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24226"/>
  <mc:AlternateContent xmlns:mc="http://schemas.openxmlformats.org/markup-compatibility/2006">
    <mc:Choice Requires="x15">
      <x15ac:absPath xmlns:x15ac="http://schemas.microsoft.com/office/spreadsheetml/2010/11/ac" url="C:\Users\Microsoft\Downloads\"/>
    </mc:Choice>
  </mc:AlternateContent>
  <xr:revisionPtr revIDLastSave="0" documentId="8_{8544B501-5A39-4B74-8D12-33382919C049}" xr6:coauthVersionLast="47" xr6:coauthVersionMax="47" xr10:uidLastSave="{00000000-0000-0000-0000-000000000000}"/>
  <bookViews>
    <workbookView xWindow="-108" yWindow="-108" windowWidth="23256" windowHeight="12576" xr2:uid="{00000000-000D-0000-FFFF-FFFF00000000}"/>
  </bookViews>
  <sheets>
    <sheet name="Bookings" sheetId="4" r:id="rId1"/>
    <sheet name="Content Tags" sheetId="2" r:id="rId2"/>
    <sheet name="Content" sheetId="1" r:id="rId3"/>
    <sheet name="Viewership" sheetId="3" r:id="rId4"/>
    <sheet name="Qns-1" sheetId="10" r:id="rId5"/>
    <sheet name="Qns-2a" sheetId="5" r:id="rId6"/>
    <sheet name="Qns-2b" sheetId="7" r:id="rId7"/>
    <sheet name="Qns-2c" sheetId="8" r:id="rId8"/>
    <sheet name="Qns-3" sheetId="9" r:id="rId9"/>
    <sheet name="Dashboard" sheetId="11" r:id="rId10"/>
  </sheets>
  <definedNames>
    <definedName name="_xlnm._FilterDatabase" localSheetId="0" hidden="1">Bookings!$A$1:$E$771</definedName>
    <definedName name="_xlnm._FilterDatabase" localSheetId="2" hidden="1">Content!$A$1:$D$101</definedName>
    <definedName name="_xlnm._FilterDatabase" localSheetId="1" hidden="1">'Content Tags'!$A$1:$B$2001</definedName>
    <definedName name="_xlnm._FilterDatabase" localSheetId="4" hidden="1">'Qns-1'!$A$1:$E$771</definedName>
    <definedName name="_xlnm._FilterDatabase" localSheetId="5" hidden="1">'Qns-2a'!$A$1:$E$1</definedName>
    <definedName name="_xlnm._FilterDatabase" localSheetId="6" hidden="1">'Qns-2b'!$H$1:$L$1043</definedName>
    <definedName name="_xlnm._FilterDatabase" localSheetId="7" hidden="1">'Qns-2c'!$A$1:$E$1</definedName>
    <definedName name="_xlnm._FilterDatabase" localSheetId="8" hidden="1">'Qns-3'!$A$1:$D$1</definedName>
    <definedName name="_xlnm._FilterDatabase" localSheetId="3" hidden="1">Viewership!$A$1:$G$1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5" l="1" a="1"/>
  <c r="P2" i="5" s="1"/>
  <c r="Q2" i="7" a="1"/>
  <c r="Q2" i="7" s="1"/>
  <c r="U3" i="9" l="1"/>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 i="9"/>
  <c r="T2" i="9" a="1"/>
  <c r="T2" i="9" s="1"/>
  <c r="F1" i="8" a="1"/>
  <c r="F1" i="8" s="1"/>
  <c r="A1" i="5" l="1" a="1"/>
  <c r="A1" i="5" s="1"/>
  <c r="N2" i="7" a="1"/>
  <c r="N2" i="7" s="1"/>
  <c r="B2" i="5" l="1" a="1"/>
  <c r="B2" i="5" s="1"/>
  <c r="E1" i="10" a="1"/>
  <c r="E1" i="10" s="1"/>
  <c r="O1" i="10" s="1"/>
  <c r="D1" i="10" a="1"/>
  <c r="D1" i="10" s="1"/>
  <c r="N1" i="10" s="1"/>
  <c r="C1" i="10" a="1"/>
  <c r="C1" i="10" s="1"/>
  <c r="M1" i="10" s="1"/>
  <c r="B1" i="10" a="1"/>
  <c r="B1" i="10" s="1"/>
  <c r="L1" i="10" s="1"/>
  <c r="A1" i="10" a="1"/>
  <c r="A1" i="9" a="1"/>
  <c r="A1" i="9" s="1"/>
  <c r="G1" i="9" s="1"/>
  <c r="A1" i="10" l="1"/>
  <c r="H202" i="10" s="1"/>
  <c r="H771" i="10"/>
  <c r="H739" i="10"/>
  <c r="H643" i="10"/>
  <c r="H611" i="10"/>
  <c r="H579" i="10"/>
  <c r="H483" i="10"/>
  <c r="H387" i="10"/>
  <c r="H355" i="10"/>
  <c r="H131" i="10"/>
  <c r="H99" i="10"/>
  <c r="H35" i="10"/>
  <c r="H3" i="10"/>
  <c r="H737" i="10"/>
  <c r="H672" i="10"/>
  <c r="H608" i="10"/>
  <c r="H544" i="10"/>
  <c r="H416" i="10"/>
  <c r="H384" i="10"/>
  <c r="H288" i="10"/>
  <c r="H224" i="10"/>
  <c r="H160" i="10"/>
  <c r="H128" i="10"/>
  <c r="H96" i="10"/>
  <c r="H64" i="10"/>
  <c r="H32" i="10"/>
  <c r="H578" i="10"/>
  <c r="H482" i="10"/>
  <c r="H418" i="10"/>
  <c r="H386" i="10"/>
  <c r="H322" i="10"/>
  <c r="H290" i="10"/>
  <c r="H258" i="10"/>
  <c r="H194" i="10"/>
  <c r="H130" i="10"/>
  <c r="H98" i="10"/>
  <c r="H34" i="10"/>
  <c r="H2" i="10"/>
  <c r="H609" i="10"/>
  <c r="H545" i="10"/>
  <c r="H513" i="10"/>
  <c r="H481" i="10"/>
  <c r="H33" i="10"/>
  <c r="H754" i="10"/>
  <c r="H722" i="10"/>
  <c r="H690" i="10"/>
  <c r="H658" i="10"/>
  <c r="H626" i="10"/>
  <c r="H594" i="10"/>
  <c r="H562" i="10"/>
  <c r="H498" i="10"/>
  <c r="H434" i="10"/>
  <c r="H402" i="10"/>
  <c r="H306" i="10"/>
  <c r="H274" i="10"/>
  <c r="H146" i="10"/>
  <c r="H82" i="10"/>
  <c r="H50" i="10"/>
  <c r="H177" i="10"/>
  <c r="H720" i="10"/>
  <c r="H688" i="10"/>
  <c r="H368" i="10"/>
  <c r="H304" i="10"/>
  <c r="H272" i="10"/>
  <c r="H208" i="10"/>
  <c r="H176" i="10"/>
  <c r="H112" i="10"/>
  <c r="H687" i="10"/>
  <c r="H623" i="10"/>
  <c r="H527" i="10"/>
  <c r="H495" i="10"/>
  <c r="H431" i="10"/>
  <c r="H399" i="10"/>
  <c r="H367" i="10"/>
  <c r="H271" i="10"/>
  <c r="H175" i="10"/>
  <c r="H111" i="10"/>
  <c r="H15" i="10"/>
  <c r="H590" i="10"/>
  <c r="H494" i="10"/>
  <c r="H430" i="10"/>
  <c r="H46" i="10"/>
  <c r="H749" i="10"/>
  <c r="H525" i="10"/>
  <c r="H333" i="10"/>
  <c r="H237" i="10"/>
  <c r="H173" i="10"/>
  <c r="H45" i="10"/>
  <c r="H684" i="10"/>
  <c r="H620" i="10"/>
  <c r="H588" i="10"/>
  <c r="H556" i="10"/>
  <c r="H657" i="10"/>
  <c r="H593" i="10"/>
  <c r="H529" i="10"/>
  <c r="H497" i="10"/>
  <c r="H465" i="10"/>
  <c r="H433" i="10"/>
  <c r="H401" i="10"/>
  <c r="H369" i="10"/>
  <c r="H113" i="10"/>
  <c r="H81" i="10"/>
  <c r="H49" i="10"/>
  <c r="H17" i="10"/>
  <c r="H752" i="10"/>
  <c r="H496" i="10"/>
  <c r="H400" i="10"/>
  <c r="H240" i="10"/>
  <c r="H16" i="10"/>
  <c r="H335" i="10"/>
  <c r="H239" i="10"/>
  <c r="H79" i="10"/>
  <c r="H47" i="10"/>
  <c r="H654" i="10"/>
  <c r="H526" i="10"/>
  <c r="H462" i="10"/>
  <c r="H398" i="10"/>
  <c r="H334" i="10"/>
  <c r="H621" i="10"/>
  <c r="H589" i="10"/>
  <c r="H557" i="10"/>
  <c r="H461" i="10"/>
  <c r="H397" i="10"/>
  <c r="H365" i="10"/>
  <c r="H301" i="10"/>
  <c r="H205" i="10"/>
  <c r="H141" i="10"/>
  <c r="H77" i="10"/>
  <c r="H748" i="10"/>
  <c r="H627" i="10"/>
  <c r="H573" i="10"/>
  <c r="H524" i="10"/>
  <c r="H478" i="10"/>
  <c r="H342" i="10"/>
  <c r="H294" i="10"/>
  <c r="H248" i="10"/>
  <c r="H200" i="10"/>
  <c r="H154" i="10"/>
  <c r="H106" i="10"/>
  <c r="H60" i="10"/>
  <c r="H59" i="10"/>
  <c r="H11" i="10"/>
  <c r="H668" i="10"/>
  <c r="H571" i="10"/>
  <c r="H428" i="10"/>
  <c r="H340" i="10"/>
  <c r="H292" i="10"/>
  <c r="H152" i="10"/>
  <c r="H58" i="10"/>
  <c r="H10" i="10"/>
  <c r="H764" i="10"/>
  <c r="H714" i="10"/>
  <c r="H667" i="10"/>
  <c r="H617" i="10"/>
  <c r="H521" i="10"/>
  <c r="H475" i="10"/>
  <c r="H427" i="10"/>
  <c r="H381" i="10"/>
  <c r="H287" i="10"/>
  <c r="H713" i="10"/>
  <c r="H666" i="10"/>
  <c r="H616" i="10"/>
  <c r="H569" i="10"/>
  <c r="H520" i="10"/>
  <c r="H474" i="10"/>
  <c r="H426" i="10"/>
  <c r="H332" i="10"/>
  <c r="H286" i="10"/>
  <c r="H244" i="10"/>
  <c r="H150" i="10"/>
  <c r="H8" i="10"/>
  <c r="H519" i="10"/>
  <c r="H473" i="10"/>
  <c r="H425" i="10"/>
  <c r="H331" i="10"/>
  <c r="H285" i="10"/>
  <c r="H243" i="10"/>
  <c r="H191" i="10"/>
  <c r="H101" i="10"/>
  <c r="H55" i="10"/>
  <c r="H7" i="10"/>
  <c r="H669" i="10"/>
  <c r="H619" i="10"/>
  <c r="H572" i="10"/>
  <c r="H523" i="10"/>
  <c r="H477" i="10"/>
  <c r="H435" i="10"/>
  <c r="H293" i="10"/>
  <c r="H382" i="10"/>
  <c r="H57" i="10"/>
  <c r="H380" i="10"/>
  <c r="H712" i="10"/>
  <c r="H149" i="10"/>
  <c r="H743" i="10"/>
  <c r="H696" i="10"/>
  <c r="H646" i="10"/>
  <c r="H599" i="10"/>
  <c r="H699" i="10"/>
  <c r="H636" i="10"/>
  <c r="H759" i="10"/>
  <c r="H635" i="10"/>
  <c r="H697" i="10"/>
  <c r="H396" i="10"/>
  <c r="H344" i="10"/>
  <c r="H280" i="10"/>
  <c r="H222" i="10"/>
  <c r="H168" i="10"/>
  <c r="H116" i="10"/>
  <c r="H52" i="10"/>
  <c r="H757" i="10"/>
  <c r="H633" i="10"/>
  <c r="H566" i="10"/>
  <c r="H507" i="10"/>
  <c r="H395" i="10"/>
  <c r="H279" i="10"/>
  <c r="H167" i="10"/>
  <c r="H115" i="10"/>
  <c r="H51" i="10"/>
  <c r="H632" i="10"/>
  <c r="H565" i="10"/>
  <c r="H506" i="10"/>
  <c r="H452" i="10"/>
  <c r="H394" i="10"/>
  <c r="H330" i="10"/>
  <c r="H278" i="10"/>
  <c r="H755" i="10"/>
  <c r="H693" i="10"/>
  <c r="H631" i="10"/>
  <c r="H505" i="10"/>
  <c r="H447" i="10"/>
  <c r="H393" i="10"/>
  <c r="H219" i="10"/>
  <c r="H165" i="10"/>
  <c r="H107" i="10"/>
  <c r="H747" i="10"/>
  <c r="H630" i="10"/>
  <c r="H563" i="10"/>
  <c r="H504" i="10"/>
  <c r="H446" i="10"/>
  <c r="H392" i="10"/>
  <c r="H328" i="10"/>
  <c r="H218" i="10"/>
  <c r="H164" i="10"/>
  <c r="H42" i="10"/>
  <c r="H746" i="10"/>
  <c r="H691" i="10"/>
  <c r="H629" i="10"/>
  <c r="H327" i="10"/>
  <c r="H217" i="10"/>
  <c r="H159" i="10"/>
  <c r="H95" i="10"/>
  <c r="H41" i="10"/>
  <c r="H683" i="10"/>
  <c r="H628" i="10"/>
  <c r="H554" i="10"/>
  <c r="H502" i="10"/>
  <c r="H731" i="10"/>
  <c r="H602" i="10"/>
  <c r="H541" i="10"/>
  <c r="H487" i="10"/>
  <c r="H423" i="10"/>
  <c r="H313" i="10"/>
  <c r="H201" i="10"/>
  <c r="H137" i="10"/>
  <c r="H85" i="10"/>
  <c r="H27" i="10"/>
  <c r="H730" i="10"/>
  <c r="H662" i="10"/>
  <c r="H601" i="10"/>
  <c r="H312" i="10"/>
  <c r="H254" i="10"/>
  <c r="H136" i="10"/>
  <c r="H84" i="10"/>
  <c r="H729" i="10"/>
  <c r="H661" i="10"/>
  <c r="H600" i="10"/>
  <c r="H539" i="10"/>
  <c r="H485" i="10"/>
  <c r="H311" i="10"/>
  <c r="H189" i="10"/>
  <c r="H135" i="10"/>
  <c r="H83" i="10"/>
  <c r="H25" i="10"/>
  <c r="H728" i="10"/>
  <c r="H538" i="10"/>
  <c r="H484" i="10"/>
  <c r="H420" i="10"/>
  <c r="H362" i="10"/>
  <c r="H310" i="10"/>
  <c r="H252" i="10"/>
  <c r="H188" i="10"/>
  <c r="H597" i="10"/>
  <c r="H537" i="10"/>
  <c r="H479" i="10"/>
  <c r="H361" i="10"/>
  <c r="H309" i="10"/>
  <c r="H251" i="10"/>
  <c r="H187" i="10"/>
  <c r="H133" i="10"/>
  <c r="H23" i="10"/>
  <c r="H651" i="10"/>
  <c r="H536" i="10"/>
  <c r="H472" i="10"/>
  <c r="H414" i="10"/>
  <c r="H360" i="10"/>
  <c r="H308" i="10"/>
  <c r="H250" i="10"/>
  <c r="H132" i="10"/>
  <c r="H22" i="10"/>
  <c r="H266" i="10"/>
  <c r="H68" i="10"/>
  <c r="H156" i="10"/>
  <c r="H69" i="10"/>
  <c r="H157" i="10"/>
  <c r="H249" i="10"/>
  <c r="H440" i="10"/>
  <c r="H534" i="10"/>
  <c r="H644" i="10"/>
  <c r="H70" i="10"/>
  <c r="H158" i="10"/>
  <c r="H260" i="10"/>
  <c r="H441" i="10"/>
  <c r="H645" i="10"/>
  <c r="H169" i="10"/>
  <c r="H261" i="10"/>
  <c r="H349" i="10"/>
  <c r="H442" i="10"/>
  <c r="H647" i="10"/>
  <c r="H170" i="10"/>
  <c r="H262" i="10"/>
  <c r="H350" i="10"/>
  <c r="H443" i="10"/>
  <c r="H543" i="10"/>
  <c r="H648" i="10"/>
  <c r="H73" i="10"/>
  <c r="H548" i="10"/>
  <c r="H649" i="10"/>
  <c r="H86" i="10"/>
  <c r="H264" i="10"/>
  <c r="H356" i="10"/>
  <c r="H549" i="10"/>
  <c r="H650" i="10"/>
  <c r="H87" i="10"/>
  <c r="H179" i="10"/>
  <c r="H357" i="10"/>
  <c r="H550" i="10"/>
  <c r="H671" i="10"/>
  <c r="H88" i="10"/>
  <c r="H180" i="10"/>
  <c r="H458" i="10"/>
  <c r="H551" i="10"/>
  <c r="H552" i="10"/>
  <c r="H182" i="10"/>
  <c r="H372" i="10"/>
  <c r="H460" i="10"/>
  <c r="H183" i="10"/>
  <c r="H575" i="10"/>
  <c r="H185" i="10"/>
  <c r="H681" i="10"/>
  <c r="H6" i="10"/>
  <c r="H94" i="10"/>
  <c r="H284" i="10"/>
  <c r="H470" i="10"/>
  <c r="H581" i="10"/>
  <c r="H19" i="10"/>
  <c r="H203" i="10"/>
  <c r="H377" i="10"/>
  <c r="H20" i="10"/>
  <c r="H119" i="10"/>
  <c r="H211" i="10"/>
  <c r="H389" i="10"/>
  <c r="H489" i="10"/>
  <c r="H703" i="10"/>
  <c r="H29" i="10"/>
  <c r="H213" i="10"/>
  <c r="H404" i="10"/>
  <c r="H586" i="10"/>
  <c r="H30" i="10"/>
  <c r="H214" i="10"/>
  <c r="H124" i="10"/>
  <c r="H314" i="10"/>
  <c r="H603" i="10"/>
  <c r="H37" i="10"/>
  <c r="H408" i="10"/>
  <c r="H725" i="10"/>
  <c r="H38" i="10"/>
  <c r="H228" i="10"/>
  <c r="H409" i="10"/>
  <c r="H127" i="10"/>
  <c r="H510" i="10"/>
  <c r="H733" i="10"/>
  <c r="H40" i="10"/>
  <c r="H230" i="10"/>
  <c r="H318" i="10"/>
  <c r="H511" i="10"/>
  <c r="H139" i="10"/>
  <c r="H412" i="10"/>
  <c r="H517" i="10"/>
  <c r="H148" i="10"/>
  <c r="H234" i="10"/>
  <c r="H742" i="10"/>
  <c r="H63" i="10"/>
  <c r="H155" i="10"/>
  <c r="H235" i="10"/>
  <c r="H345" i="10"/>
  <c r="H438" i="10"/>
  <c r="H532" i="10"/>
  <c r="H638" i="10"/>
  <c r="H744" i="10"/>
  <c r="X3" i="10" a="1"/>
  <c r="X3" i="10" s="1"/>
  <c r="W2" i="10" a="1"/>
  <c r="W2" i="10" s="1"/>
  <c r="X4" i="10" a="1"/>
  <c r="X4" i="10" s="1"/>
  <c r="X2" i="10" a="1"/>
  <c r="X2" i="10" s="1"/>
  <c r="X5" i="10" a="1"/>
  <c r="X5" i="10" s="1"/>
  <c r="T4" i="10" a="1"/>
  <c r="T4" i="10" s="1"/>
  <c r="U4" i="10" a="1"/>
  <c r="U4" i="10" s="1"/>
  <c r="T5" i="10" a="1"/>
  <c r="T5" i="10" s="1"/>
  <c r="U5" i="10" a="1"/>
  <c r="U5" i="10" s="1"/>
  <c r="T6" i="10" a="1"/>
  <c r="T6" i="10" s="1"/>
  <c r="U6" i="10" a="1"/>
  <c r="U6" i="10" s="1"/>
  <c r="S2" i="10" a="1"/>
  <c r="S2" i="10" s="1"/>
  <c r="T2" i="10" a="1"/>
  <c r="T2" i="10" s="1"/>
  <c r="U2" i="10" a="1"/>
  <c r="U2" i="10" s="1"/>
  <c r="T3" i="10" a="1"/>
  <c r="T3" i="10" s="1"/>
  <c r="U3" i="10" a="1"/>
  <c r="U3" i="10" s="1"/>
  <c r="D1" i="9" a="1"/>
  <c r="D1" i="9" s="1"/>
  <c r="J1" i="9" s="1"/>
  <c r="C1" i="9" a="1"/>
  <c r="B1" i="9" a="1"/>
  <c r="G2" i="9" s="1" a="1"/>
  <c r="I1" i="8"/>
  <c r="E1" i="8" a="1"/>
  <c r="E1" i="8" s="1"/>
  <c r="L1" i="8" s="1"/>
  <c r="D1" i="8" a="1"/>
  <c r="D1" i="8" s="1"/>
  <c r="K1" i="8" s="1"/>
  <c r="C1" i="8" a="1"/>
  <c r="A1" i="8" a="1"/>
  <c r="B97" i="8" s="1"/>
  <c r="G2" i="9" l="1"/>
  <c r="M2" i="9" a="1"/>
  <c r="Y2" i="9" a="1"/>
  <c r="Y2" i="9" s="1"/>
  <c r="X2" i="9" a="1"/>
  <c r="X2" i="9" s="1"/>
  <c r="B3025" i="8"/>
  <c r="B2950" i="8"/>
  <c r="B2859" i="8"/>
  <c r="B2769" i="8"/>
  <c r="B2659" i="8"/>
  <c r="B2543" i="8"/>
  <c r="B2410" i="8"/>
  <c r="B2273" i="8"/>
  <c r="B2118" i="8"/>
  <c r="B1961" i="8"/>
  <c r="B1726" i="8"/>
  <c r="B1461" i="8"/>
  <c r="B2981" i="8"/>
  <c r="B2882" i="8"/>
  <c r="B2820" i="8"/>
  <c r="B2721" i="8"/>
  <c r="B2591" i="8"/>
  <c r="B2460" i="8"/>
  <c r="B2337" i="8"/>
  <c r="B2183" i="8"/>
  <c r="B2037" i="8"/>
  <c r="B1843" i="8"/>
  <c r="B1598" i="8"/>
  <c r="B2996" i="8"/>
  <c r="B2915" i="8"/>
  <c r="B2839" i="8"/>
  <c r="B2728" i="8"/>
  <c r="B2623" i="8"/>
  <c r="B2501" i="8"/>
  <c r="B2342" i="8"/>
  <c r="B2231" i="8"/>
  <c r="B2101" i="8"/>
  <c r="B1927" i="8"/>
  <c r="B1665" i="8"/>
  <c r="B3029" i="8"/>
  <c r="B2970" i="8"/>
  <c r="B2876" i="8"/>
  <c r="B2780" i="8"/>
  <c r="B2709" i="8"/>
  <c r="B2577" i="8"/>
  <c r="B2429" i="8"/>
  <c r="B2293" i="8"/>
  <c r="B2141" i="8"/>
  <c r="B2006" i="8"/>
  <c r="B1800" i="8"/>
  <c r="B1528" i="8"/>
  <c r="B3030" i="8"/>
  <c r="B3026" i="8"/>
  <c r="B2997" i="8"/>
  <c r="B2982" i="8"/>
  <c r="B2971" i="8"/>
  <c r="B2951" i="8"/>
  <c r="B2916" i="8"/>
  <c r="B2883" i="8"/>
  <c r="B2877" i="8"/>
  <c r="B2860" i="8"/>
  <c r="B2840" i="8"/>
  <c r="B2821" i="8"/>
  <c r="B2781" i="8"/>
  <c r="B2770" i="8"/>
  <c r="B2743" i="8"/>
  <c r="B2724" i="8"/>
  <c r="B2710" i="8"/>
  <c r="B2670" i="8"/>
  <c r="B2624" i="8"/>
  <c r="B2595" i="8"/>
  <c r="B2579" i="8"/>
  <c r="B2544" i="8"/>
  <c r="B2502" i="8"/>
  <c r="B2465" i="8"/>
  <c r="B2430" i="8"/>
  <c r="B2411" i="8"/>
  <c r="B2384" i="8"/>
  <c r="B2338" i="8"/>
  <c r="B2295" i="8"/>
  <c r="B2278" i="8"/>
  <c r="B2242" i="8"/>
  <c r="B2210" i="8"/>
  <c r="B2165" i="8"/>
  <c r="B2119" i="8"/>
  <c r="B2102" i="8"/>
  <c r="B2070" i="8"/>
  <c r="B2007" i="8"/>
  <c r="B1962" i="8"/>
  <c r="B1938" i="8"/>
  <c r="B1867" i="8"/>
  <c r="B1821" i="8"/>
  <c r="B1759" i="8"/>
  <c r="B1686" i="8"/>
  <c r="B1626" i="8"/>
  <c r="B1554" i="8"/>
  <c r="B1481" i="8"/>
  <c r="B1456" i="8"/>
  <c r="B1342" i="8"/>
  <c r="B1280" i="8"/>
  <c r="B1247" i="8"/>
  <c r="B1166" i="8"/>
  <c r="B1102" i="8"/>
  <c r="B1021" i="8"/>
  <c r="B939" i="8"/>
  <c r="B883" i="8"/>
  <c r="B807" i="8"/>
  <c r="B724" i="8"/>
  <c r="B683" i="8"/>
  <c r="B581" i="8"/>
  <c r="B523" i="8"/>
  <c r="B417" i="8"/>
  <c r="B351" i="8"/>
  <c r="B293" i="8"/>
  <c r="B198" i="8"/>
  <c r="B147" i="8"/>
  <c r="B29" i="8"/>
  <c r="B1413" i="8"/>
  <c r="B1319" i="8"/>
  <c r="B1253" i="8"/>
  <c r="B1212" i="8"/>
  <c r="B1117" i="8"/>
  <c r="B1067" i="8"/>
  <c r="B995" i="8"/>
  <c r="B905" i="8"/>
  <c r="B838" i="8"/>
  <c r="B753" i="8"/>
  <c r="B699" i="8"/>
  <c r="B595" i="8"/>
  <c r="B540" i="8"/>
  <c r="B481" i="8"/>
  <c r="B392" i="8"/>
  <c r="B345" i="8"/>
  <c r="B225" i="8"/>
  <c r="B161" i="8"/>
  <c r="B101" i="8"/>
  <c r="B3062" i="8"/>
  <c r="B3028" i="8"/>
  <c r="B3024" i="8"/>
  <c r="B2985" i="8"/>
  <c r="B2980" i="8"/>
  <c r="B2961" i="8"/>
  <c r="B2940" i="8"/>
  <c r="B2914" i="8"/>
  <c r="B2881" i="8"/>
  <c r="B2875" i="8"/>
  <c r="B2842" i="8"/>
  <c r="B2838" i="8"/>
  <c r="B2819" i="8"/>
  <c r="B2779" i="8"/>
  <c r="B2766" i="8"/>
  <c r="B2726" i="8"/>
  <c r="B2720" i="8"/>
  <c r="B2683" i="8"/>
  <c r="B2658" i="8"/>
  <c r="B2620" i="8"/>
  <c r="B2581" i="8"/>
  <c r="B2576" i="8"/>
  <c r="B2533" i="8"/>
  <c r="B2496" i="8"/>
  <c r="B2458" i="8"/>
  <c r="B2428" i="8"/>
  <c r="B2387" i="8"/>
  <c r="B2341" i="8"/>
  <c r="B2336" i="8"/>
  <c r="B2291" i="8"/>
  <c r="B2272" i="8"/>
  <c r="B2230" i="8"/>
  <c r="B2172" i="8"/>
  <c r="B2140" i="8"/>
  <c r="B2106" i="8"/>
  <c r="B2073" i="8"/>
  <c r="B2010" i="8"/>
  <c r="B1987" i="8"/>
  <c r="B1956" i="8"/>
  <c r="B1894" i="8"/>
  <c r="B1830" i="8"/>
  <c r="B1797" i="8"/>
  <c r="B1715" i="8"/>
  <c r="B1664" i="8"/>
  <c r="B1597" i="8"/>
  <c r="B1527" i="8"/>
  <c r="B1460" i="8"/>
  <c r="B1411" i="8"/>
  <c r="B1318" i="8"/>
  <c r="B1252" i="8"/>
  <c r="B1200" i="8"/>
  <c r="B1116" i="8"/>
  <c r="B1065" i="8"/>
  <c r="B994" i="8"/>
  <c r="B904" i="8"/>
  <c r="B837" i="8"/>
  <c r="B742" i="8"/>
  <c r="B695" i="8"/>
  <c r="B594" i="8"/>
  <c r="B539" i="8"/>
  <c r="B468" i="8"/>
  <c r="B391" i="8"/>
  <c r="B343" i="8"/>
  <c r="B223" i="8"/>
  <c r="B151" i="8"/>
  <c r="B130" i="8"/>
  <c r="B28" i="8"/>
  <c r="B70" i="8"/>
  <c r="B142" i="8"/>
  <c r="B150" i="8"/>
  <c r="B197" i="8"/>
  <c r="B222" i="8"/>
  <c r="B258" i="8"/>
  <c r="B299" i="8"/>
  <c r="B350" i="8"/>
  <c r="B389" i="8"/>
  <c r="B416" i="8"/>
  <c r="B442" i="8"/>
  <c r="B509" i="8"/>
  <c r="B538" i="8"/>
  <c r="B574" i="8"/>
  <c r="B593" i="8"/>
  <c r="B632" i="8"/>
  <c r="B694" i="8"/>
  <c r="B723" i="8"/>
  <c r="B741" i="8"/>
  <c r="B782" i="8"/>
  <c r="B826" i="8"/>
  <c r="B882" i="8"/>
  <c r="B890" i="8"/>
  <c r="B927" i="8"/>
  <c r="B984" i="8"/>
  <c r="B997" i="8"/>
  <c r="B1064" i="8"/>
  <c r="B1099" i="8"/>
  <c r="B1115" i="8"/>
  <c r="B1163" i="8"/>
  <c r="B1180" i="8"/>
  <c r="B1246" i="8"/>
  <c r="B1251" i="8"/>
  <c r="B1279" i="8"/>
  <c r="B1317" i="8"/>
  <c r="B1341" i="8"/>
  <c r="B1396" i="8"/>
  <c r="B1428" i="8"/>
  <c r="B1459" i="8"/>
  <c r="B1480" i="8"/>
  <c r="B1526" i="8"/>
  <c r="B1551" i="8"/>
  <c r="B1596" i="8"/>
  <c r="B1625" i="8"/>
  <c r="B1637" i="8"/>
  <c r="B1685" i="8"/>
  <c r="B1714" i="8"/>
  <c r="B1755" i="8"/>
  <c r="B1771" i="8"/>
  <c r="B1820" i="8"/>
  <c r="B1828" i="8"/>
  <c r="B1866" i="8"/>
  <c r="B1891" i="8"/>
  <c r="B1937" i="8"/>
  <c r="B1959" i="8"/>
  <c r="B1983" i="8"/>
  <c r="B2008" i="8"/>
  <c r="B2045" i="8"/>
  <c r="B2076" i="8"/>
  <c r="B2105" i="8"/>
  <c r="B2122" i="8"/>
  <c r="B2149" i="8"/>
  <c r="B2173" i="8"/>
  <c r="B2229" i="8"/>
  <c r="B2249" i="8"/>
  <c r="B2274" i="8"/>
  <c r="B2292" i="8"/>
  <c r="B2298" i="8"/>
  <c r="B2339" i="8"/>
  <c r="B2377" i="8"/>
  <c r="B2408" i="8"/>
  <c r="B2414" i="8"/>
  <c r="B2456" i="8"/>
  <c r="B2463" i="8"/>
  <c r="B2500" i="8"/>
  <c r="B2531" i="8"/>
  <c r="B2547" i="8"/>
  <c r="B2578" i="8"/>
  <c r="B2582" i="8"/>
  <c r="B2618" i="8"/>
  <c r="B2625" i="8"/>
  <c r="B2668" i="8"/>
  <c r="B2706" i="8"/>
  <c r="B2712" i="8"/>
  <c r="B27" i="8"/>
  <c r="B59" i="8"/>
  <c r="B103" i="8"/>
  <c r="B149" i="8"/>
  <c r="B176" i="8"/>
  <c r="B221" i="8"/>
  <c r="B226" i="8"/>
  <c r="B295" i="8"/>
  <c r="B349" i="8"/>
  <c r="B388" i="8"/>
  <c r="B401" i="8"/>
  <c r="B441" i="8"/>
  <c r="B502" i="8"/>
  <c r="B537" i="8"/>
  <c r="B541" i="8"/>
  <c r="B592" i="8"/>
  <c r="B597" i="8"/>
  <c r="B687" i="8"/>
  <c r="B722" i="8"/>
  <c r="B738" i="8"/>
  <c r="B779" i="8"/>
  <c r="B810" i="8"/>
  <c r="B873" i="8"/>
  <c r="B885" i="8"/>
  <c r="B926" i="8"/>
  <c r="B981" i="8"/>
  <c r="B996" i="8"/>
  <c r="B1046" i="8"/>
  <c r="B1087" i="8"/>
  <c r="B1114" i="8"/>
  <c r="B1139" i="8"/>
  <c r="B1179" i="8"/>
  <c r="B1225" i="8"/>
  <c r="B1249" i="8"/>
  <c r="B1277" i="8"/>
  <c r="B1316" i="8"/>
  <c r="B1340" i="8"/>
  <c r="B1395" i="8"/>
  <c r="B1415" i="8"/>
  <c r="B1458" i="8"/>
  <c r="B1462" i="8"/>
  <c r="B1509" i="8"/>
  <c r="B1545" i="8"/>
  <c r="B1595" i="8"/>
  <c r="B1624" i="8"/>
  <c r="B1636" i="8"/>
  <c r="B1666" i="8"/>
  <c r="B1697" i="8"/>
  <c r="B1745" i="8"/>
  <c r="B1770" i="8"/>
  <c r="B1819" i="8"/>
  <c r="B1827" i="8"/>
  <c r="B1865" i="8"/>
  <c r="B1890" i="8"/>
  <c r="B1936" i="8"/>
  <c r="B3061" i="8"/>
  <c r="B3027" i="8"/>
  <c r="B3015" i="8"/>
  <c r="B2984" i="8"/>
  <c r="B2979" i="8"/>
  <c r="B2956" i="8"/>
  <c r="B2939" i="8"/>
  <c r="B2895" i="8"/>
  <c r="B2879" i="8"/>
  <c r="B2874" i="8"/>
  <c r="B2841" i="8"/>
  <c r="B2824" i="8"/>
  <c r="B2818" i="8"/>
  <c r="B2771" i="8"/>
  <c r="B2752" i="8"/>
  <c r="B2725" i="8"/>
  <c r="B2711" i="8"/>
  <c r="B2672" i="8"/>
  <c r="B2657" i="8"/>
  <c r="B2596" i="8"/>
  <c r="B2580" i="8"/>
  <c r="B2548" i="8"/>
  <c r="B2505" i="8"/>
  <c r="B2495" i="8"/>
  <c r="B2457" i="8"/>
  <c r="B2412" i="8"/>
  <c r="B2385" i="8"/>
  <c r="B2340" i="8"/>
  <c r="B2296" i="8"/>
  <c r="B2279" i="8"/>
  <c r="B2271" i="8"/>
  <c r="B2213" i="8"/>
  <c r="B2170" i="8"/>
  <c r="B2139" i="8"/>
  <c r="B2103" i="8"/>
  <c r="B2071" i="8"/>
  <c r="B2009" i="8"/>
  <c r="B1963" i="8"/>
  <c r="B1939" i="8"/>
  <c r="B1889" i="8"/>
  <c r="B1822" i="8"/>
  <c r="B1760" i="8"/>
  <c r="B1690" i="8"/>
  <c r="B1635" i="8"/>
  <c r="B1594" i="8"/>
  <c r="B1483" i="8"/>
  <c r="B1457" i="8"/>
  <c r="B1394" i="8"/>
  <c r="B1299" i="8"/>
  <c r="B1248" i="8"/>
  <c r="B1167" i="8"/>
  <c r="B1103" i="8"/>
  <c r="B1022" i="8"/>
  <c r="B950" i="8"/>
  <c r="B884" i="8"/>
  <c r="B809" i="8"/>
  <c r="B725" i="8"/>
  <c r="B686" i="8"/>
  <c r="B584" i="8"/>
  <c r="B533" i="8"/>
  <c r="B440" i="8"/>
  <c r="B387" i="8"/>
  <c r="B294" i="8"/>
  <c r="B202" i="8"/>
  <c r="B148" i="8"/>
  <c r="B41" i="8"/>
  <c r="H61" i="10"/>
  <c r="H54" i="10"/>
  <c r="H740" i="10"/>
  <c r="H126" i="10"/>
  <c r="H232" i="10"/>
  <c r="H36" i="10"/>
  <c r="H518" i="10"/>
  <c r="H140" i="10"/>
  <c r="H403" i="10"/>
  <c r="H4" i="10"/>
  <c r="H471" i="10"/>
  <c r="H604" i="10"/>
  <c r="H300" i="10"/>
  <c r="H584" i="10"/>
  <c r="H574" i="10"/>
  <c r="H295" i="10"/>
  <c r="H711" i="10"/>
  <c r="H122" i="10"/>
  <c r="H297" i="10"/>
  <c r="H499" i="10"/>
  <c r="H358" i="10"/>
  <c r="K1" i="10"/>
  <c r="H613" i="10"/>
  <c r="H53" i="10"/>
  <c r="H407" i="10"/>
  <c r="H121" i="10"/>
  <c r="H468" i="10"/>
  <c r="H700" i="10"/>
  <c r="H123" i="10"/>
  <c r="H62" i="10"/>
  <c r="H378" i="10"/>
  <c r="H172" i="10"/>
  <c r="H74" i="10"/>
  <c r="H421" i="10"/>
  <c r="H275" i="10"/>
  <c r="H756" i="10"/>
  <c r="H247" i="10"/>
  <c r="H339" i="10"/>
  <c r="H670" i="10"/>
  <c r="H145" i="10"/>
  <c r="H463" i="10"/>
  <c r="H65" i="10"/>
  <c r="H736" i="10"/>
  <c r="H31" i="10"/>
  <c r="H449" i="10"/>
  <c r="H768" i="10"/>
  <c r="H405" i="10"/>
  <c r="H117" i="10"/>
  <c r="H618" i="10"/>
  <c r="H558" i="10"/>
  <c r="H269" i="10"/>
  <c r="H114" i="10"/>
  <c r="H450" i="10"/>
  <c r="H614" i="10"/>
  <c r="H682" i="10"/>
  <c r="H500" i="10"/>
  <c r="H359" i="10"/>
  <c r="H348" i="10"/>
  <c r="H659" i="10"/>
  <c r="H371" i="10"/>
  <c r="H277" i="10"/>
  <c r="H758" i="10"/>
  <c r="H665" i="10"/>
  <c r="H715" i="10"/>
  <c r="H750" i="10"/>
  <c r="H429" i="10"/>
  <c r="H242" i="10"/>
  <c r="H514" i="10"/>
  <c r="H325" i="10"/>
  <c r="H580" i="10"/>
  <c r="H223" i="10"/>
  <c r="H678" i="10"/>
  <c r="H542" i="10"/>
  <c r="H75" i="10"/>
  <c r="H190" i="10"/>
  <c r="H100" i="10"/>
  <c r="H221" i="10"/>
  <c r="H383" i="10"/>
  <c r="H245" i="10"/>
  <c r="H436" i="10"/>
  <c r="H336" i="10"/>
  <c r="H110" i="10"/>
  <c r="H210" i="10"/>
  <c r="H354" i="10"/>
  <c r="H547" i="10"/>
  <c r="H120" i="10"/>
  <c r="H28" i="10"/>
  <c r="H373" i="10"/>
  <c r="H751" i="10"/>
  <c r="H97" i="10"/>
  <c r="H448" i="10"/>
  <c r="H612" i="10"/>
  <c r="H281" i="10"/>
  <c r="H735" i="10"/>
  <c r="H701" i="10"/>
  <c r="H456" i="10"/>
  <c r="H236" i="10"/>
  <c r="H660" i="10"/>
  <c r="H444" i="10"/>
  <c r="H564" i="10"/>
  <c r="H698" i="10"/>
  <c r="H568" i="10"/>
  <c r="H476" i="10"/>
  <c r="H142" i="10"/>
  <c r="H721" i="10"/>
  <c r="H48" i="10"/>
  <c r="H385" i="10"/>
  <c r="H480" i="10"/>
  <c r="H516" i="10"/>
  <c r="H553" i="10"/>
  <c r="H615" i="10"/>
  <c r="H522" i="10"/>
  <c r="H238" i="10"/>
  <c r="H753" i="10"/>
  <c r="H80" i="10"/>
  <c r="H417" i="10"/>
  <c r="H512" i="10"/>
  <c r="H231" i="10"/>
  <c r="H268" i="10"/>
  <c r="H469" i="10"/>
  <c r="H673" i="10"/>
  <c r="H704" i="10"/>
  <c r="H316" i="10"/>
  <c r="H91" i="10"/>
  <c r="H66" i="10"/>
  <c r="H193" i="10"/>
  <c r="H501" i="10"/>
  <c r="H677" i="10"/>
  <c r="H653" i="10"/>
  <c r="H209" i="10"/>
  <c r="H174" i="10"/>
  <c r="H432" i="10"/>
  <c r="H129" i="10"/>
  <c r="H610" i="10"/>
  <c r="H163" i="10"/>
  <c r="H734" i="10"/>
  <c r="H406" i="10"/>
  <c r="H637" i="10"/>
  <c r="H710" i="10"/>
  <c r="H374" i="10"/>
  <c r="H455" i="10"/>
  <c r="H639" i="10"/>
  <c r="H727" i="10"/>
  <c r="H364" i="10"/>
  <c r="H391" i="10"/>
  <c r="H44" i="10"/>
  <c r="H454" i="10"/>
  <c r="H723" i="10"/>
  <c r="H9" i="10"/>
  <c r="H153" i="10"/>
  <c r="H685" i="10"/>
  <c r="H241" i="10"/>
  <c r="H206" i="10"/>
  <c r="H464" i="10"/>
  <c r="H161" i="10"/>
  <c r="H642" i="10"/>
  <c r="H195" i="10"/>
  <c r="H606" i="10"/>
  <c r="H702" i="10"/>
  <c r="H531" i="10"/>
  <c r="H215" i="10"/>
  <c r="H282" i="10"/>
  <c r="H351" i="10"/>
  <c r="H533" i="10"/>
  <c r="H24" i="10"/>
  <c r="H422" i="10"/>
  <c r="H445" i="10"/>
  <c r="H108" i="10"/>
  <c r="H508" i="10"/>
  <c r="H766" i="10"/>
  <c r="H103" i="10"/>
  <c r="H199" i="10"/>
  <c r="H717" i="10"/>
  <c r="H273" i="10"/>
  <c r="H270" i="10"/>
  <c r="H528" i="10"/>
  <c r="H257" i="10"/>
  <c r="H706" i="10"/>
  <c r="H227" i="10"/>
  <c r="H229" i="10"/>
  <c r="H488" i="10"/>
  <c r="H437" i="10"/>
  <c r="H709" i="10"/>
  <c r="H92" i="10"/>
  <c r="H263" i="10"/>
  <c r="H439" i="10"/>
  <c r="H76" i="10"/>
  <c r="H486" i="10"/>
  <c r="H503" i="10"/>
  <c r="H166" i="10"/>
  <c r="H567" i="10"/>
  <c r="H664" i="10"/>
  <c r="H151" i="10"/>
  <c r="H341" i="10"/>
  <c r="H14" i="10"/>
  <c r="H305" i="10"/>
  <c r="H302" i="10"/>
  <c r="H560" i="10"/>
  <c r="H289" i="10"/>
  <c r="H738" i="10"/>
  <c r="H259" i="10"/>
  <c r="H39" i="10"/>
  <c r="H296" i="10"/>
  <c r="H326" i="10"/>
  <c r="H492" i="10"/>
  <c r="H679" i="10"/>
  <c r="H171" i="10"/>
  <c r="H346" i="10"/>
  <c r="H134" i="10"/>
  <c r="H540" i="10"/>
  <c r="H555" i="10"/>
  <c r="H220" i="10"/>
  <c r="H634" i="10"/>
  <c r="H761" i="10"/>
  <c r="H197" i="10"/>
  <c r="H12" i="10"/>
  <c r="H78" i="10"/>
  <c r="H337" i="10"/>
  <c r="H366" i="10"/>
  <c r="H624" i="10"/>
  <c r="H321" i="10"/>
  <c r="H770" i="10"/>
  <c r="H291" i="10"/>
  <c r="H732" i="10"/>
  <c r="H118" i="10"/>
  <c r="H607" i="10"/>
  <c r="H298" i="10"/>
  <c r="H181" i="10"/>
  <c r="H72" i="10"/>
  <c r="H186" i="10"/>
  <c r="H598" i="10"/>
  <c r="H255" i="10"/>
  <c r="H276" i="10"/>
  <c r="H694" i="10"/>
  <c r="H760" i="10"/>
  <c r="H379" i="10"/>
  <c r="H570" i="10"/>
  <c r="H388" i="10"/>
  <c r="H622" i="10"/>
  <c r="H625" i="10"/>
  <c r="H303" i="10"/>
  <c r="H178" i="10"/>
  <c r="H641" i="10"/>
  <c r="H320" i="10"/>
  <c r="H675" i="10"/>
  <c r="H595" i="10"/>
  <c r="H375" i="10"/>
  <c r="H707" i="10"/>
  <c r="H307" i="10"/>
  <c r="H467" i="10"/>
  <c r="H317" i="10"/>
  <c r="H204" i="10"/>
  <c r="H457" i="10"/>
  <c r="H71" i="10"/>
  <c r="H596" i="10"/>
  <c r="H253" i="10"/>
  <c r="H663" i="10"/>
  <c r="H692" i="10"/>
  <c r="H343" i="10"/>
  <c r="H56" i="10"/>
  <c r="H762" i="10"/>
  <c r="H104" i="10"/>
  <c r="H724" i="10"/>
  <c r="H719" i="10"/>
  <c r="H652" i="10"/>
  <c r="H559" i="10"/>
  <c r="H466" i="10"/>
  <c r="H162" i="10"/>
  <c r="H576" i="10"/>
  <c r="H424" i="10"/>
  <c r="H299" i="10"/>
  <c r="H90" i="10"/>
  <c r="H605" i="10"/>
  <c r="H582" i="10"/>
  <c r="H265" i="10"/>
  <c r="H535" i="10"/>
  <c r="H726" i="10"/>
  <c r="H363" i="10"/>
  <c r="H390" i="10"/>
  <c r="H43" i="10"/>
  <c r="H453" i="10"/>
  <c r="H763" i="10"/>
  <c r="H102" i="10"/>
  <c r="H198" i="10"/>
  <c r="H13" i="10"/>
  <c r="H144" i="10"/>
  <c r="H716" i="10"/>
  <c r="H655" i="10"/>
  <c r="H530" i="10"/>
  <c r="H226" i="10"/>
  <c r="H640" i="10"/>
  <c r="H233" i="10"/>
  <c r="H490" i="10"/>
  <c r="H89" i="10"/>
  <c r="H686" i="10"/>
  <c r="H561" i="10"/>
  <c r="H718" i="10"/>
  <c r="H656" i="10"/>
  <c r="H225" i="10"/>
  <c r="H546" i="10"/>
  <c r="H577" i="10"/>
  <c r="H147" i="10"/>
  <c r="H587" i="10"/>
  <c r="H376" i="10"/>
  <c r="H347" i="10"/>
  <c r="H415" i="10"/>
  <c r="H26" i="10"/>
  <c r="H745" i="10"/>
  <c r="H329" i="10"/>
  <c r="H695" i="10"/>
  <c r="H105" i="10"/>
  <c r="H196" i="10"/>
  <c r="H246" i="10"/>
  <c r="H767" i="10"/>
  <c r="H143" i="10"/>
  <c r="H689" i="10"/>
  <c r="H207" i="10"/>
  <c r="H18" i="10"/>
  <c r="H353" i="10"/>
  <c r="H674" i="10"/>
  <c r="H67" i="10"/>
  <c r="H413" i="10"/>
  <c r="H708" i="10"/>
  <c r="H93" i="10"/>
  <c r="H324" i="10"/>
  <c r="H491" i="10"/>
  <c r="H680" i="10"/>
  <c r="H765" i="10"/>
  <c r="H493" i="10"/>
  <c r="H592" i="10"/>
  <c r="H109" i="10"/>
  <c r="H591" i="10"/>
  <c r="H338" i="10"/>
  <c r="H769" i="10"/>
  <c r="H256" i="10"/>
  <c r="H419" i="10"/>
  <c r="H411" i="10"/>
  <c r="H21" i="10"/>
  <c r="H459" i="10"/>
  <c r="H451" i="10"/>
  <c r="H138" i="10"/>
  <c r="H583" i="10"/>
  <c r="H267" i="10"/>
  <c r="H352" i="10"/>
  <c r="H515" i="10"/>
  <c r="H410" i="10"/>
  <c r="H5" i="10"/>
  <c r="H741" i="10"/>
  <c r="H370" i="10"/>
  <c r="H705" i="10"/>
  <c r="H192" i="10"/>
  <c r="H323" i="10"/>
  <c r="H319" i="10"/>
  <c r="H585" i="10"/>
  <c r="H283" i="10"/>
  <c r="H212" i="10"/>
  <c r="H184" i="10"/>
  <c r="H315" i="10"/>
  <c r="H509" i="10"/>
  <c r="H676" i="10"/>
  <c r="H125" i="10"/>
  <c r="H216" i="10"/>
  <c r="V2" i="10"/>
  <c r="S3" i="10" s="1"/>
  <c r="V3" i="10" s="1"/>
  <c r="S4" i="10" s="1"/>
  <c r="V4" i="10" s="1"/>
  <c r="S5" i="10" s="1"/>
  <c r="V5" i="10" s="1"/>
  <c r="B1" i="9"/>
  <c r="C1" i="9"/>
  <c r="B1748" i="8"/>
  <c r="B1593" i="8"/>
  <c r="B1410" i="8"/>
  <c r="B1245" i="8"/>
  <c r="B1063" i="8"/>
  <c r="B881" i="8"/>
  <c r="B693" i="8"/>
  <c r="B508" i="8"/>
  <c r="B298" i="8"/>
  <c r="B131" i="8"/>
  <c r="B2953" i="8"/>
  <c r="B2823" i="8"/>
  <c r="B2687" i="8"/>
  <c r="B2546" i="8"/>
  <c r="B2407" i="8"/>
  <c r="B2247" i="8"/>
  <c r="B2100" i="8"/>
  <c r="B1921" i="8"/>
  <c r="B1747" i="8"/>
  <c r="B1576" i="8"/>
  <c r="B1409" i="8"/>
  <c r="B1235" i="8"/>
  <c r="B1050" i="8"/>
  <c r="B880" i="8"/>
  <c r="B689" i="8"/>
  <c r="B507" i="8"/>
  <c r="B297" i="8"/>
  <c r="B43" i="8"/>
  <c r="B169" i="8"/>
  <c r="B324" i="8"/>
  <c r="B476" i="8"/>
  <c r="B633" i="8"/>
  <c r="B775" i="8"/>
  <c r="B932" i="8"/>
  <c r="B1070" i="8"/>
  <c r="B1226" i="8"/>
  <c r="B1351" i="8"/>
  <c r="B1486" i="8"/>
  <c r="B1639" i="8"/>
  <c r="B1778" i="8"/>
  <c r="B1922" i="8"/>
  <c r="B2051" i="8"/>
  <c r="B2185" i="8"/>
  <c r="B2299" i="8"/>
  <c r="B2431" i="8"/>
  <c r="B2549" i="8"/>
  <c r="B2673" i="8"/>
  <c r="B2791" i="8"/>
  <c r="B2904" i="8"/>
  <c r="B3016" i="8"/>
  <c r="B171" i="8"/>
  <c r="B325" i="8"/>
  <c r="B477" i="8"/>
  <c r="B634" i="8"/>
  <c r="B776" i="8"/>
  <c r="B935" i="8"/>
  <c r="B1071" i="8"/>
  <c r="B1227" i="8"/>
  <c r="B1363" i="8"/>
  <c r="B1487" i="8"/>
  <c r="B1640" i="8"/>
  <c r="B1779" i="8"/>
  <c r="B1923" i="8"/>
  <c r="B2053" i="8"/>
  <c r="B2186" i="8"/>
  <c r="B2300" i="8"/>
  <c r="B2432" i="8"/>
  <c r="B2574" i="8"/>
  <c r="B2675" i="8"/>
  <c r="B2806" i="8"/>
  <c r="B2912" i="8"/>
  <c r="B3019" i="8"/>
  <c r="B22" i="8"/>
  <c r="B174" i="8"/>
  <c r="B338" i="8"/>
  <c r="B479" i="8"/>
  <c r="B635" i="8"/>
  <c r="B777" i="8"/>
  <c r="B937" i="8"/>
  <c r="B1072" i="8"/>
  <c r="B1232" i="8"/>
  <c r="B1364" i="8"/>
  <c r="B1488" i="8"/>
  <c r="B1641" i="8"/>
  <c r="B1780" i="8"/>
  <c r="B1924" i="8"/>
  <c r="B2054" i="8"/>
  <c r="B2187" i="8"/>
  <c r="B2331" i="8"/>
  <c r="B2441" i="8"/>
  <c r="B2575" i="8"/>
  <c r="B2681" i="8"/>
  <c r="B2807" i="8"/>
  <c r="B2913" i="8"/>
  <c r="B3020" i="8"/>
  <c r="B23" i="8"/>
  <c r="B175" i="8"/>
  <c r="B341" i="8"/>
  <c r="B480" i="8"/>
  <c r="B636" i="8"/>
  <c r="B778" i="8"/>
  <c r="B938" i="8"/>
  <c r="B1073" i="8"/>
  <c r="B1233" i="8"/>
  <c r="B1369" i="8"/>
  <c r="B1489" i="8"/>
  <c r="B1642" i="8"/>
  <c r="B1781" i="8"/>
  <c r="B1925" i="8"/>
  <c r="B2069" i="8"/>
  <c r="B2190" i="8"/>
  <c r="B2333" i="8"/>
  <c r="B2455" i="8"/>
  <c r="B80" i="8"/>
  <c r="B243" i="8"/>
  <c r="B398" i="8"/>
  <c r="B542" i="8"/>
  <c r="B696" i="8"/>
  <c r="B839" i="8"/>
  <c r="B999" i="8"/>
  <c r="B1158" i="8"/>
  <c r="B1283" i="8"/>
  <c r="B1430" i="8"/>
  <c r="B1571" i="8"/>
  <c r="B1710" i="8"/>
  <c r="B1863" i="8"/>
  <c r="B2002" i="8"/>
  <c r="B2120" i="8"/>
  <c r="B2250" i="8"/>
  <c r="B2378" i="8"/>
  <c r="B2503" i="8"/>
  <c r="B2621" i="8"/>
  <c r="B2740" i="8"/>
  <c r="B2857" i="8"/>
  <c r="B2959" i="8"/>
  <c r="B2" i="8"/>
  <c r="B96" i="8"/>
  <c r="B244" i="8"/>
  <c r="B399" i="8"/>
  <c r="B543" i="8"/>
  <c r="B697" i="8"/>
  <c r="B872" i="8"/>
  <c r="B1008" i="8"/>
  <c r="B1159" i="8"/>
  <c r="B1297" i="8"/>
  <c r="B1433" i="8"/>
  <c r="B1573" i="8"/>
  <c r="B1711" i="8"/>
  <c r="B1864" i="8"/>
  <c r="B2003" i="8"/>
  <c r="B2121" i="8"/>
  <c r="B2262" i="8"/>
  <c r="B2379" i="8"/>
  <c r="B2504" i="8"/>
  <c r="B2622" i="8"/>
  <c r="B2742" i="8"/>
  <c r="B2858" i="8"/>
  <c r="B2960" i="8"/>
  <c r="B2952" i="8"/>
  <c r="B2822" i="8"/>
  <c r="B2684" i="8"/>
  <c r="B2545" i="8"/>
  <c r="B2389" i="8"/>
  <c r="B2246" i="8"/>
  <c r="B2099" i="8"/>
  <c r="B1895" i="8"/>
  <c r="B1746" i="8"/>
  <c r="B1555" i="8"/>
  <c r="B1408" i="8"/>
  <c r="B1234" i="8"/>
  <c r="B1049" i="8"/>
  <c r="B879" i="8"/>
  <c r="B688" i="8"/>
  <c r="B505" i="8"/>
  <c r="B296" i="8"/>
  <c r="B112" i="8"/>
  <c r="B1544" i="8"/>
  <c r="B1372" i="8"/>
  <c r="B1188" i="8"/>
  <c r="B1020" i="8"/>
  <c r="B836" i="8"/>
  <c r="B670" i="8"/>
  <c r="B466" i="8"/>
  <c r="B292" i="8"/>
  <c r="B75" i="8"/>
  <c r="B3060" i="8"/>
  <c r="B2921" i="8"/>
  <c r="B2810" i="8"/>
  <c r="B2667" i="8"/>
  <c r="B2510" i="8"/>
  <c r="B2376" i="8"/>
  <c r="B2228" i="8"/>
  <c r="B2050" i="8"/>
  <c r="B1888" i="8"/>
  <c r="B1713" i="8"/>
  <c r="B1543" i="8"/>
  <c r="B1371" i="8"/>
  <c r="B1187" i="8"/>
  <c r="B1019" i="8"/>
  <c r="B831" i="8"/>
  <c r="B643" i="8"/>
  <c r="B453" i="8"/>
  <c r="B280" i="8"/>
  <c r="B74" i="8"/>
  <c r="B3059" i="8"/>
  <c r="B2919" i="8"/>
  <c r="B2809" i="8"/>
  <c r="B2666" i="8"/>
  <c r="B2508" i="8"/>
  <c r="B2375" i="8"/>
  <c r="B2217" i="8"/>
  <c r="B2049" i="8"/>
  <c r="B1873" i="8"/>
  <c r="B1707" i="8"/>
  <c r="B1542" i="8"/>
  <c r="B1370" i="8"/>
  <c r="B1186" i="8"/>
  <c r="B1018" i="8"/>
  <c r="B830" i="8"/>
  <c r="B642" i="8"/>
  <c r="B452" i="8"/>
  <c r="B272" i="8"/>
  <c r="B73" i="8"/>
  <c r="B3057" i="8"/>
  <c r="B2918" i="8"/>
  <c r="B2783" i="8"/>
  <c r="B2661" i="8"/>
  <c r="B2507" i="8"/>
  <c r="B2358" i="8"/>
  <c r="B2216" i="8"/>
  <c r="B2047" i="8"/>
  <c r="B1872" i="8"/>
  <c r="B1705" i="8"/>
  <c r="B1533" i="8"/>
  <c r="B1344" i="8"/>
  <c r="B1182" i="8"/>
  <c r="B1017" i="8"/>
  <c r="B829" i="8"/>
  <c r="B641" i="8"/>
  <c r="B449" i="8"/>
  <c r="B271" i="8"/>
  <c r="B72" i="8"/>
  <c r="B3056" i="8"/>
  <c r="B2917" i="8"/>
  <c r="B2782" i="8"/>
  <c r="B2660" i="8"/>
  <c r="B2506" i="8"/>
  <c r="B2348" i="8"/>
  <c r="B2215" i="8"/>
  <c r="B2046" i="8"/>
  <c r="B1871" i="8"/>
  <c r="B1698" i="8"/>
  <c r="B1529" i="8"/>
  <c r="B1343" i="8"/>
  <c r="B1181" i="8"/>
  <c r="B998" i="8"/>
  <c r="B827" i="8"/>
  <c r="B640" i="8"/>
  <c r="B443" i="8"/>
  <c r="B270" i="8"/>
  <c r="B71" i="8"/>
  <c r="B1138" i="8"/>
  <c r="B963" i="8"/>
  <c r="B774" i="8"/>
  <c r="B591" i="8"/>
  <c r="B400" i="8"/>
  <c r="B219" i="8"/>
  <c r="B26" i="8"/>
  <c r="B3023" i="8"/>
  <c r="B2880" i="8"/>
  <c r="B2753" i="8"/>
  <c r="B2619" i="8"/>
  <c r="B2464" i="8"/>
  <c r="B2335" i="8"/>
  <c r="B2164" i="8"/>
  <c r="B2005" i="8"/>
  <c r="B1826" i="8"/>
  <c r="B1663" i="8"/>
  <c r="B1479" i="8"/>
  <c r="B1302" i="8"/>
  <c r="B1135" i="8"/>
  <c r="B962" i="8"/>
  <c r="B773" i="8"/>
  <c r="B590" i="8"/>
  <c r="B395" i="8"/>
  <c r="B213" i="8"/>
  <c r="B24" i="8"/>
  <c r="B2163" i="8"/>
  <c r="B2004" i="8"/>
  <c r="B1825" i="8"/>
  <c r="B1648" i="8"/>
  <c r="B1466" i="8"/>
  <c r="B1301" i="8"/>
  <c r="B1119" i="8"/>
  <c r="B961" i="8"/>
  <c r="B772" i="8"/>
  <c r="B587" i="8"/>
  <c r="B394" i="8"/>
  <c r="B207" i="8"/>
  <c r="B2998" i="8"/>
  <c r="B2878" i="8"/>
  <c r="B2744" i="8"/>
  <c r="B2616" i="8"/>
  <c r="B2461" i="8"/>
  <c r="B2297" i="8"/>
  <c r="B2162" i="8"/>
  <c r="B1990" i="8"/>
  <c r="B1823" i="8"/>
  <c r="B1643" i="8"/>
  <c r="B1465" i="8"/>
  <c r="B1300" i="8"/>
  <c r="B1118" i="8"/>
  <c r="B951" i="8"/>
  <c r="B754" i="8"/>
  <c r="B586" i="8"/>
  <c r="B393" i="8"/>
  <c r="B203" i="8"/>
  <c r="C1" i="8"/>
  <c r="J1" i="8" s="1"/>
  <c r="B3014" i="8"/>
  <c r="B2938" i="8"/>
  <c r="B2873" i="8"/>
  <c r="B2789" i="8"/>
  <c r="B2719" i="8"/>
  <c r="B2648" i="8"/>
  <c r="B2561" i="8"/>
  <c r="B2494" i="8"/>
  <c r="B2406" i="8"/>
  <c r="B2330" i="8"/>
  <c r="B2238" i="8"/>
  <c r="B2161" i="8"/>
  <c r="B2068" i="8"/>
  <c r="B1979" i="8"/>
  <c r="B1887" i="8"/>
  <c r="B1796" i="8"/>
  <c r="B1704" i="8"/>
  <c r="B1609" i="8"/>
  <c r="B1525" i="8"/>
  <c r="B1425" i="8"/>
  <c r="B1339" i="8"/>
  <c r="B1243" i="8"/>
  <c r="B1157" i="8"/>
  <c r="B1062" i="8"/>
  <c r="B958" i="8"/>
  <c r="B871" i="8"/>
  <c r="B768" i="8"/>
  <c r="B669" i="8"/>
  <c r="B573" i="8"/>
  <c r="B465" i="8"/>
  <c r="B385" i="8"/>
  <c r="B267" i="8"/>
  <c r="B158" i="8"/>
  <c r="B52" i="8"/>
  <c r="B3013" i="8"/>
  <c r="B2937" i="8"/>
  <c r="B2869" i="8"/>
  <c r="B2788" i="8"/>
  <c r="B2717" i="8"/>
  <c r="B2645" i="8"/>
  <c r="B2560" i="8"/>
  <c r="B2493" i="8"/>
  <c r="B2403" i="8"/>
  <c r="B2328" i="8"/>
  <c r="B2237" i="8"/>
  <c r="B2158" i="8"/>
  <c r="B2067" i="8"/>
  <c r="B1978" i="8"/>
  <c r="B1886" i="8"/>
  <c r="B1786" i="8"/>
  <c r="B1703" i="8"/>
  <c r="B1608" i="8"/>
  <c r="B1524" i="8"/>
  <c r="B1422" i="8"/>
  <c r="B1338" i="8"/>
  <c r="B1242" i="8"/>
  <c r="B1156" i="8"/>
  <c r="B1061" i="8"/>
  <c r="B957" i="8"/>
  <c r="B870" i="8"/>
  <c r="B767" i="8"/>
  <c r="B668" i="8"/>
  <c r="B572" i="8"/>
  <c r="B464" i="8"/>
  <c r="B359" i="8"/>
  <c r="B266" i="8"/>
  <c r="B157" i="8"/>
  <c r="B51" i="8"/>
  <c r="B3010" i="8"/>
  <c r="B2936" i="8"/>
  <c r="B2868" i="8"/>
  <c r="B2787" i="8"/>
  <c r="B2716" i="8"/>
  <c r="B2635" i="8"/>
  <c r="B2554" i="8"/>
  <c r="B2492" i="8"/>
  <c r="B2402" i="8"/>
  <c r="B2327" i="8"/>
  <c r="B2236" i="8"/>
  <c r="B2155" i="8"/>
  <c r="B2066" i="8"/>
  <c r="B1977" i="8"/>
  <c r="B1885" i="8"/>
  <c r="B1785" i="8"/>
  <c r="B1702" i="8"/>
  <c r="B1605" i="8"/>
  <c r="B1523" i="8"/>
  <c r="B1419" i="8"/>
  <c r="B1337" i="8"/>
  <c r="B1241" i="8"/>
  <c r="B1144" i="8"/>
  <c r="B1057" i="8"/>
  <c r="B955" i="8"/>
  <c r="B869" i="8"/>
  <c r="B765" i="8"/>
  <c r="B655" i="8"/>
  <c r="B559" i="8"/>
  <c r="B463" i="8"/>
  <c r="B355" i="8"/>
  <c r="B265" i="8"/>
  <c r="B156" i="8"/>
  <c r="B49" i="8"/>
  <c r="B3009" i="8"/>
  <c r="B2935" i="8"/>
  <c r="B2866" i="8"/>
  <c r="B2786" i="8"/>
  <c r="B2715" i="8"/>
  <c r="B2634" i="8"/>
  <c r="B2553" i="8"/>
  <c r="B2469" i="8"/>
  <c r="B2401" i="8"/>
  <c r="B2323" i="8"/>
  <c r="B2235" i="8"/>
  <c r="B2154" i="8"/>
  <c r="B2065" i="8"/>
  <c r="B1976" i="8"/>
  <c r="B1884" i="8"/>
  <c r="B1784" i="8"/>
  <c r="B1701" i="8"/>
  <c r="B1601" i="8"/>
  <c r="B1522" i="8"/>
  <c r="B1418" i="8"/>
  <c r="B1336" i="8"/>
  <c r="B1240" i="8"/>
  <c r="B1143" i="8"/>
  <c r="B1054" i="8"/>
  <c r="B954" i="8"/>
  <c r="B866" i="8"/>
  <c r="B764" i="8"/>
  <c r="B654" i="8"/>
  <c r="B558" i="8"/>
  <c r="B462" i="8"/>
  <c r="B354" i="8"/>
  <c r="B264" i="8"/>
  <c r="B155" i="8"/>
  <c r="B48" i="8"/>
  <c r="B3008" i="8"/>
  <c r="B2934" i="8"/>
  <c r="B2865" i="8"/>
  <c r="B2785" i="8"/>
  <c r="B2714" i="8"/>
  <c r="B2633" i="8"/>
  <c r="B2552" i="8"/>
  <c r="B2468" i="8"/>
  <c r="B2399" i="8"/>
  <c r="B2303" i="8"/>
  <c r="B2233" i="8"/>
  <c r="B2153" i="8"/>
  <c r="B2063" i="8"/>
  <c r="B1975" i="8"/>
  <c r="B1881" i="8"/>
  <c r="B1783" i="8"/>
  <c r="B1700" i="8"/>
  <c r="B1600" i="8"/>
  <c r="B1519" i="8"/>
  <c r="B1417" i="8"/>
  <c r="B1335" i="8"/>
  <c r="B1237" i="8"/>
  <c r="B1141" i="8"/>
  <c r="B1053" i="8"/>
  <c r="B953" i="8"/>
  <c r="B865" i="8"/>
  <c r="B763" i="8"/>
  <c r="B647" i="8"/>
  <c r="B555" i="8"/>
  <c r="B459" i="8"/>
  <c r="B353" i="8"/>
  <c r="B262" i="8"/>
  <c r="B154" i="8"/>
  <c r="A1" i="8"/>
  <c r="H1" i="8" s="1"/>
  <c r="B12" i="8"/>
  <c r="B44" i="8"/>
  <c r="B76" i="8"/>
  <c r="B108" i="8"/>
  <c r="B140" i="8"/>
  <c r="B172" i="8"/>
  <c r="B204" i="8"/>
  <c r="B236" i="8"/>
  <c r="B268" i="8"/>
  <c r="B300" i="8"/>
  <c r="B332" i="8"/>
  <c r="B364" i="8"/>
  <c r="B396" i="8"/>
  <c r="B428" i="8"/>
  <c r="B460" i="8"/>
  <c r="B492" i="8"/>
  <c r="B524" i="8"/>
  <c r="B556" i="8"/>
  <c r="B588" i="8"/>
  <c r="B620" i="8"/>
  <c r="B652" i="8"/>
  <c r="B684" i="8"/>
  <c r="B716" i="8"/>
  <c r="B748" i="8"/>
  <c r="B780" i="8"/>
  <c r="B812" i="8"/>
  <c r="B844" i="8"/>
  <c r="B876" i="8"/>
  <c r="B908" i="8"/>
  <c r="B940" i="8"/>
  <c r="B972" i="8"/>
  <c r="B1004" i="8"/>
  <c r="B1036" i="8"/>
  <c r="B1068" i="8"/>
  <c r="B1100" i="8"/>
  <c r="B1132" i="8"/>
  <c r="B1164" i="8"/>
  <c r="B1196" i="8"/>
  <c r="B1228" i="8"/>
  <c r="B1260" i="8"/>
  <c r="B1292" i="8"/>
  <c r="B1324" i="8"/>
  <c r="B1356" i="8"/>
  <c r="B1388" i="8"/>
  <c r="B1420" i="8"/>
  <c r="B1452" i="8"/>
  <c r="B1484" i="8"/>
  <c r="B1516" i="8"/>
  <c r="B1548" i="8"/>
  <c r="B1580" i="8"/>
  <c r="B1612" i="8"/>
  <c r="B1644" i="8"/>
  <c r="B1676" i="8"/>
  <c r="B1708" i="8"/>
  <c r="B1740" i="8"/>
  <c r="B1772" i="8"/>
  <c r="B1804" i="8"/>
  <c r="B1836" i="8"/>
  <c r="B1868" i="8"/>
  <c r="B1900" i="8"/>
  <c r="B1932" i="8"/>
  <c r="B1964" i="8"/>
  <c r="B1996" i="8"/>
  <c r="B2028" i="8"/>
  <c r="B2060" i="8"/>
  <c r="B2092" i="8"/>
  <c r="B2124" i="8"/>
  <c r="B2156" i="8"/>
  <c r="B2188" i="8"/>
  <c r="B2220" i="8"/>
  <c r="B2252" i="8"/>
  <c r="B13" i="8"/>
  <c r="B45" i="8"/>
  <c r="B77" i="8"/>
  <c r="B109" i="8"/>
  <c r="B141" i="8"/>
  <c r="B173" i="8"/>
  <c r="B205" i="8"/>
  <c r="B237" i="8"/>
  <c r="B269" i="8"/>
  <c r="B301" i="8"/>
  <c r="B333" i="8"/>
  <c r="B365" i="8"/>
  <c r="B397" i="8"/>
  <c r="B429" i="8"/>
  <c r="B461" i="8"/>
  <c r="B493" i="8"/>
  <c r="B525" i="8"/>
  <c r="B557" i="8"/>
  <c r="B589" i="8"/>
  <c r="B621" i="8"/>
  <c r="B653" i="8"/>
  <c r="B685" i="8"/>
  <c r="B717" i="8"/>
  <c r="B749" i="8"/>
  <c r="B781" i="8"/>
  <c r="B813" i="8"/>
  <c r="B845" i="8"/>
  <c r="B877" i="8"/>
  <c r="B909" i="8"/>
  <c r="B941" i="8"/>
  <c r="B973" i="8"/>
  <c r="B1005" i="8"/>
  <c r="B1037" i="8"/>
  <c r="B1069" i="8"/>
  <c r="B1101" i="8"/>
  <c r="B1133" i="8"/>
  <c r="B1165" i="8"/>
  <c r="B1197" i="8"/>
  <c r="B1229" i="8"/>
  <c r="B1261" i="8"/>
  <c r="B1293" i="8"/>
  <c r="B1325" i="8"/>
  <c r="B1357" i="8"/>
  <c r="B1389" i="8"/>
  <c r="B1421" i="8"/>
  <c r="B1453" i="8"/>
  <c r="B1485" i="8"/>
  <c r="B1517" i="8"/>
  <c r="B1549" i="8"/>
  <c r="B1581" i="8"/>
  <c r="B1613" i="8"/>
  <c r="B1645" i="8"/>
  <c r="B1677" i="8"/>
  <c r="B1709" i="8"/>
  <c r="B1741" i="8"/>
  <c r="B1773" i="8"/>
  <c r="B1805" i="8"/>
  <c r="B1837" i="8"/>
  <c r="B1869" i="8"/>
  <c r="B1901" i="8"/>
  <c r="B1933" i="8"/>
  <c r="B1965" i="8"/>
  <c r="B1997" i="8"/>
  <c r="B2029" i="8"/>
  <c r="B2061" i="8"/>
  <c r="B2093" i="8"/>
  <c r="B2125" i="8"/>
  <c r="B2157" i="8"/>
  <c r="B2189" i="8"/>
  <c r="B2221" i="8"/>
  <c r="B2253" i="8"/>
  <c r="B2285" i="8"/>
  <c r="B2317" i="8"/>
  <c r="B2349" i="8"/>
  <c r="B2381" i="8"/>
  <c r="B2413" i="8"/>
  <c r="B2445" i="8"/>
  <c r="B2477" i="8"/>
  <c r="B2509" i="8"/>
  <c r="B2541" i="8"/>
  <c r="B2573" i="8"/>
  <c r="B2605" i="8"/>
  <c r="B2637" i="8"/>
  <c r="B2669" i="8"/>
  <c r="B16" i="8"/>
  <c r="B50" i="8"/>
  <c r="B84" i="8"/>
  <c r="B118" i="8"/>
  <c r="B152" i="8"/>
  <c r="B186" i="8"/>
  <c r="B220" i="8"/>
  <c r="B254" i="8"/>
  <c r="B288" i="8"/>
  <c r="B322" i="8"/>
  <c r="B356" i="8"/>
  <c r="B390" i="8"/>
  <c r="B424" i="8"/>
  <c r="B458" i="8"/>
  <c r="B494" i="8"/>
  <c r="B528" i="8"/>
  <c r="B562" i="8"/>
  <c r="B596" i="8"/>
  <c r="B630" i="8"/>
  <c r="B664" i="8"/>
  <c r="B698" i="8"/>
  <c r="B732" i="8"/>
  <c r="B766" i="8"/>
  <c r="B800" i="8"/>
  <c r="B834" i="8"/>
  <c r="B868" i="8"/>
  <c r="B902" i="8"/>
  <c r="B936" i="8"/>
  <c r="B970" i="8"/>
  <c r="B1006" i="8"/>
  <c r="B1040" i="8"/>
  <c r="B1074" i="8"/>
  <c r="B1108" i="8"/>
  <c r="B1142" i="8"/>
  <c r="B1176" i="8"/>
  <c r="B1210" i="8"/>
  <c r="B1244" i="8"/>
  <c r="B1278" i="8"/>
  <c r="B1312" i="8"/>
  <c r="B1346" i="8"/>
  <c r="B1380" i="8"/>
  <c r="B1414" i="8"/>
  <c r="B1448" i="8"/>
  <c r="B1482" i="8"/>
  <c r="B1518" i="8"/>
  <c r="B1552" i="8"/>
  <c r="B1586" i="8"/>
  <c r="B1620" i="8"/>
  <c r="B1654" i="8"/>
  <c r="B1688" i="8"/>
  <c r="B1722" i="8"/>
  <c r="B1756" i="8"/>
  <c r="B1790" i="8"/>
  <c r="B1824" i="8"/>
  <c r="B1858" i="8"/>
  <c r="B1892" i="8"/>
  <c r="B1926" i="8"/>
  <c r="B1960" i="8"/>
  <c r="B1994" i="8"/>
  <c r="B2030" i="8"/>
  <c r="B2064" i="8"/>
  <c r="B2098" i="8"/>
  <c r="B2132" i="8"/>
  <c r="B2166" i="8"/>
  <c r="B2200" i="8"/>
  <c r="B2234" i="8"/>
  <c r="B2268" i="8"/>
  <c r="B2301" i="8"/>
  <c r="B2334" i="8"/>
  <c r="B2367" i="8"/>
  <c r="B2400" i="8"/>
  <c r="B2433" i="8"/>
  <c r="B2466" i="8"/>
  <c r="B2499" i="8"/>
  <c r="B2532" i="8"/>
  <c r="B2565" i="8"/>
  <c r="B2598" i="8"/>
  <c r="B2631" i="8"/>
  <c r="B2664" i="8"/>
  <c r="B2697" i="8"/>
  <c r="B2729" i="8"/>
  <c r="B2761" i="8"/>
  <c r="B2793" i="8"/>
  <c r="B2825" i="8"/>
  <c r="B34" i="8"/>
  <c r="B68" i="8"/>
  <c r="B102" i="8"/>
  <c r="B136" i="8"/>
  <c r="B170" i="8"/>
  <c r="B206" i="8"/>
  <c r="B240" i="8"/>
  <c r="B274" i="8"/>
  <c r="B308" i="8"/>
  <c r="B342" i="8"/>
  <c r="B376" i="8"/>
  <c r="B410" i="8"/>
  <c r="B444" i="8"/>
  <c r="B478" i="8"/>
  <c r="B512" i="8"/>
  <c r="B546" i="8"/>
  <c r="B580" i="8"/>
  <c r="B614" i="8"/>
  <c r="B648" i="8"/>
  <c r="B682" i="8"/>
  <c r="B718" i="8"/>
  <c r="B752" i="8"/>
  <c r="B786" i="8"/>
  <c r="B820" i="8"/>
  <c r="B854" i="8"/>
  <c r="B888" i="8"/>
  <c r="B922" i="8"/>
  <c r="B956" i="8"/>
  <c r="B990" i="8"/>
  <c r="B1024" i="8"/>
  <c r="B1058" i="8"/>
  <c r="B1092" i="8"/>
  <c r="B1126" i="8"/>
  <c r="B1160" i="8"/>
  <c r="B1194" i="8"/>
  <c r="B1230" i="8"/>
  <c r="B1264" i="8"/>
  <c r="B1298" i="8"/>
  <c r="B1332" i="8"/>
  <c r="B1366" i="8"/>
  <c r="B1400" i="8"/>
  <c r="B1434" i="8"/>
  <c r="B1468" i="8"/>
  <c r="B1502" i="8"/>
  <c r="B1536" i="8"/>
  <c r="B1570" i="8"/>
  <c r="B1604" i="8"/>
  <c r="B1638" i="8"/>
  <c r="B1672" i="8"/>
  <c r="B1706" i="8"/>
  <c r="B1742" i="8"/>
  <c r="B1776" i="8"/>
  <c r="B1810" i="8"/>
  <c r="B1844" i="8"/>
  <c r="B1878" i="8"/>
  <c r="B1912" i="8"/>
  <c r="B1946" i="8"/>
  <c r="B1980" i="8"/>
  <c r="B2014" i="8"/>
  <c r="B2048" i="8"/>
  <c r="B2082" i="8"/>
  <c r="B2116" i="8"/>
  <c r="B2150" i="8"/>
  <c r="B2184" i="8"/>
  <c r="B2218" i="8"/>
  <c r="B2254" i="8"/>
  <c r="B2287" i="8"/>
  <c r="B2320" i="8"/>
  <c r="B2353" i="8"/>
  <c r="B2386" i="8"/>
  <c r="B2419" i="8"/>
  <c r="B2452" i="8"/>
  <c r="B2485" i="8"/>
  <c r="B2518" i="8"/>
  <c r="B2551" i="8"/>
  <c r="B2584" i="8"/>
  <c r="B2617" i="8"/>
  <c r="B2650" i="8"/>
  <c r="B19" i="8"/>
  <c r="B55" i="8"/>
  <c r="B91" i="8"/>
  <c r="B127" i="8"/>
  <c r="B163" i="8"/>
  <c r="B199" i="8"/>
  <c r="B235" i="8"/>
  <c r="B273" i="8"/>
  <c r="B310" i="8"/>
  <c r="B346" i="8"/>
  <c r="B382" i="8"/>
  <c r="B418" i="8"/>
  <c r="B454" i="8"/>
  <c r="B490" i="8"/>
  <c r="B529" i="8"/>
  <c r="B565" i="8"/>
  <c r="B601" i="8"/>
  <c r="B637" i="8"/>
  <c r="B673" i="8"/>
  <c r="B709" i="8"/>
  <c r="B745" i="8"/>
  <c r="B783" i="8"/>
  <c r="B819" i="8"/>
  <c r="B856" i="8"/>
  <c r="B892" i="8"/>
  <c r="B928" i="8"/>
  <c r="B964" i="8"/>
  <c r="B1000" i="8"/>
  <c r="B1038" i="8"/>
  <c r="B1075" i="8"/>
  <c r="B1111" i="8"/>
  <c r="B1147" i="8"/>
  <c r="B1183" i="8"/>
  <c r="B1219" i="8"/>
  <c r="B1255" i="8"/>
  <c r="B1291" i="8"/>
  <c r="B1329" i="8"/>
  <c r="B1365" i="8"/>
  <c r="B1402" i="8"/>
  <c r="B1438" i="8"/>
  <c r="B1474" i="8"/>
  <c r="B1510" i="8"/>
  <c r="B1546" i="8"/>
  <c r="B1584" i="8"/>
  <c r="B1621" i="8"/>
  <c r="B1657" i="8"/>
  <c r="B1693" i="8"/>
  <c r="B1729" i="8"/>
  <c r="B1765" i="8"/>
  <c r="B1801" i="8"/>
  <c r="B1839" i="8"/>
  <c r="B1875" i="8"/>
  <c r="B1911" i="8"/>
  <c r="B1948" i="8"/>
  <c r="B1984" i="8"/>
  <c r="B2020" i="8"/>
  <c r="B2056" i="8"/>
  <c r="B2094" i="8"/>
  <c r="B2130" i="8"/>
  <c r="B2167" i="8"/>
  <c r="B2203" i="8"/>
  <c r="B2239" i="8"/>
  <c r="B2275" i="8"/>
  <c r="B2310" i="8"/>
  <c r="B2345" i="8"/>
  <c r="B2380" i="8"/>
  <c r="B2416" i="8"/>
  <c r="B2451" i="8"/>
  <c r="B2487" i="8"/>
  <c r="B2522" i="8"/>
  <c r="B2557" i="8"/>
  <c r="B2592" i="8"/>
  <c r="B2627" i="8"/>
  <c r="B2662" i="8"/>
  <c r="B2696" i="8"/>
  <c r="B2730" i="8"/>
  <c r="B2763" i="8"/>
  <c r="B2796" i="8"/>
  <c r="B2829" i="8"/>
  <c r="B2861" i="8"/>
  <c r="B2893" i="8"/>
  <c r="B2925" i="8"/>
  <c r="B2957" i="8"/>
  <c r="B2989" i="8"/>
  <c r="B3021" i="8"/>
  <c r="B3053" i="8"/>
  <c r="B2346" i="8"/>
  <c r="B2558" i="8"/>
  <c r="B2628" i="8"/>
  <c r="B2698" i="8"/>
  <c r="B2731" i="8"/>
  <c r="B2764" i="8"/>
  <c r="B2830" i="8"/>
  <c r="B2862" i="8"/>
  <c r="B2894" i="8"/>
  <c r="B2926" i="8"/>
  <c r="B2958" i="8"/>
  <c r="B3022" i="8"/>
  <c r="B3054" i="8"/>
  <c r="B57" i="8"/>
  <c r="B93" i="8"/>
  <c r="B129" i="8"/>
  <c r="B165" i="8"/>
  <c r="B201" i="8"/>
  <c r="B239" i="8"/>
  <c r="B276" i="8"/>
  <c r="B312" i="8"/>
  <c r="B348" i="8"/>
  <c r="B384" i="8"/>
  <c r="B456" i="8"/>
  <c r="B495" i="8"/>
  <c r="B531" i="8"/>
  <c r="B603" i="8"/>
  <c r="B639" i="8"/>
  <c r="B711" i="8"/>
  <c r="B747" i="8"/>
  <c r="B822" i="8"/>
  <c r="B894" i="8"/>
  <c r="B930" i="8"/>
  <c r="B1002" i="8"/>
  <c r="B1041" i="8"/>
  <c r="B1077" i="8"/>
  <c r="B1113" i="8"/>
  <c r="B1149" i="8"/>
  <c r="B1221" i="8"/>
  <c r="B1257" i="8"/>
  <c r="B1295" i="8"/>
  <c r="B1331" i="8"/>
  <c r="B1368" i="8"/>
  <c r="B1404" i="8"/>
  <c r="B1440" i="8"/>
  <c r="B1476" i="8"/>
  <c r="B1512" i="8"/>
  <c r="B1550" i="8"/>
  <c r="B1587" i="8"/>
  <c r="B1623" i="8"/>
  <c r="B1659" i="8"/>
  <c r="B1695" i="8"/>
  <c r="B1731" i="8"/>
  <c r="B1803" i="8"/>
  <c r="B1841" i="8"/>
  <c r="B1877" i="8"/>
  <c r="B1914" i="8"/>
  <c r="B1950" i="8"/>
  <c r="B1986" i="8"/>
  <c r="B2022" i="8"/>
  <c r="B2058" i="8"/>
  <c r="B2096" i="8"/>
  <c r="B2133" i="8"/>
  <c r="B2169" i="8"/>
  <c r="B2205" i="8"/>
  <c r="B2241" i="8"/>
  <c r="B2277" i="8"/>
  <c r="B2312" i="8"/>
  <c r="B2347" i="8"/>
  <c r="B2383" i="8"/>
  <c r="B2418" i="8"/>
  <c r="B2454" i="8"/>
  <c r="B2489" i="8"/>
  <c r="B2524" i="8"/>
  <c r="B2559" i="8"/>
  <c r="B2594" i="8"/>
  <c r="B2629" i="8"/>
  <c r="B2665" i="8"/>
  <c r="B2699" i="8"/>
  <c r="B2732" i="8"/>
  <c r="B2765" i="8"/>
  <c r="B2798" i="8"/>
  <c r="B20" i="8"/>
  <c r="B56" i="8"/>
  <c r="B92" i="8"/>
  <c r="B128" i="8"/>
  <c r="B164" i="8"/>
  <c r="B200" i="8"/>
  <c r="B238" i="8"/>
  <c r="B275" i="8"/>
  <c r="B311" i="8"/>
  <c r="B347" i="8"/>
  <c r="B383" i="8"/>
  <c r="B419" i="8"/>
  <c r="B455" i="8"/>
  <c r="B491" i="8"/>
  <c r="B530" i="8"/>
  <c r="B566" i="8"/>
  <c r="B602" i="8"/>
  <c r="B638" i="8"/>
  <c r="B674" i="8"/>
  <c r="B710" i="8"/>
  <c r="B746" i="8"/>
  <c r="B784" i="8"/>
  <c r="B821" i="8"/>
  <c r="B857" i="8"/>
  <c r="B893" i="8"/>
  <c r="B929" i="8"/>
  <c r="B965" i="8"/>
  <c r="B1001" i="8"/>
  <c r="B1039" i="8"/>
  <c r="B1076" i="8"/>
  <c r="B1112" i="8"/>
  <c r="B1148" i="8"/>
  <c r="B1184" i="8"/>
  <c r="B1220" i="8"/>
  <c r="B1256" i="8"/>
  <c r="B1294" i="8"/>
  <c r="B1330" i="8"/>
  <c r="B1367" i="8"/>
  <c r="B1403" i="8"/>
  <c r="B1439" i="8"/>
  <c r="B1475" i="8"/>
  <c r="B1511" i="8"/>
  <c r="B1547" i="8"/>
  <c r="B1585" i="8"/>
  <c r="B1622" i="8"/>
  <c r="B1658" i="8"/>
  <c r="B1694" i="8"/>
  <c r="B1730" i="8"/>
  <c r="B1766" i="8"/>
  <c r="B1802" i="8"/>
  <c r="B1840" i="8"/>
  <c r="B1876" i="8"/>
  <c r="B1913" i="8"/>
  <c r="B1949" i="8"/>
  <c r="B1985" i="8"/>
  <c r="B2021" i="8"/>
  <c r="B2057" i="8"/>
  <c r="B2095" i="8"/>
  <c r="B2131" i="8"/>
  <c r="B2168" i="8"/>
  <c r="B2204" i="8"/>
  <c r="B2240" i="8"/>
  <c r="B2276" i="8"/>
  <c r="B2311" i="8"/>
  <c r="B2382" i="8"/>
  <c r="B2417" i="8"/>
  <c r="B2453" i="8"/>
  <c r="B2488" i="8"/>
  <c r="B2523" i="8"/>
  <c r="B2593" i="8"/>
  <c r="B2663" i="8"/>
  <c r="B2797" i="8"/>
  <c r="B2990" i="8"/>
  <c r="B21" i="8"/>
  <c r="B420" i="8"/>
  <c r="B567" i="8"/>
  <c r="B675" i="8"/>
  <c r="B785" i="8"/>
  <c r="B858" i="8"/>
  <c r="B966" i="8"/>
  <c r="B1185" i="8"/>
  <c r="B25" i="8"/>
  <c r="B64" i="8"/>
  <c r="B104" i="8"/>
  <c r="B145" i="8"/>
  <c r="B184" i="8"/>
  <c r="B224" i="8"/>
  <c r="B263" i="8"/>
  <c r="B304" i="8"/>
  <c r="B344" i="8"/>
  <c r="B386" i="8"/>
  <c r="B426" i="8"/>
  <c r="B467" i="8"/>
  <c r="B506" i="8"/>
  <c r="B545" i="8"/>
  <c r="B585" i="8"/>
  <c r="B626" i="8"/>
  <c r="B666" i="8"/>
  <c r="B705" i="8"/>
  <c r="B744" i="8"/>
  <c r="B789" i="8"/>
  <c r="B828" i="8"/>
  <c r="B867" i="8"/>
  <c r="B907" i="8"/>
  <c r="B948" i="8"/>
  <c r="B987" i="8"/>
  <c r="B1027" i="8"/>
  <c r="B1066" i="8"/>
  <c r="B1107" i="8"/>
  <c r="B1150" i="8"/>
  <c r="B1189" i="8"/>
  <c r="B1231" i="8"/>
  <c r="B1270" i="8"/>
  <c r="B1309" i="8"/>
  <c r="B1349" i="8"/>
  <c r="B1390" i="8"/>
  <c r="B1429" i="8"/>
  <c r="B1469" i="8"/>
  <c r="B1508" i="8"/>
  <c r="B1553" i="8"/>
  <c r="B1592" i="8"/>
  <c r="B1631" i="8"/>
  <c r="B1670" i="8"/>
  <c r="B1712" i="8"/>
  <c r="B1751" i="8"/>
  <c r="B1789" i="8"/>
  <c r="B1829" i="8"/>
  <c r="B1870" i="8"/>
  <c r="B1909" i="8"/>
  <c r="B1952" i="8"/>
  <c r="B1991" i="8"/>
  <c r="B2033" i="8"/>
  <c r="B2072" i="8"/>
  <c r="B2111" i="8"/>
  <c r="B2151" i="8"/>
  <c r="B2192" i="8"/>
  <c r="B5" i="8"/>
  <c r="B46" i="8"/>
  <c r="B86" i="8"/>
  <c r="B125" i="8"/>
  <c r="B167" i="8"/>
  <c r="B209" i="8"/>
  <c r="B248" i="8"/>
  <c r="B287" i="8"/>
  <c r="B327" i="8"/>
  <c r="B368" i="8"/>
  <c r="B407" i="8"/>
  <c r="B447" i="8"/>
  <c r="B486" i="8"/>
  <c r="B527" i="8"/>
  <c r="B570" i="8"/>
  <c r="B609" i="8"/>
  <c r="B649" i="8"/>
  <c r="B690" i="8"/>
  <c r="B729" i="8"/>
  <c r="B769" i="8"/>
  <c r="B808" i="8"/>
  <c r="B849" i="8"/>
  <c r="B889" i="8"/>
  <c r="B931" i="8"/>
  <c r="B971" i="8"/>
  <c r="B1012" i="8"/>
  <c r="B1051" i="8"/>
  <c r="B1090" i="8"/>
  <c r="B1130" i="8"/>
  <c r="B1171" i="8"/>
  <c r="B1211" i="8"/>
  <c r="B1250" i="8"/>
  <c r="B1289" i="8"/>
  <c r="B1334" i="8"/>
  <c r="B1373" i="8"/>
  <c r="B1412" i="8"/>
  <c r="B1454" i="8"/>
  <c r="B1493" i="8"/>
  <c r="B1532" i="8"/>
  <c r="B1572" i="8"/>
  <c r="B1611" i="8"/>
  <c r="B1652" i="8"/>
  <c r="B1692" i="8"/>
  <c r="B1734" i="8"/>
  <c r="B1774" i="8"/>
  <c r="B1814" i="8"/>
  <c r="B1853" i="8"/>
  <c r="B1893" i="8"/>
  <c r="B1934" i="8"/>
  <c r="B1973" i="8"/>
  <c r="B2012" i="8"/>
  <c r="B2052" i="8"/>
  <c r="B2091" i="8"/>
  <c r="B2136" i="8"/>
  <c r="B2175" i="8"/>
  <c r="B2214" i="8"/>
  <c r="B2256" i="8"/>
  <c r="B2294" i="8"/>
  <c r="B2332" i="8"/>
  <c r="B2371" i="8"/>
  <c r="B2409" i="8"/>
  <c r="B2448" i="8"/>
  <c r="B2490" i="8"/>
  <c r="B2528" i="8"/>
  <c r="B2567" i="8"/>
  <c r="B2606" i="8"/>
  <c r="B2644" i="8"/>
  <c r="B2682" i="8"/>
  <c r="B2718" i="8"/>
  <c r="B2754" i="8"/>
  <c r="B2790" i="8"/>
  <c r="B2827" i="8"/>
  <c r="B2863" i="8"/>
  <c r="B2897" i="8"/>
  <c r="B2931" i="8"/>
  <c r="B2965" i="8"/>
  <c r="B2999" i="8"/>
  <c r="B3033" i="8"/>
  <c r="B6" i="8"/>
  <c r="B47" i="8"/>
  <c r="B87" i="8"/>
  <c r="B126" i="8"/>
  <c r="B168" i="8"/>
  <c r="B210" i="8"/>
  <c r="B249" i="8"/>
  <c r="B8" i="8"/>
  <c r="B53" i="8"/>
  <c r="B98" i="8"/>
  <c r="B143" i="8"/>
  <c r="B187" i="8"/>
  <c r="B229" i="8"/>
  <c r="B277" i="8"/>
  <c r="B318" i="8"/>
  <c r="B360" i="8"/>
  <c r="B403" i="8"/>
  <c r="B445" i="8"/>
  <c r="B487" i="8"/>
  <c r="B534" i="8"/>
  <c r="B575" i="8"/>
  <c r="B617" i="8"/>
  <c r="B660" i="8"/>
  <c r="B702" i="8"/>
  <c r="B743" i="8"/>
  <c r="B791" i="8"/>
  <c r="B832" i="8"/>
  <c r="B874" i="8"/>
  <c r="B917" i="8"/>
  <c r="B959" i="8"/>
  <c r="B1003" i="8"/>
  <c r="B1047" i="8"/>
  <c r="B1088" i="8"/>
  <c r="B1131" i="8"/>
  <c r="B1174" i="8"/>
  <c r="B1216" i="8"/>
  <c r="B1262" i="8"/>
  <c r="B1304" i="8"/>
  <c r="B1345" i="8"/>
  <c r="B1387" i="8"/>
  <c r="B1431" i="8"/>
  <c r="B1473" i="8"/>
  <c r="B1520" i="8"/>
  <c r="B1561" i="8"/>
  <c r="B1602" i="8"/>
  <c r="B1646" i="8"/>
  <c r="B1687" i="8"/>
  <c r="B1732" i="8"/>
  <c r="B1775" i="8"/>
  <c r="B1817" i="8"/>
  <c r="B1859" i="8"/>
  <c r="B1902" i="8"/>
  <c r="B1943" i="8"/>
  <c r="B1988" i="8"/>
  <c r="B2032" i="8"/>
  <c r="B2074" i="8"/>
  <c r="B2115" i="8"/>
  <c r="B2159" i="8"/>
  <c r="B2201" i="8"/>
  <c r="B2244" i="8"/>
  <c r="B2284" i="8"/>
  <c r="B2325" i="8"/>
  <c r="B2364" i="8"/>
  <c r="B2404" i="8"/>
  <c r="B2443" i="8"/>
  <c r="B2483" i="8"/>
  <c r="B2526" i="8"/>
  <c r="B2566" i="8"/>
  <c r="B2607" i="8"/>
  <c r="B2646" i="8"/>
  <c r="B2685" i="8"/>
  <c r="B2722" i="8"/>
  <c r="B2759" i="8"/>
  <c r="B2800" i="8"/>
  <c r="B2836" i="8"/>
  <c r="B2871" i="8"/>
  <c r="B2906" i="8"/>
  <c r="B2941" i="8"/>
  <c r="B2976" i="8"/>
  <c r="B3011" i="8"/>
  <c r="B3046" i="8"/>
  <c r="B9" i="8"/>
  <c r="B54" i="8"/>
  <c r="B99" i="8"/>
  <c r="B144" i="8"/>
  <c r="B188" i="8"/>
  <c r="B230" i="8"/>
  <c r="B278" i="8"/>
  <c r="B319" i="8"/>
  <c r="B361" i="8"/>
  <c r="B404" i="8"/>
  <c r="B446" i="8"/>
  <c r="B488" i="8"/>
  <c r="B535" i="8"/>
  <c r="B576" i="8"/>
  <c r="B618" i="8"/>
  <c r="B661" i="8"/>
  <c r="B703" i="8"/>
  <c r="B750" i="8"/>
  <c r="B792" i="8"/>
  <c r="B833" i="8"/>
  <c r="B875" i="8"/>
  <c r="B918" i="8"/>
  <c r="B960" i="8"/>
  <c r="B1007" i="8"/>
  <c r="B1048" i="8"/>
  <c r="B1089" i="8"/>
  <c r="B1134" i="8"/>
  <c r="B1175" i="8"/>
  <c r="B1217" i="8"/>
  <c r="B1263" i="8"/>
  <c r="B1305" i="8"/>
  <c r="B1347" i="8"/>
  <c r="B1391" i="8"/>
  <c r="B1432" i="8"/>
  <c r="B1477" i="8"/>
  <c r="B1521" i="8"/>
  <c r="B1562" i="8"/>
  <c r="B1603" i="8"/>
  <c r="B1647" i="8"/>
  <c r="B1689" i="8"/>
  <c r="B1733" i="8"/>
  <c r="B1777" i="8"/>
  <c r="B1818" i="8"/>
  <c r="B1860" i="8"/>
  <c r="B1903" i="8"/>
  <c r="B1944" i="8"/>
  <c r="B1989" i="8"/>
  <c r="B2034" i="8"/>
  <c r="B2075" i="8"/>
  <c r="B2117" i="8"/>
  <c r="B2160" i="8"/>
  <c r="B2202" i="8"/>
  <c r="B2245" i="8"/>
  <c r="B2286" i="8"/>
  <c r="B2326" i="8"/>
  <c r="B2365" i="8"/>
  <c r="B2405" i="8"/>
  <c r="B2444" i="8"/>
  <c r="B2484" i="8"/>
  <c r="B2527" i="8"/>
  <c r="B2568" i="8"/>
  <c r="B2608" i="8"/>
  <c r="B2647" i="8"/>
  <c r="B2686" i="8"/>
  <c r="B2723" i="8"/>
  <c r="B2760" i="8"/>
  <c r="B2801" i="8"/>
  <c r="B2837" i="8"/>
  <c r="B2872" i="8"/>
  <c r="B2907" i="8"/>
  <c r="B2942" i="8"/>
  <c r="B2977" i="8"/>
  <c r="B3012" i="8"/>
  <c r="B3047" i="8"/>
  <c r="B10" i="8"/>
  <c r="B58" i="8"/>
  <c r="B100" i="8"/>
  <c r="B146" i="8"/>
  <c r="B189" i="8"/>
  <c r="B231" i="8"/>
  <c r="B279" i="8"/>
  <c r="B320" i="8"/>
  <c r="B362" i="8"/>
  <c r="B405" i="8"/>
  <c r="B448" i="8"/>
  <c r="B489" i="8"/>
  <c r="B536" i="8"/>
  <c r="B577" i="8"/>
  <c r="B619" i="8"/>
  <c r="B662" i="8"/>
  <c r="B704" i="8"/>
  <c r="B751" i="8"/>
  <c r="B793" i="8"/>
  <c r="B835" i="8"/>
  <c r="B878" i="8"/>
  <c r="B919" i="8"/>
  <c r="B33" i="8"/>
  <c r="B81" i="8"/>
  <c r="B132" i="8"/>
  <c r="B180" i="8"/>
  <c r="B227" i="8"/>
  <c r="B281" i="8"/>
  <c r="B326" i="8"/>
  <c r="B373" i="8"/>
  <c r="B421" i="8"/>
  <c r="B469" i="8"/>
  <c r="B514" i="8"/>
  <c r="B560" i="8"/>
  <c r="B608" i="8"/>
  <c r="B656" i="8"/>
  <c r="B701" i="8"/>
  <c r="B755" i="8"/>
  <c r="B799" i="8"/>
  <c r="B846" i="8"/>
  <c r="B895" i="8"/>
  <c r="B942" i="8"/>
  <c r="B985" i="8"/>
  <c r="B1030" i="8"/>
  <c r="B1079" i="8"/>
  <c r="B1122" i="8"/>
  <c r="B1168" i="8"/>
  <c r="B1213" i="8"/>
  <c r="B1259" i="8"/>
  <c r="B1307" i="8"/>
  <c r="B1352" i="8"/>
  <c r="B1397" i="8"/>
  <c r="B1444" i="8"/>
  <c r="B1490" i="8"/>
  <c r="B1534" i="8"/>
  <c r="B1578" i="8"/>
  <c r="B1627" i="8"/>
  <c r="B1671" i="8"/>
  <c r="B1717" i="8"/>
  <c r="B1761" i="8"/>
  <c r="B1808" i="8"/>
  <c r="B1852" i="8"/>
  <c r="B1897" i="8"/>
  <c r="B1942" i="8"/>
  <c r="B1992" i="8"/>
  <c r="B2038" i="8"/>
  <c r="B2081" i="8"/>
  <c r="B2127" i="8"/>
  <c r="B2174" i="8"/>
  <c r="B2219" i="8"/>
  <c r="B2263" i="8"/>
  <c r="B2305" i="8"/>
  <c r="B2350" i="8"/>
  <c r="B2392" i="8"/>
  <c r="B2434" i="8"/>
  <c r="B2475" i="8"/>
  <c r="B2517" i="8"/>
  <c r="B2562" i="8"/>
  <c r="B2604" i="8"/>
  <c r="B2649" i="8"/>
  <c r="B2690" i="8"/>
  <c r="B2733" i="8"/>
  <c r="B2772" i="8"/>
  <c r="B2811" i="8"/>
  <c r="B2849" i="8"/>
  <c r="B2886" i="8"/>
  <c r="B2923" i="8"/>
  <c r="B2962" i="8"/>
  <c r="B3000" i="8"/>
  <c r="B3037" i="8"/>
  <c r="B35" i="8"/>
  <c r="B82" i="8"/>
  <c r="B133" i="8"/>
  <c r="B181" i="8"/>
  <c r="B228" i="8"/>
  <c r="B282" i="8"/>
  <c r="B328" i="8"/>
  <c r="B374" i="8"/>
  <c r="B422" i="8"/>
  <c r="B470" i="8"/>
  <c r="B515" i="8"/>
  <c r="B561" i="8"/>
  <c r="B610" i="8"/>
  <c r="B657" i="8"/>
  <c r="B706" i="8"/>
  <c r="B756" i="8"/>
  <c r="B801" i="8"/>
  <c r="B847" i="8"/>
  <c r="B896" i="8"/>
  <c r="B943" i="8"/>
  <c r="B986" i="8"/>
  <c r="B1031" i="8"/>
  <c r="B1080" i="8"/>
  <c r="B1123" i="8"/>
  <c r="B1169" i="8"/>
  <c r="B1214" i="8"/>
  <c r="B1265" i="8"/>
  <c r="B1308" i="8"/>
  <c r="B1353" i="8"/>
  <c r="B1398" i="8"/>
  <c r="B1445" i="8"/>
  <c r="B1491" i="8"/>
  <c r="B1535" i="8"/>
  <c r="B1579" i="8"/>
  <c r="B1628" i="8"/>
  <c r="B1673" i="8"/>
  <c r="B1718" i="8"/>
  <c r="B1762" i="8"/>
  <c r="B1809" i="8"/>
  <c r="B1854" i="8"/>
  <c r="B1898" i="8"/>
  <c r="B1945" i="8"/>
  <c r="B1993" i="8"/>
  <c r="B2039" i="8"/>
  <c r="B2083" i="8"/>
  <c r="B2128" i="8"/>
  <c r="B2176" i="8"/>
  <c r="B2222" i="8"/>
  <c r="B2264" i="8"/>
  <c r="B2306" i="8"/>
  <c r="B2351" i="8"/>
  <c r="B2393" i="8"/>
  <c r="B2435" i="8"/>
  <c r="B2476" i="8"/>
  <c r="B2519" i="8"/>
  <c r="B2563" i="8"/>
  <c r="B2609" i="8"/>
  <c r="B2651" i="8"/>
  <c r="B2691" i="8"/>
  <c r="B2734" i="8"/>
  <c r="B2773" i="8"/>
  <c r="B2812" i="8"/>
  <c r="B2850" i="8"/>
  <c r="B2887" i="8"/>
  <c r="B2924" i="8"/>
  <c r="B2963" i="8"/>
  <c r="B3001" i="8"/>
  <c r="B3038" i="8"/>
  <c r="B37" i="8"/>
  <c r="B612" i="8"/>
  <c r="B659" i="8"/>
  <c r="B708" i="8"/>
  <c r="B758" i="8"/>
  <c r="B803" i="8"/>
  <c r="B850" i="8"/>
  <c r="B898" i="8"/>
  <c r="B945" i="8"/>
  <c r="B989" i="8"/>
  <c r="B1033" i="8"/>
  <c r="B1082" i="8"/>
  <c r="B1125" i="8"/>
  <c r="B1218" i="8"/>
  <c r="B1267" i="8"/>
  <c r="B1311" i="8"/>
  <c r="B1355" i="8"/>
  <c r="B1401" i="8"/>
  <c r="B1447" i="8"/>
  <c r="B1494" i="8"/>
  <c r="B1583" i="8"/>
  <c r="B1630" i="8"/>
  <c r="B1675" i="8"/>
  <c r="B1764" i="8"/>
  <c r="B1812" i="8"/>
  <c r="B1856" i="8"/>
  <c r="B1951" i="8"/>
  <c r="B1998" i="8"/>
  <c r="B2085" i="8"/>
  <c r="B2178" i="8"/>
  <c r="B2266" i="8"/>
  <c r="B2395" i="8"/>
  <c r="B2479" i="8"/>
  <c r="B2611" i="8"/>
  <c r="B2736" i="8"/>
  <c r="B2889" i="8"/>
  <c r="B3040" i="8"/>
  <c r="B38" i="8"/>
  <c r="B88" i="8"/>
  <c r="B137" i="8"/>
  <c r="B185" i="8"/>
  <c r="B234" i="8"/>
  <c r="B285" i="8"/>
  <c r="B331" i="8"/>
  <c r="B378" i="8"/>
  <c r="B427" i="8"/>
  <c r="B473" i="8"/>
  <c r="B518" i="8"/>
  <c r="B568" i="8"/>
  <c r="B613" i="8"/>
  <c r="B663" i="8"/>
  <c r="B712" i="8"/>
  <c r="B759" i="8"/>
  <c r="B804" i="8"/>
  <c r="B851" i="8"/>
  <c r="B899" i="8"/>
  <c r="B946" i="8"/>
  <c r="B991" i="8"/>
  <c r="B1034" i="8"/>
  <c r="B1083" i="8"/>
  <c r="B1127" i="8"/>
  <c r="B1173" i="8"/>
  <c r="B1222" i="8"/>
  <c r="B1268" i="8"/>
  <c r="B1313" i="8"/>
  <c r="B1358" i="8"/>
  <c r="B1405" i="8"/>
  <c r="B1449" i="8"/>
  <c r="B1495" i="8"/>
  <c r="B1539" i="8"/>
  <c r="B1588" i="8"/>
  <c r="B1632" i="8"/>
  <c r="B1678" i="8"/>
  <c r="B1721" i="8"/>
  <c r="B1767" i="8"/>
  <c r="B1813" i="8"/>
  <c r="B1857" i="8"/>
  <c r="B1905" i="8"/>
  <c r="B1953" i="8"/>
  <c r="B1999" i="8"/>
  <c r="B2042" i="8"/>
  <c r="B2086" i="8"/>
  <c r="B2135" i="8"/>
  <c r="B2179" i="8"/>
  <c r="B2225" i="8"/>
  <c r="B2267" i="8"/>
  <c r="B2309" i="8"/>
  <c r="B2355" i="8"/>
  <c r="B2396" i="8"/>
  <c r="B2438" i="8"/>
  <c r="B2480" i="8"/>
  <c r="B2525" i="8"/>
  <c r="B2570" i="8"/>
  <c r="B2612" i="8"/>
  <c r="B2654" i="8"/>
  <c r="B2694" i="8"/>
  <c r="B2737" i="8"/>
  <c r="B2776" i="8"/>
  <c r="B2815" i="8"/>
  <c r="B2853" i="8"/>
  <c r="B2890" i="8"/>
  <c r="B2929" i="8"/>
  <c r="B2967" i="8"/>
  <c r="B3004" i="8"/>
  <c r="B3041" i="8"/>
  <c r="B1768" i="8"/>
  <c r="B3005" i="8"/>
  <c r="B40" i="8"/>
  <c r="B90" i="8"/>
  <c r="B139" i="8"/>
  <c r="B191" i="8"/>
  <c r="B242" i="8"/>
  <c r="B289" i="8"/>
  <c r="B335" i="8"/>
  <c r="B380" i="8"/>
  <c r="B431" i="8"/>
  <c r="B475" i="8"/>
  <c r="B520" i="8"/>
  <c r="B571" i="8"/>
  <c r="B616" i="8"/>
  <c r="B667" i="8"/>
  <c r="B714" i="8"/>
  <c r="B761" i="8"/>
  <c r="B806" i="8"/>
  <c r="B853" i="8"/>
  <c r="B901" i="8"/>
  <c r="B949" i="8"/>
  <c r="B993" i="8"/>
  <c r="B1042" i="8"/>
  <c r="B1085" i="8"/>
  <c r="B1129" i="8"/>
  <c r="B1178" i="8"/>
  <c r="B1224" i="8"/>
  <c r="B1271" i="8"/>
  <c r="B1315" i="8"/>
  <c r="B1360" i="8"/>
  <c r="B1407" i="8"/>
  <c r="B1451" i="8"/>
  <c r="B1497" i="8"/>
  <c r="B1541" i="8"/>
  <c r="B1590" i="8"/>
  <c r="B1634" i="8"/>
  <c r="B1680" i="8"/>
  <c r="B1724" i="8"/>
  <c r="B1769" i="8"/>
  <c r="B1816" i="8"/>
  <c r="B1862" i="8"/>
  <c r="B1907" i="8"/>
  <c r="B1955" i="8"/>
  <c r="B2001" i="8"/>
  <c r="B2044" i="8"/>
  <c r="B2088" i="8"/>
  <c r="B2138" i="8"/>
  <c r="B2181" i="8"/>
  <c r="B2227" i="8"/>
  <c r="B2270" i="8"/>
  <c r="B2314" i="8"/>
  <c r="B2357" i="8"/>
  <c r="B2398" i="8"/>
  <c r="B2440" i="8"/>
  <c r="B2482" i="8"/>
  <c r="B2530" i="8"/>
  <c r="B2572" i="8"/>
  <c r="B2614" i="8"/>
  <c r="B2656" i="8"/>
  <c r="B2700" i="8"/>
  <c r="B2739" i="8"/>
  <c r="B2778" i="8"/>
  <c r="B2817" i="8"/>
  <c r="B2855" i="8"/>
  <c r="B2892" i="8"/>
  <c r="B2969" i="8"/>
  <c r="B3006" i="8"/>
  <c r="B3043" i="8"/>
  <c r="B36" i="8"/>
  <c r="B83" i="8"/>
  <c r="B134" i="8"/>
  <c r="B182" i="8"/>
  <c r="B232" i="8"/>
  <c r="B283" i="8"/>
  <c r="B329" i="8"/>
  <c r="B375" i="8"/>
  <c r="B423" i="8"/>
  <c r="B471" i="8"/>
  <c r="B516" i="8"/>
  <c r="B563" i="8"/>
  <c r="B611" i="8"/>
  <c r="B658" i="8"/>
  <c r="B707" i="8"/>
  <c r="B757" i="8"/>
  <c r="B802" i="8"/>
  <c r="B848" i="8"/>
  <c r="B897" i="8"/>
  <c r="B944" i="8"/>
  <c r="B988" i="8"/>
  <c r="B1032" i="8"/>
  <c r="B1081" i="8"/>
  <c r="B1124" i="8"/>
  <c r="B1170" i="8"/>
  <c r="B1215" i="8"/>
  <c r="B1266" i="8"/>
  <c r="B1310" i="8"/>
  <c r="B1354" i="8"/>
  <c r="B1399" i="8"/>
  <c r="B1446" i="8"/>
  <c r="B1492" i="8"/>
  <c r="B1537" i="8"/>
  <c r="B1582" i="8"/>
  <c r="B1629" i="8"/>
  <c r="B1674" i="8"/>
  <c r="B1719" i="8"/>
  <c r="B1763" i="8"/>
  <c r="B1811" i="8"/>
  <c r="B1855" i="8"/>
  <c r="B1899" i="8"/>
  <c r="B1947" i="8"/>
  <c r="B1995" i="8"/>
  <c r="B2040" i="8"/>
  <c r="B2084" i="8"/>
  <c r="B2129" i="8"/>
  <c r="B2177" i="8"/>
  <c r="B2223" i="8"/>
  <c r="B2265" i="8"/>
  <c r="B2307" i="8"/>
  <c r="B2352" i="8"/>
  <c r="B2394" i="8"/>
  <c r="B2436" i="8"/>
  <c r="B2478" i="8"/>
  <c r="B2520" i="8"/>
  <c r="B2564" i="8"/>
  <c r="B2610" i="8"/>
  <c r="B2652" i="8"/>
  <c r="B2692" i="8"/>
  <c r="B2735" i="8"/>
  <c r="B2774" i="8"/>
  <c r="B2813" i="8"/>
  <c r="B2851" i="8"/>
  <c r="B2888" i="8"/>
  <c r="B2927" i="8"/>
  <c r="B2964" i="8"/>
  <c r="B3002" i="8"/>
  <c r="B3039" i="8"/>
  <c r="B85" i="8"/>
  <c r="B135" i="8"/>
  <c r="B183" i="8"/>
  <c r="B233" i="8"/>
  <c r="B284" i="8"/>
  <c r="B330" i="8"/>
  <c r="B377" i="8"/>
  <c r="B425" i="8"/>
  <c r="B472" i="8"/>
  <c r="B517" i="8"/>
  <c r="B564" i="8"/>
  <c r="B1172" i="8"/>
  <c r="B1538" i="8"/>
  <c r="B1720" i="8"/>
  <c r="B1904" i="8"/>
  <c r="B2041" i="8"/>
  <c r="B2134" i="8"/>
  <c r="B2224" i="8"/>
  <c r="B2308" i="8"/>
  <c r="B2354" i="8"/>
  <c r="B2437" i="8"/>
  <c r="B2521" i="8"/>
  <c r="B2569" i="8"/>
  <c r="B2653" i="8"/>
  <c r="B2693" i="8"/>
  <c r="B2775" i="8"/>
  <c r="B2814" i="8"/>
  <c r="B2852" i="8"/>
  <c r="B2928" i="8"/>
  <c r="B2966" i="8"/>
  <c r="B3003" i="8"/>
  <c r="B39" i="8"/>
  <c r="B89" i="8"/>
  <c r="B138" i="8"/>
  <c r="B190" i="8"/>
  <c r="B241" i="8"/>
  <c r="B286" i="8"/>
  <c r="B334" i="8"/>
  <c r="B379" i="8"/>
  <c r="B430" i="8"/>
  <c r="B474" i="8"/>
  <c r="B519" i="8"/>
  <c r="B569" i="8"/>
  <c r="B615" i="8"/>
  <c r="B665" i="8"/>
  <c r="B713" i="8"/>
  <c r="B760" i="8"/>
  <c r="B805" i="8"/>
  <c r="B852" i="8"/>
  <c r="B900" i="8"/>
  <c r="B947" i="8"/>
  <c r="B992" i="8"/>
  <c r="B1035" i="8"/>
  <c r="B1084" i="8"/>
  <c r="B1128" i="8"/>
  <c r="B1177" i="8"/>
  <c r="B1223" i="8"/>
  <c r="B1269" i="8"/>
  <c r="B1314" i="8"/>
  <c r="B1359" i="8"/>
  <c r="B1406" i="8"/>
  <c r="B1450" i="8"/>
  <c r="B1496" i="8"/>
  <c r="B1540" i="8"/>
  <c r="B1589" i="8"/>
  <c r="B1633" i="8"/>
  <c r="B1679" i="8"/>
  <c r="B1723" i="8"/>
  <c r="B1815" i="8"/>
  <c r="B1861" i="8"/>
  <c r="B1906" i="8"/>
  <c r="B1954" i="8"/>
  <c r="B2000" i="8"/>
  <c r="B2043" i="8"/>
  <c r="B2087" i="8"/>
  <c r="B2137" i="8"/>
  <c r="B2180" i="8"/>
  <c r="B2226" i="8"/>
  <c r="B2269" i="8"/>
  <c r="B2313" i="8"/>
  <c r="B2356" i="8"/>
  <c r="B2397" i="8"/>
  <c r="B2439" i="8"/>
  <c r="B2481" i="8"/>
  <c r="B2529" i="8"/>
  <c r="B2571" i="8"/>
  <c r="B2613" i="8"/>
  <c r="B2655" i="8"/>
  <c r="B2695" i="8"/>
  <c r="B2738" i="8"/>
  <c r="B2777" i="8"/>
  <c r="B2816" i="8"/>
  <c r="B2854" i="8"/>
  <c r="B2891" i="8"/>
  <c r="B2930" i="8"/>
  <c r="B2968" i="8"/>
  <c r="B3042" i="8"/>
  <c r="B2932" i="8"/>
  <c r="B60" i="8"/>
  <c r="B116" i="8"/>
  <c r="B177" i="8"/>
  <c r="B247" i="8"/>
  <c r="B303" i="8"/>
  <c r="B363" i="8"/>
  <c r="B432" i="8"/>
  <c r="B484" i="8"/>
  <c r="B547" i="8"/>
  <c r="B604" i="8"/>
  <c r="B671" i="8"/>
  <c r="B728" i="8"/>
  <c r="B787" i="8"/>
  <c r="B843" i="8"/>
  <c r="B912" i="8"/>
  <c r="B969" i="8"/>
  <c r="B1023" i="8"/>
  <c r="B1091" i="8"/>
  <c r="B1145" i="8"/>
  <c r="B1202" i="8"/>
  <c r="B1254" i="8"/>
  <c r="B1321" i="8"/>
  <c r="B1378" i="8"/>
  <c r="B1435" i="8"/>
  <c r="B1499" i="8"/>
  <c r="B1557" i="8"/>
  <c r="B1610" i="8"/>
  <c r="B1667" i="8"/>
  <c r="B1735" i="8"/>
  <c r="B1787" i="8"/>
  <c r="B1845" i="8"/>
  <c r="B1908" i="8"/>
  <c r="B1966" i="8"/>
  <c r="B2018" i="8"/>
  <c r="B2077" i="8"/>
  <c r="B2142" i="8"/>
  <c r="B2196" i="8"/>
  <c r="B2251" i="8"/>
  <c r="B2304" i="8"/>
  <c r="B2366" i="8"/>
  <c r="B2421" i="8"/>
  <c r="B2470" i="8"/>
  <c r="B2534" i="8"/>
  <c r="B2583" i="8"/>
  <c r="B2636" i="8"/>
  <c r="B2688" i="8"/>
  <c r="B2745" i="8"/>
  <c r="B2792" i="8"/>
  <c r="B2843" i="8"/>
  <c r="B2896" i="8"/>
  <c r="B2943" i="8"/>
  <c r="B2987" i="8"/>
  <c r="B3034" i="8"/>
  <c r="B61" i="8"/>
  <c r="B117" i="8"/>
  <c r="B178" i="8"/>
  <c r="B250" i="8"/>
  <c r="B305" i="8"/>
  <c r="B366" i="8"/>
  <c r="B433" i="8"/>
  <c r="B485" i="8"/>
  <c r="B548" i="8"/>
  <c r="B605" i="8"/>
  <c r="B672" i="8"/>
  <c r="B730" i="8"/>
  <c r="B788" i="8"/>
  <c r="B855" i="8"/>
  <c r="B913" i="8"/>
  <c r="B974" i="8"/>
  <c r="B1025" i="8"/>
  <c r="B1093" i="8"/>
  <c r="B1146" i="8"/>
  <c r="B1203" i="8"/>
  <c r="B1258" i="8"/>
  <c r="B1322" i="8"/>
  <c r="B1379" i="8"/>
  <c r="B1436" i="8"/>
  <c r="B1500" i="8"/>
  <c r="B1558" i="8"/>
  <c r="B1614" i="8"/>
  <c r="B1668" i="8"/>
  <c r="B1736" i="8"/>
  <c r="B1788" i="8"/>
  <c r="B1846" i="8"/>
  <c r="B1910" i="8"/>
  <c r="B1967" i="8"/>
  <c r="B2019" i="8"/>
  <c r="B2078" i="8"/>
  <c r="B2143" i="8"/>
  <c r="B2197" i="8"/>
  <c r="B2255" i="8"/>
  <c r="B2315" i="8"/>
  <c r="B2368" i="8"/>
  <c r="B2422" i="8"/>
  <c r="B2471" i="8"/>
  <c r="B2535" i="8"/>
  <c r="B2585" i="8"/>
  <c r="B2638" i="8"/>
  <c r="B2689" i="8"/>
  <c r="B2746" i="8"/>
  <c r="B2794" i="8"/>
  <c r="B2844" i="8"/>
  <c r="B2898" i="8"/>
  <c r="B2944" i="8"/>
  <c r="B2988" i="8"/>
  <c r="B3035" i="8"/>
  <c r="B62" i="8"/>
  <c r="B119" i="8"/>
  <c r="B179" i="8"/>
  <c r="B251" i="8"/>
  <c r="B306" i="8"/>
  <c r="B367" i="8"/>
  <c r="B434" i="8"/>
  <c r="B496" i="8"/>
  <c r="B549" i="8"/>
  <c r="B606" i="8"/>
  <c r="B676" i="8"/>
  <c r="B731" i="8"/>
  <c r="B790" i="8"/>
  <c r="B859" i="8"/>
  <c r="B914" i="8"/>
  <c r="B975" i="8"/>
  <c r="B1026" i="8"/>
  <c r="B1094" i="8"/>
  <c r="B1151" i="8"/>
  <c r="B1204" i="8"/>
  <c r="B1272" i="8"/>
  <c r="B1323" i="8"/>
  <c r="B1381" i="8"/>
  <c r="B1437" i="8"/>
  <c r="B1501" i="8"/>
  <c r="B1559" i="8"/>
  <c r="B1615" i="8"/>
  <c r="B1669" i="8"/>
  <c r="B1737" i="8"/>
  <c r="B1791" i="8"/>
  <c r="B1847" i="8"/>
  <c r="B1915" i="8"/>
  <c r="B1968" i="8"/>
  <c r="B2023" i="8"/>
  <c r="B2079" i="8"/>
  <c r="B2144" i="8"/>
  <c r="B2198" i="8"/>
  <c r="B2257" i="8"/>
  <c r="B2316" i="8"/>
  <c r="B2369" i="8"/>
  <c r="B2423" i="8"/>
  <c r="B2472" i="8"/>
  <c r="B2536" i="8"/>
  <c r="B2586" i="8"/>
  <c r="B2639" i="8"/>
  <c r="B2701" i="8"/>
  <c r="B2747" i="8"/>
  <c r="B2795" i="8"/>
  <c r="B2845" i="8"/>
  <c r="B2899" i="8"/>
  <c r="B2945" i="8"/>
  <c r="B2991" i="8"/>
  <c r="B3036" i="8"/>
  <c r="B63" i="8"/>
  <c r="B120" i="8"/>
  <c r="B192" i="8"/>
  <c r="B252" i="8"/>
  <c r="B307" i="8"/>
  <c r="B369" i="8"/>
  <c r="B435" i="8"/>
  <c r="B497" i="8"/>
  <c r="B550" i="8"/>
  <c r="B607" i="8"/>
  <c r="B677" i="8"/>
  <c r="B733" i="8"/>
  <c r="B794" i="8"/>
  <c r="B860" i="8"/>
  <c r="B915" i="8"/>
  <c r="B976" i="8"/>
  <c r="B1028" i="8"/>
  <c r="B1095" i="8"/>
  <c r="B1152" i="8"/>
  <c r="B1205" i="8"/>
  <c r="B1273" i="8"/>
  <c r="B1326" i="8"/>
  <c r="B1382" i="8"/>
  <c r="B1441" i="8"/>
  <c r="B1503" i="8"/>
  <c r="B1560" i="8"/>
  <c r="B1616" i="8"/>
  <c r="B1681" i="8"/>
  <c r="B1738" i="8"/>
  <c r="B1792" i="8"/>
  <c r="B1848" i="8"/>
  <c r="B1916" i="8"/>
  <c r="B1969" i="8"/>
  <c r="B2024" i="8"/>
  <c r="B2080" i="8"/>
  <c r="B2145" i="8"/>
  <c r="B2199" i="8"/>
  <c r="B2258" i="8"/>
  <c r="B2318" i="8"/>
  <c r="B2370" i="8"/>
  <c r="B2424" i="8"/>
  <c r="B2473" i="8"/>
  <c r="B2537" i="8"/>
  <c r="B2587" i="8"/>
  <c r="B2640" i="8"/>
  <c r="B2702" i="8"/>
  <c r="B2748" i="8"/>
  <c r="B2799" i="8"/>
  <c r="B2846" i="8"/>
  <c r="B2900" i="8"/>
  <c r="B2946" i="8"/>
  <c r="B2992" i="8"/>
  <c r="B3044" i="8"/>
  <c r="B66" i="8"/>
  <c r="B122" i="8"/>
  <c r="B194" i="8"/>
  <c r="B255" i="8"/>
  <c r="B313" i="8"/>
  <c r="B371" i="8"/>
  <c r="B437" i="8"/>
  <c r="B499" i="8"/>
  <c r="B552" i="8"/>
  <c r="B623" i="8"/>
  <c r="B679" i="8"/>
  <c r="B735" i="8"/>
  <c r="B796" i="8"/>
  <c r="B862" i="8"/>
  <c r="B920" i="8"/>
  <c r="B978" i="8"/>
  <c r="B1043" i="8"/>
  <c r="B1097" i="8"/>
  <c r="B1154" i="8"/>
  <c r="B1207" i="8"/>
  <c r="B1275" i="8"/>
  <c r="B1328" i="8"/>
  <c r="B1384" i="8"/>
  <c r="B1443" i="8"/>
  <c r="B1505" i="8"/>
  <c r="B1564" i="8"/>
  <c r="B1618" i="8"/>
  <c r="B1683" i="8"/>
  <c r="B1743" i="8"/>
  <c r="B1794" i="8"/>
  <c r="B1850" i="8"/>
  <c r="B1918" i="8"/>
  <c r="B1971" i="8"/>
  <c r="B2026" i="8"/>
  <c r="B2090" i="8"/>
  <c r="B2147" i="8"/>
  <c r="B2207" i="8"/>
  <c r="B2260" i="8"/>
  <c r="B2321" i="8"/>
  <c r="B2373" i="8"/>
  <c r="B2426" i="8"/>
  <c r="B2486" i="8"/>
  <c r="B2539" i="8"/>
  <c r="B2589" i="8"/>
  <c r="B2642" i="8"/>
  <c r="B2704" i="8"/>
  <c r="B2750" i="8"/>
  <c r="B2803" i="8"/>
  <c r="B2848" i="8"/>
  <c r="B2902" i="8"/>
  <c r="B2948" i="8"/>
  <c r="B2994" i="8"/>
  <c r="B3048" i="8"/>
  <c r="B3" i="8"/>
  <c r="B67" i="8"/>
  <c r="B123" i="8"/>
  <c r="B195" i="8"/>
  <c r="B256" i="8"/>
  <c r="B314" i="8"/>
  <c r="B372" i="8"/>
  <c r="B438" i="8"/>
  <c r="B500" i="8"/>
  <c r="B553" i="8"/>
  <c r="B624" i="8"/>
  <c r="B680" i="8"/>
  <c r="B736" i="8"/>
  <c r="B797" i="8"/>
  <c r="B863" i="8"/>
  <c r="B921" i="8"/>
  <c r="B979" i="8"/>
  <c r="B1044" i="8"/>
  <c r="B1098" i="8"/>
  <c r="B1155" i="8"/>
  <c r="B1208" i="8"/>
  <c r="B1276" i="8"/>
  <c r="B1333" i="8"/>
  <c r="B1385" i="8"/>
  <c r="B1455" i="8"/>
  <c r="B1506" i="8"/>
  <c r="B1565" i="8"/>
  <c r="B1619" i="8"/>
  <c r="B1684" i="8"/>
  <c r="B1744" i="8"/>
  <c r="B1795" i="8"/>
  <c r="B1851" i="8"/>
  <c r="B1919" i="8"/>
  <c r="B1972" i="8"/>
  <c r="B2027" i="8"/>
  <c r="B2097" i="8"/>
  <c r="B2148" i="8"/>
  <c r="B2208" i="8"/>
  <c r="B2261" i="8"/>
  <c r="B2322" i="8"/>
  <c r="B2374" i="8"/>
  <c r="B2427" i="8"/>
  <c r="B2491" i="8"/>
  <c r="B2540" i="8"/>
  <c r="B2590" i="8"/>
  <c r="B2643" i="8"/>
  <c r="B2705" i="8"/>
  <c r="B2751" i="8"/>
  <c r="B2804" i="8"/>
  <c r="B2856" i="8"/>
  <c r="B2903" i="8"/>
  <c r="B2949" i="8"/>
  <c r="B2995" i="8"/>
  <c r="B3049" i="8"/>
  <c r="B4" i="8"/>
  <c r="B69" i="8"/>
  <c r="B124" i="8"/>
  <c r="B196" i="8"/>
  <c r="B257" i="8"/>
  <c r="B315" i="8"/>
  <c r="B381" i="8"/>
  <c r="B439" i="8"/>
  <c r="B501" i="8"/>
  <c r="B554" i="8"/>
  <c r="B625" i="8"/>
  <c r="B681" i="8"/>
  <c r="B737" i="8"/>
  <c r="B798" i="8"/>
  <c r="B864" i="8"/>
  <c r="B923" i="8"/>
  <c r="B980" i="8"/>
  <c r="B1045" i="8"/>
  <c r="B65" i="8"/>
  <c r="B121" i="8"/>
  <c r="B193" i="8"/>
  <c r="B253" i="8"/>
  <c r="B309" i="8"/>
  <c r="B370" i="8"/>
  <c r="B436" i="8"/>
  <c r="B498" i="8"/>
  <c r="B551" i="8"/>
  <c r="B622" i="8"/>
  <c r="B678" i="8"/>
  <c r="B734" i="8"/>
  <c r="B795" i="8"/>
  <c r="B861" i="8"/>
  <c r="B916" i="8"/>
  <c r="B977" i="8"/>
  <c r="B1029" i="8"/>
  <c r="B1096" i="8"/>
  <c r="B1153" i="8"/>
  <c r="B1206" i="8"/>
  <c r="B1274" i="8"/>
  <c r="B1327" i="8"/>
  <c r="B1383" i="8"/>
  <c r="B1442" i="8"/>
  <c r="B1504" i="8"/>
  <c r="B1563" i="8"/>
  <c r="B1617" i="8"/>
  <c r="B1682" i="8"/>
  <c r="B1739" i="8"/>
  <c r="B1793" i="8"/>
  <c r="B1849" i="8"/>
  <c r="B1917" i="8"/>
  <c r="B1970" i="8"/>
  <c r="B2025" i="8"/>
  <c r="B2089" i="8"/>
  <c r="B2146" i="8"/>
  <c r="B2206" i="8"/>
  <c r="B2259" i="8"/>
  <c r="B2319" i="8"/>
  <c r="B2372" i="8"/>
  <c r="B2425" i="8"/>
  <c r="B2474" i="8"/>
  <c r="B2538" i="8"/>
  <c r="B2588" i="8"/>
  <c r="B2641" i="8"/>
  <c r="B2703" i="8"/>
  <c r="B2749" i="8"/>
  <c r="B2802" i="8"/>
  <c r="B2847" i="8"/>
  <c r="B2901" i="8"/>
  <c r="B2947" i="8"/>
  <c r="B2993" i="8"/>
  <c r="B3045" i="8"/>
  <c r="B78" i="8"/>
  <c r="B159" i="8"/>
  <c r="B245" i="8"/>
  <c r="B336" i="8"/>
  <c r="B406" i="8"/>
  <c r="B482" i="8"/>
  <c r="B578" i="8"/>
  <c r="B645" i="8"/>
  <c r="B726" i="8"/>
  <c r="B816" i="8"/>
  <c r="B886" i="8"/>
  <c r="B967" i="8"/>
  <c r="B1055" i="8"/>
  <c r="B1120" i="8"/>
  <c r="B1198" i="8"/>
  <c r="B1281" i="8"/>
  <c r="B1348" i="8"/>
  <c r="B1423" i="8"/>
  <c r="B1498" i="8"/>
  <c r="B1574" i="8"/>
  <c r="B1650" i="8"/>
  <c r="B1716" i="8"/>
  <c r="B1798" i="8"/>
  <c r="B1879" i="8"/>
  <c r="B1940" i="8"/>
  <c r="B2016" i="8"/>
  <c r="B2104" i="8"/>
  <c r="B2171" i="8"/>
  <c r="B2243" i="8"/>
  <c r="B2324" i="8"/>
  <c r="B2388" i="8"/>
  <c r="B2459" i="8"/>
  <c r="B2516" i="8"/>
  <c r="B2599" i="8"/>
  <c r="B2671" i="8"/>
  <c r="B2727" i="8"/>
  <c r="B2805" i="8"/>
  <c r="B2867" i="8"/>
  <c r="B2920" i="8"/>
  <c r="B2983" i="8"/>
  <c r="B3055" i="8"/>
  <c r="B79" i="8"/>
  <c r="B160" i="8"/>
  <c r="B246" i="8"/>
  <c r="B337" i="8"/>
  <c r="B408" i="8"/>
  <c r="B483" i="8"/>
  <c r="B579" i="8"/>
  <c r="B646" i="8"/>
  <c r="B727" i="8"/>
  <c r="B817" i="8"/>
  <c r="B887" i="8"/>
  <c r="B968" i="8"/>
  <c r="B1056" i="8"/>
  <c r="B1121" i="8"/>
  <c r="B1199" i="8"/>
  <c r="B1282" i="8"/>
  <c r="B1350" i="8"/>
  <c r="B1424" i="8"/>
  <c r="B1507" i="8"/>
  <c r="B1575" i="8"/>
  <c r="B1651" i="8"/>
  <c r="B1725" i="8"/>
  <c r="B1799" i="8"/>
  <c r="B1880" i="8"/>
  <c r="B1941" i="8"/>
  <c r="B11" i="8"/>
  <c r="B94" i="8"/>
  <c r="B162" i="8"/>
  <c r="B259" i="8"/>
  <c r="B339" i="8"/>
  <c r="B411" i="8"/>
  <c r="B503" i="8"/>
  <c r="B582" i="8"/>
  <c r="B650" i="8"/>
  <c r="B739" i="8"/>
  <c r="B823" i="8"/>
  <c r="B891" i="8"/>
  <c r="B982" i="8"/>
  <c r="B1059" i="8"/>
  <c r="B1136" i="8"/>
  <c r="B1201" i="8"/>
  <c r="B1284" i="8"/>
  <c r="B1361" i="8"/>
  <c r="B1426" i="8"/>
  <c r="B1513" i="8"/>
  <c r="B1577" i="8"/>
  <c r="B1655" i="8"/>
  <c r="B1727" i="8"/>
  <c r="B1806" i="8"/>
  <c r="B1882" i="8"/>
  <c r="B1957" i="8"/>
  <c r="B2035" i="8"/>
  <c r="B2107" i="8"/>
  <c r="B2182" i="8"/>
  <c r="B2248" i="8"/>
  <c r="B2329" i="8"/>
  <c r="B2391" i="8"/>
  <c r="B2462" i="8"/>
  <c r="B2542" i="8"/>
  <c r="B2602" i="8"/>
  <c r="B2674" i="8"/>
  <c r="B2741" i="8"/>
  <c r="B2808" i="8"/>
  <c r="B2870" i="8"/>
  <c r="B2933" i="8"/>
  <c r="B2986" i="8"/>
  <c r="B3058" i="8"/>
  <c r="B14" i="8"/>
  <c r="B95" i="8"/>
  <c r="B166" i="8"/>
  <c r="B260" i="8"/>
  <c r="B340" i="8"/>
  <c r="B412" i="8"/>
  <c r="B504" i="8"/>
  <c r="B583" i="8"/>
  <c r="B651" i="8"/>
  <c r="B740" i="8"/>
  <c r="B824" i="8"/>
  <c r="B903" i="8"/>
  <c r="B983" i="8"/>
  <c r="B1060" i="8"/>
  <c r="B1137" i="8"/>
  <c r="B1209" i="8"/>
  <c r="B1285" i="8"/>
  <c r="B1362" i="8"/>
  <c r="B1427" i="8"/>
  <c r="B1514" i="8"/>
  <c r="B1591" i="8"/>
  <c r="B1656" i="8"/>
  <c r="B1728" i="8"/>
  <c r="B1807" i="8"/>
  <c r="B1883" i="8"/>
  <c r="B1958" i="8"/>
  <c r="B2036" i="8"/>
  <c r="B2108" i="8"/>
  <c r="B30" i="8"/>
  <c r="B113" i="8"/>
  <c r="B208" i="8"/>
  <c r="B290" i="8"/>
  <c r="B357" i="8"/>
  <c r="B450" i="8"/>
  <c r="B526" i="8"/>
  <c r="B598" i="8"/>
  <c r="B691" i="8"/>
  <c r="B770" i="8"/>
  <c r="B840" i="8"/>
  <c r="B933" i="8"/>
  <c r="B1011" i="8"/>
  <c r="B1078" i="8"/>
  <c r="B1161" i="8"/>
  <c r="B1238" i="8"/>
  <c r="B1303" i="8"/>
  <c r="B1386" i="8"/>
  <c r="B1463" i="8"/>
  <c r="B1530" i="8"/>
  <c r="B1606" i="8"/>
  <c r="B1691" i="8"/>
  <c r="B1757" i="8"/>
  <c r="B1831" i="8"/>
  <c r="B1896" i="8"/>
  <c r="B1981" i="8"/>
  <c r="B2059" i="8"/>
  <c r="B2123" i="8"/>
  <c r="B2211" i="8"/>
  <c r="B2282" i="8"/>
  <c r="B2343" i="8"/>
  <c r="B2415" i="8"/>
  <c r="B2497" i="8"/>
  <c r="B2555" i="8"/>
  <c r="B2626" i="8"/>
  <c r="B2707" i="8"/>
  <c r="B2767" i="8"/>
  <c r="B2831" i="8"/>
  <c r="B2884" i="8"/>
  <c r="B2954" i="8"/>
  <c r="B3017" i="8"/>
  <c r="B31" i="8"/>
  <c r="B114" i="8"/>
  <c r="B211" i="8"/>
  <c r="B291" i="8"/>
  <c r="B358" i="8"/>
  <c r="B451" i="8"/>
  <c r="B532" i="8"/>
  <c r="B599" i="8"/>
  <c r="B692" i="8"/>
  <c r="B771" i="8"/>
  <c r="B841" i="8"/>
  <c r="B934" i="8"/>
  <c r="B1013" i="8"/>
  <c r="B1086" i="8"/>
  <c r="B1162" i="8"/>
  <c r="B1239" i="8"/>
  <c r="B1306" i="8"/>
  <c r="B1392" i="8"/>
  <c r="B1464" i="8"/>
  <c r="B1531" i="8"/>
  <c r="B1607" i="8"/>
  <c r="B1696" i="8"/>
  <c r="B1758" i="8"/>
  <c r="B1832" i="8"/>
  <c r="B1920" i="8"/>
  <c r="B1982" i="8"/>
  <c r="B2062" i="8"/>
  <c r="B2126" i="8"/>
  <c r="B2212" i="8"/>
  <c r="B2283" i="8"/>
  <c r="B2344" i="8"/>
  <c r="B2420" i="8"/>
  <c r="B2498" i="8"/>
  <c r="B2556" i="8"/>
  <c r="B2630" i="8"/>
  <c r="B2708" i="8"/>
  <c r="B2768" i="8"/>
  <c r="B2832" i="8"/>
  <c r="B2885" i="8"/>
  <c r="B2955" i="8"/>
  <c r="B3018" i="8"/>
  <c r="B32" i="8"/>
  <c r="B115" i="8"/>
  <c r="B212" i="8"/>
  <c r="B3007" i="8"/>
  <c r="B2922" i="8"/>
  <c r="B2864" i="8"/>
  <c r="B2784" i="8"/>
  <c r="B2713" i="8"/>
  <c r="B2632" i="8"/>
  <c r="B2550" i="8"/>
  <c r="B2467" i="8"/>
  <c r="B2390" i="8"/>
  <c r="B2302" i="8"/>
  <c r="B2232" i="8"/>
  <c r="B2152" i="8"/>
  <c r="B2055" i="8"/>
  <c r="B1974" i="8"/>
  <c r="B1874" i="8"/>
  <c r="B1782" i="8"/>
  <c r="B1699" i="8"/>
  <c r="B1599" i="8"/>
  <c r="B1515" i="8"/>
  <c r="B1416" i="8"/>
  <c r="B1320" i="8"/>
  <c r="B1236" i="8"/>
  <c r="B1140" i="8"/>
  <c r="B1052" i="8"/>
  <c r="B952" i="8"/>
  <c r="B842" i="8"/>
  <c r="B762" i="8"/>
  <c r="B644" i="8"/>
  <c r="B544" i="8"/>
  <c r="B457" i="8"/>
  <c r="B352" i="8"/>
  <c r="B261" i="8"/>
  <c r="B153" i="8"/>
  <c r="B42" i="8"/>
  <c r="B18" i="8"/>
  <c r="B3052" i="8"/>
  <c r="B2978" i="8"/>
  <c r="B2911" i="8"/>
  <c r="B2835" i="8"/>
  <c r="B2762" i="8"/>
  <c r="B2680" i="8"/>
  <c r="B2615" i="8"/>
  <c r="B2515" i="8"/>
  <c r="B2450" i="8"/>
  <c r="B2290" i="8"/>
  <c r="B2209" i="8"/>
  <c r="B2114" i="8"/>
  <c r="B2031" i="8"/>
  <c r="B1935" i="8"/>
  <c r="B1842" i="8"/>
  <c r="B1754" i="8"/>
  <c r="B1662" i="8"/>
  <c r="B1478" i="8"/>
  <c r="B1393" i="8"/>
  <c r="B1296" i="8"/>
  <c r="B1195" i="8"/>
  <c r="B1110" i="8"/>
  <c r="B1016" i="8"/>
  <c r="B925" i="8"/>
  <c r="B825" i="8"/>
  <c r="B721" i="8"/>
  <c r="B631" i="8"/>
  <c r="B522" i="8"/>
  <c r="B415" i="8"/>
  <c r="B323" i="8"/>
  <c r="B218" i="8"/>
  <c r="B17" i="8"/>
  <c r="B3051" i="8"/>
  <c r="B2910" i="8"/>
  <c r="B2834" i="8"/>
  <c r="B2758" i="8"/>
  <c r="B2679" i="8"/>
  <c r="B2603" i="8"/>
  <c r="B2514" i="8"/>
  <c r="B2449" i="8"/>
  <c r="B2362" i="8"/>
  <c r="B2289" i="8"/>
  <c r="B2113" i="8"/>
  <c r="B2017" i="8"/>
  <c r="B1931" i="8"/>
  <c r="B1838" i="8"/>
  <c r="B1753" i="8"/>
  <c r="B1661" i="8"/>
  <c r="B1568" i="8"/>
  <c r="B1472" i="8"/>
  <c r="B1377" i="8"/>
  <c r="B1290" i="8"/>
  <c r="B1193" i="8"/>
  <c r="B1109" i="8"/>
  <c r="B1015" i="8"/>
  <c r="B924" i="8"/>
  <c r="B818" i="8"/>
  <c r="B720" i="8"/>
  <c r="B629" i="8"/>
  <c r="B521" i="8"/>
  <c r="B414" i="8"/>
  <c r="B321" i="8"/>
  <c r="B217" i="8"/>
  <c r="B15" i="8"/>
  <c r="B2974" i="8"/>
  <c r="B2909" i="8"/>
  <c r="B2833" i="8"/>
  <c r="B2757" i="8"/>
  <c r="B2678" i="8"/>
  <c r="B2601" i="8"/>
  <c r="B2513" i="8"/>
  <c r="B2447" i="8"/>
  <c r="B2361" i="8"/>
  <c r="B2288" i="8"/>
  <c r="B2194" i="8"/>
  <c r="B2112" i="8"/>
  <c r="B2015" i="8"/>
  <c r="B1930" i="8"/>
  <c r="B1835" i="8"/>
  <c r="B1752" i="8"/>
  <c r="B1660" i="8"/>
  <c r="B1567" i="8"/>
  <c r="B1471" i="8"/>
  <c r="B1376" i="8"/>
  <c r="B1288" i="8"/>
  <c r="B1192" i="8"/>
  <c r="B1106" i="8"/>
  <c r="B1014" i="8"/>
  <c r="B911" i="8"/>
  <c r="B815" i="8"/>
  <c r="B719" i="8"/>
  <c r="B628" i="8"/>
  <c r="B513" i="8"/>
  <c r="B413" i="8"/>
  <c r="B317" i="8"/>
  <c r="B216" i="8"/>
  <c r="B107" i="8"/>
  <c r="B7" i="8"/>
  <c r="B3032" i="8"/>
  <c r="B2973" i="8"/>
  <c r="B2908" i="8"/>
  <c r="B2828" i="8"/>
  <c r="B2756" i="8"/>
  <c r="B2677" i="8"/>
  <c r="B2600" i="8"/>
  <c r="B2512" i="8"/>
  <c r="B2446" i="8"/>
  <c r="B2360" i="8"/>
  <c r="B2281" i="8"/>
  <c r="B2193" i="8"/>
  <c r="B2110" i="8"/>
  <c r="B2013" i="8"/>
  <c r="B1929" i="8"/>
  <c r="B1834" i="8"/>
  <c r="B1750" i="8"/>
  <c r="B1653" i="8"/>
  <c r="B1566" i="8"/>
  <c r="B1470" i="8"/>
  <c r="B1375" i="8"/>
  <c r="B1287" i="8"/>
  <c r="B1191" i="8"/>
  <c r="B1105" i="8"/>
  <c r="B1010" i="8"/>
  <c r="B910" i="8"/>
  <c r="B814" i="8"/>
  <c r="B715" i="8"/>
  <c r="B627" i="8"/>
  <c r="B511" i="8"/>
  <c r="B409" i="8"/>
  <c r="B316" i="8"/>
  <c r="B215" i="8"/>
  <c r="B106" i="8"/>
  <c r="B2363" i="8"/>
  <c r="B1569" i="8"/>
  <c r="B111" i="8"/>
  <c r="B2975" i="8"/>
  <c r="B2195" i="8"/>
  <c r="B110" i="8"/>
  <c r="B3050" i="8"/>
  <c r="B3031" i="8"/>
  <c r="B2972" i="8"/>
  <c r="B2905" i="8"/>
  <c r="B2826" i="8"/>
  <c r="B2755" i="8"/>
  <c r="B2676" i="8"/>
  <c r="B2597" i="8"/>
  <c r="B2511" i="8"/>
  <c r="B2442" i="8"/>
  <c r="B2359" i="8"/>
  <c r="B2280" i="8"/>
  <c r="B2191" i="8"/>
  <c r="B2109" i="8"/>
  <c r="B2011" i="8"/>
  <c r="B1928" i="8"/>
  <c r="B1833" i="8"/>
  <c r="B1749" i="8"/>
  <c r="B1649" i="8"/>
  <c r="B1556" i="8"/>
  <c r="B1467" i="8"/>
  <c r="B1374" i="8"/>
  <c r="B1286" i="8"/>
  <c r="B1190" i="8"/>
  <c r="B1104" i="8"/>
  <c r="B1009" i="8"/>
  <c r="B906" i="8"/>
  <c r="B811" i="8"/>
  <c r="B700" i="8"/>
  <c r="B600" i="8"/>
  <c r="B510" i="8"/>
  <c r="B402" i="8"/>
  <c r="B302" i="8"/>
  <c r="B214" i="8"/>
  <c r="B105" i="8"/>
  <c r="M2" i="9" l="1"/>
  <c r="N2" i="9" s="1" a="1"/>
  <c r="N2" i="9" s="1"/>
  <c r="N3" i="9" a="1"/>
  <c r="N3" i="9" s="1"/>
  <c r="N6" i="9" a="1"/>
  <c r="N6" i="9" s="1"/>
  <c r="N9" i="9" a="1"/>
  <c r="N9" i="9" s="1"/>
  <c r="N12" i="9" a="1"/>
  <c r="N12" i="9" s="1"/>
  <c r="N18" i="9" a="1"/>
  <c r="N18" i="9" s="1"/>
  <c r="N23" i="9" a="1"/>
  <c r="N23" i="9" s="1"/>
  <c r="N29" i="9" a="1"/>
  <c r="N29" i="9" s="1"/>
  <c r="N33" i="9" a="1"/>
  <c r="N33" i="9" s="1"/>
  <c r="N36" i="9" a="1"/>
  <c r="N36" i="9" s="1"/>
  <c r="N39" i="9" a="1"/>
  <c r="N39" i="9" s="1"/>
  <c r="N45" i="9" a="1"/>
  <c r="N45" i="9" s="1"/>
  <c r="N49" i="9" a="1"/>
  <c r="N49" i="9" s="1"/>
  <c r="N52" i="9" a="1"/>
  <c r="N52" i="9" s="1"/>
  <c r="N55" i="9" a="1"/>
  <c r="N55" i="9" s="1"/>
  <c r="N61" i="9" a="1"/>
  <c r="N61" i="9" s="1"/>
  <c r="N65" i="9" a="1"/>
  <c r="N65" i="9" s="1"/>
  <c r="N68" i="9" a="1"/>
  <c r="N68" i="9" s="1"/>
  <c r="N71" i="9" a="1"/>
  <c r="N71" i="9" s="1"/>
  <c r="N77" i="9" a="1"/>
  <c r="N77" i="9" s="1"/>
  <c r="N81" i="9" a="1"/>
  <c r="N81" i="9" s="1"/>
  <c r="N84" i="9" a="1"/>
  <c r="N84" i="9" s="1"/>
  <c r="N87" i="9" a="1"/>
  <c r="N87" i="9" s="1"/>
  <c r="N93" i="9" a="1"/>
  <c r="N93" i="9" s="1"/>
  <c r="N97" i="9" a="1"/>
  <c r="N97" i="9" s="1"/>
  <c r="N100" i="9" a="1"/>
  <c r="N100" i="9" s="1"/>
  <c r="N103" i="9" a="1"/>
  <c r="N103" i="9" s="1"/>
  <c r="N109" i="9" a="1"/>
  <c r="N109" i="9" s="1"/>
  <c r="N113" i="9" a="1"/>
  <c r="N113" i="9" s="1"/>
  <c r="N116" i="9" a="1"/>
  <c r="N116" i="9" s="1"/>
  <c r="N122" i="9" a="1"/>
  <c r="N122" i="9" s="1"/>
  <c r="N127" i="9" a="1"/>
  <c r="N127" i="9" s="1"/>
  <c r="N133" i="9" a="1"/>
  <c r="N133" i="9" s="1"/>
  <c r="N136" i="9" a="1"/>
  <c r="N136" i="9" s="1"/>
  <c r="N139" i="9" a="1"/>
  <c r="N139" i="9" s="1"/>
  <c r="N146" i="9" a="1"/>
  <c r="N146" i="9" s="1"/>
  <c r="N151" i="9" a="1"/>
  <c r="N151" i="9" s="1"/>
  <c r="N157" i="9" a="1"/>
  <c r="N157" i="9" s="1"/>
  <c r="N160" i="9" a="1"/>
  <c r="N160" i="9" s="1"/>
  <c r="N163" i="9" a="1"/>
  <c r="N163" i="9" s="1"/>
  <c r="N166" i="9" a="1"/>
  <c r="N166" i="9" s="1"/>
  <c r="N169" i="9" a="1"/>
  <c r="N169" i="9" s="1"/>
  <c r="N176" i="9" a="1"/>
  <c r="N176" i="9" s="1"/>
  <c r="N180" i="9" a="1"/>
  <c r="N180" i="9" s="1"/>
  <c r="N183" i="9" a="1"/>
  <c r="N183" i="9" s="1"/>
  <c r="N186" i="9" a="1"/>
  <c r="N186" i="9" s="1"/>
  <c r="N189" i="9" a="1"/>
  <c r="N189" i="9" s="1"/>
  <c r="N196" i="9" a="1"/>
  <c r="N196" i="9" s="1"/>
  <c r="N199" i="9" a="1"/>
  <c r="N199" i="9" s="1"/>
  <c r="N202" i="9" a="1"/>
  <c r="N202" i="9" s="1"/>
  <c r="N205" i="9" a="1"/>
  <c r="N205" i="9" s="1"/>
  <c r="N212" i="9" a="1"/>
  <c r="N212" i="9" s="1"/>
  <c r="N215" i="9" a="1"/>
  <c r="N215" i="9" s="1"/>
  <c r="N218" i="9" a="1"/>
  <c r="N218" i="9" s="1"/>
  <c r="N222" i="9" a="1"/>
  <c r="N222" i="9" s="1"/>
  <c r="N225" i="9" a="1"/>
  <c r="N225" i="9" s="1"/>
  <c r="N229" i="9" a="1"/>
  <c r="N229" i="9" s="1"/>
  <c r="N4" i="9" a="1"/>
  <c r="N4" i="9" s="1"/>
  <c r="N10" i="9" a="1"/>
  <c r="N10" i="9" s="1"/>
  <c r="N15" i="9" a="1"/>
  <c r="N15" i="9" s="1"/>
  <c r="N21" i="9" a="1"/>
  <c r="N21" i="9" s="1"/>
  <c r="N24" i="9" a="1"/>
  <c r="N24" i="9" s="1"/>
  <c r="N27" i="9" a="1"/>
  <c r="N27" i="9" s="1"/>
  <c r="N30" i="9" a="1"/>
  <c r="N30" i="9" s="1"/>
  <c r="N34" i="9" a="1"/>
  <c r="N34" i="9" s="1"/>
  <c r="N40" i="9" a="1"/>
  <c r="N40" i="9" s="1"/>
  <c r="N43" i="9" a="1"/>
  <c r="N43" i="9" s="1"/>
  <c r="N46" i="9" a="1"/>
  <c r="N46" i="9" s="1"/>
  <c r="N50" i="9" a="1"/>
  <c r="N50" i="9" s="1"/>
  <c r="N56" i="9" a="1"/>
  <c r="N56" i="9" s="1"/>
  <c r="N59" i="9" a="1"/>
  <c r="N59" i="9" s="1"/>
  <c r="N62" i="9" a="1"/>
  <c r="N62" i="9" s="1"/>
  <c r="N66" i="9" a="1"/>
  <c r="N66" i="9" s="1"/>
  <c r="N72" i="9" a="1"/>
  <c r="N72" i="9" s="1"/>
  <c r="N75" i="9" a="1"/>
  <c r="N75" i="9" s="1"/>
  <c r="N78" i="9" a="1"/>
  <c r="N78" i="9" s="1"/>
  <c r="N82" i="9" a="1"/>
  <c r="N82" i="9" s="1"/>
  <c r="N88" i="9" a="1"/>
  <c r="N88" i="9" s="1"/>
  <c r="N91" i="9" a="1"/>
  <c r="N91" i="9" s="1"/>
  <c r="N94" i="9" a="1"/>
  <c r="N94" i="9" s="1"/>
  <c r="N98" i="9" a="1"/>
  <c r="N98" i="9" s="1"/>
  <c r="N104" i="9" a="1"/>
  <c r="N104" i="9" s="1"/>
  <c r="N107" i="9" a="1"/>
  <c r="N107" i="9" s="1"/>
  <c r="N110" i="9" a="1"/>
  <c r="N110" i="9" s="1"/>
  <c r="N114" i="9" a="1"/>
  <c r="N114" i="9" s="1"/>
  <c r="N119" i="9" a="1"/>
  <c r="N119" i="9" s="1"/>
  <c r="N125" i="9" a="1"/>
  <c r="N125" i="9" s="1"/>
  <c r="N128" i="9" a="1"/>
  <c r="N128" i="9" s="1"/>
  <c r="N131" i="9" a="1"/>
  <c r="N131" i="9" s="1"/>
  <c r="N134" i="9" a="1"/>
  <c r="N134" i="9" s="1"/>
  <c r="N137" i="9" a="1"/>
  <c r="N137" i="9" s="1"/>
  <c r="N140" i="9" a="1"/>
  <c r="N140" i="9" s="1"/>
  <c r="N143" i="9" a="1"/>
  <c r="N143" i="9" s="1"/>
  <c r="N149" i="9" a="1"/>
  <c r="N149" i="9" s="1"/>
  <c r="N152" i="9" a="1"/>
  <c r="N152" i="9" s="1"/>
  <c r="N155" i="9" a="1"/>
  <c r="N155" i="9" s="1"/>
  <c r="N158" i="9" a="1"/>
  <c r="N158" i="9" s="1"/>
  <c r="N161" i="9" a="1"/>
  <c r="N161" i="9" s="1"/>
  <c r="N164" i="9" a="1"/>
  <c r="N164" i="9" s="1"/>
  <c r="N170" i="9" a="1"/>
  <c r="N170" i="9" s="1"/>
  <c r="N173" i="9" a="1"/>
  <c r="N173" i="9" s="1"/>
  <c r="N177" i="9" a="1"/>
  <c r="N177" i="9" s="1"/>
  <c r="N184" i="9" a="1"/>
  <c r="N184" i="9" s="1"/>
  <c r="N187" i="9" a="1"/>
  <c r="N187" i="9" s="1"/>
  <c r="N190" i="9" a="1"/>
  <c r="N190" i="9" s="1"/>
  <c r="N193" i="9" a="1"/>
  <c r="N193" i="9" s="1"/>
  <c r="N200" i="9" a="1"/>
  <c r="N200" i="9" s="1"/>
  <c r="N203" i="9" a="1"/>
  <c r="N203" i="9" s="1"/>
  <c r="N206" i="9" a="1"/>
  <c r="N206" i="9" s="1"/>
  <c r="N209" i="9" a="1"/>
  <c r="N209" i="9" s="1"/>
  <c r="N216" i="9" a="1"/>
  <c r="N216" i="9" s="1"/>
  <c r="N219" i="9" a="1"/>
  <c r="N219" i="9" s="1"/>
  <c r="N223" i="9" a="1"/>
  <c r="N223" i="9" s="1"/>
  <c r="N226" i="9" a="1"/>
  <c r="N226" i="9" s="1"/>
  <c r="N230" i="9" a="1"/>
  <c r="N230" i="9" s="1"/>
  <c r="N233" i="9" a="1"/>
  <c r="N233" i="9" s="1"/>
  <c r="N237" i="9" a="1"/>
  <c r="N237" i="9" s="1"/>
  <c r="N243" i="9" a="1"/>
  <c r="N243" i="9" s="1"/>
  <c r="N247" i="9" a="1"/>
  <c r="N247" i="9" s="1"/>
  <c r="N250" i="9" a="1"/>
  <c r="N250" i="9" s="1"/>
  <c r="N253" i="9" a="1"/>
  <c r="N253" i="9" s="1"/>
  <c r="N260" i="9" a="1"/>
  <c r="N260" i="9" s="1"/>
  <c r="N264" i="9" a="1"/>
  <c r="N264" i="9" s="1"/>
  <c r="N267" i="9" a="1"/>
  <c r="N267" i="9" s="1"/>
  <c r="N271" i="9" a="1"/>
  <c r="N271" i="9" s="1"/>
  <c r="N7" i="9" a="1"/>
  <c r="N7" i="9" s="1"/>
  <c r="N13" i="9" a="1"/>
  <c r="N13" i="9" s="1"/>
  <c r="N16" i="9" a="1"/>
  <c r="N16" i="9" s="1"/>
  <c r="N19" i="9" a="1"/>
  <c r="N19" i="9" s="1"/>
  <c r="N22" i="9" a="1"/>
  <c r="N22" i="9" s="1"/>
  <c r="N25" i="9" a="1"/>
  <c r="N25" i="9" s="1"/>
  <c r="N28" i="9" a="1"/>
  <c r="N28" i="9" s="1"/>
  <c r="N31" i="9" a="1"/>
  <c r="N31" i="9" s="1"/>
  <c r="N37" i="9" a="1"/>
  <c r="N37" i="9" s="1"/>
  <c r="N41" i="9" a="1"/>
  <c r="N41" i="9" s="1"/>
  <c r="N44" i="9" a="1"/>
  <c r="N44" i="9" s="1"/>
  <c r="N47" i="9" a="1"/>
  <c r="N47" i="9" s="1"/>
  <c r="N53" i="9" a="1"/>
  <c r="N53" i="9" s="1"/>
  <c r="N57" i="9" a="1"/>
  <c r="N57" i="9" s="1"/>
  <c r="N60" i="9" a="1"/>
  <c r="N60" i="9" s="1"/>
  <c r="N63" i="9" a="1"/>
  <c r="N63" i="9" s="1"/>
  <c r="N69" i="9" a="1"/>
  <c r="N69" i="9" s="1"/>
  <c r="N73" i="9" a="1"/>
  <c r="N73" i="9" s="1"/>
  <c r="N76" i="9" a="1"/>
  <c r="N76" i="9" s="1"/>
  <c r="N79" i="9" a="1"/>
  <c r="N79" i="9" s="1"/>
  <c r="N85" i="9" a="1"/>
  <c r="N85" i="9" s="1"/>
  <c r="N89" i="9" a="1"/>
  <c r="N89" i="9" s="1"/>
  <c r="N92" i="9" a="1"/>
  <c r="N92" i="9" s="1"/>
  <c r="N95" i="9" a="1"/>
  <c r="N95" i="9" s="1"/>
  <c r="N101" i="9" a="1"/>
  <c r="N101" i="9" s="1"/>
  <c r="N105" i="9" a="1"/>
  <c r="N105" i="9" s="1"/>
  <c r="N108" i="9" a="1"/>
  <c r="N108" i="9" s="1"/>
  <c r="N111" i="9" a="1"/>
  <c r="N111" i="9" s="1"/>
  <c r="N117" i="9" a="1"/>
  <c r="N117" i="9" s="1"/>
  <c r="N120" i="9" a="1"/>
  <c r="N120" i="9" s="1"/>
  <c r="N123" i="9" a="1"/>
  <c r="N123" i="9" s="1"/>
  <c r="N126" i="9" a="1"/>
  <c r="N126" i="9" s="1"/>
  <c r="N129" i="9" a="1"/>
  <c r="N129" i="9" s="1"/>
  <c r="N132" i="9" a="1"/>
  <c r="N132" i="9" s="1"/>
  <c r="N138" i="9" a="1"/>
  <c r="N138" i="9" s="1"/>
  <c r="N141" i="9" a="1"/>
  <c r="N141" i="9" s="1"/>
  <c r="N144" i="9" a="1"/>
  <c r="N144" i="9" s="1"/>
  <c r="N147" i="9" a="1"/>
  <c r="N147" i="9" s="1"/>
  <c r="N150" i="9" a="1"/>
  <c r="N150" i="9" s="1"/>
  <c r="N153" i="9" a="1"/>
  <c r="N153" i="9" s="1"/>
  <c r="N156" i="9" a="1"/>
  <c r="N156" i="9" s="1"/>
  <c r="N162" i="9" a="1"/>
  <c r="N162" i="9" s="1"/>
  <c r="N167" i="9" a="1"/>
  <c r="N167" i="9" s="1"/>
  <c r="N171" i="9" a="1"/>
  <c r="N171" i="9" s="1"/>
  <c r="N174" i="9" a="1"/>
  <c r="N174" i="9" s="1"/>
  <c r="N178" i="9" a="1"/>
  <c r="N178" i="9" s="1"/>
  <c r="N181" i="9" a="1"/>
  <c r="N181" i="9" s="1"/>
  <c r="N188" i="9" a="1"/>
  <c r="N188" i="9" s="1"/>
  <c r="N191" i="9" a="1"/>
  <c r="N191" i="9" s="1"/>
  <c r="N194" i="9" a="1"/>
  <c r="N194" i="9" s="1"/>
  <c r="N197" i="9" a="1"/>
  <c r="N197" i="9" s="1"/>
  <c r="N204" i="9" a="1"/>
  <c r="N204" i="9" s="1"/>
  <c r="N207" i="9" a="1"/>
  <c r="N207" i="9" s="1"/>
  <c r="N210" i="9" a="1"/>
  <c r="N210" i="9" s="1"/>
  <c r="N213" i="9" a="1"/>
  <c r="N213" i="9" s="1"/>
  <c r="N220" i="9" a="1"/>
  <c r="N220" i="9" s="1"/>
  <c r="N224" i="9" a="1"/>
  <c r="N224" i="9" s="1"/>
  <c r="N227" i="9" a="1"/>
  <c r="N227" i="9" s="1"/>
  <c r="N231" i="9" a="1"/>
  <c r="N231" i="9" s="1"/>
  <c r="N234" i="9" a="1"/>
  <c r="N234" i="9" s="1"/>
  <c r="N238" i="9" a="1"/>
  <c r="N238" i="9" s="1"/>
  <c r="N241" i="9" a="1"/>
  <c r="N241" i="9" s="1"/>
  <c r="N244" i="9" a="1"/>
  <c r="N244" i="9" s="1"/>
  <c r="N248" i="9" a="1"/>
  <c r="N248" i="9" s="1"/>
  <c r="N254" i="9" a="1"/>
  <c r="N254" i="9" s="1"/>
  <c r="N257" i="9" a="1"/>
  <c r="N257" i="9" s="1"/>
  <c r="N5" i="9" a="1"/>
  <c r="N5" i="9" s="1"/>
  <c r="N17" i="9" a="1"/>
  <c r="N17" i="9" s="1"/>
  <c r="N42" i="9" a="1"/>
  <c r="N42" i="9" s="1"/>
  <c r="N54" i="9" a="1"/>
  <c r="N54" i="9" s="1"/>
  <c r="N67" i="9" a="1"/>
  <c r="N67" i="9" s="1"/>
  <c r="N80" i="9" a="1"/>
  <c r="N80" i="9" s="1"/>
  <c r="N106" i="9" a="1"/>
  <c r="N106" i="9" s="1"/>
  <c r="N118" i="9" a="1"/>
  <c r="N118" i="9" s="1"/>
  <c r="N130" i="9" a="1"/>
  <c r="N130" i="9" s="1"/>
  <c r="N142" i="9" a="1"/>
  <c r="N142" i="9" s="1"/>
  <c r="N154" i="9" a="1"/>
  <c r="N154" i="9" s="1"/>
  <c r="N165" i="9" a="1"/>
  <c r="N165" i="9" s="1"/>
  <c r="N179" i="9" a="1"/>
  <c r="N179" i="9" s="1"/>
  <c r="N192" i="9" a="1"/>
  <c r="N192" i="9" s="1"/>
  <c r="N217" i="9" a="1"/>
  <c r="N217" i="9" s="1"/>
  <c r="N232" i="9" a="1"/>
  <c r="N232" i="9" s="1"/>
  <c r="N239" i="9" a="1"/>
  <c r="N239" i="9" s="1"/>
  <c r="N245" i="9" a="1"/>
  <c r="N245" i="9" s="1"/>
  <c r="N251" i="9" a="1"/>
  <c r="N251" i="9" s="1"/>
  <c r="N258" i="9" a="1"/>
  <c r="N258" i="9" s="1"/>
  <c r="N263" i="9" a="1"/>
  <c r="N263" i="9" s="1"/>
  <c r="N268" i="9" a="1"/>
  <c r="N268" i="9" s="1"/>
  <c r="N276" i="9" a="1"/>
  <c r="N276" i="9" s="1"/>
  <c r="N280" i="9" a="1"/>
  <c r="N280" i="9" s="1"/>
  <c r="N283" i="9" a="1"/>
  <c r="N283" i="9" s="1"/>
  <c r="N287" i="9" a="1"/>
  <c r="N287" i="9" s="1"/>
  <c r="N290" i="9" a="1"/>
  <c r="N290" i="9" s="1"/>
  <c r="N294" i="9" a="1"/>
  <c r="N294" i="9" s="1"/>
  <c r="N297" i="9" a="1"/>
  <c r="N297" i="9" s="1"/>
  <c r="N301" i="9" a="1"/>
  <c r="N301" i="9" s="1"/>
  <c r="N307" i="9" a="1"/>
  <c r="N307" i="9" s="1"/>
  <c r="N310" i="9" a="1"/>
  <c r="N310" i="9" s="1"/>
  <c r="N313" i="9" a="1"/>
  <c r="N313" i="9" s="1"/>
  <c r="N316" i="9" a="1"/>
  <c r="N316" i="9" s="1"/>
  <c r="N323" i="9" a="1"/>
  <c r="N323" i="9" s="1"/>
  <c r="N326" i="9" a="1"/>
  <c r="N326" i="9" s="1"/>
  <c r="N329" i="9" a="1"/>
  <c r="N329" i="9" s="1"/>
  <c r="N332" i="9" a="1"/>
  <c r="N332" i="9" s="1"/>
  <c r="N339" i="9" a="1"/>
  <c r="N339" i="9" s="1"/>
  <c r="N342" i="9" a="1"/>
  <c r="N342" i="9" s="1"/>
  <c r="N345" i="9" a="1"/>
  <c r="N345" i="9" s="1"/>
  <c r="N348" i="9" a="1"/>
  <c r="N348" i="9" s="1"/>
  <c r="N355" i="9" a="1"/>
  <c r="N355" i="9" s="1"/>
  <c r="N358" i="9" a="1"/>
  <c r="N358" i="9" s="1"/>
  <c r="N361" i="9" a="1"/>
  <c r="N361" i="9" s="1"/>
  <c r="N364" i="9" a="1"/>
  <c r="N364" i="9" s="1"/>
  <c r="N371" i="9" a="1"/>
  <c r="N371" i="9" s="1"/>
  <c r="N374" i="9" a="1"/>
  <c r="N374" i="9" s="1"/>
  <c r="N377" i="9" a="1"/>
  <c r="N377" i="9" s="1"/>
  <c r="N380" i="9" a="1"/>
  <c r="N380" i="9" s="1"/>
  <c r="N387" i="9" a="1"/>
  <c r="N387" i="9" s="1"/>
  <c r="N390" i="9" a="1"/>
  <c r="N390" i="9" s="1"/>
  <c r="N393" i="9" a="1"/>
  <c r="N393" i="9" s="1"/>
  <c r="N396" i="9" a="1"/>
  <c r="N396" i="9" s="1"/>
  <c r="N403" i="9" a="1"/>
  <c r="N403" i="9" s="1"/>
  <c r="N406" i="9" a="1"/>
  <c r="N406" i="9" s="1"/>
  <c r="N409" i="9" a="1"/>
  <c r="N409" i="9" s="1"/>
  <c r="N412" i="9" a="1"/>
  <c r="N412" i="9" s="1"/>
  <c r="N419" i="9" a="1"/>
  <c r="N419" i="9" s="1"/>
  <c r="N422" i="9" a="1"/>
  <c r="N422" i="9" s="1"/>
  <c r="N425" i="9" a="1"/>
  <c r="N425" i="9" s="1"/>
  <c r="N428" i="9" a="1"/>
  <c r="N428" i="9" s="1"/>
  <c r="N435" i="9" a="1"/>
  <c r="N435" i="9" s="1"/>
  <c r="N438" i="9" a="1"/>
  <c r="N438" i="9" s="1"/>
  <c r="N441" i="9" a="1"/>
  <c r="N441" i="9" s="1"/>
  <c r="N444" i="9" a="1"/>
  <c r="N444" i="9" s="1"/>
  <c r="N451" i="9" a="1"/>
  <c r="N451" i="9" s="1"/>
  <c r="N454" i="9" a="1"/>
  <c r="N454" i="9" s="1"/>
  <c r="N457" i="9" a="1"/>
  <c r="N457" i="9" s="1"/>
  <c r="N460" i="9" a="1"/>
  <c r="N460" i="9" s="1"/>
  <c r="N8" i="9" a="1"/>
  <c r="N8" i="9" s="1"/>
  <c r="N20" i="9" a="1"/>
  <c r="N20" i="9" s="1"/>
  <c r="N32" i="9" a="1"/>
  <c r="N32" i="9" s="1"/>
  <c r="N58" i="9" a="1"/>
  <c r="N58" i="9" s="1"/>
  <c r="N70" i="9" a="1"/>
  <c r="N70" i="9" s="1"/>
  <c r="N83" i="9" a="1"/>
  <c r="N83" i="9" s="1"/>
  <c r="N96" i="9" a="1"/>
  <c r="N96" i="9" s="1"/>
  <c r="N121" i="9" a="1"/>
  <c r="N121" i="9" s="1"/>
  <c r="N145" i="9" a="1"/>
  <c r="N145" i="9" s="1"/>
  <c r="N168" i="9" a="1"/>
  <c r="N168" i="9" s="1"/>
  <c r="N182" i="9" a="1"/>
  <c r="N182" i="9" s="1"/>
  <c r="N195" i="9" a="1"/>
  <c r="N195" i="9" s="1"/>
  <c r="N208" i="9" a="1"/>
  <c r="N208" i="9" s="1"/>
  <c r="N221" i="9" a="1"/>
  <c r="N221" i="9" s="1"/>
  <c r="N240" i="9" a="1"/>
  <c r="N240" i="9" s="1"/>
  <c r="N246" i="9" a="1"/>
  <c r="N246" i="9" s="1"/>
  <c r="N252" i="9" a="1"/>
  <c r="N252" i="9" s="1"/>
  <c r="N259" i="9" a="1"/>
  <c r="N259" i="9" s="1"/>
  <c r="N269" i="9" a="1"/>
  <c r="N269" i="9" s="1"/>
  <c r="N273" i="9" a="1"/>
  <c r="N273" i="9" s="1"/>
  <c r="N277" i="9" a="1"/>
  <c r="N277" i="9" s="1"/>
  <c r="N284" i="9" a="1"/>
  <c r="N284" i="9" s="1"/>
  <c r="N288" i="9" a="1"/>
  <c r="N288" i="9" s="1"/>
  <c r="N291" i="9" a="1"/>
  <c r="N291" i="9" s="1"/>
  <c r="N295" i="9" a="1"/>
  <c r="N295" i="9" s="1"/>
  <c r="N298" i="9" a="1"/>
  <c r="N298" i="9" s="1"/>
  <c r="N304" i="9" a="1"/>
  <c r="N304" i="9" s="1"/>
  <c r="N311" i="9" a="1"/>
  <c r="N311" i="9" s="1"/>
  <c r="N314" i="9" a="1"/>
  <c r="N314" i="9" s="1"/>
  <c r="N317" i="9" a="1"/>
  <c r="N317" i="9" s="1"/>
  <c r="N320" i="9" a="1"/>
  <c r="N320" i="9" s="1"/>
  <c r="N327" i="9" a="1"/>
  <c r="N327" i="9" s="1"/>
  <c r="N330" i="9" a="1"/>
  <c r="N330" i="9" s="1"/>
  <c r="N333" i="9" a="1"/>
  <c r="N333" i="9" s="1"/>
  <c r="N336" i="9" a="1"/>
  <c r="N336" i="9" s="1"/>
  <c r="N343" i="9" a="1"/>
  <c r="N343" i="9" s="1"/>
  <c r="N346" i="9" a="1"/>
  <c r="N346" i="9" s="1"/>
  <c r="N349" i="9" a="1"/>
  <c r="N349" i="9" s="1"/>
  <c r="N352" i="9" a="1"/>
  <c r="N352" i="9" s="1"/>
  <c r="N359" i="9" a="1"/>
  <c r="N359" i="9" s="1"/>
  <c r="N362" i="9" a="1"/>
  <c r="N362" i="9" s="1"/>
  <c r="N365" i="9" a="1"/>
  <c r="N365" i="9" s="1"/>
  <c r="N368" i="9" a="1"/>
  <c r="N368" i="9" s="1"/>
  <c r="N375" i="9" a="1"/>
  <c r="N375" i="9" s="1"/>
  <c r="N378" i="9" a="1"/>
  <c r="N378" i="9" s="1"/>
  <c r="N381" i="9" a="1"/>
  <c r="N381" i="9" s="1"/>
  <c r="N384" i="9" a="1"/>
  <c r="N384" i="9" s="1"/>
  <c r="N391" i="9" a="1"/>
  <c r="N391" i="9" s="1"/>
  <c r="N394" i="9" a="1"/>
  <c r="N394" i="9" s="1"/>
  <c r="N397" i="9" a="1"/>
  <c r="N397" i="9" s="1"/>
  <c r="N400" i="9" a="1"/>
  <c r="N400" i="9" s="1"/>
  <c r="N407" i="9" a="1"/>
  <c r="N407" i="9" s="1"/>
  <c r="N410" i="9" a="1"/>
  <c r="N410" i="9" s="1"/>
  <c r="N413" i="9" a="1"/>
  <c r="N413" i="9" s="1"/>
  <c r="N416" i="9" a="1"/>
  <c r="N416" i="9" s="1"/>
  <c r="N423" i="9" a="1"/>
  <c r="N423" i="9" s="1"/>
  <c r="N426" i="9" a="1"/>
  <c r="N426" i="9" s="1"/>
  <c r="N429" i="9" a="1"/>
  <c r="N429" i="9" s="1"/>
  <c r="N432" i="9" a="1"/>
  <c r="N432" i="9" s="1"/>
  <c r="N439" i="9" a="1"/>
  <c r="N439" i="9" s="1"/>
  <c r="N442" i="9" a="1"/>
  <c r="N442" i="9" s="1"/>
  <c r="N445" i="9" a="1"/>
  <c r="N445" i="9" s="1"/>
  <c r="N448" i="9" a="1"/>
  <c r="N448" i="9" s="1"/>
  <c r="N455" i="9" a="1"/>
  <c r="N455" i="9" s="1"/>
  <c r="N11" i="9" a="1"/>
  <c r="N11" i="9" s="1"/>
  <c r="N35" i="9" a="1"/>
  <c r="N35" i="9" s="1"/>
  <c r="N48" i="9" a="1"/>
  <c r="N48" i="9" s="1"/>
  <c r="N74" i="9" a="1"/>
  <c r="N74" i="9" s="1"/>
  <c r="N86" i="9" a="1"/>
  <c r="N86" i="9" s="1"/>
  <c r="N99" i="9" a="1"/>
  <c r="N99" i="9" s="1"/>
  <c r="N112" i="9" a="1"/>
  <c r="N112" i="9" s="1"/>
  <c r="N124" i="9" a="1"/>
  <c r="N124" i="9" s="1"/>
  <c r="N135" i="9" a="1"/>
  <c r="N135" i="9" s="1"/>
  <c r="N148" i="9" a="1"/>
  <c r="N148" i="9" s="1"/>
  <c r="N159" i="9" a="1"/>
  <c r="N159" i="9" s="1"/>
  <c r="N172" i="9" a="1"/>
  <c r="N172" i="9" s="1"/>
  <c r="N185" i="9" a="1"/>
  <c r="N185" i="9" s="1"/>
  <c r="N198" i="9" a="1"/>
  <c r="N198" i="9" s="1"/>
  <c r="N211" i="9" a="1"/>
  <c r="N211" i="9" s="1"/>
  <c r="N235" i="9" a="1"/>
  <c r="N235" i="9" s="1"/>
  <c r="N242" i="9" a="1"/>
  <c r="N242" i="9" s="1"/>
  <c r="N255" i="9" a="1"/>
  <c r="N255" i="9" s="1"/>
  <c r="N261" i="9" a="1"/>
  <c r="N261" i="9" s="1"/>
  <c r="N265" i="9" a="1"/>
  <c r="N265" i="9" s="1"/>
  <c r="N270" i="9" a="1"/>
  <c r="N270" i="9" s="1"/>
  <c r="N274" i="9" a="1"/>
  <c r="N274" i="9" s="1"/>
  <c r="N278" i="9" a="1"/>
  <c r="N278" i="9" s="1"/>
  <c r="N281" i="9" a="1"/>
  <c r="N281" i="9" s="1"/>
  <c r="N285" i="9" a="1"/>
  <c r="N285" i="9" s="1"/>
  <c r="N292" i="9" a="1"/>
  <c r="N292" i="9" s="1"/>
  <c r="N296" i="9" a="1"/>
  <c r="N296" i="9" s="1"/>
  <c r="N299" i="9" a="1"/>
  <c r="N299" i="9" s="1"/>
  <c r="N302" i="9" a="1"/>
  <c r="N302" i="9" s="1"/>
  <c r="N305" i="9" a="1"/>
  <c r="N305" i="9" s="1"/>
  <c r="N308" i="9" a="1"/>
  <c r="N308" i="9" s="1"/>
  <c r="N315" i="9" a="1"/>
  <c r="N315" i="9" s="1"/>
  <c r="N318" i="9" a="1"/>
  <c r="N318" i="9" s="1"/>
  <c r="N321" i="9" a="1"/>
  <c r="N321" i="9" s="1"/>
  <c r="N324" i="9" a="1"/>
  <c r="N324" i="9" s="1"/>
  <c r="N331" i="9" a="1"/>
  <c r="N331" i="9" s="1"/>
  <c r="N334" i="9" a="1"/>
  <c r="N334" i="9" s="1"/>
  <c r="N337" i="9" a="1"/>
  <c r="N337" i="9" s="1"/>
  <c r="N340" i="9" a="1"/>
  <c r="N340" i="9" s="1"/>
  <c r="N347" i="9" a="1"/>
  <c r="N347" i="9" s="1"/>
  <c r="N350" i="9" a="1"/>
  <c r="N350" i="9" s="1"/>
  <c r="N353" i="9" a="1"/>
  <c r="N353" i="9" s="1"/>
  <c r="N356" i="9" a="1"/>
  <c r="N356" i="9" s="1"/>
  <c r="N363" i="9" a="1"/>
  <c r="N363" i="9" s="1"/>
  <c r="N366" i="9" a="1"/>
  <c r="N366" i="9" s="1"/>
  <c r="N369" i="9" a="1"/>
  <c r="N369" i="9" s="1"/>
  <c r="N372" i="9" a="1"/>
  <c r="N372" i="9" s="1"/>
  <c r="N379" i="9" a="1"/>
  <c r="N379" i="9" s="1"/>
  <c r="N382" i="9" a="1"/>
  <c r="N382" i="9" s="1"/>
  <c r="N385" i="9" a="1"/>
  <c r="N385" i="9" s="1"/>
  <c r="N388" i="9" a="1"/>
  <c r="N388" i="9" s="1"/>
  <c r="N395" i="9" a="1"/>
  <c r="N395" i="9" s="1"/>
  <c r="N398" i="9" a="1"/>
  <c r="N398" i="9" s="1"/>
  <c r="N401" i="9" a="1"/>
  <c r="N401" i="9" s="1"/>
  <c r="N404" i="9" a="1"/>
  <c r="N404" i="9" s="1"/>
  <c r="N411" i="9" a="1"/>
  <c r="N411" i="9" s="1"/>
  <c r="N414" i="9" a="1"/>
  <c r="N414" i="9" s="1"/>
  <c r="N417" i="9" a="1"/>
  <c r="N417" i="9" s="1"/>
  <c r="N420" i="9" a="1"/>
  <c r="N420" i="9" s="1"/>
  <c r="N14" i="9" a="1"/>
  <c r="N14" i="9" s="1"/>
  <c r="N26" i="9" a="1"/>
  <c r="N26" i="9" s="1"/>
  <c r="N38" i="9" a="1"/>
  <c r="N38" i="9" s="1"/>
  <c r="N51" i="9" a="1"/>
  <c r="N51" i="9" s="1"/>
  <c r="N64" i="9" a="1"/>
  <c r="N64" i="9" s="1"/>
  <c r="N90" i="9" a="1"/>
  <c r="N90" i="9" s="1"/>
  <c r="N102" i="9" a="1"/>
  <c r="N102" i="9" s="1"/>
  <c r="N115" i="9" a="1"/>
  <c r="N115" i="9" s="1"/>
  <c r="N175" i="9" a="1"/>
  <c r="N175" i="9" s="1"/>
  <c r="N201" i="9" a="1"/>
  <c r="N201" i="9" s="1"/>
  <c r="N214" i="9" a="1"/>
  <c r="N214" i="9" s="1"/>
  <c r="N228" i="9" a="1"/>
  <c r="N228" i="9" s="1"/>
  <c r="N236" i="9" a="1"/>
  <c r="N236" i="9" s="1"/>
  <c r="N249" i="9" a="1"/>
  <c r="N249" i="9" s="1"/>
  <c r="N256" i="9" a="1"/>
  <c r="N256" i="9" s="1"/>
  <c r="N262" i="9" a="1"/>
  <c r="N262" i="9" s="1"/>
  <c r="N266" i="9" a="1"/>
  <c r="N266" i="9" s="1"/>
  <c r="N272" i="9" a="1"/>
  <c r="N272" i="9" s="1"/>
  <c r="N275" i="9" a="1"/>
  <c r="N275" i="9" s="1"/>
  <c r="N279" i="9" a="1"/>
  <c r="N279" i="9" s="1"/>
  <c r="N282" i="9" a="1"/>
  <c r="N282" i="9" s="1"/>
  <c r="N286" i="9" a="1"/>
  <c r="N286" i="9" s="1"/>
  <c r="N289" i="9" a="1"/>
  <c r="N289" i="9" s="1"/>
  <c r="N293" i="9" a="1"/>
  <c r="N293" i="9" s="1"/>
  <c r="N300" i="9" a="1"/>
  <c r="N300" i="9" s="1"/>
  <c r="N303" i="9" a="1"/>
  <c r="N303" i="9" s="1"/>
  <c r="N306" i="9" a="1"/>
  <c r="N306" i="9" s="1"/>
  <c r="N309" i="9" a="1"/>
  <c r="N309" i="9" s="1"/>
  <c r="N312" i="9" a="1"/>
  <c r="N312" i="9" s="1"/>
  <c r="N319" i="9" a="1"/>
  <c r="N319" i="9" s="1"/>
  <c r="N322" i="9" a="1"/>
  <c r="N322" i="9" s="1"/>
  <c r="N325" i="9" a="1"/>
  <c r="N325" i="9" s="1"/>
  <c r="N328" i="9" a="1"/>
  <c r="N328" i="9" s="1"/>
  <c r="N335" i="9" a="1"/>
  <c r="N335" i="9" s="1"/>
  <c r="N338" i="9" a="1"/>
  <c r="N338" i="9" s="1"/>
  <c r="N341" i="9" a="1"/>
  <c r="N341" i="9" s="1"/>
  <c r="N344" i="9" a="1"/>
  <c r="N344" i="9" s="1"/>
  <c r="N351" i="9" a="1"/>
  <c r="N351" i="9" s="1"/>
  <c r="N354" i="9" a="1"/>
  <c r="N354" i="9" s="1"/>
  <c r="N357" i="9" a="1"/>
  <c r="N357" i="9" s="1"/>
  <c r="N360" i="9" a="1"/>
  <c r="N360" i="9" s="1"/>
  <c r="N367" i="9" a="1"/>
  <c r="N367" i="9" s="1"/>
  <c r="N370" i="9" a="1"/>
  <c r="N370" i="9" s="1"/>
  <c r="N373" i="9" a="1"/>
  <c r="N373" i="9" s="1"/>
  <c r="N376" i="9" a="1"/>
  <c r="N376" i="9" s="1"/>
  <c r="N383" i="9" a="1"/>
  <c r="N383" i="9" s="1"/>
  <c r="N386" i="9" a="1"/>
  <c r="N386" i="9" s="1"/>
  <c r="N389" i="9" a="1"/>
  <c r="N389" i="9" s="1"/>
  <c r="N392" i="9" a="1"/>
  <c r="N392" i="9" s="1"/>
  <c r="N399" i="9" a="1"/>
  <c r="N399" i="9" s="1"/>
  <c r="N402" i="9" a="1"/>
  <c r="N402" i="9" s="1"/>
  <c r="N405" i="9" a="1"/>
  <c r="N405" i="9" s="1"/>
  <c r="N408" i="9" a="1"/>
  <c r="N408" i="9" s="1"/>
  <c r="N415" i="9" a="1"/>
  <c r="N415" i="9" s="1"/>
  <c r="N418" i="9" a="1"/>
  <c r="N418" i="9" s="1"/>
  <c r="N421" i="9" a="1"/>
  <c r="N421" i="9" s="1"/>
  <c r="N424" i="9" a="1"/>
  <c r="N424" i="9" s="1"/>
  <c r="N431" i="9" a="1"/>
  <c r="N431" i="9" s="1"/>
  <c r="N434" i="9" a="1"/>
  <c r="N434" i="9" s="1"/>
  <c r="N437" i="9" a="1"/>
  <c r="N437" i="9" s="1"/>
  <c r="N440" i="9" a="1"/>
  <c r="N440" i="9" s="1"/>
  <c r="N447" i="9" a="1"/>
  <c r="N447" i="9" s="1"/>
  <c r="N436" i="9" a="1"/>
  <c r="N436" i="9" s="1"/>
  <c r="N449" i="9" a="1"/>
  <c r="N449" i="9" s="1"/>
  <c r="N464" i="9" a="1"/>
  <c r="N464" i="9" s="1"/>
  <c r="N471" i="9" a="1"/>
  <c r="N471" i="9" s="1"/>
  <c r="N474" i="9" a="1"/>
  <c r="N474" i="9" s="1"/>
  <c r="N477" i="9" a="1"/>
  <c r="N477" i="9" s="1"/>
  <c r="N480" i="9" a="1"/>
  <c r="N480" i="9" s="1"/>
  <c r="N487" i="9" a="1"/>
  <c r="N487" i="9" s="1"/>
  <c r="N490" i="9" a="1"/>
  <c r="N490" i="9" s="1"/>
  <c r="N493" i="9" a="1"/>
  <c r="N493" i="9" s="1"/>
  <c r="N496" i="9" a="1"/>
  <c r="N496" i="9" s="1"/>
  <c r="N503" i="9" a="1"/>
  <c r="N503" i="9" s="1"/>
  <c r="N506" i="9" a="1"/>
  <c r="N506" i="9" s="1"/>
  <c r="N509" i="9" a="1"/>
  <c r="N509" i="9" s="1"/>
  <c r="N512" i="9" a="1"/>
  <c r="N512" i="9" s="1"/>
  <c r="N519" i="9" a="1"/>
  <c r="N519" i="9" s="1"/>
  <c r="N522" i="9" a="1"/>
  <c r="N522" i="9" s="1"/>
  <c r="N525" i="9" a="1"/>
  <c r="N525" i="9" s="1"/>
  <c r="N528" i="9" a="1"/>
  <c r="N528" i="9" s="1"/>
  <c r="N535" i="9" a="1"/>
  <c r="N535" i="9" s="1"/>
  <c r="N538" i="9" a="1"/>
  <c r="N538" i="9" s="1"/>
  <c r="N541" i="9" a="1"/>
  <c r="N541" i="9" s="1"/>
  <c r="N544" i="9" a="1"/>
  <c r="N544" i="9" s="1"/>
  <c r="N551" i="9" a="1"/>
  <c r="N551" i="9" s="1"/>
  <c r="N554" i="9" a="1"/>
  <c r="N554" i="9" s="1"/>
  <c r="N560" i="9" a="1"/>
  <c r="N560" i="9" s="1"/>
  <c r="N564" i="9" a="1"/>
  <c r="N564" i="9" s="1"/>
  <c r="N567" i="9" a="1"/>
  <c r="N567" i="9" s="1"/>
  <c r="N570" i="9" a="1"/>
  <c r="N570" i="9" s="1"/>
  <c r="N576" i="9" a="1"/>
  <c r="N576" i="9" s="1"/>
  <c r="N580" i="9" a="1"/>
  <c r="N580" i="9" s="1"/>
  <c r="N583" i="9" a="1"/>
  <c r="N583" i="9" s="1"/>
  <c r="N586" i="9" a="1"/>
  <c r="N586" i="9" s="1"/>
  <c r="N592" i="9" a="1"/>
  <c r="N592" i="9" s="1"/>
  <c r="N598" i="9" a="1"/>
  <c r="N598" i="9" s="1"/>
  <c r="N601" i="9" a="1"/>
  <c r="N601" i="9" s="1"/>
  <c r="N605" i="9" a="1"/>
  <c r="N605" i="9" s="1"/>
  <c r="N611" i="9" a="1"/>
  <c r="N611" i="9" s="1"/>
  <c r="N616" i="9" a="1"/>
  <c r="N616" i="9" s="1"/>
  <c r="N620" i="9" a="1"/>
  <c r="N620" i="9" s="1"/>
  <c r="N625" i="9" a="1"/>
  <c r="N625" i="9" s="1"/>
  <c r="N628" i="9" a="1"/>
  <c r="N628" i="9" s="1"/>
  <c r="N633" i="9" a="1"/>
  <c r="N633" i="9" s="1"/>
  <c r="N636" i="9" a="1"/>
  <c r="N636" i="9" s="1"/>
  <c r="N641" i="9" a="1"/>
  <c r="N641" i="9" s="1"/>
  <c r="N644" i="9" a="1"/>
  <c r="N644" i="9" s="1"/>
  <c r="N649" i="9" a="1"/>
  <c r="N649" i="9" s="1"/>
  <c r="N652" i="9" a="1"/>
  <c r="N652" i="9" s="1"/>
  <c r="N657" i="9" a="1"/>
  <c r="N657" i="9" s="1"/>
  <c r="N660" i="9" a="1"/>
  <c r="N660" i="9" s="1"/>
  <c r="N665" i="9" a="1"/>
  <c r="N665" i="9" s="1"/>
  <c r="N668" i="9" a="1"/>
  <c r="N668" i="9" s="1"/>
  <c r="N673" i="9" a="1"/>
  <c r="N673" i="9" s="1"/>
  <c r="N676" i="9" a="1"/>
  <c r="N676" i="9" s="1"/>
  <c r="N427" i="9" a="1"/>
  <c r="N427" i="9" s="1"/>
  <c r="N450" i="9" a="1"/>
  <c r="N450" i="9" s="1"/>
  <c r="N456" i="9" a="1"/>
  <c r="N456" i="9" s="1"/>
  <c r="N461" i="9" a="1"/>
  <c r="N461" i="9" s="1"/>
  <c r="N465" i="9" a="1"/>
  <c r="N465" i="9" s="1"/>
  <c r="N468" i="9" a="1"/>
  <c r="N468" i="9" s="1"/>
  <c r="N475" i="9" a="1"/>
  <c r="N475" i="9" s="1"/>
  <c r="N478" i="9" a="1"/>
  <c r="N478" i="9" s="1"/>
  <c r="N481" i="9" a="1"/>
  <c r="N481" i="9" s="1"/>
  <c r="N484" i="9" a="1"/>
  <c r="N484" i="9" s="1"/>
  <c r="N491" i="9" a="1"/>
  <c r="N491" i="9" s="1"/>
  <c r="N494" i="9" a="1"/>
  <c r="N494" i="9" s="1"/>
  <c r="N497" i="9" a="1"/>
  <c r="N497" i="9" s="1"/>
  <c r="N500" i="9" a="1"/>
  <c r="N500" i="9" s="1"/>
  <c r="N507" i="9" a="1"/>
  <c r="N507" i="9" s="1"/>
  <c r="N510" i="9" a="1"/>
  <c r="N510" i="9" s="1"/>
  <c r="N513" i="9" a="1"/>
  <c r="N513" i="9" s="1"/>
  <c r="N516" i="9" a="1"/>
  <c r="N516" i="9" s="1"/>
  <c r="N523" i="9" a="1"/>
  <c r="N523" i="9" s="1"/>
  <c r="N526" i="9" a="1"/>
  <c r="N526" i="9" s="1"/>
  <c r="N529" i="9" a="1"/>
  <c r="N529" i="9" s="1"/>
  <c r="N532" i="9" a="1"/>
  <c r="N532" i="9" s="1"/>
  <c r="N539" i="9" a="1"/>
  <c r="N539" i="9" s="1"/>
  <c r="N542" i="9" a="1"/>
  <c r="N542" i="9" s="1"/>
  <c r="N545" i="9" a="1"/>
  <c r="N545" i="9" s="1"/>
  <c r="N548" i="9" a="1"/>
  <c r="N548" i="9" s="1"/>
  <c r="N555" i="9" a="1"/>
  <c r="N555" i="9" s="1"/>
  <c r="N558" i="9" a="1"/>
  <c r="N558" i="9" s="1"/>
  <c r="N561" i="9" a="1"/>
  <c r="N561" i="9" s="1"/>
  <c r="N565" i="9" a="1"/>
  <c r="N565" i="9" s="1"/>
  <c r="N571" i="9" a="1"/>
  <c r="N571" i="9" s="1"/>
  <c r="N574" i="9" a="1"/>
  <c r="N574" i="9" s="1"/>
  <c r="N577" i="9" a="1"/>
  <c r="N577" i="9" s="1"/>
  <c r="N581" i="9" a="1"/>
  <c r="N581" i="9" s="1"/>
  <c r="N587" i="9" a="1"/>
  <c r="N587" i="9" s="1"/>
  <c r="N590" i="9" a="1"/>
  <c r="N590" i="9" s="1"/>
  <c r="N593" i="9" a="1"/>
  <c r="N593" i="9" s="1"/>
  <c r="N596" i="9" a="1"/>
  <c r="N596" i="9" s="1"/>
  <c r="N599" i="9" a="1"/>
  <c r="N599" i="9" s="1"/>
  <c r="N602" i="9" a="1"/>
  <c r="N602" i="9" s="1"/>
  <c r="N608" i="9" a="1"/>
  <c r="N608" i="9" s="1"/>
  <c r="N614" i="9" a="1"/>
  <c r="N614" i="9" s="1"/>
  <c r="N617" i="9" a="1"/>
  <c r="N617" i="9" s="1"/>
  <c r="N623" i="9" a="1"/>
  <c r="N623" i="9" s="1"/>
  <c r="N626" i="9" a="1"/>
  <c r="N626" i="9" s="1"/>
  <c r="N631" i="9" a="1"/>
  <c r="N631" i="9" s="1"/>
  <c r="N634" i="9" a="1"/>
  <c r="N634" i="9" s="1"/>
  <c r="N639" i="9" a="1"/>
  <c r="N639" i="9" s="1"/>
  <c r="N642" i="9" a="1"/>
  <c r="N642" i="9" s="1"/>
  <c r="N647" i="9" a="1"/>
  <c r="N647" i="9" s="1"/>
  <c r="N650" i="9" a="1"/>
  <c r="N650" i="9" s="1"/>
  <c r="N655" i="9" a="1"/>
  <c r="N655" i="9" s="1"/>
  <c r="N658" i="9" a="1"/>
  <c r="N658" i="9" s="1"/>
  <c r="N663" i="9" a="1"/>
  <c r="N663" i="9" s="1"/>
  <c r="N666" i="9" a="1"/>
  <c r="N666" i="9" s="1"/>
  <c r="N671" i="9" a="1"/>
  <c r="N671" i="9" s="1"/>
  <c r="N674" i="9" a="1"/>
  <c r="N674" i="9" s="1"/>
  <c r="N679" i="9" a="1"/>
  <c r="N679" i="9" s="1"/>
  <c r="N682" i="9" a="1"/>
  <c r="N682" i="9" s="1"/>
  <c r="N687" i="9" a="1"/>
  <c r="N687" i="9" s="1"/>
  <c r="N690" i="9" a="1"/>
  <c r="N690" i="9" s="1"/>
  <c r="N695" i="9" a="1"/>
  <c r="N695" i="9" s="1"/>
  <c r="N698" i="9" a="1"/>
  <c r="N698" i="9" s="1"/>
  <c r="N705" i="9" a="1"/>
  <c r="N705" i="9" s="1"/>
  <c r="N708" i="9" a="1"/>
  <c r="N708" i="9" s="1"/>
  <c r="N711" i="9" a="1"/>
  <c r="N711" i="9" s="1"/>
  <c r="N714" i="9" a="1"/>
  <c r="N714" i="9" s="1"/>
  <c r="N721" i="9" a="1"/>
  <c r="N721" i="9" s="1"/>
  <c r="N430" i="9" a="1"/>
  <c r="N430" i="9" s="1"/>
  <c r="N443" i="9" a="1"/>
  <c r="N443" i="9" s="1"/>
  <c r="N452" i="9" a="1"/>
  <c r="N452" i="9" s="1"/>
  <c r="N458" i="9" a="1"/>
  <c r="N458" i="9" s="1"/>
  <c r="N462" i="9" a="1"/>
  <c r="N462" i="9" s="1"/>
  <c r="N466" i="9" a="1"/>
  <c r="N466" i="9" s="1"/>
  <c r="N469" i="9" a="1"/>
  <c r="N469" i="9" s="1"/>
  <c r="N472" i="9" a="1"/>
  <c r="N472" i="9" s="1"/>
  <c r="N479" i="9" a="1"/>
  <c r="N479" i="9" s="1"/>
  <c r="N482" i="9" a="1"/>
  <c r="N482" i="9" s="1"/>
  <c r="N485" i="9" a="1"/>
  <c r="N485" i="9" s="1"/>
  <c r="N488" i="9" a="1"/>
  <c r="N488" i="9" s="1"/>
  <c r="N495" i="9" a="1"/>
  <c r="N495" i="9" s="1"/>
  <c r="N498" i="9" a="1"/>
  <c r="N498" i="9" s="1"/>
  <c r="N501" i="9" a="1"/>
  <c r="N501" i="9" s="1"/>
  <c r="N504" i="9" a="1"/>
  <c r="N504" i="9" s="1"/>
  <c r="N511" i="9" a="1"/>
  <c r="N511" i="9" s="1"/>
  <c r="N514" i="9" a="1"/>
  <c r="N514" i="9" s="1"/>
  <c r="N517" i="9" a="1"/>
  <c r="N517" i="9" s="1"/>
  <c r="N520" i="9" a="1"/>
  <c r="N520" i="9" s="1"/>
  <c r="N527" i="9" a="1"/>
  <c r="N527" i="9" s="1"/>
  <c r="N530" i="9" a="1"/>
  <c r="N530" i="9" s="1"/>
  <c r="N533" i="9" a="1"/>
  <c r="N533" i="9" s="1"/>
  <c r="N536" i="9" a="1"/>
  <c r="N536" i="9" s="1"/>
  <c r="N543" i="9" a="1"/>
  <c r="N543" i="9" s="1"/>
  <c r="N546" i="9" a="1"/>
  <c r="N546" i="9" s="1"/>
  <c r="N549" i="9" a="1"/>
  <c r="N549" i="9" s="1"/>
  <c r="N552" i="9" a="1"/>
  <c r="N552" i="9" s="1"/>
  <c r="N556" i="9" a="1"/>
  <c r="N556" i="9" s="1"/>
  <c r="N559" i="9" a="1"/>
  <c r="N559" i="9" s="1"/>
  <c r="N562" i="9" a="1"/>
  <c r="N562" i="9" s="1"/>
  <c r="N568" i="9" a="1"/>
  <c r="N568" i="9" s="1"/>
  <c r="N572" i="9" a="1"/>
  <c r="N572" i="9" s="1"/>
  <c r="N575" i="9" a="1"/>
  <c r="N575" i="9" s="1"/>
  <c r="N578" i="9" a="1"/>
  <c r="N578" i="9" s="1"/>
  <c r="N584" i="9" a="1"/>
  <c r="N584" i="9" s="1"/>
  <c r="N588" i="9" a="1"/>
  <c r="N588" i="9" s="1"/>
  <c r="N591" i="9" a="1"/>
  <c r="N591" i="9" s="1"/>
  <c r="N594" i="9" a="1"/>
  <c r="N594" i="9" s="1"/>
  <c r="N597" i="9" a="1"/>
  <c r="N597" i="9" s="1"/>
  <c r="N603" i="9" a="1"/>
  <c r="N603" i="9" s="1"/>
  <c r="N606" i="9" a="1"/>
  <c r="N606" i="9" s="1"/>
  <c r="N609" i="9" a="1"/>
  <c r="N609" i="9" s="1"/>
  <c r="N612" i="9" a="1"/>
  <c r="N612" i="9" s="1"/>
  <c r="N615" i="9" a="1"/>
  <c r="N615" i="9" s="1"/>
  <c r="N618" i="9" a="1"/>
  <c r="N618" i="9" s="1"/>
  <c r="N621" i="9" a="1"/>
  <c r="N621" i="9" s="1"/>
  <c r="N624" i="9" a="1"/>
  <c r="N624" i="9" s="1"/>
  <c r="N629" i="9" a="1"/>
  <c r="N629" i="9" s="1"/>
  <c r="N632" i="9" a="1"/>
  <c r="N632" i="9" s="1"/>
  <c r="N637" i="9" a="1"/>
  <c r="N637" i="9" s="1"/>
  <c r="N640" i="9" a="1"/>
  <c r="N640" i="9" s="1"/>
  <c r="N645" i="9" a="1"/>
  <c r="N645" i="9" s="1"/>
  <c r="N648" i="9" a="1"/>
  <c r="N648" i="9" s="1"/>
  <c r="N653" i="9" a="1"/>
  <c r="N653" i="9" s="1"/>
  <c r="N656" i="9" a="1"/>
  <c r="N656" i="9" s="1"/>
  <c r="N661" i="9" a="1"/>
  <c r="N661" i="9" s="1"/>
  <c r="N664" i="9" a="1"/>
  <c r="N664" i="9" s="1"/>
  <c r="N669" i="9" a="1"/>
  <c r="N669" i="9" s="1"/>
  <c r="N672" i="9" a="1"/>
  <c r="N672" i="9" s="1"/>
  <c r="N677" i="9" a="1"/>
  <c r="N677" i="9" s="1"/>
  <c r="N680" i="9" a="1"/>
  <c r="N680" i="9" s="1"/>
  <c r="N685" i="9" a="1"/>
  <c r="N685" i="9" s="1"/>
  <c r="N688" i="9" a="1"/>
  <c r="N688" i="9" s="1"/>
  <c r="N693" i="9" a="1"/>
  <c r="N693" i="9" s="1"/>
  <c r="N696" i="9" a="1"/>
  <c r="N696" i="9" s="1"/>
  <c r="N699" i="9" a="1"/>
  <c r="N699" i="9" s="1"/>
  <c r="N702" i="9" a="1"/>
  <c r="N702" i="9" s="1"/>
  <c r="N433" i="9" a="1"/>
  <c r="N433" i="9" s="1"/>
  <c r="N446" i="9" a="1"/>
  <c r="N446" i="9" s="1"/>
  <c r="N453" i="9" a="1"/>
  <c r="N453" i="9" s="1"/>
  <c r="N459" i="9" a="1"/>
  <c r="N459" i="9" s="1"/>
  <c r="N463" i="9" a="1"/>
  <c r="N463" i="9" s="1"/>
  <c r="N467" i="9" a="1"/>
  <c r="N467" i="9" s="1"/>
  <c r="N470" i="9" a="1"/>
  <c r="N470" i="9" s="1"/>
  <c r="N473" i="9" a="1"/>
  <c r="N473" i="9" s="1"/>
  <c r="N476" i="9" a="1"/>
  <c r="N476" i="9" s="1"/>
  <c r="N483" i="9" a="1"/>
  <c r="N483" i="9" s="1"/>
  <c r="N486" i="9" a="1"/>
  <c r="N486" i="9" s="1"/>
  <c r="N489" i="9" a="1"/>
  <c r="N489" i="9" s="1"/>
  <c r="N492" i="9" a="1"/>
  <c r="N492" i="9" s="1"/>
  <c r="N499" i="9" a="1"/>
  <c r="N499" i="9" s="1"/>
  <c r="N502" i="9" a="1"/>
  <c r="N502" i="9" s="1"/>
  <c r="N505" i="9" a="1"/>
  <c r="N505" i="9" s="1"/>
  <c r="N508" i="9" a="1"/>
  <c r="N508" i="9" s="1"/>
  <c r="N515" i="9" a="1"/>
  <c r="N515" i="9" s="1"/>
  <c r="N518" i="9" a="1"/>
  <c r="N518" i="9" s="1"/>
  <c r="N521" i="9" a="1"/>
  <c r="N521" i="9" s="1"/>
  <c r="N524" i="9" a="1"/>
  <c r="N524" i="9" s="1"/>
  <c r="N531" i="9" a="1"/>
  <c r="N531" i="9" s="1"/>
  <c r="N534" i="9" a="1"/>
  <c r="N534" i="9" s="1"/>
  <c r="N537" i="9" a="1"/>
  <c r="N537" i="9" s="1"/>
  <c r="N540" i="9" a="1"/>
  <c r="N540" i="9" s="1"/>
  <c r="N547" i="9" a="1"/>
  <c r="N547" i="9" s="1"/>
  <c r="N550" i="9" a="1"/>
  <c r="N550" i="9" s="1"/>
  <c r="N553" i="9" a="1"/>
  <c r="N553" i="9" s="1"/>
  <c r="N557" i="9" a="1"/>
  <c r="N557" i="9" s="1"/>
  <c r="N563" i="9" a="1"/>
  <c r="N563" i="9" s="1"/>
  <c r="N566" i="9" a="1"/>
  <c r="N566" i="9" s="1"/>
  <c r="N569" i="9" a="1"/>
  <c r="N569" i="9" s="1"/>
  <c r="N573" i="9" a="1"/>
  <c r="N573" i="9" s="1"/>
  <c r="N579" i="9" a="1"/>
  <c r="N579" i="9" s="1"/>
  <c r="N582" i="9" a="1"/>
  <c r="N582" i="9" s="1"/>
  <c r="N585" i="9" a="1"/>
  <c r="N585" i="9" s="1"/>
  <c r="N589" i="9" a="1"/>
  <c r="N589" i="9" s="1"/>
  <c r="N595" i="9" a="1"/>
  <c r="N595" i="9" s="1"/>
  <c r="N600" i="9" a="1"/>
  <c r="N600" i="9" s="1"/>
  <c r="N604" i="9" a="1"/>
  <c r="N604" i="9" s="1"/>
  <c r="N607" i="9" a="1"/>
  <c r="N607" i="9" s="1"/>
  <c r="N610" i="9" a="1"/>
  <c r="N610" i="9" s="1"/>
  <c r="N613" i="9" a="1"/>
  <c r="N613" i="9" s="1"/>
  <c r="N619" i="9" a="1"/>
  <c r="N619" i="9" s="1"/>
  <c r="N622" i="9" a="1"/>
  <c r="N622" i="9" s="1"/>
  <c r="N627" i="9" a="1"/>
  <c r="N627" i="9" s="1"/>
  <c r="N630" i="9" a="1"/>
  <c r="N630" i="9" s="1"/>
  <c r="N635" i="9" a="1"/>
  <c r="N635" i="9" s="1"/>
  <c r="N638" i="9" a="1"/>
  <c r="N638" i="9" s="1"/>
  <c r="N643" i="9" a="1"/>
  <c r="N643" i="9" s="1"/>
  <c r="N646" i="9" a="1"/>
  <c r="N646" i="9" s="1"/>
  <c r="N651" i="9" a="1"/>
  <c r="N651" i="9" s="1"/>
  <c r="N654" i="9" a="1"/>
  <c r="N654" i="9" s="1"/>
  <c r="N659" i="9" a="1"/>
  <c r="N659" i="9" s="1"/>
  <c r="N662" i="9" a="1"/>
  <c r="N662" i="9" s="1"/>
  <c r="N667" i="9" a="1"/>
  <c r="N667" i="9" s="1"/>
  <c r="N670" i="9" a="1"/>
  <c r="N670" i="9" s="1"/>
  <c r="N675" i="9" a="1"/>
  <c r="N675" i="9" s="1"/>
  <c r="N678" i="9" a="1"/>
  <c r="N678" i="9" s="1"/>
  <c r="N683" i="9" a="1"/>
  <c r="N683" i="9" s="1"/>
  <c r="N686" i="9" a="1"/>
  <c r="N686" i="9" s="1"/>
  <c r="N691" i="9" a="1"/>
  <c r="N691" i="9" s="1"/>
  <c r="N694" i="9" a="1"/>
  <c r="N694" i="9" s="1"/>
  <c r="N697" i="9" a="1"/>
  <c r="N697" i="9" s="1"/>
  <c r="N700" i="9" a="1"/>
  <c r="N700" i="9" s="1"/>
  <c r="N703" i="9" a="1"/>
  <c r="N703" i="9" s="1"/>
  <c r="N689" i="9" a="1"/>
  <c r="N689" i="9" s="1"/>
  <c r="N701" i="9" a="1"/>
  <c r="N701" i="9" s="1"/>
  <c r="N707" i="9" a="1"/>
  <c r="N707" i="9" s="1"/>
  <c r="N712" i="9" a="1"/>
  <c r="N712" i="9" s="1"/>
  <c r="N716" i="9" a="1"/>
  <c r="N716" i="9" s="1"/>
  <c r="N720" i="9" a="1"/>
  <c r="N720" i="9" s="1"/>
  <c r="N724" i="9" a="1"/>
  <c r="N724" i="9" s="1"/>
  <c r="N727" i="9" a="1"/>
  <c r="N727" i="9" s="1"/>
  <c r="N730" i="9" a="1"/>
  <c r="N730" i="9" s="1"/>
  <c r="N737" i="9" a="1"/>
  <c r="N737" i="9" s="1"/>
  <c r="N740" i="9" a="1"/>
  <c r="N740" i="9" s="1"/>
  <c r="N743" i="9" a="1"/>
  <c r="N743" i="9" s="1"/>
  <c r="N746" i="9" a="1"/>
  <c r="N746" i="9" s="1"/>
  <c r="N753" i="9" a="1"/>
  <c r="N753" i="9" s="1"/>
  <c r="N756" i="9" a="1"/>
  <c r="N756" i="9" s="1"/>
  <c r="N759" i="9" a="1"/>
  <c r="N759" i="9" s="1"/>
  <c r="N762" i="9" a="1"/>
  <c r="N762" i="9" s="1"/>
  <c r="N769" i="9" a="1"/>
  <c r="N769" i="9" s="1"/>
  <c r="N772" i="9" a="1"/>
  <c r="N772" i="9" s="1"/>
  <c r="N775" i="9" a="1"/>
  <c r="N775" i="9" s="1"/>
  <c r="N778" i="9" a="1"/>
  <c r="N778" i="9" s="1"/>
  <c r="N785" i="9" a="1"/>
  <c r="N785" i="9" s="1"/>
  <c r="N788" i="9" a="1"/>
  <c r="N788" i="9" s="1"/>
  <c r="N791" i="9" a="1"/>
  <c r="N791" i="9" s="1"/>
  <c r="N794" i="9" a="1"/>
  <c r="N794" i="9" s="1"/>
  <c r="N801" i="9" a="1"/>
  <c r="N801" i="9" s="1"/>
  <c r="N804" i="9" a="1"/>
  <c r="N804" i="9" s="1"/>
  <c r="N807" i="9" a="1"/>
  <c r="N807" i="9" s="1"/>
  <c r="N810" i="9" a="1"/>
  <c r="N810" i="9" s="1"/>
  <c r="N817" i="9" a="1"/>
  <c r="N817" i="9" s="1"/>
  <c r="N820" i="9" a="1"/>
  <c r="N820" i="9" s="1"/>
  <c r="N823" i="9" a="1"/>
  <c r="N823" i="9" s="1"/>
  <c r="N826" i="9" a="1"/>
  <c r="N826" i="9" s="1"/>
  <c r="N833" i="9" a="1"/>
  <c r="N833" i="9" s="1"/>
  <c r="N836" i="9" a="1"/>
  <c r="N836" i="9" s="1"/>
  <c r="N839" i="9" a="1"/>
  <c r="N839" i="9" s="1"/>
  <c r="N842" i="9" a="1"/>
  <c r="N842" i="9" s="1"/>
  <c r="N849" i="9" a="1"/>
  <c r="N849" i="9" s="1"/>
  <c r="N852" i="9" a="1"/>
  <c r="N852" i="9" s="1"/>
  <c r="N855" i="9" a="1"/>
  <c r="N855" i="9" s="1"/>
  <c r="N858" i="9" a="1"/>
  <c r="N858" i="9" s="1"/>
  <c r="N865" i="9" a="1"/>
  <c r="N865" i="9" s="1"/>
  <c r="N867" i="9" a="1"/>
  <c r="N867" i="9" s="1"/>
  <c r="N869" i="9" a="1"/>
  <c r="N869" i="9" s="1"/>
  <c r="N871" i="9" a="1"/>
  <c r="N871" i="9" s="1"/>
  <c r="N873" i="9" a="1"/>
  <c r="N873" i="9" s="1"/>
  <c r="N875" i="9" a="1"/>
  <c r="N875" i="9" s="1"/>
  <c r="N877" i="9" a="1"/>
  <c r="N877" i="9" s="1"/>
  <c r="N879" i="9" a="1"/>
  <c r="N879" i="9" s="1"/>
  <c r="N881" i="9" a="1"/>
  <c r="N881" i="9" s="1"/>
  <c r="N883" i="9" a="1"/>
  <c r="N883" i="9" s="1"/>
  <c r="N885" i="9" a="1"/>
  <c r="N885" i="9" s="1"/>
  <c r="N887" i="9" a="1"/>
  <c r="N887" i="9" s="1"/>
  <c r="N889" i="9" a="1"/>
  <c r="N889" i="9" s="1"/>
  <c r="N891" i="9" a="1"/>
  <c r="N891" i="9" s="1"/>
  <c r="N893" i="9" a="1"/>
  <c r="N893" i="9" s="1"/>
  <c r="N895" i="9" a="1"/>
  <c r="N895" i="9" s="1"/>
  <c r="N897" i="9" a="1"/>
  <c r="N897" i="9" s="1"/>
  <c r="N899" i="9" a="1"/>
  <c r="N899" i="9" s="1"/>
  <c r="N901" i="9" a="1"/>
  <c r="N901" i="9" s="1"/>
  <c r="N903" i="9" a="1"/>
  <c r="N903" i="9" s="1"/>
  <c r="N905" i="9" a="1"/>
  <c r="N905" i="9" s="1"/>
  <c r="N907" i="9" a="1"/>
  <c r="N907" i="9" s="1"/>
  <c r="N909" i="9" a="1"/>
  <c r="N909" i="9" s="1"/>
  <c r="N911" i="9" a="1"/>
  <c r="N911" i="9" s="1"/>
  <c r="N913" i="9" a="1"/>
  <c r="N913" i="9" s="1"/>
  <c r="N915" i="9" a="1"/>
  <c r="N915" i="9" s="1"/>
  <c r="N917" i="9" a="1"/>
  <c r="N917" i="9" s="1"/>
  <c r="N919" i="9" a="1"/>
  <c r="N919" i="9" s="1"/>
  <c r="N921" i="9" a="1"/>
  <c r="N921" i="9" s="1"/>
  <c r="N923" i="9" a="1"/>
  <c r="N923" i="9" s="1"/>
  <c r="N925" i="9" a="1"/>
  <c r="N925" i="9" s="1"/>
  <c r="N927" i="9" a="1"/>
  <c r="N927" i="9" s="1"/>
  <c r="N929" i="9" a="1"/>
  <c r="N929" i="9" s="1"/>
  <c r="N931" i="9" a="1"/>
  <c r="N931" i="9" s="1"/>
  <c r="N933" i="9" a="1"/>
  <c r="N933" i="9" s="1"/>
  <c r="N935" i="9" a="1"/>
  <c r="N935" i="9" s="1"/>
  <c r="N937" i="9" a="1"/>
  <c r="N937" i="9" s="1"/>
  <c r="N939" i="9" a="1"/>
  <c r="N939" i="9" s="1"/>
  <c r="N942" i="9" a="1"/>
  <c r="N942" i="9" s="1"/>
  <c r="N945" i="9" a="1"/>
  <c r="N945" i="9" s="1"/>
  <c r="N949" i="9" a="1"/>
  <c r="N949" i="9" s="1"/>
  <c r="N953" i="9" a="1"/>
  <c r="N953" i="9" s="1"/>
  <c r="N957" i="9" a="1"/>
  <c r="N957" i="9" s="1"/>
  <c r="N961" i="9" a="1"/>
  <c r="N961" i="9" s="1"/>
  <c r="N965" i="9" a="1"/>
  <c r="N965" i="9" s="1"/>
  <c r="N969" i="9" a="1"/>
  <c r="N969" i="9" s="1"/>
  <c r="N973" i="9" a="1"/>
  <c r="N973" i="9" s="1"/>
  <c r="N681" i="9" a="1"/>
  <c r="N681" i="9" s="1"/>
  <c r="N692" i="9" a="1"/>
  <c r="N692" i="9" s="1"/>
  <c r="N704" i="9" a="1"/>
  <c r="N704" i="9" s="1"/>
  <c r="N709" i="9" a="1"/>
  <c r="N709" i="9" s="1"/>
  <c r="N713" i="9" a="1"/>
  <c r="N713" i="9" s="1"/>
  <c r="N717" i="9" a="1"/>
  <c r="N717" i="9" s="1"/>
  <c r="N725" i="9" a="1"/>
  <c r="N725" i="9" s="1"/>
  <c r="N728" i="9" a="1"/>
  <c r="N728" i="9" s="1"/>
  <c r="N731" i="9" a="1"/>
  <c r="N731" i="9" s="1"/>
  <c r="N734" i="9" a="1"/>
  <c r="N734" i="9" s="1"/>
  <c r="N741" i="9" a="1"/>
  <c r="N741" i="9" s="1"/>
  <c r="N744" i="9" a="1"/>
  <c r="N744" i="9" s="1"/>
  <c r="N747" i="9" a="1"/>
  <c r="N747" i="9" s="1"/>
  <c r="N750" i="9" a="1"/>
  <c r="N750" i="9" s="1"/>
  <c r="N757" i="9" a="1"/>
  <c r="N757" i="9" s="1"/>
  <c r="N760" i="9" a="1"/>
  <c r="N760" i="9" s="1"/>
  <c r="N763" i="9" a="1"/>
  <c r="N763" i="9" s="1"/>
  <c r="N766" i="9" a="1"/>
  <c r="N766" i="9" s="1"/>
  <c r="N773" i="9" a="1"/>
  <c r="N773" i="9" s="1"/>
  <c r="N776" i="9" a="1"/>
  <c r="N776" i="9" s="1"/>
  <c r="N779" i="9" a="1"/>
  <c r="N779" i="9" s="1"/>
  <c r="N782" i="9" a="1"/>
  <c r="N782" i="9" s="1"/>
  <c r="N789" i="9" a="1"/>
  <c r="N789" i="9" s="1"/>
  <c r="N792" i="9" a="1"/>
  <c r="N792" i="9" s="1"/>
  <c r="N795" i="9" a="1"/>
  <c r="N795" i="9" s="1"/>
  <c r="N798" i="9" a="1"/>
  <c r="N798" i="9" s="1"/>
  <c r="N805" i="9" a="1"/>
  <c r="N805" i="9" s="1"/>
  <c r="N808" i="9" a="1"/>
  <c r="N808" i="9" s="1"/>
  <c r="N811" i="9" a="1"/>
  <c r="N811" i="9" s="1"/>
  <c r="N814" i="9" a="1"/>
  <c r="N814" i="9" s="1"/>
  <c r="N821" i="9" a="1"/>
  <c r="N821" i="9" s="1"/>
  <c r="N824" i="9" a="1"/>
  <c r="N824" i="9" s="1"/>
  <c r="N827" i="9" a="1"/>
  <c r="N827" i="9" s="1"/>
  <c r="N830" i="9" a="1"/>
  <c r="N830" i="9" s="1"/>
  <c r="N837" i="9" a="1"/>
  <c r="N837" i="9" s="1"/>
  <c r="N840" i="9" a="1"/>
  <c r="N840" i="9" s="1"/>
  <c r="N843" i="9" a="1"/>
  <c r="N843" i="9" s="1"/>
  <c r="N846" i="9" a="1"/>
  <c r="N846" i="9" s="1"/>
  <c r="N853" i="9" a="1"/>
  <c r="N853" i="9" s="1"/>
  <c r="N856" i="9" a="1"/>
  <c r="N856" i="9" s="1"/>
  <c r="N859" i="9" a="1"/>
  <c r="N859" i="9" s="1"/>
  <c r="N862" i="9" a="1"/>
  <c r="N862" i="9" s="1"/>
  <c r="N940" i="9" a="1"/>
  <c r="N940" i="9" s="1"/>
  <c r="N946" i="9" a="1"/>
  <c r="N946" i="9" s="1"/>
  <c r="N950" i="9" a="1"/>
  <c r="N950" i="9" s="1"/>
  <c r="N954" i="9" a="1"/>
  <c r="N954" i="9" s="1"/>
  <c r="N958" i="9" a="1"/>
  <c r="N958" i="9" s="1"/>
  <c r="N962" i="9" a="1"/>
  <c r="N962" i="9" s="1"/>
  <c r="N966" i="9" a="1"/>
  <c r="N966" i="9" s="1"/>
  <c r="N970" i="9" a="1"/>
  <c r="N970" i="9" s="1"/>
  <c r="N974" i="9" a="1"/>
  <c r="N974" i="9" s="1"/>
  <c r="N978" i="9" a="1"/>
  <c r="N978" i="9" s="1"/>
  <c r="N982" i="9" a="1"/>
  <c r="N982" i="9" s="1"/>
  <c r="N986" i="9" a="1"/>
  <c r="N986" i="9" s="1"/>
  <c r="N990" i="9" a="1"/>
  <c r="N990" i="9" s="1"/>
  <c r="N994" i="9" a="1"/>
  <c r="N994" i="9" s="1"/>
  <c r="N998" i="9" a="1"/>
  <c r="N998" i="9" s="1"/>
  <c r="N1002" i="9" a="1"/>
  <c r="N1002" i="9" s="1"/>
  <c r="N1006" i="9" a="1"/>
  <c r="N1006" i="9" s="1"/>
  <c r="N1010" i="9" a="1"/>
  <c r="N1010" i="9" s="1"/>
  <c r="N1014" i="9" a="1"/>
  <c r="N1014" i="9" s="1"/>
  <c r="N1018" i="9" a="1"/>
  <c r="N1018" i="9" s="1"/>
  <c r="N1022" i="9" a="1"/>
  <c r="N1022" i="9" s="1"/>
  <c r="N1026" i="9" a="1"/>
  <c r="N1026" i="9" s="1"/>
  <c r="N1030" i="9" a="1"/>
  <c r="N1030" i="9" s="1"/>
  <c r="N1034" i="9" a="1"/>
  <c r="N1034" i="9" s="1"/>
  <c r="N1038" i="9" a="1"/>
  <c r="N1038" i="9" s="1"/>
  <c r="N1042" i="9" a="1"/>
  <c r="N1042" i="9" s="1"/>
  <c r="N902" i="9" a="1"/>
  <c r="N902" i="9" s="1"/>
  <c r="N904" i="9" a="1"/>
  <c r="N904" i="9" s="1"/>
  <c r="N908" i="9" a="1"/>
  <c r="N908" i="9" s="1"/>
  <c r="N910" i="9" a="1"/>
  <c r="N910" i="9" s="1"/>
  <c r="N912" i="9" a="1"/>
  <c r="N912" i="9" s="1"/>
  <c r="N916" i="9" a="1"/>
  <c r="N916" i="9" s="1"/>
  <c r="N918" i="9" a="1"/>
  <c r="N918" i="9" s="1"/>
  <c r="N922" i="9" a="1"/>
  <c r="N922" i="9" s="1"/>
  <c r="N926" i="9" a="1"/>
  <c r="N926" i="9" s="1"/>
  <c r="N930" i="9" a="1"/>
  <c r="N930" i="9" s="1"/>
  <c r="N934" i="9" a="1"/>
  <c r="N934" i="9" s="1"/>
  <c r="N938" i="9" a="1"/>
  <c r="N938" i="9" s="1"/>
  <c r="N947" i="9" a="1"/>
  <c r="N947" i="9" s="1"/>
  <c r="N955" i="9" a="1"/>
  <c r="N955" i="9" s="1"/>
  <c r="N963" i="9" a="1"/>
  <c r="N963" i="9" s="1"/>
  <c r="N971" i="9" a="1"/>
  <c r="N971" i="9" s="1"/>
  <c r="N979" i="9" a="1"/>
  <c r="N979" i="9" s="1"/>
  <c r="N987" i="9" a="1"/>
  <c r="N987" i="9" s="1"/>
  <c r="N995" i="9" a="1"/>
  <c r="N995" i="9" s="1"/>
  <c r="N1003" i="9" a="1"/>
  <c r="N1003" i="9" s="1"/>
  <c r="N1007" i="9" a="1"/>
  <c r="N1007" i="9" s="1"/>
  <c r="N684" i="9" a="1"/>
  <c r="N684" i="9" s="1"/>
  <c r="N718" i="9" a="1"/>
  <c r="N718" i="9" s="1"/>
  <c r="N722" i="9" a="1"/>
  <c r="N722" i="9" s="1"/>
  <c r="N729" i="9" a="1"/>
  <c r="N729" i="9" s="1"/>
  <c r="N732" i="9" a="1"/>
  <c r="N732" i="9" s="1"/>
  <c r="N735" i="9" a="1"/>
  <c r="N735" i="9" s="1"/>
  <c r="N738" i="9" a="1"/>
  <c r="N738" i="9" s="1"/>
  <c r="N745" i="9" a="1"/>
  <c r="N745" i="9" s="1"/>
  <c r="N748" i="9" a="1"/>
  <c r="N748" i="9" s="1"/>
  <c r="N751" i="9" a="1"/>
  <c r="N751" i="9" s="1"/>
  <c r="N754" i="9" a="1"/>
  <c r="N754" i="9" s="1"/>
  <c r="N761" i="9" a="1"/>
  <c r="N761" i="9" s="1"/>
  <c r="N764" i="9" a="1"/>
  <c r="N764" i="9" s="1"/>
  <c r="N767" i="9" a="1"/>
  <c r="N767" i="9" s="1"/>
  <c r="N770" i="9" a="1"/>
  <c r="N770" i="9" s="1"/>
  <c r="N777" i="9" a="1"/>
  <c r="N777" i="9" s="1"/>
  <c r="N780" i="9" a="1"/>
  <c r="N780" i="9" s="1"/>
  <c r="N783" i="9" a="1"/>
  <c r="N783" i="9" s="1"/>
  <c r="N786" i="9" a="1"/>
  <c r="N786" i="9" s="1"/>
  <c r="N793" i="9" a="1"/>
  <c r="N793" i="9" s="1"/>
  <c r="N796" i="9" a="1"/>
  <c r="N796" i="9" s="1"/>
  <c r="N799" i="9" a="1"/>
  <c r="N799" i="9" s="1"/>
  <c r="N802" i="9" a="1"/>
  <c r="N802" i="9" s="1"/>
  <c r="N809" i="9" a="1"/>
  <c r="N809" i="9" s="1"/>
  <c r="N812" i="9" a="1"/>
  <c r="N812" i="9" s="1"/>
  <c r="N815" i="9" a="1"/>
  <c r="N815" i="9" s="1"/>
  <c r="N818" i="9" a="1"/>
  <c r="N818" i="9" s="1"/>
  <c r="N825" i="9" a="1"/>
  <c r="N825" i="9" s="1"/>
  <c r="N828" i="9" a="1"/>
  <c r="N828" i="9" s="1"/>
  <c r="N831" i="9" a="1"/>
  <c r="N831" i="9" s="1"/>
  <c r="N834" i="9" a="1"/>
  <c r="N834" i="9" s="1"/>
  <c r="N841" i="9" a="1"/>
  <c r="N841" i="9" s="1"/>
  <c r="N844" i="9" a="1"/>
  <c r="N844" i="9" s="1"/>
  <c r="N847" i="9" a="1"/>
  <c r="N847" i="9" s="1"/>
  <c r="N850" i="9" a="1"/>
  <c r="N850" i="9" s="1"/>
  <c r="N857" i="9" a="1"/>
  <c r="N857" i="9" s="1"/>
  <c r="N860" i="9" a="1"/>
  <c r="N860" i="9" s="1"/>
  <c r="N863" i="9" a="1"/>
  <c r="N863" i="9" s="1"/>
  <c r="N866" i="9" a="1"/>
  <c r="N866" i="9" s="1"/>
  <c r="N868" i="9" a="1"/>
  <c r="N868" i="9" s="1"/>
  <c r="N870" i="9" a="1"/>
  <c r="N870" i="9" s="1"/>
  <c r="N872" i="9" a="1"/>
  <c r="N872" i="9" s="1"/>
  <c r="N874" i="9" a="1"/>
  <c r="N874" i="9" s="1"/>
  <c r="N876" i="9" a="1"/>
  <c r="N876" i="9" s="1"/>
  <c r="N878" i="9" a="1"/>
  <c r="N878" i="9" s="1"/>
  <c r="N880" i="9" a="1"/>
  <c r="N880" i="9" s="1"/>
  <c r="N882" i="9" a="1"/>
  <c r="N882" i="9" s="1"/>
  <c r="N884" i="9" a="1"/>
  <c r="N884" i="9" s="1"/>
  <c r="N886" i="9" a="1"/>
  <c r="N886" i="9" s="1"/>
  <c r="N888" i="9" a="1"/>
  <c r="N888" i="9" s="1"/>
  <c r="N890" i="9" a="1"/>
  <c r="N890" i="9" s="1"/>
  <c r="N892" i="9" a="1"/>
  <c r="N892" i="9" s="1"/>
  <c r="N894" i="9" a="1"/>
  <c r="N894" i="9" s="1"/>
  <c r="N896" i="9" a="1"/>
  <c r="N896" i="9" s="1"/>
  <c r="N898" i="9" a="1"/>
  <c r="N898" i="9" s="1"/>
  <c r="N900" i="9" a="1"/>
  <c r="N900" i="9" s="1"/>
  <c r="N906" i="9" a="1"/>
  <c r="N906" i="9" s="1"/>
  <c r="N914" i="9" a="1"/>
  <c r="N914" i="9" s="1"/>
  <c r="N920" i="9" a="1"/>
  <c r="N920" i="9" s="1"/>
  <c r="N924" i="9" a="1"/>
  <c r="N924" i="9" s="1"/>
  <c r="N928" i="9" a="1"/>
  <c r="N928" i="9" s="1"/>
  <c r="N932" i="9" a="1"/>
  <c r="N932" i="9" s="1"/>
  <c r="N936" i="9" a="1"/>
  <c r="N936" i="9" s="1"/>
  <c r="N943" i="9" a="1"/>
  <c r="N943" i="9" s="1"/>
  <c r="N951" i="9" a="1"/>
  <c r="N951" i="9" s="1"/>
  <c r="N959" i="9" a="1"/>
  <c r="N959" i="9" s="1"/>
  <c r="N967" i="9" a="1"/>
  <c r="N967" i="9" s="1"/>
  <c r="N975" i="9" a="1"/>
  <c r="N975" i="9" s="1"/>
  <c r="N983" i="9" a="1"/>
  <c r="N983" i="9" s="1"/>
  <c r="N991" i="9" a="1"/>
  <c r="N991" i="9" s="1"/>
  <c r="N999" i="9" a="1"/>
  <c r="N999" i="9" s="1"/>
  <c r="N706" i="9" a="1"/>
  <c r="N706" i="9" s="1"/>
  <c r="N710" i="9" a="1"/>
  <c r="N710" i="9" s="1"/>
  <c r="N715" i="9" a="1"/>
  <c r="N715" i="9" s="1"/>
  <c r="N719" i="9" a="1"/>
  <c r="N719" i="9" s="1"/>
  <c r="N723" i="9" a="1"/>
  <c r="N723" i="9" s="1"/>
  <c r="N726" i="9" a="1"/>
  <c r="N726" i="9" s="1"/>
  <c r="N733" i="9" a="1"/>
  <c r="N733" i="9" s="1"/>
  <c r="N736" i="9" a="1"/>
  <c r="N736" i="9" s="1"/>
  <c r="N739" i="9" a="1"/>
  <c r="N739" i="9" s="1"/>
  <c r="N742" i="9" a="1"/>
  <c r="N742" i="9" s="1"/>
  <c r="N749" i="9" a="1"/>
  <c r="N749" i="9" s="1"/>
  <c r="N752" i="9" a="1"/>
  <c r="N752" i="9" s="1"/>
  <c r="N755" i="9" a="1"/>
  <c r="N755" i="9" s="1"/>
  <c r="N758" i="9" a="1"/>
  <c r="N758" i="9" s="1"/>
  <c r="N765" i="9" a="1"/>
  <c r="N765" i="9" s="1"/>
  <c r="N768" i="9" a="1"/>
  <c r="N768" i="9" s="1"/>
  <c r="N771" i="9" a="1"/>
  <c r="N771" i="9" s="1"/>
  <c r="N774" i="9" a="1"/>
  <c r="N774" i="9" s="1"/>
  <c r="N781" i="9" a="1"/>
  <c r="N781" i="9" s="1"/>
  <c r="N784" i="9" a="1"/>
  <c r="N784" i="9" s="1"/>
  <c r="N787" i="9" a="1"/>
  <c r="N787" i="9" s="1"/>
  <c r="N790" i="9" a="1"/>
  <c r="N790" i="9" s="1"/>
  <c r="N797" i="9" a="1"/>
  <c r="N797" i="9" s="1"/>
  <c r="N800" i="9" a="1"/>
  <c r="N800" i="9" s="1"/>
  <c r="N803" i="9" a="1"/>
  <c r="N803" i="9" s="1"/>
  <c r="N806" i="9" a="1"/>
  <c r="N806" i="9" s="1"/>
  <c r="N813" i="9" a="1"/>
  <c r="N813" i="9" s="1"/>
  <c r="N816" i="9" a="1"/>
  <c r="N816" i="9" s="1"/>
  <c r="N819" i="9" a="1"/>
  <c r="N819" i="9" s="1"/>
  <c r="N822" i="9" a="1"/>
  <c r="N822" i="9" s="1"/>
  <c r="N835" i="9" a="1"/>
  <c r="N835" i="9" s="1"/>
  <c r="N848" i="9" a="1"/>
  <c r="N848" i="9" s="1"/>
  <c r="N861" i="9" a="1"/>
  <c r="N861" i="9" s="1"/>
  <c r="N944" i="9" a="1"/>
  <c r="N944" i="9" s="1"/>
  <c r="N960" i="9" a="1"/>
  <c r="N960" i="9" s="1"/>
  <c r="N976" i="9" a="1"/>
  <c r="N976" i="9" s="1"/>
  <c r="N984" i="9" a="1"/>
  <c r="N984" i="9" s="1"/>
  <c r="N992" i="9" a="1"/>
  <c r="N992" i="9" s="1"/>
  <c r="N1000" i="9" a="1"/>
  <c r="N1000" i="9" s="1"/>
  <c r="N1008" i="9" a="1"/>
  <c r="N1008" i="9" s="1"/>
  <c r="N1013" i="9" a="1"/>
  <c r="N1013" i="9" s="1"/>
  <c r="N1019" i="9" a="1"/>
  <c r="N1019" i="9" s="1"/>
  <c r="N1024" i="9" a="1"/>
  <c r="N1024" i="9" s="1"/>
  <c r="N1029" i="9" a="1"/>
  <c r="N1029" i="9" s="1"/>
  <c r="N1035" i="9" a="1"/>
  <c r="N1035" i="9" s="1"/>
  <c r="N1040" i="9" a="1"/>
  <c r="N1040" i="9" s="1"/>
  <c r="N838" i="9" a="1"/>
  <c r="N838" i="9" s="1"/>
  <c r="N851" i="9" a="1"/>
  <c r="N851" i="9" s="1"/>
  <c r="N864" i="9" a="1"/>
  <c r="N864" i="9" s="1"/>
  <c r="N948" i="9" a="1"/>
  <c r="N948" i="9" s="1"/>
  <c r="N964" i="9" a="1"/>
  <c r="N964" i="9" s="1"/>
  <c r="N977" i="9" a="1"/>
  <c r="N977" i="9" s="1"/>
  <c r="N985" i="9" a="1"/>
  <c r="N985" i="9" s="1"/>
  <c r="N993" i="9" a="1"/>
  <c r="N993" i="9" s="1"/>
  <c r="N1001" i="9" a="1"/>
  <c r="N1001" i="9" s="1"/>
  <c r="N1009" i="9" a="1"/>
  <c r="N1009" i="9" s="1"/>
  <c r="N1015" i="9" a="1"/>
  <c r="N1015" i="9" s="1"/>
  <c r="N1020" i="9" a="1"/>
  <c r="N1020" i="9" s="1"/>
  <c r="N1025" i="9" a="1"/>
  <c r="N1025" i="9" s="1"/>
  <c r="N1031" i="9" a="1"/>
  <c r="N1031" i="9" s="1"/>
  <c r="N1036" i="9" a="1"/>
  <c r="N1036" i="9" s="1"/>
  <c r="N1041" i="9" a="1"/>
  <c r="N1041" i="9" s="1"/>
  <c r="N1028" i="9" a="1"/>
  <c r="N1028" i="9" s="1"/>
  <c r="N829" i="9" a="1"/>
  <c r="N829" i="9" s="1"/>
  <c r="N854" i="9" a="1"/>
  <c r="N854" i="9" s="1"/>
  <c r="N952" i="9" a="1"/>
  <c r="N952" i="9" s="1"/>
  <c r="N968" i="9" a="1"/>
  <c r="N968" i="9" s="1"/>
  <c r="N980" i="9" a="1"/>
  <c r="N980" i="9" s="1"/>
  <c r="N988" i="9" a="1"/>
  <c r="N988" i="9" s="1"/>
  <c r="N996" i="9" a="1"/>
  <c r="N996" i="9" s="1"/>
  <c r="N1004" i="9" a="1"/>
  <c r="N1004" i="9" s="1"/>
  <c r="N1011" i="9" a="1"/>
  <c r="N1011" i="9" s="1"/>
  <c r="N1016" i="9" a="1"/>
  <c r="N1016" i="9" s="1"/>
  <c r="N1021" i="9" a="1"/>
  <c r="N1021" i="9" s="1"/>
  <c r="N1027" i="9" a="1"/>
  <c r="N1027" i="9" s="1"/>
  <c r="N1032" i="9" a="1"/>
  <c r="N1032" i="9" s="1"/>
  <c r="N1037" i="9" a="1"/>
  <c r="N1037" i="9" s="1"/>
  <c r="N1043" i="9" a="1"/>
  <c r="N1043" i="9" s="1"/>
  <c r="N1017" i="9" a="1"/>
  <c r="N1017" i="9" s="1"/>
  <c r="N1033" i="9" a="1"/>
  <c r="N1033" i="9" s="1"/>
  <c r="N832" i="9" a="1"/>
  <c r="N832" i="9" s="1"/>
  <c r="N845" i="9" a="1"/>
  <c r="N845" i="9" s="1"/>
  <c r="N941" i="9" a="1"/>
  <c r="N941" i="9" s="1"/>
  <c r="N956" i="9" a="1"/>
  <c r="N956" i="9" s="1"/>
  <c r="N972" i="9" a="1"/>
  <c r="N972" i="9" s="1"/>
  <c r="N981" i="9" a="1"/>
  <c r="N981" i="9" s="1"/>
  <c r="N989" i="9" a="1"/>
  <c r="N989" i="9" s="1"/>
  <c r="N997" i="9" a="1"/>
  <c r="N997" i="9" s="1"/>
  <c r="N1005" i="9" a="1"/>
  <c r="N1005" i="9" s="1"/>
  <c r="N1012" i="9" a="1"/>
  <c r="N1012" i="9" s="1"/>
  <c r="N1023" i="9" a="1"/>
  <c r="N1023" i="9" s="1"/>
  <c r="N1039" i="9" a="1"/>
  <c r="N1039" i="9" s="1"/>
  <c r="H2" i="8" a="1"/>
  <c r="K2" i="10" a="1"/>
  <c r="K2" i="10" s="1"/>
  <c r="S6" i="10"/>
  <c r="V6" i="10" s="1"/>
  <c r="M1" i="9"/>
  <c r="I1" i="9"/>
  <c r="H1" i="9"/>
  <c r="L1"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E1943" i="7"/>
  <c r="E1944" i="7"/>
  <c r="E1945" i="7"/>
  <c r="E1946" i="7"/>
  <c r="E1947" i="7"/>
  <c r="E1948" i="7"/>
  <c r="E1949" i="7"/>
  <c r="E1950" i="7"/>
  <c r="E1951" i="7"/>
  <c r="E1952" i="7"/>
  <c r="E1953" i="7"/>
  <c r="E1954" i="7"/>
  <c r="E1955" i="7"/>
  <c r="E1956" i="7"/>
  <c r="E1957" i="7"/>
  <c r="E1958" i="7"/>
  <c r="E1959" i="7"/>
  <c r="E1960" i="7"/>
  <c r="E1961" i="7"/>
  <c r="E1962" i="7"/>
  <c r="E1963" i="7"/>
  <c r="E1964" i="7"/>
  <c r="E1965" i="7"/>
  <c r="E1966" i="7"/>
  <c r="E1967" i="7"/>
  <c r="E1968" i="7"/>
  <c r="E1969" i="7"/>
  <c r="E1970" i="7"/>
  <c r="E1971" i="7"/>
  <c r="E1972" i="7"/>
  <c r="E1973" i="7"/>
  <c r="E1974" i="7"/>
  <c r="E1975" i="7"/>
  <c r="E1976" i="7"/>
  <c r="E1977" i="7"/>
  <c r="E1978" i="7"/>
  <c r="E1979" i="7"/>
  <c r="E1980" i="7"/>
  <c r="E1981" i="7"/>
  <c r="E1982" i="7"/>
  <c r="E1983" i="7"/>
  <c r="E1984" i="7"/>
  <c r="E1985" i="7"/>
  <c r="E1986" i="7"/>
  <c r="E1987" i="7"/>
  <c r="E1988" i="7"/>
  <c r="E1989" i="7"/>
  <c r="E1990" i="7"/>
  <c r="E1991" i="7"/>
  <c r="E1992" i="7"/>
  <c r="E1993" i="7"/>
  <c r="E1994" i="7"/>
  <c r="E1995" i="7"/>
  <c r="E1996" i="7"/>
  <c r="E1997" i="7"/>
  <c r="E1998" i="7"/>
  <c r="E1999" i="7"/>
  <c r="E2000" i="7"/>
  <c r="E2001" i="7"/>
  <c r="E2002" i="7"/>
  <c r="E2003" i="7"/>
  <c r="E2004" i="7"/>
  <c r="E2005" i="7"/>
  <c r="E2006" i="7"/>
  <c r="E2007" i="7"/>
  <c r="E2008" i="7"/>
  <c r="E2009" i="7"/>
  <c r="E2010" i="7"/>
  <c r="E2011" i="7"/>
  <c r="E2012" i="7"/>
  <c r="E2013" i="7"/>
  <c r="E2014" i="7"/>
  <c r="E2015" i="7"/>
  <c r="E2016" i="7"/>
  <c r="E2017" i="7"/>
  <c r="E2018" i="7"/>
  <c r="E2019" i="7"/>
  <c r="E2020" i="7"/>
  <c r="E2021" i="7"/>
  <c r="E2022" i="7"/>
  <c r="E2023" i="7"/>
  <c r="E2024" i="7"/>
  <c r="E2025" i="7"/>
  <c r="E2026" i="7"/>
  <c r="E2027" i="7"/>
  <c r="E2028" i="7"/>
  <c r="E2029" i="7"/>
  <c r="E2030" i="7"/>
  <c r="E2031" i="7"/>
  <c r="E2032" i="7"/>
  <c r="E2033" i="7"/>
  <c r="E2034" i="7"/>
  <c r="E2035" i="7"/>
  <c r="E2036" i="7"/>
  <c r="E2037" i="7"/>
  <c r="E2038" i="7"/>
  <c r="E2039" i="7"/>
  <c r="E2040" i="7"/>
  <c r="E2041" i="7"/>
  <c r="E2042" i="7"/>
  <c r="E2043" i="7"/>
  <c r="E2044" i="7"/>
  <c r="E2045" i="7"/>
  <c r="E2046" i="7"/>
  <c r="E2047" i="7"/>
  <c r="E2048" i="7"/>
  <c r="E2049" i="7"/>
  <c r="E2050" i="7"/>
  <c r="E2051" i="7"/>
  <c r="E2052" i="7"/>
  <c r="E2053" i="7"/>
  <c r="E2054" i="7"/>
  <c r="E2055" i="7"/>
  <c r="E2056" i="7"/>
  <c r="E2057" i="7"/>
  <c r="E2058" i="7"/>
  <c r="E2059" i="7"/>
  <c r="E2060" i="7"/>
  <c r="E2061" i="7"/>
  <c r="E2062" i="7"/>
  <c r="E2063" i="7"/>
  <c r="E2064" i="7"/>
  <c r="E2065" i="7"/>
  <c r="E2066" i="7"/>
  <c r="E2067" i="7"/>
  <c r="E2068" i="7"/>
  <c r="E2069" i="7"/>
  <c r="E2070" i="7"/>
  <c r="E2071" i="7"/>
  <c r="E2072" i="7"/>
  <c r="E2073" i="7"/>
  <c r="E2074" i="7"/>
  <c r="E2075" i="7"/>
  <c r="E2076" i="7"/>
  <c r="E2077" i="7"/>
  <c r="E2078" i="7"/>
  <c r="E2079" i="7"/>
  <c r="E2080" i="7"/>
  <c r="E2081" i="7"/>
  <c r="E2082" i="7"/>
  <c r="E2083" i="7"/>
  <c r="E2084" i="7"/>
  <c r="E2085" i="7"/>
  <c r="E2086" i="7"/>
  <c r="E2087" i="7"/>
  <c r="E2088" i="7"/>
  <c r="E2089" i="7"/>
  <c r="E2090" i="7"/>
  <c r="E2091" i="7"/>
  <c r="E2092" i="7"/>
  <c r="E2093" i="7"/>
  <c r="E2094" i="7"/>
  <c r="E2095" i="7"/>
  <c r="E2096" i="7"/>
  <c r="E2097" i="7"/>
  <c r="E2098" i="7"/>
  <c r="E2099" i="7"/>
  <c r="E2100" i="7"/>
  <c r="E2101" i="7"/>
  <c r="E2102" i="7"/>
  <c r="E2103" i="7"/>
  <c r="E2104" i="7"/>
  <c r="E2105" i="7"/>
  <c r="E2106" i="7"/>
  <c r="E2107" i="7"/>
  <c r="E2108" i="7"/>
  <c r="E2109" i="7"/>
  <c r="E2110" i="7"/>
  <c r="E2111" i="7"/>
  <c r="E2112" i="7"/>
  <c r="E2113" i="7"/>
  <c r="E2114" i="7"/>
  <c r="E2115" i="7"/>
  <c r="E2116" i="7"/>
  <c r="E2117" i="7"/>
  <c r="E2118" i="7"/>
  <c r="E2119" i="7"/>
  <c r="E2120" i="7"/>
  <c r="E2121" i="7"/>
  <c r="E2122" i="7"/>
  <c r="E2123" i="7"/>
  <c r="E2124" i="7"/>
  <c r="E2125" i="7"/>
  <c r="E2126" i="7"/>
  <c r="E2127" i="7"/>
  <c r="E2128" i="7"/>
  <c r="E2129" i="7"/>
  <c r="E2130" i="7"/>
  <c r="E2131" i="7"/>
  <c r="E2132" i="7"/>
  <c r="E2133" i="7"/>
  <c r="E2134" i="7"/>
  <c r="E2135" i="7"/>
  <c r="E2136" i="7"/>
  <c r="E2137" i="7"/>
  <c r="E2138" i="7"/>
  <c r="E2139" i="7"/>
  <c r="E2140" i="7"/>
  <c r="E2141" i="7"/>
  <c r="E2142" i="7"/>
  <c r="E2143" i="7"/>
  <c r="E2144" i="7"/>
  <c r="E2145" i="7"/>
  <c r="E2146" i="7"/>
  <c r="E2147" i="7"/>
  <c r="E2148" i="7"/>
  <c r="E2149" i="7"/>
  <c r="E2150" i="7"/>
  <c r="E2151" i="7"/>
  <c r="E2152" i="7"/>
  <c r="E2153" i="7"/>
  <c r="E2154" i="7"/>
  <c r="E2155" i="7"/>
  <c r="E2156" i="7"/>
  <c r="E2157" i="7"/>
  <c r="E2158" i="7"/>
  <c r="E2159" i="7"/>
  <c r="E2160" i="7"/>
  <c r="E2161" i="7"/>
  <c r="E2162" i="7"/>
  <c r="E2163" i="7"/>
  <c r="E2164" i="7"/>
  <c r="E2165" i="7"/>
  <c r="E2166" i="7"/>
  <c r="E2167" i="7"/>
  <c r="E2168" i="7"/>
  <c r="E2169" i="7"/>
  <c r="E2170" i="7"/>
  <c r="E2171" i="7"/>
  <c r="E2172" i="7"/>
  <c r="E2173" i="7"/>
  <c r="E2174" i="7"/>
  <c r="E2175" i="7"/>
  <c r="E2176" i="7"/>
  <c r="E2177" i="7"/>
  <c r="E2178" i="7"/>
  <c r="E2179" i="7"/>
  <c r="E2180" i="7"/>
  <c r="E2181" i="7"/>
  <c r="E2182" i="7"/>
  <c r="E2183" i="7"/>
  <c r="E2184" i="7"/>
  <c r="E2185" i="7"/>
  <c r="E2186" i="7"/>
  <c r="E2187" i="7"/>
  <c r="E2188" i="7"/>
  <c r="E2189" i="7"/>
  <c r="E2190" i="7"/>
  <c r="E2191" i="7"/>
  <c r="E2192" i="7"/>
  <c r="E2193" i="7"/>
  <c r="E2194" i="7"/>
  <c r="E2195" i="7"/>
  <c r="E2196" i="7"/>
  <c r="E2197" i="7"/>
  <c r="E2198" i="7"/>
  <c r="E2199" i="7"/>
  <c r="E2200" i="7"/>
  <c r="E2201" i="7"/>
  <c r="E2202" i="7"/>
  <c r="E2203" i="7"/>
  <c r="E2204" i="7"/>
  <c r="E2205" i="7"/>
  <c r="E2206" i="7"/>
  <c r="E2207" i="7"/>
  <c r="E2208" i="7"/>
  <c r="E2209" i="7"/>
  <c r="E2210" i="7"/>
  <c r="E2211" i="7"/>
  <c r="E2212" i="7"/>
  <c r="E2213" i="7"/>
  <c r="E2214" i="7"/>
  <c r="E2215" i="7"/>
  <c r="E2216" i="7"/>
  <c r="E2217" i="7"/>
  <c r="E2218" i="7"/>
  <c r="E2219" i="7"/>
  <c r="E2220" i="7"/>
  <c r="E2221" i="7"/>
  <c r="E2222" i="7"/>
  <c r="E2223" i="7"/>
  <c r="E2224" i="7"/>
  <c r="E2225" i="7"/>
  <c r="E2226" i="7"/>
  <c r="E2227" i="7"/>
  <c r="E2228" i="7"/>
  <c r="E2229" i="7"/>
  <c r="E2230" i="7"/>
  <c r="E2231" i="7"/>
  <c r="E2232" i="7"/>
  <c r="E2233" i="7"/>
  <c r="E2234" i="7"/>
  <c r="E2235" i="7"/>
  <c r="E2236" i="7"/>
  <c r="E2237" i="7"/>
  <c r="E2238" i="7"/>
  <c r="E2239" i="7"/>
  <c r="E2240" i="7"/>
  <c r="E2241" i="7"/>
  <c r="E2242" i="7"/>
  <c r="E2243" i="7"/>
  <c r="E2244" i="7"/>
  <c r="E2245" i="7"/>
  <c r="E2246" i="7"/>
  <c r="E2247" i="7"/>
  <c r="E2248" i="7"/>
  <c r="E2249" i="7"/>
  <c r="E2250" i="7"/>
  <c r="E2251" i="7"/>
  <c r="E2252" i="7"/>
  <c r="E2253" i="7"/>
  <c r="E2254" i="7"/>
  <c r="E2255" i="7"/>
  <c r="E2256" i="7"/>
  <c r="E2257" i="7"/>
  <c r="E2258" i="7"/>
  <c r="E2259" i="7"/>
  <c r="E2260" i="7"/>
  <c r="E2261" i="7"/>
  <c r="E2262" i="7"/>
  <c r="E2263" i="7"/>
  <c r="E2264" i="7"/>
  <c r="E2265" i="7"/>
  <c r="E2266" i="7"/>
  <c r="E2267" i="7"/>
  <c r="E2268" i="7"/>
  <c r="E2269" i="7"/>
  <c r="E2270" i="7"/>
  <c r="E2271" i="7"/>
  <c r="E2272" i="7"/>
  <c r="E2273" i="7"/>
  <c r="E2274" i="7"/>
  <c r="E2275" i="7"/>
  <c r="E2276" i="7"/>
  <c r="E2277" i="7"/>
  <c r="E2278" i="7"/>
  <c r="E2279" i="7"/>
  <c r="E2280" i="7"/>
  <c r="E2281" i="7"/>
  <c r="E2282" i="7"/>
  <c r="E2283" i="7"/>
  <c r="E2284" i="7"/>
  <c r="E2285" i="7"/>
  <c r="E2286" i="7"/>
  <c r="E2287" i="7"/>
  <c r="E2288" i="7"/>
  <c r="E2289" i="7"/>
  <c r="E2290" i="7"/>
  <c r="E2291" i="7"/>
  <c r="E2292" i="7"/>
  <c r="E2293" i="7"/>
  <c r="E2294" i="7"/>
  <c r="E2295" i="7"/>
  <c r="E2296" i="7"/>
  <c r="E2297" i="7"/>
  <c r="E2298" i="7"/>
  <c r="E2299" i="7"/>
  <c r="E2300" i="7"/>
  <c r="E2301" i="7"/>
  <c r="E2302" i="7"/>
  <c r="E2303" i="7"/>
  <c r="E2304" i="7"/>
  <c r="E2305" i="7"/>
  <c r="E2306" i="7"/>
  <c r="E2307" i="7"/>
  <c r="E2308" i="7"/>
  <c r="E2309" i="7"/>
  <c r="E2310" i="7"/>
  <c r="E2311" i="7"/>
  <c r="E2312" i="7"/>
  <c r="E2313" i="7"/>
  <c r="E2314" i="7"/>
  <c r="E2315" i="7"/>
  <c r="E2316" i="7"/>
  <c r="E2317" i="7"/>
  <c r="E2318" i="7"/>
  <c r="E2319" i="7"/>
  <c r="E2320" i="7"/>
  <c r="E2321" i="7"/>
  <c r="E2322" i="7"/>
  <c r="E2323" i="7"/>
  <c r="E2324" i="7"/>
  <c r="E2325" i="7"/>
  <c r="E2326" i="7"/>
  <c r="E2327" i="7"/>
  <c r="E2328" i="7"/>
  <c r="E2329" i="7"/>
  <c r="E2330" i="7"/>
  <c r="E2331" i="7"/>
  <c r="E2332" i="7"/>
  <c r="E2333" i="7"/>
  <c r="E2334" i="7"/>
  <c r="E2335" i="7"/>
  <c r="E2336" i="7"/>
  <c r="E2337" i="7"/>
  <c r="E2338" i="7"/>
  <c r="E2339" i="7"/>
  <c r="E2340" i="7"/>
  <c r="E2341" i="7"/>
  <c r="E2342" i="7"/>
  <c r="E2343" i="7"/>
  <c r="E2344" i="7"/>
  <c r="E2345" i="7"/>
  <c r="E2346" i="7"/>
  <c r="E2347" i="7"/>
  <c r="E2348" i="7"/>
  <c r="E2349" i="7"/>
  <c r="E2350" i="7"/>
  <c r="E2351" i="7"/>
  <c r="E2352" i="7"/>
  <c r="E2353" i="7"/>
  <c r="E2354" i="7"/>
  <c r="E2355" i="7"/>
  <c r="E2356" i="7"/>
  <c r="E2357" i="7"/>
  <c r="E2358" i="7"/>
  <c r="E2359" i="7"/>
  <c r="E2360" i="7"/>
  <c r="E2361" i="7"/>
  <c r="E2362" i="7"/>
  <c r="E2363" i="7"/>
  <c r="E2364" i="7"/>
  <c r="E2365" i="7"/>
  <c r="E2366" i="7"/>
  <c r="E2367" i="7"/>
  <c r="E2368" i="7"/>
  <c r="E2369" i="7"/>
  <c r="E2370" i="7"/>
  <c r="E2371" i="7"/>
  <c r="E2372" i="7"/>
  <c r="E2373" i="7"/>
  <c r="E2374" i="7"/>
  <c r="E2375" i="7"/>
  <c r="E2376" i="7"/>
  <c r="E2377" i="7"/>
  <c r="E2378" i="7"/>
  <c r="E2379" i="7"/>
  <c r="E2380" i="7"/>
  <c r="E2381" i="7"/>
  <c r="E2382" i="7"/>
  <c r="E2383" i="7"/>
  <c r="E2384" i="7"/>
  <c r="E2385" i="7"/>
  <c r="E2386" i="7"/>
  <c r="E2387" i="7"/>
  <c r="E2388" i="7"/>
  <c r="E2389" i="7"/>
  <c r="E2390" i="7"/>
  <c r="E2391" i="7"/>
  <c r="E2392" i="7"/>
  <c r="E2393" i="7"/>
  <c r="E2394" i="7"/>
  <c r="E2395" i="7"/>
  <c r="E2396" i="7"/>
  <c r="E2397" i="7"/>
  <c r="E2398" i="7"/>
  <c r="E2399" i="7"/>
  <c r="E2400" i="7"/>
  <c r="E2401" i="7"/>
  <c r="E2402" i="7"/>
  <c r="E2403" i="7"/>
  <c r="E2404" i="7"/>
  <c r="E2405" i="7"/>
  <c r="E2406" i="7"/>
  <c r="E2407" i="7"/>
  <c r="E2408" i="7"/>
  <c r="E2409" i="7"/>
  <c r="E2410" i="7"/>
  <c r="E2411" i="7"/>
  <c r="E2412" i="7"/>
  <c r="E2413" i="7"/>
  <c r="E2414" i="7"/>
  <c r="E2415" i="7"/>
  <c r="E2416" i="7"/>
  <c r="E2417" i="7"/>
  <c r="E2418" i="7"/>
  <c r="E2419" i="7"/>
  <c r="E2420" i="7"/>
  <c r="E2421" i="7"/>
  <c r="E2422" i="7"/>
  <c r="E2423" i="7"/>
  <c r="E2424" i="7"/>
  <c r="E2425" i="7"/>
  <c r="E2426" i="7"/>
  <c r="E2427" i="7"/>
  <c r="E2428" i="7"/>
  <c r="E2429" i="7"/>
  <c r="E2430" i="7"/>
  <c r="E2431" i="7"/>
  <c r="E2432" i="7"/>
  <c r="E2433" i="7"/>
  <c r="E2434" i="7"/>
  <c r="E2435" i="7"/>
  <c r="E2436" i="7"/>
  <c r="E2437" i="7"/>
  <c r="E2438" i="7"/>
  <c r="E2439" i="7"/>
  <c r="E2440" i="7"/>
  <c r="E2441" i="7"/>
  <c r="E2442" i="7"/>
  <c r="E2443" i="7"/>
  <c r="E2444" i="7"/>
  <c r="E2445" i="7"/>
  <c r="E2446" i="7"/>
  <c r="E2447" i="7"/>
  <c r="E2448" i="7"/>
  <c r="E2449" i="7"/>
  <c r="E2450" i="7"/>
  <c r="E2451" i="7"/>
  <c r="E2452" i="7"/>
  <c r="E2453" i="7"/>
  <c r="E2454" i="7"/>
  <c r="E2455" i="7"/>
  <c r="E2456" i="7"/>
  <c r="E2457" i="7"/>
  <c r="E2458" i="7"/>
  <c r="E2459" i="7"/>
  <c r="E2460" i="7"/>
  <c r="E2461" i="7"/>
  <c r="E2462" i="7"/>
  <c r="E2463" i="7"/>
  <c r="E2464" i="7"/>
  <c r="E2465" i="7"/>
  <c r="E2466" i="7"/>
  <c r="E2467" i="7"/>
  <c r="E2468" i="7"/>
  <c r="E2469" i="7"/>
  <c r="E2470" i="7"/>
  <c r="E2471" i="7"/>
  <c r="E2472" i="7"/>
  <c r="E2473" i="7"/>
  <c r="E2474" i="7"/>
  <c r="E2475" i="7"/>
  <c r="E2476" i="7"/>
  <c r="E2477" i="7"/>
  <c r="E2478" i="7"/>
  <c r="E2479" i="7"/>
  <c r="E2480" i="7"/>
  <c r="E2481" i="7"/>
  <c r="E2482" i="7"/>
  <c r="E2483" i="7"/>
  <c r="E2484" i="7"/>
  <c r="E2485" i="7"/>
  <c r="E2486" i="7"/>
  <c r="E2487" i="7"/>
  <c r="E2488" i="7"/>
  <c r="E2489" i="7"/>
  <c r="E2490" i="7"/>
  <c r="E2491" i="7"/>
  <c r="E2492" i="7"/>
  <c r="E2493" i="7"/>
  <c r="E2494" i="7"/>
  <c r="E2495" i="7"/>
  <c r="E2496" i="7"/>
  <c r="E2497" i="7"/>
  <c r="E2498" i="7"/>
  <c r="E2499" i="7"/>
  <c r="E2500" i="7"/>
  <c r="E2501" i="7"/>
  <c r="E2502" i="7"/>
  <c r="E2503" i="7"/>
  <c r="E2504" i="7"/>
  <c r="E2505" i="7"/>
  <c r="E2506" i="7"/>
  <c r="E2507" i="7"/>
  <c r="E2508" i="7"/>
  <c r="E2509" i="7"/>
  <c r="E2510" i="7"/>
  <c r="E2511" i="7"/>
  <c r="E2512" i="7"/>
  <c r="E2513" i="7"/>
  <c r="E2514" i="7"/>
  <c r="E2515" i="7"/>
  <c r="E2516" i="7"/>
  <c r="E2517" i="7"/>
  <c r="E2518" i="7"/>
  <c r="E2519" i="7"/>
  <c r="E2520" i="7"/>
  <c r="E2521" i="7"/>
  <c r="E2522" i="7"/>
  <c r="E2523" i="7"/>
  <c r="E2524" i="7"/>
  <c r="E2525" i="7"/>
  <c r="E2526" i="7"/>
  <c r="E2527" i="7"/>
  <c r="E2528" i="7"/>
  <c r="E2529" i="7"/>
  <c r="E2530" i="7"/>
  <c r="E2531" i="7"/>
  <c r="E2532" i="7"/>
  <c r="E2533" i="7"/>
  <c r="E2534" i="7"/>
  <c r="E2535" i="7"/>
  <c r="E2536" i="7"/>
  <c r="E2537" i="7"/>
  <c r="E2538" i="7"/>
  <c r="E2539" i="7"/>
  <c r="E2540" i="7"/>
  <c r="E2541" i="7"/>
  <c r="E2542" i="7"/>
  <c r="E2543" i="7"/>
  <c r="E2544" i="7"/>
  <c r="E2545" i="7"/>
  <c r="E2546" i="7"/>
  <c r="E2547" i="7"/>
  <c r="E2548" i="7"/>
  <c r="E2549" i="7"/>
  <c r="E2550" i="7"/>
  <c r="E2551" i="7"/>
  <c r="E2552" i="7"/>
  <c r="E2553" i="7"/>
  <c r="E2554" i="7"/>
  <c r="E2555" i="7"/>
  <c r="E2556" i="7"/>
  <c r="E2557" i="7"/>
  <c r="E2558" i="7"/>
  <c r="E2559" i="7"/>
  <c r="E2560" i="7"/>
  <c r="E2561" i="7"/>
  <c r="E2562" i="7"/>
  <c r="E2563" i="7"/>
  <c r="E2564" i="7"/>
  <c r="E2565" i="7"/>
  <c r="E2566" i="7"/>
  <c r="E2567" i="7"/>
  <c r="E2568" i="7"/>
  <c r="E2569" i="7"/>
  <c r="E2570" i="7"/>
  <c r="E2571" i="7"/>
  <c r="E2572" i="7"/>
  <c r="E2573" i="7"/>
  <c r="E2574" i="7"/>
  <c r="E2575" i="7"/>
  <c r="E2576" i="7"/>
  <c r="E2577" i="7"/>
  <c r="E2578" i="7"/>
  <c r="E2579" i="7"/>
  <c r="E2580" i="7"/>
  <c r="E2581" i="7"/>
  <c r="E2582" i="7"/>
  <c r="E2583" i="7"/>
  <c r="E2584" i="7"/>
  <c r="E2585" i="7"/>
  <c r="E2586" i="7"/>
  <c r="E2587" i="7"/>
  <c r="E2588" i="7"/>
  <c r="E2589" i="7"/>
  <c r="E2590" i="7"/>
  <c r="E2591" i="7"/>
  <c r="E2592" i="7"/>
  <c r="E2593" i="7"/>
  <c r="E2594" i="7"/>
  <c r="E2595" i="7"/>
  <c r="E2596" i="7"/>
  <c r="E2597" i="7"/>
  <c r="E2598" i="7"/>
  <c r="E2599" i="7"/>
  <c r="E2600" i="7"/>
  <c r="E2601" i="7"/>
  <c r="E2602" i="7"/>
  <c r="E2603" i="7"/>
  <c r="E2604" i="7"/>
  <c r="E2605" i="7"/>
  <c r="E2606" i="7"/>
  <c r="E2607" i="7"/>
  <c r="E2608" i="7"/>
  <c r="E2609" i="7"/>
  <c r="E2610" i="7"/>
  <c r="E2611" i="7"/>
  <c r="E2612" i="7"/>
  <c r="E2613" i="7"/>
  <c r="E2614" i="7"/>
  <c r="E2615" i="7"/>
  <c r="E2616" i="7"/>
  <c r="E2617" i="7"/>
  <c r="E2618" i="7"/>
  <c r="E2619" i="7"/>
  <c r="E2620" i="7"/>
  <c r="E2621" i="7"/>
  <c r="E2622" i="7"/>
  <c r="E2623" i="7"/>
  <c r="E2624" i="7"/>
  <c r="E2625" i="7"/>
  <c r="E2626" i="7"/>
  <c r="E2627" i="7"/>
  <c r="E2628" i="7"/>
  <c r="E2629" i="7"/>
  <c r="E2630" i="7"/>
  <c r="E2631" i="7"/>
  <c r="E2632" i="7"/>
  <c r="E2633" i="7"/>
  <c r="E2634" i="7"/>
  <c r="E2635" i="7"/>
  <c r="E2636" i="7"/>
  <c r="E2637" i="7"/>
  <c r="E2638" i="7"/>
  <c r="E2639" i="7"/>
  <c r="E2640" i="7"/>
  <c r="E2641" i="7"/>
  <c r="E2642" i="7"/>
  <c r="E2643" i="7"/>
  <c r="E2644" i="7"/>
  <c r="E2645" i="7"/>
  <c r="E2646" i="7"/>
  <c r="E2647" i="7"/>
  <c r="E2648" i="7"/>
  <c r="E2649" i="7"/>
  <c r="E2650" i="7"/>
  <c r="E2651" i="7"/>
  <c r="E2652" i="7"/>
  <c r="E2653" i="7"/>
  <c r="E2654" i="7"/>
  <c r="E2655" i="7"/>
  <c r="E2656" i="7"/>
  <c r="E2657" i="7"/>
  <c r="E2658" i="7"/>
  <c r="E2659" i="7"/>
  <c r="E2660" i="7"/>
  <c r="E2661" i="7"/>
  <c r="E2662" i="7"/>
  <c r="E2663" i="7"/>
  <c r="E2664" i="7"/>
  <c r="E2665" i="7"/>
  <c r="E2666" i="7"/>
  <c r="E2667" i="7"/>
  <c r="E2668" i="7"/>
  <c r="E2669" i="7"/>
  <c r="E2670" i="7"/>
  <c r="E2671" i="7"/>
  <c r="E2672" i="7"/>
  <c r="E2673" i="7"/>
  <c r="E2674" i="7"/>
  <c r="E2675" i="7"/>
  <c r="E2676" i="7"/>
  <c r="E2677" i="7"/>
  <c r="E2678" i="7"/>
  <c r="E2679" i="7"/>
  <c r="E2680" i="7"/>
  <c r="E2681" i="7"/>
  <c r="E2682" i="7"/>
  <c r="E2683" i="7"/>
  <c r="E2684" i="7"/>
  <c r="E2685" i="7"/>
  <c r="E2686" i="7"/>
  <c r="E2687" i="7"/>
  <c r="E2688" i="7"/>
  <c r="E2689" i="7"/>
  <c r="E2690" i="7"/>
  <c r="E2691" i="7"/>
  <c r="E2692" i="7"/>
  <c r="E2693" i="7"/>
  <c r="E2694" i="7"/>
  <c r="E2695" i="7"/>
  <c r="E2696" i="7"/>
  <c r="E2697" i="7"/>
  <c r="E2698" i="7"/>
  <c r="E2699" i="7"/>
  <c r="E2700" i="7"/>
  <c r="E2701" i="7"/>
  <c r="E2702" i="7"/>
  <c r="E2703" i="7"/>
  <c r="E2704" i="7"/>
  <c r="E2705" i="7"/>
  <c r="E2706" i="7"/>
  <c r="E2707" i="7"/>
  <c r="E2708" i="7"/>
  <c r="E2709" i="7"/>
  <c r="E2710" i="7"/>
  <c r="E2711" i="7"/>
  <c r="E2712" i="7"/>
  <c r="E2713" i="7"/>
  <c r="E2714" i="7"/>
  <c r="E2715" i="7"/>
  <c r="E2716" i="7"/>
  <c r="E2717" i="7"/>
  <c r="E2718" i="7"/>
  <c r="E2719" i="7"/>
  <c r="E2720" i="7"/>
  <c r="E2721" i="7"/>
  <c r="E2722" i="7"/>
  <c r="E2723" i="7"/>
  <c r="E2724" i="7"/>
  <c r="E2725" i="7"/>
  <c r="E2726" i="7"/>
  <c r="E2727" i="7"/>
  <c r="E2728" i="7"/>
  <c r="E2729" i="7"/>
  <c r="E2730" i="7"/>
  <c r="E2731" i="7"/>
  <c r="E2732" i="7"/>
  <c r="E2733" i="7"/>
  <c r="E2734" i="7"/>
  <c r="E2735" i="7"/>
  <c r="E2736" i="7"/>
  <c r="E2737" i="7"/>
  <c r="E2738" i="7"/>
  <c r="E2739" i="7"/>
  <c r="E2740" i="7"/>
  <c r="E2741" i="7"/>
  <c r="E2742" i="7"/>
  <c r="E2743" i="7"/>
  <c r="E2744" i="7"/>
  <c r="E2745" i="7"/>
  <c r="E2746" i="7"/>
  <c r="E2747" i="7"/>
  <c r="E2748" i="7"/>
  <c r="E2749" i="7"/>
  <c r="E2750" i="7"/>
  <c r="E2751" i="7"/>
  <c r="E2752" i="7"/>
  <c r="E2753" i="7"/>
  <c r="E2754" i="7"/>
  <c r="E2755" i="7"/>
  <c r="E2756" i="7"/>
  <c r="E2757" i="7"/>
  <c r="E2758" i="7"/>
  <c r="E2759" i="7"/>
  <c r="E2760" i="7"/>
  <c r="E2761" i="7"/>
  <c r="E2762" i="7"/>
  <c r="E2763" i="7"/>
  <c r="E2764" i="7"/>
  <c r="E2765" i="7"/>
  <c r="E2766" i="7"/>
  <c r="E2767" i="7"/>
  <c r="E2768" i="7"/>
  <c r="E2769" i="7"/>
  <c r="E2770" i="7"/>
  <c r="E2771" i="7"/>
  <c r="E2772" i="7"/>
  <c r="E2773" i="7"/>
  <c r="E2774" i="7"/>
  <c r="E2775" i="7"/>
  <c r="E2776" i="7"/>
  <c r="E2777" i="7"/>
  <c r="E2778" i="7"/>
  <c r="E2779" i="7"/>
  <c r="E2780" i="7"/>
  <c r="E2781" i="7"/>
  <c r="E2782" i="7"/>
  <c r="E2783" i="7"/>
  <c r="E2784" i="7"/>
  <c r="E2785" i="7"/>
  <c r="E2786" i="7"/>
  <c r="E2787" i="7"/>
  <c r="E2788" i="7"/>
  <c r="E2789" i="7"/>
  <c r="E2790" i="7"/>
  <c r="E2791" i="7"/>
  <c r="E2792" i="7"/>
  <c r="E2793" i="7"/>
  <c r="E2794" i="7"/>
  <c r="E2795" i="7"/>
  <c r="E2796" i="7"/>
  <c r="E2797" i="7"/>
  <c r="E2798" i="7"/>
  <c r="E2799" i="7"/>
  <c r="E2800" i="7"/>
  <c r="E2801" i="7"/>
  <c r="E2802" i="7"/>
  <c r="E2803" i="7"/>
  <c r="E2804" i="7"/>
  <c r="E2805" i="7"/>
  <c r="E2806" i="7"/>
  <c r="E2807" i="7"/>
  <c r="E2808" i="7"/>
  <c r="E2809" i="7"/>
  <c r="E2810" i="7"/>
  <c r="E2811" i="7"/>
  <c r="E2812" i="7"/>
  <c r="E2813" i="7"/>
  <c r="E2814" i="7"/>
  <c r="E2815" i="7"/>
  <c r="E2816" i="7"/>
  <c r="E2817" i="7"/>
  <c r="E2818" i="7"/>
  <c r="E2819" i="7"/>
  <c r="E2820" i="7"/>
  <c r="E2821" i="7"/>
  <c r="E2822" i="7"/>
  <c r="E2823" i="7"/>
  <c r="E2824" i="7"/>
  <c r="E2825" i="7"/>
  <c r="E2826" i="7"/>
  <c r="E2827" i="7"/>
  <c r="E2828" i="7"/>
  <c r="E2829" i="7"/>
  <c r="E2830" i="7"/>
  <c r="E2831" i="7"/>
  <c r="E2832" i="7"/>
  <c r="E2833" i="7"/>
  <c r="E2834" i="7"/>
  <c r="E2835" i="7"/>
  <c r="E2836" i="7"/>
  <c r="E2837" i="7"/>
  <c r="E2838" i="7"/>
  <c r="E2839" i="7"/>
  <c r="E2840" i="7"/>
  <c r="E2841" i="7"/>
  <c r="E2842" i="7"/>
  <c r="E2843" i="7"/>
  <c r="E2844" i="7"/>
  <c r="E2845" i="7"/>
  <c r="E2846" i="7"/>
  <c r="E2847" i="7"/>
  <c r="E2848" i="7"/>
  <c r="E2849" i="7"/>
  <c r="E2850" i="7"/>
  <c r="E2851" i="7"/>
  <c r="E2852" i="7"/>
  <c r="E2853" i="7"/>
  <c r="E2854" i="7"/>
  <c r="E2855" i="7"/>
  <c r="E2856" i="7"/>
  <c r="E2857" i="7"/>
  <c r="E2858" i="7"/>
  <c r="E2859" i="7"/>
  <c r="E2860" i="7"/>
  <c r="E2861" i="7"/>
  <c r="E2862" i="7"/>
  <c r="E2863" i="7"/>
  <c r="E2864" i="7"/>
  <c r="E2865" i="7"/>
  <c r="E2866" i="7"/>
  <c r="E2867" i="7"/>
  <c r="E2868" i="7"/>
  <c r="E2869" i="7"/>
  <c r="E2870" i="7"/>
  <c r="E2871" i="7"/>
  <c r="E2872" i="7"/>
  <c r="E2873" i="7"/>
  <c r="E2874" i="7"/>
  <c r="E2875" i="7"/>
  <c r="E2876" i="7"/>
  <c r="E2877" i="7"/>
  <c r="E2878" i="7"/>
  <c r="E2879" i="7"/>
  <c r="E2880" i="7"/>
  <c r="E2881" i="7"/>
  <c r="E2882" i="7"/>
  <c r="E2883" i="7"/>
  <c r="E2884" i="7"/>
  <c r="E2885" i="7"/>
  <c r="E2886" i="7"/>
  <c r="E2887" i="7"/>
  <c r="E2888" i="7"/>
  <c r="E2889" i="7"/>
  <c r="E2890" i="7"/>
  <c r="E2891" i="7"/>
  <c r="E2892" i="7"/>
  <c r="E2893" i="7"/>
  <c r="E2894" i="7"/>
  <c r="E2895" i="7"/>
  <c r="E2896" i="7"/>
  <c r="E2897" i="7"/>
  <c r="E2898" i="7"/>
  <c r="E2899" i="7"/>
  <c r="E2900" i="7"/>
  <c r="E2901" i="7"/>
  <c r="E2902" i="7"/>
  <c r="E2903" i="7"/>
  <c r="E2904" i="7"/>
  <c r="E2905" i="7"/>
  <c r="E2906" i="7"/>
  <c r="E2907" i="7"/>
  <c r="E2908" i="7"/>
  <c r="E2909" i="7"/>
  <c r="E2910" i="7"/>
  <c r="E2911" i="7"/>
  <c r="E2912" i="7"/>
  <c r="E2913" i="7"/>
  <c r="E2914" i="7"/>
  <c r="E2915" i="7"/>
  <c r="E2916" i="7"/>
  <c r="E2917" i="7"/>
  <c r="E2918" i="7"/>
  <c r="E2919" i="7"/>
  <c r="E2920" i="7"/>
  <c r="E2921" i="7"/>
  <c r="E2922" i="7"/>
  <c r="E2923" i="7"/>
  <c r="E2924" i="7"/>
  <c r="E2925" i="7"/>
  <c r="E2926" i="7"/>
  <c r="E2927" i="7"/>
  <c r="E2928" i="7"/>
  <c r="E2929" i="7"/>
  <c r="E2930" i="7"/>
  <c r="E2931" i="7"/>
  <c r="E2932" i="7"/>
  <c r="E2933" i="7"/>
  <c r="E2934" i="7"/>
  <c r="E2935" i="7"/>
  <c r="E2936" i="7"/>
  <c r="E2937" i="7"/>
  <c r="E2938" i="7"/>
  <c r="E2939" i="7"/>
  <c r="E2940" i="7"/>
  <c r="E2941" i="7"/>
  <c r="E2942" i="7"/>
  <c r="E2943" i="7"/>
  <c r="E2944" i="7"/>
  <c r="E2945" i="7"/>
  <c r="E2946" i="7"/>
  <c r="E2947" i="7"/>
  <c r="E2948" i="7"/>
  <c r="E2949" i="7"/>
  <c r="E2950" i="7"/>
  <c r="E2951" i="7"/>
  <c r="E2952" i="7"/>
  <c r="E2953" i="7"/>
  <c r="E2954" i="7"/>
  <c r="E2955" i="7"/>
  <c r="E2956" i="7"/>
  <c r="E2957" i="7"/>
  <c r="E2958" i="7"/>
  <c r="E2959" i="7"/>
  <c r="E2960" i="7"/>
  <c r="E2961" i="7"/>
  <c r="E2962" i="7"/>
  <c r="E2963" i="7"/>
  <c r="E2964" i="7"/>
  <c r="E2965" i="7"/>
  <c r="E2966" i="7"/>
  <c r="E2967" i="7"/>
  <c r="E2968" i="7"/>
  <c r="E2969" i="7"/>
  <c r="E2970" i="7"/>
  <c r="E2971" i="7"/>
  <c r="E2972" i="7"/>
  <c r="E2973" i="7"/>
  <c r="E2974" i="7"/>
  <c r="E2975" i="7"/>
  <c r="E2976" i="7"/>
  <c r="E2977" i="7"/>
  <c r="E2978" i="7"/>
  <c r="E2979" i="7"/>
  <c r="E2980" i="7"/>
  <c r="E2981" i="7"/>
  <c r="E2982" i="7"/>
  <c r="E2983" i="7"/>
  <c r="E2984" i="7"/>
  <c r="E2985" i="7"/>
  <c r="E2986" i="7"/>
  <c r="E2987" i="7"/>
  <c r="E2988" i="7"/>
  <c r="E2989" i="7"/>
  <c r="E2990" i="7"/>
  <c r="E2991" i="7"/>
  <c r="E2992" i="7"/>
  <c r="E2993" i="7"/>
  <c r="E2994" i="7"/>
  <c r="E2995" i="7"/>
  <c r="E2996" i="7"/>
  <c r="E2997" i="7"/>
  <c r="E2998" i="7"/>
  <c r="E2999" i="7"/>
  <c r="E3000" i="7"/>
  <c r="E3001" i="7"/>
  <c r="E3002" i="7"/>
  <c r="E3003" i="7"/>
  <c r="E3004" i="7"/>
  <c r="E3005" i="7"/>
  <c r="E3006" i="7"/>
  <c r="E3007" i="7"/>
  <c r="E3008" i="7"/>
  <c r="E3009" i="7"/>
  <c r="E3010" i="7"/>
  <c r="E3011" i="7"/>
  <c r="E3012" i="7"/>
  <c r="E3013" i="7"/>
  <c r="E3014" i="7"/>
  <c r="E3015" i="7"/>
  <c r="E3016" i="7"/>
  <c r="E3017" i="7"/>
  <c r="E3018" i="7"/>
  <c r="E3019" i="7"/>
  <c r="E3020" i="7"/>
  <c r="E3021" i="7"/>
  <c r="E3022" i="7"/>
  <c r="E3023" i="7"/>
  <c r="E3024" i="7"/>
  <c r="E3025" i="7"/>
  <c r="E3026" i="7"/>
  <c r="E3027" i="7"/>
  <c r="E3028" i="7"/>
  <c r="E3029" i="7"/>
  <c r="E3030" i="7"/>
  <c r="E3031" i="7"/>
  <c r="E3032" i="7"/>
  <c r="E3033" i="7"/>
  <c r="E3034" i="7"/>
  <c r="E3035" i="7"/>
  <c r="E3036" i="7"/>
  <c r="E3037" i="7"/>
  <c r="E3038" i="7"/>
  <c r="E3039" i="7"/>
  <c r="E3040" i="7"/>
  <c r="E3041" i="7"/>
  <c r="E3042" i="7"/>
  <c r="E3043" i="7"/>
  <c r="E3044" i="7"/>
  <c r="E3045" i="7"/>
  <c r="E3046" i="7"/>
  <c r="E3047" i="7"/>
  <c r="E3048" i="7"/>
  <c r="E3049" i="7"/>
  <c r="E3050" i="7"/>
  <c r="E3051" i="7"/>
  <c r="E3052" i="7"/>
  <c r="E3053" i="7"/>
  <c r="E3054" i="7"/>
  <c r="E3055" i="7"/>
  <c r="E3056" i="7"/>
  <c r="E3057" i="7"/>
  <c r="E3058" i="7"/>
  <c r="E3059" i="7"/>
  <c r="E3060" i="7"/>
  <c r="E3061" i="7"/>
  <c r="E3062" i="7"/>
  <c r="E2" i="7"/>
  <c r="D5" i="7"/>
  <c r="D6" i="7"/>
  <c r="D7" i="7"/>
  <c r="D8" i="7"/>
  <c r="D9" i="7"/>
  <c r="D22" i="7"/>
  <c r="D23" i="7"/>
  <c r="D26" i="7"/>
  <c r="D28" i="7"/>
  <c r="D29" i="7"/>
  <c r="D32" i="7"/>
  <c r="D33" i="7"/>
  <c r="D34" i="7"/>
  <c r="D35" i="7"/>
  <c r="D36" i="7"/>
  <c r="D42" i="7"/>
  <c r="D43" i="7"/>
  <c r="D45" i="7"/>
  <c r="D49" i="7"/>
  <c r="D53" i="7"/>
  <c r="D54" i="7"/>
  <c r="D55" i="7"/>
  <c r="D56" i="7"/>
  <c r="D57" i="7"/>
  <c r="D58" i="7"/>
  <c r="D64" i="7"/>
  <c r="D65" i="7"/>
  <c r="D72" i="7"/>
  <c r="D73" i="7"/>
  <c r="D74" i="7"/>
  <c r="D75" i="7"/>
  <c r="D85" i="7"/>
  <c r="D86" i="7"/>
  <c r="D87" i="7"/>
  <c r="D88" i="7"/>
  <c r="D90" i="7"/>
  <c r="D94" i="7"/>
  <c r="D95" i="7"/>
  <c r="D97" i="7"/>
  <c r="D98" i="7"/>
  <c r="D99" i="7"/>
  <c r="D100" i="7"/>
  <c r="D102" i="7"/>
  <c r="D103" i="7"/>
  <c r="D104" i="7"/>
  <c r="D114" i="7"/>
  <c r="D115" i="7"/>
  <c r="D121" i="7"/>
  <c r="D126" i="7"/>
  <c r="D127" i="7"/>
  <c r="D128" i="7"/>
  <c r="D130" i="7"/>
  <c r="D131" i="7"/>
  <c r="D133" i="7"/>
  <c r="D134" i="7"/>
  <c r="D135" i="7"/>
  <c r="D137" i="7"/>
  <c r="D144" i="7"/>
  <c r="D145" i="7"/>
  <c r="D146" i="7"/>
  <c r="D147" i="7"/>
  <c r="D148" i="7"/>
  <c r="D149" i="7"/>
  <c r="D150" i="7"/>
  <c r="D162" i="7"/>
  <c r="D163" i="7"/>
  <c r="D164" i="7"/>
  <c r="D165" i="7"/>
  <c r="D166" i="7"/>
  <c r="D167" i="7"/>
  <c r="D168" i="7"/>
  <c r="D178" i="7"/>
  <c r="D179" i="7"/>
  <c r="D180" i="7"/>
  <c r="D181" i="7"/>
  <c r="D182" i="7"/>
  <c r="D183" i="7"/>
  <c r="D184" i="7"/>
  <c r="D185" i="7"/>
  <c r="D188" i="7"/>
  <c r="D189" i="7"/>
  <c r="D192" i="7"/>
  <c r="D199" i="7"/>
  <c r="D208" i="7"/>
  <c r="D209" i="7"/>
  <c r="D210" i="7"/>
  <c r="D211" i="7"/>
  <c r="D212" i="7"/>
  <c r="D213" i="7"/>
  <c r="D215" i="7"/>
  <c r="D216" i="7"/>
  <c r="D217" i="7"/>
  <c r="D218" i="7"/>
  <c r="D224" i="7"/>
  <c r="D226" i="7"/>
  <c r="D227" i="7"/>
  <c r="D228" i="7"/>
  <c r="D235" i="7"/>
  <c r="D236" i="7"/>
  <c r="D241" i="7"/>
  <c r="D242" i="7"/>
  <c r="D243" i="7"/>
  <c r="D246" i="7"/>
  <c r="D250" i="7"/>
  <c r="D251" i="7"/>
  <c r="D252" i="7"/>
  <c r="D253" i="7"/>
  <c r="D258" i="7"/>
  <c r="D259" i="7"/>
  <c r="D263" i="7"/>
  <c r="D264" i="7"/>
  <c r="D265" i="7"/>
  <c r="D266" i="7"/>
  <c r="D267" i="7"/>
  <c r="D276" i="7"/>
  <c r="D277" i="7"/>
  <c r="D278" i="7"/>
  <c r="D281" i="7"/>
  <c r="D282" i="7"/>
  <c r="D283" i="7"/>
  <c r="D284" i="7"/>
  <c r="D285" i="7"/>
  <c r="D286" i="7"/>
  <c r="D298" i="7"/>
  <c r="D299" i="7"/>
  <c r="D300" i="7"/>
  <c r="D301" i="7"/>
  <c r="D302" i="7"/>
  <c r="D304" i="7"/>
  <c r="D305" i="7"/>
  <c r="D310" i="7"/>
  <c r="D311" i="7"/>
  <c r="D312" i="7"/>
  <c r="D313" i="7"/>
  <c r="D314" i="7"/>
  <c r="D318" i="7"/>
  <c r="D327" i="7"/>
  <c r="D328" i="7"/>
  <c r="D329" i="7"/>
  <c r="D330" i="7"/>
  <c r="D331" i="7"/>
  <c r="D332" i="7"/>
  <c r="D333" i="7"/>
  <c r="D334" i="7"/>
  <c r="D336" i="7"/>
  <c r="D342" i="7"/>
  <c r="D343" i="7"/>
  <c r="D347" i="7"/>
  <c r="D349" i="7"/>
  <c r="D354" i="7"/>
  <c r="D355" i="7"/>
  <c r="D356" i="7"/>
  <c r="D359" i="7"/>
  <c r="D360" i="7"/>
  <c r="D361" i="7"/>
  <c r="D364" i="7"/>
  <c r="D365" i="7"/>
  <c r="D366" i="7"/>
  <c r="D368" i="7"/>
  <c r="D369" i="7"/>
  <c r="D370" i="7"/>
  <c r="D378" i="7"/>
  <c r="D380" i="7"/>
  <c r="D384" i="7"/>
  <c r="D389" i="7"/>
  <c r="D390" i="7"/>
  <c r="D393" i="7"/>
  <c r="D394" i="7"/>
  <c r="D395" i="7"/>
  <c r="D396" i="7"/>
  <c r="D398" i="7"/>
  <c r="D400" i="7"/>
  <c r="D401" i="7"/>
  <c r="D402" i="7"/>
  <c r="D405" i="7"/>
  <c r="D410" i="7"/>
  <c r="D411" i="7"/>
  <c r="D412" i="7"/>
  <c r="D413" i="7"/>
  <c r="D414" i="7"/>
  <c r="D415" i="7"/>
  <c r="D416" i="7"/>
  <c r="D418" i="7"/>
  <c r="D428" i="7"/>
  <c r="D429" i="7"/>
  <c r="D430" i="7"/>
  <c r="D435" i="7"/>
  <c r="D439" i="7"/>
  <c r="D440" i="7"/>
  <c r="D441" i="7"/>
  <c r="D442" i="7"/>
  <c r="D446" i="7"/>
  <c r="D448" i="7"/>
  <c r="D450" i="7"/>
  <c r="D451" i="7"/>
  <c r="D452" i="7"/>
  <c r="D453" i="7"/>
  <c r="D454" i="7"/>
  <c r="D455" i="7"/>
  <c r="D461" i="7"/>
  <c r="D462" i="7"/>
  <c r="D468" i="7"/>
  <c r="D469" i="7"/>
  <c r="D470" i="7"/>
  <c r="D471" i="7"/>
  <c r="D479" i="7"/>
  <c r="D480" i="7"/>
  <c r="D482" i="7"/>
  <c r="D483" i="7"/>
  <c r="D484" i="7"/>
  <c r="D487" i="7"/>
  <c r="D488" i="7"/>
  <c r="D489" i="7"/>
  <c r="D498" i="7"/>
  <c r="D500" i="7"/>
  <c r="D501" i="7"/>
  <c r="D502" i="7"/>
  <c r="D503" i="7"/>
  <c r="D504" i="7"/>
  <c r="D506" i="7"/>
  <c r="D507" i="7"/>
  <c r="D508" i="7"/>
  <c r="D509" i="7"/>
  <c r="D510" i="7"/>
  <c r="D512" i="7"/>
  <c r="D514" i="7"/>
  <c r="D515" i="7"/>
  <c r="D529" i="7"/>
  <c r="D530" i="7"/>
  <c r="D534" i="7"/>
  <c r="D535" i="7"/>
  <c r="D536" i="7"/>
  <c r="D537" i="7"/>
  <c r="D538" i="7"/>
  <c r="D539" i="7"/>
  <c r="D540" i="7"/>
  <c r="D541" i="7"/>
  <c r="D542" i="7"/>
  <c r="D543" i="7"/>
  <c r="D551" i="7"/>
  <c r="D552" i="7"/>
  <c r="D553" i="7"/>
  <c r="D554" i="7"/>
  <c r="D555" i="7"/>
  <c r="D556" i="7"/>
  <c r="D557" i="7"/>
  <c r="D558" i="7"/>
  <c r="D560" i="7"/>
  <c r="D561" i="7"/>
  <c r="D570" i="7"/>
  <c r="D571" i="7"/>
  <c r="D572" i="7"/>
  <c r="D576" i="7"/>
  <c r="D582" i="7"/>
  <c r="D583" i="7"/>
  <c r="D585" i="7"/>
  <c r="D586" i="7"/>
  <c r="D587" i="7"/>
  <c r="D588" i="7"/>
  <c r="D589" i="7"/>
  <c r="D590" i="7"/>
  <c r="D593" i="7"/>
  <c r="D594" i="7"/>
  <c r="D595" i="7"/>
  <c r="D596" i="7"/>
  <c r="D600" i="7"/>
  <c r="D604" i="7"/>
  <c r="D607" i="7"/>
  <c r="D612" i="7"/>
  <c r="D613" i="7"/>
  <c r="D615" i="7"/>
  <c r="D616" i="7"/>
  <c r="D617" i="7"/>
  <c r="D618" i="7"/>
  <c r="D624" i="7"/>
  <c r="D625" i="7"/>
  <c r="D626" i="7"/>
  <c r="D627" i="7"/>
  <c r="D628" i="7"/>
  <c r="D632" i="7"/>
  <c r="D633" i="7"/>
  <c r="D634" i="7"/>
  <c r="D635" i="7"/>
  <c r="D640" i="7"/>
  <c r="D642" i="7"/>
  <c r="D643" i="7"/>
  <c r="D646" i="7"/>
  <c r="D647" i="7"/>
  <c r="D649" i="7"/>
  <c r="D650" i="7"/>
  <c r="D654" i="7"/>
  <c r="D659" i="7"/>
  <c r="D660" i="7"/>
  <c r="D662" i="7"/>
  <c r="D663" i="7"/>
  <c r="D664" i="7"/>
  <c r="D668" i="7"/>
  <c r="D669" i="7"/>
  <c r="D670" i="7"/>
  <c r="D675" i="7"/>
  <c r="D676" i="7"/>
  <c r="D677" i="7"/>
  <c r="D678" i="7"/>
  <c r="D679" i="7"/>
  <c r="D680" i="7"/>
  <c r="D689" i="7"/>
  <c r="D690" i="7"/>
  <c r="D691" i="7"/>
  <c r="D692" i="7"/>
  <c r="D696" i="7"/>
  <c r="D697" i="7"/>
  <c r="D698" i="7"/>
  <c r="D700" i="7"/>
  <c r="D701" i="7"/>
  <c r="D702" i="7"/>
  <c r="D703" i="7"/>
  <c r="D704" i="7"/>
  <c r="D712" i="7"/>
  <c r="D717" i="7"/>
  <c r="D718" i="7"/>
  <c r="D720" i="7"/>
  <c r="D721" i="7"/>
  <c r="D724" i="7"/>
  <c r="D725" i="7"/>
  <c r="D726" i="7"/>
  <c r="D727" i="7"/>
  <c r="D728" i="7"/>
  <c r="D729" i="7"/>
  <c r="D730" i="7"/>
  <c r="D731" i="7"/>
  <c r="D733" i="7"/>
  <c r="D745" i="7"/>
  <c r="D746" i="7"/>
  <c r="D747" i="7"/>
  <c r="D748" i="7"/>
  <c r="D749" i="7"/>
  <c r="D752" i="7"/>
  <c r="D753" i="7"/>
  <c r="D754" i="7"/>
  <c r="D755" i="7"/>
  <c r="D756" i="7"/>
  <c r="D757" i="7"/>
  <c r="D758" i="7"/>
  <c r="D767" i="7"/>
  <c r="D768" i="7"/>
  <c r="D770" i="7"/>
  <c r="D771" i="7"/>
  <c r="D772" i="7"/>
  <c r="D773" i="7"/>
  <c r="D774" i="7"/>
  <c r="D775" i="7"/>
  <c r="D782" i="7"/>
  <c r="D786" i="7"/>
  <c r="D787" i="7"/>
  <c r="D788" i="7"/>
  <c r="D789" i="7"/>
  <c r="D790" i="7"/>
  <c r="D794" i="7"/>
  <c r="D795" i="7"/>
  <c r="D796" i="7"/>
  <c r="D799" i="7"/>
  <c r="D800" i="7"/>
  <c r="D802" i="7"/>
  <c r="D803" i="7"/>
  <c r="D804" i="7"/>
  <c r="D808" i="7"/>
  <c r="D809" i="7"/>
  <c r="D810" i="7"/>
  <c r="D811" i="7"/>
  <c r="D820" i="7"/>
  <c r="D824" i="7"/>
  <c r="D825" i="7"/>
  <c r="D826" i="7"/>
  <c r="D827" i="7"/>
  <c r="D829" i="7"/>
  <c r="D830" i="7"/>
  <c r="D831" i="7"/>
  <c r="D832" i="7"/>
  <c r="D834" i="7"/>
  <c r="D837" i="7"/>
  <c r="D838" i="7"/>
  <c r="D839" i="7"/>
  <c r="D840" i="7"/>
  <c r="D844" i="7"/>
  <c r="D845" i="7"/>
  <c r="D846" i="7"/>
  <c r="D850" i="7"/>
  <c r="D856" i="7"/>
  <c r="D857" i="7"/>
  <c r="D858" i="7"/>
  <c r="D859" i="7"/>
  <c r="D860" i="7"/>
  <c r="D864" i="7"/>
  <c r="D866" i="7"/>
  <c r="D867" i="7"/>
  <c r="D871" i="7"/>
  <c r="D875" i="7"/>
  <c r="D876" i="7"/>
  <c r="D877" i="7"/>
  <c r="D878" i="7"/>
  <c r="D880" i="7"/>
  <c r="D881" i="7"/>
  <c r="D882" i="7"/>
  <c r="D885" i="7"/>
  <c r="D886" i="7"/>
  <c r="D888" i="7"/>
  <c r="D889" i="7"/>
  <c r="D890" i="7"/>
  <c r="D892" i="7"/>
  <c r="D900" i="7"/>
  <c r="D901" i="7"/>
  <c r="D905" i="7"/>
  <c r="D906" i="7"/>
  <c r="D907" i="7"/>
  <c r="D908" i="7"/>
  <c r="D912" i="7"/>
  <c r="D913" i="7"/>
  <c r="D914" i="7"/>
  <c r="D915" i="7"/>
  <c r="D916" i="7"/>
  <c r="D917" i="7"/>
  <c r="D925" i="7"/>
  <c r="D926" i="7"/>
  <c r="D927" i="7"/>
  <c r="D930" i="7"/>
  <c r="D931" i="7"/>
  <c r="D932" i="7"/>
  <c r="D933" i="7"/>
  <c r="D934" i="7"/>
  <c r="D935" i="7"/>
  <c r="D936" i="7"/>
  <c r="D937" i="7"/>
  <c r="D938" i="7"/>
  <c r="D939" i="7"/>
  <c r="D949" i="7"/>
  <c r="D956" i="7"/>
  <c r="D957" i="7"/>
  <c r="D958" i="7"/>
  <c r="D959" i="7"/>
  <c r="D960" i="7"/>
  <c r="D962" i="7"/>
  <c r="D963" i="7"/>
  <c r="D964" i="7"/>
  <c r="D967" i="7"/>
  <c r="D968" i="7"/>
  <c r="D969" i="7"/>
  <c r="D970" i="7"/>
  <c r="D974" i="7"/>
  <c r="D976" i="7"/>
  <c r="D977" i="7"/>
  <c r="D978" i="7"/>
  <c r="D979" i="7"/>
  <c r="D980" i="7"/>
  <c r="D981" i="7"/>
  <c r="D982" i="7"/>
  <c r="D991" i="7"/>
  <c r="D996" i="7"/>
  <c r="D997" i="7"/>
  <c r="D998" i="7"/>
  <c r="D999" i="7"/>
  <c r="D1000" i="7"/>
  <c r="D1005" i="7"/>
  <c r="D1006" i="7"/>
  <c r="D1008" i="7"/>
  <c r="D1009" i="7"/>
  <c r="D1011" i="7"/>
  <c r="D1012" i="7"/>
  <c r="D1013" i="7"/>
  <c r="D1014" i="7"/>
  <c r="D1015" i="7"/>
  <c r="D1016" i="7"/>
  <c r="D1017" i="7"/>
  <c r="D1018" i="7"/>
  <c r="D1028" i="7"/>
  <c r="D1032" i="7"/>
  <c r="D1033" i="7"/>
  <c r="D1034" i="7"/>
  <c r="D1035" i="7"/>
  <c r="D1040" i="7"/>
  <c r="D1042" i="7"/>
  <c r="D1043" i="7"/>
  <c r="D1044" i="7"/>
  <c r="D1045" i="7"/>
  <c r="D1046" i="7"/>
  <c r="D1047" i="7"/>
  <c r="D1048" i="7"/>
  <c r="D1049" i="7"/>
  <c r="D1054" i="7"/>
  <c r="D1055" i="7"/>
  <c r="D1056" i="7"/>
  <c r="D1059" i="7"/>
  <c r="D1064" i="7"/>
  <c r="D1065" i="7"/>
  <c r="D1066" i="7"/>
  <c r="D1067" i="7"/>
  <c r="D1068" i="7"/>
  <c r="D1073" i="7"/>
  <c r="D1074" i="7"/>
  <c r="D1075" i="7"/>
  <c r="D1080" i="7"/>
  <c r="D1084" i="7"/>
  <c r="D1085" i="7"/>
  <c r="D1086" i="7"/>
  <c r="D1087" i="7"/>
  <c r="D1088" i="7"/>
  <c r="D1090" i="7"/>
  <c r="D1091" i="7"/>
  <c r="D1093" i="7"/>
  <c r="D1094" i="7"/>
  <c r="D1097" i="7"/>
  <c r="D1098" i="7"/>
  <c r="D1101" i="7"/>
  <c r="D1104" i="7"/>
  <c r="D1108" i="7"/>
  <c r="D1109" i="7"/>
  <c r="D1113" i="7"/>
  <c r="D1114" i="7"/>
  <c r="D1116" i="7"/>
  <c r="D1117" i="7"/>
  <c r="D1118" i="7"/>
  <c r="D1119" i="7"/>
  <c r="D1120" i="7"/>
  <c r="D1122" i="7"/>
  <c r="D1123" i="7"/>
  <c r="D1124" i="7"/>
  <c r="D1134" i="7"/>
  <c r="D1136" i="7"/>
  <c r="D1139" i="7"/>
  <c r="D1140" i="7"/>
  <c r="D1141" i="7"/>
  <c r="D1142" i="7"/>
  <c r="D1143" i="7"/>
  <c r="D1144" i="7"/>
  <c r="D1145" i="7"/>
  <c r="D1147" i="7"/>
  <c r="D1148" i="7"/>
  <c r="D1149" i="7"/>
  <c r="D1155" i="7"/>
  <c r="D1156" i="7"/>
  <c r="D1161" i="7"/>
  <c r="D1162" i="7"/>
  <c r="D1163" i="7"/>
  <c r="D1164" i="7"/>
  <c r="D1168" i="7"/>
  <c r="D1169" i="7"/>
  <c r="D1170" i="7"/>
  <c r="D1171" i="7"/>
  <c r="D1177" i="7"/>
  <c r="D1178" i="7"/>
  <c r="D1179" i="7"/>
  <c r="D1180" i="7"/>
  <c r="D1184" i="7"/>
  <c r="D1186" i="7"/>
  <c r="D1187" i="7"/>
  <c r="D1188" i="7"/>
  <c r="D1189" i="7"/>
  <c r="D1196" i="7"/>
  <c r="D1197" i="7"/>
  <c r="D1198" i="7"/>
  <c r="D1200" i="7"/>
  <c r="D1203" i="7"/>
  <c r="D1204" i="7"/>
  <c r="D1205" i="7"/>
  <c r="D1206" i="7"/>
  <c r="D1207" i="7"/>
  <c r="D1213" i="7"/>
  <c r="D1214" i="7"/>
  <c r="D1215" i="7"/>
  <c r="D1216" i="7"/>
  <c r="D1221" i="7"/>
  <c r="D1222" i="7"/>
  <c r="D1223" i="7"/>
  <c r="D1224" i="7"/>
  <c r="D1225" i="7"/>
  <c r="D1226" i="7"/>
  <c r="D1229" i="7"/>
  <c r="D1230" i="7"/>
  <c r="D1240" i="7"/>
  <c r="D1242" i="7"/>
  <c r="D1243" i="7"/>
  <c r="D1244" i="7"/>
  <c r="D1245" i="7"/>
  <c r="D1246" i="7"/>
  <c r="D1247" i="7"/>
  <c r="D1251" i="7"/>
  <c r="D1252" i="7"/>
  <c r="D1253" i="7"/>
  <c r="D1254" i="7"/>
  <c r="D1255" i="7"/>
  <c r="D1256" i="7"/>
  <c r="D1257" i="7"/>
  <c r="D1267" i="7"/>
  <c r="D1268" i="7"/>
  <c r="D1269" i="7"/>
  <c r="D1270" i="7"/>
  <c r="D1273" i="7"/>
  <c r="D1274" i="7"/>
  <c r="D1275" i="7"/>
  <c r="D1279" i="7"/>
  <c r="D1280" i="7"/>
  <c r="D1282" i="7"/>
  <c r="D1283" i="7"/>
  <c r="D1284" i="7"/>
  <c r="D1291" i="7"/>
  <c r="D1292" i="7"/>
  <c r="D1293" i="7"/>
  <c r="D1294" i="7"/>
  <c r="D1296" i="7"/>
  <c r="D1298" i="7"/>
  <c r="D1299" i="7"/>
  <c r="D1300" i="7"/>
  <c r="D1301" i="7"/>
  <c r="D1302" i="7"/>
  <c r="D1304" i="7"/>
  <c r="D1305" i="7"/>
  <c r="D1308" i="7"/>
  <c r="D1312" i="7"/>
  <c r="D1320" i="7"/>
  <c r="D1321" i="7"/>
  <c r="D1322" i="7"/>
  <c r="D1325" i="7"/>
  <c r="D1326" i="7"/>
  <c r="D1328" i="7"/>
  <c r="D1329" i="7"/>
  <c r="D1330" i="7"/>
  <c r="D1333" i="7"/>
  <c r="D1334" i="7"/>
  <c r="D1335" i="7"/>
  <c r="D1336" i="7"/>
  <c r="D1343" i="7"/>
  <c r="D1344" i="7"/>
  <c r="D1346" i="7"/>
  <c r="D1347" i="7"/>
  <c r="D1348" i="7"/>
  <c r="D1349" i="7"/>
  <c r="D1350" i="7"/>
  <c r="D1351" i="7"/>
  <c r="D1352" i="7"/>
  <c r="D1356" i="7"/>
  <c r="D1363" i="7"/>
  <c r="D1364" i="7"/>
  <c r="D1366" i="7"/>
  <c r="D1367" i="7"/>
  <c r="D1371" i="7"/>
  <c r="D1372" i="7"/>
  <c r="D1373" i="7"/>
  <c r="D1374" i="7"/>
  <c r="D1379" i="7"/>
  <c r="D1381" i="7"/>
  <c r="D1382" i="7"/>
  <c r="D1383" i="7"/>
  <c r="D1384" i="7"/>
  <c r="D1385" i="7"/>
  <c r="D1386" i="7"/>
  <c r="D1387" i="7"/>
  <c r="D1392" i="7"/>
  <c r="D1393" i="7"/>
  <c r="D1394" i="7"/>
  <c r="D1395" i="7"/>
  <c r="D1396" i="7"/>
  <c r="D1404" i="7"/>
  <c r="D1405" i="7"/>
  <c r="D1406" i="7"/>
  <c r="D1407" i="7"/>
  <c r="D1408" i="7"/>
  <c r="D1410" i="7"/>
  <c r="D1411" i="7"/>
  <c r="D1414" i="7"/>
  <c r="D1415" i="7"/>
  <c r="D1420" i="7"/>
  <c r="D1422" i="7"/>
  <c r="D1424" i="7"/>
  <c r="D1425" i="7"/>
  <c r="D1426" i="7"/>
  <c r="D1427" i="7"/>
  <c r="D1428" i="7"/>
  <c r="D1429" i="7"/>
  <c r="D1430" i="7"/>
  <c r="D1431" i="7"/>
  <c r="D1432" i="7"/>
  <c r="D1434" i="7"/>
  <c r="D1440" i="7"/>
  <c r="D1444" i="7"/>
  <c r="D1449" i="7"/>
  <c r="D1450" i="7"/>
  <c r="D1451" i="7"/>
  <c r="D1452" i="7"/>
  <c r="D1453" i="7"/>
  <c r="D1456" i="7"/>
  <c r="D1457" i="7"/>
  <c r="D1458" i="7"/>
  <c r="D1459" i="7"/>
  <c r="D1460" i="7"/>
  <c r="D1461" i="7"/>
  <c r="D1462" i="7"/>
  <c r="D1468" i="7"/>
  <c r="D1469" i="7"/>
  <c r="D1470" i="7"/>
  <c r="D1471" i="7"/>
  <c r="D1472" i="7"/>
  <c r="D1476" i="7"/>
  <c r="D1477" i="7"/>
  <c r="D1478" i="7"/>
  <c r="D1479" i="7"/>
  <c r="D1480" i="7"/>
  <c r="D1481" i="7"/>
  <c r="D1486" i="7"/>
  <c r="D1494" i="7"/>
  <c r="D1495" i="7"/>
  <c r="D1496" i="7"/>
  <c r="D1497" i="7"/>
  <c r="D1498" i="7"/>
  <c r="D1499" i="7"/>
  <c r="D1500" i="7"/>
  <c r="D1502" i="7"/>
  <c r="D1503" i="7"/>
  <c r="D1504" i="7"/>
  <c r="D1506" i="7"/>
  <c r="D1507" i="7"/>
  <c r="D1509" i="7"/>
  <c r="D1510" i="7"/>
  <c r="D1516" i="7"/>
  <c r="D1520" i="7"/>
  <c r="D1521" i="7"/>
  <c r="D1522" i="7"/>
  <c r="D1523" i="7"/>
  <c r="D1524" i="7"/>
  <c r="D1527" i="7"/>
  <c r="D1528" i="7"/>
  <c r="D1530" i="7"/>
  <c r="D1531" i="7"/>
  <c r="D1532" i="7"/>
  <c r="D1536" i="7"/>
  <c r="D1541" i="7"/>
  <c r="D1542" i="7"/>
  <c r="D1543" i="7"/>
  <c r="D1544" i="7"/>
  <c r="D1545" i="7"/>
  <c r="D1546" i="7"/>
  <c r="D1547" i="7"/>
  <c r="D1550" i="7"/>
  <c r="D1552" i="7"/>
  <c r="D1556" i="7"/>
  <c r="D1557" i="7"/>
  <c r="D1558" i="7"/>
  <c r="D1559" i="7"/>
  <c r="D1560" i="7"/>
  <c r="D1564" i="7"/>
  <c r="D1568" i="7"/>
  <c r="D1571" i="7"/>
  <c r="D1572" i="7"/>
  <c r="D1573" i="7"/>
  <c r="D1574" i="7"/>
  <c r="D1575" i="7"/>
  <c r="D1576" i="7"/>
  <c r="D1579" i="7"/>
  <c r="D1580" i="7"/>
  <c r="D1581" i="7"/>
  <c r="D1582" i="7"/>
  <c r="D1591" i="7"/>
  <c r="D1592" i="7"/>
  <c r="D1593" i="7"/>
  <c r="D1594" i="7"/>
  <c r="D1595" i="7"/>
  <c r="D1596" i="7"/>
  <c r="D1598" i="7"/>
  <c r="D1599" i="7"/>
  <c r="D1600" i="7"/>
  <c r="D1602" i="7"/>
  <c r="D1603" i="7"/>
  <c r="D1606" i="7"/>
  <c r="D1607" i="7"/>
  <c r="D1610" i="7"/>
  <c r="D1614" i="7"/>
  <c r="D1616" i="7"/>
  <c r="D1617" i="7"/>
  <c r="D1618" i="7"/>
  <c r="D1619" i="7"/>
  <c r="D1622" i="7"/>
  <c r="D1627" i="7"/>
  <c r="D1628" i="7"/>
  <c r="D1629" i="7"/>
  <c r="D1630" i="7"/>
  <c r="D1631" i="7"/>
  <c r="D1632" i="7"/>
  <c r="D1637" i="7"/>
  <c r="D1639" i="7"/>
  <c r="D1640" i="7"/>
  <c r="D1643" i="7"/>
  <c r="D1644" i="7"/>
  <c r="D1645" i="7"/>
  <c r="D1646" i="7"/>
  <c r="D1648" i="7"/>
  <c r="D1651" i="7"/>
  <c r="D1652" i="7"/>
  <c r="D1653" i="7"/>
  <c r="D1654" i="7"/>
  <c r="D1655" i="7"/>
  <c r="D1656" i="7"/>
  <c r="D1664" i="7"/>
  <c r="D1666" i="7"/>
  <c r="D1669" i="7"/>
  <c r="D1670" i="7"/>
  <c r="D1671" i="7"/>
  <c r="D1673" i="7"/>
  <c r="D1674" i="7"/>
  <c r="D1675" i="7"/>
  <c r="D1676" i="7"/>
  <c r="D1677" i="7"/>
  <c r="D1678" i="7"/>
  <c r="D1681" i="7"/>
  <c r="D1686" i="7"/>
  <c r="D1687" i="7"/>
  <c r="D1688" i="7"/>
  <c r="D1691" i="7"/>
  <c r="D1692" i="7"/>
  <c r="D1695" i="7"/>
  <c r="D1696" i="7"/>
  <c r="D1698" i="7"/>
  <c r="D1699" i="7"/>
  <c r="D1702" i="7"/>
  <c r="D1703" i="7"/>
  <c r="D1704" i="7"/>
  <c r="D1705" i="7"/>
  <c r="D1707" i="7"/>
  <c r="D1714" i="7"/>
  <c r="D1715" i="7"/>
  <c r="D1716" i="7"/>
  <c r="D1718" i="7"/>
  <c r="D1719" i="7"/>
  <c r="D1720" i="7"/>
  <c r="D1721" i="7"/>
  <c r="D1722" i="7"/>
  <c r="D1723" i="7"/>
  <c r="D1724" i="7"/>
  <c r="D1725" i="7"/>
  <c r="D1726" i="7"/>
  <c r="D1736" i="7"/>
  <c r="D1739" i="7"/>
  <c r="D1741" i="7"/>
  <c r="D1742" i="7"/>
  <c r="D1744" i="7"/>
  <c r="D1745" i="7"/>
  <c r="D1746" i="7"/>
  <c r="D1747" i="7"/>
  <c r="D1748" i="7"/>
  <c r="D1749" i="7"/>
  <c r="D1750" i="7"/>
  <c r="D1751" i="7"/>
  <c r="D1752" i="7"/>
  <c r="D1756" i="7"/>
  <c r="D1760" i="7"/>
  <c r="D1762" i="7"/>
  <c r="D1763" i="7"/>
  <c r="D1766" i="7"/>
  <c r="D1767" i="7"/>
  <c r="D1768" i="7"/>
  <c r="D1769" i="7"/>
  <c r="D1770" i="7"/>
  <c r="D1771" i="7"/>
  <c r="D1779" i="7"/>
  <c r="D1780" i="7"/>
  <c r="D1781" i="7"/>
  <c r="D1785" i="7"/>
  <c r="D1786" i="7"/>
  <c r="D1787" i="7"/>
  <c r="D1788" i="7"/>
  <c r="D1789" i="7"/>
  <c r="D1790" i="7"/>
  <c r="D1792" i="7"/>
  <c r="D1794" i="7"/>
  <c r="D1795" i="7"/>
  <c r="D1796" i="7"/>
  <c r="D1801" i="7"/>
  <c r="D1802" i="7"/>
  <c r="D1803" i="7"/>
  <c r="D1804" i="7"/>
  <c r="D1810" i="7"/>
  <c r="D1811" i="7"/>
  <c r="D1812" i="7"/>
  <c r="D1815" i="7"/>
  <c r="D1818" i="7"/>
  <c r="D1819" i="7"/>
  <c r="D1821" i="7"/>
  <c r="D1822" i="7"/>
  <c r="D1823" i="7"/>
  <c r="D1824" i="7"/>
  <c r="D1826" i="7"/>
  <c r="D1827" i="7"/>
  <c r="D1832" i="7"/>
  <c r="D1833" i="7"/>
  <c r="D1836" i="7"/>
  <c r="D1837" i="7"/>
  <c r="D1838" i="7"/>
  <c r="D1840" i="7"/>
  <c r="D1841" i="7"/>
  <c r="D1845" i="7"/>
  <c r="D1846" i="7"/>
  <c r="D1847" i="7"/>
  <c r="D1848" i="7"/>
  <c r="D1849" i="7"/>
  <c r="D1852" i="7"/>
  <c r="D1853" i="7"/>
  <c r="D1860" i="7"/>
  <c r="D1861" i="7"/>
  <c r="D1862" i="7"/>
  <c r="D1864" i="7"/>
  <c r="D1865" i="7"/>
  <c r="D1867" i="7"/>
  <c r="D1868" i="7"/>
  <c r="D1872" i="7"/>
  <c r="D1873" i="7"/>
  <c r="D1874" i="7"/>
  <c r="D1875" i="7"/>
  <c r="D1876" i="7"/>
  <c r="D1881" i="7"/>
  <c r="D1882" i="7"/>
  <c r="D1883" i="7"/>
  <c r="D1884" i="7"/>
  <c r="D1890" i="7"/>
  <c r="D1891" i="7"/>
  <c r="D1892" i="7"/>
  <c r="D1893" i="7"/>
  <c r="D1894" i="7"/>
  <c r="D1895" i="7"/>
  <c r="D1896" i="7"/>
  <c r="D1899" i="7"/>
  <c r="D1900" i="7"/>
  <c r="D1901" i="7"/>
  <c r="D1910" i="7"/>
  <c r="D1912" i="7"/>
  <c r="D1913" i="7"/>
  <c r="D1914" i="7"/>
  <c r="D1915" i="7"/>
  <c r="D1916" i="7"/>
  <c r="D1917" i="7"/>
  <c r="D1918" i="7"/>
  <c r="D1919" i="7"/>
  <c r="D1920" i="7"/>
  <c r="D1922" i="7"/>
  <c r="D1923" i="7"/>
  <c r="D1929" i="7"/>
  <c r="D1932" i="7"/>
  <c r="D1933" i="7"/>
  <c r="D1934" i="7"/>
  <c r="D1936" i="7"/>
  <c r="D1937" i="7"/>
  <c r="D1942" i="7"/>
  <c r="D1944" i="7"/>
  <c r="D1946" i="7"/>
  <c r="D1947" i="7"/>
  <c r="D1948" i="7"/>
  <c r="D1949" i="7"/>
  <c r="D1950" i="7"/>
  <c r="D1951" i="7"/>
  <c r="D1957" i="7"/>
  <c r="D1958" i="7"/>
  <c r="D1959" i="7"/>
  <c r="D1960" i="7"/>
  <c r="D1961" i="7"/>
  <c r="D1964" i="7"/>
  <c r="D1965" i="7"/>
  <c r="D1966" i="7"/>
  <c r="D1968" i="7"/>
  <c r="D1969" i="7"/>
  <c r="D1970" i="7"/>
  <c r="D1971" i="7"/>
  <c r="D1980" i="7"/>
  <c r="D1984" i="7"/>
  <c r="D1986" i="7"/>
  <c r="D1987" i="7"/>
  <c r="D1988" i="7"/>
  <c r="D1989" i="7"/>
  <c r="D1990" i="7"/>
  <c r="D1991" i="7"/>
  <c r="D1992" i="7"/>
  <c r="D1993" i="7"/>
  <c r="D1994" i="7"/>
  <c r="D1996" i="7"/>
  <c r="D1997" i="7"/>
  <c r="D1998" i="7"/>
  <c r="D2005" i="7"/>
  <c r="D2006" i="7"/>
  <c r="D2007" i="7"/>
  <c r="D2008" i="7"/>
  <c r="D2009" i="7"/>
  <c r="D2012" i="7"/>
  <c r="D2014" i="7"/>
  <c r="D2015" i="7"/>
  <c r="D2016" i="7"/>
  <c r="D2018" i="7"/>
  <c r="D2022" i="7"/>
  <c r="D2025" i="7"/>
  <c r="D2029" i="7"/>
  <c r="D2030" i="7"/>
  <c r="D2032" i="7"/>
  <c r="D2033" i="7"/>
  <c r="D2034" i="7"/>
  <c r="D2035" i="7"/>
  <c r="D2036" i="7"/>
  <c r="D2039" i="7"/>
  <c r="D2041" i="7"/>
  <c r="D2042" i="7"/>
  <c r="D2043" i="7"/>
  <c r="D2044" i="7"/>
  <c r="D2048" i="7"/>
  <c r="D2050" i="7"/>
  <c r="D2054" i="7"/>
  <c r="D2055" i="7"/>
  <c r="D2057" i="7"/>
  <c r="D2058" i="7"/>
  <c r="D2059" i="7"/>
  <c r="D2060" i="7"/>
  <c r="D2061" i="7"/>
  <c r="D2067" i="7"/>
  <c r="D2068" i="7"/>
  <c r="D2069" i="7"/>
  <c r="D2070" i="7"/>
  <c r="D2071" i="7"/>
  <c r="D2077" i="7"/>
  <c r="D2078" i="7"/>
  <c r="D2079" i="7"/>
  <c r="D2084" i="7"/>
  <c r="D2085" i="7"/>
  <c r="D2087" i="7"/>
  <c r="D2088" i="7"/>
  <c r="D2089" i="7"/>
  <c r="D2090" i="7"/>
  <c r="D2091" i="7"/>
  <c r="D2092" i="7"/>
  <c r="D2094" i="7"/>
  <c r="D2096" i="7"/>
  <c r="D2097" i="7"/>
  <c r="D2101" i="7"/>
  <c r="D2102" i="7"/>
  <c r="D2103" i="7"/>
  <c r="D2106" i="7"/>
  <c r="D2109" i="7"/>
  <c r="D2110" i="7"/>
  <c r="D2114" i="7"/>
  <c r="D2115" i="7"/>
  <c r="D2119" i="7"/>
  <c r="D2120" i="7"/>
  <c r="D2121" i="7"/>
  <c r="D2122" i="7"/>
  <c r="D2126" i="7"/>
  <c r="D2128" i="7"/>
  <c r="D2130" i="7"/>
  <c r="D2132" i="7"/>
  <c r="D2133" i="7"/>
  <c r="D2134" i="7"/>
  <c r="D2135" i="7"/>
  <c r="D2136" i="7"/>
  <c r="D2137" i="7"/>
  <c r="D2138" i="7"/>
  <c r="D2139" i="7"/>
  <c r="D2140" i="7"/>
  <c r="D2141" i="7"/>
  <c r="D2142" i="7"/>
  <c r="D2154" i="7"/>
  <c r="D2157" i="7"/>
  <c r="D2158" i="7"/>
  <c r="D2160" i="7"/>
  <c r="D2161" i="7"/>
  <c r="D2162" i="7"/>
  <c r="D2163" i="7"/>
  <c r="D2164" i="7"/>
  <c r="D2165" i="7"/>
  <c r="D2166" i="7"/>
  <c r="D2167" i="7"/>
  <c r="D2169" i="7"/>
  <c r="D2174" i="7"/>
  <c r="D2175" i="7"/>
  <c r="D2176" i="7"/>
  <c r="D2178" i="7"/>
  <c r="D2179" i="7"/>
  <c r="D2180" i="7"/>
  <c r="D2181" i="7"/>
  <c r="D2182" i="7"/>
  <c r="D2183" i="7"/>
  <c r="D2185" i="7"/>
  <c r="D2193" i="7"/>
  <c r="D2194" i="7"/>
  <c r="D2195" i="7"/>
  <c r="D2196" i="7"/>
  <c r="D2202" i="7"/>
  <c r="D2203" i="7"/>
  <c r="D2204" i="7"/>
  <c r="D2206" i="7"/>
  <c r="D2207" i="7"/>
  <c r="D2208" i="7"/>
  <c r="D2210" i="7"/>
  <c r="D2211" i="7"/>
  <c r="D2212" i="7"/>
  <c r="D2213" i="7"/>
  <c r="D2214" i="7"/>
  <c r="D2216" i="7"/>
  <c r="D2221" i="7"/>
  <c r="D2225" i="7"/>
  <c r="D2226" i="7"/>
  <c r="D2229" i="7"/>
  <c r="D2230" i="7"/>
  <c r="D2233" i="7"/>
  <c r="D2234" i="7"/>
  <c r="D2235" i="7"/>
  <c r="D2236" i="7"/>
  <c r="D2237" i="7"/>
  <c r="D2238" i="7"/>
  <c r="D2239" i="7"/>
  <c r="D2244" i="7"/>
  <c r="D2245" i="7"/>
  <c r="D2249" i="7"/>
  <c r="D2250" i="7"/>
  <c r="D2251" i="7"/>
  <c r="D2253" i="7"/>
  <c r="D2254" i="7"/>
  <c r="D2256" i="7"/>
  <c r="D2257" i="7"/>
  <c r="D2259" i="7"/>
  <c r="D2261" i="7"/>
  <c r="D2262" i="7"/>
  <c r="D2265" i="7"/>
  <c r="D2266" i="7"/>
  <c r="D2270" i="7"/>
  <c r="D2272" i="7"/>
  <c r="D2274" i="7"/>
  <c r="D2275" i="7"/>
  <c r="D2276" i="7"/>
  <c r="D2277" i="7"/>
  <c r="D2278" i="7"/>
  <c r="D2280" i="7"/>
  <c r="D2281" i="7"/>
  <c r="D2284" i="7"/>
  <c r="D2285" i="7"/>
  <c r="D2288" i="7"/>
  <c r="D2289" i="7"/>
  <c r="D2290" i="7"/>
  <c r="D2295" i="7"/>
  <c r="D2296" i="7"/>
  <c r="D2297" i="7"/>
  <c r="D2298" i="7"/>
  <c r="D2301" i="7"/>
  <c r="D2303" i="7"/>
  <c r="D2304" i="7"/>
  <c r="D2306" i="7"/>
  <c r="D2307" i="7"/>
  <c r="D2308" i="7"/>
  <c r="D2309" i="7"/>
  <c r="D2310" i="7"/>
  <c r="D2316" i="7"/>
  <c r="D2317" i="7"/>
  <c r="D2318" i="7"/>
  <c r="D2320" i="7"/>
  <c r="D2322" i="7"/>
  <c r="D2323" i="7"/>
  <c r="D2326" i="7"/>
  <c r="D2327" i="7"/>
  <c r="D2329" i="7"/>
  <c r="D2330" i="7"/>
  <c r="D2331" i="7"/>
  <c r="D2332" i="7"/>
  <c r="D2333" i="7"/>
  <c r="D2334" i="7"/>
  <c r="D2341" i="7"/>
  <c r="D2342" i="7"/>
  <c r="D2344" i="7"/>
  <c r="D2345" i="7"/>
  <c r="D2346" i="7"/>
  <c r="D2347" i="7"/>
  <c r="D2348" i="7"/>
  <c r="D2349" i="7"/>
  <c r="D2353" i="7"/>
  <c r="D2354" i="7"/>
  <c r="D2356" i="7"/>
  <c r="D2357" i="7"/>
  <c r="D2361" i="7"/>
  <c r="D2362" i="7"/>
  <c r="D2364" i="7"/>
  <c r="D2367" i="7"/>
  <c r="D2368" i="7"/>
  <c r="D2370" i="7"/>
  <c r="D2371" i="7"/>
  <c r="D2374" i="7"/>
  <c r="D2375" i="7"/>
  <c r="D2376" i="7"/>
  <c r="D2377" i="7"/>
  <c r="D2378" i="7"/>
  <c r="D2379" i="7"/>
  <c r="D2380" i="7"/>
  <c r="D2386" i="7"/>
  <c r="D2387" i="7"/>
  <c r="D2390" i="7"/>
  <c r="D2391" i="7"/>
  <c r="D2392" i="7"/>
  <c r="D2393" i="7"/>
  <c r="D2394" i="7"/>
  <c r="D2395" i="7"/>
  <c r="D2396" i="7"/>
  <c r="D2397" i="7"/>
  <c r="D2399" i="7"/>
  <c r="D2400" i="7"/>
  <c r="D2407" i="7"/>
  <c r="D2410" i="7"/>
  <c r="D2411" i="7"/>
  <c r="D2412" i="7"/>
  <c r="D2413" i="7"/>
  <c r="D2414" i="7"/>
  <c r="D2416" i="7"/>
  <c r="D2417" i="7"/>
  <c r="D2418" i="7"/>
  <c r="D2419" i="7"/>
  <c r="D2420" i="7"/>
  <c r="D2421" i="7"/>
  <c r="D2422" i="7"/>
  <c r="D2426" i="7"/>
  <c r="D2430" i="7"/>
  <c r="D2431" i="7"/>
  <c r="D2432" i="7"/>
  <c r="D2435" i="7"/>
  <c r="D2436" i="7"/>
  <c r="D2437" i="7"/>
  <c r="D2438" i="7"/>
  <c r="D2439" i="7"/>
  <c r="D2440" i="7"/>
  <c r="D2441" i="7"/>
  <c r="D2442" i="7"/>
  <c r="D2443" i="7"/>
  <c r="D2452" i="7"/>
  <c r="D2453" i="7"/>
  <c r="D2454" i="7"/>
  <c r="D2455" i="7"/>
  <c r="D2456" i="7"/>
  <c r="D2458" i="7"/>
  <c r="D2459" i="7"/>
  <c r="D2460" i="7"/>
  <c r="D2462" i="7"/>
  <c r="D2463" i="7"/>
  <c r="D2466" i="7"/>
  <c r="D2467" i="7"/>
  <c r="D2468" i="7"/>
  <c r="D2470" i="7"/>
  <c r="D2474" i="7"/>
  <c r="D2475" i="7"/>
  <c r="D2476" i="7"/>
  <c r="D2477" i="7"/>
  <c r="D2478" i="7"/>
  <c r="D2480" i="7"/>
  <c r="D2483" i="7"/>
  <c r="D2484" i="7"/>
  <c r="D2485" i="7"/>
  <c r="D2488" i="7"/>
  <c r="D2489" i="7"/>
  <c r="D2490" i="7"/>
  <c r="D2495" i="7"/>
  <c r="D2496" i="7"/>
  <c r="D2499" i="7"/>
  <c r="D2500" i="7"/>
  <c r="D2501" i="7"/>
  <c r="D2502" i="7"/>
  <c r="D2503" i="7"/>
  <c r="D2506" i="7"/>
  <c r="D2507" i="7"/>
  <c r="D2508" i="7"/>
  <c r="D2509" i="7"/>
  <c r="D2510" i="7"/>
  <c r="D2512" i="7"/>
  <c r="D2513" i="7"/>
  <c r="D2519" i="7"/>
  <c r="D2520" i="7"/>
  <c r="D2521" i="7"/>
  <c r="D2522" i="7"/>
  <c r="D2523" i="7"/>
  <c r="D2524" i="7"/>
  <c r="D2528" i="7"/>
  <c r="D2530" i="7"/>
  <c r="D2531" i="7"/>
  <c r="D2532" i="7"/>
  <c r="D2533" i="7"/>
  <c r="D2535" i="7"/>
  <c r="D2540" i="7"/>
  <c r="D2541" i="7"/>
  <c r="D2542" i="7"/>
  <c r="D2544" i="7"/>
  <c r="D2546" i="7"/>
  <c r="D2547" i="7"/>
  <c r="D2548" i="7"/>
  <c r="D2549" i="7"/>
  <c r="D2550" i="7"/>
  <c r="D2551" i="7"/>
  <c r="D2552" i="7"/>
  <c r="D2555" i="7"/>
  <c r="D2556" i="7"/>
  <c r="D2557" i="7"/>
  <c r="D2563" i="7"/>
  <c r="D2564" i="7"/>
  <c r="D2565" i="7"/>
  <c r="D2568" i="7"/>
  <c r="D2569" i="7"/>
  <c r="D2571" i="7"/>
  <c r="D2572" i="7"/>
  <c r="D2573" i="7"/>
  <c r="D2576" i="7"/>
  <c r="D2577" i="7"/>
  <c r="D2578" i="7"/>
  <c r="D2579" i="7"/>
  <c r="D2583" i="7"/>
  <c r="D2585" i="7"/>
  <c r="D2586" i="7"/>
  <c r="D2587" i="7"/>
  <c r="D2588" i="7"/>
  <c r="D2591" i="7"/>
  <c r="D2592" i="7"/>
  <c r="D2595" i="7"/>
  <c r="D2596" i="7"/>
  <c r="D2597" i="7"/>
  <c r="D2598" i="7"/>
  <c r="D2599" i="7"/>
  <c r="D2600" i="7"/>
  <c r="D2601" i="7"/>
  <c r="D2609" i="7"/>
  <c r="D2611" i="7"/>
  <c r="D2612" i="7"/>
  <c r="D2613" i="7"/>
  <c r="D2614" i="7"/>
  <c r="D2615" i="7"/>
  <c r="D2616" i="7"/>
  <c r="D2617" i="7"/>
  <c r="D2618" i="7"/>
  <c r="D2619" i="7"/>
  <c r="D2620" i="7"/>
  <c r="D2621" i="7"/>
  <c r="D2630" i="7"/>
  <c r="D2631" i="7"/>
  <c r="D2632" i="7"/>
  <c r="D2633" i="7"/>
  <c r="D2634" i="7"/>
  <c r="D2635" i="7"/>
  <c r="D2636" i="7"/>
  <c r="D2637" i="7"/>
  <c r="D2638" i="7"/>
  <c r="D2640" i="7"/>
  <c r="D2641" i="7"/>
  <c r="D2642" i="7"/>
  <c r="D2644" i="7"/>
  <c r="D2646" i="7"/>
  <c r="D2652" i="7"/>
  <c r="D2653" i="7"/>
  <c r="D2654" i="7"/>
  <c r="D2655" i="7"/>
  <c r="D2656" i="7"/>
  <c r="D2658" i="7"/>
  <c r="D2659" i="7"/>
  <c r="D2660" i="7"/>
  <c r="D2661" i="7"/>
  <c r="D2665" i="7"/>
  <c r="D2667" i="7"/>
  <c r="D2668" i="7"/>
  <c r="D2673" i="7"/>
  <c r="D2674" i="7"/>
  <c r="D2675" i="7"/>
  <c r="D2676" i="7"/>
  <c r="D2677" i="7"/>
  <c r="D2678" i="7"/>
  <c r="D2681" i="7"/>
  <c r="D2682" i="7"/>
  <c r="D2683" i="7"/>
  <c r="D2684" i="7"/>
  <c r="D2685" i="7"/>
  <c r="D2688" i="7"/>
  <c r="D2690" i="7"/>
  <c r="D2691" i="7"/>
  <c r="D2695" i="7"/>
  <c r="D2696" i="7"/>
  <c r="D2697" i="7"/>
  <c r="D2700" i="7"/>
  <c r="D2701" i="7"/>
  <c r="D2702" i="7"/>
  <c r="D2704" i="7"/>
  <c r="D2706" i="7"/>
  <c r="D2707" i="7"/>
  <c r="D2708" i="7"/>
  <c r="D2709" i="7"/>
  <c r="D2710" i="7"/>
  <c r="D2716" i="7"/>
  <c r="D2717" i="7"/>
  <c r="D2718" i="7"/>
  <c r="D2719" i="7"/>
  <c r="D2720" i="7"/>
  <c r="D2722" i="7"/>
  <c r="D2723" i="7"/>
  <c r="D2724" i="7"/>
  <c r="D2727" i="7"/>
  <c r="D2728" i="7"/>
  <c r="D2729" i="7"/>
  <c r="D2730" i="7"/>
  <c r="D2731" i="7"/>
  <c r="D2732" i="7"/>
  <c r="D2739" i="7"/>
  <c r="D2740" i="7"/>
  <c r="D2741" i="7"/>
  <c r="D2742" i="7"/>
  <c r="D2744" i="7"/>
  <c r="D2745" i="7"/>
  <c r="D2746" i="7"/>
  <c r="D2747" i="7"/>
  <c r="D2749" i="7"/>
  <c r="D2751" i="7"/>
  <c r="D2752" i="7"/>
  <c r="D2754" i="7"/>
  <c r="D2758" i="7"/>
  <c r="D2759" i="7"/>
  <c r="D2760" i="7"/>
  <c r="D2761" i="7"/>
  <c r="D2762" i="7"/>
  <c r="D2765" i="7"/>
  <c r="D2766" i="7"/>
  <c r="D2768" i="7"/>
  <c r="D2771" i="7"/>
  <c r="D2772" i="7"/>
  <c r="D2773" i="7"/>
  <c r="D2774" i="7"/>
  <c r="D2775" i="7"/>
  <c r="D2776" i="7"/>
  <c r="D2780" i="7"/>
  <c r="D2783" i="7"/>
  <c r="D2784" i="7"/>
  <c r="D2787" i="7"/>
  <c r="D2788" i="7"/>
  <c r="D2789" i="7"/>
  <c r="D2790" i="7"/>
  <c r="D2791" i="7"/>
  <c r="D2792" i="7"/>
  <c r="D2793" i="7"/>
  <c r="D2794" i="7"/>
  <c r="D2795" i="7"/>
  <c r="D2800" i="7"/>
  <c r="D2801" i="7"/>
  <c r="D2806" i="7"/>
  <c r="D2807" i="7"/>
  <c r="D2808" i="7"/>
  <c r="D2809" i="7"/>
  <c r="D2810" i="7"/>
  <c r="D2811" i="7"/>
  <c r="D2812" i="7"/>
  <c r="D2813" i="7"/>
  <c r="D2814" i="7"/>
  <c r="D2815" i="7"/>
  <c r="D2818" i="7"/>
  <c r="D2819" i="7"/>
  <c r="D2825" i="7"/>
  <c r="D2826" i="7"/>
  <c r="D2827" i="7"/>
  <c r="D2828" i="7"/>
  <c r="D2829" i="7"/>
  <c r="D2830" i="7"/>
  <c r="D2831" i="7"/>
  <c r="D2832" i="7"/>
  <c r="D2833" i="7"/>
  <c r="D2834" i="7"/>
  <c r="D2835" i="7"/>
  <c r="D2836" i="7"/>
  <c r="D2844" i="7"/>
  <c r="D2845" i="7"/>
  <c r="D2846" i="7"/>
  <c r="D2847" i="7"/>
  <c r="D2848" i="7"/>
  <c r="D2851" i="7"/>
  <c r="D2852" i="7"/>
  <c r="D2853" i="7"/>
  <c r="D2854" i="7"/>
  <c r="D2856" i="7"/>
  <c r="D2857" i="7"/>
  <c r="D2858" i="7"/>
  <c r="D2860" i="7"/>
  <c r="D2861" i="7"/>
  <c r="D2865" i="7"/>
  <c r="D2866" i="7"/>
  <c r="D2867" i="7"/>
  <c r="D2868" i="7"/>
  <c r="D2869" i="7"/>
  <c r="D2870" i="7"/>
  <c r="D2871" i="7"/>
  <c r="D2874" i="7"/>
  <c r="D2875" i="7"/>
  <c r="D2876" i="7"/>
  <c r="D2877" i="7"/>
  <c r="D2880" i="7"/>
  <c r="D2886" i="7"/>
  <c r="D2887" i="7"/>
  <c r="D2888" i="7"/>
  <c r="D2890" i="7"/>
  <c r="D2891" i="7"/>
  <c r="D2892" i="7"/>
  <c r="D2893" i="7"/>
  <c r="D2894" i="7"/>
  <c r="D2895" i="7"/>
  <c r="D2897" i="7"/>
  <c r="D2898" i="7"/>
  <c r="D2899" i="7"/>
  <c r="D2900" i="7"/>
  <c r="D2901" i="7"/>
  <c r="D2905" i="7"/>
  <c r="D2908" i="7"/>
  <c r="D2909" i="7"/>
  <c r="D2910" i="7"/>
  <c r="D2911" i="7"/>
  <c r="D2912" i="7"/>
  <c r="D2914" i="7"/>
  <c r="D2915" i="7"/>
  <c r="D2919" i="7"/>
  <c r="D2920" i="7"/>
  <c r="D2921" i="7"/>
  <c r="D2922" i="7"/>
  <c r="D2927" i="7"/>
  <c r="D2928" i="7"/>
  <c r="D2929" i="7"/>
  <c r="D2930" i="7"/>
  <c r="D2931" i="7"/>
  <c r="D2932" i="7"/>
  <c r="D2934" i="7"/>
  <c r="D2935" i="7"/>
  <c r="D2936" i="7"/>
  <c r="D2937" i="7"/>
  <c r="D2938" i="7"/>
  <c r="D2939" i="7"/>
  <c r="D2942" i="7"/>
  <c r="D2943" i="7"/>
  <c r="D2947" i="7"/>
  <c r="D2949" i="7"/>
  <c r="D2950" i="7"/>
  <c r="D2951" i="7"/>
  <c r="D2952" i="7"/>
  <c r="D2955" i="7"/>
  <c r="D2957" i="7"/>
  <c r="D2958" i="7"/>
  <c r="D2959" i="7"/>
  <c r="D2960" i="7"/>
  <c r="D2961" i="7"/>
  <c r="D2962" i="7"/>
  <c r="D2966" i="7"/>
  <c r="D2967" i="7"/>
  <c r="D2968" i="7"/>
  <c r="D2970" i="7"/>
  <c r="D2971" i="7"/>
  <c r="D2972" i="7"/>
  <c r="D2975" i="7"/>
  <c r="D2976" i="7"/>
  <c r="D2977" i="7"/>
  <c r="D2978" i="7"/>
  <c r="D2979" i="7"/>
  <c r="D2981" i="7"/>
  <c r="D2982" i="7"/>
  <c r="D2983" i="7"/>
  <c r="D2987" i="7"/>
  <c r="D2988" i="7"/>
  <c r="D2992" i="7"/>
  <c r="D2993" i="7"/>
  <c r="D2994" i="7"/>
  <c r="D2995" i="7"/>
  <c r="D2996" i="7"/>
  <c r="D2997" i="7"/>
  <c r="D2998" i="7"/>
  <c r="D2999" i="7"/>
  <c r="D3000" i="7"/>
  <c r="D3001" i="7"/>
  <c r="D3008" i="7"/>
  <c r="D3009" i="7"/>
  <c r="D3010" i="7"/>
  <c r="D3011" i="7"/>
  <c r="D3013" i="7"/>
  <c r="D3014" i="7"/>
  <c r="D3015" i="7"/>
  <c r="D3016" i="7"/>
  <c r="D3017" i="7"/>
  <c r="D3018" i="7"/>
  <c r="D3019" i="7"/>
  <c r="D3020" i="7"/>
  <c r="D3021" i="7"/>
  <c r="D3023" i="7"/>
  <c r="D3029" i="7"/>
  <c r="D3030" i="7"/>
  <c r="D3031" i="7"/>
  <c r="D3032" i="7"/>
  <c r="D3033" i="7"/>
  <c r="D3034" i="7"/>
  <c r="D3035" i="7"/>
  <c r="D3036" i="7"/>
  <c r="D3037" i="7"/>
  <c r="D3038" i="7"/>
  <c r="D3041" i="7"/>
  <c r="D3042" i="7"/>
  <c r="D3048" i="7"/>
  <c r="D3049" i="7"/>
  <c r="D3050" i="7"/>
  <c r="D3051" i="7"/>
  <c r="D3052" i="7"/>
  <c r="D3053" i="7"/>
  <c r="D3054" i="7"/>
  <c r="D3056" i="7"/>
  <c r="D3057" i="7"/>
  <c r="D3058" i="7"/>
  <c r="D3059" i="7"/>
  <c r="D3060" i="7"/>
  <c r="D3061" i="7"/>
  <c r="K1" i="7"/>
  <c r="C1" i="7" a="1"/>
  <c r="D51" i="7" s="1"/>
  <c r="B1" i="7" a="1"/>
  <c r="B1" i="7" s="1"/>
  <c r="I1" i="7" s="1"/>
  <c r="A1" i="7" a="1"/>
  <c r="L1" i="5"/>
  <c r="I1" i="5"/>
  <c r="D1" i="5" a="1"/>
  <c r="C1" i="5" a="1"/>
  <c r="B2106" i="5" a="1"/>
  <c r="B2106" i="5" s="1"/>
  <c r="H2" i="8" l="1"/>
  <c r="N2" i="8"/>
  <c r="N6" i="8"/>
  <c r="N10" i="8"/>
  <c r="N14" i="8"/>
  <c r="N18" i="8"/>
  <c r="N22" i="8"/>
  <c r="N26" i="8"/>
  <c r="N30" i="8"/>
  <c r="N34" i="8"/>
  <c r="N38" i="8"/>
  <c r="N42" i="8"/>
  <c r="N46" i="8"/>
  <c r="N50" i="8"/>
  <c r="N54" i="8"/>
  <c r="N58" i="8"/>
  <c r="N62" i="8"/>
  <c r="N66" i="8"/>
  <c r="N70" i="8"/>
  <c r="N74" i="8"/>
  <c r="N78" i="8"/>
  <c r="N82" i="8"/>
  <c r="N86" i="8"/>
  <c r="N90" i="8"/>
  <c r="N94" i="8"/>
  <c r="N98" i="8"/>
  <c r="N102" i="8"/>
  <c r="N106" i="8"/>
  <c r="N110" i="8"/>
  <c r="N114" i="8"/>
  <c r="N118" i="8"/>
  <c r="N122" i="8"/>
  <c r="N126" i="8"/>
  <c r="N130" i="8"/>
  <c r="N134" i="8"/>
  <c r="N138" i="8"/>
  <c r="N142" i="8"/>
  <c r="N146" i="8"/>
  <c r="N150" i="8"/>
  <c r="N154" i="8"/>
  <c r="N158" i="8"/>
  <c r="N162" i="8"/>
  <c r="N166" i="8"/>
  <c r="N170" i="8"/>
  <c r="N174" i="8"/>
  <c r="N178" i="8"/>
  <c r="N182" i="8"/>
  <c r="N186" i="8"/>
  <c r="N190" i="8"/>
  <c r="N194" i="8"/>
  <c r="N198" i="8"/>
  <c r="N202" i="8"/>
  <c r="N206" i="8"/>
  <c r="N210" i="8"/>
  <c r="N214" i="8"/>
  <c r="N218" i="8"/>
  <c r="N222" i="8"/>
  <c r="N226" i="8"/>
  <c r="N230" i="8"/>
  <c r="N234" i="8"/>
  <c r="N238" i="8"/>
  <c r="N242" i="8"/>
  <c r="N246" i="8"/>
  <c r="N250" i="8"/>
  <c r="N254" i="8"/>
  <c r="N258" i="8"/>
  <c r="N262" i="8"/>
  <c r="N266" i="8"/>
  <c r="N270" i="8"/>
  <c r="N274" i="8"/>
  <c r="N278" i="8"/>
  <c r="N282" i="8"/>
  <c r="N286" i="8"/>
  <c r="N290" i="8"/>
  <c r="N294" i="8"/>
  <c r="N298" i="8"/>
  <c r="N302" i="8"/>
  <c r="N306" i="8"/>
  <c r="N310" i="8"/>
  <c r="N314" i="8"/>
  <c r="N318" i="8"/>
  <c r="N322" i="8"/>
  <c r="N326" i="8"/>
  <c r="N330" i="8"/>
  <c r="N334" i="8"/>
  <c r="N338" i="8"/>
  <c r="N3" i="8"/>
  <c r="N7" i="8"/>
  <c r="N11" i="8"/>
  <c r="N15" i="8"/>
  <c r="N19" i="8"/>
  <c r="N23" i="8"/>
  <c r="N27" i="8"/>
  <c r="N31" i="8"/>
  <c r="N35" i="8"/>
  <c r="N39" i="8"/>
  <c r="N43" i="8"/>
  <c r="N47" i="8"/>
  <c r="N51" i="8"/>
  <c r="N55" i="8"/>
  <c r="N59" i="8"/>
  <c r="N63" i="8"/>
  <c r="N67" i="8"/>
  <c r="N71" i="8"/>
  <c r="N75" i="8"/>
  <c r="N79" i="8"/>
  <c r="N83" i="8"/>
  <c r="N87" i="8"/>
  <c r="N91" i="8"/>
  <c r="N95" i="8"/>
  <c r="N99" i="8"/>
  <c r="N103" i="8"/>
  <c r="N107" i="8"/>
  <c r="N111" i="8"/>
  <c r="N115" i="8"/>
  <c r="N119" i="8"/>
  <c r="N123" i="8"/>
  <c r="N127" i="8"/>
  <c r="N131" i="8"/>
  <c r="N135" i="8"/>
  <c r="N139" i="8"/>
  <c r="N143" i="8"/>
  <c r="N147" i="8"/>
  <c r="N151" i="8"/>
  <c r="N155" i="8"/>
  <c r="N159" i="8"/>
  <c r="N163" i="8"/>
  <c r="N167" i="8"/>
  <c r="N171" i="8"/>
  <c r="N175" i="8"/>
  <c r="N179" i="8"/>
  <c r="N183" i="8"/>
  <c r="N187" i="8"/>
  <c r="N191" i="8"/>
  <c r="N195" i="8"/>
  <c r="N199" i="8"/>
  <c r="N203" i="8"/>
  <c r="N207" i="8"/>
  <c r="N211" i="8"/>
  <c r="N215" i="8"/>
  <c r="N219" i="8"/>
  <c r="N223" i="8"/>
  <c r="N227" i="8"/>
  <c r="N231" i="8"/>
  <c r="N235" i="8"/>
  <c r="N239" i="8"/>
  <c r="N243" i="8"/>
  <c r="N247" i="8"/>
  <c r="N251" i="8"/>
  <c r="N255" i="8"/>
  <c r="N259" i="8"/>
  <c r="N263" i="8"/>
  <c r="N267" i="8"/>
  <c r="N271" i="8"/>
  <c r="N275" i="8"/>
  <c r="N279" i="8"/>
  <c r="N283" i="8"/>
  <c r="N287" i="8"/>
  <c r="N291" i="8"/>
  <c r="N295" i="8"/>
  <c r="N299" i="8"/>
  <c r="N303" i="8"/>
  <c r="N307" i="8"/>
  <c r="N311" i="8"/>
  <c r="N315" i="8"/>
  <c r="N319" i="8"/>
  <c r="N323" i="8"/>
  <c r="N327" i="8"/>
  <c r="N331" i="8"/>
  <c r="N335" i="8"/>
  <c r="N339" i="8"/>
  <c r="N4" i="8"/>
  <c r="N12" i="8"/>
  <c r="N20" i="8"/>
  <c r="N28" i="8"/>
  <c r="N36" i="8"/>
  <c r="N44" i="8"/>
  <c r="N52" i="8"/>
  <c r="N60" i="8"/>
  <c r="N68" i="8"/>
  <c r="N76" i="8"/>
  <c r="N84" i="8"/>
  <c r="N92" i="8"/>
  <c r="N100" i="8"/>
  <c r="N108" i="8"/>
  <c r="N116" i="8"/>
  <c r="N124" i="8"/>
  <c r="N132" i="8"/>
  <c r="N140" i="8"/>
  <c r="N148" i="8"/>
  <c r="N156" i="8"/>
  <c r="N164" i="8"/>
  <c r="N172" i="8"/>
  <c r="N180" i="8"/>
  <c r="N188" i="8"/>
  <c r="N196" i="8"/>
  <c r="N204" i="8"/>
  <c r="N212" i="8"/>
  <c r="N220" i="8"/>
  <c r="N228" i="8"/>
  <c r="N236" i="8"/>
  <c r="N244" i="8"/>
  <c r="N252" i="8"/>
  <c r="N260" i="8"/>
  <c r="N268" i="8"/>
  <c r="N276" i="8"/>
  <c r="N284" i="8"/>
  <c r="N292" i="8"/>
  <c r="N300" i="8"/>
  <c r="N308" i="8"/>
  <c r="N316" i="8"/>
  <c r="N324" i="8"/>
  <c r="N332" i="8"/>
  <c r="N340" i="8"/>
  <c r="N344" i="8"/>
  <c r="N348" i="8"/>
  <c r="N352" i="8"/>
  <c r="N356" i="8"/>
  <c r="N360" i="8"/>
  <c r="N364" i="8"/>
  <c r="N368" i="8"/>
  <c r="N372" i="8"/>
  <c r="N376" i="8"/>
  <c r="N380" i="8"/>
  <c r="N384" i="8"/>
  <c r="N388" i="8"/>
  <c r="N392" i="8"/>
  <c r="N396" i="8"/>
  <c r="N400" i="8"/>
  <c r="N404" i="8"/>
  <c r="N408" i="8"/>
  <c r="N412" i="8"/>
  <c r="N416" i="8"/>
  <c r="N420" i="8"/>
  <c r="N424" i="8"/>
  <c r="N428" i="8"/>
  <c r="N432" i="8"/>
  <c r="N436" i="8"/>
  <c r="N440" i="8"/>
  <c r="N444" i="8"/>
  <c r="N448" i="8"/>
  <c r="N452" i="8"/>
  <c r="N456" i="8"/>
  <c r="N460" i="8"/>
  <c r="N464" i="8"/>
  <c r="N468" i="8"/>
  <c r="N472" i="8"/>
  <c r="N476" i="8"/>
  <c r="N480" i="8"/>
  <c r="N484" i="8"/>
  <c r="N488" i="8"/>
  <c r="N492" i="8"/>
  <c r="N496" i="8"/>
  <c r="N500" i="8"/>
  <c r="N504" i="8"/>
  <c r="N508" i="8"/>
  <c r="N5" i="8"/>
  <c r="N16" i="8"/>
  <c r="N25" i="8"/>
  <c r="N37" i="8"/>
  <c r="N48" i="8"/>
  <c r="N57" i="8"/>
  <c r="N69" i="8"/>
  <c r="N80" i="8"/>
  <c r="N89" i="8"/>
  <c r="N101" i="8"/>
  <c r="N112" i="8"/>
  <c r="N121" i="8"/>
  <c r="N133" i="8"/>
  <c r="N144" i="8"/>
  <c r="N153" i="8"/>
  <c r="N165" i="8"/>
  <c r="N176" i="8"/>
  <c r="N185" i="8"/>
  <c r="N197" i="8"/>
  <c r="N208" i="8"/>
  <c r="N217" i="8"/>
  <c r="N229" i="8"/>
  <c r="N240" i="8"/>
  <c r="N249" i="8"/>
  <c r="N261" i="8"/>
  <c r="N272" i="8"/>
  <c r="N281" i="8"/>
  <c r="N293" i="8"/>
  <c r="N304" i="8"/>
  <c r="N313" i="8"/>
  <c r="N325" i="8"/>
  <c r="N336" i="8"/>
  <c r="N343" i="8"/>
  <c r="N349" i="8"/>
  <c r="N354" i="8"/>
  <c r="N359" i="8"/>
  <c r="N365" i="8"/>
  <c r="N370" i="8"/>
  <c r="N375" i="8"/>
  <c r="N381" i="8"/>
  <c r="N386" i="8"/>
  <c r="N391" i="8"/>
  <c r="N397" i="8"/>
  <c r="N402" i="8"/>
  <c r="N407" i="8"/>
  <c r="N413" i="8"/>
  <c r="N418" i="8"/>
  <c r="N423" i="8"/>
  <c r="N429" i="8"/>
  <c r="N434" i="8"/>
  <c r="N439" i="8"/>
  <c r="N445" i="8"/>
  <c r="N450" i="8"/>
  <c r="N455" i="8"/>
  <c r="N461" i="8"/>
  <c r="N466" i="8"/>
  <c r="N471" i="8"/>
  <c r="N477" i="8"/>
  <c r="N482" i="8"/>
  <c r="N487" i="8"/>
  <c r="N493" i="8"/>
  <c r="N498" i="8"/>
  <c r="N503" i="8"/>
  <c r="N509" i="8"/>
  <c r="N513" i="8"/>
  <c r="N517" i="8"/>
  <c r="N521" i="8"/>
  <c r="N525" i="8"/>
  <c r="N529" i="8"/>
  <c r="N533" i="8"/>
  <c r="N537" i="8"/>
  <c r="N541" i="8"/>
  <c r="N545" i="8"/>
  <c r="N549" i="8"/>
  <c r="N553" i="8"/>
  <c r="N557" i="8"/>
  <c r="N561" i="8"/>
  <c r="N565" i="8"/>
  <c r="N569" i="8"/>
  <c r="N573" i="8"/>
  <c r="N577" i="8"/>
  <c r="N581" i="8"/>
  <c r="N585" i="8"/>
  <c r="N589" i="8"/>
  <c r="N593" i="8"/>
  <c r="N597" i="8"/>
  <c r="N601" i="8"/>
  <c r="N605" i="8"/>
  <c r="N609" i="8"/>
  <c r="N613" i="8"/>
  <c r="N617" i="8"/>
  <c r="N621" i="8"/>
  <c r="N625" i="8"/>
  <c r="N629" i="8"/>
  <c r="N633" i="8"/>
  <c r="N637" i="8"/>
  <c r="N641" i="8"/>
  <c r="N645" i="8"/>
  <c r="N649" i="8"/>
  <c r="N653" i="8"/>
  <c r="N657" i="8"/>
  <c r="N661" i="8"/>
  <c r="N665" i="8"/>
  <c r="N669" i="8"/>
  <c r="N673" i="8"/>
  <c r="N677" i="8"/>
  <c r="N681" i="8"/>
  <c r="N685" i="8"/>
  <c r="N689" i="8"/>
  <c r="N693" i="8"/>
  <c r="N697" i="8"/>
  <c r="N701" i="8"/>
  <c r="N705" i="8"/>
  <c r="N709" i="8"/>
  <c r="N713" i="8"/>
  <c r="N717" i="8"/>
  <c r="N721" i="8"/>
  <c r="N725" i="8"/>
  <c r="N729" i="8"/>
  <c r="N733" i="8"/>
  <c r="N737" i="8"/>
  <c r="N741" i="8"/>
  <c r="N745" i="8"/>
  <c r="N749" i="8"/>
  <c r="N753" i="8"/>
  <c r="N757" i="8"/>
  <c r="N761" i="8"/>
  <c r="N765" i="8"/>
  <c r="N769" i="8"/>
  <c r="N773" i="8"/>
  <c r="N777" i="8"/>
  <c r="N781" i="8"/>
  <c r="N785" i="8"/>
  <c r="N789" i="8"/>
  <c r="N793" i="8"/>
  <c r="N797" i="8"/>
  <c r="N801" i="8"/>
  <c r="N805" i="8"/>
  <c r="N809" i="8"/>
  <c r="N813" i="8"/>
  <c r="N817" i="8"/>
  <c r="N821" i="8"/>
  <c r="N825" i="8"/>
  <c r="N829" i="8"/>
  <c r="N833" i="8"/>
  <c r="N837" i="8"/>
  <c r="N841" i="8"/>
  <c r="N845" i="8"/>
  <c r="N849" i="8"/>
  <c r="N853" i="8"/>
  <c r="N857" i="8"/>
  <c r="N861" i="8"/>
  <c r="N865" i="8"/>
  <c r="N869" i="8"/>
  <c r="N873" i="8"/>
  <c r="N877" i="8"/>
  <c r="N881" i="8"/>
  <c r="N885" i="8"/>
  <c r="N889" i="8"/>
  <c r="N893" i="8"/>
  <c r="N897" i="8"/>
  <c r="N901" i="8"/>
  <c r="N905" i="8"/>
  <c r="N909" i="8"/>
  <c r="N913" i="8"/>
  <c r="N917" i="8"/>
  <c r="N921" i="8"/>
  <c r="N925" i="8"/>
  <c r="N929" i="8"/>
  <c r="N933" i="8"/>
  <c r="N8" i="8"/>
  <c r="N21" i="8"/>
  <c r="N33" i="8"/>
  <c r="N49" i="8"/>
  <c r="N64" i="8"/>
  <c r="N77" i="8"/>
  <c r="N93" i="8"/>
  <c r="N105" i="8"/>
  <c r="N120" i="8"/>
  <c r="N136" i="8"/>
  <c r="N149" i="8"/>
  <c r="N161" i="8"/>
  <c r="N177" i="8"/>
  <c r="N192" i="8"/>
  <c r="N205" i="8"/>
  <c r="N221" i="8"/>
  <c r="N233" i="8"/>
  <c r="N248" i="8"/>
  <c r="N264" i="8"/>
  <c r="N277" i="8"/>
  <c r="N289" i="8"/>
  <c r="N305" i="8"/>
  <c r="N320" i="8"/>
  <c r="N333" i="8"/>
  <c r="N345" i="8"/>
  <c r="N351" i="8"/>
  <c r="N358" i="8"/>
  <c r="N366" i="8"/>
  <c r="N373" i="8"/>
  <c r="N379" i="8"/>
  <c r="N387" i="8"/>
  <c r="N394" i="8"/>
  <c r="N401" i="8"/>
  <c r="N409" i="8"/>
  <c r="N415" i="8"/>
  <c r="N422" i="8"/>
  <c r="N430" i="8"/>
  <c r="N437" i="8"/>
  <c r="N443" i="8"/>
  <c r="N451" i="8"/>
  <c r="N458" i="8"/>
  <c r="N465" i="8"/>
  <c r="N473" i="8"/>
  <c r="N479" i="8"/>
  <c r="N486" i="8"/>
  <c r="N494" i="8"/>
  <c r="N501" i="8"/>
  <c r="N507" i="8"/>
  <c r="N514" i="8"/>
  <c r="N519" i="8"/>
  <c r="N524" i="8"/>
  <c r="N530" i="8"/>
  <c r="N535" i="8"/>
  <c r="N540" i="8"/>
  <c r="N546" i="8"/>
  <c r="N551" i="8"/>
  <c r="N556" i="8"/>
  <c r="N562" i="8"/>
  <c r="N567" i="8"/>
  <c r="N572" i="8"/>
  <c r="N578" i="8"/>
  <c r="N583" i="8"/>
  <c r="N588" i="8"/>
  <c r="N594" i="8"/>
  <c r="N599" i="8"/>
  <c r="N604" i="8"/>
  <c r="N610" i="8"/>
  <c r="N615" i="8"/>
  <c r="N620" i="8"/>
  <c r="N626" i="8"/>
  <c r="N631" i="8"/>
  <c r="N636" i="8"/>
  <c r="N642" i="8"/>
  <c r="N647" i="8"/>
  <c r="N652" i="8"/>
  <c r="N658" i="8"/>
  <c r="N663" i="8"/>
  <c r="N668" i="8"/>
  <c r="N674" i="8"/>
  <c r="N679" i="8"/>
  <c r="N684" i="8"/>
  <c r="N690" i="8"/>
  <c r="N695" i="8"/>
  <c r="N700" i="8"/>
  <c r="N706" i="8"/>
  <c r="N711" i="8"/>
  <c r="N716" i="8"/>
  <c r="N722" i="8"/>
  <c r="N727" i="8"/>
  <c r="N732" i="8"/>
  <c r="N738" i="8"/>
  <c r="N743" i="8"/>
  <c r="N748" i="8"/>
  <c r="N754" i="8"/>
  <c r="N759" i="8"/>
  <c r="N764" i="8"/>
  <c r="N770" i="8"/>
  <c r="N775" i="8"/>
  <c r="N780" i="8"/>
  <c r="N786" i="8"/>
  <c r="N791" i="8"/>
  <c r="N796" i="8"/>
  <c r="N802" i="8"/>
  <c r="N807" i="8"/>
  <c r="N812" i="8"/>
  <c r="N818" i="8"/>
  <c r="N823" i="8"/>
  <c r="N828" i="8"/>
  <c r="N834" i="8"/>
  <c r="N839" i="8"/>
  <c r="N844" i="8"/>
  <c r="N850" i="8"/>
  <c r="N855" i="8"/>
  <c r="N860" i="8"/>
  <c r="N866" i="8"/>
  <c r="N871" i="8"/>
  <c r="N876" i="8"/>
  <c r="N882" i="8"/>
  <c r="N887" i="8"/>
  <c r="N892" i="8"/>
  <c r="N898" i="8"/>
  <c r="N903" i="8"/>
  <c r="N908" i="8"/>
  <c r="N914" i="8"/>
  <c r="N919" i="8"/>
  <c r="N924" i="8"/>
  <c r="N930" i="8"/>
  <c r="N935" i="8"/>
  <c r="N939" i="8"/>
  <c r="N943" i="8"/>
  <c r="N947" i="8"/>
  <c r="N951" i="8"/>
  <c r="N955" i="8"/>
  <c r="N959" i="8"/>
  <c r="N963" i="8"/>
  <c r="N967" i="8"/>
  <c r="N971" i="8"/>
  <c r="N975" i="8"/>
  <c r="N979" i="8"/>
  <c r="N983" i="8"/>
  <c r="N987" i="8"/>
  <c r="N991" i="8"/>
  <c r="N995" i="8"/>
  <c r="N999" i="8"/>
  <c r="N1003" i="8"/>
  <c r="N1007" i="8"/>
  <c r="N1011" i="8"/>
  <c r="N1015" i="8"/>
  <c r="N1019" i="8"/>
  <c r="N1023" i="8"/>
  <c r="N1027" i="8"/>
  <c r="N1031" i="8"/>
  <c r="N1035" i="8"/>
  <c r="N1039" i="8"/>
  <c r="N1043" i="8"/>
  <c r="N9" i="8"/>
  <c r="N24" i="8"/>
  <c r="N40" i="8"/>
  <c r="N53" i="8"/>
  <c r="N65" i="8"/>
  <c r="N81" i="8"/>
  <c r="N96" i="8"/>
  <c r="N109" i="8"/>
  <c r="N125" i="8"/>
  <c r="N137" i="8"/>
  <c r="N152" i="8"/>
  <c r="N168" i="8"/>
  <c r="N181" i="8"/>
  <c r="N193" i="8"/>
  <c r="N209" i="8"/>
  <c r="N224" i="8"/>
  <c r="N237" i="8"/>
  <c r="N253" i="8"/>
  <c r="N265" i="8"/>
  <c r="N280" i="8"/>
  <c r="N296" i="8"/>
  <c r="N309" i="8"/>
  <c r="N321" i="8"/>
  <c r="N337" i="8"/>
  <c r="N346" i="8"/>
  <c r="N353" i="8"/>
  <c r="N361" i="8"/>
  <c r="N367" i="8"/>
  <c r="N374" i="8"/>
  <c r="N382" i="8"/>
  <c r="N389" i="8"/>
  <c r="N395" i="8"/>
  <c r="N403" i="8"/>
  <c r="N410" i="8"/>
  <c r="N417" i="8"/>
  <c r="N425" i="8"/>
  <c r="N431" i="8"/>
  <c r="N438" i="8"/>
  <c r="N446" i="8"/>
  <c r="N453" i="8"/>
  <c r="N459" i="8"/>
  <c r="N467" i="8"/>
  <c r="N474" i="8"/>
  <c r="N481" i="8"/>
  <c r="N489" i="8"/>
  <c r="N495" i="8"/>
  <c r="N502" i="8"/>
  <c r="N510" i="8"/>
  <c r="N515" i="8"/>
  <c r="N520" i="8"/>
  <c r="N526" i="8"/>
  <c r="N531" i="8"/>
  <c r="N536" i="8"/>
  <c r="N542" i="8"/>
  <c r="N547" i="8"/>
  <c r="N552" i="8"/>
  <c r="N558" i="8"/>
  <c r="N563" i="8"/>
  <c r="N568" i="8"/>
  <c r="N574" i="8"/>
  <c r="N579" i="8"/>
  <c r="N584" i="8"/>
  <c r="N590" i="8"/>
  <c r="N595" i="8"/>
  <c r="N600" i="8"/>
  <c r="N606" i="8"/>
  <c r="N611" i="8"/>
  <c r="N616" i="8"/>
  <c r="N622" i="8"/>
  <c r="N627" i="8"/>
  <c r="N632" i="8"/>
  <c r="N638" i="8"/>
  <c r="N643" i="8"/>
  <c r="N648" i="8"/>
  <c r="N654" i="8"/>
  <c r="N659" i="8"/>
  <c r="N664" i="8"/>
  <c r="N670" i="8"/>
  <c r="N675" i="8"/>
  <c r="N680" i="8"/>
  <c r="N686" i="8"/>
  <c r="N691" i="8"/>
  <c r="N696" i="8"/>
  <c r="N702" i="8"/>
  <c r="N707" i="8"/>
  <c r="N712" i="8"/>
  <c r="N718" i="8"/>
  <c r="N723" i="8"/>
  <c r="N728" i="8"/>
  <c r="N734" i="8"/>
  <c r="N739" i="8"/>
  <c r="N744" i="8"/>
  <c r="N750" i="8"/>
  <c r="N755" i="8"/>
  <c r="N760" i="8"/>
  <c r="N766" i="8"/>
  <c r="N771" i="8"/>
  <c r="N776" i="8"/>
  <c r="N782" i="8"/>
  <c r="N787" i="8"/>
  <c r="N792" i="8"/>
  <c r="N798" i="8"/>
  <c r="N803" i="8"/>
  <c r="N808" i="8"/>
  <c r="N814" i="8"/>
  <c r="N819" i="8"/>
  <c r="N824" i="8"/>
  <c r="N830" i="8"/>
  <c r="N835" i="8"/>
  <c r="N840" i="8"/>
  <c r="N846" i="8"/>
  <c r="N851" i="8"/>
  <c r="N856" i="8"/>
  <c r="N862" i="8"/>
  <c r="N867" i="8"/>
  <c r="N872" i="8"/>
  <c r="N878" i="8"/>
  <c r="N883" i="8"/>
  <c r="N888" i="8"/>
  <c r="N894" i="8"/>
  <c r="N899" i="8"/>
  <c r="N904" i="8"/>
  <c r="N910" i="8"/>
  <c r="N915" i="8"/>
  <c r="N920" i="8"/>
  <c r="N926" i="8"/>
  <c r="N931" i="8"/>
  <c r="N936" i="8"/>
  <c r="N940" i="8"/>
  <c r="N944" i="8"/>
  <c r="N948" i="8"/>
  <c r="N952" i="8"/>
  <c r="N956" i="8"/>
  <c r="N960" i="8"/>
  <c r="N964" i="8"/>
  <c r="N968" i="8"/>
  <c r="N972" i="8"/>
  <c r="N976" i="8"/>
  <c r="N980" i="8"/>
  <c r="N984" i="8"/>
  <c r="N988" i="8"/>
  <c r="N992" i="8"/>
  <c r="N996" i="8"/>
  <c r="N1000" i="8"/>
  <c r="N1004" i="8"/>
  <c r="N1008" i="8"/>
  <c r="N1012" i="8"/>
  <c r="N1016" i="8"/>
  <c r="N1020" i="8"/>
  <c r="N1024" i="8"/>
  <c r="N1028" i="8"/>
  <c r="N1032" i="8"/>
  <c r="N1036" i="8"/>
  <c r="N1040" i="8"/>
  <c r="N13" i="8"/>
  <c r="N29" i="8"/>
  <c r="N41" i="8"/>
  <c r="N56" i="8"/>
  <c r="N72" i="8"/>
  <c r="N85" i="8"/>
  <c r="N97" i="8"/>
  <c r="N113" i="8"/>
  <c r="N128" i="8"/>
  <c r="N141" i="8"/>
  <c r="N157" i="8"/>
  <c r="N169" i="8"/>
  <c r="N184" i="8"/>
  <c r="N200" i="8"/>
  <c r="N213" i="8"/>
  <c r="N225" i="8"/>
  <c r="N241" i="8"/>
  <c r="N256" i="8"/>
  <c r="N269" i="8"/>
  <c r="N285" i="8"/>
  <c r="N297" i="8"/>
  <c r="N312" i="8"/>
  <c r="N328" i="8"/>
  <c r="N341" i="8"/>
  <c r="N347" i="8"/>
  <c r="N355" i="8"/>
  <c r="N362" i="8"/>
  <c r="N369" i="8"/>
  <c r="N377" i="8"/>
  <c r="N383" i="8"/>
  <c r="N390" i="8"/>
  <c r="N398" i="8"/>
  <c r="N17" i="8"/>
  <c r="N73" i="8"/>
  <c r="N129" i="8"/>
  <c r="N189" i="8"/>
  <c r="N245" i="8"/>
  <c r="N301" i="8"/>
  <c r="N350" i="8"/>
  <c r="N378" i="8"/>
  <c r="N405" i="8"/>
  <c r="N419" i="8"/>
  <c r="N433" i="8"/>
  <c r="N447" i="8"/>
  <c r="N462" i="8"/>
  <c r="N475" i="8"/>
  <c r="N490" i="8"/>
  <c r="N505" i="8"/>
  <c r="N516" i="8"/>
  <c r="N527" i="8"/>
  <c r="N538" i="8"/>
  <c r="N548" i="8"/>
  <c r="N559" i="8"/>
  <c r="N570" i="8"/>
  <c r="N580" i="8"/>
  <c r="N591" i="8"/>
  <c r="N602" i="8"/>
  <c r="N612" i="8"/>
  <c r="N623" i="8"/>
  <c r="N634" i="8"/>
  <c r="N644" i="8"/>
  <c r="N655" i="8"/>
  <c r="N666" i="8"/>
  <c r="N676" i="8"/>
  <c r="N687" i="8"/>
  <c r="N698" i="8"/>
  <c r="N708" i="8"/>
  <c r="N719" i="8"/>
  <c r="N730" i="8"/>
  <c r="N740" i="8"/>
  <c r="N751" i="8"/>
  <c r="N762" i="8"/>
  <c r="N772" i="8"/>
  <c r="N783" i="8"/>
  <c r="N794" i="8"/>
  <c r="N804" i="8"/>
  <c r="N815" i="8"/>
  <c r="N826" i="8"/>
  <c r="N836" i="8"/>
  <c r="N847" i="8"/>
  <c r="N858" i="8"/>
  <c r="N868" i="8"/>
  <c r="N879" i="8"/>
  <c r="N890" i="8"/>
  <c r="N900" i="8"/>
  <c r="N911" i="8"/>
  <c r="N922" i="8"/>
  <c r="N932" i="8"/>
  <c r="N941" i="8"/>
  <c r="N949" i="8"/>
  <c r="N957" i="8"/>
  <c r="N965" i="8"/>
  <c r="N973" i="8"/>
  <c r="N981" i="8"/>
  <c r="N989" i="8"/>
  <c r="N997" i="8"/>
  <c r="N1005" i="8"/>
  <c r="N1013" i="8"/>
  <c r="N1021" i="8"/>
  <c r="N1029" i="8"/>
  <c r="N1037" i="8"/>
  <c r="N45" i="8"/>
  <c r="N104" i="8"/>
  <c r="N160" i="8"/>
  <c r="N216" i="8"/>
  <c r="N273" i="8"/>
  <c r="N329" i="8"/>
  <c r="N363" i="8"/>
  <c r="N393" i="8"/>
  <c r="N411" i="8"/>
  <c r="N426" i="8"/>
  <c r="N441" i="8"/>
  <c r="N454" i="8"/>
  <c r="N469" i="8"/>
  <c r="N483" i="8"/>
  <c r="N497" i="8"/>
  <c r="N511" i="8"/>
  <c r="N522" i="8"/>
  <c r="N532" i="8"/>
  <c r="N543" i="8"/>
  <c r="N554" i="8"/>
  <c r="N564" i="8"/>
  <c r="N575" i="8"/>
  <c r="N586" i="8"/>
  <c r="N596" i="8"/>
  <c r="N607" i="8"/>
  <c r="N618" i="8"/>
  <c r="N628" i="8"/>
  <c r="N639" i="8"/>
  <c r="N650" i="8"/>
  <c r="N660" i="8"/>
  <c r="N671" i="8"/>
  <c r="N682" i="8"/>
  <c r="N692" i="8"/>
  <c r="N703" i="8"/>
  <c r="N714" i="8"/>
  <c r="N724" i="8"/>
  <c r="N735" i="8"/>
  <c r="N746" i="8"/>
  <c r="N756" i="8"/>
  <c r="N767" i="8"/>
  <c r="N778" i="8"/>
  <c r="N788" i="8"/>
  <c r="N799" i="8"/>
  <c r="N810" i="8"/>
  <c r="N820" i="8"/>
  <c r="N831" i="8"/>
  <c r="N842" i="8"/>
  <c r="N852" i="8"/>
  <c r="N863" i="8"/>
  <c r="N874" i="8"/>
  <c r="N884" i="8"/>
  <c r="N895" i="8"/>
  <c r="N906" i="8"/>
  <c r="N916" i="8"/>
  <c r="N927" i="8"/>
  <c r="N937" i="8"/>
  <c r="N945" i="8"/>
  <c r="N953" i="8"/>
  <c r="N961" i="8"/>
  <c r="N969" i="8"/>
  <c r="N977" i="8"/>
  <c r="N985" i="8"/>
  <c r="N993" i="8"/>
  <c r="N1001" i="8"/>
  <c r="N1009" i="8"/>
  <c r="N1017" i="8"/>
  <c r="N1025" i="8"/>
  <c r="N1033" i="8"/>
  <c r="N1041" i="8"/>
  <c r="N61" i="8"/>
  <c r="N117" i="8"/>
  <c r="N173" i="8"/>
  <c r="N232" i="8"/>
  <c r="N288" i="8"/>
  <c r="N342" i="8"/>
  <c r="N371" i="8"/>
  <c r="N399" i="8"/>
  <c r="N414" i="8"/>
  <c r="N427" i="8"/>
  <c r="N442" i="8"/>
  <c r="N457" i="8"/>
  <c r="N470" i="8"/>
  <c r="N485" i="8"/>
  <c r="N499" i="8"/>
  <c r="N512" i="8"/>
  <c r="N523" i="8"/>
  <c r="N534" i="8"/>
  <c r="N544" i="8"/>
  <c r="N555" i="8"/>
  <c r="N566" i="8"/>
  <c r="N576" i="8"/>
  <c r="N587" i="8"/>
  <c r="N598" i="8"/>
  <c r="N608" i="8"/>
  <c r="N619" i="8"/>
  <c r="N630" i="8"/>
  <c r="N640" i="8"/>
  <c r="N651" i="8"/>
  <c r="N662" i="8"/>
  <c r="N672" i="8"/>
  <c r="N683" i="8"/>
  <c r="N694" i="8"/>
  <c r="N704" i="8"/>
  <c r="N715" i="8"/>
  <c r="N726" i="8"/>
  <c r="N736" i="8"/>
  <c r="N747" i="8"/>
  <c r="N758" i="8"/>
  <c r="N768" i="8"/>
  <c r="N779" i="8"/>
  <c r="N790" i="8"/>
  <c r="N800" i="8"/>
  <c r="N811" i="8"/>
  <c r="N822" i="8"/>
  <c r="N832" i="8"/>
  <c r="N843" i="8"/>
  <c r="N854" i="8"/>
  <c r="N864" i="8"/>
  <c r="N875" i="8"/>
  <c r="N886" i="8"/>
  <c r="N896" i="8"/>
  <c r="N907" i="8"/>
  <c r="N918" i="8"/>
  <c r="N928" i="8"/>
  <c r="N938" i="8"/>
  <c r="N946" i="8"/>
  <c r="N954" i="8"/>
  <c r="N962" i="8"/>
  <c r="N970" i="8"/>
  <c r="N978" i="8"/>
  <c r="N986" i="8"/>
  <c r="N994" i="8"/>
  <c r="N1002" i="8"/>
  <c r="N1010" i="8"/>
  <c r="N1018" i="8"/>
  <c r="N1026" i="8"/>
  <c r="N1034" i="8"/>
  <c r="N1042" i="8"/>
  <c r="N32" i="8"/>
  <c r="N88" i="8"/>
  <c r="N145" i="8"/>
  <c r="N201" i="8"/>
  <c r="N257" i="8"/>
  <c r="N317" i="8"/>
  <c r="N357" i="8"/>
  <c r="N385" i="8"/>
  <c r="N406" i="8"/>
  <c r="N421" i="8"/>
  <c r="N435" i="8"/>
  <c r="N449" i="8"/>
  <c r="N463" i="8"/>
  <c r="N478" i="8"/>
  <c r="N491" i="8"/>
  <c r="N506" i="8"/>
  <c r="N518" i="8"/>
  <c r="N528" i="8"/>
  <c r="N539" i="8"/>
  <c r="N550" i="8"/>
  <c r="N560" i="8"/>
  <c r="N571" i="8"/>
  <c r="N582" i="8"/>
  <c r="N592" i="8"/>
  <c r="N603" i="8"/>
  <c r="N614" i="8"/>
  <c r="N624" i="8"/>
  <c r="N635" i="8"/>
  <c r="N646" i="8"/>
  <c r="N656" i="8"/>
  <c r="N667" i="8"/>
  <c r="N678" i="8"/>
  <c r="N688" i="8"/>
  <c r="N699" i="8"/>
  <c r="N710" i="8"/>
  <c r="N720" i="8"/>
  <c r="N731" i="8"/>
  <c r="N742" i="8"/>
  <c r="N752" i="8"/>
  <c r="N763" i="8"/>
  <c r="N774" i="8"/>
  <c r="N784" i="8"/>
  <c r="N795" i="8"/>
  <c r="N806" i="8"/>
  <c r="N816" i="8"/>
  <c r="N827" i="8"/>
  <c r="N838" i="8"/>
  <c r="N848" i="8"/>
  <c r="N859" i="8"/>
  <c r="N870" i="8"/>
  <c r="N880" i="8"/>
  <c r="N891" i="8"/>
  <c r="N902" i="8"/>
  <c r="N912" i="8"/>
  <c r="N923" i="8"/>
  <c r="N934" i="8"/>
  <c r="N942" i="8"/>
  <c r="N950" i="8"/>
  <c r="N958" i="8"/>
  <c r="N966" i="8"/>
  <c r="N974" i="8"/>
  <c r="N982" i="8"/>
  <c r="N990" i="8"/>
  <c r="N998" i="8"/>
  <c r="N1006" i="8"/>
  <c r="N1014" i="8"/>
  <c r="N1022" i="8"/>
  <c r="N1030" i="8"/>
  <c r="N1038" i="8"/>
  <c r="P2" i="8" a="1"/>
  <c r="P2" i="8" s="1"/>
  <c r="C1" i="5"/>
  <c r="J1" i="5" s="1"/>
  <c r="Y3" i="10" a="1"/>
  <c r="Y3" i="10" s="1"/>
  <c r="Y4" i="10" a="1"/>
  <c r="Y4" i="10" s="1"/>
  <c r="Y5" i="10" a="1"/>
  <c r="Y5" i="10" s="1"/>
  <c r="Y2" i="10" a="1"/>
  <c r="Y2" i="10" s="1"/>
  <c r="W3" i="10" s="1"/>
  <c r="W6" i="10"/>
  <c r="X6" i="10"/>
  <c r="W4" i="10"/>
  <c r="D3047" i="7"/>
  <c r="D3004" i="7"/>
  <c r="D2965" i="7"/>
  <c r="D2926" i="7"/>
  <c r="D2885" i="7"/>
  <c r="D2843" i="7"/>
  <c r="D2798" i="7"/>
  <c r="D2757" i="7"/>
  <c r="D2713" i="7"/>
  <c r="D2672" i="7"/>
  <c r="D2629" i="7"/>
  <c r="D2582" i="7"/>
  <c r="D2538" i="7"/>
  <c r="D2494" i="7"/>
  <c r="D2451" i="7"/>
  <c r="D2404" i="7"/>
  <c r="D2360" i="7"/>
  <c r="D2314" i="7"/>
  <c r="D2269" i="7"/>
  <c r="D2220" i="7"/>
  <c r="D2173" i="7"/>
  <c r="D2125" i="7"/>
  <c r="D2076" i="7"/>
  <c r="D2028" i="7"/>
  <c r="D1978" i="7"/>
  <c r="D1928" i="7"/>
  <c r="D1880" i="7"/>
  <c r="D1831" i="7"/>
  <c r="D1784" i="7"/>
  <c r="D1735" i="7"/>
  <c r="D1684" i="7"/>
  <c r="D1636" i="7"/>
  <c r="D1590" i="7"/>
  <c r="D1540" i="7"/>
  <c r="D1493" i="7"/>
  <c r="D1439" i="7"/>
  <c r="D1390" i="7"/>
  <c r="D1339" i="7"/>
  <c r="D1290" i="7"/>
  <c r="D1239" i="7"/>
  <c r="D1183" i="7"/>
  <c r="D1133" i="7"/>
  <c r="D1079" i="7"/>
  <c r="D1027" i="7"/>
  <c r="D973" i="7"/>
  <c r="D924" i="7"/>
  <c r="D870" i="7"/>
  <c r="D818" i="7"/>
  <c r="D766" i="7"/>
  <c r="D711" i="7"/>
  <c r="D658" i="7"/>
  <c r="D599" i="7"/>
  <c r="D550" i="7"/>
  <c r="D492" i="7"/>
  <c r="D438" i="7"/>
  <c r="D377" i="7"/>
  <c r="D317" i="7"/>
  <c r="D262" i="7"/>
  <c r="D206" i="7"/>
  <c r="D140" i="7"/>
  <c r="D84" i="7"/>
  <c r="D21" i="7"/>
  <c r="D3046" i="7"/>
  <c r="D3003" i="7"/>
  <c r="D2964" i="7"/>
  <c r="D2925" i="7"/>
  <c r="D2884" i="7"/>
  <c r="D2840" i="7"/>
  <c r="D2797" i="7"/>
  <c r="D2756" i="7"/>
  <c r="D2712" i="7"/>
  <c r="D2670" i="7"/>
  <c r="D2624" i="7"/>
  <c r="D2581" i="7"/>
  <c r="D2537" i="7"/>
  <c r="D2493" i="7"/>
  <c r="D2450" i="7"/>
  <c r="D2403" i="7"/>
  <c r="D2359" i="7"/>
  <c r="D2313" i="7"/>
  <c r="D2268" i="7"/>
  <c r="D2219" i="7"/>
  <c r="D2171" i="7"/>
  <c r="D2124" i="7"/>
  <c r="D2073" i="7"/>
  <c r="D2027" i="7"/>
  <c r="D1977" i="7"/>
  <c r="D1927" i="7"/>
  <c r="D1879" i="7"/>
  <c r="D1830" i="7"/>
  <c r="D1783" i="7"/>
  <c r="D1734" i="7"/>
  <c r="D1683" i="7"/>
  <c r="D1635" i="7"/>
  <c r="D1585" i="7"/>
  <c r="D1539" i="7"/>
  <c r="D1489" i="7"/>
  <c r="D1438" i="7"/>
  <c r="D1389" i="7"/>
  <c r="D1338" i="7"/>
  <c r="D1289" i="7"/>
  <c r="D1233" i="7"/>
  <c r="D1182" i="7"/>
  <c r="D1132" i="7"/>
  <c r="D1077" i="7"/>
  <c r="D1020" i="7"/>
  <c r="D972" i="7"/>
  <c r="D923" i="7"/>
  <c r="D869" i="7"/>
  <c r="D817" i="7"/>
  <c r="D765" i="7"/>
  <c r="D710" i="7"/>
  <c r="D657" i="7"/>
  <c r="D598" i="7"/>
  <c r="D549" i="7"/>
  <c r="D491" i="7"/>
  <c r="D437" i="7"/>
  <c r="D376" i="7"/>
  <c r="D316" i="7"/>
  <c r="D261" i="7"/>
  <c r="D201" i="7"/>
  <c r="D139" i="7"/>
  <c r="D81" i="7"/>
  <c r="D20" i="7"/>
  <c r="D3045" i="7"/>
  <c r="D3002" i="7"/>
  <c r="D2963" i="7"/>
  <c r="D2924" i="7"/>
  <c r="D2882" i="7"/>
  <c r="D2837" i="7"/>
  <c r="D2796" i="7"/>
  <c r="D2755" i="7"/>
  <c r="D2711" i="7"/>
  <c r="D2669" i="7"/>
  <c r="D2622" i="7"/>
  <c r="D2580" i="7"/>
  <c r="D2536" i="7"/>
  <c r="D2492" i="7"/>
  <c r="D2449" i="7"/>
  <c r="D2402" i="7"/>
  <c r="D2358" i="7"/>
  <c r="D2312" i="7"/>
  <c r="D2267" i="7"/>
  <c r="D2217" i="7"/>
  <c r="D2170" i="7"/>
  <c r="D2123" i="7"/>
  <c r="D2072" i="7"/>
  <c r="D2026" i="7"/>
  <c r="D1972" i="7"/>
  <c r="D1924" i="7"/>
  <c r="D1878" i="7"/>
  <c r="D1828" i="7"/>
  <c r="D1782" i="7"/>
  <c r="D1731" i="7"/>
  <c r="D1682" i="7"/>
  <c r="D1634" i="7"/>
  <c r="D1584" i="7"/>
  <c r="D1538" i="7"/>
  <c r="D1488" i="7"/>
  <c r="D1435" i="7"/>
  <c r="D1388" i="7"/>
  <c r="D1337" i="7"/>
  <c r="D1288" i="7"/>
  <c r="D1232" i="7"/>
  <c r="D1181" i="7"/>
  <c r="D1129" i="7"/>
  <c r="D1076" i="7"/>
  <c r="D1019" i="7"/>
  <c r="D971" i="7"/>
  <c r="D922" i="7"/>
  <c r="D868" i="7"/>
  <c r="D814" i="7"/>
  <c r="D764" i="7"/>
  <c r="D706" i="7"/>
  <c r="D656" i="7"/>
  <c r="D597" i="7"/>
  <c r="D548" i="7"/>
  <c r="D490" i="7"/>
  <c r="D436" i="7"/>
  <c r="D374" i="7"/>
  <c r="D315" i="7"/>
  <c r="D260" i="7"/>
  <c r="D200" i="7"/>
  <c r="D138" i="7"/>
  <c r="D76" i="7"/>
  <c r="D10" i="7"/>
  <c r="D3028" i="7"/>
  <c r="D2986" i="7"/>
  <c r="D2946" i="7"/>
  <c r="D2904" i="7"/>
  <c r="D2864" i="7"/>
  <c r="D2824" i="7"/>
  <c r="D2779" i="7"/>
  <c r="D2738" i="7"/>
  <c r="D2694" i="7"/>
  <c r="D2651" i="7"/>
  <c r="D2604" i="7"/>
  <c r="D2562" i="7"/>
  <c r="D2516" i="7"/>
  <c r="D2473" i="7"/>
  <c r="D2429" i="7"/>
  <c r="D2385" i="7"/>
  <c r="D2340" i="7"/>
  <c r="D2294" i="7"/>
  <c r="D2248" i="7"/>
  <c r="D2201" i="7"/>
  <c r="D2148" i="7"/>
  <c r="D2100" i="7"/>
  <c r="D2053" i="7"/>
  <c r="D2004" i="7"/>
  <c r="D1956" i="7"/>
  <c r="D1908" i="7"/>
  <c r="D1859" i="7"/>
  <c r="D1808" i="7"/>
  <c r="D1759" i="7"/>
  <c r="D1713" i="7"/>
  <c r="D1661" i="7"/>
  <c r="D1613" i="7"/>
  <c r="D1563" i="7"/>
  <c r="D1515" i="7"/>
  <c r="D1466" i="7"/>
  <c r="D1419" i="7"/>
  <c r="D1370" i="7"/>
  <c r="D1316" i="7"/>
  <c r="D1260" i="7"/>
  <c r="D1210" i="7"/>
  <c r="D1159" i="7"/>
  <c r="D1107" i="7"/>
  <c r="D1052" i="7"/>
  <c r="D1004" i="7"/>
  <c r="D952" i="7"/>
  <c r="D895" i="7"/>
  <c r="D843" i="7"/>
  <c r="D793" i="7"/>
  <c r="D741" i="7"/>
  <c r="D686" i="7"/>
  <c r="D631" i="7"/>
  <c r="D581" i="7"/>
  <c r="D518" i="7"/>
  <c r="D467" i="7"/>
  <c r="D408" i="7"/>
  <c r="D352" i="7"/>
  <c r="D292" i="7"/>
  <c r="D234" i="7"/>
  <c r="D177" i="7"/>
  <c r="D113" i="7"/>
  <c r="D52" i="7"/>
  <c r="D3025" i="7"/>
  <c r="D2985" i="7"/>
  <c r="D2945" i="7"/>
  <c r="D2903" i="7"/>
  <c r="D2863" i="7"/>
  <c r="D2823" i="7"/>
  <c r="D2778" i="7"/>
  <c r="D2737" i="7"/>
  <c r="D2693" i="7"/>
  <c r="D2650" i="7"/>
  <c r="D2603" i="7"/>
  <c r="D2560" i="7"/>
  <c r="D2515" i="7"/>
  <c r="D2472" i="7"/>
  <c r="D2428" i="7"/>
  <c r="D2382" i="7"/>
  <c r="D2339" i="7"/>
  <c r="D2292" i="7"/>
  <c r="D2247" i="7"/>
  <c r="D2200" i="7"/>
  <c r="D2147" i="7"/>
  <c r="D2099" i="7"/>
  <c r="D2052" i="7"/>
  <c r="D2003" i="7"/>
  <c r="D1955" i="7"/>
  <c r="D1907" i="7"/>
  <c r="D1855" i="7"/>
  <c r="D1806" i="7"/>
  <c r="D1758" i="7"/>
  <c r="D1709" i="7"/>
  <c r="D1660" i="7"/>
  <c r="D1612" i="7"/>
  <c r="D1562" i="7"/>
  <c r="D1514" i="7"/>
  <c r="D1465" i="7"/>
  <c r="D1418" i="7"/>
  <c r="D1369" i="7"/>
  <c r="D1315" i="7"/>
  <c r="D1259" i="7"/>
  <c r="D1209" i="7"/>
  <c r="D1158" i="7"/>
  <c r="D1106" i="7"/>
  <c r="D1051" i="7"/>
  <c r="D1002" i="7"/>
  <c r="D951" i="7"/>
  <c r="D894" i="7"/>
  <c r="D842" i="7"/>
  <c r="D792" i="7"/>
  <c r="D740" i="7"/>
  <c r="D685" i="7"/>
  <c r="D630" i="7"/>
  <c r="D579" i="7"/>
  <c r="D517" i="7"/>
  <c r="D465" i="7"/>
  <c r="D407" i="7"/>
  <c r="D351" i="7"/>
  <c r="D291" i="7"/>
  <c r="D230" i="7"/>
  <c r="D176" i="7"/>
  <c r="D112" i="7"/>
  <c r="D27" i="7"/>
  <c r="D59" i="7"/>
  <c r="D91" i="7"/>
  <c r="D123" i="7"/>
  <c r="D30" i="7"/>
  <c r="D63" i="7"/>
  <c r="D96" i="7"/>
  <c r="D129" i="7"/>
  <c r="D161" i="7"/>
  <c r="D193" i="7"/>
  <c r="D225" i="7"/>
  <c r="D257" i="7"/>
  <c r="D289" i="7"/>
  <c r="D321" i="7"/>
  <c r="D353" i="7"/>
  <c r="D385" i="7"/>
  <c r="D417" i="7"/>
  <c r="D449" i="7"/>
  <c r="D481" i="7"/>
  <c r="D513" i="7"/>
  <c r="D545" i="7"/>
  <c r="D577" i="7"/>
  <c r="D609" i="7"/>
  <c r="D641" i="7"/>
  <c r="D673" i="7"/>
  <c r="D705" i="7"/>
  <c r="D737" i="7"/>
  <c r="D769" i="7"/>
  <c r="D801" i="7"/>
  <c r="D833" i="7"/>
  <c r="D865" i="7"/>
  <c r="D897" i="7"/>
  <c r="D929" i="7"/>
  <c r="D961" i="7"/>
  <c r="D993" i="7"/>
  <c r="D1025" i="7"/>
  <c r="D1057" i="7"/>
  <c r="D1089" i="7"/>
  <c r="D1121" i="7"/>
  <c r="D1153" i="7"/>
  <c r="D1185" i="7"/>
  <c r="D1217" i="7"/>
  <c r="D1249" i="7"/>
  <c r="D1281" i="7"/>
  <c r="D1313" i="7"/>
  <c r="D1345" i="7"/>
  <c r="D1377" i="7"/>
  <c r="D1409" i="7"/>
  <c r="D1441" i="7"/>
  <c r="D1473" i="7"/>
  <c r="D1505" i="7"/>
  <c r="D1537" i="7"/>
  <c r="D1569" i="7"/>
  <c r="D1601" i="7"/>
  <c r="D1633" i="7"/>
  <c r="D1665" i="7"/>
  <c r="D1697" i="7"/>
  <c r="D1729" i="7"/>
  <c r="D1761" i="7"/>
  <c r="D1793" i="7"/>
  <c r="D1825" i="7"/>
  <c r="D1857" i="7"/>
  <c r="D1889" i="7"/>
  <c r="D1921" i="7"/>
  <c r="D1953" i="7"/>
  <c r="D1985" i="7"/>
  <c r="D2017" i="7"/>
  <c r="D2049" i="7"/>
  <c r="D2081" i="7"/>
  <c r="D2113" i="7"/>
  <c r="D2145" i="7"/>
  <c r="D2177" i="7"/>
  <c r="D2209" i="7"/>
  <c r="D2241" i="7"/>
  <c r="D2273" i="7"/>
  <c r="D2305" i="7"/>
  <c r="D2337" i="7"/>
  <c r="D2369" i="7"/>
  <c r="D2401" i="7"/>
  <c r="D2433" i="7"/>
  <c r="D2465" i="7"/>
  <c r="D2497" i="7"/>
  <c r="D2529" i="7"/>
  <c r="D2561" i="7"/>
  <c r="D2593" i="7"/>
  <c r="D2625" i="7"/>
  <c r="D2657" i="7"/>
  <c r="D2689" i="7"/>
  <c r="D2721" i="7"/>
  <c r="D2753" i="7"/>
  <c r="D2785" i="7"/>
  <c r="D2817" i="7"/>
  <c r="D2849" i="7"/>
  <c r="D2881" i="7"/>
  <c r="D2913" i="7"/>
  <c r="D11" i="7"/>
  <c r="D44" i="7"/>
  <c r="D77" i="7"/>
  <c r="D110" i="7"/>
  <c r="D143" i="7"/>
  <c r="D175" i="7"/>
  <c r="D207" i="7"/>
  <c r="D239" i="7"/>
  <c r="D271" i="7"/>
  <c r="D303" i="7"/>
  <c r="D335" i="7"/>
  <c r="D367" i="7"/>
  <c r="D399" i="7"/>
  <c r="D431" i="7"/>
  <c r="D463" i="7"/>
  <c r="D495" i="7"/>
  <c r="D527" i="7"/>
  <c r="D559" i="7"/>
  <c r="D591" i="7"/>
  <c r="D623" i="7"/>
  <c r="D655" i="7"/>
  <c r="D687" i="7"/>
  <c r="D719" i="7"/>
  <c r="D751" i="7"/>
  <c r="D783" i="7"/>
  <c r="D815" i="7"/>
  <c r="D847" i="7"/>
  <c r="D879" i="7"/>
  <c r="D911" i="7"/>
  <c r="D943" i="7"/>
  <c r="D975" i="7"/>
  <c r="D1007" i="7"/>
  <c r="D1039" i="7"/>
  <c r="D1071" i="7"/>
  <c r="D1103" i="7"/>
  <c r="D1135" i="7"/>
  <c r="D1167" i="7"/>
  <c r="D1199" i="7"/>
  <c r="D1231" i="7"/>
  <c r="D1263" i="7"/>
  <c r="D1295" i="7"/>
  <c r="D1327" i="7"/>
  <c r="D1359" i="7"/>
  <c r="D1391" i="7"/>
  <c r="D1423" i="7"/>
  <c r="D1455" i="7"/>
  <c r="D1487" i="7"/>
  <c r="D1519" i="7"/>
  <c r="D1551" i="7"/>
  <c r="D1583" i="7"/>
  <c r="D1615" i="7"/>
  <c r="D1647" i="7"/>
  <c r="D1679" i="7"/>
  <c r="D1711" i="7"/>
  <c r="D1743" i="7"/>
  <c r="D1775" i="7"/>
  <c r="D1807" i="7"/>
  <c r="D1839" i="7"/>
  <c r="D1871" i="7"/>
  <c r="D1903" i="7"/>
  <c r="D1935" i="7"/>
  <c r="D1967" i="7"/>
  <c r="D1999" i="7"/>
  <c r="D2031" i="7"/>
  <c r="D2063" i="7"/>
  <c r="D2095" i="7"/>
  <c r="D2127" i="7"/>
  <c r="D2159" i="7"/>
  <c r="D2191" i="7"/>
  <c r="D2223" i="7"/>
  <c r="D2255" i="7"/>
  <c r="D2287" i="7"/>
  <c r="D2319" i="7"/>
  <c r="D2351" i="7"/>
  <c r="D2383" i="7"/>
  <c r="D2415" i="7"/>
  <c r="D2447" i="7"/>
  <c r="D2479" i="7"/>
  <c r="D2511" i="7"/>
  <c r="D2543" i="7"/>
  <c r="D2575" i="7"/>
  <c r="D2607" i="7"/>
  <c r="D2639" i="7"/>
  <c r="D2671" i="7"/>
  <c r="D2703" i="7"/>
  <c r="D2735" i="7"/>
  <c r="D2767" i="7"/>
  <c r="D2799" i="7"/>
  <c r="D31" i="7"/>
  <c r="D66" i="7"/>
  <c r="D101" i="7"/>
  <c r="D136" i="7"/>
  <c r="D170" i="7"/>
  <c r="D204" i="7"/>
  <c r="D238" i="7"/>
  <c r="D273" i="7"/>
  <c r="D307" i="7"/>
  <c r="D341" i="7"/>
  <c r="D375" i="7"/>
  <c r="D409" i="7"/>
  <c r="D443" i="7"/>
  <c r="D477" i="7"/>
  <c r="D511" i="7"/>
  <c r="D546" i="7"/>
  <c r="D580" i="7"/>
  <c r="D614" i="7"/>
  <c r="D648" i="7"/>
  <c r="D682" i="7"/>
  <c r="D716" i="7"/>
  <c r="D750" i="7"/>
  <c r="D785" i="7"/>
  <c r="D819" i="7"/>
  <c r="D853" i="7"/>
  <c r="D887" i="7"/>
  <c r="D921" i="7"/>
  <c r="D955" i="7"/>
  <c r="D989" i="7"/>
  <c r="D1023" i="7"/>
  <c r="D1058" i="7"/>
  <c r="D1092" i="7"/>
  <c r="D1126" i="7"/>
  <c r="D1160" i="7"/>
  <c r="D1194" i="7"/>
  <c r="D1228" i="7"/>
  <c r="D1262" i="7"/>
  <c r="D1297" i="7"/>
  <c r="D1331" i="7"/>
  <c r="D1365" i="7"/>
  <c r="D1399" i="7"/>
  <c r="D1433" i="7"/>
  <c r="D1467" i="7"/>
  <c r="D1501" i="7"/>
  <c r="D1535" i="7"/>
  <c r="D1570" i="7"/>
  <c r="D1604" i="7"/>
  <c r="D1638" i="7"/>
  <c r="D1672" i="7"/>
  <c r="D1706" i="7"/>
  <c r="D1740" i="7"/>
  <c r="D1774" i="7"/>
  <c r="D1809" i="7"/>
  <c r="D1843" i="7"/>
  <c r="D1877" i="7"/>
  <c r="D1911" i="7"/>
  <c r="D1945" i="7"/>
  <c r="D1979" i="7"/>
  <c r="D2013" i="7"/>
  <c r="D2047" i="7"/>
  <c r="D2082" i="7"/>
  <c r="D2116" i="7"/>
  <c r="D2150" i="7"/>
  <c r="D2184" i="7"/>
  <c r="D2218" i="7"/>
  <c r="D2252" i="7"/>
  <c r="D2286" i="7"/>
  <c r="D2321" i="7"/>
  <c r="D2355" i="7"/>
  <c r="D2389" i="7"/>
  <c r="D2423" i="7"/>
  <c r="D2457" i="7"/>
  <c r="D2491" i="7"/>
  <c r="D2525" i="7"/>
  <c r="D2559" i="7"/>
  <c r="D2594" i="7"/>
  <c r="D2628" i="7"/>
  <c r="D2662" i="7"/>
  <c r="D12" i="7"/>
  <c r="D47" i="7"/>
  <c r="D82" i="7"/>
  <c r="D117" i="7"/>
  <c r="D152" i="7"/>
  <c r="D186" i="7"/>
  <c r="D220" i="7"/>
  <c r="D254" i="7"/>
  <c r="D288" i="7"/>
  <c r="D323" i="7"/>
  <c r="D357" i="7"/>
  <c r="D391" i="7"/>
  <c r="D425" i="7"/>
  <c r="D459" i="7"/>
  <c r="D493" i="7"/>
  <c r="D528" i="7"/>
  <c r="D13" i="7"/>
  <c r="D48" i="7"/>
  <c r="D83" i="7"/>
  <c r="D118" i="7"/>
  <c r="D153" i="7"/>
  <c r="D187" i="7"/>
  <c r="D221" i="7"/>
  <c r="D255" i="7"/>
  <c r="D290" i="7"/>
  <c r="D324" i="7"/>
  <c r="D358" i="7"/>
  <c r="D392" i="7"/>
  <c r="D426" i="7"/>
  <c r="D460" i="7"/>
  <c r="D39" i="7"/>
  <c r="D78" i="7"/>
  <c r="D116" i="7"/>
  <c r="D156" i="7"/>
  <c r="D194" i="7"/>
  <c r="D231" i="7"/>
  <c r="D268" i="7"/>
  <c r="D306" i="7"/>
  <c r="D344" i="7"/>
  <c r="D381" i="7"/>
  <c r="D419" i="7"/>
  <c r="D456" i="7"/>
  <c r="D494" i="7"/>
  <c r="D531" i="7"/>
  <c r="D566" i="7"/>
  <c r="D601" i="7"/>
  <c r="D636" i="7"/>
  <c r="D671" i="7"/>
  <c r="D707" i="7"/>
  <c r="D742" i="7"/>
  <c r="D777" i="7"/>
  <c r="D812" i="7"/>
  <c r="D848" i="7"/>
  <c r="D883" i="7"/>
  <c r="D918" i="7"/>
  <c r="D953" i="7"/>
  <c r="D988" i="7"/>
  <c r="D1024" i="7"/>
  <c r="D1060" i="7"/>
  <c r="D1095" i="7"/>
  <c r="D1130" i="7"/>
  <c r="D1165" i="7"/>
  <c r="D1201" i="7"/>
  <c r="D1236" i="7"/>
  <c r="D1271" i="7"/>
  <c r="D1306" i="7"/>
  <c r="D1341" i="7"/>
  <c r="D1376" i="7"/>
  <c r="D1412" i="7"/>
  <c r="D1447" i="7"/>
  <c r="D1482" i="7"/>
  <c r="D1517" i="7"/>
  <c r="D1553" i="7"/>
  <c r="D1588" i="7"/>
  <c r="D1623" i="7"/>
  <c r="D1658" i="7"/>
  <c r="D1693" i="7"/>
  <c r="D1728" i="7"/>
  <c r="D1764" i="7"/>
  <c r="D1799" i="7"/>
  <c r="D1834" i="7"/>
  <c r="D1869" i="7"/>
  <c r="D1905" i="7"/>
  <c r="D1940" i="7"/>
  <c r="D1975" i="7"/>
  <c r="D2010" i="7"/>
  <c r="D2045" i="7"/>
  <c r="D2080" i="7"/>
  <c r="D2117" i="7"/>
  <c r="D2152" i="7"/>
  <c r="D2187" i="7"/>
  <c r="D2222" i="7"/>
  <c r="D2258" i="7"/>
  <c r="D2293" i="7"/>
  <c r="D2328" i="7"/>
  <c r="D2363" i="7"/>
  <c r="D2398" i="7"/>
  <c r="D2434" i="7"/>
  <c r="D2469" i="7"/>
  <c r="D2504" i="7"/>
  <c r="D2539" i="7"/>
  <c r="D2574" i="7"/>
  <c r="D2610" i="7"/>
  <c r="D2645" i="7"/>
  <c r="D2680" i="7"/>
  <c r="D2714" i="7"/>
  <c r="D2748" i="7"/>
  <c r="D2782" i="7"/>
  <c r="D2816" i="7"/>
  <c r="D2850" i="7"/>
  <c r="D2883" i="7"/>
  <c r="D2916" i="7"/>
  <c r="D2948" i="7"/>
  <c r="D2980" i="7"/>
  <c r="D3012" i="7"/>
  <c r="D3044" i="7"/>
  <c r="D2" i="7"/>
  <c r="D40" i="7"/>
  <c r="D79" i="7"/>
  <c r="D119" i="7"/>
  <c r="D157" i="7"/>
  <c r="D195" i="7"/>
  <c r="D232" i="7"/>
  <c r="D269" i="7"/>
  <c r="D308" i="7"/>
  <c r="D345" i="7"/>
  <c r="D382" i="7"/>
  <c r="D420" i="7"/>
  <c r="D457" i="7"/>
  <c r="D496" i="7"/>
  <c r="D532" i="7"/>
  <c r="D567" i="7"/>
  <c r="D602" i="7"/>
  <c r="D637" i="7"/>
  <c r="D672" i="7"/>
  <c r="D708" i="7"/>
  <c r="D743" i="7"/>
  <c r="D778" i="7"/>
  <c r="D813" i="7"/>
  <c r="D849" i="7"/>
  <c r="D884" i="7"/>
  <c r="D919" i="7"/>
  <c r="D954" i="7"/>
  <c r="D990" i="7"/>
  <c r="D1026" i="7"/>
  <c r="D1061" i="7"/>
  <c r="D1096" i="7"/>
  <c r="D1131" i="7"/>
  <c r="D1166" i="7"/>
  <c r="D1202" i="7"/>
  <c r="D1237" i="7"/>
  <c r="D1272" i="7"/>
  <c r="D1307" i="7"/>
  <c r="D1342" i="7"/>
  <c r="D1378" i="7"/>
  <c r="D1413" i="7"/>
  <c r="D1448" i="7"/>
  <c r="D1483" i="7"/>
  <c r="D1518" i="7"/>
  <c r="D1554" i="7"/>
  <c r="D1589" i="7"/>
  <c r="D1624" i="7"/>
  <c r="D1659" i="7"/>
  <c r="D1694" i="7"/>
  <c r="D1730" i="7"/>
  <c r="D1765" i="7"/>
  <c r="D1800" i="7"/>
  <c r="D1835" i="7"/>
  <c r="D1870" i="7"/>
  <c r="D1906" i="7"/>
  <c r="D1941" i="7"/>
  <c r="D1976" i="7"/>
  <c r="D2011" i="7"/>
  <c r="D2046" i="7"/>
  <c r="D2083" i="7"/>
  <c r="D2118" i="7"/>
  <c r="D2153" i="7"/>
  <c r="D2188" i="7"/>
  <c r="D2224" i="7"/>
  <c r="D3" i="7"/>
  <c r="D41" i="7"/>
  <c r="D80" i="7"/>
  <c r="D120" i="7"/>
  <c r="D158" i="7"/>
  <c r="D196" i="7"/>
  <c r="D233" i="7"/>
  <c r="D270" i="7"/>
  <c r="D309" i="7"/>
  <c r="D346" i="7"/>
  <c r="D383" i="7"/>
  <c r="D421" i="7"/>
  <c r="D458" i="7"/>
  <c r="D497" i="7"/>
  <c r="D533" i="7"/>
  <c r="D568" i="7"/>
  <c r="D603" i="7"/>
  <c r="D638" i="7"/>
  <c r="D674" i="7"/>
  <c r="D709" i="7"/>
  <c r="D744" i="7"/>
  <c r="D24" i="7"/>
  <c r="D68" i="7"/>
  <c r="D109" i="7"/>
  <c r="D151" i="7"/>
  <c r="D197" i="7"/>
  <c r="D237" i="7"/>
  <c r="D279" i="7"/>
  <c r="D319" i="7"/>
  <c r="D362" i="7"/>
  <c r="D403" i="7"/>
  <c r="D444" i="7"/>
  <c r="D485" i="7"/>
  <c r="D524" i="7"/>
  <c r="D564" i="7"/>
  <c r="D605" i="7"/>
  <c r="D644" i="7"/>
  <c r="D683" i="7"/>
  <c r="D722" i="7"/>
  <c r="D760" i="7"/>
  <c r="D797" i="7"/>
  <c r="D835" i="7"/>
  <c r="D872" i="7"/>
  <c r="D909" i="7"/>
  <c r="D947" i="7"/>
  <c r="D984" i="7"/>
  <c r="D1021" i="7"/>
  <c r="D1062" i="7"/>
  <c r="D1099" i="7"/>
  <c r="D1137" i="7"/>
  <c r="D1174" i="7"/>
  <c r="D1211" i="7"/>
  <c r="D1248" i="7"/>
  <c r="D1286" i="7"/>
  <c r="D1323" i="7"/>
  <c r="D1361" i="7"/>
  <c r="D1398" i="7"/>
  <c r="D1436" i="7"/>
  <c r="D1474" i="7"/>
  <c r="D1511" i="7"/>
  <c r="D1548" i="7"/>
  <c r="D1586" i="7"/>
  <c r="D1625" i="7"/>
  <c r="D1662" i="7"/>
  <c r="D1700" i="7"/>
  <c r="D1737" i="7"/>
  <c r="D1776" i="7"/>
  <c r="D1813" i="7"/>
  <c r="D1850" i="7"/>
  <c r="D1887" i="7"/>
  <c r="D1925" i="7"/>
  <c r="D1962" i="7"/>
  <c r="D2000" i="7"/>
  <c r="D2037" i="7"/>
  <c r="D2074" i="7"/>
  <c r="D2111" i="7"/>
  <c r="D2149" i="7"/>
  <c r="D2189" i="7"/>
  <c r="D2227" i="7"/>
  <c r="D2263" i="7"/>
  <c r="D2299" i="7"/>
  <c r="D2335" i="7"/>
  <c r="D2372" i="7"/>
  <c r="D2408" i="7"/>
  <c r="D2444" i="7"/>
  <c r="D2481" i="7"/>
  <c r="D2517" i="7"/>
  <c r="D2553" i="7"/>
  <c r="D2589" i="7"/>
  <c r="D2626" i="7"/>
  <c r="D2663" i="7"/>
  <c r="D2698" i="7"/>
  <c r="D2733" i="7"/>
  <c r="D2769" i="7"/>
  <c r="D2804" i="7"/>
  <c r="D2838" i="7"/>
  <c r="D2872" i="7"/>
  <c r="D2906" i="7"/>
  <c r="D2940" i="7"/>
  <c r="D2973" i="7"/>
  <c r="D3006" i="7"/>
  <c r="D3039" i="7"/>
  <c r="D948" i="7"/>
  <c r="D1663" i="7"/>
  <c r="D2001" i="7"/>
  <c r="D2228" i="7"/>
  <c r="D2336" i="7"/>
  <c r="D2373" i="7"/>
  <c r="D2409" i="7"/>
  <c r="D2445" i="7"/>
  <c r="D2482" i="7"/>
  <c r="D2518" i="7"/>
  <c r="D2554" i="7"/>
  <c r="D2590" i="7"/>
  <c r="D2627" i="7"/>
  <c r="D2664" i="7"/>
  <c r="D2699" i="7"/>
  <c r="D2734" i="7"/>
  <c r="D2770" i="7"/>
  <c r="D2805" i="7"/>
  <c r="D2839" i="7"/>
  <c r="D2907" i="7"/>
  <c r="D2941" i="7"/>
  <c r="D2974" i="7"/>
  <c r="D3007" i="7"/>
  <c r="D3040" i="7"/>
  <c r="D25" i="7"/>
  <c r="D69" i="7"/>
  <c r="D111" i="7"/>
  <c r="D154" i="7"/>
  <c r="D198" i="7"/>
  <c r="D240" i="7"/>
  <c r="D280" i="7"/>
  <c r="D320" i="7"/>
  <c r="D363" i="7"/>
  <c r="D404" i="7"/>
  <c r="D445" i="7"/>
  <c r="D486" i="7"/>
  <c r="D525" i="7"/>
  <c r="D565" i="7"/>
  <c r="D606" i="7"/>
  <c r="D645" i="7"/>
  <c r="D684" i="7"/>
  <c r="D723" i="7"/>
  <c r="D761" i="7"/>
  <c r="D798" i="7"/>
  <c r="D836" i="7"/>
  <c r="D873" i="7"/>
  <c r="D910" i="7"/>
  <c r="D985" i="7"/>
  <c r="D1022" i="7"/>
  <c r="D1063" i="7"/>
  <c r="D1100" i="7"/>
  <c r="D1138" i="7"/>
  <c r="D1175" i="7"/>
  <c r="D1212" i="7"/>
  <c r="D1250" i="7"/>
  <c r="D1287" i="7"/>
  <c r="D1324" i="7"/>
  <c r="D1362" i="7"/>
  <c r="D1400" i="7"/>
  <c r="D1437" i="7"/>
  <c r="D1475" i="7"/>
  <c r="D1512" i="7"/>
  <c r="D1549" i="7"/>
  <c r="D1587" i="7"/>
  <c r="D1626" i="7"/>
  <c r="D1701" i="7"/>
  <c r="D1738" i="7"/>
  <c r="D1777" i="7"/>
  <c r="D1814" i="7"/>
  <c r="D1851" i="7"/>
  <c r="D1888" i="7"/>
  <c r="D1926" i="7"/>
  <c r="D1963" i="7"/>
  <c r="D2038" i="7"/>
  <c r="D2075" i="7"/>
  <c r="D2112" i="7"/>
  <c r="D2151" i="7"/>
  <c r="D2190" i="7"/>
  <c r="D2264" i="7"/>
  <c r="D2300" i="7"/>
  <c r="D2873" i="7"/>
  <c r="D4" i="7"/>
  <c r="D46" i="7"/>
  <c r="D89" i="7"/>
  <c r="D132" i="7"/>
  <c r="D173" i="7"/>
  <c r="D214" i="7"/>
  <c r="D256" i="7"/>
  <c r="D297" i="7"/>
  <c r="D338" i="7"/>
  <c r="D379" i="7"/>
  <c r="D423" i="7"/>
  <c r="D466" i="7"/>
  <c r="D505" i="7"/>
  <c r="D544" i="7"/>
  <c r="D584" i="7"/>
  <c r="D622" i="7"/>
  <c r="D661" i="7"/>
  <c r="D699" i="7"/>
  <c r="D738" i="7"/>
  <c r="D776" i="7"/>
  <c r="D816" i="7"/>
  <c r="D854" i="7"/>
  <c r="D891" i="7"/>
  <c r="D928" i="7"/>
  <c r="D966" i="7"/>
  <c r="D1003" i="7"/>
  <c r="D1041" i="7"/>
  <c r="D1078" i="7"/>
  <c r="D1115" i="7"/>
  <c r="D1152" i="7"/>
  <c r="D1190" i="7"/>
  <c r="D1227" i="7"/>
  <c r="D1266" i="7"/>
  <c r="D1303" i="7"/>
  <c r="D1340" i="7"/>
  <c r="D1380" i="7"/>
  <c r="D1417" i="7"/>
  <c r="D1454" i="7"/>
  <c r="D1492" i="7"/>
  <c r="D1529" i="7"/>
  <c r="D1566" i="7"/>
  <c r="D1605" i="7"/>
  <c r="D1642" i="7"/>
  <c r="D1680" i="7"/>
  <c r="D1717" i="7"/>
  <c r="D1754" i="7"/>
  <c r="D1791" i="7"/>
  <c r="D1829" i="7"/>
  <c r="D1866" i="7"/>
  <c r="D1904" i="7"/>
  <c r="D1943" i="7"/>
  <c r="D1981" i="7"/>
  <c r="D2019" i="7"/>
  <c r="D2056" i="7"/>
  <c r="D2093" i="7"/>
  <c r="D2131" i="7"/>
  <c r="D2168" i="7"/>
  <c r="D2205" i="7"/>
  <c r="D2243" i="7"/>
  <c r="D2279" i="7"/>
  <c r="D2315" i="7"/>
  <c r="D2352" i="7"/>
  <c r="D2388" i="7"/>
  <c r="D2425" i="7"/>
  <c r="D2461" i="7"/>
  <c r="D2498" i="7"/>
  <c r="D2534" i="7"/>
  <c r="D2570" i="7"/>
  <c r="D2606" i="7"/>
  <c r="D2643" i="7"/>
  <c r="D2679" i="7"/>
  <c r="D2715" i="7"/>
  <c r="D2750" i="7"/>
  <c r="D2786" i="7"/>
  <c r="D2821" i="7"/>
  <c r="D2855" i="7"/>
  <c r="D2889" i="7"/>
  <c r="D2923" i="7"/>
  <c r="D2956" i="7"/>
  <c r="D2989" i="7"/>
  <c r="D3022" i="7"/>
  <c r="D3055" i="7"/>
  <c r="D15" i="7"/>
  <c r="D60" i="7"/>
  <c r="D106" i="7"/>
  <c r="D155" i="7"/>
  <c r="D202" i="7"/>
  <c r="D247" i="7"/>
  <c r="D293" i="7"/>
  <c r="D337" i="7"/>
  <c r="D386" i="7"/>
  <c r="D432" i="7"/>
  <c r="D475" i="7"/>
  <c r="D519" i="7"/>
  <c r="D562" i="7"/>
  <c r="D608" i="7"/>
  <c r="D651" i="7"/>
  <c r="D693" i="7"/>
  <c r="D734" i="7"/>
  <c r="D779" i="7"/>
  <c r="D821" i="7"/>
  <c r="D861" i="7"/>
  <c r="D902" i="7"/>
  <c r="D942" i="7"/>
  <c r="D983" i="7"/>
  <c r="D1029" i="7"/>
  <c r="D1069" i="7"/>
  <c r="D1110" i="7"/>
  <c r="D1150" i="7"/>
  <c r="D1192" i="7"/>
  <c r="D1234" i="7"/>
  <c r="D1276" i="7"/>
  <c r="D1317" i="7"/>
  <c r="D1357" i="7"/>
  <c r="D1401" i="7"/>
  <c r="D1442" i="7"/>
  <c r="D1484" i="7"/>
  <c r="D1525" i="7"/>
  <c r="D1565" i="7"/>
  <c r="D1608" i="7"/>
  <c r="D1649" i="7"/>
  <c r="D1689" i="7"/>
  <c r="D1732" i="7"/>
  <c r="D1772" i="7"/>
  <c r="D1816" i="7"/>
  <c r="D1856" i="7"/>
  <c r="D1897" i="7"/>
  <c r="D1938" i="7"/>
  <c r="D1982" i="7"/>
  <c r="D2023" i="7"/>
  <c r="D2064" i="7"/>
  <c r="D2104" i="7"/>
  <c r="D2144" i="7"/>
  <c r="D2186" i="7"/>
  <c r="D2231" i="7"/>
  <c r="D16" i="7"/>
  <c r="D61" i="7"/>
  <c r="D107" i="7"/>
  <c r="D159" i="7"/>
  <c r="D203" i="7"/>
  <c r="D248" i="7"/>
  <c r="D294" i="7"/>
  <c r="D339" i="7"/>
  <c r="D387" i="7"/>
  <c r="D433" i="7"/>
  <c r="D476" i="7"/>
  <c r="D520" i="7"/>
  <c r="D563" i="7"/>
  <c r="D610" i="7"/>
  <c r="D652" i="7"/>
  <c r="D694" i="7"/>
  <c r="D735" i="7"/>
  <c r="D780" i="7"/>
  <c r="D822" i="7"/>
  <c r="D862" i="7"/>
  <c r="D903" i="7"/>
  <c r="D944" i="7"/>
  <c r="D986" i="7"/>
  <c r="D1030" i="7"/>
  <c r="D1070" i="7"/>
  <c r="D1111" i="7"/>
  <c r="D1151" i="7"/>
  <c r="D1193" i="7"/>
  <c r="D1235" i="7"/>
  <c r="D1277" i="7"/>
  <c r="D1318" i="7"/>
  <c r="D1358" i="7"/>
  <c r="D1402" i="7"/>
  <c r="D1443" i="7"/>
  <c r="D1485" i="7"/>
  <c r="D1526" i="7"/>
  <c r="D1567" i="7"/>
  <c r="D1609" i="7"/>
  <c r="D1650" i="7"/>
  <c r="D1690" i="7"/>
  <c r="D1733" i="7"/>
  <c r="D1773" i="7"/>
  <c r="D1817" i="7"/>
  <c r="D1858" i="7"/>
  <c r="D1898" i="7"/>
  <c r="D1939" i="7"/>
  <c r="D1983" i="7"/>
  <c r="D2024" i="7"/>
  <c r="D2065" i="7"/>
  <c r="D2105" i="7"/>
  <c r="D2146" i="7"/>
  <c r="D2192" i="7"/>
  <c r="D2232" i="7"/>
  <c r="D2271" i="7"/>
  <c r="D2311" i="7"/>
  <c r="D2350" i="7"/>
  <c r="D17" i="7"/>
  <c r="D62" i="7"/>
  <c r="D108" i="7"/>
  <c r="D160" i="7"/>
  <c r="D205" i="7"/>
  <c r="D249" i="7"/>
  <c r="D295" i="7"/>
  <c r="D340" i="7"/>
  <c r="D388" i="7"/>
  <c r="D434" i="7"/>
  <c r="D478" i="7"/>
  <c r="D521" i="7"/>
  <c r="D569" i="7"/>
  <c r="D611" i="7"/>
  <c r="D653" i="7"/>
  <c r="D695" i="7"/>
  <c r="D736" i="7"/>
  <c r="D781" i="7"/>
  <c r="D823" i="7"/>
  <c r="D863" i="7"/>
  <c r="D904" i="7"/>
  <c r="D945" i="7"/>
  <c r="D987" i="7"/>
  <c r="D1031" i="7"/>
  <c r="D1072" i="7"/>
  <c r="D1112" i="7"/>
  <c r="D1154" i="7"/>
  <c r="D1195" i="7"/>
  <c r="D1238" i="7"/>
  <c r="D1278" i="7"/>
  <c r="D1319" i="7"/>
  <c r="D1360" i="7"/>
  <c r="D14" i="7"/>
  <c r="D67" i="7"/>
  <c r="D122" i="7"/>
  <c r="D171" i="7"/>
  <c r="D219" i="7"/>
  <c r="D272" i="7"/>
  <c r="D322" i="7"/>
  <c r="D371" i="7"/>
  <c r="D422" i="7"/>
  <c r="D472" i="7"/>
  <c r="D522" i="7"/>
  <c r="D573" i="7"/>
  <c r="D619" i="7"/>
  <c r="D665" i="7"/>
  <c r="D713" i="7"/>
  <c r="D759" i="7"/>
  <c r="D805" i="7"/>
  <c r="D851" i="7"/>
  <c r="D896" i="7"/>
  <c r="D940" i="7"/>
  <c r="D992" i="7"/>
  <c r="D1036" i="7"/>
  <c r="D1081" i="7"/>
  <c r="D1125" i="7"/>
  <c r="D1172" i="7"/>
  <c r="D1218" i="7"/>
  <c r="D1261" i="7"/>
  <c r="D1309" i="7"/>
  <c r="D1353" i="7"/>
  <c r="D1397" i="7"/>
  <c r="D1445" i="7"/>
  <c r="D1490" i="7"/>
  <c r="D1533" i="7"/>
  <c r="D1577" i="7"/>
  <c r="D1620" i="7"/>
  <c r="D1667" i="7"/>
  <c r="D1710" i="7"/>
  <c r="D1753" i="7"/>
  <c r="D1797" i="7"/>
  <c r="D1842" i="7"/>
  <c r="D1885" i="7"/>
  <c r="D1930" i="7"/>
  <c r="D1973" i="7"/>
  <c r="D2020" i="7"/>
  <c r="D2062" i="7"/>
  <c r="D2107" i="7"/>
  <c r="D2155" i="7"/>
  <c r="D2198" i="7"/>
  <c r="D2240" i="7"/>
  <c r="D2282" i="7"/>
  <c r="D2324" i="7"/>
  <c r="D2365" i="7"/>
  <c r="D2405" i="7"/>
  <c r="D2446" i="7"/>
  <c r="D2486" i="7"/>
  <c r="D2526" i="7"/>
  <c r="D2566" i="7"/>
  <c r="D2605" i="7"/>
  <c r="D2647" i="7"/>
  <c r="D2686" i="7"/>
  <c r="D2725" i="7"/>
  <c r="D2763" i="7"/>
  <c r="D2802" i="7"/>
  <c r="D2841" i="7"/>
  <c r="D2878" i="7"/>
  <c r="D2917" i="7"/>
  <c r="D2953" i="7"/>
  <c r="D2990" i="7"/>
  <c r="D3026" i="7"/>
  <c r="D3062" i="7"/>
  <c r="D2608" i="7"/>
  <c r="D2726" i="7"/>
  <c r="D2842" i="7"/>
  <c r="D2991" i="7"/>
  <c r="D19" i="7"/>
  <c r="D125" i="7"/>
  <c r="D174" i="7"/>
  <c r="D275" i="7"/>
  <c r="D373" i="7"/>
  <c r="D427" i="7"/>
  <c r="D526" i="7"/>
  <c r="D575" i="7"/>
  <c r="D667" i="7"/>
  <c r="D715" i="7"/>
  <c r="D807" i="7"/>
  <c r="D855" i="7"/>
  <c r="D946" i="7"/>
  <c r="D995" i="7"/>
  <c r="D1083" i="7"/>
  <c r="D1128" i="7"/>
  <c r="D1220" i="7"/>
  <c r="D1265" i="7"/>
  <c r="D1355" i="7"/>
  <c r="D18" i="7"/>
  <c r="D70" i="7"/>
  <c r="D124" i="7"/>
  <c r="D172" i="7"/>
  <c r="D222" i="7"/>
  <c r="D274" i="7"/>
  <c r="D325" i="7"/>
  <c r="D372" i="7"/>
  <c r="D424" i="7"/>
  <c r="D473" i="7"/>
  <c r="D523" i="7"/>
  <c r="D574" i="7"/>
  <c r="D620" i="7"/>
  <c r="D666" i="7"/>
  <c r="D714" i="7"/>
  <c r="D762" i="7"/>
  <c r="D806" i="7"/>
  <c r="D852" i="7"/>
  <c r="D898" i="7"/>
  <c r="D941" i="7"/>
  <c r="D994" i="7"/>
  <c r="D1037" i="7"/>
  <c r="D1082" i="7"/>
  <c r="D1127" i="7"/>
  <c r="D1173" i="7"/>
  <c r="D1219" i="7"/>
  <c r="D1264" i="7"/>
  <c r="D1310" i="7"/>
  <c r="D1354" i="7"/>
  <c r="D1403" i="7"/>
  <c r="D1446" i="7"/>
  <c r="D1491" i="7"/>
  <c r="D1534" i="7"/>
  <c r="D1578" i="7"/>
  <c r="D1621" i="7"/>
  <c r="D1668" i="7"/>
  <c r="D1712" i="7"/>
  <c r="D1755" i="7"/>
  <c r="D1798" i="7"/>
  <c r="D1844" i="7"/>
  <c r="D1886" i="7"/>
  <c r="D1931" i="7"/>
  <c r="D1974" i="7"/>
  <c r="D2021" i="7"/>
  <c r="D2066" i="7"/>
  <c r="D2108" i="7"/>
  <c r="D2156" i="7"/>
  <c r="D2199" i="7"/>
  <c r="D2242" i="7"/>
  <c r="D2283" i="7"/>
  <c r="D2325" i="7"/>
  <c r="D2366" i="7"/>
  <c r="D2406" i="7"/>
  <c r="D2448" i="7"/>
  <c r="D2487" i="7"/>
  <c r="D2527" i="7"/>
  <c r="D2567" i="7"/>
  <c r="D2648" i="7"/>
  <c r="D2687" i="7"/>
  <c r="D2764" i="7"/>
  <c r="D2803" i="7"/>
  <c r="D2879" i="7"/>
  <c r="D2918" i="7"/>
  <c r="D2954" i="7"/>
  <c r="D3027" i="7"/>
  <c r="D71" i="7"/>
  <c r="D223" i="7"/>
  <c r="D326" i="7"/>
  <c r="D474" i="7"/>
  <c r="D621" i="7"/>
  <c r="D763" i="7"/>
  <c r="D899" i="7"/>
  <c r="D1038" i="7"/>
  <c r="D1176" i="7"/>
  <c r="D1311" i="7"/>
  <c r="D37" i="7"/>
  <c r="D92" i="7"/>
  <c r="D141" i="7"/>
  <c r="D190" i="7"/>
  <c r="D244" i="7"/>
  <c r="D296" i="7"/>
  <c r="D348" i="7"/>
  <c r="D397" i="7"/>
  <c r="D447" i="7"/>
  <c r="D499" i="7"/>
  <c r="D547" i="7"/>
  <c r="D592" i="7"/>
  <c r="D639" i="7"/>
  <c r="D688" i="7"/>
  <c r="D732" i="7"/>
  <c r="D784" i="7"/>
  <c r="D828" i="7"/>
  <c r="D874" i="7"/>
  <c r="D920" i="7"/>
  <c r="D965" i="7"/>
  <c r="D1010" i="7"/>
  <c r="D1053" i="7"/>
  <c r="D1102" i="7"/>
  <c r="D1146" i="7"/>
  <c r="D1191" i="7"/>
  <c r="D1241" i="7"/>
  <c r="D1285" i="7"/>
  <c r="D1332" i="7"/>
  <c r="D1375" i="7"/>
  <c r="D1421" i="7"/>
  <c r="D1464" i="7"/>
  <c r="D1508" i="7"/>
  <c r="D1555" i="7"/>
  <c r="D1597" i="7"/>
  <c r="D1641" i="7"/>
  <c r="D1685" i="7"/>
  <c r="D1727" i="7"/>
  <c r="D1778" i="7"/>
  <c r="D1820" i="7"/>
  <c r="D1863" i="7"/>
  <c r="D1909" i="7"/>
  <c r="D1952" i="7"/>
  <c r="D1995" i="7"/>
  <c r="D2040" i="7"/>
  <c r="D2086" i="7"/>
  <c r="D2129" i="7"/>
  <c r="D2172" i="7"/>
  <c r="D2215" i="7"/>
  <c r="D2260" i="7"/>
  <c r="D2302" i="7"/>
  <c r="D2343" i="7"/>
  <c r="D2384" i="7"/>
  <c r="D2424" i="7"/>
  <c r="D2464" i="7"/>
  <c r="D2505" i="7"/>
  <c r="D2545" i="7"/>
  <c r="D2584" i="7"/>
  <c r="D2623" i="7"/>
  <c r="D2666" i="7"/>
  <c r="D2705" i="7"/>
  <c r="D2743" i="7"/>
  <c r="D2781" i="7"/>
  <c r="D2822" i="7"/>
  <c r="D2859" i="7"/>
  <c r="D2896" i="7"/>
  <c r="D2933" i="7"/>
  <c r="D2969" i="7"/>
  <c r="D3005" i="7"/>
  <c r="D3043" i="7"/>
  <c r="D38" i="7"/>
  <c r="D93" i="7"/>
  <c r="D142" i="7"/>
  <c r="D191" i="7"/>
  <c r="D245" i="7"/>
  <c r="D3024" i="7"/>
  <c r="D2984" i="7"/>
  <c r="D2944" i="7"/>
  <c r="D2902" i="7"/>
  <c r="D2862" i="7"/>
  <c r="D2820" i="7"/>
  <c r="D2777" i="7"/>
  <c r="D2736" i="7"/>
  <c r="D2692" i="7"/>
  <c r="D2649" i="7"/>
  <c r="D2602" i="7"/>
  <c r="D2558" i="7"/>
  <c r="D2514" i="7"/>
  <c r="D2471" i="7"/>
  <c r="D2427" i="7"/>
  <c r="D2381" i="7"/>
  <c r="D2338" i="7"/>
  <c r="D2291" i="7"/>
  <c r="D2246" i="7"/>
  <c r="D2197" i="7"/>
  <c r="D2143" i="7"/>
  <c r="D2098" i="7"/>
  <c r="D2051" i="7"/>
  <c r="D2002" i="7"/>
  <c r="D1954" i="7"/>
  <c r="D1902" i="7"/>
  <c r="D1854" i="7"/>
  <c r="D1805" i="7"/>
  <c r="D1757" i="7"/>
  <c r="D1708" i="7"/>
  <c r="D1657" i="7"/>
  <c r="D1611" i="7"/>
  <c r="D1561" i="7"/>
  <c r="D1513" i="7"/>
  <c r="D1463" i="7"/>
  <c r="D1416" i="7"/>
  <c r="D1368" i="7"/>
  <c r="D1314" i="7"/>
  <c r="D1258" i="7"/>
  <c r="D1208" i="7"/>
  <c r="D1157" i="7"/>
  <c r="D1105" i="7"/>
  <c r="D1050" i="7"/>
  <c r="D1001" i="7"/>
  <c r="D950" i="7"/>
  <c r="D893" i="7"/>
  <c r="D841" i="7"/>
  <c r="D791" i="7"/>
  <c r="D739" i="7"/>
  <c r="D681" i="7"/>
  <c r="D629" i="7"/>
  <c r="D578" i="7"/>
  <c r="D516" i="7"/>
  <c r="D464" i="7"/>
  <c r="D406" i="7"/>
  <c r="D350" i="7"/>
  <c r="D287" i="7"/>
  <c r="D229" i="7"/>
  <c r="D169" i="7"/>
  <c r="D105" i="7"/>
  <c r="D50" i="7"/>
  <c r="A1" i="7"/>
  <c r="H1" i="7" s="1"/>
  <c r="C1" i="7"/>
  <c r="J1" i="7" s="1"/>
  <c r="B3033" i="5" a="1"/>
  <c r="B3033" i="5" s="1"/>
  <c r="B3002" i="5" a="1"/>
  <c r="B3002" i="5" s="1"/>
  <c r="B2972" i="5" a="1"/>
  <c r="B2972" i="5" s="1"/>
  <c r="B2942" i="5" a="1"/>
  <c r="B2942" i="5" s="1"/>
  <c r="B2881" i="5" a="1"/>
  <c r="B2881" i="5" s="1"/>
  <c r="B2851" i="5" a="1"/>
  <c r="B2851" i="5" s="1"/>
  <c r="B2823" i="5" a="1"/>
  <c r="B2823" i="5" s="1"/>
  <c r="B2795" i="5" a="1"/>
  <c r="B2795" i="5" s="1"/>
  <c r="B2766" i="5" a="1"/>
  <c r="B2766" i="5" s="1"/>
  <c r="B2737" i="5" a="1"/>
  <c r="B2737" i="5" s="1"/>
  <c r="B2709" i="5" a="1"/>
  <c r="B2709" i="5" s="1"/>
  <c r="B2681" i="5" a="1"/>
  <c r="B2681" i="5" s="1"/>
  <c r="B2624" i="5" a="1"/>
  <c r="B2624" i="5" s="1"/>
  <c r="B2598" i="5" a="1"/>
  <c r="B2598" i="5" s="1"/>
  <c r="B2572" i="5" a="1"/>
  <c r="B2572" i="5" s="1"/>
  <c r="B2546" i="5" a="1"/>
  <c r="B2546" i="5" s="1"/>
  <c r="B2522" i="5" a="1"/>
  <c r="B2522" i="5" s="1"/>
  <c r="B2496" i="5" a="1"/>
  <c r="B2496" i="5" s="1"/>
  <c r="B2471" i="5" a="1"/>
  <c r="B2471" i="5" s="1"/>
  <c r="B2418" i="5" a="1"/>
  <c r="B2418" i="5" s="1"/>
  <c r="B2390" i="5" a="1"/>
  <c r="B2390" i="5" s="1"/>
  <c r="B2363" i="5" a="1"/>
  <c r="B2363" i="5" s="1"/>
  <c r="B2305" i="5" a="1"/>
  <c r="B2305" i="5" s="1"/>
  <c r="B2274" i="5" a="1"/>
  <c r="B2274" i="5" s="1"/>
  <c r="B2210" i="5" a="1"/>
  <c r="B2210" i="5" s="1"/>
  <c r="B2166" i="5" a="1"/>
  <c r="B2166" i="5" s="1"/>
  <c r="H1" i="5"/>
  <c r="B16" i="5" a="1"/>
  <c r="B16" i="5" s="1"/>
  <c r="B49" i="5" a="1"/>
  <c r="B49" i="5" s="1"/>
  <c r="B33" i="5" a="1"/>
  <c r="B33" i="5" s="1"/>
  <c r="B66" i="5" a="1"/>
  <c r="B66" i="5" s="1"/>
  <c r="B17" i="5" a="1"/>
  <c r="B17" i="5" s="1"/>
  <c r="B50" i="5" a="1"/>
  <c r="B50" i="5" s="1"/>
  <c r="B34" i="5" a="1"/>
  <c r="B34" i="5" s="1"/>
  <c r="B67" i="5" a="1"/>
  <c r="B67" i="5" s="1"/>
  <c r="B19" i="5" a="1"/>
  <c r="B19" i="5" s="1"/>
  <c r="B52" i="5" a="1"/>
  <c r="B52" i="5" s="1"/>
  <c r="B3" i="5" a="1"/>
  <c r="B3" i="5" s="1"/>
  <c r="B36" i="5" a="1"/>
  <c r="B36" i="5" s="1"/>
  <c r="B69" i="5" a="1"/>
  <c r="B69" i="5" s="1"/>
  <c r="B20" i="5" a="1"/>
  <c r="B20" i="5" s="1"/>
  <c r="B4" i="5" a="1"/>
  <c r="B4" i="5" s="1"/>
  <c r="B26" i="5" a="1"/>
  <c r="B26" i="5" s="1"/>
  <c r="B59" i="5" a="1"/>
  <c r="B59" i="5" s="1"/>
  <c r="B10" i="5" a="1"/>
  <c r="B10" i="5" s="1"/>
  <c r="B43" i="5" a="1"/>
  <c r="B43" i="5" s="1"/>
  <c r="B27" i="5" a="1"/>
  <c r="B27" i="5" s="1"/>
  <c r="B60" i="5" a="1"/>
  <c r="B60" i="5" s="1"/>
  <c r="B77" i="5" a="1"/>
  <c r="B77" i="5" s="1"/>
  <c r="B13" i="5" a="1"/>
  <c r="B13" i="5" s="1"/>
  <c r="B71" i="5" a="1"/>
  <c r="B71" i="5" s="1"/>
  <c r="B88" i="5" a="1"/>
  <c r="B88" i="5" s="1"/>
  <c r="B121" i="5" a="1"/>
  <c r="B121" i="5" s="1"/>
  <c r="B154" i="5" a="1"/>
  <c r="B154" i="5" s="1"/>
  <c r="B187" i="5" a="1"/>
  <c r="B187" i="5" s="1"/>
  <c r="B248" i="5" a="1"/>
  <c r="B248" i="5" s="1"/>
  <c r="B289" i="5" a="1"/>
  <c r="B289" i="5" s="1"/>
  <c r="B310" i="5" a="1"/>
  <c r="B310" i="5" s="1"/>
  <c r="B332" i="5" a="1"/>
  <c r="B332" i="5" s="1"/>
  <c r="B357" i="5" a="1"/>
  <c r="B357" i="5" s="1"/>
  <c r="B404" i="5" a="1"/>
  <c r="B404" i="5" s="1"/>
  <c r="B429" i="5" a="1"/>
  <c r="B429" i="5" s="1"/>
  <c r="B452" i="5" a="1"/>
  <c r="B452" i="5" s="1"/>
  <c r="B475" i="5" a="1"/>
  <c r="B475" i="5" s="1"/>
  <c r="B499" i="5" a="1"/>
  <c r="B499" i="5" s="1"/>
  <c r="B520" i="5" a="1"/>
  <c r="B520" i="5" s="1"/>
  <c r="B543" i="5" a="1"/>
  <c r="B543" i="5" s="1"/>
  <c r="B51" i="5" a="1"/>
  <c r="B51" i="5" s="1"/>
  <c r="B105" i="5" a="1"/>
  <c r="B105" i="5" s="1"/>
  <c r="B138" i="5" a="1"/>
  <c r="B138" i="5" s="1"/>
  <c r="B171" i="5" a="1"/>
  <c r="B171" i="5" s="1"/>
  <c r="B209" i="5" a="1"/>
  <c r="B209" i="5" s="1"/>
  <c r="B229" i="5" a="1"/>
  <c r="B229" i="5" s="1"/>
  <c r="B268" i="5" a="1"/>
  <c r="B268" i="5" s="1"/>
  <c r="B290" i="5" a="1"/>
  <c r="B290" i="5" s="1"/>
  <c r="B333" i="5" a="1"/>
  <c r="B333" i="5" s="1"/>
  <c r="B358" i="5" a="1"/>
  <c r="B358" i="5" s="1"/>
  <c r="B382" i="5" a="1"/>
  <c r="B382" i="5" s="1"/>
  <c r="B405" i="5" a="1"/>
  <c r="B405" i="5" s="1"/>
  <c r="B430" i="5" a="1"/>
  <c r="B430" i="5" s="1"/>
  <c r="B476" i="5" a="1"/>
  <c r="B476" i="5" s="1"/>
  <c r="B521" i="5" a="1"/>
  <c r="B521" i="5" s="1"/>
  <c r="B544" i="5" a="1"/>
  <c r="B544" i="5" s="1"/>
  <c r="B592" i="5" a="1"/>
  <c r="B592" i="5" s="1"/>
  <c r="B615" i="5" a="1"/>
  <c r="B615" i="5" s="1"/>
  <c r="B28" i="5" a="1"/>
  <c r="B28" i="5" s="1"/>
  <c r="B72" i="5" a="1"/>
  <c r="B72" i="5" s="1"/>
  <c r="B89" i="5" a="1"/>
  <c r="B89" i="5" s="1"/>
  <c r="B122" i="5" a="1"/>
  <c r="B122" i="5" s="1"/>
  <c r="B155" i="5" a="1"/>
  <c r="B155" i="5" s="1"/>
  <c r="B188" i="5" a="1"/>
  <c r="B188" i="5" s="1"/>
  <c r="B210" i="5" a="1"/>
  <c r="B210" i="5" s="1"/>
  <c r="B249" i="5" a="1"/>
  <c r="B249" i="5" s="1"/>
  <c r="B269" i="5" a="1"/>
  <c r="B269" i="5" s="1"/>
  <c r="B291" i="5" a="1"/>
  <c r="B291" i="5" s="1"/>
  <c r="B311" i="5" a="1"/>
  <c r="B311" i="5" s="1"/>
  <c r="B334" i="5" a="1"/>
  <c r="B334" i="5" s="1"/>
  <c r="B359" i="5" a="1"/>
  <c r="B359" i="5" s="1"/>
  <c r="B406" i="5" a="1"/>
  <c r="B406" i="5" s="1"/>
  <c r="B431" i="5" a="1"/>
  <c r="B431" i="5" s="1"/>
  <c r="B453" i="5" a="1"/>
  <c r="B453" i="5" s="1"/>
  <c r="B5" i="5" a="1"/>
  <c r="B5" i="5" s="1"/>
  <c r="B29" i="5" a="1"/>
  <c r="B29" i="5" s="1"/>
  <c r="B53" i="5" a="1"/>
  <c r="B53" i="5" s="1"/>
  <c r="B106" i="5" a="1"/>
  <c r="B106" i="5" s="1"/>
  <c r="B139" i="5" a="1"/>
  <c r="B139" i="5" s="1"/>
  <c r="B172" i="5" a="1"/>
  <c r="B172" i="5" s="1"/>
  <c r="B189" i="5" a="1"/>
  <c r="B189" i="5" s="1"/>
  <c r="B230" i="5" a="1"/>
  <c r="B230" i="5" s="1"/>
  <c r="B292" i="5" a="1"/>
  <c r="B292" i="5" s="1"/>
  <c r="B360" i="5" a="1"/>
  <c r="B360" i="5" s="1"/>
  <c r="B383" i="5" a="1"/>
  <c r="B383" i="5" s="1"/>
  <c r="B432" i="5" a="1"/>
  <c r="B432" i="5" s="1"/>
  <c r="B454" i="5" a="1"/>
  <c r="B454" i="5" s="1"/>
  <c r="B478" i="5" a="1"/>
  <c r="B478" i="5" s="1"/>
  <c r="B523" i="5" a="1"/>
  <c r="B523" i="5" s="1"/>
  <c r="B545" i="5" a="1"/>
  <c r="B545" i="5" s="1"/>
  <c r="B73" i="5" a="1"/>
  <c r="B73" i="5" s="1"/>
  <c r="B90" i="5" a="1"/>
  <c r="B90" i="5" s="1"/>
  <c r="B123" i="5" a="1"/>
  <c r="B123" i="5" s="1"/>
  <c r="B156" i="5" a="1"/>
  <c r="B156" i="5" s="1"/>
  <c r="B173" i="5" a="1"/>
  <c r="B173" i="5" s="1"/>
  <c r="B190" i="5" a="1"/>
  <c r="B190" i="5" s="1"/>
  <c r="B211" i="5" a="1"/>
  <c r="B211" i="5" s="1"/>
  <c r="B250" i="5" a="1"/>
  <c r="B250" i="5" s="1"/>
  <c r="B270" i="5" a="1"/>
  <c r="B270" i="5" s="1"/>
  <c r="B293" i="5" a="1"/>
  <c r="B293" i="5" s="1"/>
  <c r="B312" i="5" a="1"/>
  <c r="B312" i="5" s="1"/>
  <c r="B335" i="5" a="1"/>
  <c r="B335" i="5" s="1"/>
  <c r="B407" i="5" a="1"/>
  <c r="B407" i="5" s="1"/>
  <c r="B433" i="5" a="1"/>
  <c r="B433" i="5" s="1"/>
  <c r="B455" i="5" a="1"/>
  <c r="B455" i="5" s="1"/>
  <c r="B501" i="5" a="1"/>
  <c r="B501" i="5" s="1"/>
  <c r="B524" i="5" a="1"/>
  <c r="B524" i="5" s="1"/>
  <c r="B546" i="5" a="1"/>
  <c r="B546" i="5" s="1"/>
  <c r="B6" i="5" a="1"/>
  <c r="B6" i="5" s="1"/>
  <c r="B30" i="5" a="1"/>
  <c r="B30" i="5" s="1"/>
  <c r="B54" i="5" a="1"/>
  <c r="B54" i="5" s="1"/>
  <c r="B107" i="5" a="1"/>
  <c r="B107" i="5" s="1"/>
  <c r="B140" i="5" a="1"/>
  <c r="B140" i="5" s="1"/>
  <c r="B157" i="5" a="1"/>
  <c r="B157" i="5" s="1"/>
  <c r="B191" i="5" a="1"/>
  <c r="B191" i="5" s="1"/>
  <c r="B231" i="5" a="1"/>
  <c r="B231" i="5" s="1"/>
  <c r="B251" i="5" a="1"/>
  <c r="B251" i="5" s="1"/>
  <c r="B313" i="5" a="1"/>
  <c r="B313" i="5" s="1"/>
  <c r="B361" i="5" a="1"/>
  <c r="B361" i="5" s="1"/>
  <c r="B384" i="5" a="1"/>
  <c r="B384" i="5" s="1"/>
  <c r="B408" i="5" a="1"/>
  <c r="B408" i="5" s="1"/>
  <c r="B456" i="5" a="1"/>
  <c r="B456" i="5" s="1"/>
  <c r="B479" i="5" a="1"/>
  <c r="B479" i="5" s="1"/>
  <c r="B525" i="5" a="1"/>
  <c r="B525" i="5" s="1"/>
  <c r="B571" i="5" a="1"/>
  <c r="B571" i="5" s="1"/>
  <c r="B595" i="5" a="1"/>
  <c r="B595" i="5" s="1"/>
  <c r="B74" i="5" a="1"/>
  <c r="B74" i="5" s="1"/>
  <c r="B91" i="5" a="1"/>
  <c r="B91" i="5" s="1"/>
  <c r="B124" i="5" a="1"/>
  <c r="B124" i="5" s="1"/>
  <c r="B141" i="5" a="1"/>
  <c r="B141" i="5" s="1"/>
  <c r="B174" i="5" a="1"/>
  <c r="B174" i="5" s="1"/>
  <c r="B192" i="5" a="1"/>
  <c r="B192" i="5" s="1"/>
  <c r="B212" i="5" a="1"/>
  <c r="B212" i="5" s="1"/>
  <c r="B271" i="5" a="1"/>
  <c r="B271" i="5" s="1"/>
  <c r="B294" i="5" a="1"/>
  <c r="B294" i="5" s="1"/>
  <c r="B314" i="5" a="1"/>
  <c r="B314" i="5" s="1"/>
  <c r="B336" i="5" a="1"/>
  <c r="B336" i="5" s="1"/>
  <c r="B385" i="5" a="1"/>
  <c r="B385" i="5" s="1"/>
  <c r="B409" i="5" a="1"/>
  <c r="B409" i="5" s="1"/>
  <c r="B434" i="5" a="1"/>
  <c r="B434" i="5" s="1"/>
  <c r="B457" i="5" a="1"/>
  <c r="B457" i="5" s="1"/>
  <c r="B480" i="5" a="1"/>
  <c r="B480" i="5" s="1"/>
  <c r="B7" i="5" a="1"/>
  <c r="B7" i="5" s="1"/>
  <c r="B31" i="5" a="1"/>
  <c r="B31" i="5" s="1"/>
  <c r="B55" i="5" a="1"/>
  <c r="B55" i="5" s="1"/>
  <c r="B108" i="5" a="1"/>
  <c r="B108" i="5" s="1"/>
  <c r="B125" i="5" a="1"/>
  <c r="B125" i="5" s="1"/>
  <c r="B158" i="5" a="1"/>
  <c r="B158" i="5" s="1"/>
  <c r="B193" i="5" a="1"/>
  <c r="B193" i="5" s="1"/>
  <c r="B232" i="5" a="1"/>
  <c r="B232" i="5" s="1"/>
  <c r="B252" i="5" a="1"/>
  <c r="B252" i="5" s="1"/>
  <c r="B272" i="5" a="1"/>
  <c r="B272" i="5" s="1"/>
  <c r="B362" i="5" a="1"/>
  <c r="B362" i="5" s="1"/>
  <c r="B386" i="5" a="1"/>
  <c r="B386" i="5" s="1"/>
  <c r="B410" i="5" a="1"/>
  <c r="B410" i="5" s="1"/>
  <c r="B458" i="5" a="1"/>
  <c r="B458" i="5" s="1"/>
  <c r="B503" i="5" a="1"/>
  <c r="B503" i="5" s="1"/>
  <c r="B548" i="5" a="1"/>
  <c r="B548" i="5" s="1"/>
  <c r="B75" i="5" a="1"/>
  <c r="B75" i="5" s="1"/>
  <c r="B92" i="5" a="1"/>
  <c r="B92" i="5" s="1"/>
  <c r="B109" i="5" a="1"/>
  <c r="B109" i="5" s="1"/>
  <c r="B142" i="5" a="1"/>
  <c r="B142" i="5" s="1"/>
  <c r="B175" i="5" a="1"/>
  <c r="B175" i="5" s="1"/>
  <c r="B213" i="5" a="1"/>
  <c r="B213" i="5" s="1"/>
  <c r="B253" i="5" a="1"/>
  <c r="B253" i="5" s="1"/>
  <c r="B273" i="5" a="1"/>
  <c r="B273" i="5" s="1"/>
  <c r="B295" i="5" a="1"/>
  <c r="B295" i="5" s="1"/>
  <c r="B315" i="5" a="1"/>
  <c r="B315" i="5" s="1"/>
  <c r="B337" i="5" a="1"/>
  <c r="B337" i="5" s="1"/>
  <c r="B411" i="5" a="1"/>
  <c r="B411" i="5" s="1"/>
  <c r="B435" i="5" a="1"/>
  <c r="B435" i="5" s="1"/>
  <c r="B481" i="5" a="1"/>
  <c r="B481" i="5" s="1"/>
  <c r="B504" i="5" a="1"/>
  <c r="B504" i="5" s="1"/>
  <c r="B8" i="5" a="1"/>
  <c r="B8" i="5" s="1"/>
  <c r="B32" i="5" a="1"/>
  <c r="B32" i="5" s="1"/>
  <c r="B56" i="5" a="1"/>
  <c r="B56" i="5" s="1"/>
  <c r="B93" i="5" a="1"/>
  <c r="B93" i="5" s="1"/>
  <c r="B126" i="5" a="1"/>
  <c r="B126" i="5" s="1"/>
  <c r="B159" i="5" a="1"/>
  <c r="B159" i="5" s="1"/>
  <c r="B194" i="5" a="1"/>
  <c r="B194" i="5" s="1"/>
  <c r="B233" i="5" a="1"/>
  <c r="B233" i="5" s="1"/>
  <c r="B254" i="5" a="1"/>
  <c r="B254" i="5" s="1"/>
  <c r="B274" i="5" a="1"/>
  <c r="B274" i="5" s="1"/>
  <c r="B338" i="5" a="1"/>
  <c r="B338" i="5" s="1"/>
  <c r="B363" i="5" a="1"/>
  <c r="B363" i="5" s="1"/>
  <c r="B387" i="5" a="1"/>
  <c r="B387" i="5" s="1"/>
  <c r="B412" i="5" a="1"/>
  <c r="B412" i="5" s="1"/>
  <c r="B459" i="5" a="1"/>
  <c r="B459" i="5" s="1"/>
  <c r="B505" i="5" a="1"/>
  <c r="B505" i="5" s="1"/>
  <c r="B528" i="5" a="1"/>
  <c r="B528" i="5" s="1"/>
  <c r="B76" i="5" a="1"/>
  <c r="B76" i="5" s="1"/>
  <c r="B110" i="5" a="1"/>
  <c r="B110" i="5" s="1"/>
  <c r="B143" i="5" a="1"/>
  <c r="B143" i="5" s="1"/>
  <c r="B176" i="5" a="1"/>
  <c r="B176" i="5" s="1"/>
  <c r="B214" i="5" a="1"/>
  <c r="B214" i="5" s="1"/>
  <c r="B296" i="5" a="1"/>
  <c r="B296" i="5" s="1"/>
  <c r="B316" i="5" a="1"/>
  <c r="B316" i="5" s="1"/>
  <c r="B339" i="5" a="1"/>
  <c r="B339" i="5" s="1"/>
  <c r="B364" i="5" a="1"/>
  <c r="B364" i="5" s="1"/>
  <c r="B388" i="5" a="1"/>
  <c r="B388" i="5" s="1"/>
  <c r="B413" i="5" a="1"/>
  <c r="B413" i="5" s="1"/>
  <c r="B436" i="5" a="1"/>
  <c r="B436" i="5" s="1"/>
  <c r="B482" i="5" a="1"/>
  <c r="B482" i="5" s="1"/>
  <c r="B529" i="5" a="1"/>
  <c r="B529" i="5" s="1"/>
  <c r="B550" i="5" a="1"/>
  <c r="B550" i="5" s="1"/>
  <c r="B622" i="5" a="1"/>
  <c r="B622" i="5" s="1"/>
  <c r="B9" i="5" a="1"/>
  <c r="B9" i="5" s="1"/>
  <c r="B35" i="5" a="1"/>
  <c r="B35" i="5" s="1"/>
  <c r="B57" i="5" a="1"/>
  <c r="B57" i="5" s="1"/>
  <c r="B94" i="5" a="1"/>
  <c r="B94" i="5" s="1"/>
  <c r="B127" i="5" a="1"/>
  <c r="B127" i="5" s="1"/>
  <c r="B160" i="5" a="1"/>
  <c r="B160" i="5" s="1"/>
  <c r="B195" i="5" a="1"/>
  <c r="B195" i="5" s="1"/>
  <c r="B234" i="5" a="1"/>
  <c r="B234" i="5" s="1"/>
  <c r="B255" i="5" a="1"/>
  <c r="B255" i="5" s="1"/>
  <c r="B275" i="5" a="1"/>
  <c r="B275" i="5" s="1"/>
  <c r="B317" i="5" a="1"/>
  <c r="B317" i="5" s="1"/>
  <c r="B340" i="5" a="1"/>
  <c r="B340" i="5" s="1"/>
  <c r="B365" i="5" a="1"/>
  <c r="B365" i="5" s="1"/>
  <c r="B389" i="5" a="1"/>
  <c r="B389" i="5" s="1"/>
  <c r="B414" i="5" a="1"/>
  <c r="B414" i="5" s="1"/>
  <c r="B437" i="5" a="1"/>
  <c r="B437" i="5" s="1"/>
  <c r="B11" i="5" a="1"/>
  <c r="B11" i="5" s="1"/>
  <c r="B78" i="5" a="1"/>
  <c r="B78" i="5" s="1"/>
  <c r="B111" i="5" a="1"/>
  <c r="B111" i="5" s="1"/>
  <c r="B144" i="5" a="1"/>
  <c r="B144" i="5" s="1"/>
  <c r="B177" i="5" a="1"/>
  <c r="B177" i="5" s="1"/>
  <c r="B215" i="5" a="1"/>
  <c r="B215" i="5" s="1"/>
  <c r="B256" i="5" a="1"/>
  <c r="B256" i="5" s="1"/>
  <c r="B276" i="5" a="1"/>
  <c r="B276" i="5" s="1"/>
  <c r="B297" i="5" a="1"/>
  <c r="B297" i="5" s="1"/>
  <c r="B366" i="5" a="1"/>
  <c r="B366" i="5" s="1"/>
  <c r="B390" i="5" a="1"/>
  <c r="B390" i="5" s="1"/>
  <c r="B438" i="5" a="1"/>
  <c r="B438" i="5" s="1"/>
  <c r="B461" i="5" a="1"/>
  <c r="B461" i="5" s="1"/>
  <c r="B483" i="5" a="1"/>
  <c r="B483" i="5" s="1"/>
  <c r="B530" i="5" a="1"/>
  <c r="B530" i="5" s="1"/>
  <c r="B623" i="5" a="1"/>
  <c r="B623" i="5" s="1"/>
  <c r="B37" i="5" a="1"/>
  <c r="B37" i="5" s="1"/>
  <c r="B58" i="5" a="1"/>
  <c r="B58" i="5" s="1"/>
  <c r="B95" i="5" a="1"/>
  <c r="B95" i="5" s="1"/>
  <c r="B128" i="5" a="1"/>
  <c r="B128" i="5" s="1"/>
  <c r="B161" i="5" a="1"/>
  <c r="B161" i="5" s="1"/>
  <c r="B196" i="5" a="1"/>
  <c r="B196" i="5" s="1"/>
  <c r="B235" i="5" a="1"/>
  <c r="B235" i="5" s="1"/>
  <c r="B257" i="5" a="1"/>
  <c r="B257" i="5" s="1"/>
  <c r="B318" i="5" a="1"/>
  <c r="B318" i="5" s="1"/>
  <c r="B341" i="5" a="1"/>
  <c r="B341" i="5" s="1"/>
  <c r="B367" i="5" a="1"/>
  <c r="B367" i="5" s="1"/>
  <c r="B391" i="5" a="1"/>
  <c r="B391" i="5" s="1"/>
  <c r="B415" i="5" a="1"/>
  <c r="B415" i="5" s="1"/>
  <c r="B439" i="5" a="1"/>
  <c r="B439" i="5" s="1"/>
  <c r="B462" i="5" a="1"/>
  <c r="B462" i="5" s="1"/>
  <c r="B484" i="5" a="1"/>
  <c r="B484" i="5" s="1"/>
  <c r="B12" i="5" a="1"/>
  <c r="B12" i="5" s="1"/>
  <c r="B79" i="5" a="1"/>
  <c r="B79" i="5" s="1"/>
  <c r="B112" i="5" a="1"/>
  <c r="B112" i="5" s="1"/>
  <c r="B145" i="5" a="1"/>
  <c r="B145" i="5" s="1"/>
  <c r="B178" i="5" a="1"/>
  <c r="B178" i="5" s="1"/>
  <c r="B216" i="5" a="1"/>
  <c r="B216" i="5" s="1"/>
  <c r="B236" i="5" a="1"/>
  <c r="B236" i="5" s="1"/>
  <c r="B258" i="5" a="1"/>
  <c r="B258" i="5" s="1"/>
  <c r="B277" i="5" a="1"/>
  <c r="B277" i="5" s="1"/>
  <c r="B298" i="5" a="1"/>
  <c r="B298" i="5" s="1"/>
  <c r="B319" i="5" a="1"/>
  <c r="B319" i="5" s="1"/>
  <c r="B342" i="5" a="1"/>
  <c r="B342" i="5" s="1"/>
  <c r="B392" i="5" a="1"/>
  <c r="B392" i="5" s="1"/>
  <c r="B463" i="5" a="1"/>
  <c r="B463" i="5" s="1"/>
  <c r="B485" i="5" a="1"/>
  <c r="B485" i="5" s="1"/>
  <c r="B508" i="5" a="1"/>
  <c r="B508" i="5" s="1"/>
  <c r="B38" i="5" a="1"/>
  <c r="B38" i="5" s="1"/>
  <c r="B96" i="5" a="1"/>
  <c r="B96" i="5" s="1"/>
  <c r="B129" i="5" a="1"/>
  <c r="B129" i="5" s="1"/>
  <c r="B162" i="5" a="1"/>
  <c r="B162" i="5" s="1"/>
  <c r="B197" i="5" a="1"/>
  <c r="B197" i="5" s="1"/>
  <c r="B237" i="5" a="1"/>
  <c r="B237" i="5" s="1"/>
  <c r="B259" i="5" a="1"/>
  <c r="B259" i="5" s="1"/>
  <c r="B320" i="5" a="1"/>
  <c r="B320" i="5" s="1"/>
  <c r="B343" i="5" a="1"/>
  <c r="B343" i="5" s="1"/>
  <c r="B368" i="5" a="1"/>
  <c r="B368" i="5" s="1"/>
  <c r="B393" i="5" a="1"/>
  <c r="B393" i="5" s="1"/>
  <c r="B416" i="5" a="1"/>
  <c r="B416" i="5" s="1"/>
  <c r="B440" i="5" a="1"/>
  <c r="B440" i="5" s="1"/>
  <c r="B509" i="5" a="1"/>
  <c r="B509" i="5" s="1"/>
  <c r="B554" i="5" a="1"/>
  <c r="B554" i="5" s="1"/>
  <c r="B14" i="5" a="1"/>
  <c r="B14" i="5" s="1"/>
  <c r="B61" i="5" a="1"/>
  <c r="B61" i="5" s="1"/>
  <c r="B80" i="5" a="1"/>
  <c r="B80" i="5" s="1"/>
  <c r="B113" i="5" a="1"/>
  <c r="B113" i="5" s="1"/>
  <c r="B146" i="5" a="1"/>
  <c r="B146" i="5" s="1"/>
  <c r="B179" i="5" a="1"/>
  <c r="B179" i="5" s="1"/>
  <c r="B217" i="5" a="1"/>
  <c r="B217" i="5" s="1"/>
  <c r="B278" i="5" a="1"/>
  <c r="B278" i="5" s="1"/>
  <c r="B299" i="5" a="1"/>
  <c r="B299" i="5" s="1"/>
  <c r="B344" i="5" a="1"/>
  <c r="B344" i="5" s="1"/>
  <c r="B464" i="5" a="1"/>
  <c r="B464" i="5" s="1"/>
  <c r="B486" i="5" a="1"/>
  <c r="B486" i="5" s="1"/>
  <c r="B533" i="5" a="1"/>
  <c r="B533" i="5" s="1"/>
  <c r="B555" i="5" a="1"/>
  <c r="B555" i="5" s="1"/>
  <c r="B578" i="5" a="1"/>
  <c r="B578" i="5" s="1"/>
  <c r="B602" i="5" a="1"/>
  <c r="B602" i="5" s="1"/>
  <c r="B648" i="5" a="1"/>
  <c r="B648" i="5" s="1"/>
  <c r="B670" i="5" a="1"/>
  <c r="B670" i="5" s="1"/>
  <c r="B39" i="5" a="1"/>
  <c r="B39" i="5" s="1"/>
  <c r="B97" i="5" a="1"/>
  <c r="B97" i="5" s="1"/>
  <c r="B130" i="5" a="1"/>
  <c r="B130" i="5" s="1"/>
  <c r="B163" i="5" a="1"/>
  <c r="B163" i="5" s="1"/>
  <c r="B198" i="5" a="1"/>
  <c r="B198" i="5" s="1"/>
  <c r="B218" i="5" a="1"/>
  <c r="B218" i="5" s="1"/>
  <c r="B238" i="5" a="1"/>
  <c r="B238" i="5" s="1"/>
  <c r="B260" i="5" a="1"/>
  <c r="B260" i="5" s="1"/>
  <c r="B321" i="5" a="1"/>
  <c r="B321" i="5" s="1"/>
  <c r="B345" i="5" a="1"/>
  <c r="B345" i="5" s="1"/>
  <c r="B369" i="5" a="1"/>
  <c r="B369" i="5" s="1"/>
  <c r="B394" i="5" a="1"/>
  <c r="B394" i="5" s="1"/>
  <c r="B417" i="5" a="1"/>
  <c r="B417" i="5" s="1"/>
  <c r="B441" i="5" a="1"/>
  <c r="B441" i="5" s="1"/>
  <c r="B465" i="5" a="1"/>
  <c r="B465" i="5" s="1"/>
  <c r="B487" i="5" a="1"/>
  <c r="B487" i="5" s="1"/>
  <c r="B15" i="5" a="1"/>
  <c r="B15" i="5" s="1"/>
  <c r="B62" i="5" a="1"/>
  <c r="B62" i="5" s="1"/>
  <c r="B81" i="5" a="1"/>
  <c r="B81" i="5" s="1"/>
  <c r="B114" i="5" a="1"/>
  <c r="B114" i="5" s="1"/>
  <c r="B147" i="5" a="1"/>
  <c r="B147" i="5" s="1"/>
  <c r="B180" i="5" a="1"/>
  <c r="B180" i="5" s="1"/>
  <c r="B239" i="5" a="1"/>
  <c r="B239" i="5" s="1"/>
  <c r="B279" i="5" a="1"/>
  <c r="B279" i="5" s="1"/>
  <c r="B300" i="5" a="1"/>
  <c r="B300" i="5" s="1"/>
  <c r="B322" i="5" a="1"/>
  <c r="B322" i="5" s="1"/>
  <c r="B346" i="5" a="1"/>
  <c r="B346" i="5" s="1"/>
  <c r="B418" i="5" a="1"/>
  <c r="B418" i="5" s="1"/>
  <c r="B442" i="5" a="1"/>
  <c r="B442" i="5" s="1"/>
  <c r="B466" i="5" a="1"/>
  <c r="B466" i="5" s="1"/>
  <c r="B488" i="5" a="1"/>
  <c r="B488" i="5" s="1"/>
  <c r="B511" i="5" a="1"/>
  <c r="B511" i="5" s="1"/>
  <c r="B534" i="5" a="1"/>
  <c r="B534" i="5" s="1"/>
  <c r="B557" i="5" a="1"/>
  <c r="B557" i="5" s="1"/>
  <c r="B40" i="5" a="1"/>
  <c r="B40" i="5" s="1"/>
  <c r="B98" i="5" a="1"/>
  <c r="B98" i="5" s="1"/>
  <c r="B131" i="5" a="1"/>
  <c r="B131" i="5" s="1"/>
  <c r="B164" i="5" a="1"/>
  <c r="B164" i="5" s="1"/>
  <c r="B199" i="5" a="1"/>
  <c r="B199" i="5" s="1"/>
  <c r="B219" i="5" a="1"/>
  <c r="B219" i="5" s="1"/>
  <c r="B240" i="5" a="1"/>
  <c r="B240" i="5" s="1"/>
  <c r="B261" i="5" a="1"/>
  <c r="B261" i="5" s="1"/>
  <c r="B301" i="5" a="1"/>
  <c r="B301" i="5" s="1"/>
  <c r="B323" i="5" a="1"/>
  <c r="B323" i="5" s="1"/>
  <c r="B347" i="5" a="1"/>
  <c r="B347" i="5" s="1"/>
  <c r="B370" i="5" a="1"/>
  <c r="B370" i="5" s="1"/>
  <c r="B395" i="5" a="1"/>
  <c r="B395" i="5" s="1"/>
  <c r="B419" i="5" a="1"/>
  <c r="B419" i="5" s="1"/>
  <c r="B443" i="5" a="1"/>
  <c r="B443" i="5" s="1"/>
  <c r="B489" i="5" a="1"/>
  <c r="B489" i="5" s="1"/>
  <c r="B558" i="5" a="1"/>
  <c r="B558" i="5" s="1"/>
  <c r="B18" i="5" a="1"/>
  <c r="B18" i="5" s="1"/>
  <c r="B63" i="5" a="1"/>
  <c r="B63" i="5" s="1"/>
  <c r="B82" i="5" a="1"/>
  <c r="B82" i="5" s="1"/>
  <c r="B115" i="5" a="1"/>
  <c r="B115" i="5" s="1"/>
  <c r="B148" i="5" a="1"/>
  <c r="B148" i="5" s="1"/>
  <c r="B181" i="5" a="1"/>
  <c r="B181" i="5" s="1"/>
  <c r="B241" i="5" a="1"/>
  <c r="B241" i="5" s="1"/>
  <c r="B280" i="5" a="1"/>
  <c r="B280" i="5" s="1"/>
  <c r="B324" i="5" a="1"/>
  <c r="B324" i="5" s="1"/>
  <c r="B348" i="5" a="1"/>
  <c r="B348" i="5" s="1"/>
  <c r="B371" i="5" a="1"/>
  <c r="B371" i="5" s="1"/>
  <c r="B444" i="5" a="1"/>
  <c r="B444" i="5" s="1"/>
  <c r="B467" i="5" a="1"/>
  <c r="B467" i="5" s="1"/>
  <c r="B490" i="5" a="1"/>
  <c r="B490" i="5" s="1"/>
  <c r="B512" i="5" a="1"/>
  <c r="B512" i="5" s="1"/>
  <c r="B535" i="5" a="1"/>
  <c r="B535" i="5" s="1"/>
  <c r="B41" i="5" a="1"/>
  <c r="B41" i="5" s="1"/>
  <c r="B99" i="5" a="1"/>
  <c r="B99" i="5" s="1"/>
  <c r="B132" i="5" a="1"/>
  <c r="B132" i="5" s="1"/>
  <c r="B165" i="5" a="1"/>
  <c r="B165" i="5" s="1"/>
  <c r="B200" i="5" a="1"/>
  <c r="B200" i="5" s="1"/>
  <c r="B220" i="5" a="1"/>
  <c r="B220" i="5" s="1"/>
  <c r="B262" i="5" a="1"/>
  <c r="B262" i="5" s="1"/>
  <c r="B281" i="5" a="1"/>
  <c r="B281" i="5" s="1"/>
  <c r="B302" i="5" a="1"/>
  <c r="B302" i="5" s="1"/>
  <c r="B325" i="5" a="1"/>
  <c r="B325" i="5" s="1"/>
  <c r="B349" i="5" a="1"/>
  <c r="B349" i="5" s="1"/>
  <c r="B372" i="5" a="1"/>
  <c r="B372" i="5" s="1"/>
  <c r="B396" i="5" a="1"/>
  <c r="B396" i="5" s="1"/>
  <c r="B420" i="5" a="1"/>
  <c r="B420" i="5" s="1"/>
  <c r="B445" i="5" a="1"/>
  <c r="B445" i="5" s="1"/>
  <c r="B491" i="5" a="1"/>
  <c r="B491" i="5" s="1"/>
  <c r="B513" i="5" a="1"/>
  <c r="B513" i="5" s="1"/>
  <c r="B64" i="5" a="1"/>
  <c r="B64" i="5" s="1"/>
  <c r="B83" i="5" a="1"/>
  <c r="B83" i="5" s="1"/>
  <c r="B116" i="5" a="1"/>
  <c r="B116" i="5" s="1"/>
  <c r="B149" i="5" a="1"/>
  <c r="B149" i="5" s="1"/>
  <c r="B182" i="5" a="1"/>
  <c r="B182" i="5" s="1"/>
  <c r="B221" i="5" a="1"/>
  <c r="B221" i="5" s="1"/>
  <c r="B242" i="5" a="1"/>
  <c r="B242" i="5" s="1"/>
  <c r="B326" i="5" a="1"/>
  <c r="B326" i="5" s="1"/>
  <c r="B373" i="5" a="1"/>
  <c r="B373" i="5" s="1"/>
  <c r="B397" i="5" a="1"/>
  <c r="B397" i="5" s="1"/>
  <c r="B421" i="5" a="1"/>
  <c r="B421" i="5" s="1"/>
  <c r="B468" i="5" a="1"/>
  <c r="B468" i="5" s="1"/>
  <c r="B537" i="5" a="1"/>
  <c r="B537" i="5" s="1"/>
  <c r="B560" i="5" a="1"/>
  <c r="B560" i="5" s="1"/>
  <c r="B583" i="5" a="1"/>
  <c r="B583" i="5" s="1"/>
  <c r="B630" i="5" a="1"/>
  <c r="B630" i="5" s="1"/>
  <c r="B21" i="5" a="1"/>
  <c r="B21" i="5" s="1"/>
  <c r="B42" i="5" a="1"/>
  <c r="B42" i="5" s="1"/>
  <c r="B100" i="5" a="1"/>
  <c r="B100" i="5" s="1"/>
  <c r="B133" i="5" a="1"/>
  <c r="B133" i="5" s="1"/>
  <c r="B166" i="5" a="1"/>
  <c r="B166" i="5" s="1"/>
  <c r="B201" i="5" a="1"/>
  <c r="B201" i="5" s="1"/>
  <c r="B222" i="5" a="1"/>
  <c r="B222" i="5" s="1"/>
  <c r="B243" i="5" a="1"/>
  <c r="B243" i="5" s="1"/>
  <c r="B263" i="5" a="1"/>
  <c r="B263" i="5" s="1"/>
  <c r="B282" i="5" a="1"/>
  <c r="B282" i="5" s="1"/>
  <c r="B303" i="5" a="1"/>
  <c r="B303" i="5" s="1"/>
  <c r="B327" i="5" a="1"/>
  <c r="B327" i="5" s="1"/>
  <c r="B350" i="5" a="1"/>
  <c r="B350" i="5" s="1"/>
  <c r="B398" i="5" a="1"/>
  <c r="B398" i="5" s="1"/>
  <c r="B422" i="5" a="1"/>
  <c r="B422" i="5" s="1"/>
  <c r="B446" i="5" a="1"/>
  <c r="B446" i="5" s="1"/>
  <c r="B492" i="5" a="1"/>
  <c r="B492" i="5" s="1"/>
  <c r="B44" i="5" a="1"/>
  <c r="B44" i="5" s="1"/>
  <c r="B65" i="5" a="1"/>
  <c r="B65" i="5" s="1"/>
  <c r="B84" i="5" a="1"/>
  <c r="B84" i="5" s="1"/>
  <c r="B117" i="5" a="1"/>
  <c r="B117" i="5" s="1"/>
  <c r="B150" i="5" a="1"/>
  <c r="B150" i="5" s="1"/>
  <c r="B183" i="5" a="1"/>
  <c r="B183" i="5" s="1"/>
  <c r="B223" i="5" a="1"/>
  <c r="B223" i="5" s="1"/>
  <c r="B374" i="5" a="1"/>
  <c r="B374" i="5" s="1"/>
  <c r="B399" i="5" a="1"/>
  <c r="B399" i="5" s="1"/>
  <c r="B423" i="5" a="1"/>
  <c r="B423" i="5" s="1"/>
  <c r="B447" i="5" a="1"/>
  <c r="B447" i="5" s="1"/>
  <c r="B469" i="5" a="1"/>
  <c r="B469" i="5" s="1"/>
  <c r="B493" i="5" a="1"/>
  <c r="B493" i="5" s="1"/>
  <c r="B562" i="5" a="1"/>
  <c r="B562" i="5" s="1"/>
  <c r="B675" i="5" a="1"/>
  <c r="B675" i="5" s="1"/>
  <c r="B741" i="5" a="1"/>
  <c r="B741" i="5" s="1"/>
  <c r="B22" i="5" a="1"/>
  <c r="B22" i="5" s="1"/>
  <c r="B45" i="5" a="1"/>
  <c r="B45" i="5" s="1"/>
  <c r="B101" i="5" a="1"/>
  <c r="B101" i="5" s="1"/>
  <c r="B134" i="5" a="1"/>
  <c r="B134" i="5" s="1"/>
  <c r="B167" i="5" a="1"/>
  <c r="B167" i="5" s="1"/>
  <c r="B202" i="5" a="1"/>
  <c r="B202" i="5" s="1"/>
  <c r="B224" i="5" a="1"/>
  <c r="B224" i="5" s="1"/>
  <c r="B244" i="5" a="1"/>
  <c r="B244" i="5" s="1"/>
  <c r="B264" i="5" a="1"/>
  <c r="B264" i="5" s="1"/>
  <c r="B283" i="5" a="1"/>
  <c r="B283" i="5" s="1"/>
  <c r="B304" i="5" a="1"/>
  <c r="B304" i="5" s="1"/>
  <c r="B328" i="5" a="1"/>
  <c r="B328" i="5" s="1"/>
  <c r="B351" i="5" a="1"/>
  <c r="B351" i="5" s="1"/>
  <c r="B375" i="5" a="1"/>
  <c r="B375" i="5" s="1"/>
  <c r="B400" i="5" a="1"/>
  <c r="B400" i="5" s="1"/>
  <c r="B424" i="5" a="1"/>
  <c r="B424" i="5" s="1"/>
  <c r="B470" i="5" a="1"/>
  <c r="B470" i="5" s="1"/>
  <c r="B515" i="5" a="1"/>
  <c r="B515" i="5" s="1"/>
  <c r="B85" i="5" a="1"/>
  <c r="B85" i="5" s="1"/>
  <c r="B118" i="5" a="1"/>
  <c r="B118" i="5" s="1"/>
  <c r="B151" i="5" a="1"/>
  <c r="B151" i="5" s="1"/>
  <c r="B184" i="5" a="1"/>
  <c r="B184" i="5" s="1"/>
  <c r="B203" i="5" a="1"/>
  <c r="B203" i="5" s="1"/>
  <c r="B225" i="5" a="1"/>
  <c r="B225" i="5" s="1"/>
  <c r="B284" i="5" a="1"/>
  <c r="B284" i="5" s="1"/>
  <c r="B305" i="5" a="1"/>
  <c r="B305" i="5" s="1"/>
  <c r="B352" i="5" a="1"/>
  <c r="B352" i="5" s="1"/>
  <c r="B376" i="5" a="1"/>
  <c r="B376" i="5" s="1"/>
  <c r="B425" i="5" a="1"/>
  <c r="B425" i="5" s="1"/>
  <c r="B448" i="5" a="1"/>
  <c r="B448" i="5" s="1"/>
  <c r="B471" i="5" a="1"/>
  <c r="B471" i="5" s="1"/>
  <c r="B494" i="5" a="1"/>
  <c r="B494" i="5" s="1"/>
  <c r="B563" i="5" a="1"/>
  <c r="B563" i="5" s="1"/>
  <c r="B586" i="5" a="1"/>
  <c r="B586" i="5" s="1"/>
  <c r="B610" i="5" a="1"/>
  <c r="B610" i="5" s="1"/>
  <c r="B23" i="5" a="1"/>
  <c r="B23" i="5" s="1"/>
  <c r="B46" i="5" a="1"/>
  <c r="B46" i="5" s="1"/>
  <c r="B102" i="5" a="1"/>
  <c r="B102" i="5" s="1"/>
  <c r="B135" i="5" a="1"/>
  <c r="B135" i="5" s="1"/>
  <c r="B168" i="5" a="1"/>
  <c r="B168" i="5" s="1"/>
  <c r="B204" i="5" a="1"/>
  <c r="B204" i="5" s="1"/>
  <c r="B226" i="5" a="1"/>
  <c r="B226" i="5" s="1"/>
  <c r="B245" i="5" a="1"/>
  <c r="B245" i="5" s="1"/>
  <c r="B265" i="5" a="1"/>
  <c r="B265" i="5" s="1"/>
  <c r="B285" i="5" a="1"/>
  <c r="B285" i="5" s="1"/>
  <c r="B306" i="5" a="1"/>
  <c r="B306" i="5" s="1"/>
  <c r="B329" i="5" a="1"/>
  <c r="B329" i="5" s="1"/>
  <c r="B353" i="5" a="1"/>
  <c r="B353" i="5" s="1"/>
  <c r="B377" i="5" a="1"/>
  <c r="B377" i="5" s="1"/>
  <c r="B401" i="5" a="1"/>
  <c r="B401" i="5" s="1"/>
  <c r="B472" i="5" a="1"/>
  <c r="B472" i="5" s="1"/>
  <c r="B68" i="5" a="1"/>
  <c r="B68" i="5" s="1"/>
  <c r="B86" i="5" a="1"/>
  <c r="B86" i="5" s="1"/>
  <c r="B119" i="5" a="1"/>
  <c r="B119" i="5" s="1"/>
  <c r="B152" i="5" a="1"/>
  <c r="B152" i="5" s="1"/>
  <c r="B185" i="5" a="1"/>
  <c r="B185" i="5" s="1"/>
  <c r="B205" i="5" a="1"/>
  <c r="B205" i="5" s="1"/>
  <c r="B286" i="5" a="1"/>
  <c r="B286" i="5" s="1"/>
  <c r="B307" i="5" a="1"/>
  <c r="B307" i="5" s="1"/>
  <c r="B378" i="5" a="1"/>
  <c r="B378" i="5" s="1"/>
  <c r="B426" i="5" a="1"/>
  <c r="B426" i="5" s="1"/>
  <c r="B449" i="5" a="1"/>
  <c r="B449" i="5" s="1"/>
  <c r="B496" i="5" a="1"/>
  <c r="B496" i="5" s="1"/>
  <c r="B517" i="5" a="1"/>
  <c r="B517" i="5" s="1"/>
  <c r="B541" i="5" a="1"/>
  <c r="B541" i="5" s="1"/>
  <c r="B565" i="5" a="1"/>
  <c r="B565" i="5" s="1"/>
  <c r="B588" i="5" a="1"/>
  <c r="B588" i="5" s="1"/>
  <c r="B24" i="5" a="1"/>
  <c r="B24" i="5" s="1"/>
  <c r="B47" i="5" a="1"/>
  <c r="B47" i="5" s="1"/>
  <c r="B103" i="5" a="1"/>
  <c r="B103" i="5" s="1"/>
  <c r="B136" i="5" a="1"/>
  <c r="B136" i="5" s="1"/>
  <c r="B169" i="5" a="1"/>
  <c r="B169" i="5" s="1"/>
  <c r="B206" i="5" a="1"/>
  <c r="B206" i="5" s="1"/>
  <c r="B227" i="5" a="1"/>
  <c r="B227" i="5" s="1"/>
  <c r="B246" i="5" a="1"/>
  <c r="B246" i="5" s="1"/>
  <c r="B266" i="5" a="1"/>
  <c r="B266" i="5" s="1"/>
  <c r="B287" i="5" a="1"/>
  <c r="B287" i="5" s="1"/>
  <c r="B330" i="5" a="1"/>
  <c r="B330" i="5" s="1"/>
  <c r="B354" i="5" a="1"/>
  <c r="B354" i="5" s="1"/>
  <c r="B379" i="5" a="1"/>
  <c r="B379" i="5" s="1"/>
  <c r="B402" i="5" a="1"/>
  <c r="B402" i="5" s="1"/>
  <c r="B473" i="5" a="1"/>
  <c r="B473" i="5" s="1"/>
  <c r="B518" i="5" a="1"/>
  <c r="B518" i="5" s="1"/>
  <c r="B70" i="5" a="1"/>
  <c r="B70" i="5" s="1"/>
  <c r="B87" i="5" a="1"/>
  <c r="B87" i="5" s="1"/>
  <c r="B120" i="5" a="1"/>
  <c r="B120" i="5" s="1"/>
  <c r="B153" i="5" a="1"/>
  <c r="B153" i="5" s="1"/>
  <c r="B186" i="5" a="1"/>
  <c r="B186" i="5" s="1"/>
  <c r="B207" i="5" a="1"/>
  <c r="B207" i="5" s="1"/>
  <c r="B308" i="5" a="1"/>
  <c r="B308" i="5" s="1"/>
  <c r="B331" i="5" a="1"/>
  <c r="B331" i="5" s="1"/>
  <c r="B355" i="5" a="1"/>
  <c r="B355" i="5" s="1"/>
  <c r="B380" i="5" a="1"/>
  <c r="B380" i="5" s="1"/>
  <c r="B427" i="5" a="1"/>
  <c r="B427" i="5" s="1"/>
  <c r="B450" i="5" a="1"/>
  <c r="B450" i="5" s="1"/>
  <c r="B497" i="5" a="1"/>
  <c r="B497" i="5" s="1"/>
  <c r="B542" i="5" a="1"/>
  <c r="B542" i="5" s="1"/>
  <c r="B566" i="5" a="1"/>
  <c r="B566" i="5" s="1"/>
  <c r="B635" i="5" a="1"/>
  <c r="B635" i="5" s="1"/>
  <c r="B25" i="5" a="1"/>
  <c r="B25" i="5" s="1"/>
  <c r="B48" i="5" a="1"/>
  <c r="B48" i="5" s="1"/>
  <c r="B104" i="5" a="1"/>
  <c r="B104" i="5" s="1"/>
  <c r="B137" i="5" a="1"/>
  <c r="B137" i="5" s="1"/>
  <c r="B170" i="5" a="1"/>
  <c r="B170" i="5" s="1"/>
  <c r="B208" i="5" a="1"/>
  <c r="B208" i="5" s="1"/>
  <c r="B228" i="5" a="1"/>
  <c r="B228" i="5" s="1"/>
  <c r="B247" i="5" a="1"/>
  <c r="B247" i="5" s="1"/>
  <c r="B267" i="5" a="1"/>
  <c r="B267" i="5" s="1"/>
  <c r="B288" i="5" a="1"/>
  <c r="B288" i="5" s="1"/>
  <c r="B309" i="5" a="1"/>
  <c r="B309" i="5" s="1"/>
  <c r="B356" i="5" a="1"/>
  <c r="B356" i="5" s="1"/>
  <c r="B381" i="5" a="1"/>
  <c r="B381" i="5" s="1"/>
  <c r="B403" i="5" a="1"/>
  <c r="B403" i="5" s="1"/>
  <c r="B428" i="5" a="1"/>
  <c r="B428" i="5" s="1"/>
  <c r="B451" i="5" a="1"/>
  <c r="B451" i="5" s="1"/>
  <c r="B460" i="5" a="1"/>
  <c r="B460" i="5" s="1"/>
  <c r="B552" i="5" a="1"/>
  <c r="B552" i="5" s="1"/>
  <c r="B591" i="5" a="1"/>
  <c r="B591" i="5" s="1"/>
  <c r="B650" i="5" a="1"/>
  <c r="B650" i="5" s="1"/>
  <c r="B697" i="5" a="1"/>
  <c r="B697" i="5" s="1"/>
  <c r="B722" i="5" a="1"/>
  <c r="B722" i="5" s="1"/>
  <c r="B788" i="5" a="1"/>
  <c r="B788" i="5" s="1"/>
  <c r="B895" i="5" a="1"/>
  <c r="B895" i="5" s="1"/>
  <c r="B916" i="5" a="1"/>
  <c r="B916" i="5" s="1"/>
  <c r="B939" i="5" a="1"/>
  <c r="B939" i="5" s="1"/>
  <c r="B959" i="5" a="1"/>
  <c r="B959" i="5" s="1"/>
  <c r="B1004" i="5" a="1"/>
  <c r="B1004" i="5" s="1"/>
  <c r="B1025" i="5" a="1"/>
  <c r="B1025" i="5" s="1"/>
  <c r="B1092" i="5" a="1"/>
  <c r="B1092" i="5" s="1"/>
  <c r="B1115" i="5" a="1"/>
  <c r="B1115" i="5" s="1"/>
  <c r="B1140" i="5" a="1"/>
  <c r="B1140" i="5" s="1"/>
  <c r="B1164" i="5" a="1"/>
  <c r="B1164" i="5" s="1"/>
  <c r="B1185" i="5" a="1"/>
  <c r="B1185" i="5" s="1"/>
  <c r="B1229" i="5" a="1"/>
  <c r="B1229" i="5" s="1"/>
  <c r="B1251" i="5" a="1"/>
  <c r="B1251" i="5" s="1"/>
  <c r="B1296" i="5" a="1"/>
  <c r="B1296" i="5" s="1"/>
  <c r="B1319" i="5" a="1"/>
  <c r="B1319" i="5" s="1"/>
  <c r="B1341" i="5" a="1"/>
  <c r="B1341" i="5" s="1"/>
  <c r="B1387" i="5" a="1"/>
  <c r="B1387" i="5" s="1"/>
  <c r="B1410" i="5" a="1"/>
  <c r="B1410" i="5" s="1"/>
  <c r="B1456" i="5" a="1"/>
  <c r="B1456" i="5" s="1"/>
  <c r="B1479" i="5" a="1"/>
  <c r="B1479" i="5" s="1"/>
  <c r="B1502" i="5" a="1"/>
  <c r="B1502" i="5" s="1"/>
  <c r="B1524" i="5" a="1"/>
  <c r="B1524" i="5" s="1"/>
  <c r="B1547" i="5" a="1"/>
  <c r="B1547" i="5" s="1"/>
  <c r="B1570" i="5" a="1"/>
  <c r="B1570" i="5" s="1"/>
  <c r="B1592" i="5" a="1"/>
  <c r="B1592" i="5" s="1"/>
  <c r="B1639" i="5" a="1"/>
  <c r="B1639" i="5" s="1"/>
  <c r="B1660" i="5" a="1"/>
  <c r="B1660" i="5" s="1"/>
  <c r="B1706" i="5" a="1"/>
  <c r="B1706" i="5" s="1"/>
  <c r="B1727" i="5" a="1"/>
  <c r="B1727" i="5" s="1"/>
  <c r="B1750" i="5" a="1"/>
  <c r="B1750" i="5" s="1"/>
  <c r="B1839" i="5" a="1"/>
  <c r="B1839" i="5" s="1"/>
  <c r="B1860" i="5" a="1"/>
  <c r="B1860" i="5" s="1"/>
  <c r="B1883" i="5" a="1"/>
  <c r="B1883" i="5" s="1"/>
  <c r="B1905" i="5" a="1"/>
  <c r="B1905" i="5" s="1"/>
  <c r="B1927" i="5" a="1"/>
  <c r="B1927" i="5" s="1"/>
  <c r="B1950" i="5" a="1"/>
  <c r="B1950" i="5" s="1"/>
  <c r="B1972" i="5" a="1"/>
  <c r="B1972" i="5" s="1"/>
  <c r="B1994" i="5" a="1"/>
  <c r="B1994" i="5" s="1"/>
  <c r="B2038" i="5" a="1"/>
  <c r="B2038" i="5" s="1"/>
  <c r="B2083" i="5" a="1"/>
  <c r="B2083" i="5" s="1"/>
  <c r="B2171" i="5" a="1"/>
  <c r="B2171" i="5" s="1"/>
  <c r="B2194" i="5" a="1"/>
  <c r="B2194" i="5" s="1"/>
  <c r="B2217" i="5" a="1"/>
  <c r="B2217" i="5" s="1"/>
  <c r="B2259" i="5" a="1"/>
  <c r="B2259" i="5" s="1"/>
  <c r="B474" i="5" a="1"/>
  <c r="B474" i="5" s="1"/>
  <c r="B553" i="5" a="1"/>
  <c r="B553" i="5" s="1"/>
  <c r="B674" i="5" a="1"/>
  <c r="B674" i="5" s="1"/>
  <c r="B698" i="5" a="1"/>
  <c r="B698" i="5" s="1"/>
  <c r="B745" i="5" a="1"/>
  <c r="B745" i="5" s="1"/>
  <c r="B767" i="5" a="1"/>
  <c r="B767" i="5" s="1"/>
  <c r="B811" i="5" a="1"/>
  <c r="B811" i="5" s="1"/>
  <c r="B833" i="5" a="1"/>
  <c r="B833" i="5" s="1"/>
  <c r="B853" i="5" a="1"/>
  <c r="B853" i="5" s="1"/>
  <c r="B875" i="5" a="1"/>
  <c r="B875" i="5" s="1"/>
  <c r="B896" i="5" a="1"/>
  <c r="B896" i="5" s="1"/>
  <c r="B917" i="5" a="1"/>
  <c r="B917" i="5" s="1"/>
  <c r="B940" i="5" a="1"/>
  <c r="B940" i="5" s="1"/>
  <c r="B982" i="5" a="1"/>
  <c r="B982" i="5" s="1"/>
  <c r="B1005" i="5" a="1"/>
  <c r="B1005" i="5" s="1"/>
  <c r="B1048" i="5" a="1"/>
  <c r="B1048" i="5" s="1"/>
  <c r="B1070" i="5" a="1"/>
  <c r="B1070" i="5" s="1"/>
  <c r="B1093" i="5" a="1"/>
  <c r="B1093" i="5" s="1"/>
  <c r="B1116" i="5" a="1"/>
  <c r="B1116" i="5" s="1"/>
  <c r="B1165" i="5" a="1"/>
  <c r="B1165" i="5" s="1"/>
  <c r="B1207" i="5" a="1"/>
  <c r="B1207" i="5" s="1"/>
  <c r="B1273" i="5" a="1"/>
  <c r="B1273" i="5" s="1"/>
  <c r="B1297" i="5" a="1"/>
  <c r="B1297" i="5" s="1"/>
  <c r="B1320" i="5" a="1"/>
  <c r="B1320" i="5" s="1"/>
  <c r="B1342" i="5" a="1"/>
  <c r="B1342" i="5" s="1"/>
  <c r="B1365" i="5" a="1"/>
  <c r="B1365" i="5" s="1"/>
  <c r="B1433" i="5" a="1"/>
  <c r="B1433" i="5" s="1"/>
  <c r="B1503" i="5" a="1"/>
  <c r="B1503" i="5" s="1"/>
  <c r="B1548" i="5" a="1"/>
  <c r="B1548" i="5" s="1"/>
  <c r="B1615" i="5" a="1"/>
  <c r="B1615" i="5" s="1"/>
  <c r="B1661" i="5" a="1"/>
  <c r="B1661" i="5" s="1"/>
  <c r="B1683" i="5" a="1"/>
  <c r="B1683" i="5" s="1"/>
  <c r="B1773" i="5" a="1"/>
  <c r="B1773" i="5" s="1"/>
  <c r="B1794" i="5" a="1"/>
  <c r="B1794" i="5" s="1"/>
  <c r="B1817" i="5" a="1"/>
  <c r="B1817" i="5" s="1"/>
  <c r="B1840" i="5" a="1"/>
  <c r="B1840" i="5" s="1"/>
  <c r="B1861" i="5" a="1"/>
  <c r="B1861" i="5" s="1"/>
  <c r="B1884" i="5" a="1"/>
  <c r="B1884" i="5" s="1"/>
  <c r="B1906" i="5" a="1"/>
  <c r="B1906" i="5" s="1"/>
  <c r="B1928" i="5" a="1"/>
  <c r="B1928" i="5" s="1"/>
  <c r="B2017" i="5" a="1"/>
  <c r="B2017" i="5" s="1"/>
  <c r="B2061" i="5" a="1"/>
  <c r="B2061" i="5" s="1"/>
  <c r="B2084" i="5" a="1"/>
  <c r="B2084" i="5" s="1"/>
  <c r="B2105" i="5" a="1"/>
  <c r="B2105" i="5" s="1"/>
  <c r="B2127" i="5" a="1"/>
  <c r="B2127" i="5" s="1"/>
  <c r="B2151" i="5" a="1"/>
  <c r="B2151" i="5" s="1"/>
  <c r="B2172" i="5" a="1"/>
  <c r="B2172" i="5" s="1"/>
  <c r="B2218" i="5" a="1"/>
  <c r="B2218" i="5" s="1"/>
  <c r="B2238" i="5" a="1"/>
  <c r="B2238" i="5" s="1"/>
  <c r="B2304" i="5" a="1"/>
  <c r="B2304" i="5" s="1"/>
  <c r="B2328" i="5" a="1"/>
  <c r="B2328" i="5" s="1"/>
  <c r="B2351" i="5" a="1"/>
  <c r="B2351" i="5" s="1"/>
  <c r="B477" i="5" a="1"/>
  <c r="B477" i="5" s="1"/>
  <c r="B556" i="5" a="1"/>
  <c r="B556" i="5" s="1"/>
  <c r="B593" i="5" a="1"/>
  <c r="B593" i="5" s="1"/>
  <c r="B624" i="5" a="1"/>
  <c r="B624" i="5" s="1"/>
  <c r="B651" i="5" a="1"/>
  <c r="B651" i="5" s="1"/>
  <c r="B699" i="5" a="1"/>
  <c r="B699" i="5" s="1"/>
  <c r="B723" i="5" a="1"/>
  <c r="B723" i="5" s="1"/>
  <c r="B746" i="5" a="1"/>
  <c r="B746" i="5" s="1"/>
  <c r="B768" i="5" a="1"/>
  <c r="B768" i="5" s="1"/>
  <c r="B789" i="5" a="1"/>
  <c r="B789" i="5" s="1"/>
  <c r="B812" i="5" a="1"/>
  <c r="B812" i="5" s="1"/>
  <c r="B834" i="5" a="1"/>
  <c r="B834" i="5" s="1"/>
  <c r="B876" i="5" a="1"/>
  <c r="B876" i="5" s="1"/>
  <c r="B897" i="5" a="1"/>
  <c r="B897" i="5" s="1"/>
  <c r="B918" i="5" a="1"/>
  <c r="B918" i="5" s="1"/>
  <c r="B941" i="5" a="1"/>
  <c r="B941" i="5" s="1"/>
  <c r="B960" i="5" a="1"/>
  <c r="B960" i="5" s="1"/>
  <c r="B983" i="5" a="1"/>
  <c r="B983" i="5" s="1"/>
  <c r="B1026" i="5" a="1"/>
  <c r="B1026" i="5" s="1"/>
  <c r="B1071" i="5" a="1"/>
  <c r="B1071" i="5" s="1"/>
  <c r="B1094" i="5" a="1"/>
  <c r="B1094" i="5" s="1"/>
  <c r="B1117" i="5" a="1"/>
  <c r="B1117" i="5" s="1"/>
  <c r="B1141" i="5" a="1"/>
  <c r="B1141" i="5" s="1"/>
  <c r="B1166" i="5" a="1"/>
  <c r="B1166" i="5" s="1"/>
  <c r="B1186" i="5" a="1"/>
  <c r="B1186" i="5" s="1"/>
  <c r="B1230" i="5" a="1"/>
  <c r="B1230" i="5" s="1"/>
  <c r="B1252" i="5" a="1"/>
  <c r="B1252" i="5" s="1"/>
  <c r="B1343" i="5" a="1"/>
  <c r="B1343" i="5" s="1"/>
  <c r="B1388" i="5" a="1"/>
  <c r="B1388" i="5" s="1"/>
  <c r="B1411" i="5" a="1"/>
  <c r="B1411" i="5" s="1"/>
  <c r="B1434" i="5" a="1"/>
  <c r="B1434" i="5" s="1"/>
  <c r="B1457" i="5" a="1"/>
  <c r="B1457" i="5" s="1"/>
  <c r="B1480" i="5" a="1"/>
  <c r="B1480" i="5" s="1"/>
  <c r="B1504" i="5" a="1"/>
  <c r="B1504" i="5" s="1"/>
  <c r="B1525" i="5" a="1"/>
  <c r="B1525" i="5" s="1"/>
  <c r="B1571" i="5" a="1"/>
  <c r="B1571" i="5" s="1"/>
  <c r="B1593" i="5" a="1"/>
  <c r="B1593" i="5" s="1"/>
  <c r="B1616" i="5" a="1"/>
  <c r="B1616" i="5" s="1"/>
  <c r="B1640" i="5" a="1"/>
  <c r="B1640" i="5" s="1"/>
  <c r="B1684" i="5" a="1"/>
  <c r="B1684" i="5" s="1"/>
  <c r="B1707" i="5" a="1"/>
  <c r="B1707" i="5" s="1"/>
  <c r="B1728" i="5" a="1"/>
  <c r="B1728" i="5" s="1"/>
  <c r="B1751" i="5" a="1"/>
  <c r="B1751" i="5" s="1"/>
  <c r="B1774" i="5" a="1"/>
  <c r="B1774" i="5" s="1"/>
  <c r="B1795" i="5" a="1"/>
  <c r="B1795" i="5" s="1"/>
  <c r="B1818" i="5" a="1"/>
  <c r="B1818" i="5" s="1"/>
  <c r="B1862" i="5" a="1"/>
  <c r="B1862" i="5" s="1"/>
  <c r="B1929" i="5" a="1"/>
  <c r="B1929" i="5" s="1"/>
  <c r="B1951" i="5" a="1"/>
  <c r="B1951" i="5" s="1"/>
  <c r="B559" i="5" a="1"/>
  <c r="B559" i="5" s="1"/>
  <c r="B594" i="5" a="1"/>
  <c r="B594" i="5" s="1"/>
  <c r="B625" i="5" a="1"/>
  <c r="B625" i="5" s="1"/>
  <c r="B652" i="5" a="1"/>
  <c r="B652" i="5" s="1"/>
  <c r="B676" i="5" a="1"/>
  <c r="B676" i="5" s="1"/>
  <c r="B724" i="5" a="1"/>
  <c r="B724" i="5" s="1"/>
  <c r="B747" i="5" a="1"/>
  <c r="B747" i="5" s="1"/>
  <c r="B769" i="5" a="1"/>
  <c r="B769" i="5" s="1"/>
  <c r="B790" i="5" a="1"/>
  <c r="B790" i="5" s="1"/>
  <c r="B813" i="5" a="1"/>
  <c r="B813" i="5" s="1"/>
  <c r="B835" i="5" a="1"/>
  <c r="B835" i="5" s="1"/>
  <c r="B854" i="5" a="1"/>
  <c r="B854" i="5" s="1"/>
  <c r="B877" i="5" a="1"/>
  <c r="B877" i="5" s="1"/>
  <c r="B898" i="5" a="1"/>
  <c r="B898" i="5" s="1"/>
  <c r="B942" i="5" a="1"/>
  <c r="B942" i="5" s="1"/>
  <c r="B961" i="5" a="1"/>
  <c r="B961" i="5" s="1"/>
  <c r="B984" i="5" a="1"/>
  <c r="B984" i="5" s="1"/>
  <c r="B1006" i="5" a="1"/>
  <c r="B1006" i="5" s="1"/>
  <c r="B1027" i="5" a="1"/>
  <c r="B1027" i="5" s="1"/>
  <c r="B1049" i="5" a="1"/>
  <c r="B1049" i="5" s="1"/>
  <c r="B1095" i="5" a="1"/>
  <c r="B1095" i="5" s="1"/>
  <c r="B1118" i="5" a="1"/>
  <c r="B1118" i="5" s="1"/>
  <c r="B1142" i="5" a="1"/>
  <c r="B1142" i="5" s="1"/>
  <c r="B1187" i="5" a="1"/>
  <c r="B1187" i="5" s="1"/>
  <c r="B1208" i="5" a="1"/>
  <c r="B1208" i="5" s="1"/>
  <c r="B1253" i="5" a="1"/>
  <c r="B1253" i="5" s="1"/>
  <c r="B1274" i="5" a="1"/>
  <c r="B1274" i="5" s="1"/>
  <c r="B1298" i="5" a="1"/>
  <c r="B1298" i="5" s="1"/>
  <c r="B1321" i="5" a="1"/>
  <c r="B1321" i="5" s="1"/>
  <c r="B1344" i="5" a="1"/>
  <c r="B1344" i="5" s="1"/>
  <c r="B1366" i="5" a="1"/>
  <c r="B1366" i="5" s="1"/>
  <c r="B1389" i="5" a="1"/>
  <c r="B1389" i="5" s="1"/>
  <c r="B1412" i="5" a="1"/>
  <c r="B1412" i="5" s="1"/>
  <c r="B1458" i="5" a="1"/>
  <c r="B1458" i="5" s="1"/>
  <c r="B1481" i="5" a="1"/>
  <c r="B1481" i="5" s="1"/>
  <c r="B1526" i="5" a="1"/>
  <c r="B1526" i="5" s="1"/>
  <c r="B1549" i="5" a="1"/>
  <c r="B1549" i="5" s="1"/>
  <c r="B1572" i="5" a="1"/>
  <c r="B1572" i="5" s="1"/>
  <c r="B1594" i="5" a="1"/>
  <c r="B1594" i="5" s="1"/>
  <c r="B1662" i="5" a="1"/>
  <c r="B1662" i="5" s="1"/>
  <c r="B1708" i="5" a="1"/>
  <c r="B1708" i="5" s="1"/>
  <c r="B1729" i="5" a="1"/>
  <c r="B1729" i="5" s="1"/>
  <c r="B1752" i="5" a="1"/>
  <c r="B1752" i="5" s="1"/>
  <c r="B1796" i="5" a="1"/>
  <c r="B1796" i="5" s="1"/>
  <c r="B1841" i="5" a="1"/>
  <c r="B1841" i="5" s="1"/>
  <c r="B1863" i="5" a="1"/>
  <c r="B1863" i="5" s="1"/>
  <c r="B1885" i="5" a="1"/>
  <c r="B1885" i="5" s="1"/>
  <c r="B1907" i="5" a="1"/>
  <c r="B1907" i="5" s="1"/>
  <c r="B1930" i="5" a="1"/>
  <c r="B1930" i="5" s="1"/>
  <c r="B1952" i="5" a="1"/>
  <c r="B1952" i="5" s="1"/>
  <c r="B1996" i="5" a="1"/>
  <c r="B1996" i="5" s="1"/>
  <c r="B2085" i="5" a="1"/>
  <c r="B2085" i="5" s="1"/>
  <c r="B2107" i="5" a="1"/>
  <c r="B2107" i="5" s="1"/>
  <c r="B2152" i="5" a="1"/>
  <c r="B2152" i="5" s="1"/>
  <c r="B2196" i="5" a="1"/>
  <c r="B2196" i="5" s="1"/>
  <c r="B2219" i="5" a="1"/>
  <c r="B2219" i="5" s="1"/>
  <c r="B495" i="5" a="1"/>
  <c r="B495" i="5" s="1"/>
  <c r="B626" i="5" a="1"/>
  <c r="B626" i="5" s="1"/>
  <c r="B653" i="5" a="1"/>
  <c r="B653" i="5" s="1"/>
  <c r="B677" i="5" a="1"/>
  <c r="B677" i="5" s="1"/>
  <c r="B700" i="5" a="1"/>
  <c r="B700" i="5" s="1"/>
  <c r="B748" i="5" a="1"/>
  <c r="B748" i="5" s="1"/>
  <c r="B878" i="5" a="1"/>
  <c r="B878" i="5" s="1"/>
  <c r="B919" i="5" a="1"/>
  <c r="B919" i="5" s="1"/>
  <c r="B962" i="5" a="1"/>
  <c r="B962" i="5" s="1"/>
  <c r="B1007" i="5" a="1"/>
  <c r="B1007" i="5" s="1"/>
  <c r="B1028" i="5" a="1"/>
  <c r="B1028" i="5" s="1"/>
  <c r="B1050" i="5" a="1"/>
  <c r="B1050" i="5" s="1"/>
  <c r="B1072" i="5" a="1"/>
  <c r="B1072" i="5" s="1"/>
  <c r="B1096" i="5" a="1"/>
  <c r="B1096" i="5" s="1"/>
  <c r="B1119" i="5" a="1"/>
  <c r="B1119" i="5" s="1"/>
  <c r="B1167" i="5" a="1"/>
  <c r="B1167" i="5" s="1"/>
  <c r="B1188" i="5" a="1"/>
  <c r="B1188" i="5" s="1"/>
  <c r="B1231" i="5" a="1"/>
  <c r="B1231" i="5" s="1"/>
  <c r="B1254" i="5" a="1"/>
  <c r="B1254" i="5" s="1"/>
  <c r="B1299" i="5" a="1"/>
  <c r="B1299" i="5" s="1"/>
  <c r="B1322" i="5" a="1"/>
  <c r="B1322" i="5" s="1"/>
  <c r="B1345" i="5" a="1"/>
  <c r="B1345" i="5" s="1"/>
  <c r="B1390" i="5" a="1"/>
  <c r="B1390" i="5" s="1"/>
  <c r="B1413" i="5" a="1"/>
  <c r="B1413" i="5" s="1"/>
  <c r="B1435" i="5" a="1"/>
  <c r="B1435" i="5" s="1"/>
  <c r="B1459" i="5" a="1"/>
  <c r="B1459" i="5" s="1"/>
  <c r="B1482" i="5" a="1"/>
  <c r="B1482" i="5" s="1"/>
  <c r="B1505" i="5" a="1"/>
  <c r="B1505" i="5" s="1"/>
  <c r="B1550" i="5" a="1"/>
  <c r="B1550" i="5" s="1"/>
  <c r="B1573" i="5" a="1"/>
  <c r="B1573" i="5" s="1"/>
  <c r="B1595" i="5" a="1"/>
  <c r="B1595" i="5" s="1"/>
  <c r="B1617" i="5" a="1"/>
  <c r="B1617" i="5" s="1"/>
  <c r="B1641" i="5" a="1"/>
  <c r="B1641" i="5" s="1"/>
  <c r="B1663" i="5" a="1"/>
  <c r="B1663" i="5" s="1"/>
  <c r="B1685" i="5" a="1"/>
  <c r="B1685" i="5" s="1"/>
  <c r="B1730" i="5" a="1"/>
  <c r="B1730" i="5" s="1"/>
  <c r="B1753" i="5" a="1"/>
  <c r="B1753" i="5" s="1"/>
  <c r="B1775" i="5" a="1"/>
  <c r="B1775" i="5" s="1"/>
  <c r="B1797" i="5" a="1"/>
  <c r="B1797" i="5" s="1"/>
  <c r="B1819" i="5" a="1"/>
  <c r="B1819" i="5" s="1"/>
  <c r="B1886" i="5" a="1"/>
  <c r="B1886" i="5" s="1"/>
  <c r="B1974" i="5" a="1"/>
  <c r="B1974" i="5" s="1"/>
  <c r="B2019" i="5" a="1"/>
  <c r="B2019" i="5" s="1"/>
  <c r="B2040" i="5" a="1"/>
  <c r="B2040" i="5" s="1"/>
  <c r="B2063" i="5" a="1"/>
  <c r="B2063" i="5" s="1"/>
  <c r="B2129" i="5" a="1"/>
  <c r="B2129" i="5" s="1"/>
  <c r="B2174" i="5" a="1"/>
  <c r="B2174" i="5" s="1"/>
  <c r="B2220" i="5" a="1"/>
  <c r="B2220" i="5" s="1"/>
  <c r="B2240" i="5" a="1"/>
  <c r="B2240" i="5" s="1"/>
  <c r="B2307" i="5" a="1"/>
  <c r="B2307" i="5" s="1"/>
  <c r="B2353" i="5" a="1"/>
  <c r="B2353" i="5" s="1"/>
  <c r="B498" i="5" a="1"/>
  <c r="B498" i="5" s="1"/>
  <c r="B561" i="5" a="1"/>
  <c r="B561" i="5" s="1"/>
  <c r="B596" i="5" a="1"/>
  <c r="B596" i="5" s="1"/>
  <c r="B627" i="5" a="1"/>
  <c r="B627" i="5" s="1"/>
  <c r="B654" i="5" a="1"/>
  <c r="B654" i="5" s="1"/>
  <c r="B678" i="5" a="1"/>
  <c r="B678" i="5" s="1"/>
  <c r="B701" i="5" a="1"/>
  <c r="B701" i="5" s="1"/>
  <c r="B725" i="5" a="1"/>
  <c r="B725" i="5" s="1"/>
  <c r="B749" i="5" a="1"/>
  <c r="B749" i="5" s="1"/>
  <c r="B770" i="5" a="1"/>
  <c r="B770" i="5" s="1"/>
  <c r="B791" i="5" a="1"/>
  <c r="B791" i="5" s="1"/>
  <c r="B814" i="5" a="1"/>
  <c r="B814" i="5" s="1"/>
  <c r="B836" i="5" a="1"/>
  <c r="B836" i="5" s="1"/>
  <c r="B855" i="5" a="1"/>
  <c r="B855" i="5" s="1"/>
  <c r="B899" i="5" a="1"/>
  <c r="B899" i="5" s="1"/>
  <c r="B943" i="5" a="1"/>
  <c r="B943" i="5" s="1"/>
  <c r="B963" i="5" a="1"/>
  <c r="B963" i="5" s="1"/>
  <c r="B985" i="5" a="1"/>
  <c r="B985" i="5" s="1"/>
  <c r="B1008" i="5" a="1"/>
  <c r="B1008" i="5" s="1"/>
  <c r="B1029" i="5" a="1"/>
  <c r="B1029" i="5" s="1"/>
  <c r="B1073" i="5" a="1"/>
  <c r="B1073" i="5" s="1"/>
  <c r="B1120" i="5" a="1"/>
  <c r="B1120" i="5" s="1"/>
  <c r="B1143" i="5" a="1"/>
  <c r="B1143" i="5" s="1"/>
  <c r="B1209" i="5" a="1"/>
  <c r="B1209" i="5" s="1"/>
  <c r="B1232" i="5" a="1"/>
  <c r="B1232" i="5" s="1"/>
  <c r="B1275" i="5" a="1"/>
  <c r="B1275" i="5" s="1"/>
  <c r="B1323" i="5" a="1"/>
  <c r="B1323" i="5" s="1"/>
  <c r="B1346" i="5" a="1"/>
  <c r="B1346" i="5" s="1"/>
  <c r="B1367" i="5" a="1"/>
  <c r="B1367" i="5" s="1"/>
  <c r="B1436" i="5" a="1"/>
  <c r="B1436" i="5" s="1"/>
  <c r="B1460" i="5" a="1"/>
  <c r="B1460" i="5" s="1"/>
  <c r="B1506" i="5" a="1"/>
  <c r="B1506" i="5" s="1"/>
  <c r="B1527" i="5" a="1"/>
  <c r="B1527" i="5" s="1"/>
  <c r="B1618" i="5" a="1"/>
  <c r="B1618" i="5" s="1"/>
  <c r="B1642" i="5" a="1"/>
  <c r="B1642" i="5" s="1"/>
  <c r="B1664" i="5" a="1"/>
  <c r="B1664" i="5" s="1"/>
  <c r="B1686" i="5" a="1"/>
  <c r="B1686" i="5" s="1"/>
  <c r="B1709" i="5" a="1"/>
  <c r="B1709" i="5" s="1"/>
  <c r="B1731" i="5" a="1"/>
  <c r="B1731" i="5" s="1"/>
  <c r="B1754" i="5" a="1"/>
  <c r="B1754" i="5" s="1"/>
  <c r="B1820" i="5" a="1"/>
  <c r="B1820" i="5" s="1"/>
  <c r="B1842" i="5" a="1"/>
  <c r="B1842" i="5" s="1"/>
  <c r="B1864" i="5" a="1"/>
  <c r="B1864" i="5" s="1"/>
  <c r="B1908" i="5" a="1"/>
  <c r="B1908" i="5" s="1"/>
  <c r="B1931" i="5" a="1"/>
  <c r="B1931" i="5" s="1"/>
  <c r="B1953" i="5" a="1"/>
  <c r="B1953" i="5" s="1"/>
  <c r="B1975" i="5" a="1"/>
  <c r="B1975" i="5" s="1"/>
  <c r="B1997" i="5" a="1"/>
  <c r="B1997" i="5" s="1"/>
  <c r="B2041" i="5" a="1"/>
  <c r="B2041" i="5" s="1"/>
  <c r="B2064" i="5" a="1"/>
  <c r="B2064" i="5" s="1"/>
  <c r="B2086" i="5" a="1"/>
  <c r="B2086" i="5" s="1"/>
  <c r="B500" i="5" a="1"/>
  <c r="B500" i="5" s="1"/>
  <c r="B597" i="5" a="1"/>
  <c r="B597" i="5" s="1"/>
  <c r="B628" i="5" a="1"/>
  <c r="B628" i="5" s="1"/>
  <c r="B655" i="5" a="1"/>
  <c r="B655" i="5" s="1"/>
  <c r="B702" i="5" a="1"/>
  <c r="B702" i="5" s="1"/>
  <c r="B726" i="5" a="1"/>
  <c r="B726" i="5" s="1"/>
  <c r="B771" i="5" a="1"/>
  <c r="B771" i="5" s="1"/>
  <c r="B792" i="5" a="1"/>
  <c r="B792" i="5" s="1"/>
  <c r="B837" i="5" a="1"/>
  <c r="B837" i="5" s="1"/>
  <c r="B856" i="5" a="1"/>
  <c r="B856" i="5" s="1"/>
  <c r="B879" i="5" a="1"/>
  <c r="B879" i="5" s="1"/>
  <c r="B900" i="5" a="1"/>
  <c r="B900" i="5" s="1"/>
  <c r="B920" i="5" a="1"/>
  <c r="B920" i="5" s="1"/>
  <c r="B944" i="5" a="1"/>
  <c r="B944" i="5" s="1"/>
  <c r="B964" i="5" a="1"/>
  <c r="B964" i="5" s="1"/>
  <c r="B1030" i="5" a="1"/>
  <c r="B1030" i="5" s="1"/>
  <c r="B1051" i="5" a="1"/>
  <c r="B1051" i="5" s="1"/>
  <c r="B1074" i="5" a="1"/>
  <c r="B1074" i="5" s="1"/>
  <c r="B1097" i="5" a="1"/>
  <c r="B1097" i="5" s="1"/>
  <c r="B1121" i="5" a="1"/>
  <c r="B1121" i="5" s="1"/>
  <c r="B1144" i="5" a="1"/>
  <c r="B1144" i="5" s="1"/>
  <c r="B1168" i="5" a="1"/>
  <c r="B1168" i="5" s="1"/>
  <c r="B1189" i="5" a="1"/>
  <c r="B1189" i="5" s="1"/>
  <c r="B1210" i="5" a="1"/>
  <c r="B1210" i="5" s="1"/>
  <c r="B1233" i="5" a="1"/>
  <c r="B1233" i="5" s="1"/>
  <c r="B1255" i="5" a="1"/>
  <c r="B1255" i="5" s="1"/>
  <c r="B1276" i="5" a="1"/>
  <c r="B1276" i="5" s="1"/>
  <c r="B1300" i="5" a="1"/>
  <c r="B1300" i="5" s="1"/>
  <c r="B1324" i="5" a="1"/>
  <c r="B1324" i="5" s="1"/>
  <c r="B1368" i="5" a="1"/>
  <c r="B1368" i="5" s="1"/>
  <c r="B1391" i="5" a="1"/>
  <c r="B1391" i="5" s="1"/>
  <c r="B1414" i="5" a="1"/>
  <c r="B1414" i="5" s="1"/>
  <c r="B1437" i="5" a="1"/>
  <c r="B1437" i="5" s="1"/>
  <c r="B1483" i="5" a="1"/>
  <c r="B1483" i="5" s="1"/>
  <c r="B1507" i="5" a="1"/>
  <c r="B1507" i="5" s="1"/>
  <c r="B1551" i="5" a="1"/>
  <c r="B1551" i="5" s="1"/>
  <c r="B1574" i="5" a="1"/>
  <c r="B1574" i="5" s="1"/>
  <c r="B1596" i="5" a="1"/>
  <c r="B1596" i="5" s="1"/>
  <c r="B1665" i="5" a="1"/>
  <c r="B1665" i="5" s="1"/>
  <c r="B1687" i="5" a="1"/>
  <c r="B1687" i="5" s="1"/>
  <c r="B1776" i="5" a="1"/>
  <c r="B1776" i="5" s="1"/>
  <c r="B1798" i="5" a="1"/>
  <c r="B1798" i="5" s="1"/>
  <c r="B1843" i="5" a="1"/>
  <c r="B1843" i="5" s="1"/>
  <c r="B1865" i="5" a="1"/>
  <c r="B1865" i="5" s="1"/>
  <c r="B1887" i="5" a="1"/>
  <c r="B1887" i="5" s="1"/>
  <c r="B1909" i="5" a="1"/>
  <c r="B1909" i="5" s="1"/>
  <c r="B1932" i="5" a="1"/>
  <c r="B1932" i="5" s="1"/>
  <c r="B1998" i="5" a="1"/>
  <c r="B1998" i="5" s="1"/>
  <c r="B2020" i="5" a="1"/>
  <c r="B2020" i="5" s="1"/>
  <c r="B2042" i="5" a="1"/>
  <c r="B2042" i="5" s="1"/>
  <c r="B2109" i="5" a="1"/>
  <c r="B2109" i="5" s="1"/>
  <c r="B502" i="5" a="1"/>
  <c r="B502" i="5" s="1"/>
  <c r="B564" i="5" a="1"/>
  <c r="B564" i="5" s="1"/>
  <c r="B598" i="5" a="1"/>
  <c r="B598" i="5" s="1"/>
  <c r="B656" i="5" a="1"/>
  <c r="B656" i="5" s="1"/>
  <c r="B679" i="5" a="1"/>
  <c r="B679" i="5" s="1"/>
  <c r="B703" i="5" a="1"/>
  <c r="B703" i="5" s="1"/>
  <c r="B727" i="5" a="1"/>
  <c r="B727" i="5" s="1"/>
  <c r="B750" i="5" a="1"/>
  <c r="B750" i="5" s="1"/>
  <c r="B772" i="5" a="1"/>
  <c r="B772" i="5" s="1"/>
  <c r="B793" i="5" a="1"/>
  <c r="B793" i="5" s="1"/>
  <c r="B815" i="5" a="1"/>
  <c r="B815" i="5" s="1"/>
  <c r="B838" i="5" a="1"/>
  <c r="B838" i="5" s="1"/>
  <c r="B901" i="5" a="1"/>
  <c r="B901" i="5" s="1"/>
  <c r="B986" i="5" a="1"/>
  <c r="B986" i="5" s="1"/>
  <c r="B1009" i="5" a="1"/>
  <c r="B1009" i="5" s="1"/>
  <c r="B1098" i="5" a="1"/>
  <c r="B1098" i="5" s="1"/>
  <c r="B1122" i="5" a="1"/>
  <c r="B1122" i="5" s="1"/>
  <c r="B1190" i="5" a="1"/>
  <c r="B1190" i="5" s="1"/>
  <c r="B1256" i="5" a="1"/>
  <c r="B1256" i="5" s="1"/>
  <c r="B1277" i="5" a="1"/>
  <c r="B1277" i="5" s="1"/>
  <c r="B1325" i="5" a="1"/>
  <c r="B1325" i="5" s="1"/>
  <c r="B1347" i="5" a="1"/>
  <c r="B1347" i="5" s="1"/>
  <c r="B1392" i="5" a="1"/>
  <c r="B1392" i="5" s="1"/>
  <c r="B1415" i="5" a="1"/>
  <c r="B1415" i="5" s="1"/>
  <c r="B1438" i="5" a="1"/>
  <c r="B1438" i="5" s="1"/>
  <c r="B1461" i="5" a="1"/>
  <c r="B1461" i="5" s="1"/>
  <c r="B1484" i="5" a="1"/>
  <c r="B1484" i="5" s="1"/>
  <c r="B1528" i="5" a="1"/>
  <c r="B1528" i="5" s="1"/>
  <c r="B1552" i="5" a="1"/>
  <c r="B1552" i="5" s="1"/>
  <c r="B1597" i="5" a="1"/>
  <c r="B1597" i="5" s="1"/>
  <c r="B1619" i="5" a="1"/>
  <c r="B1619" i="5" s="1"/>
  <c r="B1643" i="5" a="1"/>
  <c r="B1643" i="5" s="1"/>
  <c r="B1710" i="5" a="1"/>
  <c r="B1710" i="5" s="1"/>
  <c r="B1732" i="5" a="1"/>
  <c r="B1732" i="5" s="1"/>
  <c r="B1755" i="5" a="1"/>
  <c r="B1755" i="5" s="1"/>
  <c r="B1777" i="5" a="1"/>
  <c r="B1777" i="5" s="1"/>
  <c r="B1799" i="5" a="1"/>
  <c r="B1799" i="5" s="1"/>
  <c r="B1821" i="5" a="1"/>
  <c r="B1821" i="5" s="1"/>
  <c r="B1866" i="5" a="1"/>
  <c r="B1866" i="5" s="1"/>
  <c r="B1954" i="5" a="1"/>
  <c r="B1954" i="5" s="1"/>
  <c r="B1976" i="5" a="1"/>
  <c r="B1976" i="5" s="1"/>
  <c r="B2043" i="5" a="1"/>
  <c r="B2043" i="5" s="1"/>
  <c r="B2065" i="5" a="1"/>
  <c r="B2065" i="5" s="1"/>
  <c r="B2087" i="5" a="1"/>
  <c r="B2087" i="5" s="1"/>
  <c r="B2110" i="5" a="1"/>
  <c r="B2110" i="5" s="1"/>
  <c r="B2131" i="5" a="1"/>
  <c r="B2131" i="5" s="1"/>
  <c r="B2177" i="5" a="1"/>
  <c r="B2177" i="5" s="1"/>
  <c r="B2199" i="5" a="1"/>
  <c r="B2199" i="5" s="1"/>
  <c r="B2242" i="5" a="1"/>
  <c r="B2242" i="5" s="1"/>
  <c r="B506" i="5" a="1"/>
  <c r="B506" i="5" s="1"/>
  <c r="B599" i="5" a="1"/>
  <c r="B599" i="5" s="1"/>
  <c r="B629" i="5" a="1"/>
  <c r="B629" i="5" s="1"/>
  <c r="B680" i="5" a="1"/>
  <c r="B680" i="5" s="1"/>
  <c r="B857" i="5" a="1"/>
  <c r="B857" i="5" s="1"/>
  <c r="B880" i="5" a="1"/>
  <c r="B880" i="5" s="1"/>
  <c r="B921" i="5" a="1"/>
  <c r="B921" i="5" s="1"/>
  <c r="B945" i="5" a="1"/>
  <c r="B945" i="5" s="1"/>
  <c r="B965" i="5" a="1"/>
  <c r="B965" i="5" s="1"/>
  <c r="B1010" i="5" a="1"/>
  <c r="B1010" i="5" s="1"/>
  <c r="B1031" i="5" a="1"/>
  <c r="B1031" i="5" s="1"/>
  <c r="B1052" i="5" a="1"/>
  <c r="B1052" i="5" s="1"/>
  <c r="B1075" i="5" a="1"/>
  <c r="B1075" i="5" s="1"/>
  <c r="B1099" i="5" a="1"/>
  <c r="B1099" i="5" s="1"/>
  <c r="B1145" i="5" a="1"/>
  <c r="B1145" i="5" s="1"/>
  <c r="B1169" i="5" a="1"/>
  <c r="B1169" i="5" s="1"/>
  <c r="B1211" i="5" a="1"/>
  <c r="B1211" i="5" s="1"/>
  <c r="B1234" i="5" a="1"/>
  <c r="B1234" i="5" s="1"/>
  <c r="B1278" i="5" a="1"/>
  <c r="B1278" i="5" s="1"/>
  <c r="B1301" i="5" a="1"/>
  <c r="B1301" i="5" s="1"/>
  <c r="B1348" i="5" a="1"/>
  <c r="B1348" i="5" s="1"/>
  <c r="B1369" i="5" a="1"/>
  <c r="B1369" i="5" s="1"/>
  <c r="B1393" i="5" a="1"/>
  <c r="B1393" i="5" s="1"/>
  <c r="B1416" i="5" a="1"/>
  <c r="B1416" i="5" s="1"/>
  <c r="B1508" i="5" a="1"/>
  <c r="B1508" i="5" s="1"/>
  <c r="B1529" i="5" a="1"/>
  <c r="B1529" i="5" s="1"/>
  <c r="B1575" i="5" a="1"/>
  <c r="B1575" i="5" s="1"/>
  <c r="B1598" i="5" a="1"/>
  <c r="B1598" i="5" s="1"/>
  <c r="B1620" i="5" a="1"/>
  <c r="B1620" i="5" s="1"/>
  <c r="B1666" i="5" a="1"/>
  <c r="B1666" i="5" s="1"/>
  <c r="B1688" i="5" a="1"/>
  <c r="B1688" i="5" s="1"/>
  <c r="B1711" i="5" a="1"/>
  <c r="B1711" i="5" s="1"/>
  <c r="B1733" i="5" a="1"/>
  <c r="B1733" i="5" s="1"/>
  <c r="B1800" i="5" a="1"/>
  <c r="B1800" i="5" s="1"/>
  <c r="B1844" i="5" a="1"/>
  <c r="B1844" i="5" s="1"/>
  <c r="B1888" i="5" a="1"/>
  <c r="B1888" i="5" s="1"/>
  <c r="B1910" i="5" a="1"/>
  <c r="B1910" i="5" s="1"/>
  <c r="B1933" i="5" a="1"/>
  <c r="B1933" i="5" s="1"/>
  <c r="B1977" i="5" a="1"/>
  <c r="B1977" i="5" s="1"/>
  <c r="B1999" i="5" a="1"/>
  <c r="B1999" i="5" s="1"/>
  <c r="B2021" i="5" a="1"/>
  <c r="B2021" i="5" s="1"/>
  <c r="B2044" i="5" a="1"/>
  <c r="B2044" i="5" s="1"/>
  <c r="B2066" i="5" a="1"/>
  <c r="B2066" i="5" s="1"/>
  <c r="B2111" i="5" a="1"/>
  <c r="B2111" i="5" s="1"/>
  <c r="B2132" i="5" a="1"/>
  <c r="B2132" i="5" s="1"/>
  <c r="B2155" i="5" a="1"/>
  <c r="B2155" i="5" s="1"/>
  <c r="B2222" i="5" a="1"/>
  <c r="B2222" i="5" s="1"/>
  <c r="B2243" i="5" a="1"/>
  <c r="B2243" i="5" s="1"/>
  <c r="B2265" i="5" a="1"/>
  <c r="B2265" i="5" s="1"/>
  <c r="B2287" i="5" a="1"/>
  <c r="B2287" i="5" s="1"/>
  <c r="B2333" i="5" a="1"/>
  <c r="B2333" i="5" s="1"/>
  <c r="B2356" i="5" a="1"/>
  <c r="B2356" i="5" s="1"/>
  <c r="B2405" i="5" a="1"/>
  <c r="B2405" i="5" s="1"/>
  <c r="B2429" i="5" a="1"/>
  <c r="B2429" i="5" s="1"/>
  <c r="B2478" i="5" a="1"/>
  <c r="B2478" i="5" s="1"/>
  <c r="B2502" i="5" a="1"/>
  <c r="B2502" i="5" s="1"/>
  <c r="B507" i="5" a="1"/>
  <c r="B507" i="5" s="1"/>
  <c r="B600" i="5" a="1"/>
  <c r="B600" i="5" s="1"/>
  <c r="B631" i="5" a="1"/>
  <c r="B631" i="5" s="1"/>
  <c r="B657" i="5" a="1"/>
  <c r="B657" i="5" s="1"/>
  <c r="B681" i="5" a="1"/>
  <c r="B681" i="5" s="1"/>
  <c r="B704" i="5" a="1"/>
  <c r="B704" i="5" s="1"/>
  <c r="B728" i="5" a="1"/>
  <c r="B728" i="5" s="1"/>
  <c r="B751" i="5" a="1"/>
  <c r="B751" i="5" s="1"/>
  <c r="B773" i="5" a="1"/>
  <c r="B773" i="5" s="1"/>
  <c r="B794" i="5" a="1"/>
  <c r="B794" i="5" s="1"/>
  <c r="B816" i="5" a="1"/>
  <c r="B816" i="5" s="1"/>
  <c r="B839" i="5" a="1"/>
  <c r="B839" i="5" s="1"/>
  <c r="B858" i="5" a="1"/>
  <c r="B858" i="5" s="1"/>
  <c r="B902" i="5" a="1"/>
  <c r="B902" i="5" s="1"/>
  <c r="B922" i="5" a="1"/>
  <c r="B922" i="5" s="1"/>
  <c r="B966" i="5" a="1"/>
  <c r="B966" i="5" s="1"/>
  <c r="B987" i="5" a="1"/>
  <c r="B987" i="5" s="1"/>
  <c r="B1032" i="5" a="1"/>
  <c r="B1032" i="5" s="1"/>
  <c r="B1053" i="5" a="1"/>
  <c r="B1053" i="5" s="1"/>
  <c r="B1076" i="5" a="1"/>
  <c r="B1076" i="5" s="1"/>
  <c r="B1123" i="5" a="1"/>
  <c r="B1123" i="5" s="1"/>
  <c r="B1170" i="5" a="1"/>
  <c r="B1170" i="5" s="1"/>
  <c r="B1191" i="5" a="1"/>
  <c r="B1191" i="5" s="1"/>
  <c r="B1257" i="5" a="1"/>
  <c r="B1257" i="5" s="1"/>
  <c r="B1302" i="5" a="1"/>
  <c r="B1302" i="5" s="1"/>
  <c r="B1326" i="5" a="1"/>
  <c r="B1326" i="5" s="1"/>
  <c r="B1349" i="5" a="1"/>
  <c r="B1349" i="5" s="1"/>
  <c r="B1370" i="5" a="1"/>
  <c r="B1370" i="5" s="1"/>
  <c r="B1394" i="5" a="1"/>
  <c r="B1394" i="5" s="1"/>
  <c r="B1417" i="5" a="1"/>
  <c r="B1417" i="5" s="1"/>
  <c r="B1439" i="5" a="1"/>
  <c r="B1439" i="5" s="1"/>
  <c r="B1462" i="5" a="1"/>
  <c r="B1462" i="5" s="1"/>
  <c r="B1485" i="5" a="1"/>
  <c r="B1485" i="5" s="1"/>
  <c r="B1530" i="5" a="1"/>
  <c r="B1530" i="5" s="1"/>
  <c r="B1553" i="5" a="1"/>
  <c r="B1553" i="5" s="1"/>
  <c r="B1599" i="5" a="1"/>
  <c r="B1599" i="5" s="1"/>
  <c r="B1621" i="5" a="1"/>
  <c r="B1621" i="5" s="1"/>
  <c r="B1644" i="5" a="1"/>
  <c r="B1644" i="5" s="1"/>
  <c r="B1667" i="5" a="1"/>
  <c r="B1667" i="5" s="1"/>
  <c r="B1689" i="5" a="1"/>
  <c r="B1689" i="5" s="1"/>
  <c r="B1734" i="5" a="1"/>
  <c r="B1734" i="5" s="1"/>
  <c r="B1756" i="5" a="1"/>
  <c r="B1756" i="5" s="1"/>
  <c r="B1778" i="5" a="1"/>
  <c r="B1778" i="5" s="1"/>
  <c r="B1801" i="5" a="1"/>
  <c r="B1801" i="5" s="1"/>
  <c r="B1822" i="5" a="1"/>
  <c r="B1822" i="5" s="1"/>
  <c r="B1845" i="5" a="1"/>
  <c r="B1845" i="5" s="1"/>
  <c r="B1867" i="5" a="1"/>
  <c r="B1867" i="5" s="1"/>
  <c r="B1911" i="5" a="1"/>
  <c r="B1911" i="5" s="1"/>
  <c r="B1934" i="5" a="1"/>
  <c r="B1934" i="5" s="1"/>
  <c r="B1955" i="5" a="1"/>
  <c r="B1955" i="5" s="1"/>
  <c r="B1978" i="5" a="1"/>
  <c r="B1978" i="5" s="1"/>
  <c r="B510" i="5" a="1"/>
  <c r="B510" i="5" s="1"/>
  <c r="B567" i="5" a="1"/>
  <c r="B567" i="5" s="1"/>
  <c r="B632" i="5" a="1"/>
  <c r="B632" i="5" s="1"/>
  <c r="B658" i="5" a="1"/>
  <c r="B658" i="5" s="1"/>
  <c r="B682" i="5" a="1"/>
  <c r="B682" i="5" s="1"/>
  <c r="B705" i="5" a="1"/>
  <c r="B705" i="5" s="1"/>
  <c r="B729" i="5" a="1"/>
  <c r="B729" i="5" s="1"/>
  <c r="B752" i="5" a="1"/>
  <c r="B752" i="5" s="1"/>
  <c r="B795" i="5" a="1"/>
  <c r="B795" i="5" s="1"/>
  <c r="B859" i="5" a="1"/>
  <c r="B859" i="5" s="1"/>
  <c r="B881" i="5" a="1"/>
  <c r="B881" i="5" s="1"/>
  <c r="B903" i="5" a="1"/>
  <c r="B903" i="5" s="1"/>
  <c r="B946" i="5" a="1"/>
  <c r="B946" i="5" s="1"/>
  <c r="B967" i="5" a="1"/>
  <c r="B967" i="5" s="1"/>
  <c r="B988" i="5" a="1"/>
  <c r="B988" i="5" s="1"/>
  <c r="B1011" i="5" a="1"/>
  <c r="B1011" i="5" s="1"/>
  <c r="B1033" i="5" a="1"/>
  <c r="B1033" i="5" s="1"/>
  <c r="B1100" i="5" a="1"/>
  <c r="B1100" i="5" s="1"/>
  <c r="B1124" i="5" a="1"/>
  <c r="B1124" i="5" s="1"/>
  <c r="B1146" i="5" a="1"/>
  <c r="B1146" i="5" s="1"/>
  <c r="B1192" i="5" a="1"/>
  <c r="B1192" i="5" s="1"/>
  <c r="B1212" i="5" a="1"/>
  <c r="B1212" i="5" s="1"/>
  <c r="B1235" i="5" a="1"/>
  <c r="B1235" i="5" s="1"/>
  <c r="B1258" i="5" a="1"/>
  <c r="B1258" i="5" s="1"/>
  <c r="B1279" i="5" a="1"/>
  <c r="B1279" i="5" s="1"/>
  <c r="B1350" i="5" a="1"/>
  <c r="B1350" i="5" s="1"/>
  <c r="B1371" i="5" a="1"/>
  <c r="B1371" i="5" s="1"/>
  <c r="B1418" i="5" a="1"/>
  <c r="B1418" i="5" s="1"/>
  <c r="B1440" i="5" a="1"/>
  <c r="B1440" i="5" s="1"/>
  <c r="B1463" i="5" a="1"/>
  <c r="B1463" i="5" s="1"/>
  <c r="B1486" i="5" a="1"/>
  <c r="B1486" i="5" s="1"/>
  <c r="B1509" i="5" a="1"/>
  <c r="B1509" i="5" s="1"/>
  <c r="B1531" i="5" a="1"/>
  <c r="B1531" i="5" s="1"/>
  <c r="B1554" i="5" a="1"/>
  <c r="B1554" i="5" s="1"/>
  <c r="B1576" i="5" a="1"/>
  <c r="B1576" i="5" s="1"/>
  <c r="B1645" i="5" a="1"/>
  <c r="B1645" i="5" s="1"/>
  <c r="B1668" i="5" a="1"/>
  <c r="B1668" i="5" s="1"/>
  <c r="B1690" i="5" a="1"/>
  <c r="B1690" i="5" s="1"/>
  <c r="B1712" i="5" a="1"/>
  <c r="B1712" i="5" s="1"/>
  <c r="B1735" i="5" a="1"/>
  <c r="B1735" i="5" s="1"/>
  <c r="B1779" i="5" a="1"/>
  <c r="B1779" i="5" s="1"/>
  <c r="B1802" i="5" a="1"/>
  <c r="B1802" i="5" s="1"/>
  <c r="B1868" i="5" a="1"/>
  <c r="B1868" i="5" s="1"/>
  <c r="B1889" i="5" a="1"/>
  <c r="B1889" i="5" s="1"/>
  <c r="B1935" i="5" a="1"/>
  <c r="B1935" i="5" s="1"/>
  <c r="B1979" i="5" a="1"/>
  <c r="B1979" i="5" s="1"/>
  <c r="B2001" i="5" a="1"/>
  <c r="B2001" i="5" s="1"/>
  <c r="B2022" i="5" a="1"/>
  <c r="B2022" i="5" s="1"/>
  <c r="B2089" i="5" a="1"/>
  <c r="B2089" i="5" s="1"/>
  <c r="B2112" i="5" a="1"/>
  <c r="B2112" i="5" s="1"/>
  <c r="B2156" i="5" a="1"/>
  <c r="B2156" i="5" s="1"/>
  <c r="B2179" i="5" a="1"/>
  <c r="B2179" i="5" s="1"/>
  <c r="B2201" i="5" a="1"/>
  <c r="B2201" i="5" s="1"/>
  <c r="B2244" i="5" a="1"/>
  <c r="B2244" i="5" s="1"/>
  <c r="B2288" i="5" a="1"/>
  <c r="B2288" i="5" s="1"/>
  <c r="B2311" i="5" a="1"/>
  <c r="B2311" i="5" s="1"/>
  <c r="B2334" i="5" a="1"/>
  <c r="B2334" i="5" s="1"/>
  <c r="B514" i="5" a="1"/>
  <c r="B514" i="5" s="1"/>
  <c r="B568" i="5" a="1"/>
  <c r="B568" i="5" s="1"/>
  <c r="B601" i="5" a="1"/>
  <c r="B601" i="5" s="1"/>
  <c r="B633" i="5" a="1"/>
  <c r="B633" i="5" s="1"/>
  <c r="B683" i="5" a="1"/>
  <c r="B683" i="5" s="1"/>
  <c r="B706" i="5" a="1"/>
  <c r="B706" i="5" s="1"/>
  <c r="B753" i="5" a="1"/>
  <c r="B753" i="5" s="1"/>
  <c r="B774" i="5" a="1"/>
  <c r="B774" i="5" s="1"/>
  <c r="B817" i="5" a="1"/>
  <c r="B817" i="5" s="1"/>
  <c r="B840" i="5" a="1"/>
  <c r="B840" i="5" s="1"/>
  <c r="B904" i="5" a="1"/>
  <c r="B904" i="5" s="1"/>
  <c r="B923" i="5" a="1"/>
  <c r="B923" i="5" s="1"/>
  <c r="B989" i="5" a="1"/>
  <c r="B989" i="5" s="1"/>
  <c r="B1012" i="5" a="1"/>
  <c r="B1012" i="5" s="1"/>
  <c r="B1054" i="5" a="1"/>
  <c r="B1054" i="5" s="1"/>
  <c r="B1077" i="5" a="1"/>
  <c r="B1077" i="5" s="1"/>
  <c r="B1101" i="5" a="1"/>
  <c r="B1101" i="5" s="1"/>
  <c r="B1147" i="5" a="1"/>
  <c r="B1147" i="5" s="1"/>
  <c r="B1171" i="5" a="1"/>
  <c r="B1171" i="5" s="1"/>
  <c r="B1213" i="5" a="1"/>
  <c r="B1213" i="5" s="1"/>
  <c r="B1236" i="5" a="1"/>
  <c r="B1236" i="5" s="1"/>
  <c r="B1259" i="5" a="1"/>
  <c r="B1259" i="5" s="1"/>
  <c r="B1303" i="5" a="1"/>
  <c r="B1303" i="5" s="1"/>
  <c r="B1327" i="5" a="1"/>
  <c r="B1327" i="5" s="1"/>
  <c r="B1351" i="5" a="1"/>
  <c r="B1351" i="5" s="1"/>
  <c r="B1372" i="5" a="1"/>
  <c r="B1372" i="5" s="1"/>
  <c r="B1395" i="5" a="1"/>
  <c r="B1395" i="5" s="1"/>
  <c r="B1441" i="5" a="1"/>
  <c r="B1441" i="5" s="1"/>
  <c r="B1532" i="5" a="1"/>
  <c r="B1532" i="5" s="1"/>
  <c r="B1555" i="5" a="1"/>
  <c r="B1555" i="5" s="1"/>
  <c r="B1577" i="5" a="1"/>
  <c r="B1577" i="5" s="1"/>
  <c r="B1600" i="5" a="1"/>
  <c r="B1600" i="5" s="1"/>
  <c r="B1622" i="5" a="1"/>
  <c r="B1622" i="5" s="1"/>
  <c r="B1669" i="5" a="1"/>
  <c r="B1669" i="5" s="1"/>
  <c r="B1713" i="5" a="1"/>
  <c r="B1713" i="5" s="1"/>
  <c r="B1757" i="5" a="1"/>
  <c r="B1757" i="5" s="1"/>
  <c r="B1803" i="5" a="1"/>
  <c r="B1803" i="5" s="1"/>
  <c r="B1823" i="5" a="1"/>
  <c r="B1823" i="5" s="1"/>
  <c r="B1846" i="5" a="1"/>
  <c r="B1846" i="5" s="1"/>
  <c r="B1869" i="5" a="1"/>
  <c r="B1869" i="5" s="1"/>
  <c r="B1912" i="5" a="1"/>
  <c r="B1912" i="5" s="1"/>
  <c r="B1956" i="5" a="1"/>
  <c r="B1956" i="5" s="1"/>
  <c r="B2023" i="5" a="1"/>
  <c r="B2023" i="5" s="1"/>
  <c r="B2046" i="5" a="1"/>
  <c r="B2046" i="5" s="1"/>
  <c r="B2068" i="5" a="1"/>
  <c r="B2068" i="5" s="1"/>
  <c r="B2090" i="5" a="1"/>
  <c r="B2090" i="5" s="1"/>
  <c r="B2113" i="5" a="1"/>
  <c r="B2113" i="5" s="1"/>
  <c r="B2134" i="5" a="1"/>
  <c r="B2134" i="5" s="1"/>
  <c r="B2157" i="5" a="1"/>
  <c r="B2157" i="5" s="1"/>
  <c r="B2180" i="5" a="1"/>
  <c r="B2180" i="5" s="1"/>
  <c r="B516" i="5" a="1"/>
  <c r="B516" i="5" s="1"/>
  <c r="B569" i="5" a="1"/>
  <c r="B569" i="5" s="1"/>
  <c r="B603" i="5" a="1"/>
  <c r="B603" i="5" s="1"/>
  <c r="B659" i="5" a="1"/>
  <c r="B659" i="5" s="1"/>
  <c r="B730" i="5" a="1"/>
  <c r="B730" i="5" s="1"/>
  <c r="B775" i="5" a="1"/>
  <c r="B775" i="5" s="1"/>
  <c r="B796" i="5" a="1"/>
  <c r="B796" i="5" s="1"/>
  <c r="B818" i="5" a="1"/>
  <c r="B818" i="5" s="1"/>
  <c r="B841" i="5" a="1"/>
  <c r="B841" i="5" s="1"/>
  <c r="B860" i="5" a="1"/>
  <c r="B860" i="5" s="1"/>
  <c r="B882" i="5" a="1"/>
  <c r="B882" i="5" s="1"/>
  <c r="B924" i="5" a="1"/>
  <c r="B924" i="5" s="1"/>
  <c r="B947" i="5" a="1"/>
  <c r="B947" i="5" s="1"/>
  <c r="B968" i="5" a="1"/>
  <c r="B968" i="5" s="1"/>
  <c r="B990" i="5" a="1"/>
  <c r="B990" i="5" s="1"/>
  <c r="B1034" i="5" a="1"/>
  <c r="B1034" i="5" s="1"/>
  <c r="B1055" i="5" a="1"/>
  <c r="B1055" i="5" s="1"/>
  <c r="B1078" i="5" a="1"/>
  <c r="B1078" i="5" s="1"/>
  <c r="B1125" i="5" a="1"/>
  <c r="B1125" i="5" s="1"/>
  <c r="B1148" i="5" a="1"/>
  <c r="B1148" i="5" s="1"/>
  <c r="B1172" i="5" a="1"/>
  <c r="B1172" i="5" s="1"/>
  <c r="B1193" i="5" a="1"/>
  <c r="B1193" i="5" s="1"/>
  <c r="B1214" i="5" a="1"/>
  <c r="B1214" i="5" s="1"/>
  <c r="B1260" i="5" a="1"/>
  <c r="B1260" i="5" s="1"/>
  <c r="B1280" i="5" a="1"/>
  <c r="B1280" i="5" s="1"/>
  <c r="B1304" i="5" a="1"/>
  <c r="B1304" i="5" s="1"/>
  <c r="B1419" i="5" a="1"/>
  <c r="B1419" i="5" s="1"/>
  <c r="B1464" i="5" a="1"/>
  <c r="B1464" i="5" s="1"/>
  <c r="B1487" i="5" a="1"/>
  <c r="B1487" i="5" s="1"/>
  <c r="B1510" i="5" a="1"/>
  <c r="B1510" i="5" s="1"/>
  <c r="B1533" i="5" a="1"/>
  <c r="B1533" i="5" s="1"/>
  <c r="B1578" i="5" a="1"/>
  <c r="B1578" i="5" s="1"/>
  <c r="B1601" i="5" a="1"/>
  <c r="B1601" i="5" s="1"/>
  <c r="B1623" i="5" a="1"/>
  <c r="B1623" i="5" s="1"/>
  <c r="B1646" i="5" a="1"/>
  <c r="B1646" i="5" s="1"/>
  <c r="B1691" i="5" a="1"/>
  <c r="B1691" i="5" s="1"/>
  <c r="B1736" i="5" a="1"/>
  <c r="B1736" i="5" s="1"/>
  <c r="B1780" i="5" a="1"/>
  <c r="B1780" i="5" s="1"/>
  <c r="B1847" i="5" a="1"/>
  <c r="B1847" i="5" s="1"/>
  <c r="B1890" i="5" a="1"/>
  <c r="B1890" i="5" s="1"/>
  <c r="B1913" i="5" a="1"/>
  <c r="B1913" i="5" s="1"/>
  <c r="B1936" i="5" a="1"/>
  <c r="B1936" i="5" s="1"/>
  <c r="B1957" i="5" a="1"/>
  <c r="B1957" i="5" s="1"/>
  <c r="B1980" i="5" a="1"/>
  <c r="B1980" i="5" s="1"/>
  <c r="B2002" i="5" a="1"/>
  <c r="B2002" i="5" s="1"/>
  <c r="B2024" i="5" a="1"/>
  <c r="B2024" i="5" s="1"/>
  <c r="B2047" i="5" a="1"/>
  <c r="B2047" i="5" s="1"/>
  <c r="B2069" i="5" a="1"/>
  <c r="B2069" i="5" s="1"/>
  <c r="B2091" i="5" a="1"/>
  <c r="B2091" i="5" s="1"/>
  <c r="B519" i="5" a="1"/>
  <c r="B519" i="5" s="1"/>
  <c r="B570" i="5" a="1"/>
  <c r="B570" i="5" s="1"/>
  <c r="B604" i="5" a="1"/>
  <c r="B604" i="5" s="1"/>
  <c r="B634" i="5" a="1"/>
  <c r="B634" i="5" s="1"/>
  <c r="B660" i="5" a="1"/>
  <c r="B660" i="5" s="1"/>
  <c r="B684" i="5" a="1"/>
  <c r="B684" i="5" s="1"/>
  <c r="B707" i="5" a="1"/>
  <c r="B707" i="5" s="1"/>
  <c r="B754" i="5" a="1"/>
  <c r="B754" i="5" s="1"/>
  <c r="B797" i="5" a="1"/>
  <c r="B797" i="5" s="1"/>
  <c r="B819" i="5" a="1"/>
  <c r="B819" i="5" s="1"/>
  <c r="B861" i="5" a="1"/>
  <c r="B861" i="5" s="1"/>
  <c r="B905" i="5" a="1"/>
  <c r="B905" i="5" s="1"/>
  <c r="B925" i="5" a="1"/>
  <c r="B925" i="5" s="1"/>
  <c r="B969" i="5" a="1"/>
  <c r="B969" i="5" s="1"/>
  <c r="B1013" i="5" a="1"/>
  <c r="B1013" i="5" s="1"/>
  <c r="B1035" i="5" a="1"/>
  <c r="B1035" i="5" s="1"/>
  <c r="B1056" i="5" a="1"/>
  <c r="B1056" i="5" s="1"/>
  <c r="B1102" i="5" a="1"/>
  <c r="B1102" i="5" s="1"/>
  <c r="B1126" i="5" a="1"/>
  <c r="B1126" i="5" s="1"/>
  <c r="B1149" i="5" a="1"/>
  <c r="B1149" i="5" s="1"/>
  <c r="B1173" i="5" a="1"/>
  <c r="B1173" i="5" s="1"/>
  <c r="B1194" i="5" a="1"/>
  <c r="B1194" i="5" s="1"/>
  <c r="B1237" i="5" a="1"/>
  <c r="B1237" i="5" s="1"/>
  <c r="B1261" i="5" a="1"/>
  <c r="B1261" i="5" s="1"/>
  <c r="B1281" i="5" a="1"/>
  <c r="B1281" i="5" s="1"/>
  <c r="B1305" i="5" a="1"/>
  <c r="B1305" i="5" s="1"/>
  <c r="B1328" i="5" a="1"/>
  <c r="B1328" i="5" s="1"/>
  <c r="B1352" i="5" a="1"/>
  <c r="B1352" i="5" s="1"/>
  <c r="B1373" i="5" a="1"/>
  <c r="B1373" i="5" s="1"/>
  <c r="B1396" i="5" a="1"/>
  <c r="B1396" i="5" s="1"/>
  <c r="B1420" i="5" a="1"/>
  <c r="B1420" i="5" s="1"/>
  <c r="B1442" i="5" a="1"/>
  <c r="B1442" i="5" s="1"/>
  <c r="B1465" i="5" a="1"/>
  <c r="B1465" i="5" s="1"/>
  <c r="B1488" i="5" a="1"/>
  <c r="B1488" i="5" s="1"/>
  <c r="B1511" i="5" a="1"/>
  <c r="B1511" i="5" s="1"/>
  <c r="B1556" i="5" a="1"/>
  <c r="B1556" i="5" s="1"/>
  <c r="B1579" i="5" a="1"/>
  <c r="B1579" i="5" s="1"/>
  <c r="B1602" i="5" a="1"/>
  <c r="B1602" i="5" s="1"/>
  <c r="B1647" i="5" a="1"/>
  <c r="B1647" i="5" s="1"/>
  <c r="B1670" i="5" a="1"/>
  <c r="B1670" i="5" s="1"/>
  <c r="B1714" i="5" a="1"/>
  <c r="B1714" i="5" s="1"/>
  <c r="B1737" i="5" a="1"/>
  <c r="B1737" i="5" s="1"/>
  <c r="B1758" i="5" a="1"/>
  <c r="B1758" i="5" s="1"/>
  <c r="B1781" i="5" a="1"/>
  <c r="B1781" i="5" s="1"/>
  <c r="B1804" i="5" a="1"/>
  <c r="B1804" i="5" s="1"/>
  <c r="B1824" i="5" a="1"/>
  <c r="B1824" i="5" s="1"/>
  <c r="B1870" i="5" a="1"/>
  <c r="B1870" i="5" s="1"/>
  <c r="B1891" i="5" a="1"/>
  <c r="B1891" i="5" s="1"/>
  <c r="B1914" i="5" a="1"/>
  <c r="B1914" i="5" s="1"/>
  <c r="B1937" i="5" a="1"/>
  <c r="B1937" i="5" s="1"/>
  <c r="B1958" i="5" a="1"/>
  <c r="B1958" i="5" s="1"/>
  <c r="B1981" i="5" a="1"/>
  <c r="B1981" i="5" s="1"/>
  <c r="B2003" i="5" a="1"/>
  <c r="B2003" i="5" s="1"/>
  <c r="B2048" i="5" a="1"/>
  <c r="B2048" i="5" s="1"/>
  <c r="B522" i="5" a="1"/>
  <c r="B522" i="5" s="1"/>
  <c r="B605" i="5" a="1"/>
  <c r="B605" i="5" s="1"/>
  <c r="B636" i="5" a="1"/>
  <c r="B636" i="5" s="1"/>
  <c r="B661" i="5" a="1"/>
  <c r="B661" i="5" s="1"/>
  <c r="B685" i="5" a="1"/>
  <c r="B685" i="5" s="1"/>
  <c r="B731" i="5" a="1"/>
  <c r="B731" i="5" s="1"/>
  <c r="B776" i="5" a="1"/>
  <c r="B776" i="5" s="1"/>
  <c r="B798" i="5" a="1"/>
  <c r="B798" i="5" s="1"/>
  <c r="B842" i="5" a="1"/>
  <c r="B842" i="5" s="1"/>
  <c r="B862" i="5" a="1"/>
  <c r="B862" i="5" s="1"/>
  <c r="B883" i="5" a="1"/>
  <c r="B883" i="5" s="1"/>
  <c r="B926" i="5" a="1"/>
  <c r="B926" i="5" s="1"/>
  <c r="B948" i="5" a="1"/>
  <c r="B948" i="5" s="1"/>
  <c r="B970" i="5" a="1"/>
  <c r="B970" i="5" s="1"/>
  <c r="B991" i="5" a="1"/>
  <c r="B991" i="5" s="1"/>
  <c r="B1036" i="5" a="1"/>
  <c r="B1036" i="5" s="1"/>
  <c r="B1079" i="5" a="1"/>
  <c r="B1079" i="5" s="1"/>
  <c r="B1127" i="5" a="1"/>
  <c r="B1127" i="5" s="1"/>
  <c r="B1150" i="5" a="1"/>
  <c r="B1150" i="5" s="1"/>
  <c r="B1195" i="5" a="1"/>
  <c r="B1195" i="5" s="1"/>
  <c r="B1215" i="5" a="1"/>
  <c r="B1215" i="5" s="1"/>
  <c r="B1238" i="5" a="1"/>
  <c r="B1238" i="5" s="1"/>
  <c r="B1282" i="5" a="1"/>
  <c r="B1282" i="5" s="1"/>
  <c r="B1353" i="5" a="1"/>
  <c r="B1353" i="5" s="1"/>
  <c r="B1374" i="5" a="1"/>
  <c r="B1374" i="5" s="1"/>
  <c r="B1397" i="5" a="1"/>
  <c r="B1397" i="5" s="1"/>
  <c r="B1466" i="5" a="1"/>
  <c r="B1466" i="5" s="1"/>
  <c r="B1489" i="5" a="1"/>
  <c r="B1489" i="5" s="1"/>
  <c r="B1512" i="5" a="1"/>
  <c r="B1512" i="5" s="1"/>
  <c r="B1534" i="5" a="1"/>
  <c r="B1534" i="5" s="1"/>
  <c r="B1557" i="5" a="1"/>
  <c r="B1557" i="5" s="1"/>
  <c r="B1603" i="5" a="1"/>
  <c r="B1603" i="5" s="1"/>
  <c r="B1624" i="5" a="1"/>
  <c r="B1624" i="5" s="1"/>
  <c r="B1671" i="5" a="1"/>
  <c r="B1671" i="5" s="1"/>
  <c r="B1692" i="5" a="1"/>
  <c r="B1692" i="5" s="1"/>
  <c r="B1715" i="5" a="1"/>
  <c r="B1715" i="5" s="1"/>
  <c r="B1738" i="5" a="1"/>
  <c r="B1738" i="5" s="1"/>
  <c r="B1759" i="5" a="1"/>
  <c r="B1759" i="5" s="1"/>
  <c r="B1805" i="5" a="1"/>
  <c r="B1805" i="5" s="1"/>
  <c r="B1825" i="5" a="1"/>
  <c r="B1825" i="5" s="1"/>
  <c r="B1848" i="5" a="1"/>
  <c r="B1848" i="5" s="1"/>
  <c r="B1871" i="5" a="1"/>
  <c r="B1871" i="5" s="1"/>
  <c r="B1892" i="5" a="1"/>
  <c r="B1892" i="5" s="1"/>
  <c r="B1915" i="5" a="1"/>
  <c r="B1915" i="5" s="1"/>
  <c r="B1982" i="5" a="1"/>
  <c r="B1982" i="5" s="1"/>
  <c r="B2025" i="5" a="1"/>
  <c r="B2025" i="5" s="1"/>
  <c r="B2049" i="5" a="1"/>
  <c r="B2049" i="5" s="1"/>
  <c r="B2070" i="5" a="1"/>
  <c r="B2070" i="5" s="1"/>
  <c r="B2092" i="5" a="1"/>
  <c r="B2092" i="5" s="1"/>
  <c r="B2136" i="5" a="1"/>
  <c r="B2136" i="5" s="1"/>
  <c r="B526" i="5" a="1"/>
  <c r="B526" i="5" s="1"/>
  <c r="B572" i="5" a="1"/>
  <c r="B572" i="5" s="1"/>
  <c r="B606" i="5" a="1"/>
  <c r="B606" i="5" s="1"/>
  <c r="B637" i="5" a="1"/>
  <c r="B637" i="5" s="1"/>
  <c r="B686" i="5" a="1"/>
  <c r="B686" i="5" s="1"/>
  <c r="B708" i="5" a="1"/>
  <c r="B708" i="5" s="1"/>
  <c r="B755" i="5" a="1"/>
  <c r="B755" i="5" s="1"/>
  <c r="B777" i="5" a="1"/>
  <c r="B777" i="5" s="1"/>
  <c r="B799" i="5" a="1"/>
  <c r="B799" i="5" s="1"/>
  <c r="B820" i="5" a="1"/>
  <c r="B820" i="5" s="1"/>
  <c r="B843" i="5" a="1"/>
  <c r="B843" i="5" s="1"/>
  <c r="B863" i="5" a="1"/>
  <c r="B863" i="5" s="1"/>
  <c r="B906" i="5" a="1"/>
  <c r="B906" i="5" s="1"/>
  <c r="B992" i="5" a="1"/>
  <c r="B992" i="5" s="1"/>
  <c r="B1014" i="5" a="1"/>
  <c r="B1014" i="5" s="1"/>
  <c r="B1037" i="5" a="1"/>
  <c r="B1037" i="5" s="1"/>
  <c r="B1057" i="5" a="1"/>
  <c r="B1057" i="5" s="1"/>
  <c r="B1103" i="5" a="1"/>
  <c r="B1103" i="5" s="1"/>
  <c r="B1128" i="5" a="1"/>
  <c r="B1128" i="5" s="1"/>
  <c r="B1151" i="5" a="1"/>
  <c r="B1151" i="5" s="1"/>
  <c r="B1174" i="5" a="1"/>
  <c r="B1174" i="5" s="1"/>
  <c r="B1239" i="5" a="1"/>
  <c r="B1239" i="5" s="1"/>
  <c r="B1262" i="5" a="1"/>
  <c r="B1262" i="5" s="1"/>
  <c r="B1283" i="5" a="1"/>
  <c r="B1283" i="5" s="1"/>
  <c r="B1306" i="5" a="1"/>
  <c r="B1306" i="5" s="1"/>
  <c r="B1329" i="5" a="1"/>
  <c r="B1329" i="5" s="1"/>
  <c r="B1375" i="5" a="1"/>
  <c r="B1375" i="5" s="1"/>
  <c r="B1421" i="5" a="1"/>
  <c r="B1421" i="5" s="1"/>
  <c r="B1443" i="5" a="1"/>
  <c r="B1443" i="5" s="1"/>
  <c r="B1467" i="5" a="1"/>
  <c r="B1467" i="5" s="1"/>
  <c r="B1535" i="5" a="1"/>
  <c r="B1535" i="5" s="1"/>
  <c r="B1580" i="5" a="1"/>
  <c r="B1580" i="5" s="1"/>
  <c r="B1625" i="5" a="1"/>
  <c r="B1625" i="5" s="1"/>
  <c r="B1648" i="5" a="1"/>
  <c r="B1648" i="5" s="1"/>
  <c r="B1693" i="5" a="1"/>
  <c r="B1693" i="5" s="1"/>
  <c r="B1739" i="5" a="1"/>
  <c r="B1739" i="5" s="1"/>
  <c r="B1760" i="5" a="1"/>
  <c r="B1760" i="5" s="1"/>
  <c r="B1782" i="5" a="1"/>
  <c r="B1782" i="5" s="1"/>
  <c r="B1826" i="5" a="1"/>
  <c r="B1826" i="5" s="1"/>
  <c r="B1849" i="5" a="1"/>
  <c r="B1849" i="5" s="1"/>
  <c r="B1916" i="5" a="1"/>
  <c r="B1916" i="5" s="1"/>
  <c r="B1938" i="5" a="1"/>
  <c r="B1938" i="5" s="1"/>
  <c r="B1959" i="5" a="1"/>
  <c r="B1959" i="5" s="1"/>
  <c r="B1983" i="5" a="1"/>
  <c r="B1983" i="5" s="1"/>
  <c r="B2004" i="5" a="1"/>
  <c r="B2004" i="5" s="1"/>
  <c r="B2026" i="5" a="1"/>
  <c r="B2026" i="5" s="1"/>
  <c r="B2071" i="5" a="1"/>
  <c r="B2071" i="5" s="1"/>
  <c r="B2093" i="5" a="1"/>
  <c r="B2093" i="5" s="1"/>
  <c r="B2116" i="5" a="1"/>
  <c r="B2116" i="5" s="1"/>
  <c r="B2137" i="5" a="1"/>
  <c r="B2137" i="5" s="1"/>
  <c r="B2183" i="5" a="1"/>
  <c r="B2183" i="5" s="1"/>
  <c r="B2204" i="5" a="1"/>
  <c r="B2204" i="5" s="1"/>
  <c r="B527" i="5" a="1"/>
  <c r="B527" i="5" s="1"/>
  <c r="B573" i="5" a="1"/>
  <c r="B573" i="5" s="1"/>
  <c r="B607" i="5" a="1"/>
  <c r="B607" i="5" s="1"/>
  <c r="B662" i="5" a="1"/>
  <c r="B662" i="5" s="1"/>
  <c r="B687" i="5" a="1"/>
  <c r="B687" i="5" s="1"/>
  <c r="B709" i="5" a="1"/>
  <c r="B709" i="5" s="1"/>
  <c r="B732" i="5" a="1"/>
  <c r="B732" i="5" s="1"/>
  <c r="B864" i="5" a="1"/>
  <c r="B864" i="5" s="1"/>
  <c r="B884" i="5" a="1"/>
  <c r="B884" i="5" s="1"/>
  <c r="B907" i="5" a="1"/>
  <c r="B907" i="5" s="1"/>
  <c r="B927" i="5" a="1"/>
  <c r="B927" i="5" s="1"/>
  <c r="B949" i="5" a="1"/>
  <c r="B949" i="5" s="1"/>
  <c r="B971" i="5" a="1"/>
  <c r="B971" i="5" s="1"/>
  <c r="B1038" i="5" a="1"/>
  <c r="B1038" i="5" s="1"/>
  <c r="B1058" i="5" a="1"/>
  <c r="B1058" i="5" s="1"/>
  <c r="B1080" i="5" a="1"/>
  <c r="B1080" i="5" s="1"/>
  <c r="B1104" i="5" a="1"/>
  <c r="B1104" i="5" s="1"/>
  <c r="B1129" i="5" a="1"/>
  <c r="B1129" i="5" s="1"/>
  <c r="B1152" i="5" a="1"/>
  <c r="B1152" i="5" s="1"/>
  <c r="B1196" i="5" a="1"/>
  <c r="B1196" i="5" s="1"/>
  <c r="B1216" i="5" a="1"/>
  <c r="B1216" i="5" s="1"/>
  <c r="B1263" i="5" a="1"/>
  <c r="B1263" i="5" s="1"/>
  <c r="B1284" i="5" a="1"/>
  <c r="B1284" i="5" s="1"/>
  <c r="B1330" i="5" a="1"/>
  <c r="B1330" i="5" s="1"/>
  <c r="B1354" i="5" a="1"/>
  <c r="B1354" i="5" s="1"/>
  <c r="B1398" i="5" a="1"/>
  <c r="B1398" i="5" s="1"/>
  <c r="B1422" i="5" a="1"/>
  <c r="B1422" i="5" s="1"/>
  <c r="B1490" i="5" a="1"/>
  <c r="B1490" i="5" s="1"/>
  <c r="B1513" i="5" a="1"/>
  <c r="B1513" i="5" s="1"/>
  <c r="B1536" i="5" a="1"/>
  <c r="B1536" i="5" s="1"/>
  <c r="B1558" i="5" a="1"/>
  <c r="B1558" i="5" s="1"/>
  <c r="B1581" i="5" a="1"/>
  <c r="B1581" i="5" s="1"/>
  <c r="B1604" i="5" a="1"/>
  <c r="B1604" i="5" s="1"/>
  <c r="B1626" i="5" a="1"/>
  <c r="B1626" i="5" s="1"/>
  <c r="B1649" i="5" a="1"/>
  <c r="B1649" i="5" s="1"/>
  <c r="B1672" i="5" a="1"/>
  <c r="B1672" i="5" s="1"/>
  <c r="B1694" i="5" a="1"/>
  <c r="B1694" i="5" s="1"/>
  <c r="B1716" i="5" a="1"/>
  <c r="B1716" i="5" s="1"/>
  <c r="B1783" i="5" a="1"/>
  <c r="B1783" i="5" s="1"/>
  <c r="B1806" i="5" a="1"/>
  <c r="B1806" i="5" s="1"/>
  <c r="B1850" i="5" a="1"/>
  <c r="B1850" i="5" s="1"/>
  <c r="B1872" i="5" a="1"/>
  <c r="B1872" i="5" s="1"/>
  <c r="B1893" i="5" a="1"/>
  <c r="B1893" i="5" s="1"/>
  <c r="B1917" i="5" a="1"/>
  <c r="B1917" i="5" s="1"/>
  <c r="B1939" i="5" a="1"/>
  <c r="B1939" i="5" s="1"/>
  <c r="B1960" i="5" a="1"/>
  <c r="B1960" i="5" s="1"/>
  <c r="B2005" i="5" a="1"/>
  <c r="B2005" i="5" s="1"/>
  <c r="B2027" i="5" a="1"/>
  <c r="B2027" i="5" s="1"/>
  <c r="B2050" i="5" a="1"/>
  <c r="B2050" i="5" s="1"/>
  <c r="B2117" i="5" a="1"/>
  <c r="B2117" i="5" s="1"/>
  <c r="B2138" i="5" a="1"/>
  <c r="B2138" i="5" s="1"/>
  <c r="B574" i="5" a="1"/>
  <c r="B574" i="5" s="1"/>
  <c r="B608" i="5" a="1"/>
  <c r="B608" i="5" s="1"/>
  <c r="B638" i="5" a="1"/>
  <c r="B638" i="5" s="1"/>
  <c r="B663" i="5" a="1"/>
  <c r="B663" i="5" s="1"/>
  <c r="B733" i="5" a="1"/>
  <c r="B733" i="5" s="1"/>
  <c r="B756" i="5" a="1"/>
  <c r="B756" i="5" s="1"/>
  <c r="B778" i="5" a="1"/>
  <c r="B778" i="5" s="1"/>
  <c r="B800" i="5" a="1"/>
  <c r="B800" i="5" s="1"/>
  <c r="B821" i="5" a="1"/>
  <c r="B821" i="5" s="1"/>
  <c r="B844" i="5" a="1"/>
  <c r="B844" i="5" s="1"/>
  <c r="B865" i="5" a="1"/>
  <c r="B865" i="5" s="1"/>
  <c r="B885" i="5" a="1"/>
  <c r="B885" i="5" s="1"/>
  <c r="B928" i="5" a="1"/>
  <c r="B928" i="5" s="1"/>
  <c r="B993" i="5" a="1"/>
  <c r="B993" i="5" s="1"/>
  <c r="B1015" i="5" a="1"/>
  <c r="B1015" i="5" s="1"/>
  <c r="B1081" i="5" a="1"/>
  <c r="B1081" i="5" s="1"/>
  <c r="B1153" i="5" a="1"/>
  <c r="B1153" i="5" s="1"/>
  <c r="B1175" i="5" a="1"/>
  <c r="B1175" i="5" s="1"/>
  <c r="B1197" i="5" a="1"/>
  <c r="B1197" i="5" s="1"/>
  <c r="B1217" i="5" a="1"/>
  <c r="B1217" i="5" s="1"/>
  <c r="B1240" i="5" a="1"/>
  <c r="B1240" i="5" s="1"/>
  <c r="B1285" i="5" a="1"/>
  <c r="B1285" i="5" s="1"/>
  <c r="B1307" i="5" a="1"/>
  <c r="B1307" i="5" s="1"/>
  <c r="B1331" i="5" a="1"/>
  <c r="B1331" i="5" s="1"/>
  <c r="B1355" i="5" a="1"/>
  <c r="B1355" i="5" s="1"/>
  <c r="B1376" i="5" a="1"/>
  <c r="B1376" i="5" s="1"/>
  <c r="B1399" i="5" a="1"/>
  <c r="B1399" i="5" s="1"/>
  <c r="B1423" i="5" a="1"/>
  <c r="B1423" i="5" s="1"/>
  <c r="B1444" i="5" a="1"/>
  <c r="B1444" i="5" s="1"/>
  <c r="B1468" i="5" a="1"/>
  <c r="B1468" i="5" s="1"/>
  <c r="B1491" i="5" a="1"/>
  <c r="B1491" i="5" s="1"/>
  <c r="B1514" i="5" a="1"/>
  <c r="B1514" i="5" s="1"/>
  <c r="B1537" i="5" a="1"/>
  <c r="B1537" i="5" s="1"/>
  <c r="B1559" i="5" a="1"/>
  <c r="B1559" i="5" s="1"/>
  <c r="B1605" i="5" a="1"/>
  <c r="B1605" i="5" s="1"/>
  <c r="B1627" i="5" a="1"/>
  <c r="B1627" i="5" s="1"/>
  <c r="B1717" i="5" a="1"/>
  <c r="B1717" i="5" s="1"/>
  <c r="B1740" i="5" a="1"/>
  <c r="B1740" i="5" s="1"/>
  <c r="B1761" i="5" a="1"/>
  <c r="B1761" i="5" s="1"/>
  <c r="B1807" i="5" a="1"/>
  <c r="B1807" i="5" s="1"/>
  <c r="B1827" i="5" a="1"/>
  <c r="B1827" i="5" s="1"/>
  <c r="B1851" i="5" a="1"/>
  <c r="B1851" i="5" s="1"/>
  <c r="B1873" i="5" a="1"/>
  <c r="B1873" i="5" s="1"/>
  <c r="B1894" i="5" a="1"/>
  <c r="B1894" i="5" s="1"/>
  <c r="B1961" i="5" a="1"/>
  <c r="B1961" i="5" s="1"/>
  <c r="B1984" i="5" a="1"/>
  <c r="B1984" i="5" s="1"/>
  <c r="B2051" i="5" a="1"/>
  <c r="B2051" i="5" s="1"/>
  <c r="B2072" i="5" a="1"/>
  <c r="B2072" i="5" s="1"/>
  <c r="B2094" i="5" a="1"/>
  <c r="B2094" i="5" s="1"/>
  <c r="B2139" i="5" a="1"/>
  <c r="B2139" i="5" s="1"/>
  <c r="B2161" i="5" a="1"/>
  <c r="B2161" i="5" s="1"/>
  <c r="B2184" i="5" a="1"/>
  <c r="B2184" i="5" s="1"/>
  <c r="B2206" i="5" a="1"/>
  <c r="B2206" i="5" s="1"/>
  <c r="B2228" i="5" a="1"/>
  <c r="B2228" i="5" s="1"/>
  <c r="B531" i="5" a="1"/>
  <c r="B531" i="5" s="1"/>
  <c r="B575" i="5" a="1"/>
  <c r="B575" i="5" s="1"/>
  <c r="B609" i="5" a="1"/>
  <c r="B609" i="5" s="1"/>
  <c r="B639" i="5" a="1"/>
  <c r="B639" i="5" s="1"/>
  <c r="B664" i="5" a="1"/>
  <c r="B664" i="5" s="1"/>
  <c r="B688" i="5" a="1"/>
  <c r="B688" i="5" s="1"/>
  <c r="B710" i="5" a="1"/>
  <c r="B710" i="5" s="1"/>
  <c r="B757" i="5" a="1"/>
  <c r="B757" i="5" s="1"/>
  <c r="B779" i="5" a="1"/>
  <c r="B779" i="5" s="1"/>
  <c r="B801" i="5" a="1"/>
  <c r="B801" i="5" s="1"/>
  <c r="B845" i="5" a="1"/>
  <c r="B845" i="5" s="1"/>
  <c r="B908" i="5" a="1"/>
  <c r="B908" i="5" s="1"/>
  <c r="B929" i="5" a="1"/>
  <c r="B929" i="5" s="1"/>
  <c r="B950" i="5" a="1"/>
  <c r="B950" i="5" s="1"/>
  <c r="B972" i="5" a="1"/>
  <c r="B972" i="5" s="1"/>
  <c r="B994" i="5" a="1"/>
  <c r="B994" i="5" s="1"/>
  <c r="B1039" i="5" a="1"/>
  <c r="B1039" i="5" s="1"/>
  <c r="B1059" i="5" a="1"/>
  <c r="B1059" i="5" s="1"/>
  <c r="B1082" i="5" a="1"/>
  <c r="B1082" i="5" s="1"/>
  <c r="B1105" i="5" a="1"/>
  <c r="B1105" i="5" s="1"/>
  <c r="B1130" i="5" a="1"/>
  <c r="B1130" i="5" s="1"/>
  <c r="B1154" i="5" a="1"/>
  <c r="B1154" i="5" s="1"/>
  <c r="B1218" i="5" a="1"/>
  <c r="B1218" i="5" s="1"/>
  <c r="B1241" i="5" a="1"/>
  <c r="B1241" i="5" s="1"/>
  <c r="B1264" i="5" a="1"/>
  <c r="B1264" i="5" s="1"/>
  <c r="B1286" i="5" a="1"/>
  <c r="B1286" i="5" s="1"/>
  <c r="B1332" i="5" a="1"/>
  <c r="B1332" i="5" s="1"/>
  <c r="B1445" i="5" a="1"/>
  <c r="B1445" i="5" s="1"/>
  <c r="B1469" i="5" a="1"/>
  <c r="B1469" i="5" s="1"/>
  <c r="B1492" i="5" a="1"/>
  <c r="B1492" i="5" s="1"/>
  <c r="B1582" i="5" a="1"/>
  <c r="B1582" i="5" s="1"/>
  <c r="B1606" i="5" a="1"/>
  <c r="B1606" i="5" s="1"/>
  <c r="B1628" i="5" a="1"/>
  <c r="B1628" i="5" s="1"/>
  <c r="B1650" i="5" a="1"/>
  <c r="B1650" i="5" s="1"/>
  <c r="B1673" i="5" a="1"/>
  <c r="B1673" i="5" s="1"/>
  <c r="B1695" i="5" a="1"/>
  <c r="B1695" i="5" s="1"/>
  <c r="B1741" i="5" a="1"/>
  <c r="B1741" i="5" s="1"/>
  <c r="B1762" i="5" a="1"/>
  <c r="B1762" i="5" s="1"/>
  <c r="B1784" i="5" a="1"/>
  <c r="B1784" i="5" s="1"/>
  <c r="B1828" i="5" a="1"/>
  <c r="B1828" i="5" s="1"/>
  <c r="B1895" i="5" a="1"/>
  <c r="B1895" i="5" s="1"/>
  <c r="B1918" i="5" a="1"/>
  <c r="B1918" i="5" s="1"/>
  <c r="B1940" i="5" a="1"/>
  <c r="B1940" i="5" s="1"/>
  <c r="B1962" i="5" a="1"/>
  <c r="B1962" i="5" s="1"/>
  <c r="B1985" i="5" a="1"/>
  <c r="B1985" i="5" s="1"/>
  <c r="B2006" i="5" a="1"/>
  <c r="B2006" i="5" s="1"/>
  <c r="B2028" i="5" a="1"/>
  <c r="B2028" i="5" s="1"/>
  <c r="B2095" i="5" a="1"/>
  <c r="B2095" i="5" s="1"/>
  <c r="B2118" i="5" a="1"/>
  <c r="B2118" i="5" s="1"/>
  <c r="B532" i="5" a="1"/>
  <c r="B532" i="5" s="1"/>
  <c r="H2" i="5" s="1" a="1"/>
  <c r="H2" i="5" s="1"/>
  <c r="B576" i="5" a="1"/>
  <c r="B576" i="5" s="1"/>
  <c r="B640" i="5" a="1"/>
  <c r="B640" i="5" s="1"/>
  <c r="B711" i="5" a="1"/>
  <c r="B711" i="5" s="1"/>
  <c r="B734" i="5" a="1"/>
  <c r="B734" i="5" s="1"/>
  <c r="B780" i="5" a="1"/>
  <c r="B780" i="5" s="1"/>
  <c r="B802" i="5" a="1"/>
  <c r="B802" i="5" s="1"/>
  <c r="B822" i="5" a="1"/>
  <c r="B822" i="5" s="1"/>
  <c r="B866" i="5" a="1"/>
  <c r="B866" i="5" s="1"/>
  <c r="B886" i="5" a="1"/>
  <c r="B886" i="5" s="1"/>
  <c r="B909" i="5" a="1"/>
  <c r="B909" i="5" s="1"/>
  <c r="B930" i="5" a="1"/>
  <c r="B930" i="5" s="1"/>
  <c r="B951" i="5" a="1"/>
  <c r="B951" i="5" s="1"/>
  <c r="B973" i="5" a="1"/>
  <c r="B973" i="5" s="1"/>
  <c r="B995" i="5" a="1"/>
  <c r="B995" i="5" s="1"/>
  <c r="B1016" i="5" a="1"/>
  <c r="B1016" i="5" s="1"/>
  <c r="B1040" i="5" a="1"/>
  <c r="B1040" i="5" s="1"/>
  <c r="B1060" i="5" a="1"/>
  <c r="B1060" i="5" s="1"/>
  <c r="B1083" i="5" a="1"/>
  <c r="B1083" i="5" s="1"/>
  <c r="B1106" i="5" a="1"/>
  <c r="B1106" i="5" s="1"/>
  <c r="B1131" i="5" a="1"/>
  <c r="B1131" i="5" s="1"/>
  <c r="B1155" i="5" a="1"/>
  <c r="B1155" i="5" s="1"/>
  <c r="B1176" i="5" a="1"/>
  <c r="B1176" i="5" s="1"/>
  <c r="B1198" i="5" a="1"/>
  <c r="B1198" i="5" s="1"/>
  <c r="B1219" i="5" a="1"/>
  <c r="B1219" i="5" s="1"/>
  <c r="B1265" i="5" a="1"/>
  <c r="B1265" i="5" s="1"/>
  <c r="B1287" i="5" a="1"/>
  <c r="B1287" i="5" s="1"/>
  <c r="B1308" i="5" a="1"/>
  <c r="B1308" i="5" s="1"/>
  <c r="B1356" i="5" a="1"/>
  <c r="B1356" i="5" s="1"/>
  <c r="B1377" i="5" a="1"/>
  <c r="B1377" i="5" s="1"/>
  <c r="B1400" i="5" a="1"/>
  <c r="B1400" i="5" s="1"/>
  <c r="B1424" i="5" a="1"/>
  <c r="B1424" i="5" s="1"/>
  <c r="B1446" i="5" a="1"/>
  <c r="B1446" i="5" s="1"/>
  <c r="B1470" i="5" a="1"/>
  <c r="B1470" i="5" s="1"/>
  <c r="B1493" i="5" a="1"/>
  <c r="B1493" i="5" s="1"/>
  <c r="B1515" i="5" a="1"/>
  <c r="B1515" i="5" s="1"/>
  <c r="B1538" i="5" a="1"/>
  <c r="B1538" i="5" s="1"/>
  <c r="B1560" i="5" a="1"/>
  <c r="B1560" i="5" s="1"/>
  <c r="B1583" i="5" a="1"/>
  <c r="B1583" i="5" s="1"/>
  <c r="B1651" i="5" a="1"/>
  <c r="B1651" i="5" s="1"/>
  <c r="B1674" i="5" a="1"/>
  <c r="B1674" i="5" s="1"/>
  <c r="B1696" i="5" a="1"/>
  <c r="B1696" i="5" s="1"/>
  <c r="B1718" i="5" a="1"/>
  <c r="B1718" i="5" s="1"/>
  <c r="B1763" i="5" a="1"/>
  <c r="B1763" i="5" s="1"/>
  <c r="B1785" i="5" a="1"/>
  <c r="B1785" i="5" s="1"/>
  <c r="B1808" i="5" a="1"/>
  <c r="B1808" i="5" s="1"/>
  <c r="B1829" i="5" a="1"/>
  <c r="B1829" i="5" s="1"/>
  <c r="B1852" i="5" a="1"/>
  <c r="B1852" i="5" s="1"/>
  <c r="B1874" i="5" a="1"/>
  <c r="B1874" i="5" s="1"/>
  <c r="B1896" i="5" a="1"/>
  <c r="B1896" i="5" s="1"/>
  <c r="B1919" i="5" a="1"/>
  <c r="B1919" i="5" s="1"/>
  <c r="B1963" i="5" a="1"/>
  <c r="B1963" i="5" s="1"/>
  <c r="B2029" i="5" a="1"/>
  <c r="B2029" i="5" s="1"/>
  <c r="B2052" i="5" a="1"/>
  <c r="B2052" i="5" s="1"/>
  <c r="B2073" i="5" a="1"/>
  <c r="B2073" i="5" s="1"/>
  <c r="B2162" i="5" a="1"/>
  <c r="B2162" i="5" s="1"/>
  <c r="B2185" i="5" a="1"/>
  <c r="B2185" i="5" s="1"/>
  <c r="B577" i="5" a="1"/>
  <c r="B577" i="5" s="1"/>
  <c r="B611" i="5" a="1"/>
  <c r="B611" i="5" s="1"/>
  <c r="B665" i="5" a="1"/>
  <c r="B665" i="5" s="1"/>
  <c r="B689" i="5" a="1"/>
  <c r="B689" i="5" s="1"/>
  <c r="B735" i="5" a="1"/>
  <c r="B735" i="5" s="1"/>
  <c r="B758" i="5" a="1"/>
  <c r="B758" i="5" s="1"/>
  <c r="B781" i="5" a="1"/>
  <c r="B781" i="5" s="1"/>
  <c r="B823" i="5" a="1"/>
  <c r="B823" i="5" s="1"/>
  <c r="B846" i="5" a="1"/>
  <c r="B846" i="5" s="1"/>
  <c r="B931" i="5" a="1"/>
  <c r="B931" i="5" s="1"/>
  <c r="B974" i="5" a="1"/>
  <c r="B974" i="5" s="1"/>
  <c r="B996" i="5" a="1"/>
  <c r="B996" i="5" s="1"/>
  <c r="B1017" i="5" a="1"/>
  <c r="B1017" i="5" s="1"/>
  <c r="B1041" i="5" a="1"/>
  <c r="B1041" i="5" s="1"/>
  <c r="B1061" i="5" a="1"/>
  <c r="B1061" i="5" s="1"/>
  <c r="B1107" i="5" a="1"/>
  <c r="B1107" i="5" s="1"/>
  <c r="B1132" i="5" a="1"/>
  <c r="B1132" i="5" s="1"/>
  <c r="B1177" i="5" a="1"/>
  <c r="B1177" i="5" s="1"/>
  <c r="B1199" i="5" a="1"/>
  <c r="B1199" i="5" s="1"/>
  <c r="B1220" i="5" a="1"/>
  <c r="B1220" i="5" s="1"/>
  <c r="B1242" i="5" a="1"/>
  <c r="B1242" i="5" s="1"/>
  <c r="B1309" i="5" a="1"/>
  <c r="B1309" i="5" s="1"/>
  <c r="B1333" i="5" a="1"/>
  <c r="B1333" i="5" s="1"/>
  <c r="B1357" i="5" a="1"/>
  <c r="B1357" i="5" s="1"/>
  <c r="B1401" i="5" a="1"/>
  <c r="B1401" i="5" s="1"/>
  <c r="B1425" i="5" a="1"/>
  <c r="B1425" i="5" s="1"/>
  <c r="B1471" i="5" a="1"/>
  <c r="B1471" i="5" s="1"/>
  <c r="B1539" i="5" a="1"/>
  <c r="B1539" i="5" s="1"/>
  <c r="B1607" i="5" a="1"/>
  <c r="B1607" i="5" s="1"/>
  <c r="B1629" i="5" a="1"/>
  <c r="B1629" i="5" s="1"/>
  <c r="B1675" i="5" a="1"/>
  <c r="B1675" i="5" s="1"/>
  <c r="B1697" i="5" a="1"/>
  <c r="B1697" i="5" s="1"/>
  <c r="B1719" i="5" a="1"/>
  <c r="B1719" i="5" s="1"/>
  <c r="B1742" i="5" a="1"/>
  <c r="B1742" i="5" s="1"/>
  <c r="B1764" i="5" a="1"/>
  <c r="B1764" i="5" s="1"/>
  <c r="B1786" i="5" a="1"/>
  <c r="B1786" i="5" s="1"/>
  <c r="B1830" i="5" a="1"/>
  <c r="B1830" i="5" s="1"/>
  <c r="B1853" i="5" a="1"/>
  <c r="B1853" i="5" s="1"/>
  <c r="B1941" i="5" a="1"/>
  <c r="B1941" i="5" s="1"/>
  <c r="B1986" i="5" a="1"/>
  <c r="B1986" i="5" s="1"/>
  <c r="B2007" i="5" a="1"/>
  <c r="B2007" i="5" s="1"/>
  <c r="B2074" i="5" a="1"/>
  <c r="B2074" i="5" s="1"/>
  <c r="B2096" i="5" a="1"/>
  <c r="B2096" i="5" s="1"/>
  <c r="B2119" i="5" a="1"/>
  <c r="B2119" i="5" s="1"/>
  <c r="B2141" i="5" a="1"/>
  <c r="B2141" i="5" s="1"/>
  <c r="B2163" i="5" a="1"/>
  <c r="B2163" i="5" s="1"/>
  <c r="B2186" i="5" a="1"/>
  <c r="B2186" i="5" s="1"/>
  <c r="B2208" i="5" a="1"/>
  <c r="B2208" i="5" s="1"/>
  <c r="B2230" i="5" a="1"/>
  <c r="B2230" i="5" s="1"/>
  <c r="B2251" i="5" a="1"/>
  <c r="B2251" i="5" s="1"/>
  <c r="B2273" i="5" a="1"/>
  <c r="B2273" i="5" s="1"/>
  <c r="B2295" i="5" a="1"/>
  <c r="B2295" i="5" s="1"/>
  <c r="B2318" i="5" a="1"/>
  <c r="B2318" i="5" s="1"/>
  <c r="B2365" i="5" a="1"/>
  <c r="B2365" i="5" s="1"/>
  <c r="B2414" i="5" a="1"/>
  <c r="B2414" i="5" s="1"/>
  <c r="B2438" i="5" a="1"/>
  <c r="B2438" i="5" s="1"/>
  <c r="B2463" i="5" a="1"/>
  <c r="B2463" i="5" s="1"/>
  <c r="B536" i="5" a="1"/>
  <c r="B536" i="5" s="1"/>
  <c r="B612" i="5" a="1"/>
  <c r="B612" i="5" s="1"/>
  <c r="B641" i="5" a="1"/>
  <c r="B641" i="5" s="1"/>
  <c r="B712" i="5" a="1"/>
  <c r="B712" i="5" s="1"/>
  <c r="B736" i="5" a="1"/>
  <c r="B736" i="5" s="1"/>
  <c r="B759" i="5" a="1"/>
  <c r="B759" i="5" s="1"/>
  <c r="B803" i="5" a="1"/>
  <c r="B803" i="5" s="1"/>
  <c r="B867" i="5" a="1"/>
  <c r="B867" i="5" s="1"/>
  <c r="B887" i="5" a="1"/>
  <c r="B887" i="5" s="1"/>
  <c r="B910" i="5" a="1"/>
  <c r="B910" i="5" s="1"/>
  <c r="B952" i="5" a="1"/>
  <c r="B952" i="5" s="1"/>
  <c r="B975" i="5" a="1"/>
  <c r="B975" i="5" s="1"/>
  <c r="B997" i="5" a="1"/>
  <c r="B997" i="5" s="1"/>
  <c r="B1062" i="5" a="1"/>
  <c r="B1062" i="5" s="1"/>
  <c r="B1084" i="5" a="1"/>
  <c r="B1084" i="5" s="1"/>
  <c r="B1133" i="5" a="1"/>
  <c r="B1133" i="5" s="1"/>
  <c r="B1156" i="5" a="1"/>
  <c r="B1156" i="5" s="1"/>
  <c r="B1221" i="5" a="1"/>
  <c r="B1221" i="5" s="1"/>
  <c r="B1243" i="5" a="1"/>
  <c r="B1243" i="5" s="1"/>
  <c r="B1266" i="5" a="1"/>
  <c r="B1266" i="5" s="1"/>
  <c r="B1288" i="5" a="1"/>
  <c r="B1288" i="5" s="1"/>
  <c r="B1310" i="5" a="1"/>
  <c r="B1310" i="5" s="1"/>
  <c r="B1378" i="5" a="1"/>
  <c r="B1378" i="5" s="1"/>
  <c r="B1402" i="5" a="1"/>
  <c r="B1402" i="5" s="1"/>
  <c r="B1426" i="5" a="1"/>
  <c r="B1426" i="5" s="1"/>
  <c r="B1447" i="5" a="1"/>
  <c r="B1447" i="5" s="1"/>
  <c r="B1494" i="5" a="1"/>
  <c r="B1494" i="5" s="1"/>
  <c r="B1516" i="5" a="1"/>
  <c r="B1516" i="5" s="1"/>
  <c r="B1540" i="5" a="1"/>
  <c r="B1540" i="5" s="1"/>
  <c r="B1561" i="5" a="1"/>
  <c r="B1561" i="5" s="1"/>
  <c r="B1584" i="5" a="1"/>
  <c r="B1584" i="5" s="1"/>
  <c r="B1630" i="5" a="1"/>
  <c r="B1630" i="5" s="1"/>
  <c r="B1652" i="5" a="1"/>
  <c r="B1652" i="5" s="1"/>
  <c r="B1698" i="5" a="1"/>
  <c r="B1698" i="5" s="1"/>
  <c r="B1720" i="5" a="1"/>
  <c r="B1720" i="5" s="1"/>
  <c r="B1787" i="5" a="1"/>
  <c r="B1787" i="5" s="1"/>
  <c r="B1809" i="5" a="1"/>
  <c r="B1809" i="5" s="1"/>
  <c r="B1875" i="5" a="1"/>
  <c r="B1875" i="5" s="1"/>
  <c r="B1897" i="5" a="1"/>
  <c r="B1897" i="5" s="1"/>
  <c r="B1920" i="5" a="1"/>
  <c r="B1920" i="5" s="1"/>
  <c r="B1942" i="5" a="1"/>
  <c r="B1942" i="5" s="1"/>
  <c r="B1964" i="5" a="1"/>
  <c r="B1964" i="5" s="1"/>
  <c r="B2008" i="5" a="1"/>
  <c r="B2008" i="5" s="1"/>
  <c r="B2030" i="5" a="1"/>
  <c r="B2030" i="5" s="1"/>
  <c r="B2053" i="5" a="1"/>
  <c r="B2053" i="5" s="1"/>
  <c r="B2097" i="5" a="1"/>
  <c r="B2097" i="5" s="1"/>
  <c r="B2142" i="5" a="1"/>
  <c r="B2142" i="5" s="1"/>
  <c r="B2187" i="5" a="1"/>
  <c r="B2187" i="5" s="1"/>
  <c r="B538" i="5" a="1"/>
  <c r="B538" i="5" s="1"/>
  <c r="B579" i="5" a="1"/>
  <c r="B579" i="5" s="1"/>
  <c r="B613" i="5" a="1"/>
  <c r="B613" i="5" s="1"/>
  <c r="B666" i="5" a="1"/>
  <c r="B666" i="5" s="1"/>
  <c r="B690" i="5" a="1"/>
  <c r="B690" i="5" s="1"/>
  <c r="B713" i="5" a="1"/>
  <c r="B713" i="5" s="1"/>
  <c r="B760" i="5" a="1"/>
  <c r="B760" i="5" s="1"/>
  <c r="B782" i="5" a="1"/>
  <c r="B782" i="5" s="1"/>
  <c r="B804" i="5" a="1"/>
  <c r="B804" i="5" s="1"/>
  <c r="B824" i="5" a="1"/>
  <c r="B824" i="5" s="1"/>
  <c r="B847" i="5" a="1"/>
  <c r="B847" i="5" s="1"/>
  <c r="B868" i="5" a="1"/>
  <c r="B868" i="5" s="1"/>
  <c r="B911" i="5" a="1"/>
  <c r="B911" i="5" s="1"/>
  <c r="B932" i="5" a="1"/>
  <c r="B932" i="5" s="1"/>
  <c r="B1018" i="5" a="1"/>
  <c r="B1018" i="5" s="1"/>
  <c r="B1042" i="5" a="1"/>
  <c r="B1042" i="5" s="1"/>
  <c r="B1063" i="5" a="1"/>
  <c r="B1063" i="5" s="1"/>
  <c r="B1085" i="5" a="1"/>
  <c r="B1085" i="5" s="1"/>
  <c r="B1108" i="5" a="1"/>
  <c r="B1108" i="5" s="1"/>
  <c r="B1157" i="5" a="1"/>
  <c r="B1157" i="5" s="1"/>
  <c r="B1178" i="5" a="1"/>
  <c r="B1178" i="5" s="1"/>
  <c r="B1200" i="5" a="1"/>
  <c r="B1200" i="5" s="1"/>
  <c r="B1289" i="5" a="1"/>
  <c r="B1289" i="5" s="1"/>
  <c r="B1311" i="5" a="1"/>
  <c r="B1311" i="5" s="1"/>
  <c r="B1334" i="5" a="1"/>
  <c r="B1334" i="5" s="1"/>
  <c r="B1358" i="5" a="1"/>
  <c r="B1358" i="5" s="1"/>
  <c r="B1379" i="5" a="1"/>
  <c r="B1379" i="5" s="1"/>
  <c r="B1403" i="5" a="1"/>
  <c r="B1403" i="5" s="1"/>
  <c r="B1427" i="5" a="1"/>
  <c r="B1427" i="5" s="1"/>
  <c r="B1448" i="5" a="1"/>
  <c r="B1448" i="5" s="1"/>
  <c r="B1472" i="5" a="1"/>
  <c r="B1472" i="5" s="1"/>
  <c r="B1517" i="5" a="1"/>
  <c r="B1517" i="5" s="1"/>
  <c r="B1562" i="5" a="1"/>
  <c r="B1562" i="5" s="1"/>
  <c r="B1585" i="5" a="1"/>
  <c r="B1585" i="5" s="1"/>
  <c r="B1608" i="5" a="1"/>
  <c r="B1608" i="5" s="1"/>
  <c r="B1631" i="5" a="1"/>
  <c r="B1631" i="5" s="1"/>
  <c r="B1653" i="5" a="1"/>
  <c r="B1653" i="5" s="1"/>
  <c r="B1676" i="5" a="1"/>
  <c r="B1676" i="5" s="1"/>
  <c r="B1743" i="5" a="1"/>
  <c r="B1743" i="5" s="1"/>
  <c r="B1765" i="5" a="1"/>
  <c r="B1765" i="5" s="1"/>
  <c r="B1810" i="5" a="1"/>
  <c r="B1810" i="5" s="1"/>
  <c r="B1831" i="5" a="1"/>
  <c r="B1831" i="5" s="1"/>
  <c r="B1854" i="5" a="1"/>
  <c r="B1854" i="5" s="1"/>
  <c r="B1876" i="5" a="1"/>
  <c r="B1876" i="5" s="1"/>
  <c r="B1898" i="5" a="1"/>
  <c r="B1898" i="5" s="1"/>
  <c r="B1965" i="5" a="1"/>
  <c r="B1965" i="5" s="1"/>
  <c r="B1987" i="5" a="1"/>
  <c r="B1987" i="5" s="1"/>
  <c r="B2031" i="5" a="1"/>
  <c r="B2031" i="5" s="1"/>
  <c r="B2075" i="5" a="1"/>
  <c r="B2075" i="5" s="1"/>
  <c r="B539" i="5" a="1"/>
  <c r="B539" i="5" s="1"/>
  <c r="B614" i="5" a="1"/>
  <c r="B614" i="5" s="1"/>
  <c r="B642" i="5" a="1"/>
  <c r="B642" i="5" s="1"/>
  <c r="B691" i="5" a="1"/>
  <c r="B691" i="5" s="1"/>
  <c r="B714" i="5" a="1"/>
  <c r="B714" i="5" s="1"/>
  <c r="B737" i="5" a="1"/>
  <c r="B737" i="5" s="1"/>
  <c r="B805" i="5" a="1"/>
  <c r="B805" i="5" s="1"/>
  <c r="B825" i="5" a="1"/>
  <c r="B825" i="5" s="1"/>
  <c r="B888" i="5" a="1"/>
  <c r="B888" i="5" s="1"/>
  <c r="B933" i="5" a="1"/>
  <c r="B933" i="5" s="1"/>
  <c r="B953" i="5" a="1"/>
  <c r="B953" i="5" s="1"/>
  <c r="B976" i="5" a="1"/>
  <c r="B976" i="5" s="1"/>
  <c r="B998" i="5" a="1"/>
  <c r="B998" i="5" s="1"/>
  <c r="B1086" i="5" a="1"/>
  <c r="B1086" i="5" s="1"/>
  <c r="B1109" i="5" a="1"/>
  <c r="B1109" i="5" s="1"/>
  <c r="B1134" i="5" a="1"/>
  <c r="B1134" i="5" s="1"/>
  <c r="B1222" i="5" a="1"/>
  <c r="B1222" i="5" s="1"/>
  <c r="B1244" i="5" a="1"/>
  <c r="B1244" i="5" s="1"/>
  <c r="B1267" i="5" a="1"/>
  <c r="B1267" i="5" s="1"/>
  <c r="B1290" i="5" a="1"/>
  <c r="B1290" i="5" s="1"/>
  <c r="B1335" i="5" a="1"/>
  <c r="B1335" i="5" s="1"/>
  <c r="B1359" i="5" a="1"/>
  <c r="B1359" i="5" s="1"/>
  <c r="B1380" i="5" a="1"/>
  <c r="B1380" i="5" s="1"/>
  <c r="B1404" i="5" a="1"/>
  <c r="B1404" i="5" s="1"/>
  <c r="B1449" i="5" a="1"/>
  <c r="B1449" i="5" s="1"/>
  <c r="B1473" i="5" a="1"/>
  <c r="B1473" i="5" s="1"/>
  <c r="B1495" i="5" a="1"/>
  <c r="B1495" i="5" s="1"/>
  <c r="B1541" i="5" a="1"/>
  <c r="B1541" i="5" s="1"/>
  <c r="B1632" i="5" a="1"/>
  <c r="B1632" i="5" s="1"/>
  <c r="B1654" i="5" a="1"/>
  <c r="B1654" i="5" s="1"/>
  <c r="B1699" i="5" a="1"/>
  <c r="B1699" i="5" s="1"/>
  <c r="B1721" i="5" a="1"/>
  <c r="B1721" i="5" s="1"/>
  <c r="B1744" i="5" a="1"/>
  <c r="B1744" i="5" s="1"/>
  <c r="B1766" i="5" a="1"/>
  <c r="B1766" i="5" s="1"/>
  <c r="B1788" i="5" a="1"/>
  <c r="B1788" i="5" s="1"/>
  <c r="B1832" i="5" a="1"/>
  <c r="B1832" i="5" s="1"/>
  <c r="B1899" i="5" a="1"/>
  <c r="B1899" i="5" s="1"/>
  <c r="B1921" i="5" a="1"/>
  <c r="B1921" i="5" s="1"/>
  <c r="B1943" i="5" a="1"/>
  <c r="B1943" i="5" s="1"/>
  <c r="B2009" i="5" a="1"/>
  <c r="B2009" i="5" s="1"/>
  <c r="B2054" i="5" a="1"/>
  <c r="B2054" i="5" s="1"/>
  <c r="B2076" i="5" a="1"/>
  <c r="B2076" i="5" s="1"/>
  <c r="B2098" i="5" a="1"/>
  <c r="B2098" i="5" s="1"/>
  <c r="B2144" i="5" a="1"/>
  <c r="B2144" i="5" s="1"/>
  <c r="B2165" i="5" a="1"/>
  <c r="B2165" i="5" s="1"/>
  <c r="B2188" i="5" a="1"/>
  <c r="B2188" i="5" s="1"/>
  <c r="B2232" i="5" a="1"/>
  <c r="B2232" i="5" s="1"/>
  <c r="B2253" i="5" a="1"/>
  <c r="B2253" i="5" s="1"/>
  <c r="B2275" i="5" a="1"/>
  <c r="B2275" i="5" s="1"/>
  <c r="B2298" i="5" a="1"/>
  <c r="B2298" i="5" s="1"/>
  <c r="B2320" i="5" a="1"/>
  <c r="B2320" i="5" s="1"/>
  <c r="B2344" i="5" a="1"/>
  <c r="B2344" i="5" s="1"/>
  <c r="B2392" i="5" a="1"/>
  <c r="B2392" i="5" s="1"/>
  <c r="B2416" i="5" a="1"/>
  <c r="B2416" i="5" s="1"/>
  <c r="B2441" i="5" a="1"/>
  <c r="B2441" i="5" s="1"/>
  <c r="B2465" i="5" a="1"/>
  <c r="B2465" i="5" s="1"/>
  <c r="B540" i="5" a="1"/>
  <c r="B540" i="5" s="1"/>
  <c r="B580" i="5" a="1"/>
  <c r="B580" i="5" s="1"/>
  <c r="B616" i="5" a="1"/>
  <c r="B616" i="5" s="1"/>
  <c r="B643" i="5" a="1"/>
  <c r="B643" i="5" s="1"/>
  <c r="B667" i="5" a="1"/>
  <c r="B667" i="5" s="1"/>
  <c r="B715" i="5" a="1"/>
  <c r="B715" i="5" s="1"/>
  <c r="B738" i="5" a="1"/>
  <c r="B738" i="5" s="1"/>
  <c r="B761" i="5" a="1"/>
  <c r="B761" i="5" s="1"/>
  <c r="B783" i="5" a="1"/>
  <c r="B783" i="5" s="1"/>
  <c r="B826" i="5" a="1"/>
  <c r="B826" i="5" s="1"/>
  <c r="B848" i="5" a="1"/>
  <c r="B848" i="5" s="1"/>
  <c r="B869" i="5" a="1"/>
  <c r="B869" i="5" s="1"/>
  <c r="B889" i="5" a="1"/>
  <c r="B889" i="5" s="1"/>
  <c r="B912" i="5" a="1"/>
  <c r="B912" i="5" s="1"/>
  <c r="B934" i="5" a="1"/>
  <c r="B934" i="5" s="1"/>
  <c r="B977" i="5" a="1"/>
  <c r="B977" i="5" s="1"/>
  <c r="B999" i="5" a="1"/>
  <c r="B999" i="5" s="1"/>
  <c r="B1019" i="5" a="1"/>
  <c r="B1019" i="5" s="1"/>
  <c r="B1043" i="5" a="1"/>
  <c r="B1043" i="5" s="1"/>
  <c r="B1064" i="5" a="1"/>
  <c r="B1064" i="5" s="1"/>
  <c r="B1158" i="5" a="1"/>
  <c r="B1158" i="5" s="1"/>
  <c r="B1179" i="5" a="1"/>
  <c r="B1179" i="5" s="1"/>
  <c r="B1201" i="5" a="1"/>
  <c r="B1201" i="5" s="1"/>
  <c r="B1223" i="5" a="1"/>
  <c r="B1223" i="5" s="1"/>
  <c r="B1245" i="5" a="1"/>
  <c r="B1245" i="5" s="1"/>
  <c r="B1291" i="5" a="1"/>
  <c r="B1291" i="5" s="1"/>
  <c r="B1312" i="5" a="1"/>
  <c r="B1312" i="5" s="1"/>
  <c r="B1360" i="5" a="1"/>
  <c r="B1360" i="5" s="1"/>
  <c r="B1405" i="5" a="1"/>
  <c r="B1405" i="5" s="1"/>
  <c r="B1428" i="5" a="1"/>
  <c r="B1428" i="5" s="1"/>
  <c r="B1450" i="5" a="1"/>
  <c r="B1450" i="5" s="1"/>
  <c r="B1474" i="5" a="1"/>
  <c r="B1474" i="5" s="1"/>
  <c r="B1496" i="5" a="1"/>
  <c r="B1496" i="5" s="1"/>
  <c r="B1518" i="5" a="1"/>
  <c r="B1518" i="5" s="1"/>
  <c r="B1563" i="5" a="1"/>
  <c r="B1563" i="5" s="1"/>
  <c r="B1586" i="5" a="1"/>
  <c r="B1586" i="5" s="1"/>
  <c r="B1609" i="5" a="1"/>
  <c r="B1609" i="5" s="1"/>
  <c r="B1677" i="5" a="1"/>
  <c r="B1677" i="5" s="1"/>
  <c r="B1700" i="5" a="1"/>
  <c r="B1700" i="5" s="1"/>
  <c r="B1722" i="5" a="1"/>
  <c r="B1722" i="5" s="1"/>
  <c r="B1767" i="5" a="1"/>
  <c r="B1767" i="5" s="1"/>
  <c r="B1811" i="5" a="1"/>
  <c r="B1811" i="5" s="1"/>
  <c r="B1833" i="5" a="1"/>
  <c r="B1833" i="5" s="1"/>
  <c r="B1855" i="5" a="1"/>
  <c r="B1855" i="5" s="1"/>
  <c r="B1877" i="5" a="1"/>
  <c r="B1877" i="5" s="1"/>
  <c r="B1944" i="5" a="1"/>
  <c r="B1944" i="5" s="1"/>
  <c r="B1966" i="5" a="1"/>
  <c r="B1966" i="5" s="1"/>
  <c r="B1988" i="5" a="1"/>
  <c r="B1988" i="5" s="1"/>
  <c r="B2010" i="5" a="1"/>
  <c r="B2010" i="5" s="1"/>
  <c r="B581" i="5" a="1"/>
  <c r="B581" i="5" s="1"/>
  <c r="B617" i="5" a="1"/>
  <c r="B617" i="5" s="1"/>
  <c r="B692" i="5" a="1"/>
  <c r="B692" i="5" s="1"/>
  <c r="B716" i="5" a="1"/>
  <c r="B716" i="5" s="1"/>
  <c r="B739" i="5" a="1"/>
  <c r="B739" i="5" s="1"/>
  <c r="B762" i="5" a="1"/>
  <c r="B762" i="5" s="1"/>
  <c r="B806" i="5" a="1"/>
  <c r="B806" i="5" s="1"/>
  <c r="B870" i="5" a="1"/>
  <c r="B870" i="5" s="1"/>
  <c r="B954" i="5" a="1"/>
  <c r="B954" i="5" s="1"/>
  <c r="B1087" i="5" a="1"/>
  <c r="B1087" i="5" s="1"/>
  <c r="B1110" i="5" a="1"/>
  <c r="B1110" i="5" s="1"/>
  <c r="B1135" i="5" a="1"/>
  <c r="B1135" i="5" s="1"/>
  <c r="B1159" i="5" a="1"/>
  <c r="B1159" i="5" s="1"/>
  <c r="B1268" i="5" a="1"/>
  <c r="B1268" i="5" s="1"/>
  <c r="B1292" i="5" a="1"/>
  <c r="B1292" i="5" s="1"/>
  <c r="B1313" i="5" a="1"/>
  <c r="B1313" i="5" s="1"/>
  <c r="B1336" i="5" a="1"/>
  <c r="B1336" i="5" s="1"/>
  <c r="B1381" i="5" a="1"/>
  <c r="B1381" i="5" s="1"/>
  <c r="B1451" i="5" a="1"/>
  <c r="B1451" i="5" s="1"/>
  <c r="B1519" i="5" a="1"/>
  <c r="B1519" i="5" s="1"/>
  <c r="B1542" i="5" a="1"/>
  <c r="B1542" i="5" s="1"/>
  <c r="B1564" i="5" a="1"/>
  <c r="B1564" i="5" s="1"/>
  <c r="B1587" i="5" a="1"/>
  <c r="B1587" i="5" s="1"/>
  <c r="B1610" i="5" a="1"/>
  <c r="B1610" i="5" s="1"/>
  <c r="B1633" i="5" a="1"/>
  <c r="B1633" i="5" s="1"/>
  <c r="B1655" i="5" a="1"/>
  <c r="B1655" i="5" s="1"/>
  <c r="B1678" i="5" a="1"/>
  <c r="B1678" i="5" s="1"/>
  <c r="B1701" i="5" a="1"/>
  <c r="B1701" i="5" s="1"/>
  <c r="B1745" i="5" a="1"/>
  <c r="B1745" i="5" s="1"/>
  <c r="B1768" i="5" a="1"/>
  <c r="B1768" i="5" s="1"/>
  <c r="B1789" i="5" a="1"/>
  <c r="B1789" i="5" s="1"/>
  <c r="B1812" i="5" a="1"/>
  <c r="B1812" i="5" s="1"/>
  <c r="B1834" i="5" a="1"/>
  <c r="B1834" i="5" s="1"/>
  <c r="B1878" i="5" a="1"/>
  <c r="B1878" i="5" s="1"/>
  <c r="B1900" i="5" a="1"/>
  <c r="B1900" i="5" s="1"/>
  <c r="B1922" i="5" a="1"/>
  <c r="B1922" i="5" s="1"/>
  <c r="B1967" i="5" a="1"/>
  <c r="B1967" i="5" s="1"/>
  <c r="B2011" i="5" a="1"/>
  <c r="B2011" i="5" s="1"/>
  <c r="B2033" i="5" a="1"/>
  <c r="B2033" i="5" s="1"/>
  <c r="B2055" i="5" a="1"/>
  <c r="B2055" i="5" s="1"/>
  <c r="B2078" i="5" a="1"/>
  <c r="B2078" i="5" s="1"/>
  <c r="B2100" i="5" a="1"/>
  <c r="B2100" i="5" s="1"/>
  <c r="B2122" i="5" a="1"/>
  <c r="B2122" i="5" s="1"/>
  <c r="B2145" i="5" a="1"/>
  <c r="B2145" i="5" s="1"/>
  <c r="B2189" i="5" a="1"/>
  <c r="B2189" i="5" s="1"/>
  <c r="B2212" i="5" a="1"/>
  <c r="B2212" i="5" s="1"/>
  <c r="B2233" i="5" a="1"/>
  <c r="B2233" i="5" s="1"/>
  <c r="B2254" i="5" a="1"/>
  <c r="B2254" i="5" s="1"/>
  <c r="B2276" i="5" a="1"/>
  <c r="B2276" i="5" s="1"/>
  <c r="B2299" i="5" a="1"/>
  <c r="B2299" i="5" s="1"/>
  <c r="B582" i="5" a="1"/>
  <c r="B582" i="5" s="1"/>
  <c r="B644" i="5" a="1"/>
  <c r="B644" i="5" s="1"/>
  <c r="B668" i="5" a="1"/>
  <c r="B668" i="5" s="1"/>
  <c r="B693" i="5" a="1"/>
  <c r="B693" i="5" s="1"/>
  <c r="B717" i="5" a="1"/>
  <c r="B717" i="5" s="1"/>
  <c r="B784" i="5" a="1"/>
  <c r="B784" i="5" s="1"/>
  <c r="B827" i="5" a="1"/>
  <c r="B827" i="5" s="1"/>
  <c r="B849" i="5" a="1"/>
  <c r="B849" i="5" s="1"/>
  <c r="B871" i="5" a="1"/>
  <c r="B871" i="5" s="1"/>
  <c r="B890" i="5" a="1"/>
  <c r="B890" i="5" s="1"/>
  <c r="B913" i="5" a="1"/>
  <c r="B913" i="5" s="1"/>
  <c r="B935" i="5" a="1"/>
  <c r="B935" i="5" s="1"/>
  <c r="B955" i="5" a="1"/>
  <c r="B955" i="5" s="1"/>
  <c r="B978" i="5" a="1"/>
  <c r="B978" i="5" s="1"/>
  <c r="B1000" i="5" a="1"/>
  <c r="B1000" i="5" s="1"/>
  <c r="B1020" i="5" a="1"/>
  <c r="B1020" i="5" s="1"/>
  <c r="B1044" i="5" a="1"/>
  <c r="B1044" i="5" s="1"/>
  <c r="B1065" i="5" a="1"/>
  <c r="B1065" i="5" s="1"/>
  <c r="B1088" i="5" a="1"/>
  <c r="B1088" i="5" s="1"/>
  <c r="B1111" i="5" a="1"/>
  <c r="B1111" i="5" s="1"/>
  <c r="B1160" i="5" a="1"/>
  <c r="B1160" i="5" s="1"/>
  <c r="B1180" i="5" a="1"/>
  <c r="B1180" i="5" s="1"/>
  <c r="B1202" i="5" a="1"/>
  <c r="B1202" i="5" s="1"/>
  <c r="B1224" i="5" a="1"/>
  <c r="B1224" i="5" s="1"/>
  <c r="B1246" i="5" a="1"/>
  <c r="B1246" i="5" s="1"/>
  <c r="B1269" i="5" a="1"/>
  <c r="B1269" i="5" s="1"/>
  <c r="B1293" i="5" a="1"/>
  <c r="B1293" i="5" s="1"/>
  <c r="B1337" i="5" a="1"/>
  <c r="B1337" i="5" s="1"/>
  <c r="B1361" i="5" a="1"/>
  <c r="B1361" i="5" s="1"/>
  <c r="B1382" i="5" a="1"/>
  <c r="B1382" i="5" s="1"/>
  <c r="B1406" i="5" a="1"/>
  <c r="B1406" i="5" s="1"/>
  <c r="B1429" i="5" a="1"/>
  <c r="B1429" i="5" s="1"/>
  <c r="B1475" i="5" a="1"/>
  <c r="B1475" i="5" s="1"/>
  <c r="B1497" i="5" a="1"/>
  <c r="B1497" i="5" s="1"/>
  <c r="B1565" i="5" a="1"/>
  <c r="B1565" i="5" s="1"/>
  <c r="B1588" i="5" a="1"/>
  <c r="B1588" i="5" s="1"/>
  <c r="B1634" i="5" a="1"/>
  <c r="B1634" i="5" s="1"/>
  <c r="B1656" i="5" a="1"/>
  <c r="B1656" i="5" s="1"/>
  <c r="B1702" i="5" a="1"/>
  <c r="B1702" i="5" s="1"/>
  <c r="B1723" i="5" a="1"/>
  <c r="B1723" i="5" s="1"/>
  <c r="B1746" i="5" a="1"/>
  <c r="B1746" i="5" s="1"/>
  <c r="B1835" i="5" a="1"/>
  <c r="B1835" i="5" s="1"/>
  <c r="B1856" i="5" a="1"/>
  <c r="B1856" i="5" s="1"/>
  <c r="B1901" i="5" a="1"/>
  <c r="B1901" i="5" s="1"/>
  <c r="B1945" i="5" a="1"/>
  <c r="B1945" i="5" s="1"/>
  <c r="B1968" i="5" a="1"/>
  <c r="B1968" i="5" s="1"/>
  <c r="B1989" i="5" a="1"/>
  <c r="B1989" i="5" s="1"/>
  <c r="B2012" i="5" a="1"/>
  <c r="B2012" i="5" s="1"/>
  <c r="B2034" i="5" a="1"/>
  <c r="B2034" i="5" s="1"/>
  <c r="B2056" i="5" a="1"/>
  <c r="B2056" i="5" s="1"/>
  <c r="B2146" i="5" a="1"/>
  <c r="B2146" i="5" s="1"/>
  <c r="B584" i="5" a="1"/>
  <c r="B584" i="5" s="1"/>
  <c r="B618" i="5" a="1"/>
  <c r="B618" i="5" s="1"/>
  <c r="B645" i="5" a="1"/>
  <c r="B645" i="5" s="1"/>
  <c r="B669" i="5" a="1"/>
  <c r="B669" i="5" s="1"/>
  <c r="B694" i="5" a="1"/>
  <c r="B694" i="5" s="1"/>
  <c r="B740" i="5" a="1"/>
  <c r="B740" i="5" s="1"/>
  <c r="B763" i="5" a="1"/>
  <c r="B763" i="5" s="1"/>
  <c r="B785" i="5" a="1"/>
  <c r="B785" i="5" s="1"/>
  <c r="B807" i="5" a="1"/>
  <c r="B807" i="5" s="1"/>
  <c r="B828" i="5" a="1"/>
  <c r="B828" i="5" s="1"/>
  <c r="B891" i="5" a="1"/>
  <c r="B891" i="5" s="1"/>
  <c r="B936" i="5" a="1"/>
  <c r="B936" i="5" s="1"/>
  <c r="B979" i="5" a="1"/>
  <c r="B979" i="5" s="1"/>
  <c r="B1021" i="5" a="1"/>
  <c r="B1021" i="5" s="1"/>
  <c r="B1045" i="5" a="1"/>
  <c r="B1045" i="5" s="1"/>
  <c r="B1066" i="5" a="1"/>
  <c r="B1066" i="5" s="1"/>
  <c r="B1089" i="5" a="1"/>
  <c r="B1089" i="5" s="1"/>
  <c r="B1136" i="5" a="1"/>
  <c r="B1136" i="5" s="1"/>
  <c r="B1161" i="5" a="1"/>
  <c r="B1161" i="5" s="1"/>
  <c r="B1181" i="5" a="1"/>
  <c r="B1181" i="5" s="1"/>
  <c r="B1203" i="5" a="1"/>
  <c r="B1203" i="5" s="1"/>
  <c r="B1225" i="5" a="1"/>
  <c r="B1225" i="5" s="1"/>
  <c r="B1314" i="5" a="1"/>
  <c r="B1314" i="5" s="1"/>
  <c r="B1383" i="5" a="1"/>
  <c r="B1383" i="5" s="1"/>
  <c r="B1407" i="5" a="1"/>
  <c r="B1407" i="5" s="1"/>
  <c r="B1430" i="5" a="1"/>
  <c r="B1430" i="5" s="1"/>
  <c r="B1452" i="5" a="1"/>
  <c r="B1452" i="5" s="1"/>
  <c r="B1498" i="5" a="1"/>
  <c r="B1498" i="5" s="1"/>
  <c r="B1520" i="5" a="1"/>
  <c r="B1520" i="5" s="1"/>
  <c r="B1543" i="5" a="1"/>
  <c r="B1543" i="5" s="1"/>
  <c r="B1566" i="5" a="1"/>
  <c r="B1566" i="5" s="1"/>
  <c r="B1611" i="5" a="1"/>
  <c r="B1611" i="5" s="1"/>
  <c r="B1635" i="5" a="1"/>
  <c r="B1635" i="5" s="1"/>
  <c r="B1679" i="5" a="1"/>
  <c r="B1679" i="5" s="1"/>
  <c r="B1769" i="5" a="1"/>
  <c r="B1769" i="5" s="1"/>
  <c r="B1790" i="5" a="1"/>
  <c r="B1790" i="5" s="1"/>
  <c r="B1813" i="5" a="1"/>
  <c r="B1813" i="5" s="1"/>
  <c r="B1836" i="5" a="1"/>
  <c r="B1836" i="5" s="1"/>
  <c r="B1879" i="5" a="1"/>
  <c r="B1879" i="5" s="1"/>
  <c r="B1902" i="5" a="1"/>
  <c r="B1902" i="5" s="1"/>
  <c r="B1923" i="5" a="1"/>
  <c r="B1923" i="5" s="1"/>
  <c r="B1946" i="5" a="1"/>
  <c r="B1946" i="5" s="1"/>
  <c r="B1990" i="5" a="1"/>
  <c r="B1990" i="5" s="1"/>
  <c r="B2057" i="5" a="1"/>
  <c r="B2057" i="5" s="1"/>
  <c r="B2079" i="5" a="1"/>
  <c r="B2079" i="5" s="1"/>
  <c r="B2101" i="5" a="1"/>
  <c r="B2101" i="5" s="1"/>
  <c r="B2123" i="5" a="1"/>
  <c r="B2123" i="5" s="1"/>
  <c r="B2147" i="5" a="1"/>
  <c r="B2147" i="5" s="1"/>
  <c r="B2168" i="5" a="1"/>
  <c r="B2168" i="5" s="1"/>
  <c r="B2214" i="5" a="1"/>
  <c r="B2214" i="5" s="1"/>
  <c r="B547" i="5" a="1"/>
  <c r="B547" i="5" s="1"/>
  <c r="B585" i="5" a="1"/>
  <c r="B585" i="5" s="1"/>
  <c r="B619" i="5" a="1"/>
  <c r="B619" i="5" s="1"/>
  <c r="B718" i="5" a="1"/>
  <c r="B718" i="5" s="1"/>
  <c r="B786" i="5" a="1"/>
  <c r="B786" i="5" s="1"/>
  <c r="B808" i="5" a="1"/>
  <c r="B808" i="5" s="1"/>
  <c r="B829" i="5" a="1"/>
  <c r="B829" i="5" s="1"/>
  <c r="B850" i="5" a="1"/>
  <c r="B850" i="5" s="1"/>
  <c r="B872" i="5" a="1"/>
  <c r="B872" i="5" s="1"/>
  <c r="B892" i="5" a="1"/>
  <c r="B892" i="5" s="1"/>
  <c r="B914" i="5" a="1"/>
  <c r="B914" i="5" s="1"/>
  <c r="B937" i="5" a="1"/>
  <c r="B937" i="5" s="1"/>
  <c r="B956" i="5" a="1"/>
  <c r="B956" i="5" s="1"/>
  <c r="B1001" i="5" a="1"/>
  <c r="B1001" i="5" s="1"/>
  <c r="B1022" i="5" a="1"/>
  <c r="B1022" i="5" s="1"/>
  <c r="B1112" i="5" a="1"/>
  <c r="B1112" i="5" s="1"/>
  <c r="B1137" i="5" a="1"/>
  <c r="B1137" i="5" s="1"/>
  <c r="B1162" i="5" a="1"/>
  <c r="B1162" i="5" s="1"/>
  <c r="B1182" i="5" a="1"/>
  <c r="B1182" i="5" s="1"/>
  <c r="B1247" i="5" a="1"/>
  <c r="B1247" i="5" s="1"/>
  <c r="B1270" i="5" a="1"/>
  <c r="B1270" i="5" s="1"/>
  <c r="B1294" i="5" a="1"/>
  <c r="B1294" i="5" s="1"/>
  <c r="B1315" i="5" a="1"/>
  <c r="B1315" i="5" s="1"/>
  <c r="B1338" i="5" a="1"/>
  <c r="B1338" i="5" s="1"/>
  <c r="B1362" i="5" a="1"/>
  <c r="B1362" i="5" s="1"/>
  <c r="B1384" i="5" a="1"/>
  <c r="B1384" i="5" s="1"/>
  <c r="B1408" i="5" a="1"/>
  <c r="B1408" i="5" s="1"/>
  <c r="B1453" i="5" a="1"/>
  <c r="B1453" i="5" s="1"/>
  <c r="B1476" i="5" a="1"/>
  <c r="B1476" i="5" s="1"/>
  <c r="B1499" i="5" a="1"/>
  <c r="B1499" i="5" s="1"/>
  <c r="B1521" i="5" a="1"/>
  <c r="B1521" i="5" s="1"/>
  <c r="B1544" i="5" a="1"/>
  <c r="B1544" i="5" s="1"/>
  <c r="B1589" i="5" a="1"/>
  <c r="B1589" i="5" s="1"/>
  <c r="B1612" i="5" a="1"/>
  <c r="B1612" i="5" s="1"/>
  <c r="B1636" i="5" a="1"/>
  <c r="B1636" i="5" s="1"/>
  <c r="B1657" i="5" a="1"/>
  <c r="B1657" i="5" s="1"/>
  <c r="B1680" i="5" a="1"/>
  <c r="B1680" i="5" s="1"/>
  <c r="B1703" i="5" a="1"/>
  <c r="B1703" i="5" s="1"/>
  <c r="B1724" i="5" a="1"/>
  <c r="B1724" i="5" s="1"/>
  <c r="B1747" i="5" a="1"/>
  <c r="B1747" i="5" s="1"/>
  <c r="B1770" i="5" a="1"/>
  <c r="B1770" i="5" s="1"/>
  <c r="B1814" i="5" a="1"/>
  <c r="B1814" i="5" s="1"/>
  <c r="B1857" i="5" a="1"/>
  <c r="B1857" i="5" s="1"/>
  <c r="B1880" i="5" a="1"/>
  <c r="B1880" i="5" s="1"/>
  <c r="B1924" i="5" a="1"/>
  <c r="B1924" i="5" s="1"/>
  <c r="B1969" i="5" a="1"/>
  <c r="B1969" i="5" s="1"/>
  <c r="B1991" i="5" a="1"/>
  <c r="B1991" i="5" s="1"/>
  <c r="B2013" i="5" a="1"/>
  <c r="B2013" i="5" s="1"/>
  <c r="B587" i="5" a="1"/>
  <c r="B587" i="5" s="1"/>
  <c r="B620" i="5" a="1"/>
  <c r="B620" i="5" s="1"/>
  <c r="B646" i="5" a="1"/>
  <c r="B646" i="5" s="1"/>
  <c r="B671" i="5" a="1"/>
  <c r="B671" i="5" s="1"/>
  <c r="B695" i="5" a="1"/>
  <c r="B695" i="5" s="1"/>
  <c r="B719" i="5" a="1"/>
  <c r="B719" i="5" s="1"/>
  <c r="B742" i="5" a="1"/>
  <c r="B742" i="5" s="1"/>
  <c r="B764" i="5" a="1"/>
  <c r="B764" i="5" s="1"/>
  <c r="B830" i="5" a="1"/>
  <c r="B830" i="5" s="1"/>
  <c r="B893" i="5" a="1"/>
  <c r="B893" i="5" s="1"/>
  <c r="B957" i="5" a="1"/>
  <c r="B957" i="5" s="1"/>
  <c r="B980" i="5" a="1"/>
  <c r="B980" i="5" s="1"/>
  <c r="B1002" i="5" a="1"/>
  <c r="B1002" i="5" s="1"/>
  <c r="B1023" i="5" a="1"/>
  <c r="B1023" i="5" s="1"/>
  <c r="B1046" i="5" a="1"/>
  <c r="B1046" i="5" s="1"/>
  <c r="B1067" i="5" a="1"/>
  <c r="B1067" i="5" s="1"/>
  <c r="B1090" i="5" a="1"/>
  <c r="B1090" i="5" s="1"/>
  <c r="B1204" i="5" a="1"/>
  <c r="B1204" i="5" s="1"/>
  <c r="B1226" i="5" a="1"/>
  <c r="B1226" i="5" s="1"/>
  <c r="B1248" i="5" a="1"/>
  <c r="B1248" i="5" s="1"/>
  <c r="B1271" i="5" a="1"/>
  <c r="B1271" i="5" s="1"/>
  <c r="B1316" i="5" a="1"/>
  <c r="B1316" i="5" s="1"/>
  <c r="B1431" i="5" a="1"/>
  <c r="B1431" i="5" s="1"/>
  <c r="B1500" i="5" a="1"/>
  <c r="B1500" i="5" s="1"/>
  <c r="B1522" i="5" a="1"/>
  <c r="B1522" i="5" s="1"/>
  <c r="B1545" i="5" a="1"/>
  <c r="B1545" i="5" s="1"/>
  <c r="B1567" i="5" a="1"/>
  <c r="B1567" i="5" s="1"/>
  <c r="B1590" i="5" a="1"/>
  <c r="B1590" i="5" s="1"/>
  <c r="B1658" i="5" a="1"/>
  <c r="B1658" i="5" s="1"/>
  <c r="B1704" i="5" a="1"/>
  <c r="B1704" i="5" s="1"/>
  <c r="B1748" i="5" a="1"/>
  <c r="B1748" i="5" s="1"/>
  <c r="B1791" i="5" a="1"/>
  <c r="B1791" i="5" s="1"/>
  <c r="B1837" i="5" a="1"/>
  <c r="B1837" i="5" s="1"/>
  <c r="B1858" i="5" a="1"/>
  <c r="B1858" i="5" s="1"/>
  <c r="B1903" i="5" a="1"/>
  <c r="B1903" i="5" s="1"/>
  <c r="B1925" i="5" a="1"/>
  <c r="B1925" i="5" s="1"/>
  <c r="B1947" i="5" a="1"/>
  <c r="B1947" i="5" s="1"/>
  <c r="B1970" i="5" a="1"/>
  <c r="B1970" i="5" s="1"/>
  <c r="B2014" i="5" a="1"/>
  <c r="B2014" i="5" s="1"/>
  <c r="B2036" i="5" a="1"/>
  <c r="B2036" i="5" s="1"/>
  <c r="B2081" i="5" a="1"/>
  <c r="B2081" i="5" s="1"/>
  <c r="B2169" i="5" a="1"/>
  <c r="B2169" i="5" s="1"/>
  <c r="B2192" i="5" a="1"/>
  <c r="B2192" i="5" s="1"/>
  <c r="B2215" i="5" a="1"/>
  <c r="B2215" i="5" s="1"/>
  <c r="B2236" i="5" a="1"/>
  <c r="B2236" i="5" s="1"/>
  <c r="B2257" i="5" a="1"/>
  <c r="B2257" i="5" s="1"/>
  <c r="B2279" i="5" a="1"/>
  <c r="B2279" i="5" s="1"/>
  <c r="B2325" i="5" a="1"/>
  <c r="B2325" i="5" s="1"/>
  <c r="B549" i="5" a="1"/>
  <c r="B549" i="5" s="1"/>
  <c r="B589" i="5" a="1"/>
  <c r="B589" i="5" s="1"/>
  <c r="B621" i="5" a="1"/>
  <c r="B621" i="5" s="1"/>
  <c r="B647" i="5" a="1"/>
  <c r="B647" i="5" s="1"/>
  <c r="B672" i="5" a="1"/>
  <c r="B672" i="5" s="1"/>
  <c r="B696" i="5" a="1"/>
  <c r="B696" i="5" s="1"/>
  <c r="B720" i="5" a="1"/>
  <c r="B720" i="5" s="1"/>
  <c r="B743" i="5" a="1"/>
  <c r="B743" i="5" s="1"/>
  <c r="B765" i="5" a="1"/>
  <c r="B765" i="5" s="1"/>
  <c r="B787" i="5" a="1"/>
  <c r="B787" i="5" s="1"/>
  <c r="B809" i="5" a="1"/>
  <c r="B809" i="5" s="1"/>
  <c r="B831" i="5" a="1"/>
  <c r="B831" i="5" s="1"/>
  <c r="B851" i="5" a="1"/>
  <c r="B851" i="5" s="1"/>
  <c r="B873" i="5" a="1"/>
  <c r="B873" i="5" s="1"/>
  <c r="B915" i="5" a="1"/>
  <c r="B915" i="5" s="1"/>
  <c r="B938" i="5" a="1"/>
  <c r="B938" i="5" s="1"/>
  <c r="B1003" i="5" a="1"/>
  <c r="B1003" i="5" s="1"/>
  <c r="B1068" i="5" a="1"/>
  <c r="B1068" i="5" s="1"/>
  <c r="B1091" i="5" a="1"/>
  <c r="B1091" i="5" s="1"/>
  <c r="B1113" i="5" a="1"/>
  <c r="B1113" i="5" s="1"/>
  <c r="B1138" i="5" a="1"/>
  <c r="B1138" i="5" s="1"/>
  <c r="B1163" i="5" a="1"/>
  <c r="B1163" i="5" s="1"/>
  <c r="B1183" i="5" a="1"/>
  <c r="B1183" i="5" s="1"/>
  <c r="B1205" i="5" a="1"/>
  <c r="B1205" i="5" s="1"/>
  <c r="B1227" i="5" a="1"/>
  <c r="B1227" i="5" s="1"/>
  <c r="B1249" i="5" a="1"/>
  <c r="B1249" i="5" s="1"/>
  <c r="B1295" i="5" a="1"/>
  <c r="B1295" i="5" s="1"/>
  <c r="B1317" i="5" a="1"/>
  <c r="B1317" i="5" s="1"/>
  <c r="B1339" i="5" a="1"/>
  <c r="B1339" i="5" s="1"/>
  <c r="B1363" i="5" a="1"/>
  <c r="B1363" i="5" s="1"/>
  <c r="B1385" i="5" a="1"/>
  <c r="B1385" i="5" s="1"/>
  <c r="B1409" i="5" a="1"/>
  <c r="B1409" i="5" s="1"/>
  <c r="B1454" i="5" a="1"/>
  <c r="B1454" i="5" s="1"/>
  <c r="B1477" i="5" a="1"/>
  <c r="B1477" i="5" s="1"/>
  <c r="B1546" i="5" a="1"/>
  <c r="B1546" i="5" s="1"/>
  <c r="B1568" i="5" a="1"/>
  <c r="B1568" i="5" s="1"/>
  <c r="B1613" i="5" a="1"/>
  <c r="B1613" i="5" s="1"/>
  <c r="B1637" i="5" a="1"/>
  <c r="B1637" i="5" s="1"/>
  <c r="B1681" i="5" a="1"/>
  <c r="B1681" i="5" s="1"/>
  <c r="B1725" i="5" a="1"/>
  <c r="B1725" i="5" s="1"/>
  <c r="B1771" i="5" a="1"/>
  <c r="B1771" i="5" s="1"/>
  <c r="B1792" i="5" a="1"/>
  <c r="B1792" i="5" s="1"/>
  <c r="B1815" i="5" a="1"/>
  <c r="B1815" i="5" s="1"/>
  <c r="B1838" i="5" a="1"/>
  <c r="B1838" i="5" s="1"/>
  <c r="B1859" i="5" a="1"/>
  <c r="B1859" i="5" s="1"/>
  <c r="B1881" i="5" a="1"/>
  <c r="B1881" i="5" s="1"/>
  <c r="B1904" i="5" a="1"/>
  <c r="B1904" i="5" s="1"/>
  <c r="B1948" i="5" a="1"/>
  <c r="B1948" i="5" s="1"/>
  <c r="B1992" i="5" a="1"/>
  <c r="B1992" i="5" s="1"/>
  <c r="B551" i="5" a="1"/>
  <c r="B551" i="5" s="1"/>
  <c r="B590" i="5" a="1"/>
  <c r="B590" i="5" s="1"/>
  <c r="B649" i="5" a="1"/>
  <c r="B649" i="5" s="1"/>
  <c r="B673" i="5" a="1"/>
  <c r="B673" i="5" s="1"/>
  <c r="B721" i="5" a="1"/>
  <c r="B721" i="5" s="1"/>
  <c r="B744" i="5" a="1"/>
  <c r="B744" i="5" s="1"/>
  <c r="B766" i="5" a="1"/>
  <c r="B766" i="5" s="1"/>
  <c r="B810" i="5" a="1"/>
  <c r="B810" i="5" s="1"/>
  <c r="B832" i="5" a="1"/>
  <c r="B832" i="5" s="1"/>
  <c r="B852" i="5" a="1"/>
  <c r="B852" i="5" s="1"/>
  <c r="B874" i="5" a="1"/>
  <c r="B874" i="5" s="1"/>
  <c r="B894" i="5" a="1"/>
  <c r="B894" i="5" s="1"/>
  <c r="B958" i="5" a="1"/>
  <c r="B958" i="5" s="1"/>
  <c r="B981" i="5" a="1"/>
  <c r="B981" i="5" s="1"/>
  <c r="B1024" i="5" a="1"/>
  <c r="B1024" i="5" s="1"/>
  <c r="B1047" i="5" a="1"/>
  <c r="B1047" i="5" s="1"/>
  <c r="B1069" i="5" a="1"/>
  <c r="B1069" i="5" s="1"/>
  <c r="B1114" i="5" a="1"/>
  <c r="B1114" i="5" s="1"/>
  <c r="B1139" i="5" a="1"/>
  <c r="B1139" i="5" s="1"/>
  <c r="B1184" i="5" a="1"/>
  <c r="B1184" i="5" s="1"/>
  <c r="B1206" i="5" a="1"/>
  <c r="B1206" i="5" s="1"/>
  <c r="B1228" i="5" a="1"/>
  <c r="B1228" i="5" s="1"/>
  <c r="B1250" i="5" a="1"/>
  <c r="B1250" i="5" s="1"/>
  <c r="B1272" i="5" a="1"/>
  <c r="B1272" i="5" s="1"/>
  <c r="B1318" i="5" a="1"/>
  <c r="B1318" i="5" s="1"/>
  <c r="B1340" i="5" a="1"/>
  <c r="B1340" i="5" s="1"/>
  <c r="B1364" i="5" a="1"/>
  <c r="B1364" i="5" s="1"/>
  <c r="B1386" i="5" a="1"/>
  <c r="B1386" i="5" s="1"/>
  <c r="B1432" i="5" a="1"/>
  <c r="B1432" i="5" s="1"/>
  <c r="B1455" i="5" a="1"/>
  <c r="B1455" i="5" s="1"/>
  <c r="B1478" i="5" a="1"/>
  <c r="B1478" i="5" s="1"/>
  <c r="B1501" i="5" a="1"/>
  <c r="B1501" i="5" s="1"/>
  <c r="B1523" i="5" a="1"/>
  <c r="B1523" i="5" s="1"/>
  <c r="B1569" i="5" a="1"/>
  <c r="B1569" i="5" s="1"/>
  <c r="B1591" i="5" a="1"/>
  <c r="B1591" i="5" s="1"/>
  <c r="B1614" i="5" a="1"/>
  <c r="B1614" i="5" s="1"/>
  <c r="B1638" i="5" a="1"/>
  <c r="B1638" i="5" s="1"/>
  <c r="B1659" i="5" a="1"/>
  <c r="B1659" i="5" s="1"/>
  <c r="B1682" i="5" a="1"/>
  <c r="B1682" i="5" s="1"/>
  <c r="B1705" i="5" a="1"/>
  <c r="B1705" i="5" s="1"/>
  <c r="B1726" i="5" a="1"/>
  <c r="B1726" i="5" s="1"/>
  <c r="B1749" i="5" a="1"/>
  <c r="B1749" i="5" s="1"/>
  <c r="B1772" i="5" a="1"/>
  <c r="B1772" i="5" s="1"/>
  <c r="B1793" i="5" a="1"/>
  <c r="B1793" i="5" s="1"/>
  <c r="B1816" i="5" a="1"/>
  <c r="B1816" i="5" s="1"/>
  <c r="B1882" i="5" a="1"/>
  <c r="B1882" i="5" s="1"/>
  <c r="B1926" i="5" a="1"/>
  <c r="B1926" i="5" s="1"/>
  <c r="B1949" i="5" a="1"/>
  <c r="B1949" i="5" s="1"/>
  <c r="B1971" i="5" a="1"/>
  <c r="B1971" i="5" s="1"/>
  <c r="B1993" i="5" a="1"/>
  <c r="B1993" i="5" s="1"/>
  <c r="B2016" i="5" a="1"/>
  <c r="B2016" i="5" s="1"/>
  <c r="B2941" i="5" a="1"/>
  <c r="B2941" i="5" s="1"/>
  <c r="B2911" i="5" a="1"/>
  <c r="B2911" i="5" s="1"/>
  <c r="B2880" i="5" a="1"/>
  <c r="B2880" i="5" s="1"/>
  <c r="B2850" i="5" a="1"/>
  <c r="B2850" i="5" s="1"/>
  <c r="B2822" i="5" a="1"/>
  <c r="B2822" i="5" s="1"/>
  <c r="B2794" i="5" a="1"/>
  <c r="B2794" i="5" s="1"/>
  <c r="B2765" i="5" a="1"/>
  <c r="B2765" i="5" s="1"/>
  <c r="B2736" i="5" a="1"/>
  <c r="B2736" i="5" s="1"/>
  <c r="B2708" i="5" a="1"/>
  <c r="B2708" i="5" s="1"/>
  <c r="B2680" i="5" a="1"/>
  <c r="B2680" i="5" s="1"/>
  <c r="B2652" i="5" a="1"/>
  <c r="B2652" i="5" s="1"/>
  <c r="B2597" i="5" a="1"/>
  <c r="B2597" i="5" s="1"/>
  <c r="B2571" i="5" a="1"/>
  <c r="B2571" i="5" s="1"/>
  <c r="B2545" i="5" a="1"/>
  <c r="B2545" i="5" s="1"/>
  <c r="B2521" i="5" a="1"/>
  <c r="B2521" i="5" s="1"/>
  <c r="B2470" i="5" a="1"/>
  <c r="B2470" i="5" s="1"/>
  <c r="B2444" i="5" a="1"/>
  <c r="B2444" i="5" s="1"/>
  <c r="B2417" i="5" a="1"/>
  <c r="B2417" i="5" s="1"/>
  <c r="B2389" i="5" a="1"/>
  <c r="B2389" i="5" s="1"/>
  <c r="B2335" i="5" a="1"/>
  <c r="B2335" i="5" s="1"/>
  <c r="B2245" i="5" a="1"/>
  <c r="B2245" i="5" s="1"/>
  <c r="B2209" i="5" a="1"/>
  <c r="B2209" i="5" s="1"/>
  <c r="B2164" i="5" a="1"/>
  <c r="B2164" i="5" s="1"/>
  <c r="B2104" i="5" a="1"/>
  <c r="B2104" i="5" s="1"/>
  <c r="B3031" i="5" a="1"/>
  <c r="B3031" i="5" s="1"/>
  <c r="B3000" i="5" a="1"/>
  <c r="B3000" i="5" s="1"/>
  <c r="B2970" i="5" a="1"/>
  <c r="B2970" i="5" s="1"/>
  <c r="B2940" i="5" a="1"/>
  <c r="B2940" i="5" s="1"/>
  <c r="B2910" i="5" a="1"/>
  <c r="B2910" i="5" s="1"/>
  <c r="B2849" i="5" a="1"/>
  <c r="B2849" i="5" s="1"/>
  <c r="B2821" i="5" a="1"/>
  <c r="B2821" i="5" s="1"/>
  <c r="B2793" i="5" a="1"/>
  <c r="B2793" i="5" s="1"/>
  <c r="B2707" i="5" a="1"/>
  <c r="B2707" i="5" s="1"/>
  <c r="B2679" i="5" a="1"/>
  <c r="B2679" i="5" s="1"/>
  <c r="B2651" i="5" a="1"/>
  <c r="B2651" i="5" s="1"/>
  <c r="B2623" i="5" a="1"/>
  <c r="B2623" i="5" s="1"/>
  <c r="B2596" i="5" a="1"/>
  <c r="B2596" i="5" s="1"/>
  <c r="B2544" i="5" a="1"/>
  <c r="B2544" i="5" s="1"/>
  <c r="B2520" i="5" a="1"/>
  <c r="B2520" i="5" s="1"/>
  <c r="B2495" i="5" a="1"/>
  <c r="B2495" i="5" s="1"/>
  <c r="B2443" i="5" a="1"/>
  <c r="B2443" i="5" s="1"/>
  <c r="B2388" i="5" a="1"/>
  <c r="B2388" i="5" s="1"/>
  <c r="B2362" i="5" a="1"/>
  <c r="B2362" i="5" s="1"/>
  <c r="B2303" i="5" a="1"/>
  <c r="B2303" i="5" s="1"/>
  <c r="B2272" i="5" a="1"/>
  <c r="B2272" i="5" s="1"/>
  <c r="B2207" i="5" a="1"/>
  <c r="B2207" i="5" s="1"/>
  <c r="B2103" i="5" a="1"/>
  <c r="B2103" i="5" s="1"/>
  <c r="B2943" i="5" a="1"/>
  <c r="B2943" i="5" s="1"/>
  <c r="B2999" i="5" a="1"/>
  <c r="B2999" i="5" s="1"/>
  <c r="B2969" i="5" a="1"/>
  <c r="B2969" i="5" s="1"/>
  <c r="B2939" i="5" a="1"/>
  <c r="B2939" i="5" s="1"/>
  <c r="B2909" i="5" a="1"/>
  <c r="B2909" i="5" s="1"/>
  <c r="B2879" i="5" a="1"/>
  <c r="B2879" i="5" s="1"/>
  <c r="B2848" i="5" a="1"/>
  <c r="B2848" i="5" s="1"/>
  <c r="B2820" i="5" a="1"/>
  <c r="B2820" i="5" s="1"/>
  <c r="B2792" i="5" a="1"/>
  <c r="B2792" i="5" s="1"/>
  <c r="B2764" i="5" a="1"/>
  <c r="B2764" i="5" s="1"/>
  <c r="B2735" i="5" a="1"/>
  <c r="B2735" i="5" s="1"/>
  <c r="B2706" i="5" a="1"/>
  <c r="B2706" i="5" s="1"/>
  <c r="B2678" i="5" a="1"/>
  <c r="B2678" i="5" s="1"/>
  <c r="B2650" i="5" a="1"/>
  <c r="B2650" i="5" s="1"/>
  <c r="B2622" i="5" a="1"/>
  <c r="B2622" i="5" s="1"/>
  <c r="B2595" i="5" a="1"/>
  <c r="B2595" i="5" s="1"/>
  <c r="B2570" i="5" a="1"/>
  <c r="B2570" i="5" s="1"/>
  <c r="B2519" i="5" a="1"/>
  <c r="B2519" i="5" s="1"/>
  <c r="B2494" i="5" a="1"/>
  <c r="B2494" i="5" s="1"/>
  <c r="B2469" i="5" a="1"/>
  <c r="B2469" i="5" s="1"/>
  <c r="B2415" i="5" a="1"/>
  <c r="B2415" i="5" s="1"/>
  <c r="B2361" i="5" a="1"/>
  <c r="B2361" i="5" s="1"/>
  <c r="B2302" i="5" a="1"/>
  <c r="B2302" i="5" s="1"/>
  <c r="B2160" i="5" a="1"/>
  <c r="B2160" i="5" s="1"/>
  <c r="B2102" i="5" a="1"/>
  <c r="B2102" i="5" s="1"/>
  <c r="B2973" i="5" a="1"/>
  <c r="B2973" i="5" s="1"/>
  <c r="B2968" i="5" a="1"/>
  <c r="B2968" i="5" s="1"/>
  <c r="B2908" i="5" a="1"/>
  <c r="B2908" i="5" s="1"/>
  <c r="B2819" i="5" a="1"/>
  <c r="B2819" i="5" s="1"/>
  <c r="B2734" i="5" a="1"/>
  <c r="B2734" i="5" s="1"/>
  <c r="B2677" i="5" a="1"/>
  <c r="B2677" i="5" s="1"/>
  <c r="B2649" i="5" a="1"/>
  <c r="B2649" i="5" s="1"/>
  <c r="B2621" i="5" a="1"/>
  <c r="B2621" i="5" s="1"/>
  <c r="B2594" i="5" a="1"/>
  <c r="B2594" i="5" s="1"/>
  <c r="B2569" i="5" a="1"/>
  <c r="B2569" i="5" s="1"/>
  <c r="B2543" i="5" a="1"/>
  <c r="B2543" i="5" s="1"/>
  <c r="B2518" i="5" a="1"/>
  <c r="B2518" i="5" s="1"/>
  <c r="B2493" i="5" a="1"/>
  <c r="B2493" i="5" s="1"/>
  <c r="B2468" i="5" a="1"/>
  <c r="B2468" i="5" s="1"/>
  <c r="B2442" i="5" a="1"/>
  <c r="B2442" i="5" s="1"/>
  <c r="B2413" i="5" a="1"/>
  <c r="B2413" i="5" s="1"/>
  <c r="B2387" i="5" a="1"/>
  <c r="B2387" i="5" s="1"/>
  <c r="B2360" i="5" a="1"/>
  <c r="B2360" i="5" s="1"/>
  <c r="B2332" i="5" a="1"/>
  <c r="B2332" i="5" s="1"/>
  <c r="B2301" i="5" a="1"/>
  <c r="B2301" i="5" s="1"/>
  <c r="B2271" i="5" a="1"/>
  <c r="B2271" i="5" s="1"/>
  <c r="B2241" i="5" a="1"/>
  <c r="B2241" i="5" s="1"/>
  <c r="B2205" i="5" a="1"/>
  <c r="B2205" i="5" s="1"/>
  <c r="B2159" i="5" a="1"/>
  <c r="B2159" i="5" s="1"/>
  <c r="B2099" i="5" a="1"/>
  <c r="B2099" i="5" s="1"/>
  <c r="B2971" i="5" a="1"/>
  <c r="B2971" i="5" s="1"/>
  <c r="B2938" i="5" a="1"/>
  <c r="B2938" i="5" s="1"/>
  <c r="B2878" i="5" a="1"/>
  <c r="B2878" i="5" s="1"/>
  <c r="B2791" i="5" a="1"/>
  <c r="B2791" i="5" s="1"/>
  <c r="B2763" i="5" a="1"/>
  <c r="B2763" i="5" s="1"/>
  <c r="B2705" i="5" a="1"/>
  <c r="B2705" i="5" s="1"/>
  <c r="B3060" i="5" a="1"/>
  <c r="B3060" i="5" s="1"/>
  <c r="B3028" i="5" a="1"/>
  <c r="B3028" i="5" s="1"/>
  <c r="B2997" i="5" a="1"/>
  <c r="B2997" i="5" s="1"/>
  <c r="B2967" i="5" a="1"/>
  <c r="B2967" i="5" s="1"/>
  <c r="B2937" i="5" a="1"/>
  <c r="B2937" i="5" s="1"/>
  <c r="B2907" i="5" a="1"/>
  <c r="B2907" i="5" s="1"/>
  <c r="B2877" i="5" a="1"/>
  <c r="B2877" i="5" s="1"/>
  <c r="B2847" i="5" a="1"/>
  <c r="B2847" i="5" s="1"/>
  <c r="B2818" i="5" a="1"/>
  <c r="B2818" i="5" s="1"/>
  <c r="B2790" i="5" a="1"/>
  <c r="B2790" i="5" s="1"/>
  <c r="B2762" i="5" a="1"/>
  <c r="B2762" i="5" s="1"/>
  <c r="B2733" i="5" a="1"/>
  <c r="B2733" i="5" s="1"/>
  <c r="B2704" i="5" a="1"/>
  <c r="B2704" i="5" s="1"/>
  <c r="B2676" i="5" a="1"/>
  <c r="B2676" i="5" s="1"/>
  <c r="B2648" i="5" a="1"/>
  <c r="B2648" i="5" s="1"/>
  <c r="B2593" i="5" a="1"/>
  <c r="B2593" i="5" s="1"/>
  <c r="B2568" i="5" a="1"/>
  <c r="B2568" i="5" s="1"/>
  <c r="B2542" i="5" a="1"/>
  <c r="B2542" i="5" s="1"/>
  <c r="B2440" i="5" a="1"/>
  <c r="B2440" i="5" s="1"/>
  <c r="B2386" i="5" a="1"/>
  <c r="B2386" i="5" s="1"/>
  <c r="B2359" i="5" a="1"/>
  <c r="B2359" i="5" s="1"/>
  <c r="B2331" i="5" a="1"/>
  <c r="B2331" i="5" s="1"/>
  <c r="B2270" i="5" a="1"/>
  <c r="B2270" i="5" s="1"/>
  <c r="B2158" i="5" a="1"/>
  <c r="B2158" i="5" s="1"/>
  <c r="B3003" i="5" a="1"/>
  <c r="B3003" i="5" s="1"/>
  <c r="B3059" i="5" a="1"/>
  <c r="B3059" i="5" s="1"/>
  <c r="B2966" i="5" a="1"/>
  <c r="B2966" i="5" s="1"/>
  <c r="B2936" i="5" a="1"/>
  <c r="B2936" i="5" s="1"/>
  <c r="B2906" i="5" a="1"/>
  <c r="B2906" i="5" s="1"/>
  <c r="B2876" i="5" a="1"/>
  <c r="B2876" i="5" s="1"/>
  <c r="B2846" i="5" a="1"/>
  <c r="B2846" i="5" s="1"/>
  <c r="B2817" i="5" a="1"/>
  <c r="B2817" i="5" s="1"/>
  <c r="B2789" i="5" a="1"/>
  <c r="B2789" i="5" s="1"/>
  <c r="B2761" i="5" a="1"/>
  <c r="B2761" i="5" s="1"/>
  <c r="B2675" i="5" a="1"/>
  <c r="B2675" i="5" s="1"/>
  <c r="B2647" i="5" a="1"/>
  <c r="B2647" i="5" s="1"/>
  <c r="B2620" i="5" a="1"/>
  <c r="B2620" i="5" s="1"/>
  <c r="B2592" i="5" a="1"/>
  <c r="B2592" i="5" s="1"/>
  <c r="B2567" i="5" a="1"/>
  <c r="B2567" i="5" s="1"/>
  <c r="B2541" i="5" a="1"/>
  <c r="B2541" i="5" s="1"/>
  <c r="B2517" i="5" a="1"/>
  <c r="B2517" i="5" s="1"/>
  <c r="B2492" i="5" a="1"/>
  <c r="B2492" i="5" s="1"/>
  <c r="B2467" i="5" a="1"/>
  <c r="B2467" i="5" s="1"/>
  <c r="B2439" i="5" a="1"/>
  <c r="B2439" i="5" s="1"/>
  <c r="B2412" i="5" a="1"/>
  <c r="B2412" i="5" s="1"/>
  <c r="B2385" i="5" a="1"/>
  <c r="B2385" i="5" s="1"/>
  <c r="B2358" i="5" a="1"/>
  <c r="B2358" i="5" s="1"/>
  <c r="B2330" i="5" a="1"/>
  <c r="B2330" i="5" s="1"/>
  <c r="B2300" i="5" a="1"/>
  <c r="B2300" i="5" s="1"/>
  <c r="B2239" i="5" a="1"/>
  <c r="B2239" i="5" s="1"/>
  <c r="B2203" i="5" a="1"/>
  <c r="B2203" i="5" s="1"/>
  <c r="B3010" i="5" a="1"/>
  <c r="B3010" i="5" s="1"/>
  <c r="B2998" i="5" a="1"/>
  <c r="B2998" i="5" s="1"/>
  <c r="B2996" i="5" a="1"/>
  <c r="B2996" i="5" s="1"/>
  <c r="B3026" i="5" a="1"/>
  <c r="B3026" i="5" s="1"/>
  <c r="B2965" i="5" a="1"/>
  <c r="B2965" i="5" s="1"/>
  <c r="B2935" i="5" a="1"/>
  <c r="B2935" i="5" s="1"/>
  <c r="B2905" i="5" a="1"/>
  <c r="B2905" i="5" s="1"/>
  <c r="B2875" i="5" a="1"/>
  <c r="B2875" i="5" s="1"/>
  <c r="B2845" i="5" a="1"/>
  <c r="B2845" i="5" s="1"/>
  <c r="B2816" i="5" a="1"/>
  <c r="B2816" i="5" s="1"/>
  <c r="B2788" i="5" a="1"/>
  <c r="B2788" i="5" s="1"/>
  <c r="B2760" i="5" a="1"/>
  <c r="B2760" i="5" s="1"/>
  <c r="B2732" i="5" a="1"/>
  <c r="B2732" i="5" s="1"/>
  <c r="B2703" i="5" a="1"/>
  <c r="B2703" i="5" s="1"/>
  <c r="B2674" i="5" a="1"/>
  <c r="B2674" i="5" s="1"/>
  <c r="B2646" i="5" a="1"/>
  <c r="B2646" i="5" s="1"/>
  <c r="B2619" i="5" a="1"/>
  <c r="B2619" i="5" s="1"/>
  <c r="B2566" i="5" a="1"/>
  <c r="B2566" i="5" s="1"/>
  <c r="B2516" i="5" a="1"/>
  <c r="B2516" i="5" s="1"/>
  <c r="B2491" i="5" a="1"/>
  <c r="B2491" i="5" s="1"/>
  <c r="B2466" i="5" a="1"/>
  <c r="B2466" i="5" s="1"/>
  <c r="B2411" i="5" a="1"/>
  <c r="B2411" i="5" s="1"/>
  <c r="B2384" i="5" a="1"/>
  <c r="B2384" i="5" s="1"/>
  <c r="B2329" i="5" a="1"/>
  <c r="B2329" i="5" s="1"/>
  <c r="B2269" i="5" a="1"/>
  <c r="B2269" i="5" s="1"/>
  <c r="B2237" i="5" a="1"/>
  <c r="B2237" i="5" s="1"/>
  <c r="B2088" i="5" a="1"/>
  <c r="B2088" i="5" s="1"/>
  <c r="B3034" i="5" a="1"/>
  <c r="B3034" i="5" s="1"/>
  <c r="B3027" i="5" a="1"/>
  <c r="B3027" i="5" s="1"/>
  <c r="B3058" i="5" a="1"/>
  <c r="B3058" i="5" s="1"/>
  <c r="B2995" i="5" a="1"/>
  <c r="B2995" i="5" s="1"/>
  <c r="B3057" i="5" a="1"/>
  <c r="B3057" i="5" s="1"/>
  <c r="B3025" i="5" a="1"/>
  <c r="B3025" i="5" s="1"/>
  <c r="B2994" i="5" a="1"/>
  <c r="B2994" i="5" s="1"/>
  <c r="B2964" i="5" a="1"/>
  <c r="B2964" i="5" s="1"/>
  <c r="B2934" i="5" a="1"/>
  <c r="B2934" i="5" s="1"/>
  <c r="B2904" i="5" a="1"/>
  <c r="B2904" i="5" s="1"/>
  <c r="B2874" i="5" a="1"/>
  <c r="B2874" i="5" s="1"/>
  <c r="B2787" i="5" a="1"/>
  <c r="B2787" i="5" s="1"/>
  <c r="B2759" i="5" a="1"/>
  <c r="B2759" i="5" s="1"/>
  <c r="B2731" i="5" a="1"/>
  <c r="B2731" i="5" s="1"/>
  <c r="B2702" i="5" a="1"/>
  <c r="B2702" i="5" s="1"/>
  <c r="B2673" i="5" a="1"/>
  <c r="B2673" i="5" s="1"/>
  <c r="B2645" i="5" a="1"/>
  <c r="B2645" i="5" s="1"/>
  <c r="B2591" i="5" a="1"/>
  <c r="B2591" i="5" s="1"/>
  <c r="B2565" i="5" a="1"/>
  <c r="B2565" i="5" s="1"/>
  <c r="B2540" i="5" a="1"/>
  <c r="B2540" i="5" s="1"/>
  <c r="B2464" i="5" a="1"/>
  <c r="B2464" i="5" s="1"/>
  <c r="B2437" i="5" a="1"/>
  <c r="B2437" i="5" s="1"/>
  <c r="B2357" i="5" a="1"/>
  <c r="B2357" i="5" s="1"/>
  <c r="B2327" i="5" a="1"/>
  <c r="B2327" i="5" s="1"/>
  <c r="B2297" i="5" a="1"/>
  <c r="B2297" i="5" s="1"/>
  <c r="B2202" i="5" a="1"/>
  <c r="B2202" i="5" s="1"/>
  <c r="B2154" i="5" a="1"/>
  <c r="B2154" i="5" s="1"/>
  <c r="D1" i="5"/>
  <c r="K1" i="5" s="1"/>
  <c r="E7" i="5"/>
  <c r="E39" i="5"/>
  <c r="E71" i="5"/>
  <c r="E103" i="5"/>
  <c r="E135" i="5"/>
  <c r="E167" i="5"/>
  <c r="E199" i="5"/>
  <c r="E231" i="5"/>
  <c r="E263" i="5"/>
  <c r="E295" i="5"/>
  <c r="E327" i="5"/>
  <c r="E359" i="5"/>
  <c r="E391" i="5"/>
  <c r="E423" i="5"/>
  <c r="E455" i="5"/>
  <c r="E487" i="5"/>
  <c r="E519" i="5"/>
  <c r="E551" i="5"/>
  <c r="E583" i="5"/>
  <c r="E615" i="5"/>
  <c r="E647" i="5"/>
  <c r="E679" i="5"/>
  <c r="E711" i="5"/>
  <c r="E743" i="5"/>
  <c r="E775" i="5"/>
  <c r="E807" i="5"/>
  <c r="E839" i="5"/>
  <c r="E871" i="5"/>
  <c r="E903" i="5"/>
  <c r="E935" i="5"/>
  <c r="E967" i="5"/>
  <c r="E999" i="5"/>
  <c r="E1031" i="5"/>
  <c r="E1063" i="5"/>
  <c r="E1095" i="5"/>
  <c r="E1127" i="5"/>
  <c r="E1159" i="5"/>
  <c r="E1191" i="5"/>
  <c r="E1223" i="5"/>
  <c r="E1255" i="5"/>
  <c r="E1287" i="5"/>
  <c r="E1319" i="5"/>
  <c r="E1351" i="5"/>
  <c r="E1383" i="5"/>
  <c r="E8" i="5"/>
  <c r="E40" i="5"/>
  <c r="E72" i="5"/>
  <c r="E104" i="5"/>
  <c r="E136" i="5"/>
  <c r="E168" i="5"/>
  <c r="E200" i="5"/>
  <c r="E232" i="5"/>
  <c r="E264" i="5"/>
  <c r="E296" i="5"/>
  <c r="E328" i="5"/>
  <c r="E360" i="5"/>
  <c r="E392" i="5"/>
  <c r="E424" i="5"/>
  <c r="E456" i="5"/>
  <c r="E488" i="5"/>
  <c r="E520" i="5"/>
  <c r="E552" i="5"/>
  <c r="E584" i="5"/>
  <c r="E616" i="5"/>
  <c r="E648" i="5"/>
  <c r="E680" i="5"/>
  <c r="E712" i="5"/>
  <c r="E744" i="5"/>
  <c r="E776" i="5"/>
  <c r="E808" i="5"/>
  <c r="E840" i="5"/>
  <c r="E872" i="5"/>
  <c r="E904" i="5"/>
  <c r="E936" i="5"/>
  <c r="E968" i="5"/>
  <c r="E1000" i="5"/>
  <c r="E1032" i="5"/>
  <c r="E1064" i="5"/>
  <c r="E1096" i="5"/>
  <c r="E1128" i="5"/>
  <c r="E1160" i="5"/>
  <c r="E1192" i="5"/>
  <c r="E1224" i="5"/>
  <c r="E1256" i="5"/>
  <c r="E1288" i="5"/>
  <c r="E1320" i="5"/>
  <c r="E1352" i="5"/>
  <c r="E1384" i="5"/>
  <c r="E1416" i="5"/>
  <c r="E1448" i="5"/>
  <c r="E1480" i="5"/>
  <c r="E9" i="5"/>
  <c r="E41" i="5"/>
  <c r="E73" i="5"/>
  <c r="E105" i="5"/>
  <c r="E137" i="5"/>
  <c r="E169" i="5"/>
  <c r="E201" i="5"/>
  <c r="E233" i="5"/>
  <c r="E265" i="5"/>
  <c r="E297" i="5"/>
  <c r="E329" i="5"/>
  <c r="E361" i="5"/>
  <c r="E393" i="5"/>
  <c r="E425" i="5"/>
  <c r="E457" i="5"/>
  <c r="E489" i="5"/>
  <c r="E521" i="5"/>
  <c r="E553" i="5"/>
  <c r="E585" i="5"/>
  <c r="E617" i="5"/>
  <c r="E649" i="5"/>
  <c r="E681" i="5"/>
  <c r="E713" i="5"/>
  <c r="E745" i="5"/>
  <c r="E777" i="5"/>
  <c r="E809" i="5"/>
  <c r="E841" i="5"/>
  <c r="E873" i="5"/>
  <c r="E905" i="5"/>
  <c r="E937" i="5"/>
  <c r="E969" i="5"/>
  <c r="E1001" i="5"/>
  <c r="E1033" i="5"/>
  <c r="E1065" i="5"/>
  <c r="E1097" i="5"/>
  <c r="E1129" i="5"/>
  <c r="E1161" i="5"/>
  <c r="E1193" i="5"/>
  <c r="E1225" i="5"/>
  <c r="E1257" i="5"/>
  <c r="E1289" i="5"/>
  <c r="E1321" i="5"/>
  <c r="E1353" i="5"/>
  <c r="E1385" i="5"/>
  <c r="E11" i="5"/>
  <c r="E43" i="5"/>
  <c r="E75" i="5"/>
  <c r="E107" i="5"/>
  <c r="E139" i="5"/>
  <c r="E171" i="5"/>
  <c r="E203" i="5"/>
  <c r="E235" i="5"/>
  <c r="E267" i="5"/>
  <c r="E299" i="5"/>
  <c r="E331" i="5"/>
  <c r="E363" i="5"/>
  <c r="E395" i="5"/>
  <c r="E427" i="5"/>
  <c r="E459" i="5"/>
  <c r="E491" i="5"/>
  <c r="E523" i="5"/>
  <c r="E555" i="5"/>
  <c r="E587" i="5"/>
  <c r="E619" i="5"/>
  <c r="E651" i="5"/>
  <c r="E683" i="5"/>
  <c r="E715" i="5"/>
  <c r="E747" i="5"/>
  <c r="E779" i="5"/>
  <c r="E811" i="5"/>
  <c r="E843" i="5"/>
  <c r="E875" i="5"/>
  <c r="E907" i="5"/>
  <c r="E939" i="5"/>
  <c r="E971" i="5"/>
  <c r="E1003" i="5"/>
  <c r="E1035" i="5"/>
  <c r="E1067" i="5"/>
  <c r="E1099" i="5"/>
  <c r="E1131" i="5"/>
  <c r="E1163" i="5"/>
  <c r="E1195" i="5"/>
  <c r="E1227" i="5"/>
  <c r="E1259" i="5"/>
  <c r="E1291" i="5"/>
  <c r="E1323" i="5"/>
  <c r="E1355" i="5"/>
  <c r="E1387" i="5"/>
  <c r="E1419" i="5"/>
  <c r="E1451" i="5"/>
  <c r="E1483" i="5"/>
  <c r="E1515" i="5"/>
  <c r="E1547" i="5"/>
  <c r="E1579" i="5"/>
  <c r="E1611" i="5"/>
  <c r="E1643" i="5"/>
  <c r="E1675" i="5"/>
  <c r="E1707" i="5"/>
  <c r="E1739" i="5"/>
  <c r="E1771" i="5"/>
  <c r="E1803" i="5"/>
  <c r="E1835" i="5"/>
  <c r="E1867" i="5"/>
  <c r="E1899" i="5"/>
  <c r="E1931" i="5"/>
  <c r="E1963" i="5"/>
  <c r="E1995" i="5"/>
  <c r="E2027" i="5"/>
  <c r="E2059" i="5"/>
  <c r="E2091" i="5"/>
  <c r="E2123" i="5"/>
  <c r="E2155" i="5"/>
  <c r="E2187" i="5"/>
  <c r="E2219" i="5"/>
  <c r="E2251" i="5"/>
  <c r="E2283" i="5"/>
  <c r="E2315" i="5"/>
  <c r="E2347" i="5"/>
  <c r="E2379" i="5"/>
  <c r="E2411" i="5"/>
  <c r="E2443" i="5"/>
  <c r="E2475" i="5"/>
  <c r="E2507" i="5"/>
  <c r="E2539" i="5"/>
  <c r="E2571" i="5"/>
  <c r="E2603" i="5"/>
  <c r="E2635" i="5"/>
  <c r="E2667" i="5"/>
  <c r="E2699" i="5"/>
  <c r="E23" i="5"/>
  <c r="E55" i="5"/>
  <c r="E87" i="5"/>
  <c r="E119" i="5"/>
  <c r="E151" i="5"/>
  <c r="E183" i="5"/>
  <c r="E215" i="5"/>
  <c r="E247" i="5"/>
  <c r="E279" i="5"/>
  <c r="E311" i="5"/>
  <c r="E343" i="5"/>
  <c r="E375" i="5"/>
  <c r="E407" i="5"/>
  <c r="E439" i="5"/>
  <c r="E471" i="5"/>
  <c r="E503" i="5"/>
  <c r="E535" i="5"/>
  <c r="E567" i="5"/>
  <c r="E599" i="5"/>
  <c r="E631" i="5"/>
  <c r="E663" i="5"/>
  <c r="E695" i="5"/>
  <c r="E727" i="5"/>
  <c r="E759" i="5"/>
  <c r="E791" i="5"/>
  <c r="E823" i="5"/>
  <c r="E855" i="5"/>
  <c r="E887" i="5"/>
  <c r="E919" i="5"/>
  <c r="E951" i="5"/>
  <c r="E983" i="5"/>
  <c r="E1015" i="5"/>
  <c r="E1047" i="5"/>
  <c r="E1079" i="5"/>
  <c r="E1111" i="5"/>
  <c r="E1143" i="5"/>
  <c r="E1175" i="5"/>
  <c r="E1207" i="5"/>
  <c r="E1239" i="5"/>
  <c r="E1271" i="5"/>
  <c r="E1303" i="5"/>
  <c r="E1335" i="5"/>
  <c r="E1367" i="5"/>
  <c r="E1399" i="5"/>
  <c r="E1431" i="5"/>
  <c r="E1463" i="5"/>
  <c r="E1495" i="5"/>
  <c r="E1527" i="5"/>
  <c r="E1559" i="5"/>
  <c r="E1591" i="5"/>
  <c r="E1623" i="5"/>
  <c r="E1655" i="5"/>
  <c r="E1687" i="5"/>
  <c r="E1719" i="5"/>
  <c r="E3" i="5"/>
  <c r="E6" i="5"/>
  <c r="E47" i="5"/>
  <c r="E84" i="5"/>
  <c r="E122" i="5"/>
  <c r="E159" i="5"/>
  <c r="E196" i="5"/>
  <c r="E237" i="5"/>
  <c r="E274" i="5"/>
  <c r="E312" i="5"/>
  <c r="E349" i="5"/>
  <c r="E386" i="5"/>
  <c r="E426" i="5"/>
  <c r="E464" i="5"/>
  <c r="E501" i="5"/>
  <c r="E539" i="5"/>
  <c r="E576" i="5"/>
  <c r="E613" i="5"/>
  <c r="E654" i="5"/>
  <c r="E691" i="5"/>
  <c r="E729" i="5"/>
  <c r="E766" i="5"/>
  <c r="E803" i="5"/>
  <c r="E844" i="5"/>
  <c r="E881" i="5"/>
  <c r="E918" i="5"/>
  <c r="E956" i="5"/>
  <c r="E993" i="5"/>
  <c r="E1030" i="5"/>
  <c r="E1071" i="5"/>
  <c r="E1108" i="5"/>
  <c r="E1146" i="5"/>
  <c r="E1183" i="5"/>
  <c r="E1220" i="5"/>
  <c r="E1261" i="5"/>
  <c r="E1298" i="5"/>
  <c r="E1336" i="5"/>
  <c r="E1373" i="5"/>
  <c r="E1410" i="5"/>
  <c r="E1445" i="5"/>
  <c r="E1481" i="5"/>
  <c r="E1516" i="5"/>
  <c r="E1550" i="5"/>
  <c r="E1584" i="5"/>
  <c r="E1618" i="5"/>
  <c r="E1652" i="5"/>
  <c r="E1686" i="5"/>
  <c r="E1721" i="5"/>
  <c r="E1754" i="5"/>
  <c r="E1787" i="5"/>
  <c r="E1820" i="5"/>
  <c r="E1853" i="5"/>
  <c r="E1886" i="5"/>
  <c r="E1919" i="5"/>
  <c r="E1952" i="5"/>
  <c r="E1985" i="5"/>
  <c r="E2018" i="5"/>
  <c r="E2051" i="5"/>
  <c r="E2084" i="5"/>
  <c r="E2117" i="5"/>
  <c r="E2150" i="5"/>
  <c r="E2183" i="5"/>
  <c r="E2216" i="5"/>
  <c r="E2249" i="5"/>
  <c r="E2282" i="5"/>
  <c r="E2316" i="5"/>
  <c r="E2349" i="5"/>
  <c r="E2382" i="5"/>
  <c r="E2415" i="5"/>
  <c r="E2448" i="5"/>
  <c r="E2481" i="5"/>
  <c r="E2514" i="5"/>
  <c r="E2547" i="5"/>
  <c r="E2580" i="5"/>
  <c r="E2613" i="5"/>
  <c r="E2646" i="5"/>
  <c r="E2679" i="5"/>
  <c r="E2712" i="5"/>
  <c r="E2744" i="5"/>
  <c r="E2776" i="5"/>
  <c r="E2808" i="5"/>
  <c r="E2840" i="5"/>
  <c r="E10" i="5"/>
  <c r="E48" i="5"/>
  <c r="E85" i="5"/>
  <c r="E123" i="5"/>
  <c r="E160" i="5"/>
  <c r="E197" i="5"/>
  <c r="E238" i="5"/>
  <c r="E275" i="5"/>
  <c r="E313" i="5"/>
  <c r="E350" i="5"/>
  <c r="E387" i="5"/>
  <c r="E428" i="5"/>
  <c r="E465" i="5"/>
  <c r="E502" i="5"/>
  <c r="E540" i="5"/>
  <c r="E577" i="5"/>
  <c r="E614" i="5"/>
  <c r="E655" i="5"/>
  <c r="E692" i="5"/>
  <c r="E730" i="5"/>
  <c r="E767" i="5"/>
  <c r="E804" i="5"/>
  <c r="E845" i="5"/>
  <c r="E882" i="5"/>
  <c r="E920" i="5"/>
  <c r="E957" i="5"/>
  <c r="E994" i="5"/>
  <c r="E1034" i="5"/>
  <c r="E1072" i="5"/>
  <c r="E1109" i="5"/>
  <c r="E1147" i="5"/>
  <c r="E1184" i="5"/>
  <c r="E1221" i="5"/>
  <c r="E1262" i="5"/>
  <c r="E1299" i="5"/>
  <c r="E1337" i="5"/>
  <c r="E1374" i="5"/>
  <c r="E1411" i="5"/>
  <c r="E1446" i="5"/>
  <c r="E1482" i="5"/>
  <c r="E1517" i="5"/>
  <c r="E1551" i="5"/>
  <c r="E1585" i="5"/>
  <c r="E1619" i="5"/>
  <c r="E1653" i="5"/>
  <c r="E1688" i="5"/>
  <c r="E1722" i="5"/>
  <c r="E1755" i="5"/>
  <c r="E1788" i="5"/>
  <c r="E1821" i="5"/>
  <c r="E1854" i="5"/>
  <c r="E1887" i="5"/>
  <c r="E1920" i="5"/>
  <c r="E1953" i="5"/>
  <c r="E1986" i="5"/>
  <c r="E2019" i="5"/>
  <c r="E2052" i="5"/>
  <c r="E2085" i="5"/>
  <c r="E2118" i="5"/>
  <c r="E2151" i="5"/>
  <c r="E2184" i="5"/>
  <c r="E2217" i="5"/>
  <c r="E2250" i="5"/>
  <c r="E2284" i="5"/>
  <c r="E2317" i="5"/>
  <c r="E2350" i="5"/>
  <c r="E2383" i="5"/>
  <c r="E2416" i="5"/>
  <c r="E2449" i="5"/>
  <c r="E2482" i="5"/>
  <c r="E2515" i="5"/>
  <c r="E2548" i="5"/>
  <c r="E2581" i="5"/>
  <c r="E2614" i="5"/>
  <c r="E2647" i="5"/>
  <c r="E2680" i="5"/>
  <c r="E2713" i="5"/>
  <c r="E2745" i="5"/>
  <c r="E2777" i="5"/>
  <c r="E2809" i="5"/>
  <c r="E2841" i="5"/>
  <c r="E2873" i="5"/>
  <c r="E2905" i="5"/>
  <c r="E2937" i="5"/>
  <c r="E2969" i="5"/>
  <c r="E28" i="5"/>
  <c r="E65" i="5"/>
  <c r="E102" i="5"/>
  <c r="E143" i="5"/>
  <c r="E180" i="5"/>
  <c r="E218" i="5"/>
  <c r="E255" i="5"/>
  <c r="E292" i="5"/>
  <c r="E333" i="5"/>
  <c r="E370" i="5"/>
  <c r="E408" i="5"/>
  <c r="E445" i="5"/>
  <c r="E482" i="5"/>
  <c r="E522" i="5"/>
  <c r="E560" i="5"/>
  <c r="E597" i="5"/>
  <c r="E635" i="5"/>
  <c r="E672" i="5"/>
  <c r="E709" i="5"/>
  <c r="E750" i="5"/>
  <c r="E787" i="5"/>
  <c r="E825" i="5"/>
  <c r="E862" i="5"/>
  <c r="E899" i="5"/>
  <c r="E940" i="5"/>
  <c r="E977" i="5"/>
  <c r="E1014" i="5"/>
  <c r="E1052" i="5"/>
  <c r="E1089" i="5"/>
  <c r="E1126" i="5"/>
  <c r="E1167" i="5"/>
  <c r="E1204" i="5"/>
  <c r="E1242" i="5"/>
  <c r="E1279" i="5"/>
  <c r="E1316" i="5"/>
  <c r="E1357" i="5"/>
  <c r="E1394" i="5"/>
  <c r="E1429" i="5"/>
  <c r="E1465" i="5"/>
  <c r="E1500" i="5"/>
  <c r="E1534" i="5"/>
  <c r="E1568" i="5"/>
  <c r="E1602" i="5"/>
  <c r="E1636" i="5"/>
  <c r="E1670" i="5"/>
  <c r="E1704" i="5"/>
  <c r="E1738" i="5"/>
  <c r="E1772" i="5"/>
  <c r="E1805" i="5"/>
  <c r="E1838" i="5"/>
  <c r="E1871" i="5"/>
  <c r="E1904" i="5"/>
  <c r="E1937" i="5"/>
  <c r="E4" i="5"/>
  <c r="E50" i="5"/>
  <c r="E91" i="5"/>
  <c r="E131" i="5"/>
  <c r="E175" i="5"/>
  <c r="E216" i="5"/>
  <c r="E257" i="5"/>
  <c r="E301" i="5"/>
  <c r="E341" i="5"/>
  <c r="E382" i="5"/>
  <c r="E422" i="5"/>
  <c r="E468" i="5"/>
  <c r="E509" i="5"/>
  <c r="E549" i="5"/>
  <c r="E593" i="5"/>
  <c r="E634" i="5"/>
  <c r="E675" i="5"/>
  <c r="E719" i="5"/>
  <c r="E760" i="5"/>
  <c r="E800" i="5"/>
  <c r="E846" i="5"/>
  <c r="E886" i="5"/>
  <c r="E927" i="5"/>
  <c r="E970" i="5"/>
  <c r="E1011" i="5"/>
  <c r="E1053" i="5"/>
  <c r="E1093" i="5"/>
  <c r="E1137" i="5"/>
  <c r="E1178" i="5"/>
  <c r="E1218" i="5"/>
  <c r="E1264" i="5"/>
  <c r="E1305" i="5"/>
  <c r="E1345" i="5"/>
  <c r="E1389" i="5"/>
  <c r="E1427" i="5"/>
  <c r="E1467" i="5"/>
  <c r="E1505" i="5"/>
  <c r="E1542" i="5"/>
  <c r="E1580" i="5"/>
  <c r="E1617" i="5"/>
  <c r="E1657" i="5"/>
  <c r="E1694" i="5"/>
  <c r="E1731" i="5"/>
  <c r="E1767" i="5"/>
  <c r="E1804" i="5"/>
  <c r="E1841" i="5"/>
  <c r="E1877" i="5"/>
  <c r="E1913" i="5"/>
  <c r="E1949" i="5"/>
  <c r="E1984" i="5"/>
  <c r="E2021" i="5"/>
  <c r="E2056" i="5"/>
  <c r="E2092" i="5"/>
  <c r="E2127" i="5"/>
  <c r="E2162" i="5"/>
  <c r="E2197" i="5"/>
  <c r="E2232" i="5"/>
  <c r="E2267" i="5"/>
  <c r="E2302" i="5"/>
  <c r="E2337" i="5"/>
  <c r="E2372" i="5"/>
  <c r="E2407" i="5"/>
  <c r="E2442" i="5"/>
  <c r="E2478" i="5"/>
  <c r="E2513" i="5"/>
  <c r="E2550" i="5"/>
  <c r="E2585" i="5"/>
  <c r="E2620" i="5"/>
  <c r="E2655" i="5"/>
  <c r="E2690" i="5"/>
  <c r="E2725" i="5"/>
  <c r="E2759" i="5"/>
  <c r="E2793" i="5"/>
  <c r="E2827" i="5"/>
  <c r="E2861" i="5"/>
  <c r="E2894" i="5"/>
  <c r="E2927" i="5"/>
  <c r="E2960" i="5"/>
  <c r="E2993" i="5"/>
  <c r="E3025" i="5"/>
  <c r="E3057" i="5"/>
  <c r="E5" i="5"/>
  <c r="E51" i="5"/>
  <c r="E92" i="5"/>
  <c r="E132" i="5"/>
  <c r="E176" i="5"/>
  <c r="E217" i="5"/>
  <c r="E258" i="5"/>
  <c r="E302" i="5"/>
  <c r="E342" i="5"/>
  <c r="E383" i="5"/>
  <c r="E429" i="5"/>
  <c r="E469" i="5"/>
  <c r="E510" i="5"/>
  <c r="E550" i="5"/>
  <c r="E594" i="5"/>
  <c r="E636" i="5"/>
  <c r="E676" i="5"/>
  <c r="E720" i="5"/>
  <c r="E761" i="5"/>
  <c r="E801" i="5"/>
  <c r="E847" i="5"/>
  <c r="E888" i="5"/>
  <c r="E928" i="5"/>
  <c r="E972" i="5"/>
  <c r="E1012" i="5"/>
  <c r="E1054" i="5"/>
  <c r="E1094" i="5"/>
  <c r="E1138" i="5"/>
  <c r="E1179" i="5"/>
  <c r="E1219" i="5"/>
  <c r="E1265" i="5"/>
  <c r="E1306" i="5"/>
  <c r="E1346" i="5"/>
  <c r="E1390" i="5"/>
  <c r="E1428" i="5"/>
  <c r="E1468" i="5"/>
  <c r="E1506" i="5"/>
  <c r="E1543" i="5"/>
  <c r="E1581" i="5"/>
  <c r="E1620" i="5"/>
  <c r="E1658" i="5"/>
  <c r="E1695" i="5"/>
  <c r="E1732" i="5"/>
  <c r="E1768" i="5"/>
  <c r="E1806" i="5"/>
  <c r="E1842" i="5"/>
  <c r="E1878" i="5"/>
  <c r="E1914" i="5"/>
  <c r="E1950" i="5"/>
  <c r="E1987" i="5"/>
  <c r="E2022" i="5"/>
  <c r="E2057" i="5"/>
  <c r="E2093" i="5"/>
  <c r="E2128" i="5"/>
  <c r="E2163" i="5"/>
  <c r="E2198" i="5"/>
  <c r="E2233" i="5"/>
  <c r="E2268" i="5"/>
  <c r="E2303" i="5"/>
  <c r="E2338" i="5"/>
  <c r="E2373" i="5"/>
  <c r="E2408" i="5"/>
  <c r="E2444" i="5"/>
  <c r="E2479" i="5"/>
  <c r="E2516" i="5"/>
  <c r="E2551" i="5"/>
  <c r="E2586" i="5"/>
  <c r="E2621" i="5"/>
  <c r="E2656" i="5"/>
  <c r="E2691" i="5"/>
  <c r="E2726" i="5"/>
  <c r="E2760" i="5"/>
  <c r="E2794" i="5"/>
  <c r="E2828" i="5"/>
  <c r="E2862" i="5"/>
  <c r="E2895" i="5"/>
  <c r="E2928" i="5"/>
  <c r="E2961" i="5"/>
  <c r="E2994" i="5"/>
  <c r="E3026" i="5"/>
  <c r="E3058" i="5"/>
  <c r="E12" i="5"/>
  <c r="E52" i="5"/>
  <c r="E93" i="5"/>
  <c r="E133" i="5"/>
  <c r="E177" i="5"/>
  <c r="E219" i="5"/>
  <c r="E259" i="5"/>
  <c r="E303" i="5"/>
  <c r="E344" i="5"/>
  <c r="E384" i="5"/>
  <c r="E430" i="5"/>
  <c r="E470" i="5"/>
  <c r="E511" i="5"/>
  <c r="E554" i="5"/>
  <c r="E595" i="5"/>
  <c r="E637" i="5"/>
  <c r="E677" i="5"/>
  <c r="E721" i="5"/>
  <c r="E762" i="5"/>
  <c r="E802" i="5"/>
  <c r="E848" i="5"/>
  <c r="E889" i="5"/>
  <c r="E929" i="5"/>
  <c r="E973" i="5"/>
  <c r="E1013" i="5"/>
  <c r="E1055" i="5"/>
  <c r="E1098" i="5"/>
  <c r="E1139" i="5"/>
  <c r="E1180" i="5"/>
  <c r="E1222" i="5"/>
  <c r="E1266" i="5"/>
  <c r="E1307" i="5"/>
  <c r="E1347" i="5"/>
  <c r="E1391" i="5"/>
  <c r="E1430" i="5"/>
  <c r="E1469" i="5"/>
  <c r="E1507" i="5"/>
  <c r="E1544" i="5"/>
  <c r="E1582" i="5"/>
  <c r="E1621" i="5"/>
  <c r="E1659" i="5"/>
  <c r="E1696" i="5"/>
  <c r="E1733" i="5"/>
  <c r="E1769" i="5"/>
  <c r="E1807" i="5"/>
  <c r="E1843" i="5"/>
  <c r="E1879" i="5"/>
  <c r="E1915" i="5"/>
  <c r="E1951" i="5"/>
  <c r="E1988" i="5"/>
  <c r="E2023" i="5"/>
  <c r="E2058" i="5"/>
  <c r="E2094" i="5"/>
  <c r="E2129" i="5"/>
  <c r="E2164" i="5"/>
  <c r="E2199" i="5"/>
  <c r="E2234" i="5"/>
  <c r="E2269" i="5"/>
  <c r="E2304" i="5"/>
  <c r="E2339" i="5"/>
  <c r="E2374" i="5"/>
  <c r="E2409" i="5"/>
  <c r="E2445" i="5"/>
  <c r="E2480" i="5"/>
  <c r="E2517" i="5"/>
  <c r="E2552" i="5"/>
  <c r="E2587" i="5"/>
  <c r="E2622" i="5"/>
  <c r="E2657" i="5"/>
  <c r="E2692" i="5"/>
  <c r="E2727" i="5"/>
  <c r="E2761" i="5"/>
  <c r="E2795" i="5"/>
  <c r="E2829" i="5"/>
  <c r="E2863" i="5"/>
  <c r="E2896" i="5"/>
  <c r="E2929" i="5"/>
  <c r="E2962" i="5"/>
  <c r="E2995" i="5"/>
  <c r="E3027" i="5"/>
  <c r="E3059" i="5"/>
  <c r="E13" i="5"/>
  <c r="E53" i="5"/>
  <c r="E94" i="5"/>
  <c r="E134" i="5"/>
  <c r="E178" i="5"/>
  <c r="E220" i="5"/>
  <c r="E260" i="5"/>
  <c r="E304" i="5"/>
  <c r="E345" i="5"/>
  <c r="E385" i="5"/>
  <c r="E431" i="5"/>
  <c r="E472" i="5"/>
  <c r="E512" i="5"/>
  <c r="E556" i="5"/>
  <c r="E596" i="5"/>
  <c r="E638" i="5"/>
  <c r="E678" i="5"/>
  <c r="E722" i="5"/>
  <c r="E763" i="5"/>
  <c r="E805" i="5"/>
  <c r="E849" i="5"/>
  <c r="E890" i="5"/>
  <c r="E930" i="5"/>
  <c r="E974" i="5"/>
  <c r="E1016" i="5"/>
  <c r="E1056" i="5"/>
  <c r="E1100" i="5"/>
  <c r="E1140" i="5"/>
  <c r="E1181" i="5"/>
  <c r="E1226" i="5"/>
  <c r="E1267" i="5"/>
  <c r="E1308" i="5"/>
  <c r="E1348" i="5"/>
  <c r="E1392" i="5"/>
  <c r="E1432" i="5"/>
  <c r="E1470" i="5"/>
  <c r="E1508" i="5"/>
  <c r="E1545" i="5"/>
  <c r="E1583" i="5"/>
  <c r="E1622" i="5"/>
  <c r="E1660" i="5"/>
  <c r="E1697" i="5"/>
  <c r="E1734" i="5"/>
  <c r="E1770" i="5"/>
  <c r="E1808" i="5"/>
  <c r="E1844" i="5"/>
  <c r="E1880" i="5"/>
  <c r="E1916" i="5"/>
  <c r="E1954" i="5"/>
  <c r="E1989" i="5"/>
  <c r="E2024" i="5"/>
  <c r="E2060" i="5"/>
  <c r="E2095" i="5"/>
  <c r="E2130" i="5"/>
  <c r="E2165" i="5"/>
  <c r="E2200" i="5"/>
  <c r="E2235" i="5"/>
  <c r="E2270" i="5"/>
  <c r="E2305" i="5"/>
  <c r="E2340" i="5"/>
  <c r="E2375" i="5"/>
  <c r="E2410" i="5"/>
  <c r="E2446" i="5"/>
  <c r="E2483" i="5"/>
  <c r="E2518" i="5"/>
  <c r="E2553" i="5"/>
  <c r="E2588" i="5"/>
  <c r="E2623" i="5"/>
  <c r="E2658" i="5"/>
  <c r="E2693" i="5"/>
  <c r="E2728" i="5"/>
  <c r="E2762" i="5"/>
  <c r="E2796" i="5"/>
  <c r="E2830" i="5"/>
  <c r="E2864" i="5"/>
  <c r="E2897" i="5"/>
  <c r="E2930" i="5"/>
  <c r="E2963" i="5"/>
  <c r="E2996" i="5"/>
  <c r="E3028" i="5"/>
  <c r="E3060" i="5"/>
  <c r="E16" i="5"/>
  <c r="E57" i="5"/>
  <c r="E97" i="5"/>
  <c r="E141" i="5"/>
  <c r="E182" i="5"/>
  <c r="E223" i="5"/>
  <c r="E266" i="5"/>
  <c r="E307" i="5"/>
  <c r="E348" i="5"/>
  <c r="E390" i="5"/>
  <c r="E434" i="5"/>
  <c r="E475" i="5"/>
  <c r="E515" i="5"/>
  <c r="E559" i="5"/>
  <c r="E601" i="5"/>
  <c r="E641" i="5"/>
  <c r="E685" i="5"/>
  <c r="E725" i="5"/>
  <c r="E768" i="5"/>
  <c r="E812" i="5"/>
  <c r="E852" i="5"/>
  <c r="E893" i="5"/>
  <c r="E933" i="5"/>
  <c r="E978" i="5"/>
  <c r="E1019" i="5"/>
  <c r="E1059" i="5"/>
  <c r="E1103" i="5"/>
  <c r="E1144" i="5"/>
  <c r="E1186" i="5"/>
  <c r="E1230" i="5"/>
  <c r="E1270" i="5"/>
  <c r="E1311" i="5"/>
  <c r="E1354" i="5"/>
  <c r="E1396" i="5"/>
  <c r="E1435" i="5"/>
  <c r="E1473" i="5"/>
  <c r="E1511" i="5"/>
  <c r="E1549" i="5"/>
  <c r="E1588" i="5"/>
  <c r="E1626" i="5"/>
  <c r="E1663" i="5"/>
  <c r="E1700" i="5"/>
  <c r="E1737" i="5"/>
  <c r="E1775" i="5"/>
  <c r="E1811" i="5"/>
  <c r="E1847" i="5"/>
  <c r="E1883" i="5"/>
  <c r="E1921" i="5"/>
  <c r="E1957" i="5"/>
  <c r="E1992" i="5"/>
  <c r="E2028" i="5"/>
  <c r="E2063" i="5"/>
  <c r="E2098" i="5"/>
  <c r="E2133" i="5"/>
  <c r="E2168" i="5"/>
  <c r="E2203" i="5"/>
  <c r="E2238" i="5"/>
  <c r="E2273" i="5"/>
  <c r="E2308" i="5"/>
  <c r="E2343" i="5"/>
  <c r="E2378" i="5"/>
  <c r="E2414" i="5"/>
  <c r="E2451" i="5"/>
  <c r="E2486" i="5"/>
  <c r="E2521" i="5"/>
  <c r="E2556" i="5"/>
  <c r="E2591" i="5"/>
  <c r="E2626" i="5"/>
  <c r="E2661" i="5"/>
  <c r="E2696" i="5"/>
  <c r="E2731" i="5"/>
  <c r="E2765" i="5"/>
  <c r="E2799" i="5"/>
  <c r="E2833" i="5"/>
  <c r="E2867" i="5"/>
  <c r="E2900" i="5"/>
  <c r="E2933" i="5"/>
  <c r="E2966" i="5"/>
  <c r="E2999" i="5"/>
  <c r="E3031" i="5"/>
  <c r="E2" i="5"/>
  <c r="E17" i="5"/>
  <c r="E58" i="5"/>
  <c r="E98" i="5"/>
  <c r="E142" i="5"/>
  <c r="E184" i="5"/>
  <c r="E224" i="5"/>
  <c r="E268" i="5"/>
  <c r="E308" i="5"/>
  <c r="E351" i="5"/>
  <c r="E394" i="5"/>
  <c r="E435" i="5"/>
  <c r="E476" i="5"/>
  <c r="E516" i="5"/>
  <c r="E561" i="5"/>
  <c r="E602" i="5"/>
  <c r="E642" i="5"/>
  <c r="E686" i="5"/>
  <c r="E726" i="5"/>
  <c r="E769" i="5"/>
  <c r="E813" i="5"/>
  <c r="E853" i="5"/>
  <c r="E894" i="5"/>
  <c r="E934" i="5"/>
  <c r="E979" i="5"/>
  <c r="E1020" i="5"/>
  <c r="E1060" i="5"/>
  <c r="E1104" i="5"/>
  <c r="E1145" i="5"/>
  <c r="E1187" i="5"/>
  <c r="E1231" i="5"/>
  <c r="E1272" i="5"/>
  <c r="E1312" i="5"/>
  <c r="E1356" i="5"/>
  <c r="E1397" i="5"/>
  <c r="E1436" i="5"/>
  <c r="E1474" i="5"/>
  <c r="E1512" i="5"/>
  <c r="E1552" i="5"/>
  <c r="E1589" i="5"/>
  <c r="E1627" i="5"/>
  <c r="E1664" i="5"/>
  <c r="E1701" i="5"/>
  <c r="E1740" i="5"/>
  <c r="E1776" i="5"/>
  <c r="E1812" i="5"/>
  <c r="E1848" i="5"/>
  <c r="E1884" i="5"/>
  <c r="E1922" i="5"/>
  <c r="E1958" i="5"/>
  <c r="E1993" i="5"/>
  <c r="E2029" i="5"/>
  <c r="E2064" i="5"/>
  <c r="E2099" i="5"/>
  <c r="E2134" i="5"/>
  <c r="E2169" i="5"/>
  <c r="E2204" i="5"/>
  <c r="E2239" i="5"/>
  <c r="E2274" i="5"/>
  <c r="E2309" i="5"/>
  <c r="E2344" i="5"/>
  <c r="E2380" i="5"/>
  <c r="E2417" i="5"/>
  <c r="E2452" i="5"/>
  <c r="E2487" i="5"/>
  <c r="E2522" i="5"/>
  <c r="E2557" i="5"/>
  <c r="E2592" i="5"/>
  <c r="E2627" i="5"/>
  <c r="E2662" i="5"/>
  <c r="E2697" i="5"/>
  <c r="E2732" i="5"/>
  <c r="E2766" i="5"/>
  <c r="E2800" i="5"/>
  <c r="E2834" i="5"/>
  <c r="E2868" i="5"/>
  <c r="E2901" i="5"/>
  <c r="E2934" i="5"/>
  <c r="E2967" i="5"/>
  <c r="E3000" i="5"/>
  <c r="E3032" i="5"/>
  <c r="E18" i="5"/>
  <c r="E59" i="5"/>
  <c r="E99" i="5"/>
  <c r="E144" i="5"/>
  <c r="E185" i="5"/>
  <c r="E225" i="5"/>
  <c r="E269" i="5"/>
  <c r="E309" i="5"/>
  <c r="E352" i="5"/>
  <c r="E396" i="5"/>
  <c r="E436" i="5"/>
  <c r="E477" i="5"/>
  <c r="E517" i="5"/>
  <c r="E562" i="5"/>
  <c r="E603" i="5"/>
  <c r="E643" i="5"/>
  <c r="E687" i="5"/>
  <c r="E728" i="5"/>
  <c r="E770" i="5"/>
  <c r="E814" i="5"/>
  <c r="E854" i="5"/>
  <c r="E895" i="5"/>
  <c r="E938" i="5"/>
  <c r="E980" i="5"/>
  <c r="E1021" i="5"/>
  <c r="E1061" i="5"/>
  <c r="E1105" i="5"/>
  <c r="E1148" i="5"/>
  <c r="E1188" i="5"/>
  <c r="E1232" i="5"/>
  <c r="E1273" i="5"/>
  <c r="E1313" i="5"/>
  <c r="E1358" i="5"/>
  <c r="E1398" i="5"/>
  <c r="E1437" i="5"/>
  <c r="E1475" i="5"/>
  <c r="E1513" i="5"/>
  <c r="E1553" i="5"/>
  <c r="E1590" i="5"/>
  <c r="E1628" i="5"/>
  <c r="E1665" i="5"/>
  <c r="E1702" i="5"/>
  <c r="E1741" i="5"/>
  <c r="E1777" i="5"/>
  <c r="E1813" i="5"/>
  <c r="E1849" i="5"/>
  <c r="E1885" i="5"/>
  <c r="E1923" i="5"/>
  <c r="E1959" i="5"/>
  <c r="E1994" i="5"/>
  <c r="E2030" i="5"/>
  <c r="E2065" i="5"/>
  <c r="E2100" i="5"/>
  <c r="E2135" i="5"/>
  <c r="E2170" i="5"/>
  <c r="E2205" i="5"/>
  <c r="E2240" i="5"/>
  <c r="E2275" i="5"/>
  <c r="E2310" i="5"/>
  <c r="E2345" i="5"/>
  <c r="E2381" i="5"/>
  <c r="E2418" i="5"/>
  <c r="E2453" i="5"/>
  <c r="E2488" i="5"/>
  <c r="E2523" i="5"/>
  <c r="E2558" i="5"/>
  <c r="E2593" i="5"/>
  <c r="E2628" i="5"/>
  <c r="E2663" i="5"/>
  <c r="E2698" i="5"/>
  <c r="E2733" i="5"/>
  <c r="E2767" i="5"/>
  <c r="E2801" i="5"/>
  <c r="E2835" i="5"/>
  <c r="E2869" i="5"/>
  <c r="E2902" i="5"/>
  <c r="E2935" i="5"/>
  <c r="E2968" i="5"/>
  <c r="E3001" i="5"/>
  <c r="E3033" i="5"/>
  <c r="E19" i="5"/>
  <c r="E60" i="5"/>
  <c r="E100" i="5"/>
  <c r="E145" i="5"/>
  <c r="E186" i="5"/>
  <c r="E226" i="5"/>
  <c r="E270" i="5"/>
  <c r="E310" i="5"/>
  <c r="E353" i="5"/>
  <c r="E397" i="5"/>
  <c r="E437" i="5"/>
  <c r="E478" i="5"/>
  <c r="E518" i="5"/>
  <c r="E563" i="5"/>
  <c r="E604" i="5"/>
  <c r="E644" i="5"/>
  <c r="E688" i="5"/>
  <c r="E731" i="5"/>
  <c r="E771" i="5"/>
  <c r="E815" i="5"/>
  <c r="E856" i="5"/>
  <c r="E896" i="5"/>
  <c r="E941" i="5"/>
  <c r="E981" i="5"/>
  <c r="E1022" i="5"/>
  <c r="E1062" i="5"/>
  <c r="E1106" i="5"/>
  <c r="E1149" i="5"/>
  <c r="E1189" i="5"/>
  <c r="E1233" i="5"/>
  <c r="E1274" i="5"/>
  <c r="E1314" i="5"/>
  <c r="E1359" i="5"/>
  <c r="E1400" i="5"/>
  <c r="E1438" i="5"/>
  <c r="E1476" i="5"/>
  <c r="E1514" i="5"/>
  <c r="E1554" i="5"/>
  <c r="E1592" i="5"/>
  <c r="E1629" i="5"/>
  <c r="E1666" i="5"/>
  <c r="E1703" i="5"/>
  <c r="E1742" i="5"/>
  <c r="E1778" i="5"/>
  <c r="E1814" i="5"/>
  <c r="E1850" i="5"/>
  <c r="E1888" i="5"/>
  <c r="E1924" i="5"/>
  <c r="E1960" i="5"/>
  <c r="E1996" i="5"/>
  <c r="E2031" i="5"/>
  <c r="E2066" i="5"/>
  <c r="E2101" i="5"/>
  <c r="E2136" i="5"/>
  <c r="E2171" i="5"/>
  <c r="E2206" i="5"/>
  <c r="E2241" i="5"/>
  <c r="E2276" i="5"/>
  <c r="E2311" i="5"/>
  <c r="E2346" i="5"/>
  <c r="E2384" i="5"/>
  <c r="E2419" i="5"/>
  <c r="E2454" i="5"/>
  <c r="E2489" i="5"/>
  <c r="E2524" i="5"/>
  <c r="E2559" i="5"/>
  <c r="E2594" i="5"/>
  <c r="E2629" i="5"/>
  <c r="E2664" i="5"/>
  <c r="E2700" i="5"/>
  <c r="E2734" i="5"/>
  <c r="E2768" i="5"/>
  <c r="E2802" i="5"/>
  <c r="E2836" i="5"/>
  <c r="E2870" i="5"/>
  <c r="E2903" i="5"/>
  <c r="E2936" i="5"/>
  <c r="E2970" i="5"/>
  <c r="E3002" i="5"/>
  <c r="E3034" i="5"/>
  <c r="E32" i="5"/>
  <c r="E76" i="5"/>
  <c r="E116" i="5"/>
  <c r="E157" i="5"/>
  <c r="E202" i="5"/>
  <c r="E243" i="5"/>
  <c r="E284" i="5"/>
  <c r="E324" i="5"/>
  <c r="E368" i="5"/>
  <c r="E410" i="5"/>
  <c r="E450" i="5"/>
  <c r="E494" i="5"/>
  <c r="E534" i="5"/>
  <c r="E575" i="5"/>
  <c r="E621" i="5"/>
  <c r="E661" i="5"/>
  <c r="E702" i="5"/>
  <c r="E742" i="5"/>
  <c r="E786" i="5"/>
  <c r="E828" i="5"/>
  <c r="E868" i="5"/>
  <c r="E912" i="5"/>
  <c r="E953" i="5"/>
  <c r="E995" i="5"/>
  <c r="E1039" i="5"/>
  <c r="E1080" i="5"/>
  <c r="E1120" i="5"/>
  <c r="E1164" i="5"/>
  <c r="E1205" i="5"/>
  <c r="E1246" i="5"/>
  <c r="E1286" i="5"/>
  <c r="E1330" i="5"/>
  <c r="E1371" i="5"/>
  <c r="E1413" i="5"/>
  <c r="E1453" i="5"/>
  <c r="E1491" i="5"/>
  <c r="E1529" i="5"/>
  <c r="E1566" i="5"/>
  <c r="E1604" i="5"/>
  <c r="E1641" i="5"/>
  <c r="E1679" i="5"/>
  <c r="E1716" i="5"/>
  <c r="E1753" i="5"/>
  <c r="E1791" i="5"/>
  <c r="E1827" i="5"/>
  <c r="E1863" i="5"/>
  <c r="E1900" i="5"/>
  <c r="E1936" i="5"/>
  <c r="E1972" i="5"/>
  <c r="E2007" i="5"/>
  <c r="E2042" i="5"/>
  <c r="E2077" i="5"/>
  <c r="E2112" i="5"/>
  <c r="E2147" i="5"/>
  <c r="E2182" i="5"/>
  <c r="E2220" i="5"/>
  <c r="E2255" i="5"/>
  <c r="E2290" i="5"/>
  <c r="E2325" i="5"/>
  <c r="E2360" i="5"/>
  <c r="E2395" i="5"/>
  <c r="E2430" i="5"/>
  <c r="E2465" i="5"/>
  <c r="E2500" i="5"/>
  <c r="E2535" i="5"/>
  <c r="E2570" i="5"/>
  <c r="E2606" i="5"/>
  <c r="E2641" i="5"/>
  <c r="E2676" i="5"/>
  <c r="E2711" i="5"/>
  <c r="E2747" i="5"/>
  <c r="E2781" i="5"/>
  <c r="E2815" i="5"/>
  <c r="E2849" i="5"/>
  <c r="E2882" i="5"/>
  <c r="E2915" i="5"/>
  <c r="E2948" i="5"/>
  <c r="E2981" i="5"/>
  <c r="E3013" i="5"/>
  <c r="E3045" i="5"/>
  <c r="E33" i="5"/>
  <c r="E77" i="5"/>
  <c r="E117" i="5"/>
  <c r="E158" i="5"/>
  <c r="E204" i="5"/>
  <c r="E244" i="5"/>
  <c r="E285" i="5"/>
  <c r="E325" i="5"/>
  <c r="E369" i="5"/>
  <c r="E411" i="5"/>
  <c r="E451" i="5"/>
  <c r="E495" i="5"/>
  <c r="E536" i="5"/>
  <c r="E578" i="5"/>
  <c r="E622" i="5"/>
  <c r="E662" i="5"/>
  <c r="E703" i="5"/>
  <c r="E746" i="5"/>
  <c r="E788" i="5"/>
  <c r="E829" i="5"/>
  <c r="E869" i="5"/>
  <c r="E913" i="5"/>
  <c r="E954" i="5"/>
  <c r="E996" i="5"/>
  <c r="E1040" i="5"/>
  <c r="E1081" i="5"/>
  <c r="E1121" i="5"/>
  <c r="E1165" i="5"/>
  <c r="E1206" i="5"/>
  <c r="E1247" i="5"/>
  <c r="E1290" i="5"/>
  <c r="E1331" i="5"/>
  <c r="E1372" i="5"/>
  <c r="E1414" i="5"/>
  <c r="E1454" i="5"/>
  <c r="E1492" i="5"/>
  <c r="E1530" i="5"/>
  <c r="E1567" i="5"/>
  <c r="E1605" i="5"/>
  <c r="E1642" i="5"/>
  <c r="E1680" i="5"/>
  <c r="E1717" i="5"/>
  <c r="E1756" i="5"/>
  <c r="E1792" i="5"/>
  <c r="E1828" i="5"/>
  <c r="E1864" i="5"/>
  <c r="E1901" i="5"/>
  <c r="E1938" i="5"/>
  <c r="E1973" i="5"/>
  <c r="E2008" i="5"/>
  <c r="E2043" i="5"/>
  <c r="E2078" i="5"/>
  <c r="E2113" i="5"/>
  <c r="E2148" i="5"/>
  <c r="E2185" i="5"/>
  <c r="E2221" i="5"/>
  <c r="E2256" i="5"/>
  <c r="E2291" i="5"/>
  <c r="E2326" i="5"/>
  <c r="E2361" i="5"/>
  <c r="E2396" i="5"/>
  <c r="E2431" i="5"/>
  <c r="E2466" i="5"/>
  <c r="E2501" i="5"/>
  <c r="E2536" i="5"/>
  <c r="E2572" i="5"/>
  <c r="E2607" i="5"/>
  <c r="E2642" i="5"/>
  <c r="E2677" i="5"/>
  <c r="E2714" i="5"/>
  <c r="E2748" i="5"/>
  <c r="E2782" i="5"/>
  <c r="E2816" i="5"/>
  <c r="E2850" i="5"/>
  <c r="E2883" i="5"/>
  <c r="E2916" i="5"/>
  <c r="E2949" i="5"/>
  <c r="E2982" i="5"/>
  <c r="E3014" i="5"/>
  <c r="E3046" i="5"/>
  <c r="E34" i="5"/>
  <c r="E78" i="5"/>
  <c r="E118" i="5"/>
  <c r="E161" i="5"/>
  <c r="E205" i="5"/>
  <c r="E245" i="5"/>
  <c r="E286" i="5"/>
  <c r="E326" i="5"/>
  <c r="E371" i="5"/>
  <c r="E412" i="5"/>
  <c r="E452" i="5"/>
  <c r="E496" i="5"/>
  <c r="E537" i="5"/>
  <c r="E579" i="5"/>
  <c r="E623" i="5"/>
  <c r="E664" i="5"/>
  <c r="E704" i="5"/>
  <c r="E748" i="5"/>
  <c r="E789" i="5"/>
  <c r="E830" i="5"/>
  <c r="E870" i="5"/>
  <c r="E914" i="5"/>
  <c r="E955" i="5"/>
  <c r="E997" i="5"/>
  <c r="E1041" i="5"/>
  <c r="E1082" i="5"/>
  <c r="E1122" i="5"/>
  <c r="E1166" i="5"/>
  <c r="E1208" i="5"/>
  <c r="E1248" i="5"/>
  <c r="E1292" i="5"/>
  <c r="E1332" i="5"/>
  <c r="E1375" i="5"/>
  <c r="E1415" i="5"/>
  <c r="E1455" i="5"/>
  <c r="E1493" i="5"/>
  <c r="E1531" i="5"/>
  <c r="E1569" i="5"/>
  <c r="E1606" i="5"/>
  <c r="E1644" i="5"/>
  <c r="E1681" i="5"/>
  <c r="E1718" i="5"/>
  <c r="E1757" i="5"/>
  <c r="E1793" i="5"/>
  <c r="E1829" i="5"/>
  <c r="E1865" i="5"/>
  <c r="E1902" i="5"/>
  <c r="E1939" i="5"/>
  <c r="E1974" i="5"/>
  <c r="E2009" i="5"/>
  <c r="E2044" i="5"/>
  <c r="E2079" i="5"/>
  <c r="E2114" i="5"/>
  <c r="E2149" i="5"/>
  <c r="E2186" i="5"/>
  <c r="E2222" i="5"/>
  <c r="E2257" i="5"/>
  <c r="E2292" i="5"/>
  <c r="E2327" i="5"/>
  <c r="E2362" i="5"/>
  <c r="E2397" i="5"/>
  <c r="E2432" i="5"/>
  <c r="E2467" i="5"/>
  <c r="E2502" i="5"/>
  <c r="E2537" i="5"/>
  <c r="E2573" i="5"/>
  <c r="E2608" i="5"/>
  <c r="E2643" i="5"/>
  <c r="E2678" i="5"/>
  <c r="E2715" i="5"/>
  <c r="E2749" i="5"/>
  <c r="E2783" i="5"/>
  <c r="E2817" i="5"/>
  <c r="E2851" i="5"/>
  <c r="E2884" i="5"/>
  <c r="E2917" i="5"/>
  <c r="E2950" i="5"/>
  <c r="E2983" i="5"/>
  <c r="E3015" i="5"/>
  <c r="E3047" i="5"/>
  <c r="E38" i="5"/>
  <c r="E82" i="5"/>
  <c r="E125" i="5"/>
  <c r="E165" i="5"/>
  <c r="E209" i="5"/>
  <c r="E250" i="5"/>
  <c r="E290" i="5"/>
  <c r="E335" i="5"/>
  <c r="E376" i="5"/>
  <c r="E416" i="5"/>
  <c r="E460" i="5"/>
  <c r="E500" i="5"/>
  <c r="E543" i="5"/>
  <c r="E586" i="5"/>
  <c r="E627" i="5"/>
  <c r="E668" i="5"/>
  <c r="E708" i="5"/>
  <c r="E753" i="5"/>
  <c r="E794" i="5"/>
  <c r="E834" i="5"/>
  <c r="E878" i="5"/>
  <c r="E921" i="5"/>
  <c r="E961" i="5"/>
  <c r="E1005" i="5"/>
  <c r="E1045" i="5"/>
  <c r="E1086" i="5"/>
  <c r="E1130" i="5"/>
  <c r="E1171" i="5"/>
  <c r="E1212" i="5"/>
  <c r="E1252" i="5"/>
  <c r="E1296" i="5"/>
  <c r="E1339" i="5"/>
  <c r="E1379" i="5"/>
  <c r="E1421" i="5"/>
  <c r="E1459" i="5"/>
  <c r="E1498" i="5"/>
  <c r="E1536" i="5"/>
  <c r="E1573" i="5"/>
  <c r="E1610" i="5"/>
  <c r="E1648" i="5"/>
  <c r="E1685" i="5"/>
  <c r="E1725" i="5"/>
  <c r="E1761" i="5"/>
  <c r="E1797" i="5"/>
  <c r="E1833" i="5"/>
  <c r="E1870" i="5"/>
  <c r="E1907" i="5"/>
  <c r="E1943" i="5"/>
  <c r="E1978" i="5"/>
  <c r="E2013" i="5"/>
  <c r="E2048" i="5"/>
  <c r="E2083" i="5"/>
  <c r="E2120" i="5"/>
  <c r="E2156" i="5"/>
  <c r="E2191" i="5"/>
  <c r="E2226" i="5"/>
  <c r="E2261" i="5"/>
  <c r="E2296" i="5"/>
  <c r="E2331" i="5"/>
  <c r="E2366" i="5"/>
  <c r="E2401" i="5"/>
  <c r="E2436" i="5"/>
  <c r="E2471" i="5"/>
  <c r="E2506" i="5"/>
  <c r="E2542" i="5"/>
  <c r="E2577" i="5"/>
  <c r="E2612" i="5"/>
  <c r="E2649" i="5"/>
  <c r="E2684" i="5"/>
  <c r="E2719" i="5"/>
  <c r="E2753" i="5"/>
  <c r="E2787" i="5"/>
  <c r="E2821" i="5"/>
  <c r="E2855" i="5"/>
  <c r="E2888" i="5"/>
  <c r="E2921" i="5"/>
  <c r="E2954" i="5"/>
  <c r="E2987" i="5"/>
  <c r="E3019" i="5"/>
  <c r="E3051" i="5"/>
  <c r="E14" i="5"/>
  <c r="E79" i="5"/>
  <c r="E148" i="5"/>
  <c r="E211" i="5"/>
  <c r="E280" i="5"/>
  <c r="E346" i="5"/>
  <c r="E413" i="5"/>
  <c r="E481" i="5"/>
  <c r="E545" i="5"/>
  <c r="E611" i="5"/>
  <c r="E682" i="5"/>
  <c r="E749" i="5"/>
  <c r="E818" i="5"/>
  <c r="E880" i="5"/>
  <c r="E948" i="5"/>
  <c r="E1017" i="5"/>
  <c r="E1083" i="5"/>
  <c r="E1152" i="5"/>
  <c r="E1214" i="5"/>
  <c r="E1282" i="5"/>
  <c r="E1349" i="5"/>
  <c r="E1417" i="5"/>
  <c r="E1479" i="5"/>
  <c r="E1538" i="5"/>
  <c r="E1599" i="5"/>
  <c r="E1661" i="5"/>
  <c r="E1720" i="5"/>
  <c r="E1781" i="5"/>
  <c r="E1836" i="5"/>
  <c r="E1895" i="5"/>
  <c r="E1955" i="5"/>
  <c r="E2010" i="5"/>
  <c r="E2069" i="5"/>
  <c r="E2122" i="5"/>
  <c r="E2178" i="5"/>
  <c r="E2236" i="5"/>
  <c r="E2293" i="5"/>
  <c r="E2352" i="5"/>
  <c r="E2403" i="5"/>
  <c r="E2461" i="5"/>
  <c r="E2519" i="5"/>
  <c r="E2574" i="5"/>
  <c r="E2632" i="5"/>
  <c r="E2686" i="5"/>
  <c r="E2741" i="5"/>
  <c r="E2797" i="5"/>
  <c r="E2852" i="5"/>
  <c r="E2907" i="5"/>
  <c r="E2956" i="5"/>
  <c r="E3009" i="5"/>
  <c r="E3061" i="5"/>
  <c r="E15" i="5"/>
  <c r="E80" i="5"/>
  <c r="E149" i="5"/>
  <c r="E212" i="5"/>
  <c r="E281" i="5"/>
  <c r="E347" i="5"/>
  <c r="E414" i="5"/>
  <c r="E483" i="5"/>
  <c r="E546" i="5"/>
  <c r="E612" i="5"/>
  <c r="E684" i="5"/>
  <c r="E751" i="5"/>
  <c r="E819" i="5"/>
  <c r="E883" i="5"/>
  <c r="E949" i="5"/>
  <c r="E1018" i="5"/>
  <c r="E1084" i="5"/>
  <c r="E1153" i="5"/>
  <c r="E1215" i="5"/>
  <c r="E1283" i="5"/>
  <c r="E1350" i="5"/>
  <c r="E1418" i="5"/>
  <c r="E1484" i="5"/>
  <c r="E1539" i="5"/>
  <c r="E1600" i="5"/>
  <c r="E1662" i="5"/>
  <c r="E1723" i="5"/>
  <c r="E1782" i="5"/>
  <c r="E1837" i="5"/>
  <c r="E1896" i="5"/>
  <c r="E1956" i="5"/>
  <c r="E2011" i="5"/>
  <c r="E2070" i="5"/>
  <c r="E2124" i="5"/>
  <c r="E2179" i="5"/>
  <c r="E2237" i="5"/>
  <c r="E2294" i="5"/>
  <c r="E2353" i="5"/>
  <c r="E2404" i="5"/>
  <c r="E2462" i="5"/>
  <c r="E2520" i="5"/>
  <c r="E2575" i="5"/>
  <c r="E2633" i="5"/>
  <c r="E2687" i="5"/>
  <c r="E2742" i="5"/>
  <c r="E2798" i="5"/>
  <c r="E2853" i="5"/>
  <c r="E2908" i="5"/>
  <c r="E2957" i="5"/>
  <c r="E3010" i="5"/>
  <c r="E3062" i="5"/>
  <c r="E20" i="5"/>
  <c r="E81" i="5"/>
  <c r="E150" i="5"/>
  <c r="E213" i="5"/>
  <c r="E282" i="5"/>
  <c r="E354" i="5"/>
  <c r="E415" i="5"/>
  <c r="E484" i="5"/>
  <c r="E547" i="5"/>
  <c r="E618" i="5"/>
  <c r="E689" i="5"/>
  <c r="E752" i="5"/>
  <c r="E820" i="5"/>
  <c r="E884" i="5"/>
  <c r="E950" i="5"/>
  <c r="E1023" i="5"/>
  <c r="E1085" i="5"/>
  <c r="E1154" i="5"/>
  <c r="E1216" i="5"/>
  <c r="E1284" i="5"/>
  <c r="E1360" i="5"/>
  <c r="E1420" i="5"/>
  <c r="E1485" i="5"/>
  <c r="E1540" i="5"/>
  <c r="E1601" i="5"/>
  <c r="E1667" i="5"/>
  <c r="E1724" i="5"/>
  <c r="E1783" i="5"/>
  <c r="E1839" i="5"/>
  <c r="E1897" i="5"/>
  <c r="E1961" i="5"/>
  <c r="E2012" i="5"/>
  <c r="E2071" i="5"/>
  <c r="E2125" i="5"/>
  <c r="E2180" i="5"/>
  <c r="E2242" i="5"/>
  <c r="E2295" i="5"/>
  <c r="E2354" i="5"/>
  <c r="E2405" i="5"/>
  <c r="E2463" i="5"/>
  <c r="E2525" i="5"/>
  <c r="E2576" i="5"/>
  <c r="E2634" i="5"/>
  <c r="E2688" i="5"/>
  <c r="E2743" i="5"/>
  <c r="E2803" i="5"/>
  <c r="E2854" i="5"/>
  <c r="E2909" i="5"/>
  <c r="E2958" i="5"/>
  <c r="E3011" i="5"/>
  <c r="E21" i="5"/>
  <c r="E83" i="5"/>
  <c r="E152" i="5"/>
  <c r="E214" i="5"/>
  <c r="E283" i="5"/>
  <c r="E355" i="5"/>
  <c r="E417" i="5"/>
  <c r="E485" i="5"/>
  <c r="E548" i="5"/>
  <c r="E620" i="5"/>
  <c r="E690" i="5"/>
  <c r="E754" i="5"/>
  <c r="E821" i="5"/>
  <c r="E885" i="5"/>
  <c r="E952" i="5"/>
  <c r="E1024" i="5"/>
  <c r="E1087" i="5"/>
  <c r="E1155" i="5"/>
  <c r="E1217" i="5"/>
  <c r="E1285" i="5"/>
  <c r="E1361" i="5"/>
  <c r="E1422" i="5"/>
  <c r="E1486" i="5"/>
  <c r="E1541" i="5"/>
  <c r="E1603" i="5"/>
  <c r="E1668" i="5"/>
  <c r="E1726" i="5"/>
  <c r="E1784" i="5"/>
  <c r="E1840" i="5"/>
  <c r="E1898" i="5"/>
  <c r="E1962" i="5"/>
  <c r="E2014" i="5"/>
  <c r="E2072" i="5"/>
  <c r="E2126" i="5"/>
  <c r="E2181" i="5"/>
  <c r="E2243" i="5"/>
  <c r="E2297" i="5"/>
  <c r="E2355" i="5"/>
  <c r="E2406" i="5"/>
  <c r="E2464" i="5"/>
  <c r="E2526" i="5"/>
  <c r="E2578" i="5"/>
  <c r="E2636" i="5"/>
  <c r="E2689" i="5"/>
  <c r="E2746" i="5"/>
  <c r="E2804" i="5"/>
  <c r="E2856" i="5"/>
  <c r="E2910" i="5"/>
  <c r="E2959" i="5"/>
  <c r="E3012" i="5"/>
  <c r="E22" i="5"/>
  <c r="E86" i="5"/>
  <c r="E153" i="5"/>
  <c r="E221" i="5"/>
  <c r="E287" i="5"/>
  <c r="E356" i="5"/>
  <c r="E418" i="5"/>
  <c r="E486" i="5"/>
  <c r="E557" i="5"/>
  <c r="E624" i="5"/>
  <c r="E693" i="5"/>
  <c r="E755" i="5"/>
  <c r="E822" i="5"/>
  <c r="E891" i="5"/>
  <c r="E958" i="5"/>
  <c r="E1025" i="5"/>
  <c r="E1088" i="5"/>
  <c r="E1156" i="5"/>
  <c r="E1228" i="5"/>
  <c r="E1293" i="5"/>
  <c r="E1362" i="5"/>
  <c r="E1423" i="5"/>
  <c r="E1487" i="5"/>
  <c r="E1546" i="5"/>
  <c r="E1607" i="5"/>
  <c r="E1669" i="5"/>
  <c r="E1727" i="5"/>
  <c r="E1785" i="5"/>
  <c r="E1845" i="5"/>
  <c r="E1903" i="5"/>
  <c r="E1964" i="5"/>
  <c r="E2015" i="5"/>
  <c r="E2073" i="5"/>
  <c r="E2131" i="5"/>
  <c r="E2188" i="5"/>
  <c r="E2244" i="5"/>
  <c r="E2298" i="5"/>
  <c r="E2356" i="5"/>
  <c r="E2412" i="5"/>
  <c r="E2468" i="5"/>
  <c r="E2527" i="5"/>
  <c r="E2579" i="5"/>
  <c r="E2637" i="5"/>
  <c r="E2694" i="5"/>
  <c r="E2750" i="5"/>
  <c r="E2805" i="5"/>
  <c r="E2857" i="5"/>
  <c r="E2911" i="5"/>
  <c r="E2964" i="5"/>
  <c r="E3016" i="5"/>
  <c r="E24" i="5"/>
  <c r="E88" i="5"/>
  <c r="E154" i="5"/>
  <c r="E222" i="5"/>
  <c r="E288" i="5"/>
  <c r="E357" i="5"/>
  <c r="E419" i="5"/>
  <c r="E490" i="5"/>
  <c r="E558" i="5"/>
  <c r="E625" i="5"/>
  <c r="E694" i="5"/>
  <c r="E756" i="5"/>
  <c r="E824" i="5"/>
  <c r="E892" i="5"/>
  <c r="E959" i="5"/>
  <c r="E1026" i="5"/>
  <c r="E1090" i="5"/>
  <c r="E1157" i="5"/>
  <c r="E1229" i="5"/>
  <c r="E1294" i="5"/>
  <c r="E1363" i="5"/>
  <c r="E1424" i="5"/>
  <c r="E1488" i="5"/>
  <c r="E1548" i="5"/>
  <c r="E1608" i="5"/>
  <c r="E1671" i="5"/>
  <c r="E1728" i="5"/>
  <c r="E1786" i="5"/>
  <c r="E1846" i="5"/>
  <c r="E1905" i="5"/>
  <c r="E1965" i="5"/>
  <c r="E2016" i="5"/>
  <c r="E2074" i="5"/>
  <c r="E2132" i="5"/>
  <c r="E2189" i="5"/>
  <c r="E2245" i="5"/>
  <c r="E2299" i="5"/>
  <c r="E2357" i="5"/>
  <c r="E2413" i="5"/>
  <c r="E2469" i="5"/>
  <c r="E2528" i="5"/>
  <c r="E2582" i="5"/>
  <c r="E2638" i="5"/>
  <c r="E2695" i="5"/>
  <c r="E2751" i="5"/>
  <c r="E2806" i="5"/>
  <c r="E2858" i="5"/>
  <c r="E2912" i="5"/>
  <c r="E2965" i="5"/>
  <c r="E3017" i="5"/>
  <c r="E25" i="5"/>
  <c r="E89" i="5"/>
  <c r="E155" i="5"/>
  <c r="E227" i="5"/>
  <c r="E289" i="5"/>
  <c r="E358" i="5"/>
  <c r="E420" i="5"/>
  <c r="E492" i="5"/>
  <c r="E564" i="5"/>
  <c r="E626" i="5"/>
  <c r="E696" i="5"/>
  <c r="E757" i="5"/>
  <c r="E826" i="5"/>
  <c r="E897" i="5"/>
  <c r="E960" i="5"/>
  <c r="E1027" i="5"/>
  <c r="E1091" i="5"/>
  <c r="E1158" i="5"/>
  <c r="E1234" i="5"/>
  <c r="E1295" i="5"/>
  <c r="E1364" i="5"/>
  <c r="E1425" i="5"/>
  <c r="E1489" i="5"/>
  <c r="E1555" i="5"/>
  <c r="E1609" i="5"/>
  <c r="E1672" i="5"/>
  <c r="E1729" i="5"/>
  <c r="E1789" i="5"/>
  <c r="E1851" i="5"/>
  <c r="E1906" i="5"/>
  <c r="E1966" i="5"/>
  <c r="E2017" i="5"/>
  <c r="E2075" i="5"/>
  <c r="E2137" i="5"/>
  <c r="E2190" i="5"/>
  <c r="E2246" i="5"/>
  <c r="E2300" i="5"/>
  <c r="E2358" i="5"/>
  <c r="E2420" i="5"/>
  <c r="E2470" i="5"/>
  <c r="E2529" i="5"/>
  <c r="E2583" i="5"/>
  <c r="E2639" i="5"/>
  <c r="E2701" i="5"/>
  <c r="E2752" i="5"/>
  <c r="E2807" i="5"/>
  <c r="E2859" i="5"/>
  <c r="E2913" i="5"/>
  <c r="E2971" i="5"/>
  <c r="E3018" i="5"/>
  <c r="E26" i="5"/>
  <c r="E90" i="5"/>
  <c r="E156" i="5"/>
  <c r="E228" i="5"/>
  <c r="E291" i="5"/>
  <c r="E362" i="5"/>
  <c r="E421" i="5"/>
  <c r="E493" i="5"/>
  <c r="E565" i="5"/>
  <c r="E628" i="5"/>
  <c r="E697" i="5"/>
  <c r="E758" i="5"/>
  <c r="E827" i="5"/>
  <c r="E898" i="5"/>
  <c r="E962" i="5"/>
  <c r="E1028" i="5"/>
  <c r="E1092" i="5"/>
  <c r="E1162" i="5"/>
  <c r="E1235" i="5"/>
  <c r="E1297" i="5"/>
  <c r="E1365" i="5"/>
  <c r="E1426" i="5"/>
  <c r="E1490" i="5"/>
  <c r="E1556" i="5"/>
  <c r="E1612" i="5"/>
  <c r="E1673" i="5"/>
  <c r="E1730" i="5"/>
  <c r="E1790" i="5"/>
  <c r="E1852" i="5"/>
  <c r="E1908" i="5"/>
  <c r="E1967" i="5"/>
  <c r="E2020" i="5"/>
  <c r="E2076" i="5"/>
  <c r="E2138" i="5"/>
  <c r="E2192" i="5"/>
  <c r="E2247" i="5"/>
  <c r="E2301" i="5"/>
  <c r="E2359" i="5"/>
  <c r="E2421" i="5"/>
  <c r="E2472" i="5"/>
  <c r="E2530" i="5"/>
  <c r="E2584" i="5"/>
  <c r="E2640" i="5"/>
  <c r="E2702" i="5"/>
  <c r="E2754" i="5"/>
  <c r="E2810" i="5"/>
  <c r="E2860" i="5"/>
  <c r="E2914" i="5"/>
  <c r="E2972" i="5"/>
  <c r="E3020" i="5"/>
  <c r="E27" i="5"/>
  <c r="E95" i="5"/>
  <c r="E162" i="5"/>
  <c r="E229" i="5"/>
  <c r="E293" i="5"/>
  <c r="E364" i="5"/>
  <c r="E432" i="5"/>
  <c r="E497" i="5"/>
  <c r="E566" i="5"/>
  <c r="E629" i="5"/>
  <c r="E698" i="5"/>
  <c r="E764" i="5"/>
  <c r="E831" i="5"/>
  <c r="E900" i="5"/>
  <c r="E963" i="5"/>
  <c r="E1029" i="5"/>
  <c r="E1101" i="5"/>
  <c r="E1168" i="5"/>
  <c r="E1236" i="5"/>
  <c r="E1300" i="5"/>
  <c r="E1366" i="5"/>
  <c r="E1433" i="5"/>
  <c r="E1494" i="5"/>
  <c r="E1557" i="5"/>
  <c r="E1613" i="5"/>
  <c r="E1674" i="5"/>
  <c r="E1735" i="5"/>
  <c r="E1794" i="5"/>
  <c r="E1855" i="5"/>
  <c r="E1909" i="5"/>
  <c r="E1968" i="5"/>
  <c r="E2025" i="5"/>
  <c r="E2080" i="5"/>
  <c r="E2139" i="5"/>
  <c r="E2193" i="5"/>
  <c r="E2248" i="5"/>
  <c r="E2306" i="5"/>
  <c r="E2363" i="5"/>
  <c r="E2422" i="5"/>
  <c r="E2473" i="5"/>
  <c r="E2531" i="5"/>
  <c r="E2589" i="5"/>
  <c r="E2644" i="5"/>
  <c r="E2703" i="5"/>
  <c r="E2755" i="5"/>
  <c r="E2811" i="5"/>
  <c r="E2865" i="5"/>
  <c r="E2918" i="5"/>
  <c r="E2973" i="5"/>
  <c r="E3021" i="5"/>
  <c r="E29" i="5"/>
  <c r="E96" i="5"/>
  <c r="E163" i="5"/>
  <c r="E230" i="5"/>
  <c r="E294" i="5"/>
  <c r="E365" i="5"/>
  <c r="E433" i="5"/>
  <c r="E498" i="5"/>
  <c r="E568" i="5"/>
  <c r="E630" i="5"/>
  <c r="E699" i="5"/>
  <c r="E765" i="5"/>
  <c r="E832" i="5"/>
  <c r="E901" i="5"/>
  <c r="E964" i="5"/>
  <c r="E1036" i="5"/>
  <c r="E1102" i="5"/>
  <c r="E1169" i="5"/>
  <c r="E1237" i="5"/>
  <c r="E1301" i="5"/>
  <c r="E1368" i="5"/>
  <c r="E1434" i="5"/>
  <c r="E1496" i="5"/>
  <c r="E1558" i="5"/>
  <c r="E1614" i="5"/>
  <c r="E1676" i="5"/>
  <c r="E1736" i="5"/>
  <c r="E1795" i="5"/>
  <c r="E1856" i="5"/>
  <c r="E1910" i="5"/>
  <c r="E1969" i="5"/>
  <c r="E2026" i="5"/>
  <c r="E2081" i="5"/>
  <c r="E2140" i="5"/>
  <c r="E2194" i="5"/>
  <c r="E2252" i="5"/>
  <c r="E2307" i="5"/>
  <c r="E2364" i="5"/>
  <c r="E2423" i="5"/>
  <c r="E2474" i="5"/>
  <c r="E2532" i="5"/>
  <c r="E2590" i="5"/>
  <c r="E2645" i="5"/>
  <c r="E2704" i="5"/>
  <c r="E2756" i="5"/>
  <c r="E2812" i="5"/>
  <c r="E2866" i="5"/>
  <c r="E2919" i="5"/>
  <c r="E2974" i="5"/>
  <c r="E3022" i="5"/>
  <c r="E30" i="5"/>
  <c r="E101" i="5"/>
  <c r="E164" i="5"/>
  <c r="E234" i="5"/>
  <c r="E298" i="5"/>
  <c r="E366" i="5"/>
  <c r="E438" i="5"/>
  <c r="E499" i="5"/>
  <c r="E569" i="5"/>
  <c r="E632" i="5"/>
  <c r="E700" i="5"/>
  <c r="E772" i="5"/>
  <c r="E833" i="5"/>
  <c r="E902" i="5"/>
  <c r="E965" i="5"/>
  <c r="E1037" i="5"/>
  <c r="E1107" i="5"/>
  <c r="E1170" i="5"/>
  <c r="E1238" i="5"/>
  <c r="E1302" i="5"/>
  <c r="E1369" i="5"/>
  <c r="E1439" i="5"/>
  <c r="E1497" i="5"/>
  <c r="E1560" i="5"/>
  <c r="E1615" i="5"/>
  <c r="E1677" i="5"/>
  <c r="E1743" i="5"/>
  <c r="E1796" i="5"/>
  <c r="E1857" i="5"/>
  <c r="E1911" i="5"/>
  <c r="E1970" i="5"/>
  <c r="E2032" i="5"/>
  <c r="E2082" i="5"/>
  <c r="E2141" i="5"/>
  <c r="E2195" i="5"/>
  <c r="E2253" i="5"/>
  <c r="E2312" i="5"/>
  <c r="E2365" i="5"/>
  <c r="E2424" i="5"/>
  <c r="E2476" i="5"/>
  <c r="E2533" i="5"/>
  <c r="E2595" i="5"/>
  <c r="E2648" i="5"/>
  <c r="E2705" i="5"/>
  <c r="E2757" i="5"/>
  <c r="E2813" i="5"/>
  <c r="E2871" i="5"/>
  <c r="E2920" i="5"/>
  <c r="E2975" i="5"/>
  <c r="E3023" i="5"/>
  <c r="E31" i="5"/>
  <c r="E106" i="5"/>
  <c r="E166" i="5"/>
  <c r="E236" i="5"/>
  <c r="E300" i="5"/>
  <c r="E367" i="5"/>
  <c r="E440" i="5"/>
  <c r="E504" i="5"/>
  <c r="E570" i="5"/>
  <c r="E633" i="5"/>
  <c r="E701" i="5"/>
  <c r="E773" i="5"/>
  <c r="E835" i="5"/>
  <c r="E906" i="5"/>
  <c r="E966" i="5"/>
  <c r="E1038" i="5"/>
  <c r="E1110" i="5"/>
  <c r="E1172" i="5"/>
  <c r="E1240" i="5"/>
  <c r="E1304" i="5"/>
  <c r="E1370" i="5"/>
  <c r="E1440" i="5"/>
  <c r="E1499" i="5"/>
  <c r="E1561" i="5"/>
  <c r="E1616" i="5"/>
  <c r="E1678" i="5"/>
  <c r="E1744" i="5"/>
  <c r="E1798" i="5"/>
  <c r="E1858" i="5"/>
  <c r="E1912" i="5"/>
  <c r="E1971" i="5"/>
  <c r="E2033" i="5"/>
  <c r="E2086" i="5"/>
  <c r="E2142" i="5"/>
  <c r="E2196" i="5"/>
  <c r="E2254" i="5"/>
  <c r="E2313" i="5"/>
  <c r="E2367" i="5"/>
  <c r="E2425" i="5"/>
  <c r="E2477" i="5"/>
  <c r="E2534" i="5"/>
  <c r="E2596" i="5"/>
  <c r="E2650" i="5"/>
  <c r="E2706" i="5"/>
  <c r="E2758" i="5"/>
  <c r="E2814" i="5"/>
  <c r="E2872" i="5"/>
  <c r="E2922" i="5"/>
  <c r="E2976" i="5"/>
  <c r="E3024" i="5"/>
  <c r="E35" i="5"/>
  <c r="E108" i="5"/>
  <c r="E170" i="5"/>
  <c r="E239" i="5"/>
  <c r="E305" i="5"/>
  <c r="E372" i="5"/>
  <c r="E441" i="5"/>
  <c r="E505" i="5"/>
  <c r="E571" i="5"/>
  <c r="E639" i="5"/>
  <c r="E705" i="5"/>
  <c r="E774" i="5"/>
  <c r="E836" i="5"/>
  <c r="E908" i="5"/>
  <c r="E975" i="5"/>
  <c r="E1042" i="5"/>
  <c r="E1112" i="5"/>
  <c r="E1173" i="5"/>
  <c r="E1241" i="5"/>
  <c r="E1309" i="5"/>
  <c r="E1376" i="5"/>
  <c r="E1441" i="5"/>
  <c r="E1501" i="5"/>
  <c r="E1562" i="5"/>
  <c r="E1624" i="5"/>
  <c r="E1682" i="5"/>
  <c r="E1745" i="5"/>
  <c r="E1799" i="5"/>
  <c r="E1859" i="5"/>
  <c r="E1917" i="5"/>
  <c r="E1975" i="5"/>
  <c r="E2034" i="5"/>
  <c r="E2087" i="5"/>
  <c r="E2143" i="5"/>
  <c r="E2201" i="5"/>
  <c r="E2258" i="5"/>
  <c r="E2314" i="5"/>
  <c r="E2368" i="5"/>
  <c r="E2426" i="5"/>
  <c r="E2484" i="5"/>
  <c r="E2538" i="5"/>
  <c r="E2597" i="5"/>
  <c r="E2651" i="5"/>
  <c r="E2707" i="5"/>
  <c r="E2763" i="5"/>
  <c r="E2818" i="5"/>
  <c r="E2874" i="5"/>
  <c r="E2923" i="5"/>
  <c r="E2977" i="5"/>
  <c r="E3029" i="5"/>
  <c r="E36" i="5"/>
  <c r="E109" i="5"/>
  <c r="E172" i="5"/>
  <c r="E240" i="5"/>
  <c r="E306" i="5"/>
  <c r="E373" i="5"/>
  <c r="E442" i="5"/>
  <c r="E506" i="5"/>
  <c r="E572" i="5"/>
  <c r="E640" i="5"/>
  <c r="E706" i="5"/>
  <c r="E778" i="5"/>
  <c r="E837" i="5"/>
  <c r="E909" i="5"/>
  <c r="E976" i="5"/>
  <c r="E1043" i="5"/>
  <c r="E1113" i="5"/>
  <c r="E1174" i="5"/>
  <c r="E1243" i="5"/>
  <c r="E1310" i="5"/>
  <c r="E1377" i="5"/>
  <c r="E1442" i="5"/>
  <c r="E1502" i="5"/>
  <c r="E1563" i="5"/>
  <c r="E1625" i="5"/>
  <c r="E1683" i="5"/>
  <c r="E1746" i="5"/>
  <c r="E1800" i="5"/>
  <c r="E1860" i="5"/>
  <c r="E1918" i="5"/>
  <c r="E1976" i="5"/>
  <c r="E2035" i="5"/>
  <c r="E2088" i="5"/>
  <c r="E2144" i="5"/>
  <c r="E2202" i="5"/>
  <c r="E2259" i="5"/>
  <c r="E2318" i="5"/>
  <c r="E2369" i="5"/>
  <c r="E2427" i="5"/>
  <c r="E2485" i="5"/>
  <c r="E2540" i="5"/>
  <c r="E2598" i="5"/>
  <c r="E2652" i="5"/>
  <c r="E2708" i="5"/>
  <c r="E2764" i="5"/>
  <c r="E2819" i="5"/>
  <c r="E2875" i="5"/>
  <c r="E2924" i="5"/>
  <c r="E2978" i="5"/>
  <c r="E3030" i="5"/>
  <c r="E37" i="5"/>
  <c r="E110" i="5"/>
  <c r="E173" i="5"/>
  <c r="E241" i="5"/>
  <c r="E314" i="5"/>
  <c r="E374" i="5"/>
  <c r="E443" i="5"/>
  <c r="E507" i="5"/>
  <c r="E573" i="5"/>
  <c r="E645" i="5"/>
  <c r="E707" i="5"/>
  <c r="E780" i="5"/>
  <c r="E838" i="5"/>
  <c r="E910" i="5"/>
  <c r="E982" i="5"/>
  <c r="E1044" i="5"/>
  <c r="E1114" i="5"/>
  <c r="E1176" i="5"/>
  <c r="E1244" i="5"/>
  <c r="E1315" i="5"/>
  <c r="E1378" i="5"/>
  <c r="E1443" i="5"/>
  <c r="E1503" i="5"/>
  <c r="E1564" i="5"/>
  <c r="E1630" i="5"/>
  <c r="E1684" i="5"/>
  <c r="E1747" i="5"/>
  <c r="E1801" i="5"/>
  <c r="E1861" i="5"/>
  <c r="E1925" i="5"/>
  <c r="E1977" i="5"/>
  <c r="E2036" i="5"/>
  <c r="E2089" i="5"/>
  <c r="E2145" i="5"/>
  <c r="E2207" i="5"/>
  <c r="E2260" i="5"/>
  <c r="E2319" i="5"/>
  <c r="E2370" i="5"/>
  <c r="E2428" i="5"/>
  <c r="E2490" i="5"/>
  <c r="E2541" i="5"/>
  <c r="E2599" i="5"/>
  <c r="E2653" i="5"/>
  <c r="E2709" i="5"/>
  <c r="E2769" i="5"/>
  <c r="E2820" i="5"/>
  <c r="E2876" i="5"/>
  <c r="E2925" i="5"/>
  <c r="E2979" i="5"/>
  <c r="E3035" i="5"/>
  <c r="E42" i="5"/>
  <c r="E111" i="5"/>
  <c r="E174" i="5"/>
  <c r="E242" i="5"/>
  <c r="E315" i="5"/>
  <c r="E377" i="5"/>
  <c r="E444" i="5"/>
  <c r="E508" i="5"/>
  <c r="E574" i="5"/>
  <c r="E646" i="5"/>
  <c r="E710" i="5"/>
  <c r="E781" i="5"/>
  <c r="E842" i="5"/>
  <c r="E911" i="5"/>
  <c r="E984" i="5"/>
  <c r="E1046" i="5"/>
  <c r="E1115" i="5"/>
  <c r="E1177" i="5"/>
  <c r="E1245" i="5"/>
  <c r="E1317" i="5"/>
  <c r="E1380" i="5"/>
  <c r="E1444" i="5"/>
  <c r="E1504" i="5"/>
  <c r="E1565" i="5"/>
  <c r="E1631" i="5"/>
  <c r="E1689" i="5"/>
  <c r="E1748" i="5"/>
  <c r="E1802" i="5"/>
  <c r="E1862" i="5"/>
  <c r="E1926" i="5"/>
  <c r="E1979" i="5"/>
  <c r="E2037" i="5"/>
  <c r="E2090" i="5"/>
  <c r="E2146" i="5"/>
  <c r="E2208" i="5"/>
  <c r="E2262" i="5"/>
  <c r="E2320" i="5"/>
  <c r="E2371" i="5"/>
  <c r="E2429" i="5"/>
  <c r="E2491" i="5"/>
  <c r="E2543" i="5"/>
  <c r="E2600" i="5"/>
  <c r="E2654" i="5"/>
  <c r="E2710" i="5"/>
  <c r="E2770" i="5"/>
  <c r="E2822" i="5"/>
  <c r="E2877" i="5"/>
  <c r="E2926" i="5"/>
  <c r="E2980" i="5"/>
  <c r="E3036" i="5"/>
  <c r="E44" i="5"/>
  <c r="E112" i="5"/>
  <c r="E179" i="5"/>
  <c r="E246" i="5"/>
  <c r="E316" i="5"/>
  <c r="E378" i="5"/>
  <c r="E446" i="5"/>
  <c r="E513" i="5"/>
  <c r="E580" i="5"/>
  <c r="E650" i="5"/>
  <c r="E714" i="5"/>
  <c r="E782" i="5"/>
  <c r="E850" i="5"/>
  <c r="E915" i="5"/>
  <c r="E985" i="5"/>
  <c r="E1048" i="5"/>
  <c r="E1116" i="5"/>
  <c r="E1182" i="5"/>
  <c r="E1249" i="5"/>
  <c r="E1318" i="5"/>
  <c r="E1381" i="5"/>
  <c r="E1447" i="5"/>
  <c r="E1509" i="5"/>
  <c r="E1570" i="5"/>
  <c r="E1632" i="5"/>
  <c r="E1690" i="5"/>
  <c r="E1749" i="5"/>
  <c r="E1809" i="5"/>
  <c r="E1866" i="5"/>
  <c r="E1927" i="5"/>
  <c r="E1980" i="5"/>
  <c r="E2038" i="5"/>
  <c r="E2096" i="5"/>
  <c r="E2152" i="5"/>
  <c r="E2209" i="5"/>
  <c r="E2263" i="5"/>
  <c r="E2321" i="5"/>
  <c r="E2376" i="5"/>
  <c r="E2433" i="5"/>
  <c r="E2492" i="5"/>
  <c r="E2544" i="5"/>
  <c r="E2601" i="5"/>
  <c r="E2659" i="5"/>
  <c r="E2716" i="5"/>
  <c r="E2771" i="5"/>
  <c r="E2823" i="5"/>
  <c r="E2878" i="5"/>
  <c r="E2931" i="5"/>
  <c r="E2984" i="5"/>
  <c r="E3037" i="5"/>
  <c r="E45" i="5"/>
  <c r="E113" i="5"/>
  <c r="E181" i="5"/>
  <c r="E248" i="5"/>
  <c r="E317" i="5"/>
  <c r="E379" i="5"/>
  <c r="E447" i="5"/>
  <c r="E514" i="5"/>
  <c r="E581" i="5"/>
  <c r="E652" i="5"/>
  <c r="E716" i="5"/>
  <c r="E783" i="5"/>
  <c r="E851" i="5"/>
  <c r="E916" i="5"/>
  <c r="E986" i="5"/>
  <c r="E1049" i="5"/>
  <c r="E1117" i="5"/>
  <c r="E1185" i="5"/>
  <c r="E1250" i="5"/>
  <c r="E1322" i="5"/>
  <c r="E1382" i="5"/>
  <c r="E1449" i="5"/>
  <c r="E1510" i="5"/>
  <c r="E1571" i="5"/>
  <c r="E1633" i="5"/>
  <c r="E1691" i="5"/>
  <c r="E1750" i="5"/>
  <c r="E1810" i="5"/>
  <c r="E1868" i="5"/>
  <c r="E1928" i="5"/>
  <c r="E1981" i="5"/>
  <c r="E2039" i="5"/>
  <c r="E2097" i="5"/>
  <c r="E2153" i="5"/>
  <c r="E2210" i="5"/>
  <c r="E2264" i="5"/>
  <c r="E2322" i="5"/>
  <c r="E2377" i="5"/>
  <c r="E2434" i="5"/>
  <c r="E2493" i="5"/>
  <c r="E2545" i="5"/>
  <c r="E2602" i="5"/>
  <c r="E2660" i="5"/>
  <c r="E2717" i="5"/>
  <c r="E2772" i="5"/>
  <c r="E2824" i="5"/>
  <c r="E2879" i="5"/>
  <c r="E2932" i="5"/>
  <c r="E2985" i="5"/>
  <c r="E3038" i="5"/>
  <c r="E46" i="5"/>
  <c r="E114" i="5"/>
  <c r="E187" i="5"/>
  <c r="E249" i="5"/>
  <c r="E318" i="5"/>
  <c r="E380" i="5"/>
  <c r="E448" i="5"/>
  <c r="E524" i="5"/>
  <c r="E582" i="5"/>
  <c r="E653" i="5"/>
  <c r="E717" i="5"/>
  <c r="E784" i="5"/>
  <c r="E857" i="5"/>
  <c r="E917" i="5"/>
  <c r="E987" i="5"/>
  <c r="E1050" i="5"/>
  <c r="E1118" i="5"/>
  <c r="E1190" i="5"/>
  <c r="E1251" i="5"/>
  <c r="E1324" i="5"/>
  <c r="E1386" i="5"/>
  <c r="E1450" i="5"/>
  <c r="E1518" i="5"/>
  <c r="E1572" i="5"/>
  <c r="E1634" i="5"/>
  <c r="E1692" i="5"/>
  <c r="E1751" i="5"/>
  <c r="E1815" i="5"/>
  <c r="E1869" i="5"/>
  <c r="E1929" i="5"/>
  <c r="E1982" i="5"/>
  <c r="E2040" i="5"/>
  <c r="E2102" i="5"/>
  <c r="E2154" i="5"/>
  <c r="E2211" i="5"/>
  <c r="E2265" i="5"/>
  <c r="E2323" i="5"/>
  <c r="E2385" i="5"/>
  <c r="E2435" i="5"/>
  <c r="E2494" i="5"/>
  <c r="E2546" i="5"/>
  <c r="E2604" i="5"/>
  <c r="E2665" i="5"/>
  <c r="E2718" i="5"/>
  <c r="E2773" i="5"/>
  <c r="E2825" i="5"/>
  <c r="E2880" i="5"/>
  <c r="E2938" i="5"/>
  <c r="E2986" i="5"/>
  <c r="E3039" i="5"/>
  <c r="E49" i="5"/>
  <c r="E115" i="5"/>
  <c r="E188" i="5"/>
  <c r="E251" i="5"/>
  <c r="E319" i="5"/>
  <c r="E381" i="5"/>
  <c r="E449" i="5"/>
  <c r="E525" i="5"/>
  <c r="E588" i="5"/>
  <c r="E656" i="5"/>
  <c r="E718" i="5"/>
  <c r="E785" i="5"/>
  <c r="E858" i="5"/>
  <c r="E922" i="5"/>
  <c r="E988" i="5"/>
  <c r="E1051" i="5"/>
  <c r="E1119" i="5"/>
  <c r="E1194" i="5"/>
  <c r="E1253" i="5"/>
  <c r="E1325" i="5"/>
  <c r="E1388" i="5"/>
  <c r="E1452" i="5"/>
  <c r="E1519" i="5"/>
  <c r="E1574" i="5"/>
  <c r="E1635" i="5"/>
  <c r="E1693" i="5"/>
  <c r="E1752" i="5"/>
  <c r="E1816" i="5"/>
  <c r="E1872" i="5"/>
  <c r="E1930" i="5"/>
  <c r="E1983" i="5"/>
  <c r="E2041" i="5"/>
  <c r="E2103" i="5"/>
  <c r="E2157" i="5"/>
  <c r="E2212" i="5"/>
  <c r="E2266" i="5"/>
  <c r="E2324" i="5"/>
  <c r="E2386" i="5"/>
  <c r="E2437" i="5"/>
  <c r="E2495" i="5"/>
  <c r="E2549" i="5"/>
  <c r="E2605" i="5"/>
  <c r="E2666" i="5"/>
  <c r="E2720" i="5"/>
  <c r="E2774" i="5"/>
  <c r="E2826" i="5"/>
  <c r="E2881" i="5"/>
  <c r="E2939" i="5"/>
  <c r="E2988" i="5"/>
  <c r="E3040" i="5"/>
  <c r="E54" i="5"/>
  <c r="E120" i="5"/>
  <c r="E189" i="5"/>
  <c r="E252" i="5"/>
  <c r="E320" i="5"/>
  <c r="E388" i="5"/>
  <c r="E453" i="5"/>
  <c r="E526" i="5"/>
  <c r="E589" i="5"/>
  <c r="E657" i="5"/>
  <c r="E723" i="5"/>
  <c r="E790" i="5"/>
  <c r="E859" i="5"/>
  <c r="E923" i="5"/>
  <c r="E989" i="5"/>
  <c r="E1057" i="5"/>
  <c r="E1123" i="5"/>
  <c r="E1196" i="5"/>
  <c r="E1254" i="5"/>
  <c r="E1326" i="5"/>
  <c r="E1393" i="5"/>
  <c r="E1456" i="5"/>
  <c r="E1520" i="5"/>
  <c r="E1575" i="5"/>
  <c r="E1637" i="5"/>
  <c r="E1698" i="5"/>
  <c r="E1758" i="5"/>
  <c r="E1817" i="5"/>
  <c r="E1873" i="5"/>
  <c r="E1932" i="5"/>
  <c r="E1990" i="5"/>
  <c r="E2045" i="5"/>
  <c r="E2104" i="5"/>
  <c r="E2158" i="5"/>
  <c r="E2213" i="5"/>
  <c r="E2271" i="5"/>
  <c r="E2328" i="5"/>
  <c r="E2387" i="5"/>
  <c r="E2438" i="5"/>
  <c r="E2496" i="5"/>
  <c r="E2554" i="5"/>
  <c r="E2609" i="5"/>
  <c r="E2668" i="5"/>
  <c r="E2721" i="5"/>
  <c r="E2775" i="5"/>
  <c r="E2831" i="5"/>
  <c r="E2885" i="5"/>
  <c r="E2940" i="5"/>
  <c r="E2989" i="5"/>
  <c r="E3041" i="5"/>
  <c r="E56" i="5"/>
  <c r="E121" i="5"/>
  <c r="E190" i="5"/>
  <c r="E253" i="5"/>
  <c r="E321" i="5"/>
  <c r="E389" i="5"/>
  <c r="E454" i="5"/>
  <c r="E527" i="5"/>
  <c r="E590" i="5"/>
  <c r="E658" i="5"/>
  <c r="E724" i="5"/>
  <c r="E792" i="5"/>
  <c r="E860" i="5"/>
  <c r="E924" i="5"/>
  <c r="E990" i="5"/>
  <c r="E1058" i="5"/>
  <c r="E1124" i="5"/>
  <c r="E1197" i="5"/>
  <c r="E1258" i="5"/>
  <c r="E1327" i="5"/>
  <c r="E1395" i="5"/>
  <c r="E1457" i="5"/>
  <c r="E1521" i="5"/>
  <c r="E1576" i="5"/>
  <c r="E1638" i="5"/>
  <c r="E1699" i="5"/>
  <c r="E1759" i="5"/>
  <c r="E1818" i="5"/>
  <c r="E1874" i="5"/>
  <c r="E1933" i="5"/>
  <c r="E1991" i="5"/>
  <c r="E2046" i="5"/>
  <c r="E2105" i="5"/>
  <c r="E2159" i="5"/>
  <c r="E2214" i="5"/>
  <c r="E2272" i="5"/>
  <c r="E2329" i="5"/>
  <c r="E2388" i="5"/>
  <c r="E2439" i="5"/>
  <c r="E2497" i="5"/>
  <c r="E2555" i="5"/>
  <c r="E2610" i="5"/>
  <c r="E2669" i="5"/>
  <c r="E2722" i="5"/>
  <c r="E2778" i="5"/>
  <c r="E2832" i="5"/>
  <c r="E2886" i="5"/>
  <c r="E2941" i="5"/>
  <c r="E2990" i="5"/>
  <c r="E3042" i="5"/>
  <c r="E61" i="5"/>
  <c r="E124" i="5"/>
  <c r="E191" i="5"/>
  <c r="E254" i="5"/>
  <c r="E322" i="5"/>
  <c r="E398" i="5"/>
  <c r="E458" i="5"/>
  <c r="E528" i="5"/>
  <c r="E591" i="5"/>
  <c r="E659" i="5"/>
  <c r="E732" i="5"/>
  <c r="E793" i="5"/>
  <c r="E861" i="5"/>
  <c r="E925" i="5"/>
  <c r="E991" i="5"/>
  <c r="E1066" i="5"/>
  <c r="E1125" i="5"/>
  <c r="E1198" i="5"/>
  <c r="E1260" i="5"/>
  <c r="E1328" i="5"/>
  <c r="E1401" i="5"/>
  <c r="E1458" i="5"/>
  <c r="E1522" i="5"/>
  <c r="E1577" i="5"/>
  <c r="E1639" i="5"/>
  <c r="E1705" i="5"/>
  <c r="E1760" i="5"/>
  <c r="E1819" i="5"/>
  <c r="E1875" i="5"/>
  <c r="E1934" i="5"/>
  <c r="E1997" i="5"/>
  <c r="E2047" i="5"/>
  <c r="E2106" i="5"/>
  <c r="E2160" i="5"/>
  <c r="E2215" i="5"/>
  <c r="E2277" i="5"/>
  <c r="E2330" i="5"/>
  <c r="E2389" i="5"/>
  <c r="E2440" i="5"/>
  <c r="E2498" i="5"/>
  <c r="E2560" i="5"/>
  <c r="E2611" i="5"/>
  <c r="E2670" i="5"/>
  <c r="E2723" i="5"/>
  <c r="E2779" i="5"/>
  <c r="E2837" i="5"/>
  <c r="E2887" i="5"/>
  <c r="E2942" i="5"/>
  <c r="E2991" i="5"/>
  <c r="E3043" i="5"/>
  <c r="E62" i="5"/>
  <c r="E126" i="5"/>
  <c r="E192" i="5"/>
  <c r="E256" i="5"/>
  <c r="E323" i="5"/>
  <c r="E399" i="5"/>
  <c r="E461" i="5"/>
  <c r="E529" i="5"/>
  <c r="E592" i="5"/>
  <c r="E660" i="5"/>
  <c r="E733" i="5"/>
  <c r="E795" i="5"/>
  <c r="E863" i="5"/>
  <c r="E926" i="5"/>
  <c r="E992" i="5"/>
  <c r="E1068" i="5"/>
  <c r="E1132" i="5"/>
  <c r="E1199" i="5"/>
  <c r="E1263" i="5"/>
  <c r="E1329" i="5"/>
  <c r="E1402" i="5"/>
  <c r="E1460" i="5"/>
  <c r="E1523" i="5"/>
  <c r="E1578" i="5"/>
  <c r="E1640" i="5"/>
  <c r="E1706" i="5"/>
  <c r="E1762" i="5"/>
  <c r="E1822" i="5"/>
  <c r="E1876" i="5"/>
  <c r="E1935" i="5"/>
  <c r="E1998" i="5"/>
  <c r="E2049" i="5"/>
  <c r="E2107" i="5"/>
  <c r="E2161" i="5"/>
  <c r="E2218" i="5"/>
  <c r="E2278" i="5"/>
  <c r="E2332" i="5"/>
  <c r="E2390" i="5"/>
  <c r="E2441" i="5"/>
  <c r="E2499" i="5"/>
  <c r="E2561" i="5"/>
  <c r="E2615" i="5"/>
  <c r="E2671" i="5"/>
  <c r="E2724" i="5"/>
  <c r="E2780" i="5"/>
  <c r="E2838" i="5"/>
  <c r="E2889" i="5"/>
  <c r="E2943" i="5"/>
  <c r="E2992" i="5"/>
  <c r="E3044" i="5"/>
  <c r="E63" i="5"/>
  <c r="E127" i="5"/>
  <c r="E193" i="5"/>
  <c r="E261" i="5"/>
  <c r="E330" i="5"/>
  <c r="E400" i="5"/>
  <c r="E462" i="5"/>
  <c r="E530" i="5"/>
  <c r="E598" i="5"/>
  <c r="E665" i="5"/>
  <c r="E734" i="5"/>
  <c r="E796" i="5"/>
  <c r="E864" i="5"/>
  <c r="E931" i="5"/>
  <c r="E998" i="5"/>
  <c r="E1069" i="5"/>
  <c r="E1133" i="5"/>
  <c r="E1200" i="5"/>
  <c r="E1268" i="5"/>
  <c r="E1333" i="5"/>
  <c r="E1403" i="5"/>
  <c r="E1461" i="5"/>
  <c r="E1524" i="5"/>
  <c r="E1586" i="5"/>
  <c r="E1645" i="5"/>
  <c r="E1708" i="5"/>
  <c r="E1763" i="5"/>
  <c r="E1823" i="5"/>
  <c r="E1881" i="5"/>
  <c r="E1940" i="5"/>
  <c r="E1999" i="5"/>
  <c r="E2050" i="5"/>
  <c r="E2108" i="5"/>
  <c r="E2166" i="5"/>
  <c r="E2223" i="5"/>
  <c r="E2279" i="5"/>
  <c r="E2333" i="5"/>
  <c r="E2391" i="5"/>
  <c r="E2447" i="5"/>
  <c r="E2503" i="5"/>
  <c r="E2562" i="5"/>
  <c r="E2616" i="5"/>
  <c r="E2672" i="5"/>
  <c r="E2729" i="5"/>
  <c r="E2784" i="5"/>
  <c r="E2839" i="5"/>
  <c r="E2890" i="5"/>
  <c r="E2944" i="5"/>
  <c r="E2997" i="5"/>
  <c r="E3048" i="5"/>
  <c r="E64" i="5"/>
  <c r="E128" i="5"/>
  <c r="E194" i="5"/>
  <c r="E262" i="5"/>
  <c r="E332" i="5"/>
  <c r="E401" i="5"/>
  <c r="E463" i="5"/>
  <c r="E531" i="5"/>
  <c r="E600" i="5"/>
  <c r="E666" i="5"/>
  <c r="E735" i="5"/>
  <c r="E797" i="5"/>
  <c r="E865" i="5"/>
  <c r="E932" i="5"/>
  <c r="E1002" i="5"/>
  <c r="E1070" i="5"/>
  <c r="E1134" i="5"/>
  <c r="E1201" i="5"/>
  <c r="E1269" i="5"/>
  <c r="E1334" i="5"/>
  <c r="E1404" i="5"/>
  <c r="E1462" i="5"/>
  <c r="E1525" i="5"/>
  <c r="E1587" i="5"/>
  <c r="E1646" i="5"/>
  <c r="E1709" i="5"/>
  <c r="E1764" i="5"/>
  <c r="E1824" i="5"/>
  <c r="E1882" i="5"/>
  <c r="E1941" i="5"/>
  <c r="E2000" i="5"/>
  <c r="E2053" i="5"/>
  <c r="E2109" i="5"/>
  <c r="E2167" i="5"/>
  <c r="E2224" i="5"/>
  <c r="E2280" i="5"/>
  <c r="E2334" i="5"/>
  <c r="E2392" i="5"/>
  <c r="E2450" i="5"/>
  <c r="E2504" i="5"/>
  <c r="E2563" i="5"/>
  <c r="E2617" i="5"/>
  <c r="E2673" i="5"/>
  <c r="E2730" i="5"/>
  <c r="E2785" i="5"/>
  <c r="E2842" i="5"/>
  <c r="E2891" i="5"/>
  <c r="E2945" i="5"/>
  <c r="E2998" i="5"/>
  <c r="E3049" i="5"/>
  <c r="E66" i="5"/>
  <c r="E129" i="5"/>
  <c r="E195" i="5"/>
  <c r="E271" i="5"/>
  <c r="E334" i="5"/>
  <c r="E402" i="5"/>
  <c r="E466" i="5"/>
  <c r="E532" i="5"/>
  <c r="E605" i="5"/>
  <c r="E667" i="5"/>
  <c r="E736" i="5"/>
  <c r="E798" i="5"/>
  <c r="E866" i="5"/>
  <c r="E942" i="5"/>
  <c r="E1004" i="5"/>
  <c r="E1073" i="5"/>
  <c r="E1135" i="5"/>
  <c r="E1202" i="5"/>
  <c r="E1275" i="5"/>
  <c r="E1338" i="5"/>
  <c r="E1405" i="5"/>
  <c r="E1464" i="5"/>
  <c r="E1526" i="5"/>
  <c r="E1593" i="5"/>
  <c r="E1647" i="5"/>
  <c r="E1710" i="5"/>
  <c r="E1765" i="5"/>
  <c r="E1825" i="5"/>
  <c r="E1889" i="5"/>
  <c r="E1942" i="5"/>
  <c r="E2001" i="5"/>
  <c r="E2054" i="5"/>
  <c r="E2110" i="5"/>
  <c r="E2172" i="5"/>
  <c r="E2225" i="5"/>
  <c r="E2281" i="5"/>
  <c r="E2335" i="5"/>
  <c r="E2393" i="5"/>
  <c r="E2455" i="5"/>
  <c r="E2505" i="5"/>
  <c r="E2564" i="5"/>
  <c r="E2618" i="5"/>
  <c r="E2674" i="5"/>
  <c r="E2735" i="5"/>
  <c r="E2786" i="5"/>
  <c r="E2843" i="5"/>
  <c r="E2892" i="5"/>
  <c r="E2946" i="5"/>
  <c r="E3003" i="5"/>
  <c r="E3050" i="5"/>
  <c r="E67" i="5"/>
  <c r="E130" i="5"/>
  <c r="E198" i="5"/>
  <c r="E272" i="5"/>
  <c r="E336" i="5"/>
  <c r="E403" i="5"/>
  <c r="E467" i="5"/>
  <c r="E533" i="5"/>
  <c r="E606" i="5"/>
  <c r="E669" i="5"/>
  <c r="E737" i="5"/>
  <c r="E799" i="5"/>
  <c r="E867" i="5"/>
  <c r="E943" i="5"/>
  <c r="E1006" i="5"/>
  <c r="E1074" i="5"/>
  <c r="E1136" i="5"/>
  <c r="E1203" i="5"/>
  <c r="E1276" i="5"/>
  <c r="E1340" i="5"/>
  <c r="E1406" i="5"/>
  <c r="E1466" i="5"/>
  <c r="E1528" i="5"/>
  <c r="E1594" i="5"/>
  <c r="E1649" i="5"/>
  <c r="E1711" i="5"/>
  <c r="E1766" i="5"/>
  <c r="E1826" i="5"/>
  <c r="E1890" i="5"/>
  <c r="E1944" i="5"/>
  <c r="E2002" i="5"/>
  <c r="E2055" i="5"/>
  <c r="E2111" i="5"/>
  <c r="E2173" i="5"/>
  <c r="E2227" i="5"/>
  <c r="E2285" i="5"/>
  <c r="E2336" i="5"/>
  <c r="E2394" i="5"/>
  <c r="E2456" i="5"/>
  <c r="E2508" i="5"/>
  <c r="E2565" i="5"/>
  <c r="E2619" i="5"/>
  <c r="E2675" i="5"/>
  <c r="E2736" i="5"/>
  <c r="E2788" i="5"/>
  <c r="E2844" i="5"/>
  <c r="E2893" i="5"/>
  <c r="E2947" i="5"/>
  <c r="E3004" i="5"/>
  <c r="E3052" i="5"/>
  <c r="E68" i="5"/>
  <c r="E138" i="5"/>
  <c r="E206" i="5"/>
  <c r="E273" i="5"/>
  <c r="E337" i="5"/>
  <c r="E404" i="5"/>
  <c r="E473" i="5"/>
  <c r="E538" i="5"/>
  <c r="E607" i="5"/>
  <c r="E670" i="5"/>
  <c r="E738" i="5"/>
  <c r="E806" i="5"/>
  <c r="E874" i="5"/>
  <c r="E944" i="5"/>
  <c r="E1007" i="5"/>
  <c r="E1075" i="5"/>
  <c r="E1141" i="5"/>
  <c r="E1209" i="5"/>
  <c r="E1277" i="5"/>
  <c r="E1341" i="5"/>
  <c r="E1407" i="5"/>
  <c r="E1471" i="5"/>
  <c r="E1532" i="5"/>
  <c r="E1595" i="5"/>
  <c r="E1650" i="5"/>
  <c r="E1712" i="5"/>
  <c r="E1773" i="5"/>
  <c r="E1830" i="5"/>
  <c r="E1891" i="5"/>
  <c r="E1945" i="5"/>
  <c r="E2003" i="5"/>
  <c r="E2061" i="5"/>
  <c r="E2115" i="5"/>
  <c r="E2174" i="5"/>
  <c r="E2228" i="5"/>
  <c r="E2286" i="5"/>
  <c r="E2341" i="5"/>
  <c r="E2398" i="5"/>
  <c r="E2457" i="5"/>
  <c r="E2509" i="5"/>
  <c r="E2566" i="5"/>
  <c r="E2624" i="5"/>
  <c r="E2681" i="5"/>
  <c r="E2737" i="5"/>
  <c r="E2789" i="5"/>
  <c r="E2845" i="5"/>
  <c r="E2898" i="5"/>
  <c r="E2951" i="5"/>
  <c r="E3005" i="5"/>
  <c r="E3053" i="5"/>
  <c r="E69" i="5"/>
  <c r="E140" i="5"/>
  <c r="E207" i="5"/>
  <c r="E276" i="5"/>
  <c r="E338" i="5"/>
  <c r="E405" i="5"/>
  <c r="E474" i="5"/>
  <c r="E541" i="5"/>
  <c r="E608" i="5"/>
  <c r="E671" i="5"/>
  <c r="E739" i="5"/>
  <c r="E810" i="5"/>
  <c r="E876" i="5"/>
  <c r="E945" i="5"/>
  <c r="E1008" i="5"/>
  <c r="E1076" i="5"/>
  <c r="E1142" i="5"/>
  <c r="E1210" i="5"/>
  <c r="E1278" i="5"/>
  <c r="E1342" i="5"/>
  <c r="E1408" i="5"/>
  <c r="E1472" i="5"/>
  <c r="E1533" i="5"/>
  <c r="E1596" i="5"/>
  <c r="E1651" i="5"/>
  <c r="E1713" i="5"/>
  <c r="E1774" i="5"/>
  <c r="E1831" i="5"/>
  <c r="E1892" i="5"/>
  <c r="E1946" i="5"/>
  <c r="E2004" i="5"/>
  <c r="E2062" i="5"/>
  <c r="E2116" i="5"/>
  <c r="E2175" i="5"/>
  <c r="E2229" i="5"/>
  <c r="E2287" i="5"/>
  <c r="E2342" i="5"/>
  <c r="E2399" i="5"/>
  <c r="E2458" i="5"/>
  <c r="E2510" i="5"/>
  <c r="E2567" i="5"/>
  <c r="E2625" i="5"/>
  <c r="E2682" i="5"/>
  <c r="E2738" i="5"/>
  <c r="E2790" i="5"/>
  <c r="E2846" i="5"/>
  <c r="E2899" i="5"/>
  <c r="E2952" i="5"/>
  <c r="E3006" i="5"/>
  <c r="E3054" i="5"/>
  <c r="E70" i="5"/>
  <c r="E146" i="5"/>
  <c r="E208" i="5"/>
  <c r="E277" i="5"/>
  <c r="E339" i="5"/>
  <c r="E406" i="5"/>
  <c r="E479" i="5"/>
  <c r="E542" i="5"/>
  <c r="E609" i="5"/>
  <c r="E673" i="5"/>
  <c r="E740" i="5"/>
  <c r="E816" i="5"/>
  <c r="E877" i="5"/>
  <c r="E946" i="5"/>
  <c r="E1009" i="5"/>
  <c r="E1077" i="5"/>
  <c r="E1150" i="5"/>
  <c r="E1211" i="5"/>
  <c r="E1280" i="5"/>
  <c r="E1343" i="5"/>
  <c r="E1409" i="5"/>
  <c r="E1477" i="5"/>
  <c r="E1535" i="5"/>
  <c r="E1597" i="5"/>
  <c r="E1654" i="5"/>
  <c r="E1714" i="5"/>
  <c r="E1779" i="5"/>
  <c r="E1832" i="5"/>
  <c r="E1893" i="5"/>
  <c r="E1947" i="5"/>
  <c r="E2005" i="5"/>
  <c r="E2067" i="5"/>
  <c r="E2119" i="5"/>
  <c r="E2176" i="5"/>
  <c r="E2230" i="5"/>
  <c r="E2288" i="5"/>
  <c r="E2348" i="5"/>
  <c r="E2400" i="5"/>
  <c r="E2459" i="5"/>
  <c r="E2511" i="5"/>
  <c r="E2568" i="5"/>
  <c r="E2630" i="5"/>
  <c r="E2683" i="5"/>
  <c r="E2739" i="5"/>
  <c r="E2791" i="5"/>
  <c r="E2847" i="5"/>
  <c r="E2904" i="5"/>
  <c r="E2953" i="5"/>
  <c r="E3007" i="5"/>
  <c r="E3055" i="5"/>
  <c r="E74" i="5"/>
  <c r="E147" i="5"/>
  <c r="E210" i="5"/>
  <c r="E278" i="5"/>
  <c r="E340" i="5"/>
  <c r="E409" i="5"/>
  <c r="E480" i="5"/>
  <c r="E544" i="5"/>
  <c r="E610" i="5"/>
  <c r="E674" i="5"/>
  <c r="E741" i="5"/>
  <c r="E817" i="5"/>
  <c r="E879" i="5"/>
  <c r="E947" i="5"/>
  <c r="E1010" i="5"/>
  <c r="E1078" i="5"/>
  <c r="E1151" i="5"/>
  <c r="E1213" i="5"/>
  <c r="E1281" i="5"/>
  <c r="E1344" i="5"/>
  <c r="E1412" i="5"/>
  <c r="E1478" i="5"/>
  <c r="E1537" i="5"/>
  <c r="E1598" i="5"/>
  <c r="E1656" i="5"/>
  <c r="E1715" i="5"/>
  <c r="E1780" i="5"/>
  <c r="E1834" i="5"/>
  <c r="E1894" i="5"/>
  <c r="E1948" i="5"/>
  <c r="E2006" i="5"/>
  <c r="E2068" i="5"/>
  <c r="E2121" i="5"/>
  <c r="E2177" i="5"/>
  <c r="E2231" i="5"/>
  <c r="E2289" i="5"/>
  <c r="E2351" i="5"/>
  <c r="E2402" i="5"/>
  <c r="E2460" i="5"/>
  <c r="E2512" i="5"/>
  <c r="E2569" i="5"/>
  <c r="E2631" i="5"/>
  <c r="E2685" i="5"/>
  <c r="E2740" i="5"/>
  <c r="E2792" i="5"/>
  <c r="E2848" i="5"/>
  <c r="E2906" i="5"/>
  <c r="E2955" i="5"/>
  <c r="E3008" i="5"/>
  <c r="E3056" i="5"/>
  <c r="B2933" i="5" a="1"/>
  <c r="B2933" i="5" s="1"/>
  <c r="B2903" i="5" a="1"/>
  <c r="B2903" i="5" s="1"/>
  <c r="B2873" i="5" a="1"/>
  <c r="B2873" i="5" s="1"/>
  <c r="B2844" i="5" a="1"/>
  <c r="B2844" i="5" s="1"/>
  <c r="B2815" i="5" a="1"/>
  <c r="B2815" i="5" s="1"/>
  <c r="B2786" i="5" a="1"/>
  <c r="B2786" i="5" s="1"/>
  <c r="B2758" i="5" a="1"/>
  <c r="B2758" i="5" s="1"/>
  <c r="B2730" i="5" a="1"/>
  <c r="B2730" i="5" s="1"/>
  <c r="B2701" i="5" a="1"/>
  <c r="B2701" i="5" s="1"/>
  <c r="B2672" i="5" a="1"/>
  <c r="B2672" i="5" s="1"/>
  <c r="B2644" i="5" a="1"/>
  <c r="B2644" i="5" s="1"/>
  <c r="B2618" i="5" a="1"/>
  <c r="B2618" i="5" s="1"/>
  <c r="B2590" i="5" a="1"/>
  <c r="B2590" i="5" s="1"/>
  <c r="B2564" i="5" a="1"/>
  <c r="B2564" i="5" s="1"/>
  <c r="B2539" i="5" a="1"/>
  <c r="B2539" i="5" s="1"/>
  <c r="B2515" i="5" a="1"/>
  <c r="B2515" i="5" s="1"/>
  <c r="B2490" i="5" a="1"/>
  <c r="B2490" i="5" s="1"/>
  <c r="B2436" i="5" a="1"/>
  <c r="B2436" i="5" s="1"/>
  <c r="B2410" i="5" a="1"/>
  <c r="B2410" i="5" s="1"/>
  <c r="B2383" i="5" a="1"/>
  <c r="B2383" i="5" s="1"/>
  <c r="B2326" i="5" a="1"/>
  <c r="B2326" i="5" s="1"/>
  <c r="B2296" i="5" a="1"/>
  <c r="B2296" i="5" s="1"/>
  <c r="B2268" i="5" a="1"/>
  <c r="B2268" i="5" s="1"/>
  <c r="B2235" i="5" a="1"/>
  <c r="B2235" i="5" s="1"/>
  <c r="B2200" i="5" a="1"/>
  <c r="B2200" i="5" s="1"/>
  <c r="B2153" i="5" a="1"/>
  <c r="B2153" i="5" s="1"/>
  <c r="B3061" i="5" a="1"/>
  <c r="B3061" i="5" s="1"/>
  <c r="B2962" i="5" a="1"/>
  <c r="B2962" i="5" s="1"/>
  <c r="B2932" i="5" a="1"/>
  <c r="B2932" i="5" s="1"/>
  <c r="B2902" i="5" a="1"/>
  <c r="B2902" i="5" s="1"/>
  <c r="B2872" i="5" a="1"/>
  <c r="B2872" i="5" s="1"/>
  <c r="B2843" i="5" a="1"/>
  <c r="B2843" i="5" s="1"/>
  <c r="B2814" i="5" a="1"/>
  <c r="B2814" i="5" s="1"/>
  <c r="B2785" i="5" a="1"/>
  <c r="B2785" i="5" s="1"/>
  <c r="B2757" i="5" a="1"/>
  <c r="B2757" i="5" s="1"/>
  <c r="B2729" i="5" a="1"/>
  <c r="B2729" i="5" s="1"/>
  <c r="B2643" i="5" a="1"/>
  <c r="B2643" i="5" s="1"/>
  <c r="B2617" i="5" a="1"/>
  <c r="B2617" i="5" s="1"/>
  <c r="B2589" i="5" a="1"/>
  <c r="B2589" i="5" s="1"/>
  <c r="B2563" i="5" a="1"/>
  <c r="B2563" i="5" s="1"/>
  <c r="B2514" i="5" a="1"/>
  <c r="B2514" i="5" s="1"/>
  <c r="B2489" i="5" a="1"/>
  <c r="B2489" i="5" s="1"/>
  <c r="B2462" i="5" a="1"/>
  <c r="B2462" i="5" s="1"/>
  <c r="B2409" i="5" a="1"/>
  <c r="B2409" i="5" s="1"/>
  <c r="B2382" i="5" a="1"/>
  <c r="B2382" i="5" s="1"/>
  <c r="B2355" i="5" a="1"/>
  <c r="B2355" i="5" s="1"/>
  <c r="B2294" i="5" a="1"/>
  <c r="B2294" i="5" s="1"/>
  <c r="B2267" i="5" a="1"/>
  <c r="B2267" i="5" s="1"/>
  <c r="B2198" i="5" a="1"/>
  <c r="B2198" i="5" s="1"/>
  <c r="B2082" i="5" a="1"/>
  <c r="B2082" i="5" s="1"/>
  <c r="B2882" i="5" a="1"/>
  <c r="B2882" i="5" s="1"/>
  <c r="B3023" i="5" a="1"/>
  <c r="B3023" i="5" s="1"/>
  <c r="B2871" i="5" a="1"/>
  <c r="B2871" i="5" s="1"/>
  <c r="B2842" i="5" a="1"/>
  <c r="B2842" i="5" s="1"/>
  <c r="B2813" i="5" a="1"/>
  <c r="B2813" i="5" s="1"/>
  <c r="B2784" i="5" a="1"/>
  <c r="B2784" i="5" s="1"/>
  <c r="B2756" i="5" a="1"/>
  <c r="B2756" i="5" s="1"/>
  <c r="B2728" i="5" a="1"/>
  <c r="B2728" i="5" s="1"/>
  <c r="B2700" i="5" a="1"/>
  <c r="B2700" i="5" s="1"/>
  <c r="B2671" i="5" a="1"/>
  <c r="B2671" i="5" s="1"/>
  <c r="B2642" i="5" a="1"/>
  <c r="B2642" i="5" s="1"/>
  <c r="B2616" i="5" a="1"/>
  <c r="B2616" i="5" s="1"/>
  <c r="B2562" i="5" a="1"/>
  <c r="B2562" i="5" s="1"/>
  <c r="B2538" i="5" a="1"/>
  <c r="B2538" i="5" s="1"/>
  <c r="B2513" i="5" a="1"/>
  <c r="B2513" i="5" s="1"/>
  <c r="B2488" i="5" a="1"/>
  <c r="B2488" i="5" s="1"/>
  <c r="B2461" i="5" a="1"/>
  <c r="B2461" i="5" s="1"/>
  <c r="B2435" i="5" a="1"/>
  <c r="B2435" i="5" s="1"/>
  <c r="B2408" i="5" a="1"/>
  <c r="B2408" i="5" s="1"/>
  <c r="B2381" i="5" a="1"/>
  <c r="B2381" i="5" s="1"/>
  <c r="B2354" i="5" a="1"/>
  <c r="B2354" i="5" s="1"/>
  <c r="B2324" i="5" a="1"/>
  <c r="B2324" i="5" s="1"/>
  <c r="B2266" i="5" a="1"/>
  <c r="B2266" i="5" s="1"/>
  <c r="B2234" i="5" a="1"/>
  <c r="B2234" i="5" s="1"/>
  <c r="B2197" i="5" a="1"/>
  <c r="B2197" i="5" s="1"/>
  <c r="B2150" i="5" a="1"/>
  <c r="B2150" i="5" s="1"/>
  <c r="B2080" i="5" a="1"/>
  <c r="B2080" i="5" s="1"/>
  <c r="B3001" i="5" a="1"/>
  <c r="B3001" i="5" s="1"/>
  <c r="B3022" i="5" a="1"/>
  <c r="B3022" i="5" s="1"/>
  <c r="B2960" i="5" a="1"/>
  <c r="B2960" i="5" s="1"/>
  <c r="B2930" i="5" a="1"/>
  <c r="B2930" i="5" s="1"/>
  <c r="B2900" i="5" a="1"/>
  <c r="B2900" i="5" s="1"/>
  <c r="B2870" i="5" a="1"/>
  <c r="B2870" i="5" s="1"/>
  <c r="B2841" i="5" a="1"/>
  <c r="B2841" i="5" s="1"/>
  <c r="B2755" i="5" a="1"/>
  <c r="B2755" i="5" s="1"/>
  <c r="B2727" i="5" a="1"/>
  <c r="B2727" i="5" s="1"/>
  <c r="B2699" i="5" a="1"/>
  <c r="B2699" i="5" s="1"/>
  <c r="B2670" i="5" a="1"/>
  <c r="B2670" i="5" s="1"/>
  <c r="B2641" i="5" a="1"/>
  <c r="B2641" i="5" s="1"/>
  <c r="B2615" i="5" a="1"/>
  <c r="B2615" i="5" s="1"/>
  <c r="B2588" i="5" a="1"/>
  <c r="B2588" i="5" s="1"/>
  <c r="B2561" i="5" a="1"/>
  <c r="B2561" i="5" s="1"/>
  <c r="B2537" i="5" a="1"/>
  <c r="B2537" i="5" s="1"/>
  <c r="B2512" i="5" a="1"/>
  <c r="B2512" i="5" s="1"/>
  <c r="B2487" i="5" a="1"/>
  <c r="B2487" i="5" s="1"/>
  <c r="B2434" i="5" a="1"/>
  <c r="B2434" i="5" s="1"/>
  <c r="B2407" i="5" a="1"/>
  <c r="B2407" i="5" s="1"/>
  <c r="B2380" i="5" a="1"/>
  <c r="B2380" i="5" s="1"/>
  <c r="B2352" i="5" a="1"/>
  <c r="B2352" i="5" s="1"/>
  <c r="B2293" i="5" a="1"/>
  <c r="B2293" i="5" s="1"/>
  <c r="B2264" i="5" a="1"/>
  <c r="B2264" i="5" s="1"/>
  <c r="B2195" i="5" a="1"/>
  <c r="B2195" i="5" s="1"/>
  <c r="B2149" i="5" a="1"/>
  <c r="B2149" i="5" s="1"/>
  <c r="B2077" i="5" a="1"/>
  <c r="B2077" i="5" s="1"/>
  <c r="B2951" i="5" a="1"/>
  <c r="B2951" i="5" s="1"/>
  <c r="B2963" i="5" a="1"/>
  <c r="B2963" i="5" s="1"/>
  <c r="B2991" i="5" a="1"/>
  <c r="B2991" i="5" s="1"/>
  <c r="B2899" i="5" a="1"/>
  <c r="B2899" i="5" s="1"/>
  <c r="B2869" i="5" a="1"/>
  <c r="B2869" i="5" s="1"/>
  <c r="B2840" i="5" a="1"/>
  <c r="B2840" i="5" s="1"/>
  <c r="B2812" i="5" a="1"/>
  <c r="B2812" i="5" s="1"/>
  <c r="B2783" i="5" a="1"/>
  <c r="B2783" i="5" s="1"/>
  <c r="B2754" i="5" a="1"/>
  <c r="B2754" i="5" s="1"/>
  <c r="B2726" i="5" a="1"/>
  <c r="B2726" i="5" s="1"/>
  <c r="B2698" i="5" a="1"/>
  <c r="B2698" i="5" s="1"/>
  <c r="B2669" i="5" a="1"/>
  <c r="B2669" i="5" s="1"/>
  <c r="B2640" i="5" a="1"/>
  <c r="B2640" i="5" s="1"/>
  <c r="B2614" i="5" a="1"/>
  <c r="B2614" i="5" s="1"/>
  <c r="B2587" i="5" a="1"/>
  <c r="B2587" i="5" s="1"/>
  <c r="B2560" i="5" a="1"/>
  <c r="B2560" i="5" s="1"/>
  <c r="B2536" i="5" a="1"/>
  <c r="B2536" i="5" s="1"/>
  <c r="B2486" i="5" a="1"/>
  <c r="B2486" i="5" s="1"/>
  <c r="B2460" i="5" a="1"/>
  <c r="B2460" i="5" s="1"/>
  <c r="B2433" i="5" a="1"/>
  <c r="B2433" i="5" s="1"/>
  <c r="B2406" i="5" a="1"/>
  <c r="B2406" i="5" s="1"/>
  <c r="B2379" i="5" a="1"/>
  <c r="B2379" i="5" s="1"/>
  <c r="B2323" i="5" a="1"/>
  <c r="B2323" i="5" s="1"/>
  <c r="B2292" i="5" a="1"/>
  <c r="B2292" i="5" s="1"/>
  <c r="B2263" i="5" a="1"/>
  <c r="B2263" i="5" s="1"/>
  <c r="B2193" i="5" a="1"/>
  <c r="B2193" i="5" s="1"/>
  <c r="B2148" i="5" a="1"/>
  <c r="B2148" i="5" s="1"/>
  <c r="B3024" i="5" a="1"/>
  <c r="B3024" i="5" s="1"/>
  <c r="B3053" i="5" a="1"/>
  <c r="B3053" i="5" s="1"/>
  <c r="B2929" i="5" a="1"/>
  <c r="B2929" i="5" s="1"/>
  <c r="B3051" i="5" a="1"/>
  <c r="B3051" i="5" s="1"/>
  <c r="B3019" i="5" a="1"/>
  <c r="B3019" i="5" s="1"/>
  <c r="B2989" i="5" a="1"/>
  <c r="B2989" i="5" s="1"/>
  <c r="B2959" i="5" a="1"/>
  <c r="B2959" i="5" s="1"/>
  <c r="B2928" i="5" a="1"/>
  <c r="B2928" i="5" s="1"/>
  <c r="B2898" i="5" a="1"/>
  <c r="B2898" i="5" s="1"/>
  <c r="B2868" i="5" a="1"/>
  <c r="B2868" i="5" s="1"/>
  <c r="B2839" i="5" a="1"/>
  <c r="B2839" i="5" s="1"/>
  <c r="B2811" i="5" a="1"/>
  <c r="B2811" i="5" s="1"/>
  <c r="B2782" i="5" a="1"/>
  <c r="B2782" i="5" s="1"/>
  <c r="B2753" i="5" a="1"/>
  <c r="B2753" i="5" s="1"/>
  <c r="B2725" i="5" a="1"/>
  <c r="B2725" i="5" s="1"/>
  <c r="B2697" i="5" a="1"/>
  <c r="B2697" i="5" s="1"/>
  <c r="B2613" i="5" a="1"/>
  <c r="B2613" i="5" s="1"/>
  <c r="B2535" i="5" a="1"/>
  <c r="B2535" i="5" s="1"/>
  <c r="B2511" i="5" a="1"/>
  <c r="B2511" i="5" s="1"/>
  <c r="B2459" i="5" a="1"/>
  <c r="B2459" i="5" s="1"/>
  <c r="B2432" i="5" a="1"/>
  <c r="B2432" i="5" s="1"/>
  <c r="B2350" i="5" a="1"/>
  <c r="B2350" i="5" s="1"/>
  <c r="B2322" i="5" a="1"/>
  <c r="B2322" i="5" s="1"/>
  <c r="B2262" i="5" a="1"/>
  <c r="B2262" i="5" s="1"/>
  <c r="B2231" i="5" a="1"/>
  <c r="B2231" i="5" s="1"/>
  <c r="B2067" i="5" a="1"/>
  <c r="B2067" i="5" s="1"/>
  <c r="B2912" i="5" a="1"/>
  <c r="B2912" i="5" s="1"/>
  <c r="B3055" i="5" a="1"/>
  <c r="B3055" i="5" s="1"/>
  <c r="B3052" i="5" a="1"/>
  <c r="B3052" i="5" s="1"/>
  <c r="B3050" i="5" a="1"/>
  <c r="B3050" i="5" s="1"/>
  <c r="B3018" i="5" a="1"/>
  <c r="B3018" i="5" s="1"/>
  <c r="B2988" i="5" a="1"/>
  <c r="B2988" i="5" s="1"/>
  <c r="B2958" i="5" a="1"/>
  <c r="B2958" i="5" s="1"/>
  <c r="B2897" i="5" a="1"/>
  <c r="B2897" i="5" s="1"/>
  <c r="B2867" i="5" a="1"/>
  <c r="B2867" i="5" s="1"/>
  <c r="B2838" i="5" a="1"/>
  <c r="B2838" i="5" s="1"/>
  <c r="B2810" i="5" a="1"/>
  <c r="B2810" i="5" s="1"/>
  <c r="B2781" i="5" a="1"/>
  <c r="B2781" i="5" s="1"/>
  <c r="B2752" i="5" a="1"/>
  <c r="B2752" i="5" s="1"/>
  <c r="B2724" i="5" a="1"/>
  <c r="B2724" i="5" s="1"/>
  <c r="B2696" i="5" a="1"/>
  <c r="B2696" i="5" s="1"/>
  <c r="B2668" i="5" a="1"/>
  <c r="B2668" i="5" s="1"/>
  <c r="B2639" i="5" a="1"/>
  <c r="B2639" i="5" s="1"/>
  <c r="B2612" i="5" a="1"/>
  <c r="B2612" i="5" s="1"/>
  <c r="B2586" i="5" a="1"/>
  <c r="B2586" i="5" s="1"/>
  <c r="B2559" i="5" a="1"/>
  <c r="B2559" i="5" s="1"/>
  <c r="B2534" i="5" a="1"/>
  <c r="B2534" i="5" s="1"/>
  <c r="B2510" i="5" a="1"/>
  <c r="B2510" i="5" s="1"/>
  <c r="B2485" i="5" a="1"/>
  <c r="B2485" i="5" s="1"/>
  <c r="B2404" i="5" a="1"/>
  <c r="B2404" i="5" s="1"/>
  <c r="B2378" i="5" a="1"/>
  <c r="B2378" i="5" s="1"/>
  <c r="B2321" i="5" a="1"/>
  <c r="B2321" i="5" s="1"/>
  <c r="B2291" i="5" a="1"/>
  <c r="B2291" i="5" s="1"/>
  <c r="B2261" i="5" a="1"/>
  <c r="B2261" i="5" s="1"/>
  <c r="B2191" i="5" a="1"/>
  <c r="B2191" i="5" s="1"/>
  <c r="B2143" i="5" a="1"/>
  <c r="B2143" i="5" s="1"/>
  <c r="B2062" i="5" a="1"/>
  <c r="B2062" i="5" s="1"/>
  <c r="B3029" i="5" a="1"/>
  <c r="B3029" i="5" s="1"/>
  <c r="B2901" i="5" a="1"/>
  <c r="B2901" i="5" s="1"/>
  <c r="B3017" i="5" a="1"/>
  <c r="B3017" i="5" s="1"/>
  <c r="B2896" i="5" a="1"/>
  <c r="B2896" i="5" s="1"/>
  <c r="B2866" i="5" a="1"/>
  <c r="B2866" i="5" s="1"/>
  <c r="B2837" i="5" a="1"/>
  <c r="B2837" i="5" s="1"/>
  <c r="B2809" i="5" a="1"/>
  <c r="B2809" i="5" s="1"/>
  <c r="B2723" i="5" a="1"/>
  <c r="B2723" i="5" s="1"/>
  <c r="B2695" i="5" a="1"/>
  <c r="B2695" i="5" s="1"/>
  <c r="B2667" i="5" a="1"/>
  <c r="B2667" i="5" s="1"/>
  <c r="B2638" i="5" a="1"/>
  <c r="B2638" i="5" s="1"/>
  <c r="B2611" i="5" a="1"/>
  <c r="B2611" i="5" s="1"/>
  <c r="B2585" i="5" a="1"/>
  <c r="B2585" i="5" s="1"/>
  <c r="B2558" i="5" a="1"/>
  <c r="B2558" i="5" s="1"/>
  <c r="B2509" i="5" a="1"/>
  <c r="B2509" i="5" s="1"/>
  <c r="B2484" i="5" a="1"/>
  <c r="B2484" i="5" s="1"/>
  <c r="B2458" i="5" a="1"/>
  <c r="B2458" i="5" s="1"/>
  <c r="B2431" i="5" a="1"/>
  <c r="B2431" i="5" s="1"/>
  <c r="B2377" i="5" a="1"/>
  <c r="B2377" i="5" s="1"/>
  <c r="B2349" i="5" a="1"/>
  <c r="B2349" i="5" s="1"/>
  <c r="B2290" i="5" a="1"/>
  <c r="B2290" i="5" s="1"/>
  <c r="B2260" i="5" a="1"/>
  <c r="B2260" i="5" s="1"/>
  <c r="B2229" i="5" a="1"/>
  <c r="B2229" i="5" s="1"/>
  <c r="B2190" i="5" a="1"/>
  <c r="B2190" i="5" s="1"/>
  <c r="B2140" i="5" a="1"/>
  <c r="B2140" i="5" s="1"/>
  <c r="B2060" i="5" a="1"/>
  <c r="B2060" i="5" s="1"/>
  <c r="B3042" i="5" a="1"/>
  <c r="B3042" i="5" s="1"/>
  <c r="B2993" i="5" a="1"/>
  <c r="B2993" i="5" s="1"/>
  <c r="B3021" i="5" a="1"/>
  <c r="B3021" i="5" s="1"/>
  <c r="B2987" i="5" a="1"/>
  <c r="B2987" i="5" s="1"/>
  <c r="B2986" i="5" a="1"/>
  <c r="B2986" i="5" s="1"/>
  <c r="B2926" i="5" a="1"/>
  <c r="B2926" i="5" s="1"/>
  <c r="B2865" i="5" a="1"/>
  <c r="B2865" i="5" s="1"/>
  <c r="B2836" i="5" a="1"/>
  <c r="B2836" i="5" s="1"/>
  <c r="B2808" i="5" a="1"/>
  <c r="B2808" i="5" s="1"/>
  <c r="B2780" i="5" a="1"/>
  <c r="B2780" i="5" s="1"/>
  <c r="B2751" i="5" a="1"/>
  <c r="B2751" i="5" s="1"/>
  <c r="B2722" i="5" a="1"/>
  <c r="B2722" i="5" s="1"/>
  <c r="B2694" i="5" a="1"/>
  <c r="B2694" i="5" s="1"/>
  <c r="B2666" i="5" a="1"/>
  <c r="B2666" i="5" s="1"/>
  <c r="B2637" i="5" a="1"/>
  <c r="B2637" i="5" s="1"/>
  <c r="B2610" i="5" a="1"/>
  <c r="B2610" i="5" s="1"/>
  <c r="B2584" i="5" a="1"/>
  <c r="B2584" i="5" s="1"/>
  <c r="B2557" i="5" a="1"/>
  <c r="B2557" i="5" s="1"/>
  <c r="B2533" i="5" a="1"/>
  <c r="B2533" i="5" s="1"/>
  <c r="B2457" i="5" a="1"/>
  <c r="B2457" i="5" s="1"/>
  <c r="B2430" i="5" a="1"/>
  <c r="B2430" i="5" s="1"/>
  <c r="B2403" i="5" a="1"/>
  <c r="B2403" i="5" s="1"/>
  <c r="B2376" i="5" a="1"/>
  <c r="B2376" i="5" s="1"/>
  <c r="B2319" i="5" a="1"/>
  <c r="B2319" i="5" s="1"/>
  <c r="B2258" i="5" a="1"/>
  <c r="B2258" i="5" s="1"/>
  <c r="B2059" i="5" a="1"/>
  <c r="B2059" i="5" s="1"/>
  <c r="B3032" i="5" a="1"/>
  <c r="B3032" i="5" s="1"/>
  <c r="B2992" i="5" a="1"/>
  <c r="B2992" i="5" s="1"/>
  <c r="B3020" i="5" a="1"/>
  <c r="B3020" i="5" s="1"/>
  <c r="B2957" i="5" a="1"/>
  <c r="B2957" i="5" s="1"/>
  <c r="B3016" i="5" a="1"/>
  <c r="B3016" i="5" s="1"/>
  <c r="B3015" i="5" a="1"/>
  <c r="B3015" i="5" s="1"/>
  <c r="B2985" i="5" a="1"/>
  <c r="B2985" i="5" s="1"/>
  <c r="B2955" i="5" a="1"/>
  <c r="B2955" i="5" s="1"/>
  <c r="B2925" i="5" a="1"/>
  <c r="B2925" i="5" s="1"/>
  <c r="B2895" i="5" a="1"/>
  <c r="B2895" i="5" s="1"/>
  <c r="B2864" i="5" a="1"/>
  <c r="B2864" i="5" s="1"/>
  <c r="B2835" i="5" a="1"/>
  <c r="B2835" i="5" s="1"/>
  <c r="B2807" i="5" a="1"/>
  <c r="B2807" i="5" s="1"/>
  <c r="B2779" i="5" a="1"/>
  <c r="B2779" i="5" s="1"/>
  <c r="B2750" i="5" a="1"/>
  <c r="B2750" i="5" s="1"/>
  <c r="B2721" i="5" a="1"/>
  <c r="B2721" i="5" s="1"/>
  <c r="B2693" i="5" a="1"/>
  <c r="B2693" i="5" s="1"/>
  <c r="B2665" i="5" a="1"/>
  <c r="B2665" i="5" s="1"/>
  <c r="B2609" i="5" a="1"/>
  <c r="B2609" i="5" s="1"/>
  <c r="B2583" i="5" a="1"/>
  <c r="B2583" i="5" s="1"/>
  <c r="B2532" i="5" a="1"/>
  <c r="B2532" i="5" s="1"/>
  <c r="B2508" i="5" a="1"/>
  <c r="B2508" i="5" s="1"/>
  <c r="B2483" i="5" a="1"/>
  <c r="B2483" i="5" s="1"/>
  <c r="B2456" i="5" a="1"/>
  <c r="B2456" i="5" s="1"/>
  <c r="B2402" i="5" a="1"/>
  <c r="B2402" i="5" s="1"/>
  <c r="B2375" i="5" a="1"/>
  <c r="B2375" i="5" s="1"/>
  <c r="B2348" i="5" a="1"/>
  <c r="B2348" i="5" s="1"/>
  <c r="B2289" i="5" a="1"/>
  <c r="B2289" i="5" s="1"/>
  <c r="B2227" i="5" a="1"/>
  <c r="B2227" i="5" s="1"/>
  <c r="B2135" i="5" a="1"/>
  <c r="B2135" i="5" s="1"/>
  <c r="B2058" i="5" a="1"/>
  <c r="B2058" i="5" s="1"/>
  <c r="B2981" i="5" a="1"/>
  <c r="B2981" i="5" s="1"/>
  <c r="B3056" i="5" a="1"/>
  <c r="B3056" i="5" s="1"/>
  <c r="B2931" i="5" a="1"/>
  <c r="B2931" i="5" s="1"/>
  <c r="B3049" i="5" a="1"/>
  <c r="B3049" i="5" s="1"/>
  <c r="B3048" i="5" a="1"/>
  <c r="B3048" i="5" s="1"/>
  <c r="B3047" i="5" a="1"/>
  <c r="B3047" i="5" s="1"/>
  <c r="B3046" i="5" a="1"/>
  <c r="B3046" i="5" s="1"/>
  <c r="B2954" i="5" a="1"/>
  <c r="B2954" i="5" s="1"/>
  <c r="B2894" i="5" a="1"/>
  <c r="B2894" i="5" s="1"/>
  <c r="B2834" i="5" a="1"/>
  <c r="B2834" i="5" s="1"/>
  <c r="B2806" i="5" a="1"/>
  <c r="B2806" i="5" s="1"/>
  <c r="B2778" i="5" a="1"/>
  <c r="B2778" i="5" s="1"/>
  <c r="B2749" i="5" a="1"/>
  <c r="B2749" i="5" s="1"/>
  <c r="B2720" i="5" a="1"/>
  <c r="B2720" i="5" s="1"/>
  <c r="B2692" i="5" a="1"/>
  <c r="B2692" i="5" s="1"/>
  <c r="B2664" i="5" a="1"/>
  <c r="B2664" i="5" s="1"/>
  <c r="B2636" i="5" a="1"/>
  <c r="B2636" i="5" s="1"/>
  <c r="B2608" i="5" a="1"/>
  <c r="B2608" i="5" s="1"/>
  <c r="B2582" i="5" a="1"/>
  <c r="B2582" i="5" s="1"/>
  <c r="B2556" i="5" a="1"/>
  <c r="B2556" i="5" s="1"/>
  <c r="B2507" i="5" a="1"/>
  <c r="B2507" i="5" s="1"/>
  <c r="B2482" i="5" a="1"/>
  <c r="B2482" i="5" s="1"/>
  <c r="B2455" i="5" a="1"/>
  <c r="B2455" i="5" s="1"/>
  <c r="B2428" i="5" a="1"/>
  <c r="B2428" i="5" s="1"/>
  <c r="B2401" i="5" a="1"/>
  <c r="B2401" i="5" s="1"/>
  <c r="B2374" i="5" a="1"/>
  <c r="B2374" i="5" s="1"/>
  <c r="B2347" i="5" a="1"/>
  <c r="B2347" i="5" s="1"/>
  <c r="B2317" i="5" a="1"/>
  <c r="B2317" i="5" s="1"/>
  <c r="B2256" i="5" a="1"/>
  <c r="B2256" i="5" s="1"/>
  <c r="B2226" i="5" a="1"/>
  <c r="B2226" i="5" s="1"/>
  <c r="B2133" i="5" a="1"/>
  <c r="B2133" i="5" s="1"/>
  <c r="B3062" i="5" a="1"/>
  <c r="B3062" i="5" s="1"/>
  <c r="B3054" i="5" a="1"/>
  <c r="B3054" i="5" s="1"/>
  <c r="B2990" i="5" a="1"/>
  <c r="B2990" i="5" s="1"/>
  <c r="B2927" i="5" a="1"/>
  <c r="B2927" i="5" s="1"/>
  <c r="B2956" i="5" a="1"/>
  <c r="B2956" i="5" s="1"/>
  <c r="B3014" i="5" a="1"/>
  <c r="B3014" i="5" s="1"/>
  <c r="B2984" i="5" a="1"/>
  <c r="B2984" i="5" s="1"/>
  <c r="B2924" i="5" a="1"/>
  <c r="B2924" i="5" s="1"/>
  <c r="B3045" i="5" a="1"/>
  <c r="B3045" i="5" s="1"/>
  <c r="B3013" i="5" a="1"/>
  <c r="B3013" i="5" s="1"/>
  <c r="B2983" i="5" a="1"/>
  <c r="B2983" i="5" s="1"/>
  <c r="B2953" i="5" a="1"/>
  <c r="B2953" i="5" s="1"/>
  <c r="B2923" i="5" a="1"/>
  <c r="B2923" i="5" s="1"/>
  <c r="B2893" i="5" a="1"/>
  <c r="B2893" i="5" s="1"/>
  <c r="B2863" i="5" a="1"/>
  <c r="B2863" i="5" s="1"/>
  <c r="B2833" i="5" a="1"/>
  <c r="B2833" i="5" s="1"/>
  <c r="B2805" i="5" a="1"/>
  <c r="B2805" i="5" s="1"/>
  <c r="B2777" i="5" a="1"/>
  <c r="B2777" i="5" s="1"/>
  <c r="B2691" i="5" a="1"/>
  <c r="B2691" i="5" s="1"/>
  <c r="B2663" i="5" a="1"/>
  <c r="B2663" i="5" s="1"/>
  <c r="B2635" i="5" a="1"/>
  <c r="B2635" i="5" s="1"/>
  <c r="B2581" i="5" a="1"/>
  <c r="B2581" i="5" s="1"/>
  <c r="B2555" i="5" a="1"/>
  <c r="B2555" i="5" s="1"/>
  <c r="B2531" i="5" a="1"/>
  <c r="B2531" i="5" s="1"/>
  <c r="B2481" i="5" a="1"/>
  <c r="B2481" i="5" s="1"/>
  <c r="B2454" i="5" a="1"/>
  <c r="B2454" i="5" s="1"/>
  <c r="B2427" i="5" a="1"/>
  <c r="B2427" i="5" s="1"/>
  <c r="B2400" i="5" a="1"/>
  <c r="B2400" i="5" s="1"/>
  <c r="B2286" i="5" a="1"/>
  <c r="B2286" i="5" s="1"/>
  <c r="B2045" i="5" a="1"/>
  <c r="B2045" i="5" s="1"/>
  <c r="B3030" i="5" a="1"/>
  <c r="B3030" i="5" s="1"/>
  <c r="B2961" i="5" a="1"/>
  <c r="B2961" i="5" s="1"/>
  <c r="B3044" i="5" a="1"/>
  <c r="B3044" i="5" s="1"/>
  <c r="B3012" i="5" a="1"/>
  <c r="B3012" i="5" s="1"/>
  <c r="B2982" i="5" a="1"/>
  <c r="B2982" i="5" s="1"/>
  <c r="B2952" i="5" a="1"/>
  <c r="B2952" i="5" s="1"/>
  <c r="B2922" i="5" a="1"/>
  <c r="B2922" i="5" s="1"/>
  <c r="B2892" i="5" a="1"/>
  <c r="B2892" i="5" s="1"/>
  <c r="B2862" i="5" a="1"/>
  <c r="B2862" i="5" s="1"/>
  <c r="B2832" i="5" a="1"/>
  <c r="B2832" i="5" s="1"/>
  <c r="B2804" i="5" a="1"/>
  <c r="B2804" i="5" s="1"/>
  <c r="B2776" i="5" a="1"/>
  <c r="B2776" i="5" s="1"/>
  <c r="B2748" i="5" a="1"/>
  <c r="B2748" i="5" s="1"/>
  <c r="B2719" i="5" a="1"/>
  <c r="B2719" i="5" s="1"/>
  <c r="B2690" i="5" a="1"/>
  <c r="B2690" i="5" s="1"/>
  <c r="B2662" i="5" a="1"/>
  <c r="B2662" i="5" s="1"/>
  <c r="B2607" i="5" a="1"/>
  <c r="B2607" i="5" s="1"/>
  <c r="B2580" i="5" a="1"/>
  <c r="B2580" i="5" s="1"/>
  <c r="B2530" i="5" a="1"/>
  <c r="B2530" i="5" s="1"/>
  <c r="B2506" i="5" a="1"/>
  <c r="B2506" i="5" s="1"/>
  <c r="B2480" i="5" a="1"/>
  <c r="B2480" i="5" s="1"/>
  <c r="B2453" i="5" a="1"/>
  <c r="B2453" i="5" s="1"/>
  <c r="B2373" i="5" a="1"/>
  <c r="B2373" i="5" s="1"/>
  <c r="B2346" i="5" a="1"/>
  <c r="B2346" i="5" s="1"/>
  <c r="B2316" i="5" a="1"/>
  <c r="B2316" i="5" s="1"/>
  <c r="B2255" i="5" a="1"/>
  <c r="B2255" i="5" s="1"/>
  <c r="B2225" i="5" a="1"/>
  <c r="B2225" i="5" s="1"/>
  <c r="B2182" i="5" a="1"/>
  <c r="B2182" i="5" s="1"/>
  <c r="B2130" i="5" a="1"/>
  <c r="B2130" i="5" s="1"/>
  <c r="B2039" i="5" a="1"/>
  <c r="B2039" i="5" s="1"/>
  <c r="B3043" i="5" a="1"/>
  <c r="B3043" i="5" s="1"/>
  <c r="B2921" i="5" a="1"/>
  <c r="B2921" i="5" s="1"/>
  <c r="B2891" i="5" a="1"/>
  <c r="B2891" i="5" s="1"/>
  <c r="B2861" i="5" a="1"/>
  <c r="B2861" i="5" s="1"/>
  <c r="B2803" i="5" a="1"/>
  <c r="B2803" i="5" s="1"/>
  <c r="B2775" i="5" a="1"/>
  <c r="B2775" i="5" s="1"/>
  <c r="B2747" i="5" a="1"/>
  <c r="B2747" i="5" s="1"/>
  <c r="B2718" i="5" a="1"/>
  <c r="B2718" i="5" s="1"/>
  <c r="B2689" i="5" a="1"/>
  <c r="B2689" i="5" s="1"/>
  <c r="B2661" i="5" a="1"/>
  <c r="B2661" i="5" s="1"/>
  <c r="B2634" i="5" a="1"/>
  <c r="B2634" i="5" s="1"/>
  <c r="B2606" i="5" a="1"/>
  <c r="B2606" i="5" s="1"/>
  <c r="B2554" i="5" a="1"/>
  <c r="B2554" i="5" s="1"/>
  <c r="B2529" i="5" a="1"/>
  <c r="B2529" i="5" s="1"/>
  <c r="B2505" i="5" a="1"/>
  <c r="B2505" i="5" s="1"/>
  <c r="B2452" i="5" a="1"/>
  <c r="B2452" i="5" s="1"/>
  <c r="B2426" i="5" a="1"/>
  <c r="B2426" i="5" s="1"/>
  <c r="B2399" i="5" a="1"/>
  <c r="B2399" i="5" s="1"/>
  <c r="B2372" i="5" a="1"/>
  <c r="B2372" i="5" s="1"/>
  <c r="B2345" i="5" a="1"/>
  <c r="B2345" i="5" s="1"/>
  <c r="B2315" i="5" a="1"/>
  <c r="B2315" i="5" s="1"/>
  <c r="B2285" i="5" a="1"/>
  <c r="B2285" i="5" s="1"/>
  <c r="B2224" i="5" a="1"/>
  <c r="B2224" i="5" s="1"/>
  <c r="B2128" i="5" a="1"/>
  <c r="B2128" i="5" s="1"/>
  <c r="B2037" i="5" a="1"/>
  <c r="B2037" i="5" s="1"/>
  <c r="B2950" i="5" a="1"/>
  <c r="B2950" i="5" s="1"/>
  <c r="B2920" i="5" a="1"/>
  <c r="B2920" i="5" s="1"/>
  <c r="B2890" i="5" a="1"/>
  <c r="B2890" i="5" s="1"/>
  <c r="B2860" i="5" a="1"/>
  <c r="B2860" i="5" s="1"/>
  <c r="B2831" i="5" a="1"/>
  <c r="B2831" i="5" s="1"/>
  <c r="B2802" i="5" a="1"/>
  <c r="B2802" i="5" s="1"/>
  <c r="B2774" i="5" a="1"/>
  <c r="B2774" i="5" s="1"/>
  <c r="B2746" i="5" a="1"/>
  <c r="B2746" i="5" s="1"/>
  <c r="B2717" i="5" a="1"/>
  <c r="B2717" i="5" s="1"/>
  <c r="B2688" i="5" a="1"/>
  <c r="B2688" i="5" s="1"/>
  <c r="B2660" i="5" a="1"/>
  <c r="B2660" i="5" s="1"/>
  <c r="B2633" i="5" a="1"/>
  <c r="B2633" i="5" s="1"/>
  <c r="B2605" i="5" a="1"/>
  <c r="B2605" i="5" s="1"/>
  <c r="B2579" i="5" a="1"/>
  <c r="B2579" i="5" s="1"/>
  <c r="B2553" i="5" a="1"/>
  <c r="B2553" i="5" s="1"/>
  <c r="B2528" i="5" a="1"/>
  <c r="B2528" i="5" s="1"/>
  <c r="B2504" i="5" a="1"/>
  <c r="B2504" i="5" s="1"/>
  <c r="B2479" i="5" a="1"/>
  <c r="B2479" i="5" s="1"/>
  <c r="B2425" i="5" a="1"/>
  <c r="B2425" i="5" s="1"/>
  <c r="B2398" i="5" a="1"/>
  <c r="B2398" i="5" s="1"/>
  <c r="B2343" i="5" a="1"/>
  <c r="B2343" i="5" s="1"/>
  <c r="B2284" i="5" a="1"/>
  <c r="B2284" i="5" s="1"/>
  <c r="B2223" i="5" a="1"/>
  <c r="B2223" i="5" s="1"/>
  <c r="B2181" i="5" a="1"/>
  <c r="B2181" i="5" s="1"/>
  <c r="B2126" i="5" a="1"/>
  <c r="B2126" i="5" s="1"/>
  <c r="B3011" i="5" a="1"/>
  <c r="B3011" i="5" s="1"/>
  <c r="B2889" i="5" a="1"/>
  <c r="B2889" i="5" s="1"/>
  <c r="B2859" i="5" a="1"/>
  <c r="B2859" i="5" s="1"/>
  <c r="B2830" i="5" a="1"/>
  <c r="B2830" i="5" s="1"/>
  <c r="B2801" i="5" a="1"/>
  <c r="B2801" i="5" s="1"/>
  <c r="B2773" i="5" a="1"/>
  <c r="B2773" i="5" s="1"/>
  <c r="B2745" i="5" a="1"/>
  <c r="B2745" i="5" s="1"/>
  <c r="B2659" i="5" a="1"/>
  <c r="B2659" i="5" s="1"/>
  <c r="B2632" i="5" a="1"/>
  <c r="B2632" i="5" s="1"/>
  <c r="B2578" i="5" a="1"/>
  <c r="B2578" i="5" s="1"/>
  <c r="B2552" i="5" a="1"/>
  <c r="B2552" i="5" s="1"/>
  <c r="B2503" i="5" a="1"/>
  <c r="B2503" i="5" s="1"/>
  <c r="B2477" i="5" a="1"/>
  <c r="B2477" i="5" s="1"/>
  <c r="B2451" i="5" a="1"/>
  <c r="B2451" i="5" s="1"/>
  <c r="B2424" i="5" a="1"/>
  <c r="B2424" i="5" s="1"/>
  <c r="B2397" i="5" a="1"/>
  <c r="B2397" i="5" s="1"/>
  <c r="B2371" i="5" a="1"/>
  <c r="B2371" i="5" s="1"/>
  <c r="B2342" i="5" a="1"/>
  <c r="B2342" i="5" s="1"/>
  <c r="B2314" i="5" a="1"/>
  <c r="B2314" i="5" s="1"/>
  <c r="B2283" i="5" a="1"/>
  <c r="B2283" i="5" s="1"/>
  <c r="B2252" i="5" a="1"/>
  <c r="B2252" i="5" s="1"/>
  <c r="B2221" i="5" a="1"/>
  <c r="B2221" i="5" s="1"/>
  <c r="B2178" i="5" a="1"/>
  <c r="B2178" i="5" s="1"/>
  <c r="B2125" i="5" a="1"/>
  <c r="B2125" i="5" s="1"/>
  <c r="B2035" i="5" a="1"/>
  <c r="B2035" i="5" s="1"/>
  <c r="B2980" i="5" a="1"/>
  <c r="B2980" i="5" s="1"/>
  <c r="B3008" i="5" a="1"/>
  <c r="B3008" i="5" s="1"/>
  <c r="B2948" i="5" a="1"/>
  <c r="B2948" i="5" s="1"/>
  <c r="B2918" i="5" a="1"/>
  <c r="B2918" i="5" s="1"/>
  <c r="B2888" i="5" a="1"/>
  <c r="B2888" i="5" s="1"/>
  <c r="B2858" i="5" a="1"/>
  <c r="B2858" i="5" s="1"/>
  <c r="B2829" i="5" a="1"/>
  <c r="B2829" i="5" s="1"/>
  <c r="B2800" i="5" a="1"/>
  <c r="B2800" i="5" s="1"/>
  <c r="B2772" i="5" a="1"/>
  <c r="B2772" i="5" s="1"/>
  <c r="B2744" i="5" a="1"/>
  <c r="B2744" i="5" s="1"/>
  <c r="B2716" i="5" a="1"/>
  <c r="B2716" i="5" s="1"/>
  <c r="B2687" i="5" a="1"/>
  <c r="B2687" i="5" s="1"/>
  <c r="B2658" i="5" a="1"/>
  <c r="B2658" i="5" s="1"/>
  <c r="B2631" i="5" a="1"/>
  <c r="B2631" i="5" s="1"/>
  <c r="B2604" i="5" a="1"/>
  <c r="B2604" i="5" s="1"/>
  <c r="B2577" i="5" a="1"/>
  <c r="B2577" i="5" s="1"/>
  <c r="B2551" i="5" a="1"/>
  <c r="B2551" i="5" s="1"/>
  <c r="B2527" i="5" a="1"/>
  <c r="B2527" i="5" s="1"/>
  <c r="B2450" i="5" a="1"/>
  <c r="B2450" i="5" s="1"/>
  <c r="B2423" i="5" a="1"/>
  <c r="B2423" i="5" s="1"/>
  <c r="B2370" i="5" a="1"/>
  <c r="B2370" i="5" s="1"/>
  <c r="B2341" i="5" a="1"/>
  <c r="B2341" i="5" s="1"/>
  <c r="B2313" i="5" a="1"/>
  <c r="B2313" i="5" s="1"/>
  <c r="B2282" i="5" a="1"/>
  <c r="B2282" i="5" s="1"/>
  <c r="B2176" i="5" a="1"/>
  <c r="B2176" i="5" s="1"/>
  <c r="B2124" i="5" a="1"/>
  <c r="B2124" i="5" s="1"/>
  <c r="B2032" i="5" a="1"/>
  <c r="B2032" i="5" s="1"/>
  <c r="B3041" i="5" a="1"/>
  <c r="B3041" i="5" s="1"/>
  <c r="B2978" i="5" a="1"/>
  <c r="B2978" i="5" s="1"/>
  <c r="B2917" i="5" a="1"/>
  <c r="B2917" i="5" s="1"/>
  <c r="B2887" i="5" a="1"/>
  <c r="B2887" i="5" s="1"/>
  <c r="B2857" i="5" a="1"/>
  <c r="B2857" i="5" s="1"/>
  <c r="B2771" i="5" a="1"/>
  <c r="B2771" i="5" s="1"/>
  <c r="B2743" i="5" a="1"/>
  <c r="B2743" i="5" s="1"/>
  <c r="B2715" i="5" a="1"/>
  <c r="B2715" i="5" s="1"/>
  <c r="B2686" i="5" a="1"/>
  <c r="B2686" i="5" s="1"/>
  <c r="B2657" i="5" a="1"/>
  <c r="B2657" i="5" s="1"/>
  <c r="B2630" i="5" a="1"/>
  <c r="B2630" i="5" s="1"/>
  <c r="B2603" i="5" a="1"/>
  <c r="B2603" i="5" s="1"/>
  <c r="B2576" i="5" a="1"/>
  <c r="B2576" i="5" s="1"/>
  <c r="B2550" i="5" a="1"/>
  <c r="B2550" i="5" s="1"/>
  <c r="B2526" i="5" a="1"/>
  <c r="B2526" i="5" s="1"/>
  <c r="B2501" i="5" a="1"/>
  <c r="B2501" i="5" s="1"/>
  <c r="B2476" i="5" a="1"/>
  <c r="B2476" i="5" s="1"/>
  <c r="B2449" i="5" a="1"/>
  <c r="B2449" i="5" s="1"/>
  <c r="B2422" i="5" a="1"/>
  <c r="B2422" i="5" s="1"/>
  <c r="B2396" i="5" a="1"/>
  <c r="B2396" i="5" s="1"/>
  <c r="B2369" i="5" a="1"/>
  <c r="B2369" i="5" s="1"/>
  <c r="B2340" i="5" a="1"/>
  <c r="B2340" i="5" s="1"/>
  <c r="B2312" i="5" a="1"/>
  <c r="B2312" i="5" s="1"/>
  <c r="B2281" i="5" a="1"/>
  <c r="B2281" i="5" s="1"/>
  <c r="B2250" i="5" a="1"/>
  <c r="B2250" i="5" s="1"/>
  <c r="B2175" i="5" a="1"/>
  <c r="B2175" i="5" s="1"/>
  <c r="B2121" i="5" a="1"/>
  <c r="B2121" i="5" s="1"/>
  <c r="B2919" i="5" a="1"/>
  <c r="B2919" i="5" s="1"/>
  <c r="B2977" i="5" a="1"/>
  <c r="B2977" i="5" s="1"/>
  <c r="B3038" i="5" a="1"/>
  <c r="B3038" i="5" s="1"/>
  <c r="B2946" i="5" a="1"/>
  <c r="B2946" i="5" s="1"/>
  <c r="B2886" i="5" a="1"/>
  <c r="B2886" i="5" s="1"/>
  <c r="B2828" i="5" a="1"/>
  <c r="B2828" i="5" s="1"/>
  <c r="B2770" i="5" a="1"/>
  <c r="B2770" i="5" s="1"/>
  <c r="B2742" i="5" a="1"/>
  <c r="B2742" i="5" s="1"/>
  <c r="B2714" i="5" a="1"/>
  <c r="B2714" i="5" s="1"/>
  <c r="B2685" i="5" a="1"/>
  <c r="B2685" i="5" s="1"/>
  <c r="B2656" i="5" a="1"/>
  <c r="B2656" i="5" s="1"/>
  <c r="B2629" i="5" a="1"/>
  <c r="B2629" i="5" s="1"/>
  <c r="B2525" i="5" a="1"/>
  <c r="B2525" i="5" s="1"/>
  <c r="B2500" i="5" a="1"/>
  <c r="B2500" i="5" s="1"/>
  <c r="B2475" i="5" a="1"/>
  <c r="B2475" i="5" s="1"/>
  <c r="B2448" i="5" a="1"/>
  <c r="B2448" i="5" s="1"/>
  <c r="B2395" i="5" a="1"/>
  <c r="B2395" i="5" s="1"/>
  <c r="B2368" i="5" a="1"/>
  <c r="B2368" i="5" s="1"/>
  <c r="B2310" i="5" a="1"/>
  <c r="B2310" i="5" s="1"/>
  <c r="B2280" i="5" a="1"/>
  <c r="B2280" i="5" s="1"/>
  <c r="B2249" i="5" a="1"/>
  <c r="B2249" i="5" s="1"/>
  <c r="B2173" i="5" a="1"/>
  <c r="B2173" i="5" s="1"/>
  <c r="B2120" i="5" a="1"/>
  <c r="B2120" i="5" s="1"/>
  <c r="B2018" i="5" a="1"/>
  <c r="B2018" i="5" s="1"/>
  <c r="B3009" i="5" a="1"/>
  <c r="B3009" i="5" s="1"/>
  <c r="B3040" i="5" a="1"/>
  <c r="B3040" i="5" s="1"/>
  <c r="B2947" i="5" a="1"/>
  <c r="B2947" i="5" s="1"/>
  <c r="B3007" i="5" a="1"/>
  <c r="B3007" i="5" s="1"/>
  <c r="B2976" i="5" a="1"/>
  <c r="B2976" i="5" s="1"/>
  <c r="B2916" i="5" a="1"/>
  <c r="B2916" i="5" s="1"/>
  <c r="B2856" i="5" a="1"/>
  <c r="B2856" i="5" s="1"/>
  <c r="B2799" i="5" a="1"/>
  <c r="B2799" i="5" s="1"/>
  <c r="B3037" i="5" a="1"/>
  <c r="B3037" i="5" s="1"/>
  <c r="B3006" i="5" a="1"/>
  <c r="B3006" i="5" s="1"/>
  <c r="B2945" i="5" a="1"/>
  <c r="B2945" i="5" s="1"/>
  <c r="B2915" i="5" a="1"/>
  <c r="B2915" i="5" s="1"/>
  <c r="B2885" i="5" a="1"/>
  <c r="B2885" i="5" s="1"/>
  <c r="B2855" i="5" a="1"/>
  <c r="B2855" i="5" s="1"/>
  <c r="B2827" i="5" a="1"/>
  <c r="B2827" i="5" s="1"/>
  <c r="B2798" i="5" a="1"/>
  <c r="B2798" i="5" s="1"/>
  <c r="B2769" i="5" a="1"/>
  <c r="B2769" i="5" s="1"/>
  <c r="B2741" i="5" a="1"/>
  <c r="B2741" i="5" s="1"/>
  <c r="B2713" i="5" a="1"/>
  <c r="B2713" i="5" s="1"/>
  <c r="B2628" i="5" a="1"/>
  <c r="B2628" i="5" s="1"/>
  <c r="B2602" i="5" a="1"/>
  <c r="B2602" i="5" s="1"/>
  <c r="B2575" i="5" a="1"/>
  <c r="B2575" i="5" s="1"/>
  <c r="B2549" i="5" a="1"/>
  <c r="B2549" i="5" s="1"/>
  <c r="B2421" i="5" a="1"/>
  <c r="B2421" i="5" s="1"/>
  <c r="B2367" i="5" a="1"/>
  <c r="B2367" i="5" s="1"/>
  <c r="B2339" i="5" a="1"/>
  <c r="B2339" i="5" s="1"/>
  <c r="B2309" i="5" a="1"/>
  <c r="B2309" i="5" s="1"/>
  <c r="B2278" i="5" a="1"/>
  <c r="B2278" i="5" s="1"/>
  <c r="B2216" i="5" a="1"/>
  <c r="B2216" i="5" s="1"/>
  <c r="B2115" i="5" a="1"/>
  <c r="B2115" i="5" s="1"/>
  <c r="B2015" i="5" a="1"/>
  <c r="B2015" i="5" s="1"/>
  <c r="B2949" i="5" a="1"/>
  <c r="B2949" i="5" s="1"/>
  <c r="B3039" i="5" a="1"/>
  <c r="B3039" i="5" s="1"/>
  <c r="B3005" i="5" a="1"/>
  <c r="B3005" i="5" s="1"/>
  <c r="B2944" i="5" a="1"/>
  <c r="B2944" i="5" s="1"/>
  <c r="B2914" i="5" a="1"/>
  <c r="B2914" i="5" s="1"/>
  <c r="B2884" i="5" a="1"/>
  <c r="B2884" i="5" s="1"/>
  <c r="B2854" i="5" a="1"/>
  <c r="B2854" i="5" s="1"/>
  <c r="B2826" i="5" a="1"/>
  <c r="B2826" i="5" s="1"/>
  <c r="B2797" i="5" a="1"/>
  <c r="B2797" i="5" s="1"/>
  <c r="B2768" i="5" a="1"/>
  <c r="B2768" i="5" s="1"/>
  <c r="B2740" i="5" a="1"/>
  <c r="B2740" i="5" s="1"/>
  <c r="B2712" i="5" a="1"/>
  <c r="B2712" i="5" s="1"/>
  <c r="B2684" i="5" a="1"/>
  <c r="B2684" i="5" s="1"/>
  <c r="B2655" i="5" a="1"/>
  <c r="B2655" i="5" s="1"/>
  <c r="B2627" i="5" a="1"/>
  <c r="B2627" i="5" s="1"/>
  <c r="B2601" i="5" a="1"/>
  <c r="B2601" i="5" s="1"/>
  <c r="B2574" i="5" a="1"/>
  <c r="B2574" i="5" s="1"/>
  <c r="B2548" i="5" a="1"/>
  <c r="B2548" i="5" s="1"/>
  <c r="B2524" i="5" a="1"/>
  <c r="B2524" i="5" s="1"/>
  <c r="B2499" i="5" a="1"/>
  <c r="B2499" i="5" s="1"/>
  <c r="B2474" i="5" a="1"/>
  <c r="B2474" i="5" s="1"/>
  <c r="B2447" i="5" a="1"/>
  <c r="B2447" i="5" s="1"/>
  <c r="B2420" i="5" a="1"/>
  <c r="B2420" i="5" s="1"/>
  <c r="B2394" i="5" a="1"/>
  <c r="B2394" i="5" s="1"/>
  <c r="B2366" i="5" a="1"/>
  <c r="B2366" i="5" s="1"/>
  <c r="B2338" i="5" a="1"/>
  <c r="B2338" i="5" s="1"/>
  <c r="B2308" i="5" a="1"/>
  <c r="B2308" i="5" s="1"/>
  <c r="B2248" i="5" a="1"/>
  <c r="B2248" i="5" s="1"/>
  <c r="B2170" i="5" a="1"/>
  <c r="B2170" i="5" s="1"/>
  <c r="B2114" i="5" a="1"/>
  <c r="B2114" i="5" s="1"/>
  <c r="B2000" i="5" a="1"/>
  <c r="B2000" i="5" s="1"/>
  <c r="B2979" i="5" a="1"/>
  <c r="B2979" i="5" s="1"/>
  <c r="B3036" i="5" a="1"/>
  <c r="B3036" i="5" s="1"/>
  <c r="B2975" i="5" a="1"/>
  <c r="B2975" i="5" s="1"/>
  <c r="B3035" i="5" a="1"/>
  <c r="B3035" i="5" s="1"/>
  <c r="B3004" i="5" a="1"/>
  <c r="B3004" i="5" s="1"/>
  <c r="B2974" i="5" a="1"/>
  <c r="B2974" i="5" s="1"/>
  <c r="B2913" i="5" a="1"/>
  <c r="B2913" i="5" s="1"/>
  <c r="B2883" i="5" a="1"/>
  <c r="B2883" i="5" s="1"/>
  <c r="B2853" i="5" a="1"/>
  <c r="B2853" i="5" s="1"/>
  <c r="B2825" i="5" a="1"/>
  <c r="B2825" i="5" s="1"/>
  <c r="B2739" i="5" a="1"/>
  <c r="B2739" i="5" s="1"/>
  <c r="B2711" i="5" a="1"/>
  <c r="B2711" i="5" s="1"/>
  <c r="B2683" i="5" a="1"/>
  <c r="B2683" i="5" s="1"/>
  <c r="B2654" i="5" a="1"/>
  <c r="B2654" i="5" s="1"/>
  <c r="B2626" i="5" a="1"/>
  <c r="B2626" i="5" s="1"/>
  <c r="B2600" i="5" a="1"/>
  <c r="B2600" i="5" s="1"/>
  <c r="B2573" i="5" a="1"/>
  <c r="B2573" i="5" s="1"/>
  <c r="B2523" i="5" a="1"/>
  <c r="B2523" i="5" s="1"/>
  <c r="B2498" i="5" a="1"/>
  <c r="B2498" i="5" s="1"/>
  <c r="B2473" i="5" a="1"/>
  <c r="B2473" i="5" s="1"/>
  <c r="B2446" i="5" a="1"/>
  <c r="B2446" i="5" s="1"/>
  <c r="B2393" i="5" a="1"/>
  <c r="B2393" i="5" s="1"/>
  <c r="B2337" i="5" a="1"/>
  <c r="B2337" i="5" s="1"/>
  <c r="B2277" i="5" a="1"/>
  <c r="B2277" i="5" s="1"/>
  <c r="B2247" i="5" a="1"/>
  <c r="B2247" i="5" s="1"/>
  <c r="B2213" i="5" a="1"/>
  <c r="B2213" i="5" s="1"/>
  <c r="B1995" i="5" a="1"/>
  <c r="B1995" i="5" s="1"/>
  <c r="B2852" i="5" a="1"/>
  <c r="B2852" i="5" s="1"/>
  <c r="B2824" i="5" a="1"/>
  <c r="B2824" i="5" s="1"/>
  <c r="B2796" i="5" a="1"/>
  <c r="B2796" i="5" s="1"/>
  <c r="B2767" i="5" a="1"/>
  <c r="B2767" i="5" s="1"/>
  <c r="B2738" i="5" a="1"/>
  <c r="B2738" i="5" s="1"/>
  <c r="B2710" i="5" a="1"/>
  <c r="B2710" i="5" s="1"/>
  <c r="B2682" i="5" a="1"/>
  <c r="B2682" i="5" s="1"/>
  <c r="B2653" i="5" a="1"/>
  <c r="B2653" i="5" s="1"/>
  <c r="B2625" i="5" a="1"/>
  <c r="B2625" i="5" s="1"/>
  <c r="B2599" i="5" a="1"/>
  <c r="B2599" i="5" s="1"/>
  <c r="B2547" i="5" a="1"/>
  <c r="B2547" i="5" s="1"/>
  <c r="B2497" i="5" a="1"/>
  <c r="B2497" i="5" s="1"/>
  <c r="B2472" i="5" a="1"/>
  <c r="B2472" i="5" s="1"/>
  <c r="B2445" i="5" a="1"/>
  <c r="B2445" i="5" s="1"/>
  <c r="B2419" i="5" a="1"/>
  <c r="B2419" i="5" s="1"/>
  <c r="B2391" i="5" a="1"/>
  <c r="B2391" i="5" s="1"/>
  <c r="B2364" i="5" a="1"/>
  <c r="B2364" i="5" s="1"/>
  <c r="B2336" i="5" a="1"/>
  <c r="B2336" i="5" s="1"/>
  <c r="B2306" i="5" a="1"/>
  <c r="B2306" i="5" s="1"/>
  <c r="B2246" i="5" a="1"/>
  <c r="B2246" i="5" s="1"/>
  <c r="B2211" i="5" a="1"/>
  <c r="B2211" i="5" s="1"/>
  <c r="B2167" i="5" a="1"/>
  <c r="B2167" i="5" s="1"/>
  <c r="B2108" i="5" a="1"/>
  <c r="B2108" i="5" s="1"/>
  <c r="B1973" i="5" a="1"/>
  <c r="B1973" i="5" s="1"/>
  <c r="R5" i="8" l="1" a="1"/>
  <c r="R5" i="8" s="1"/>
  <c r="R2" i="8" a="1"/>
  <c r="R2" i="8" s="1"/>
  <c r="R3" i="8" a="1"/>
  <c r="R3" i="8" s="1"/>
  <c r="R4" i="8" a="1"/>
  <c r="R4" i="8" s="1"/>
  <c r="Q5" i="8" a="1"/>
  <c r="Q5" i="8" s="1"/>
  <c r="Q4" i="8" a="1"/>
  <c r="Q4" i="8" s="1"/>
  <c r="Q2" i="8" a="1"/>
  <c r="Q2" i="8" s="1"/>
  <c r="S2" i="8" s="1"/>
  <c r="Q3" i="8" a="1"/>
  <c r="Q3" i="8" s="1"/>
  <c r="W5" i="10"/>
  <c r="Y6" i="10" s="1"/>
  <c r="H2" i="7" a="1"/>
  <c r="S5" i="8" l="1"/>
  <c r="R6" i="8"/>
  <c r="Q6" i="8"/>
  <c r="S4" i="8"/>
  <c r="S3" i="8"/>
  <c r="H2" i="7"/>
  <c r="O2" i="7" a="1"/>
  <c r="O2" i="7" s="1"/>
  <c r="P2" i="7" s="1" a="1"/>
  <c r="P2" i="7" s="1"/>
  <c r="O173" i="5"/>
  <c r="O141" i="5"/>
  <c r="O109" i="5"/>
  <c r="O77" i="5"/>
  <c r="O45" i="5"/>
  <c r="O13" i="5"/>
  <c r="O172" i="5"/>
  <c r="O140" i="5"/>
  <c r="O108" i="5"/>
  <c r="O76" i="5"/>
  <c r="O44" i="5"/>
  <c r="O12" i="5"/>
  <c r="O171" i="5"/>
  <c r="O139" i="5"/>
  <c r="O107" i="5"/>
  <c r="O75" i="5"/>
  <c r="O43" i="5"/>
  <c r="O11" i="5"/>
  <c r="O169" i="5"/>
  <c r="O137" i="5"/>
  <c r="O105" i="5"/>
  <c r="O73" i="5"/>
  <c r="O41" i="5"/>
  <c r="O9" i="5"/>
  <c r="O168" i="5"/>
  <c r="O136" i="5"/>
  <c r="O104" i="5"/>
  <c r="O72" i="5"/>
  <c r="O40" i="5"/>
  <c r="O8" i="5"/>
  <c r="O39" i="5"/>
  <c r="O134" i="5"/>
  <c r="O6" i="5"/>
  <c r="O194" i="5"/>
  <c r="O162" i="5"/>
  <c r="O130" i="5"/>
  <c r="O98" i="5"/>
  <c r="O66" i="5"/>
  <c r="O34" i="5"/>
  <c r="O193" i="5"/>
  <c r="O161" i="5"/>
  <c r="O97" i="5"/>
  <c r="O65" i="5"/>
  <c r="O33" i="5"/>
  <c r="O131" i="5"/>
  <c r="O170" i="5"/>
  <c r="O138" i="5"/>
  <c r="O106" i="5"/>
  <c r="O74" i="5"/>
  <c r="O42" i="5"/>
  <c r="O10" i="5"/>
  <c r="O70" i="5"/>
  <c r="O160" i="5"/>
  <c r="O64" i="5"/>
  <c r="O191" i="5"/>
  <c r="O159" i="5"/>
  <c r="O127" i="5"/>
  <c r="O95" i="5"/>
  <c r="O63" i="5"/>
  <c r="O31" i="5"/>
  <c r="O198" i="5"/>
  <c r="O166" i="5"/>
  <c r="O102" i="5"/>
  <c r="O196" i="5"/>
  <c r="O164" i="5"/>
  <c r="O132" i="5"/>
  <c r="O68" i="5"/>
  <c r="O36" i="5"/>
  <c r="O129" i="5"/>
  <c r="O192" i="5"/>
  <c r="O190" i="5"/>
  <c r="O158" i="5"/>
  <c r="O126" i="5"/>
  <c r="O94" i="5"/>
  <c r="O62" i="5"/>
  <c r="O30" i="5"/>
  <c r="O199" i="5"/>
  <c r="O167" i="5"/>
  <c r="O135" i="5"/>
  <c r="O103" i="5"/>
  <c r="O71" i="5"/>
  <c r="O7" i="5"/>
  <c r="O38" i="5"/>
  <c r="O197" i="5"/>
  <c r="O165" i="5"/>
  <c r="O133" i="5"/>
  <c r="O101" i="5"/>
  <c r="O69" i="5"/>
  <c r="O37" i="5"/>
  <c r="O5" i="5"/>
  <c r="O100" i="5"/>
  <c r="O4" i="5"/>
  <c r="O195" i="5"/>
  <c r="O163" i="5"/>
  <c r="O99" i="5"/>
  <c r="O67" i="5"/>
  <c r="O35" i="5"/>
  <c r="O3" i="5"/>
  <c r="O128" i="5"/>
  <c r="O96" i="5"/>
  <c r="O32" i="5"/>
  <c r="O189" i="5"/>
  <c r="O157" i="5"/>
  <c r="O125" i="5"/>
  <c r="O93" i="5"/>
  <c r="O61" i="5"/>
  <c r="O29" i="5"/>
  <c r="O188" i="5"/>
  <c r="O156" i="5"/>
  <c r="O124" i="5"/>
  <c r="O92" i="5"/>
  <c r="O60" i="5"/>
  <c r="O28" i="5"/>
  <c r="O187" i="5"/>
  <c r="O155" i="5"/>
  <c r="O123" i="5"/>
  <c r="O91" i="5"/>
  <c r="O59" i="5"/>
  <c r="O27" i="5"/>
  <c r="O186" i="5"/>
  <c r="O154" i="5"/>
  <c r="O122" i="5"/>
  <c r="O90" i="5"/>
  <c r="O58" i="5"/>
  <c r="O26" i="5"/>
  <c r="O185" i="5"/>
  <c r="O153" i="5"/>
  <c r="O121" i="5"/>
  <c r="O89" i="5"/>
  <c r="O57" i="5"/>
  <c r="O25" i="5"/>
  <c r="O184" i="5"/>
  <c r="O152" i="5"/>
  <c r="O120" i="5"/>
  <c r="O88" i="5"/>
  <c r="O56" i="5"/>
  <c r="O24" i="5"/>
  <c r="O183" i="5"/>
  <c r="O151" i="5"/>
  <c r="O119" i="5"/>
  <c r="O87" i="5"/>
  <c r="O55" i="5"/>
  <c r="O23" i="5"/>
  <c r="O182" i="5"/>
  <c r="O150" i="5"/>
  <c r="O118" i="5"/>
  <c r="O17" i="5"/>
  <c r="O117" i="5"/>
  <c r="O16" i="5"/>
  <c r="O113" i="5"/>
  <c r="O110" i="5"/>
  <c r="O86" i="5"/>
  <c r="O83" i="5"/>
  <c r="O82" i="5"/>
  <c r="O81" i="5"/>
  <c r="O181" i="5"/>
  <c r="O20" i="5"/>
  <c r="O143" i="5"/>
  <c r="O19" i="5"/>
  <c r="O116" i="5"/>
  <c r="O15" i="5"/>
  <c r="O85" i="5"/>
  <c r="O84" i="5"/>
  <c r="O80" i="5"/>
  <c r="O115" i="5"/>
  <c r="O14" i="5"/>
  <c r="O114" i="5"/>
  <c r="O111" i="5"/>
  <c r="O142" i="5"/>
  <c r="O18" i="5"/>
  <c r="O112" i="5"/>
  <c r="O79" i="5"/>
  <c r="O144" i="5"/>
  <c r="O180" i="5"/>
  <c r="O78" i="5"/>
  <c r="O179" i="5"/>
  <c r="O54" i="5"/>
  <c r="O178" i="5"/>
  <c r="O53" i="5"/>
  <c r="O177" i="5"/>
  <c r="O52" i="5"/>
  <c r="O176" i="5"/>
  <c r="O51" i="5"/>
  <c r="O175" i="5"/>
  <c r="O50" i="5"/>
  <c r="O174" i="5"/>
  <c r="O49" i="5"/>
  <c r="O149" i="5"/>
  <c r="O48" i="5"/>
  <c r="O148" i="5"/>
  <c r="O47" i="5"/>
  <c r="O147" i="5"/>
  <c r="O46" i="5"/>
  <c r="O146" i="5"/>
  <c r="O22" i="5"/>
  <c r="O145" i="5"/>
  <c r="O21" i="5"/>
  <c r="S6" i="8" l="1"/>
  <c r="O2" i="5"/>
  <c r="P199" i="5" s="1" a="1"/>
  <c r="P199" i="5" s="1"/>
  <c r="Q199" i="5" s="1"/>
  <c r="P133" i="5" a="1"/>
  <c r="P133" i="5" s="1"/>
  <c r="Q133" i="5" s="1"/>
  <c r="P95" i="5" a="1"/>
  <c r="P95" i="5" s="1"/>
  <c r="Q95" i="5" s="1"/>
  <c r="P158" i="5" a="1"/>
  <c r="P158" i="5" s="1"/>
  <c r="Q158" i="5" s="1"/>
  <c r="P92" i="5" a="1"/>
  <c r="P92" i="5" s="1"/>
  <c r="Q92" i="5" s="1"/>
  <c r="P59" i="5" a="1"/>
  <c r="P59" i="5" s="1"/>
  <c r="Q59" i="5" s="1"/>
  <c r="P154" i="5" a="1"/>
  <c r="P154" i="5" s="1"/>
  <c r="Q154" i="5" s="1"/>
  <c r="P190" i="5" a="1"/>
  <c r="P190" i="5" s="1"/>
  <c r="Q190" i="5" s="1"/>
  <c r="P62" i="5" a="1"/>
  <c r="P62" i="5" s="1"/>
  <c r="Q62" i="5" s="1"/>
  <c r="P157" i="5" a="1"/>
  <c r="P157" i="5" s="1"/>
  <c r="Q157" i="5" s="1"/>
  <c r="P61" i="5" a="1"/>
  <c r="P61" i="5" s="1"/>
  <c r="Q61" i="5" s="1"/>
  <c r="P188" i="5" a="1"/>
  <c r="P188" i="5" s="1"/>
  <c r="Q188" i="5" s="1"/>
  <c r="P84" i="5" a="1"/>
  <c r="P84" i="5" s="1"/>
  <c r="Q84" i="5" s="1"/>
  <c r="P52" i="5" a="1"/>
  <c r="P52" i="5" s="1"/>
  <c r="Q52" i="5" s="1"/>
  <c r="P20" i="5" a="1"/>
  <c r="P20" i="5" s="1"/>
  <c r="Q20" i="5" s="1"/>
  <c r="P147" i="5" a="1"/>
  <c r="P147" i="5" s="1"/>
  <c r="Q147" i="5" s="1"/>
  <c r="P115" i="5" a="1"/>
  <c r="P115" i="5" s="1"/>
  <c r="Q115" i="5" s="1"/>
  <c r="P83" i="5" a="1"/>
  <c r="P83" i="5" s="1"/>
  <c r="Q83" i="5" s="1"/>
  <c r="P8" i="5" a="1"/>
  <c r="P8" i="5" s="1"/>
  <c r="Q8" i="5" s="1"/>
  <c r="P72" i="5" a="1"/>
  <c r="P72" i="5" s="1"/>
  <c r="Q72" i="5" s="1"/>
  <c r="P174" i="5" a="1"/>
  <c r="P174" i="5" s="1"/>
  <c r="Q174" i="5" s="1"/>
  <c r="P173" i="5" a="1"/>
  <c r="P173" i="5" s="1"/>
  <c r="Q173" i="5" s="1"/>
  <c r="P45" i="5" a="1"/>
  <c r="P45" i="5" s="1"/>
  <c r="Q45" i="5" s="1"/>
  <c r="P44" i="5" a="1"/>
  <c r="P44" i="5" s="1"/>
  <c r="Q44" i="5" s="1"/>
  <c r="P169" i="5" a="1"/>
  <c r="P169" i="5" s="1"/>
  <c r="Q169" i="5" s="1"/>
  <c r="P15" i="5" a="1"/>
  <c r="P15" i="5" s="1"/>
  <c r="Q15" i="5" s="1"/>
  <c r="P104" i="5" a="1"/>
  <c r="P104" i="5" s="1"/>
  <c r="Q104" i="5" s="1"/>
  <c r="P79" i="5" a="1"/>
  <c r="P79" i="5" s="1"/>
  <c r="Q79" i="5" s="1"/>
  <c r="P77" i="5" a="1"/>
  <c r="P77" i="5" s="1"/>
  <c r="Q77" i="5" s="1"/>
  <c r="P76" i="5" a="1"/>
  <c r="P76" i="5" s="1"/>
  <c r="Q76" i="5" s="1"/>
  <c r="P75" i="5" a="1"/>
  <c r="P75" i="5" s="1"/>
  <c r="Q75" i="5" s="1"/>
  <c r="P74" i="5" a="1"/>
  <c r="P74" i="5" s="1"/>
  <c r="Q74" i="5" s="1"/>
  <c r="P127" i="5" l="1" a="1"/>
  <c r="P127" i="5" s="1"/>
  <c r="Q127" i="5" s="1"/>
  <c r="P128" i="5" a="1"/>
  <c r="P128" i="5" s="1"/>
  <c r="Q128" i="5" s="1"/>
  <c r="P67" i="5" a="1"/>
  <c r="P67" i="5" s="1"/>
  <c r="Q67" i="5" s="1"/>
  <c r="P102" i="5" a="1"/>
  <c r="P102" i="5" s="1"/>
  <c r="Q102" i="5" s="1"/>
  <c r="P78" i="5" a="1"/>
  <c r="P78" i="5" s="1"/>
  <c r="Q78" i="5" s="1"/>
  <c r="P91" i="5" a="1"/>
  <c r="P91" i="5" s="1"/>
  <c r="Q91" i="5" s="1"/>
  <c r="P187" i="5" a="1"/>
  <c r="P187" i="5" s="1"/>
  <c r="Q187" i="5" s="1"/>
  <c r="P19" i="5" a="1"/>
  <c r="P19" i="5" s="1"/>
  <c r="Q19" i="5" s="1"/>
  <c r="P123" i="5" a="1"/>
  <c r="P123" i="5" s="1"/>
  <c r="Q123" i="5" s="1"/>
  <c r="P89" i="5" a="1"/>
  <c r="P89" i="5" s="1"/>
  <c r="Q89" i="5" s="1"/>
  <c r="P97" i="5" a="1"/>
  <c r="P97" i="5" s="1"/>
  <c r="Q97" i="5" s="1"/>
  <c r="P51" i="5" a="1"/>
  <c r="P51" i="5" s="1"/>
  <c r="Q51" i="5" s="1"/>
  <c r="P28" i="5" a="1"/>
  <c r="P28" i="5" s="1"/>
  <c r="Q28" i="5" s="1"/>
  <c r="P185" i="5" a="1"/>
  <c r="P185" i="5" s="1"/>
  <c r="Q185" i="5" s="1"/>
  <c r="P130" i="5" a="1"/>
  <c r="P130" i="5" s="1"/>
  <c r="Q130" i="5" s="1"/>
  <c r="P137" i="5" a="1"/>
  <c r="P137" i="5" s="1"/>
  <c r="Q137" i="5" s="1"/>
  <c r="P116" i="5" a="1"/>
  <c r="P116" i="5" s="1"/>
  <c r="Q116" i="5" s="1"/>
  <c r="P64" i="5" a="1"/>
  <c r="P64" i="5" s="1"/>
  <c r="Q64" i="5" s="1"/>
  <c r="P161" i="5" a="1"/>
  <c r="P161" i="5" s="1"/>
  <c r="Q161" i="5" s="1"/>
  <c r="P156" i="5" a="1"/>
  <c r="P156" i="5" s="1"/>
  <c r="Q156" i="5" s="1"/>
  <c r="P148" i="5" a="1"/>
  <c r="P148" i="5" s="1"/>
  <c r="Q148" i="5" s="1"/>
  <c r="P192" i="5" a="1"/>
  <c r="P192" i="5" s="1"/>
  <c r="Q192" i="5" s="1"/>
  <c r="P98" i="5" a="1"/>
  <c r="P98" i="5" s="1"/>
  <c r="Q98" i="5" s="1"/>
  <c r="P29" i="5" a="1"/>
  <c r="P29" i="5" s="1"/>
  <c r="Q29" i="5" s="1"/>
  <c r="P105" i="5" a="1"/>
  <c r="P105" i="5" s="1"/>
  <c r="Q105" i="5" s="1"/>
  <c r="P180" i="5" a="1"/>
  <c r="P180" i="5" s="1"/>
  <c r="Q180" i="5" s="1"/>
  <c r="P129" i="5" a="1"/>
  <c r="P129" i="5" s="1"/>
  <c r="Q129" i="5" s="1"/>
  <c r="P99" i="5" a="1"/>
  <c r="P99" i="5" s="1"/>
  <c r="Q99" i="5" s="1"/>
  <c r="P125" i="5" a="1"/>
  <c r="P125" i="5" s="1"/>
  <c r="Q125" i="5" s="1"/>
  <c r="P12" i="5" a="1"/>
  <c r="P12" i="5" s="1"/>
  <c r="Q12" i="5" s="1"/>
  <c r="P21" i="5" a="1"/>
  <c r="P21" i="5" s="1"/>
  <c r="Q21" i="5" s="1"/>
  <c r="Q2" i="5"/>
  <c r="T2" i="5" s="1" a="1"/>
  <c r="T2" i="5" s="1"/>
  <c r="P37" i="5" a="1"/>
  <c r="P37" i="5" s="1"/>
  <c r="Q37" i="5" s="1"/>
  <c r="P30" i="5" a="1"/>
  <c r="P30" i="5" s="1"/>
  <c r="Q30" i="5" s="1"/>
  <c r="P141" i="5" a="1"/>
  <c r="P141" i="5" s="1"/>
  <c r="Q141" i="5" s="1"/>
  <c r="P53" i="5" a="1"/>
  <c r="P53" i="5" s="1"/>
  <c r="Q53" i="5" s="1"/>
  <c r="P66" i="5" a="1"/>
  <c r="P66" i="5" s="1"/>
  <c r="Q66" i="5" s="1"/>
  <c r="P197" i="5" a="1"/>
  <c r="P197" i="5" s="1"/>
  <c r="Q197" i="5" s="1"/>
  <c r="P126" i="5" a="1"/>
  <c r="P126" i="5" s="1"/>
  <c r="Q126" i="5" s="1"/>
  <c r="P108" i="5" a="1"/>
  <c r="P108" i="5" s="1"/>
  <c r="Q108" i="5" s="1"/>
  <c r="P85" i="5" a="1"/>
  <c r="P85" i="5" s="1"/>
  <c r="Q85" i="5" s="1"/>
  <c r="P3" i="5" a="1"/>
  <c r="P3" i="5" s="1"/>
  <c r="Q3" i="5" s="1"/>
  <c r="P16" i="5" a="1"/>
  <c r="P16" i="5" s="1"/>
  <c r="Q16" i="5" s="1"/>
  <c r="P31" i="5" a="1"/>
  <c r="P31" i="5" s="1"/>
  <c r="Q31" i="5" s="1"/>
  <c r="P117" i="5" a="1"/>
  <c r="P117" i="5" s="1"/>
  <c r="Q117" i="5" s="1"/>
  <c r="P131" i="5" a="1"/>
  <c r="P131" i="5" s="1"/>
  <c r="Q131" i="5" s="1"/>
  <c r="P144" i="5" a="1"/>
  <c r="P144" i="5" s="1"/>
  <c r="Q144" i="5" s="1"/>
  <c r="P159" i="5" a="1"/>
  <c r="P159" i="5" s="1"/>
  <c r="Q159" i="5" s="1"/>
  <c r="P142" i="5" a="1"/>
  <c r="P142" i="5" s="1"/>
  <c r="Q142" i="5" s="1"/>
  <c r="P149" i="5" a="1"/>
  <c r="P149" i="5" s="1"/>
  <c r="Q149" i="5" s="1"/>
  <c r="P163" i="5" a="1"/>
  <c r="P163" i="5" s="1"/>
  <c r="Q163" i="5" s="1"/>
  <c r="P17" i="5" a="1"/>
  <c r="P17" i="5" s="1"/>
  <c r="Q17" i="5" s="1"/>
  <c r="P32" i="5" a="1"/>
  <c r="P32" i="5" s="1"/>
  <c r="Q32" i="5" s="1"/>
  <c r="P73" i="5" a="1"/>
  <c r="P73" i="5" s="1"/>
  <c r="Q73" i="5" s="1"/>
  <c r="P145" i="5" a="1"/>
  <c r="P145" i="5" s="1"/>
  <c r="Q145" i="5" s="1"/>
  <c r="P160" i="5" a="1"/>
  <c r="P160" i="5" s="1"/>
  <c r="Q160" i="5" s="1"/>
  <c r="P41" i="5" a="1"/>
  <c r="P41" i="5" s="1"/>
  <c r="Q41" i="5" s="1"/>
  <c r="P88" i="5" a="1"/>
  <c r="P88" i="5" s="1"/>
  <c r="Q88" i="5" s="1"/>
  <c r="P18" i="5" a="1"/>
  <c r="P18" i="5" s="1"/>
  <c r="Q18" i="5" s="1"/>
  <c r="P65" i="5" a="1"/>
  <c r="P65" i="5" s="1"/>
  <c r="Q65" i="5" s="1"/>
  <c r="P110" i="5" a="1"/>
  <c r="P110" i="5" s="1"/>
  <c r="Q110" i="5" s="1"/>
  <c r="P152" i="5" a="1"/>
  <c r="P152" i="5" s="1"/>
  <c r="Q152" i="5" s="1"/>
  <c r="P24" i="5" a="1"/>
  <c r="P24" i="5" s="1"/>
  <c r="Q24" i="5" s="1"/>
  <c r="P193" i="5" a="1"/>
  <c r="P193" i="5" s="1"/>
  <c r="Q193" i="5" s="1"/>
  <c r="P106" i="5" a="1"/>
  <c r="P106" i="5" s="1"/>
  <c r="Q106" i="5" s="1"/>
  <c r="P10" i="5" a="1"/>
  <c r="P10" i="5" s="1"/>
  <c r="Q10" i="5" s="1"/>
  <c r="P86" i="5" a="1"/>
  <c r="P86" i="5" s="1"/>
  <c r="Q86" i="5" s="1"/>
  <c r="P57" i="5" a="1"/>
  <c r="P57" i="5" s="1"/>
  <c r="Q57" i="5" s="1"/>
  <c r="P56" i="5" a="1"/>
  <c r="P56" i="5" s="1"/>
  <c r="Q56" i="5" s="1"/>
  <c r="P34" i="5" a="1"/>
  <c r="P34" i="5" s="1"/>
  <c r="Q34" i="5" s="1"/>
  <c r="P138" i="5" a="1"/>
  <c r="P138" i="5" s="1"/>
  <c r="Q138" i="5" s="1"/>
  <c r="P168" i="5" a="1"/>
  <c r="P168" i="5" s="1"/>
  <c r="Q168" i="5" s="1"/>
  <c r="P48" i="5" a="1"/>
  <c r="P48" i="5" s="1"/>
  <c r="Q48" i="5" s="1"/>
  <c r="P153" i="5" a="1"/>
  <c r="P153" i="5" s="1"/>
  <c r="Q153" i="5" s="1"/>
  <c r="P120" i="5" a="1"/>
  <c r="P120" i="5" s="1"/>
  <c r="Q120" i="5" s="1"/>
  <c r="P194" i="5" a="1"/>
  <c r="P194" i="5" s="1"/>
  <c r="Q194" i="5" s="1"/>
  <c r="P22" i="5" a="1"/>
  <c r="P22" i="5" s="1"/>
  <c r="Q22" i="5" s="1"/>
  <c r="P171" i="5" a="1"/>
  <c r="P171" i="5" s="1"/>
  <c r="Q171" i="5" s="1"/>
  <c r="P9" i="5" a="1"/>
  <c r="P9" i="5" s="1"/>
  <c r="Q9" i="5" s="1"/>
  <c r="P112" i="5" a="1"/>
  <c r="P112" i="5" s="1"/>
  <c r="Q112" i="5" s="1"/>
  <c r="P150" i="5" a="1"/>
  <c r="P150" i="5" s="1"/>
  <c r="Q150" i="5" s="1"/>
  <c r="P186" i="5" a="1"/>
  <c r="P186" i="5" s="1"/>
  <c r="Q186" i="5" s="1"/>
  <c r="P184" i="5" a="1"/>
  <c r="P184" i="5" s="1"/>
  <c r="Q184" i="5" s="1"/>
  <c r="P35" i="5" a="1"/>
  <c r="P35" i="5" s="1"/>
  <c r="Q35" i="5" s="1"/>
  <c r="P181" i="5" a="1"/>
  <c r="P181" i="5" s="1"/>
  <c r="Q181" i="5" s="1"/>
  <c r="P179" i="5" a="1"/>
  <c r="P179" i="5" s="1"/>
  <c r="Q179" i="5" s="1"/>
  <c r="P139" i="5" a="1"/>
  <c r="P139" i="5" s="1"/>
  <c r="Q139" i="5" s="1"/>
  <c r="P176" i="5" a="1"/>
  <c r="P176" i="5" s="1"/>
  <c r="Q176" i="5" s="1"/>
  <c r="P182" i="5" a="1"/>
  <c r="P182" i="5" s="1"/>
  <c r="Q182" i="5" s="1"/>
  <c r="P60" i="5" a="1"/>
  <c r="P60" i="5" s="1"/>
  <c r="Q60" i="5" s="1"/>
  <c r="P25" i="5" a="1"/>
  <c r="P25" i="5" s="1"/>
  <c r="Q25" i="5" s="1"/>
  <c r="P4" i="5" a="1"/>
  <c r="P4" i="5" s="1"/>
  <c r="Q4" i="5" s="1"/>
  <c r="P54" i="5" a="1"/>
  <c r="P54" i="5" s="1"/>
  <c r="Q54" i="5" s="1"/>
  <c r="P118" i="5" a="1"/>
  <c r="P118" i="5" s="1"/>
  <c r="Q118" i="5" s="1"/>
  <c r="P13" i="5" a="1"/>
  <c r="P13" i="5" s="1"/>
  <c r="Q13" i="5" s="1"/>
  <c r="P49" i="5" a="1"/>
  <c r="P49" i="5" s="1"/>
  <c r="Q49" i="5" s="1"/>
  <c r="P23" i="5" a="1"/>
  <c r="P23" i="5" s="1"/>
  <c r="Q23" i="5" s="1"/>
  <c r="P189" i="5" a="1"/>
  <c r="P189" i="5" s="1"/>
  <c r="Q189" i="5" s="1"/>
  <c r="P121" i="5" a="1"/>
  <c r="P121" i="5" s="1"/>
  <c r="Q121" i="5" s="1"/>
  <c r="P36" i="5" a="1"/>
  <c r="P36" i="5" s="1"/>
  <c r="Q36" i="5" s="1"/>
  <c r="P195" i="5" a="1"/>
  <c r="P195" i="5" s="1"/>
  <c r="Q195" i="5" s="1"/>
  <c r="P81" i="5" a="1"/>
  <c r="P81" i="5" s="1"/>
  <c r="Q81" i="5" s="1"/>
  <c r="P55" i="5" a="1"/>
  <c r="P55" i="5" s="1"/>
  <c r="Q55" i="5" s="1"/>
  <c r="P191" i="5" a="1"/>
  <c r="P191" i="5" s="1"/>
  <c r="Q191" i="5" s="1"/>
  <c r="P26" i="5" a="1"/>
  <c r="P26" i="5" s="1"/>
  <c r="Q26" i="5" s="1"/>
  <c r="P5" i="5" a="1"/>
  <c r="P5" i="5" s="1"/>
  <c r="Q5" i="5" s="1"/>
  <c r="P136" i="5" a="1"/>
  <c r="P136" i="5" s="1"/>
  <c r="Q136" i="5" s="1"/>
  <c r="P143" i="5" a="1"/>
  <c r="P143" i="5" s="1"/>
  <c r="Q143" i="5" s="1"/>
  <c r="P113" i="5" a="1"/>
  <c r="P113" i="5" s="1"/>
  <c r="Q113" i="5" s="1"/>
  <c r="P87" i="5" a="1"/>
  <c r="P87" i="5" s="1"/>
  <c r="Q87" i="5" s="1"/>
  <c r="P33" i="5" a="1"/>
  <c r="P33" i="5" s="1"/>
  <c r="Q33" i="5" s="1"/>
  <c r="P90" i="5" a="1"/>
  <c r="P90" i="5" s="1"/>
  <c r="Q90" i="5" s="1"/>
  <c r="P69" i="5" a="1"/>
  <c r="P69" i="5" s="1"/>
  <c r="Q69" i="5" s="1"/>
  <c r="P107" i="5" a="1"/>
  <c r="P107" i="5" s="1"/>
  <c r="Q107" i="5" s="1"/>
  <c r="P80" i="5" a="1"/>
  <c r="P80" i="5" s="1"/>
  <c r="Q80" i="5" s="1"/>
  <c r="P42" i="5" a="1"/>
  <c r="P42" i="5" s="1"/>
  <c r="Q42" i="5" s="1"/>
  <c r="P43" i="5" a="1"/>
  <c r="P43" i="5" s="1"/>
  <c r="Q43" i="5" s="1"/>
  <c r="P177" i="5" a="1"/>
  <c r="P177" i="5" s="1"/>
  <c r="Q177" i="5" s="1"/>
  <c r="P119" i="5" a="1"/>
  <c r="P119" i="5" s="1"/>
  <c r="Q119" i="5" s="1"/>
  <c r="P162" i="5" a="1"/>
  <c r="P162" i="5" s="1"/>
  <c r="Q162" i="5" s="1"/>
  <c r="P155" i="5" a="1"/>
  <c r="P155" i="5" s="1"/>
  <c r="Q155" i="5" s="1"/>
  <c r="P101" i="5" a="1"/>
  <c r="P101" i="5" s="1"/>
  <c r="Q101" i="5" s="1"/>
  <c r="P40" i="5" a="1"/>
  <c r="P40" i="5" s="1"/>
  <c r="Q40" i="5" s="1"/>
  <c r="P172" i="5" a="1"/>
  <c r="P172" i="5" s="1"/>
  <c r="Q172" i="5" s="1"/>
  <c r="P50" i="5" a="1"/>
  <c r="P50" i="5" s="1"/>
  <c r="Q50" i="5" s="1"/>
  <c r="P151" i="5" a="1"/>
  <c r="P151" i="5" s="1"/>
  <c r="Q151" i="5" s="1"/>
  <c r="P68" i="5" a="1"/>
  <c r="P68" i="5" s="1"/>
  <c r="Q68" i="5" s="1"/>
  <c r="P124" i="5" a="1"/>
  <c r="P124" i="5" s="1"/>
  <c r="Q124" i="5" s="1"/>
  <c r="P165" i="5" a="1"/>
  <c r="P165" i="5" s="1"/>
  <c r="Q165" i="5" s="1"/>
  <c r="P46" i="5" a="1"/>
  <c r="P46" i="5" s="1"/>
  <c r="Q46" i="5" s="1"/>
  <c r="P111" i="5" a="1"/>
  <c r="P111" i="5" s="1"/>
  <c r="Q111" i="5" s="1"/>
  <c r="P100" i="5" a="1"/>
  <c r="P100" i="5" s="1"/>
  <c r="Q100" i="5" s="1"/>
  <c r="P93" i="5" a="1"/>
  <c r="P93" i="5" s="1"/>
  <c r="Q93" i="5" s="1"/>
  <c r="P6" i="5" a="1"/>
  <c r="P6" i="5" s="1"/>
  <c r="Q6" i="5" s="1"/>
  <c r="P109" i="5" a="1"/>
  <c r="P109" i="5" s="1"/>
  <c r="Q109" i="5" s="1"/>
  <c r="P170" i="5" a="1"/>
  <c r="P170" i="5" s="1"/>
  <c r="Q170" i="5" s="1"/>
  <c r="P183" i="5" a="1"/>
  <c r="P183" i="5" s="1"/>
  <c r="Q183" i="5" s="1"/>
  <c r="P11" i="5" a="1"/>
  <c r="P11" i="5" s="1"/>
  <c r="Q11" i="5" s="1"/>
  <c r="P114" i="5" a="1"/>
  <c r="P114" i="5" s="1"/>
  <c r="Q114" i="5" s="1"/>
  <c r="P58" i="5" a="1"/>
  <c r="P58" i="5" s="1"/>
  <c r="Q58" i="5" s="1"/>
  <c r="P132" i="5" a="1"/>
  <c r="P132" i="5" s="1"/>
  <c r="Q132" i="5" s="1"/>
  <c r="P94" i="5" a="1"/>
  <c r="P94" i="5" s="1"/>
  <c r="Q94" i="5" s="1"/>
  <c r="P7" i="5" a="1"/>
  <c r="P7" i="5" s="1"/>
  <c r="Q7" i="5" s="1"/>
  <c r="P175" i="5" a="1"/>
  <c r="P175" i="5" s="1"/>
  <c r="Q175" i="5" s="1"/>
  <c r="P140" i="5" a="1"/>
  <c r="P140" i="5" s="1"/>
  <c r="Q140" i="5" s="1"/>
  <c r="P146" i="5" a="1"/>
  <c r="P146" i="5" s="1"/>
  <c r="Q146" i="5" s="1"/>
  <c r="P122" i="5" a="1"/>
  <c r="P122" i="5" s="1"/>
  <c r="Q122" i="5" s="1"/>
  <c r="P164" i="5" a="1"/>
  <c r="P164" i="5" s="1"/>
  <c r="Q164" i="5" s="1"/>
  <c r="P63" i="5" a="1"/>
  <c r="P63" i="5" s="1"/>
  <c r="Q63" i="5" s="1"/>
  <c r="P71" i="5" a="1"/>
  <c r="P71" i="5" s="1"/>
  <c r="Q71" i="5" s="1"/>
  <c r="P47" i="5" a="1"/>
  <c r="P47" i="5" s="1"/>
  <c r="Q47" i="5" s="1"/>
  <c r="P82" i="5" a="1"/>
  <c r="P82" i="5" s="1"/>
  <c r="Q82" i="5" s="1"/>
  <c r="P14" i="5" a="1"/>
  <c r="P14" i="5" s="1"/>
  <c r="Q14" i="5" s="1"/>
  <c r="P178" i="5" a="1"/>
  <c r="P178" i="5" s="1"/>
  <c r="Q178" i="5" s="1"/>
  <c r="P27" i="5" a="1"/>
  <c r="P27" i="5" s="1"/>
  <c r="Q27" i="5" s="1"/>
  <c r="P196" i="5" a="1"/>
  <c r="P196" i="5" s="1"/>
  <c r="Q196" i="5" s="1"/>
  <c r="P96" i="5" a="1"/>
  <c r="P96" i="5" s="1"/>
  <c r="Q96" i="5" s="1"/>
  <c r="P135" i="5" a="1"/>
  <c r="P135" i="5" s="1"/>
  <c r="Q135" i="5" s="1"/>
  <c r="P38" i="5" a="1"/>
  <c r="P38" i="5" s="1"/>
  <c r="Q38" i="5" s="1"/>
  <c r="P70" i="5" a="1"/>
  <c r="P70" i="5" s="1"/>
  <c r="Q70" i="5" s="1"/>
  <c r="P134" i="5" a="1"/>
  <c r="P134" i="5" s="1"/>
  <c r="Q134" i="5" s="1"/>
  <c r="P166" i="5" a="1"/>
  <c r="P166" i="5" s="1"/>
  <c r="Q166" i="5" s="1"/>
  <c r="P198" i="5" a="1"/>
  <c r="P198" i="5" s="1"/>
  <c r="Q198" i="5" s="1"/>
  <c r="P39" i="5" a="1"/>
  <c r="P39" i="5" s="1"/>
  <c r="Q39" i="5" s="1"/>
  <c r="P103" i="5" a="1"/>
  <c r="P103" i="5" s="1"/>
  <c r="Q103" i="5" s="1"/>
  <c r="P167" i="5" a="1"/>
  <c r="P167" i="5" s="1"/>
  <c r="Q167" i="5" s="1"/>
  <c r="S2" i="5" l="1" a="1"/>
  <c r="S2"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<sst xmlns="http://schemas.openxmlformats.org/spreadsheetml/2006/main" count="29907" uniqueCount="478">
  <si>
    <t>Content ID</t>
  </si>
  <si>
    <t>Content Title</t>
  </si>
  <si>
    <t>Language</t>
  </si>
  <si>
    <t>Genre</t>
  </si>
  <si>
    <t>c741736d</t>
  </si>
  <si>
    <t>f1c74cb8</t>
  </si>
  <si>
    <t>1187d074</t>
  </si>
  <si>
    <t>18110fb2</t>
  </si>
  <si>
    <t>7495495f</t>
  </si>
  <si>
    <t>e24dee1d</t>
  </si>
  <si>
    <t>fc3255a1</t>
  </si>
  <si>
    <t>044707f1</t>
  </si>
  <si>
    <t>53dcee70</t>
  </si>
  <si>
    <t>35e41ff6</t>
  </si>
  <si>
    <t>7fb18db3</t>
  </si>
  <si>
    <t>39c8c16a</t>
  </si>
  <si>
    <t>67b09f1b</t>
  </si>
  <si>
    <t>982b8061</t>
  </si>
  <si>
    <t>f6d69d19</t>
  </si>
  <si>
    <t>18f2ed16</t>
  </si>
  <si>
    <t>2560b2d1</t>
  </si>
  <si>
    <t>1b7fe76a</t>
  </si>
  <si>
    <t>ae026103</t>
  </si>
  <si>
    <t>fe8686d0</t>
  </si>
  <si>
    <t>6cec19a5</t>
  </si>
  <si>
    <t>607da286</t>
  </si>
  <si>
    <t>34ac25b9</t>
  </si>
  <si>
    <t>f82d44ce</t>
  </si>
  <si>
    <t>2888a95e</t>
  </si>
  <si>
    <t>a4c168f1</t>
  </si>
  <si>
    <t>6fc6d737</t>
  </si>
  <si>
    <t>459528e0</t>
  </si>
  <si>
    <t>ed012678</t>
  </si>
  <si>
    <t>ef45c45f</t>
  </si>
  <si>
    <t>40fb817f</t>
  </si>
  <si>
    <t>9544ce3b</t>
  </si>
  <si>
    <t>591bdfe5</t>
  </si>
  <si>
    <t>af4e0c6c</t>
  </si>
  <si>
    <t>7fc77e90</t>
  </si>
  <si>
    <t>40e9137d</t>
  </si>
  <si>
    <t>fa1a76a3</t>
  </si>
  <si>
    <t>2fa395f5</t>
  </si>
  <si>
    <t>2e190b5a</t>
  </si>
  <si>
    <t>c5c4fdf9</t>
  </si>
  <si>
    <t>9c8c4c67</t>
  </si>
  <si>
    <t>6148f50b</t>
  </si>
  <si>
    <t>8ab4abc6</t>
  </si>
  <si>
    <t>fd1ad95a</t>
  </si>
  <si>
    <t>fcc640cb</t>
  </si>
  <si>
    <t>f83fb848</t>
  </si>
  <si>
    <t>9787b7de</t>
  </si>
  <si>
    <t>e9c2f251</t>
  </si>
  <si>
    <t>5c52d1ad</t>
  </si>
  <si>
    <t>618d5c47</t>
  </si>
  <si>
    <t>7bc7f2c7</t>
  </si>
  <si>
    <t>4130ea10</t>
  </si>
  <si>
    <t>c324f9b4</t>
  </si>
  <si>
    <t>c1fb785c</t>
  </si>
  <si>
    <t>5b93d799</t>
  </si>
  <si>
    <t>d71466ea</t>
  </si>
  <si>
    <t>7fd28e87</t>
  </si>
  <si>
    <t>2aac9072</t>
  </si>
  <si>
    <t>b142e834</t>
  </si>
  <si>
    <t>0be1e40e</t>
  </si>
  <si>
    <t>e2949854</t>
  </si>
  <si>
    <t>b49e8b74</t>
  </si>
  <si>
    <t>9452bf77</t>
  </si>
  <si>
    <t>921da29a</t>
  </si>
  <si>
    <t>6d9b457c</t>
  </si>
  <si>
    <t>10101146</t>
  </si>
  <si>
    <t>74c9ff93</t>
  </si>
  <si>
    <t>420e1019</t>
  </si>
  <si>
    <t>a48a202b</t>
  </si>
  <si>
    <t>9767fb4f</t>
  </si>
  <si>
    <t>d6e6f4af</t>
  </si>
  <si>
    <t>0cbc4720</t>
  </si>
  <si>
    <t>872a4423</t>
  </si>
  <si>
    <t>07976026</t>
  </si>
  <si>
    <t>3abe3a47</t>
  </si>
  <si>
    <t>e0abb092</t>
  </si>
  <si>
    <t>fda707e0</t>
  </si>
  <si>
    <t>c5000cc1</t>
  </si>
  <si>
    <t>577b4107</t>
  </si>
  <si>
    <t>c9f9dfdb</t>
  </si>
  <si>
    <t>4cfd0dd8</t>
  </si>
  <si>
    <t>b06fbc58</t>
  </si>
  <si>
    <t>fe99e0ba</t>
  </si>
  <si>
    <t>cc9d9893</t>
  </si>
  <si>
    <t>2f9c6d63</t>
  </si>
  <si>
    <t>586db896</t>
  </si>
  <si>
    <t>cc777b0c</t>
  </si>
  <si>
    <t>b72e97f6</t>
  </si>
  <si>
    <t>b9f74c1c</t>
  </si>
  <si>
    <t>30bb7728</t>
  </si>
  <si>
    <t>6d98c117</t>
  </si>
  <si>
    <t>f72d44e6</t>
  </si>
  <si>
    <t>5988d89d</t>
  </si>
  <si>
    <t>8ce0be18</t>
  </si>
  <si>
    <t>5833d4f3</t>
  </si>
  <si>
    <t>75fa1246</t>
  </si>
  <si>
    <t>92becfc7</t>
  </si>
  <si>
    <t>7e543bc4</t>
  </si>
  <si>
    <t>566c44a8</t>
  </si>
  <si>
    <t>19351768</t>
  </si>
  <si>
    <t>Movie C741736D</t>
  </si>
  <si>
    <t>Movie F1C74CB8</t>
  </si>
  <si>
    <t>Movie 1187D074</t>
  </si>
  <si>
    <t>Movie 18110FB2</t>
  </si>
  <si>
    <t>Movie 7495495F</t>
  </si>
  <si>
    <t>Movie E24DEE1D</t>
  </si>
  <si>
    <t>Movie FC3255A1</t>
  </si>
  <si>
    <t>Movie 044707F1</t>
  </si>
  <si>
    <t>Movie 53DCEE70</t>
  </si>
  <si>
    <t>Movie 35E41FF6</t>
  </si>
  <si>
    <t>Movie 7FB18DB3</t>
  </si>
  <si>
    <t>Movie 39C8C16A</t>
  </si>
  <si>
    <t>Movie 67B09F1B</t>
  </si>
  <si>
    <t>Movie 982B8061</t>
  </si>
  <si>
    <t>Movie F6D69D19</t>
  </si>
  <si>
    <t>Movie 18F2ED16</t>
  </si>
  <si>
    <t>Movie 2560B2D1</t>
  </si>
  <si>
    <t>Movie 1B7FE76A</t>
  </si>
  <si>
    <t>Movie AE026103</t>
  </si>
  <si>
    <t>Movie FE8686D0</t>
  </si>
  <si>
    <t>Movie 6CEC19A5</t>
  </si>
  <si>
    <t>Movie 607DA286</t>
  </si>
  <si>
    <t>Movie 34AC25B9</t>
  </si>
  <si>
    <t>Movie F82D44CE</t>
  </si>
  <si>
    <t>Movie 2888A95E</t>
  </si>
  <si>
    <t>Movie A4C168F1</t>
  </si>
  <si>
    <t>Movie 6FC6D737</t>
  </si>
  <si>
    <t>Movie 459528E0</t>
  </si>
  <si>
    <t>Movie ED012678</t>
  </si>
  <si>
    <t>Movie EF45C45F</t>
  </si>
  <si>
    <t>Movie 40FB817F</t>
  </si>
  <si>
    <t>Movie 9544CE3B</t>
  </si>
  <si>
    <t>Movie 591BDFE5</t>
  </si>
  <si>
    <t>Movie AF4E0C6C</t>
  </si>
  <si>
    <t>Movie 7FC77E90</t>
  </si>
  <si>
    <t>Movie 40E9137D</t>
  </si>
  <si>
    <t>Movie FA1A76A3</t>
  </si>
  <si>
    <t>Movie 2FA395F5</t>
  </si>
  <si>
    <t>Movie 2E190B5A</t>
  </si>
  <si>
    <t>Movie C5C4FDF9</t>
  </si>
  <si>
    <t>Movie 9C8C4C67</t>
  </si>
  <si>
    <t>Movie 6148F50B</t>
  </si>
  <si>
    <t>Movie 8AB4ABC6</t>
  </si>
  <si>
    <t>Movie FD1AD95A</t>
  </si>
  <si>
    <t>Movie FCC640CB</t>
  </si>
  <si>
    <t>Movie F83FB848</t>
  </si>
  <si>
    <t>Movie 9787B7DE</t>
  </si>
  <si>
    <t>Movie E9C2F251</t>
  </si>
  <si>
    <t>Movie 5C52D1AD</t>
  </si>
  <si>
    <t>Movie 618D5C47</t>
  </si>
  <si>
    <t>Movie 7BC7F2C7</t>
  </si>
  <si>
    <t>Movie 4130EA10</t>
  </si>
  <si>
    <t>Movie C324F9B4</t>
  </si>
  <si>
    <t>Movie C1FB785C</t>
  </si>
  <si>
    <t>Movie 5B93D799</t>
  </si>
  <si>
    <t>Movie D71466EA</t>
  </si>
  <si>
    <t>Movie 7FD28E87</t>
  </si>
  <si>
    <t>Movie 2AAC9072</t>
  </si>
  <si>
    <t>Movie B142E834</t>
  </si>
  <si>
    <t>Movie 0BE1E40E</t>
  </si>
  <si>
    <t>Movie E2949854</t>
  </si>
  <si>
    <t>Movie B49E8B74</t>
  </si>
  <si>
    <t>Movie 9452BF77</t>
  </si>
  <si>
    <t>Movie 921DA29A</t>
  </si>
  <si>
    <t>Movie 6D9B457C</t>
  </si>
  <si>
    <t>Movie 10101146</t>
  </si>
  <si>
    <t>Movie 74C9FF93</t>
  </si>
  <si>
    <t>Movie 420E1019</t>
  </si>
  <si>
    <t>Movie A48A202B</t>
  </si>
  <si>
    <t>Movie 9767FB4F</t>
  </si>
  <si>
    <t>Movie D6E6F4AF</t>
  </si>
  <si>
    <t>Movie 0CBC4720</t>
  </si>
  <si>
    <t>Movie 872A4423</t>
  </si>
  <si>
    <t>Movie 07976026</t>
  </si>
  <si>
    <t>Movie 3ABE3A47</t>
  </si>
  <si>
    <t>Movie E0ABB092</t>
  </si>
  <si>
    <t>Movie FDA707E0</t>
  </si>
  <si>
    <t>Movie C5000CC1</t>
  </si>
  <si>
    <t>Movie 577B4107</t>
  </si>
  <si>
    <t>Movie C9F9DFDB</t>
  </si>
  <si>
    <t>Movie 4CFD0DD8</t>
  </si>
  <si>
    <t>Movie B06FBC58</t>
  </si>
  <si>
    <t>Movie FE99E0BA</t>
  </si>
  <si>
    <t>Movie CC9D9893</t>
  </si>
  <si>
    <t>Movie 2F9C6D63</t>
  </si>
  <si>
    <t>Movie 586DB896</t>
  </si>
  <si>
    <t>Movie CC777B0C</t>
  </si>
  <si>
    <t>Movie B72E97F6</t>
  </si>
  <si>
    <t>Movie B9F74C1C</t>
  </si>
  <si>
    <t>Movie 30BB7728</t>
  </si>
  <si>
    <t>Movie 6D98C117</t>
  </si>
  <si>
    <t>Movie F72D44E6</t>
  </si>
  <si>
    <t>Movie 5988D89D</t>
  </si>
  <si>
    <t>Movie 8CE0BE18</t>
  </si>
  <si>
    <t>Movie 5833D4F3</t>
  </si>
  <si>
    <t>Movie 75FA1246</t>
  </si>
  <si>
    <t>Movie 92BECFC7</t>
  </si>
  <si>
    <t>Movie 7E543BC4</t>
  </si>
  <si>
    <t>Movie 566C44A8</t>
  </si>
  <si>
    <t>Movie 19351768</t>
  </si>
  <si>
    <t>English</t>
  </si>
  <si>
    <t>Kannada</t>
  </si>
  <si>
    <t>Telugu</t>
  </si>
  <si>
    <t>Malayalam</t>
  </si>
  <si>
    <t>Hindi</t>
  </si>
  <si>
    <t>Tamil</t>
  </si>
  <si>
    <t>Romance</t>
  </si>
  <si>
    <t>Action</t>
  </si>
  <si>
    <t>Horror</t>
  </si>
  <si>
    <t>Documentary</t>
  </si>
  <si>
    <t>Sci-Fi</t>
  </si>
  <si>
    <t>Thriller</t>
  </si>
  <si>
    <t>Drama</t>
  </si>
  <si>
    <t>Comedy</t>
  </si>
  <si>
    <t>Tag</t>
  </si>
  <si>
    <t>podcast listeners</t>
  </si>
  <si>
    <t>music enthusiasts</t>
  </si>
  <si>
    <t>single</t>
  </si>
  <si>
    <t>physiotherapy followers</t>
  </si>
  <si>
    <t>online shoppers</t>
  </si>
  <si>
    <t>Smart TV viewers</t>
  </si>
  <si>
    <t>healthcare workers</t>
  </si>
  <si>
    <t>luxury seekers</t>
  </si>
  <si>
    <t>healthy recipe viewers</t>
  </si>
  <si>
    <t>pet owners</t>
  </si>
  <si>
    <t>family planners</t>
  </si>
  <si>
    <t>winter product seekers</t>
  </si>
  <si>
    <t>fitness</t>
  </si>
  <si>
    <t>road trippers</t>
  </si>
  <si>
    <t>leadership aspirants</t>
  </si>
  <si>
    <t>divorced</t>
  </si>
  <si>
    <t>married</t>
  </si>
  <si>
    <t>travel</t>
  </si>
  <si>
    <t>real estate agents</t>
  </si>
  <si>
    <t>educators</t>
  </si>
  <si>
    <t>investing first time</t>
  </si>
  <si>
    <t>solo travelers</t>
  </si>
  <si>
    <t>insurance seekers</t>
  </si>
  <si>
    <t>creative professionals</t>
  </si>
  <si>
    <t>weight watchers</t>
  </si>
  <si>
    <t>kids content viewers</t>
  </si>
  <si>
    <t>car owners</t>
  </si>
  <si>
    <t>growth mindset</t>
  </si>
  <si>
    <t>blue-collar workers</t>
  </si>
  <si>
    <t>Hindi speakers</t>
  </si>
  <si>
    <t>frequent flyers</t>
  </si>
  <si>
    <t>in-store shoppers</t>
  </si>
  <si>
    <t>young adults</t>
  </si>
  <si>
    <t>ad watchers</t>
  </si>
  <si>
    <t>entrepreneurs</t>
  </si>
  <si>
    <t>cable cutters</t>
  </si>
  <si>
    <t>arts &amp; design students</t>
  </si>
  <si>
    <t>art lovers</t>
  </si>
  <si>
    <t>heavy data users</t>
  </si>
  <si>
    <t>coding students</t>
  </si>
  <si>
    <t>yoga practitioners</t>
  </si>
  <si>
    <t>foodies</t>
  </si>
  <si>
    <t>football fans</t>
  </si>
  <si>
    <t>academic achievers</t>
  </si>
  <si>
    <t>DTH users</t>
  </si>
  <si>
    <t>working professionals</t>
  </si>
  <si>
    <t>sleep improvement seekers</t>
  </si>
  <si>
    <t>South Indian viewers</t>
  </si>
  <si>
    <t>summer break planners</t>
  </si>
  <si>
    <t>cooking</t>
  </si>
  <si>
    <t>gym goers</t>
  </si>
  <si>
    <t>tech</t>
  </si>
  <si>
    <t>credit card users</t>
  </si>
  <si>
    <t>high spenders</t>
  </si>
  <si>
    <t>binge watchers</t>
  </si>
  <si>
    <t>weekend getaway seekers</t>
  </si>
  <si>
    <t>runners</t>
  </si>
  <si>
    <t>stock market watchers</t>
  </si>
  <si>
    <t>startup founders</t>
  </si>
  <si>
    <t>gym members</t>
  </si>
  <si>
    <t>rural population</t>
  </si>
  <si>
    <t>action movie fans</t>
  </si>
  <si>
    <t>consultants</t>
  </si>
  <si>
    <t>premium trial users</t>
  </si>
  <si>
    <t>subscription buyers</t>
  </si>
  <si>
    <t>fashion lovers</t>
  </si>
  <si>
    <t>bilingual families</t>
  </si>
  <si>
    <t>short-form video fans</t>
  </si>
  <si>
    <t>cyclists</t>
  </si>
  <si>
    <t>small business owners</t>
  </si>
  <si>
    <t>hikers</t>
  </si>
  <si>
    <t>cricket fans</t>
  </si>
  <si>
    <t>finance professionals</t>
  </si>
  <si>
    <t>furniture shoppers</t>
  </si>
  <si>
    <t>console gamers</t>
  </si>
  <si>
    <t>budget homemakers</t>
  </si>
  <si>
    <t>series marathoners</t>
  </si>
  <si>
    <t>suburban families</t>
  </si>
  <si>
    <t>family vacationers</t>
  </si>
  <si>
    <t>HR professionals</t>
  </si>
  <si>
    <t>end-of-year spenders</t>
  </si>
  <si>
    <t>NRIs</t>
  </si>
  <si>
    <t>e-readers</t>
  </si>
  <si>
    <t>energy-efficient adopters</t>
  </si>
  <si>
    <t>UPI adopters</t>
  </si>
  <si>
    <t>single-income families</t>
  </si>
  <si>
    <t>language learners</t>
  </si>
  <si>
    <t>reward seekers</t>
  </si>
  <si>
    <t>low attention span</t>
  </si>
  <si>
    <t>retirees</t>
  </si>
  <si>
    <t>STEM learners</t>
  </si>
  <si>
    <t>mental wellness</t>
  </si>
  <si>
    <t>urban dwellers</t>
  </si>
  <si>
    <t>government employees</t>
  </si>
  <si>
    <t>crypto curious</t>
  </si>
  <si>
    <t>religious content viewers</t>
  </si>
  <si>
    <t>saving for travel</t>
  </si>
  <si>
    <t>self-improvement</t>
  </si>
  <si>
    <t>YouTube viewers</t>
  </si>
  <si>
    <t>bargain hunters</t>
  </si>
  <si>
    <t>tablet users</t>
  </si>
  <si>
    <t>high engagement</t>
  </si>
  <si>
    <t>recently churned</t>
  </si>
  <si>
    <t>premium product buyers</t>
  </si>
  <si>
    <t>time managers</t>
  </si>
  <si>
    <t>festival shoppers</t>
  </si>
  <si>
    <t>new home buyers</t>
  </si>
  <si>
    <t>ad skippers</t>
  </si>
  <si>
    <t>freelancers</t>
  </si>
  <si>
    <t>train travelers</t>
  </si>
  <si>
    <t>adventure seekers</t>
  </si>
  <si>
    <t>multilingual kids</t>
  </si>
  <si>
    <t>exam season viewers</t>
  </si>
  <si>
    <t>mobile-only users</t>
  </si>
  <si>
    <t>middle-aged</t>
  </si>
  <si>
    <t>mental health trackers</t>
  </si>
  <si>
    <t>movie buffs</t>
  </si>
  <si>
    <t>dormant users</t>
  </si>
  <si>
    <t>Telugu speakers</t>
  </si>
  <si>
    <t>teens</t>
  </si>
  <si>
    <t>applying for loans</t>
  </si>
  <si>
    <t>doctors</t>
  </si>
  <si>
    <t>photography</t>
  </si>
  <si>
    <t>brand loyalists</t>
  </si>
  <si>
    <t>swimmers</t>
  </si>
  <si>
    <t>monsoon viewers</t>
  </si>
  <si>
    <t>high conversion users</t>
  </si>
  <si>
    <t>budget travelers</t>
  </si>
  <si>
    <t>online learners</t>
  </si>
  <si>
    <t>buying first car</t>
  </si>
  <si>
    <t>parents</t>
  </si>
  <si>
    <t>tech adopters</t>
  </si>
  <si>
    <t>iOS users</t>
  </si>
  <si>
    <t>gaming</t>
  </si>
  <si>
    <t>skincare enthusiasts</t>
  </si>
  <si>
    <t>expecting parents</t>
  </si>
  <si>
    <t>gardening</t>
  </si>
  <si>
    <t>daily soap fans</t>
  </si>
  <si>
    <t>first job</t>
  </si>
  <si>
    <t>EMI payers</t>
  </si>
  <si>
    <t>corporate managers</t>
  </si>
  <si>
    <t>sales professionals</t>
  </si>
  <si>
    <t>supplement buyers</t>
  </si>
  <si>
    <t>minimalist consumers</t>
  </si>
  <si>
    <t>Malayalam speakers</t>
  </si>
  <si>
    <t>wedding planners</t>
  </si>
  <si>
    <t>English speakers</t>
  </si>
  <si>
    <t>home decor</t>
  </si>
  <si>
    <t>new parents</t>
  </si>
  <si>
    <t>health-conscious</t>
  </si>
  <si>
    <t>news followers</t>
  </si>
  <si>
    <t>bachelors</t>
  </si>
  <si>
    <t>MBA aspirants</t>
  </si>
  <si>
    <t>birthday planners</t>
  </si>
  <si>
    <t>Android users</t>
  </si>
  <si>
    <t>DIYers</t>
  </si>
  <si>
    <t>diabetic support seekers</t>
  </si>
  <si>
    <t>budget planners</t>
  </si>
  <si>
    <t>goal setters</t>
  </si>
  <si>
    <t>software developers</t>
  </si>
  <si>
    <t>Tamil speakers</t>
  </si>
  <si>
    <t>mindfulness seekers</t>
  </si>
  <si>
    <t>homemakers</t>
  </si>
  <si>
    <t>kitchen appliance buyers</t>
  </si>
  <si>
    <t>work-life balance</t>
  </si>
  <si>
    <t>lawyers</t>
  </si>
  <si>
    <t>newlyweds</t>
  </si>
  <si>
    <t>Kannada speakers</t>
  </si>
  <si>
    <t>seniors</t>
  </si>
  <si>
    <t>planning to marry</t>
  </si>
  <si>
    <t>marathoners</t>
  </si>
  <si>
    <t>discount seekers</t>
  </si>
  <si>
    <t>home loan seekers</t>
  </si>
  <si>
    <t>career switchers</t>
  </si>
  <si>
    <t>teachers</t>
  </si>
  <si>
    <t>school students</t>
  </si>
  <si>
    <t>mutual fund investors</t>
  </si>
  <si>
    <t>holiday season buyers</t>
  </si>
  <si>
    <t>OTT subscribers</t>
  </si>
  <si>
    <t>marketing executives</t>
  </si>
  <si>
    <t>travel vlog viewers</t>
  </si>
  <si>
    <t>lifelong learners</t>
  </si>
  <si>
    <t>impulse buyers</t>
  </si>
  <si>
    <t>eco-conscious buyers</t>
  </si>
  <si>
    <t>international explorers</t>
  </si>
  <si>
    <t>home improvers</t>
  </si>
  <si>
    <t>sports fans</t>
  </si>
  <si>
    <t>competitive exam prep</t>
  </si>
  <si>
    <t>bookworms</t>
  </si>
  <si>
    <t>college students</t>
  </si>
  <si>
    <t>makeup lovers</t>
  </si>
  <si>
    <t>just graduated</t>
  </si>
  <si>
    <t>laptop users</t>
  </si>
  <si>
    <t>engineers</t>
  </si>
  <si>
    <t>honeymooners</t>
  </si>
  <si>
    <t>spiritual seekers</t>
  </si>
  <si>
    <t>humanities students</t>
  </si>
  <si>
    <t>gadget-loving households</t>
  </si>
  <si>
    <t>productivity seekers</t>
  </si>
  <si>
    <t>back-to-school</t>
  </si>
  <si>
    <t>User ID</t>
  </si>
  <si>
    <t>Month</t>
  </si>
  <si>
    <t>Watch Time (min)</t>
  </si>
  <si>
    <t>Impressions</t>
  </si>
  <si>
    <t>Ads Watched &gt;5s</t>
  </si>
  <si>
    <t>Ads Watched Fully</t>
  </si>
  <si>
    <t>Region</t>
  </si>
  <si>
    <t>Booking Date</t>
  </si>
  <si>
    <t>Booking Type</t>
  </si>
  <si>
    <t>Tamil Nadu</t>
  </si>
  <si>
    <t>New</t>
  </si>
  <si>
    <t>Upgrade</t>
  </si>
  <si>
    <t>Downgrade</t>
  </si>
  <si>
    <t>Churn</t>
  </si>
  <si>
    <t>Andhra Pradesh</t>
  </si>
  <si>
    <t>Kerala</t>
  </si>
  <si>
    <t>Karnataka</t>
  </si>
  <si>
    <t>Booking Value</t>
  </si>
  <si>
    <t>Customers at Year Beginning</t>
  </si>
  <si>
    <t>New Customers</t>
  </si>
  <si>
    <t>Churned Customers</t>
  </si>
  <si>
    <t>Customers at Year End</t>
  </si>
  <si>
    <t>Recurring Revenue at Year Beginning</t>
  </si>
  <si>
    <t xml:space="preserve">Net Recurring Revenue in the Year </t>
  </si>
  <si>
    <t>Recurring Revenue at Year End</t>
  </si>
  <si>
    <t>Year</t>
  </si>
  <si>
    <t>UserID | Language</t>
  </si>
  <si>
    <t>Count</t>
  </si>
  <si>
    <t>UserID with Language &gt; 1</t>
  </si>
  <si>
    <t>New Users of 2023 Consuming &gt; 1 Language</t>
  </si>
  <si>
    <t>New Users % of 2023 Consuming &gt; 1 Language</t>
  </si>
  <si>
    <t>Count of Sci-Fi Tamil Videos Watched &gt;= 10 Users in 2022</t>
  </si>
  <si>
    <t>Sci-Fi Tamil Video ContentID Watched &gt;= 10 Users in 2022</t>
  </si>
  <si>
    <t>UserID Count Sci-Fi Tamil Videos Watched &gt;= 10 Users in 2022</t>
  </si>
  <si>
    <t>Overall</t>
  </si>
  <si>
    <t>Total UserID in 2022</t>
  </si>
  <si>
    <t>Engaged UserID with Ads &gt;5s in 2022</t>
  </si>
  <si>
    <t>Engaged UserID % with Ads &gt;5s in 2022</t>
  </si>
  <si>
    <t>Content Tags</t>
  </si>
  <si>
    <t>Unique Content Tags</t>
  </si>
  <si>
    <t>Content Tags Count</t>
  </si>
  <si>
    <t>All Content Tags</t>
  </si>
  <si>
    <t>Top 10 Content Tags</t>
  </si>
  <si>
    <t>Top 10 Content Tag Count</t>
  </si>
  <si>
    <t>Brands Suggestions</t>
  </si>
  <si>
    <t>UserID Status</t>
  </si>
  <si>
    <t>Duolingo, Google Nest, Amazon Echo, Tata Sky</t>
  </si>
  <si>
    <t>Patanjali, Cult Yoga, Decathlon, Nike, HealthifyMe</t>
  </si>
  <si>
    <t>Faber-Castell, Skillshare, Domestika, Adobe, Canva</t>
  </si>
  <si>
    <t>MakeMyTrip, GoIbibo, Airbnb, Yatra, American Tourister</t>
  </si>
  <si>
    <t>Netflix, Prime Video, BookMyShow, PVR, Hotstar</t>
  </si>
  <si>
    <t>HDFC Bank, SBI Cards, American Express, ICICI Bank, Cred</t>
  </si>
  <si>
    <t>Sony Pictures, Marvel Studios, Hotstar, Prime Video</t>
  </si>
  <si>
    <t>Tata Play, Airtel DTH, Dish TV, Sun Direct</t>
  </si>
  <si>
    <t>IRCTC, RailYatri, Ixigo Trains, Indian Railways, Amazon India</t>
  </si>
  <si>
    <t>Netflix, Prime Video, Britannia, Zomato, Swiggy</t>
  </si>
  <si>
    <t>Streaming Platform Growth &amp; Engagement Dashboard</t>
  </si>
  <si>
    <t xml:space="preserve">13 User id's who have watched more than 10 videos </t>
  </si>
  <si>
    <t>viewed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</si>
</sst>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14009]yyyy/mm/dd;@"/>
  </numFmts>
  <fonts count="3" x14ac:knownFonts="1">
    <font>
      <sz val="11"/>
      <color theme="1"/>
      <name val="Calibri"/>
      <family val="2"/>
      <scheme val="minor"/>
    </font>
    <font>
      <b/>
      <sz val="11"/>
      <color theme="1"/>
      <name val="Calibri"/>
      <family val="2"/>
      <scheme val="minor"/>
    </font>
    <font>
      <sz val="36"/>
      <color theme="0"/>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31">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xf numFmtId="0" fontId="1" fillId="0" borderId="1" xfId="0" applyFont="1" applyBorder="1" applyAlignment="1">
      <alignment horizontal="center" vertical="center" wrapText="1"/>
    </xf>
    <xf numFmtId="0" fontId="0" fillId="0" borderId="0" xfId="0" applyAlignment="1">
      <alignment vertical="center" wrapText="1"/>
    </xf>
    <xf numFmtId="0" fontId="0" fillId="0" borderId="1" xfId="0" applyBorder="1" applyAlignment="1">
      <alignment horizont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0" fillId="0" borderId="0" xfId="0" applyAlignment="1">
      <alignment vertical="center"/>
    </xf>
    <xf numFmtId="165" fontId="0" fillId="0" borderId="0" xfId="0" applyNumberFormat="1" applyAlignment="1">
      <alignment vertical="center"/>
    </xf>
    <xf numFmtId="0" fontId="1" fillId="0" borderId="0" xfId="0" applyFont="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165" fontId="0" fillId="0" borderId="0" xfId="0" applyNumberFormat="1"/>
    <xf numFmtId="0" fontId="1" fillId="0" borderId="1" xfId="0" applyFont="1" applyBorder="1" applyAlignment="1">
      <alignment horizontal="left" vertical="center"/>
    </xf>
    <xf numFmtId="0" fontId="0" fillId="0" borderId="0" xfId="0" applyAlignment="1">
      <alignment wrapText="1"/>
    </xf>
    <xf numFmtId="0" fontId="0" fillId="0" borderId="1" xfId="0" applyBorder="1" applyAlignment="1">
      <alignment horizontal="left" vertical="center"/>
    </xf>
    <xf numFmtId="0" fontId="0" fillId="0" borderId="1" xfId="0" applyBorder="1"/>
    <xf numFmtId="0" fontId="0" fillId="0" borderId="1" xfId="0" applyBorder="1" applyAlignment="1">
      <alignment vertical="center" wrapText="1"/>
    </xf>
    <xf numFmtId="0" fontId="1" fillId="0" borderId="2" xfId="0" applyFont="1" applyBorder="1" applyAlignment="1">
      <alignment horizontal="center"/>
    </xf>
    <xf numFmtId="0" fontId="0" fillId="0" borderId="3" xfId="0" applyBorder="1" applyAlignment="1">
      <alignment horizontal="center"/>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1" fillId="0" borderId="0" xfId="0" applyFont="1" applyAlignment="1">
      <alignment vertical="center" wrapText="1"/>
    </xf>
    <xf numFmtId="0" fontId="1" fillId="0" borderId="0" xfId="0" applyFont="1" applyAlignment="1">
      <alignment wrapText="1"/>
    </xf>
    <xf numFmtId="0" fontId="2" fillId="2" borderId="0" xfId="0" applyFont="1" applyFill="1" applyAlignment="1">
      <alignment horizontal="center"/>
    </xf>
  </cellXfs>
  <cellStyles count="1">
    <cellStyle name="Normal" xfId="0" builtinId="0"/>
  </cellStyles>
  <dxfs count="13">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Yearly Customer Dynamics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stack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'Qns-1'!$S$2:$S$6</c:f>
              <c:numCache>
                <c:formatCode>General</c:formatCode>
                <c:ptCount val="5"/>
                <c:pt idx="0">
                  <c:v>0</c:v>
                </c:pt>
                <c:pt idx="1">
                  <c:v>24</c:v>
                </c:pt>
                <c:pt idx="2">
                  <c:v>87</c:v>
                </c:pt>
                <c:pt idx="3">
                  <c:v>160</c:v>
                </c:pt>
                <c:pt idx="4">
                  <c:v>202</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8A91-4E0C-ADE6-8AB0809E2D86}"/>
            </c:ext>
          </c:extLst>
        </c:ser>
        <c:ser>
          <c:idx val="1"/>
          <c:order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'Qns-1'!$T$2:$T$6</c:f>
              <c:numCache>
                <c:formatCode>General</c:formatCode>
                <c:ptCount val="5"/>
                <c:pt idx="0">
                  <c:v>42</c:v>
                </c:pt>
                <c:pt idx="1">
                  <c:v>100</c:v>
                </c:pt>
                <c:pt idx="2">
                  <c:v>101</c:v>
                </c:pt>
                <c:pt idx="3">
                  <c:v>57</c:v>
                </c:pt>
                <c:pt idx="4">
                  <c:v>0</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8A91-4E0C-ADE6-8AB0809E2D86}"/>
            </c:ext>
          </c:extLst>
        </c:ser>
        <c:ser>
          <c:idx val="2"/>
          <c:order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'Qns-1'!$U$2:$U$6</c:f>
              <c:numCache>
                <c:formatCode>General</c:formatCode>
                <c:ptCount val="5"/>
                <c:pt idx="0">
                  <c:v>18</c:v>
                </c:pt>
                <c:pt idx="1">
                  <c:v>37</c:v>
                </c:pt>
                <c:pt idx="2">
                  <c:v>28</c:v>
                </c:pt>
                <c:pt idx="3">
                  <c:v>15</c:v>
                </c:pt>
                <c:pt idx="4">
                  <c:v>0</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8A91-4E0C-ADE6-8AB0809E2D86}"/>
            </c:ext>
          </c:extLst>
        </c:ser>
        <c:ser>
          <c:idx val="3"/>
          <c:order val="3"/>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'Qns-1'!$V$2:$V$6</c:f>
              <c:numCache>
                <c:formatCode>General</c:formatCode>
                <c:ptCount val="5"/>
                <c:pt idx="0">
                  <c:v>24</c:v>
                </c:pt>
                <c:pt idx="1">
                  <c:v>87</c:v>
                </c:pt>
                <c:pt idx="2">
                  <c:v>160</c:v>
                </c:pt>
                <c:pt idx="3">
                  <c:v>202</c:v>
                </c:pt>
                <c:pt idx="4">
                  <c:v>202</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8A91-4E0C-ADE6-8AB0809E2D86}"/>
            </c:ext>
          </c:extLst>
        </c:ser>
        <c:dLbls>
          <c:dLblPos val="ctr"/>
          <c:showLegendKey val="0"/>
          <c:showVal val="1"/>
          <c:showCatName val="0"/>
          <c:showSerName val="0"/>
          <c:showPercent val="0"/>
          <c:showBubbleSize val="0"/>
        </c:dLbls>
        <c:gapWidth val="150"/>
        <c:overlap val="100"/>
        <c:axId val="1070500367"/>
        <c:axId val="1070484527"/>
      </c:barChart>
      <c:catAx>
        <c:axId val="10705003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84527"/>
        <c:crosses val="autoZero"/>
        <c:auto val="1"/>
        <c:lblAlgn val="ctr"/>
        <c:lblOffset val="100"/>
        <c:noMultiLvlLbl val="0"/>
      </c:catAx>
      <c:valAx>
        <c:axId val="107048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50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Recurring Revenue Breakdown: Opening, Net Growth, and Closing</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stack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'Qns-1'!$W$2:$W$6</c:f>
              <c:numCache>
                <c:formatCode>General</c:formatCode>
                <c:ptCount val="5"/>
                <c:pt idx="0">
                  <c:v>0</c:v>
                </c:pt>
                <c:pt idx="1">
                  <c:v>132297</c:v>
                </c:pt>
                <c:pt idx="2">
                  <c:v>532636</c:v>
                </c:pt>
                <c:pt idx="3">
                  <c:v>941507</c:v>
                </c:pt>
                <c:pt idx="4">
                  <c:v>1175331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1B3D-4364-BE85-DEC19B211E1E}"/>
            </c:ext>
          </c:extLst>
        </c:ser>
        <c:ser>
          <c:idx val="1"/>
          <c:order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'Qns-1'!$X$2:$X$6</c:f>
              <c:numCache>
                <c:formatCode>General</c:formatCode>
                <c:ptCount val="5"/>
                <c:pt idx="0">
                  <c:v>138734</c:v>
                </c:pt>
                <c:pt idx="1">
                  <c:v>399431</c:v>
                </c:pt>
                <c:pt idx="2">
                  <c:v>424594</c:v>
                </c:pt>
                <c:pt idx="3">
                  <c:v>250277</c:v>
                </c:pt>
                <c:pt idx="4">
                  <c:v>1175331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1B3D-4364-BE85-DEC19B211E1E}"/>
            </c:ext>
          </c:extLst>
        </c:ser>
        <c:ser>
          <c:idx val="2"/>
          <c:order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'Qns-1'!$Y$2:$Y$6</c:f>
              <c:numCache>
                <c:formatCode>General</c:formatCode>
                <c:ptCount val="5"/>
                <c:pt idx="0">
                  <c:v>132297</c:v>
                </c:pt>
                <c:pt idx="1">
                  <c:v>532636</c:v>
                </c:pt>
                <c:pt idx="2">
                  <c:v>941507</c:v>
                </c:pt>
                <c:pt idx="3">
                  <c:v>1175331</c:v>
                </c:pt>
                <c:pt idx="4">
                  <c:v>1175331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1B3D-4364-BE85-DEC19B211E1E}"/>
            </c:ext>
          </c:extLst>
        </c:ser>
        <c:dLbls>
          <c:showLegendKey val="0"/>
          <c:showVal val="0"/>
          <c:showCatName val="0"/>
          <c:showSerName val="0"/>
          <c:showPercent val="0"/>
          <c:showBubbleSize val="0"/>
        </c:dLbls>
        <c:gapWidth val="95"/>
        <c:overlap val="100"/>
        <c:axId val="272418495"/>
        <c:axId val="507935039"/>
      </c:barChart>
      <c:catAx>
        <c:axId val="2724184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35039"/>
        <c:crosses val="autoZero"/>
        <c:auto val="1"/>
        <c:lblAlgn val="ctr"/>
        <c:lblOffset val="100"/>
        <c:noMultiLvlLbl val="0"/>
      </c:catAx>
      <c:valAx>
        <c:axId val="5079350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1849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IN"/>
              <a:t>Shows </a:t>
            </a:r>
            <a:r>
              <a:rPr lang="en-IN" b="1"/>
              <a:t>comparison</a:t>
            </a:r>
            <a:r>
              <a:rPr lang="en-IN"/>
              <a:t> between total and engaged users.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layout>
        <c:manualLayout>
          <c:xMode val="edge"/>
          <c:yMode val="edge"/>
          <c:x val="0.13314566929133859"/>
          <c:y val="9.2592592592592587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stacked"/>
        <c:varyColors val="0"/>
        <c:ser>
          <c:idx val="0"/>
          <c:order val="0"/>
          <c:tx>
            <c:strRef>
              <c:f>'Qns-2c'!$Q$1</c:f>
              <c:strCache>
                <c:ptCount val="1"/>
                <c:pt idx="0">
                  <c:v>Total UserID in 2022</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'Qns-2c'!$P$2:$P$6</c:f>
              <c:strCache>
                <c:ptCount val="5"/>
                <c:pt idx="0">
                  <c:v>Tamil Nadu</c:v>
                </c:pt>
                <c:pt idx="1">
                  <c:v>Andhra Pradesh</c:v>
                </c:pt>
                <c:pt idx="2">
                  <c:v>Kerala</c:v>
                </c:pt>
                <c:pt idx="3">
                  <c:v>Karnataka</c:v>
                </c:pt>
                <c:pt idx="4">
                  <c:v>Overall</c:v>
                </c:pt>
              </c:strCache>
            </c:strRef>
          </c:cat>
          <c:val>
            <c:numRef>
              <c:f>'Qns-2c'!$Q$2:$Q$6</c:f>
              <c:numCache>
                <c:formatCode>General</c:formatCode>
                <c:ptCount val="5"/>
                <c:pt idx="0">
                  <c:v>68</c:v>
                </c:pt>
                <c:pt idx="1">
                  <c:v>78</c:v>
                </c:pt>
                <c:pt idx="2">
                  <c:v>65</c:v>
                </c:pt>
                <c:pt idx="3">
                  <c:v>74</c:v>
                </c:pt>
                <c:pt idx="4">
                  <c:v>285</c:v>
                </c:pt>
              </c:numCache>
            </c:numRef>
          </c:val>
          <c:extLst>
            <c:ext xmlns:c16="http://schemas.microsoft.com/office/drawing/2014/chart" uri="{C3380CC4-5D6E-409C-BE32-E72D297353CC}">
              <c16:uniqueId val="{00000000-4569-4E30-A291-3363327DD638}"/>
            </c:ext>
          </c:extLst>
        </c:ser>
        <c:ser>
          <c:idx val="1"/>
          <c:order val="1"/>
          <c:tx>
            <c:strRef>
              <c:f>'Qns-2c'!$R$1</c:f>
              <c:strCache>
                <c:ptCount val="1"/>
                <c:pt idx="0">
                  <c:v>Engaged UserID with Ads &gt;5s in 2022</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'Qns-2c'!$P$2:$P$6</c:f>
              <c:strCache>
                <c:ptCount val="5"/>
                <c:pt idx="0">
                  <c:v>Tamil Nadu</c:v>
                </c:pt>
                <c:pt idx="1">
                  <c:v>Andhra Pradesh</c:v>
                </c:pt>
                <c:pt idx="2">
                  <c:v>Kerala</c:v>
                </c:pt>
                <c:pt idx="3">
                  <c:v>Karnataka</c:v>
                </c:pt>
                <c:pt idx="4">
                  <c:v>Overall</c:v>
                </c:pt>
              </c:strCache>
            </c:strRef>
          </c:cat>
          <c:val>
            <c:numRef>
              <c:f>'Qns-2c'!$R$2:$R$6</c:f>
              <c:numCache>
                <c:formatCode>General</c:formatCode>
                <c:ptCount val="5"/>
                <c:pt idx="0">
                  <c:v>57</c:v>
                </c:pt>
                <c:pt idx="1">
                  <c:v>65</c:v>
                </c:pt>
                <c:pt idx="2">
                  <c:v>57</c:v>
                </c:pt>
                <c:pt idx="3">
                  <c:v>59</c:v>
                </c:pt>
                <c:pt idx="4">
                  <c:v>238</c:v>
                </c:pt>
              </c:numCache>
            </c:numRef>
          </c:val>
          <c:extLst>
            <c:ext xmlns:c16="http://schemas.microsoft.com/office/drawing/2014/chart" uri="{C3380CC4-5D6E-409C-BE32-E72D297353CC}">
              <c16:uniqueId val="{00000001-4569-4E30-A291-3363327DD638}"/>
            </c:ext>
          </c:extLst>
        </c:ser>
        <c:dLbls>
          <c:dLblPos val="ctr"/>
          <c:showLegendKey val="0"/>
          <c:showVal val="1"/>
          <c:showCatName val="0"/>
          <c:showSerName val="0"/>
          <c:showPercent val="0"/>
          <c:showBubbleSize val="0"/>
        </c:dLbls>
        <c:gapWidth val="150"/>
        <c:overlap val="100"/>
        <c:axId val="1070496047"/>
        <c:axId val="1070477327"/>
      </c:barChart>
      <c:catAx>
        <c:axId val="10704960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77327"/>
        <c:crosses val="autoZero"/>
        <c:auto val="1"/>
        <c:lblAlgn val="ctr"/>
        <c:lblOffset val="100"/>
        <c:noMultiLvlLbl val="0"/>
      </c:catAx>
      <c:valAx>
        <c:axId val="107047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96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600" b="1" i="0" u="none" strike="noStrike" kern="1200" baseline="0">
                <a:solidFill>
                  <a:sysClr val="windowText" lastClr="000000">
                    <a:lumMod val="65000"/>
                    <a:lumOff val="35000"/>
                  </a:sysClr>
                </a:solidFill>
              </a:rPr>
              <a:t>Engaged UserID % with Ads &gt;5s in 2022</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'Qns-2c'!$S$2:$S$6</c:f>
              <c:numCache>
                <c:formatCode>0.00</c:formatCode>
                <c:ptCount val="5"/>
                <c:pt idx="0">
                  <c:v>83.82352941176471</c:v>
                </c:pt>
                <c:pt idx="1">
                  <c:v>83.333333333333343</c:v>
                </c:pt>
                <c:pt idx="2">
                  <c:v>87.692307692307693</c:v>
                </c:pt>
                <c:pt idx="3">
                  <c:v>79.729729729729726</c:v>
                </c:pt>
                <c:pt idx="4">
                  <c:v>83.508771929824562</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7F38-400B-A7D2-5C6AF88E8C84}"/>
            </c:ext>
          </c:extLst>
        </c:ser>
        <c:dLbls>
          <c:dLblPos val="outEnd"/>
          <c:showLegendKey val="0"/>
          <c:showVal val="1"/>
          <c:showCatName val="0"/>
          <c:showSerName val="0"/>
          <c:showPercent val="0"/>
          <c:showBubbleSize val="0"/>
        </c:dLbls>
        <c:gapWidth val="100"/>
        <c:overlap val="-24"/>
        <c:axId val="1070461967"/>
        <c:axId val="1070457167"/>
      </c:barChart>
      <c:catAx>
        <c:axId val="1070461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57167"/>
        <c:crosses val="autoZero"/>
        <c:auto val="1"/>
        <c:lblAlgn val="ctr"/>
        <c:lblOffset val="100"/>
        <c:noMultiLvlLbl val="0"/>
      </c:catAx>
      <c:valAx>
        <c:axId val="10704571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6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a:t>
            </a:r>
            <a:r>
              <a:rPr lang="en-IN" baseline="0"/>
              <a:t> 10 Content Tag Count</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'Qns-3'!$Y$2:$Y$11</c:f>
              <c:numCache>
                <c:formatCode>General</c:formatCode>
                <c:ptCount val="10"/>
                <c:pt idx="0">
                  <c:v>203</c:v>
                </c:pt>
                <c:pt idx="1">
                  <c:v>198</c:v>
                </c:pt>
                <c:pt idx="2">
                  <c:v>174</c:v>
                </c:pt>
                <c:pt idx="3">
                  <c:v>174</c:v>
                </c:pt>
                <c:pt idx="4">
                  <c:v>170</c:v>
                </c:pt>
                <c:pt idx="5">
                  <c:v>167</c:v>
                </c:pt>
                <c:pt idx="6">
                  <c:v>166</c:v>
                </c:pt>
                <c:pt idx="7">
                  <c:v>164</c:v>
                </c:pt>
                <c:pt idx="8">
                  <c:v>162</c:v>
                </c:pt>
                <c:pt idx="9">
                  <c:v>161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05EA-4EA2-BDF7-FAB6303D1C40}"/>
            </c:ext>
          </c:extLst>
        </c:ser>
        <c:dLbls>
          <c:dLblPos val="outEnd"/>
          <c:showLegendKey val="0"/>
          <c:showVal val="1"/>
          <c:showCatName val="0"/>
          <c:showSerName val="0"/>
          <c:showPercent val="0"/>
          <c:showBubbleSize val="0"/>
        </c:dLbls>
        <c:gapWidth val="100"/>
        <c:overlap val="-24"/>
        <c:axId val="1070507087"/>
        <c:axId val="1070506127"/>
      </c:barChart>
      <c:catAx>
        <c:axId val="1070507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506127"/>
        <c:crosses val="autoZero"/>
        <c:auto val="1"/>
        <c:lblAlgn val="ctr"/>
        <c:lblOffset val="100"/>
        <c:noMultiLvlLbl val="0"/>
      </c:catAx>
      <c:valAx>
        <c:axId val="107050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507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Customer Dynamics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'Qns-1'!$S$1</c:f>
              <c:strCache>
                <c:ptCount val="1"/>
                <c:pt idx="0">
                  <c:v>Customers at Year Beginning</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'Qns-1'!$R$2:$R$6</c:f>
              <c:numCache>
                <c:formatCode>General</c:formatCode>
                <c:ptCount val="5"/>
                <c:pt idx="0">
                  <c:v>2020</c:v>
                </c:pt>
                <c:pt idx="1">
                  <c:v>2021</c:v>
                </c:pt>
                <c:pt idx="2">
                  <c:v>2022</c:v>
                </c:pt>
                <c:pt idx="3">
                  <c:v>2023</c:v>
                </c:pt>
                <c:pt idx="4">
                  <c:v>2024</c:v>
                </c:pt>
              </c:numCache>
            </c:numRef>
          </c:cat>
          <c:val>
            <c:numRef>
              <c:f>'Qns-1'!$S$2:$S$6</c:f>
              <c:numCache>
                <c:formatCode>General</c:formatCode>
                <c:ptCount val="5"/>
                <c:pt idx="0">
                  <c:v>0</c:v>
                </c:pt>
                <c:pt idx="1">
                  <c:v>24</c:v>
                </c:pt>
                <c:pt idx="2">
                  <c:v>87</c:v>
                </c:pt>
                <c:pt idx="3">
                  <c:v>160</c:v>
                </c:pt>
                <c:pt idx="4">
                  <c:v>202</c:v>
                </c:pt>
              </c:numCache>
            </c:numRef>
          </c:val>
          <c:extLst>
            <c:ext xmlns:c16="http://schemas.microsoft.com/office/drawing/2014/chart" uri="{C3380CC4-5D6E-409C-BE32-E72D297353CC}">
              <c16:uniqueId val="{00000000-0F88-48B1-8C61-ED26E50CE422}"/>
            </c:ext>
          </c:extLst>
        </c:ser>
        <c:ser>
          <c:idx val="1"/>
          <c:order val="1"/>
          <c:tx>
            <c:strRef>
              <c:f>'Qns-1'!$T$1</c:f>
              <c:strCache>
                <c:ptCount val="1"/>
                <c:pt idx="0">
                  <c:v>New Customers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'Qns-1'!$R$2:$R$6</c:f>
              <c:numCache>
                <c:formatCode>General</c:formatCode>
                <c:ptCount val="5"/>
                <c:pt idx="0">
                  <c:v>2020</c:v>
                </c:pt>
                <c:pt idx="1">
                  <c:v>2021</c:v>
                </c:pt>
                <c:pt idx="2">
                  <c:v>2022</c:v>
                </c:pt>
                <c:pt idx="3">
                  <c:v>2023</c:v>
                </c:pt>
                <c:pt idx="4">
                  <c:v>2024</c:v>
                </c:pt>
              </c:numCache>
            </c:numRef>
          </c:cat>
          <c:val>
            <c:numRef>
              <c:f>'Qns-1'!$T$2:$T$6</c:f>
              <c:numCache>
                <c:formatCode>General</c:formatCode>
                <c:ptCount val="5"/>
                <c:pt idx="0">
                  <c:v>42</c:v>
                </c:pt>
                <c:pt idx="1">
                  <c:v>100</c:v>
                </c:pt>
                <c:pt idx="2">
                  <c:v>101</c:v>
                </c:pt>
                <c:pt idx="3">
                  <c:v>57</c:v>
                </c:pt>
                <c:pt idx="4">
                  <c:v>0</c:v>
                </c:pt>
              </c:numCache>
            </c:numRef>
          </c:val>
          <c:extLst>
            <c:ext xmlns:c16="http://schemas.microsoft.com/office/drawing/2014/chart" uri="{C3380CC4-5D6E-409C-BE32-E72D297353CC}">
              <c16:uniqueId val="{00000001-0F88-48B1-8C61-ED26E50CE422}"/>
            </c:ext>
          </c:extLst>
        </c:ser>
        <c:ser>
          <c:idx val="2"/>
          <c:order val="2"/>
          <c:tx>
            <c:strRef>
              <c:f>'Qns-1'!$U$1</c:f>
              <c:strCache>
                <c:ptCount val="1"/>
                <c:pt idx="0">
                  <c:v>Churned Customers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'Qns-1'!$R$2:$R$6</c:f>
              <c:numCache>
                <c:formatCode>General</c:formatCode>
                <c:ptCount val="5"/>
                <c:pt idx="0">
                  <c:v>2020</c:v>
                </c:pt>
                <c:pt idx="1">
                  <c:v>2021</c:v>
                </c:pt>
                <c:pt idx="2">
                  <c:v>2022</c:v>
                </c:pt>
                <c:pt idx="3">
                  <c:v>2023</c:v>
                </c:pt>
                <c:pt idx="4">
                  <c:v>2024</c:v>
                </c:pt>
              </c:numCache>
            </c:numRef>
          </c:cat>
          <c:val>
            <c:numRef>
              <c:f>'Qns-1'!$U$2:$U$6</c:f>
              <c:numCache>
                <c:formatCode>General</c:formatCode>
                <c:ptCount val="5"/>
                <c:pt idx="0">
                  <c:v>18</c:v>
                </c:pt>
                <c:pt idx="1">
                  <c:v>37</c:v>
                </c:pt>
                <c:pt idx="2">
                  <c:v>28</c:v>
                </c:pt>
                <c:pt idx="3">
                  <c:v>15</c:v>
                </c:pt>
                <c:pt idx="4">
                  <c:v>0</c:v>
                </c:pt>
              </c:numCache>
            </c:numRef>
          </c:val>
          <c:extLst>
            <c:ext xmlns:c16="http://schemas.microsoft.com/office/drawing/2014/chart" uri="{C3380CC4-5D6E-409C-BE32-E72D297353CC}">
              <c16:uniqueId val="{00000002-0F88-48B1-8C61-ED26E50CE422}"/>
            </c:ext>
          </c:extLst>
        </c:ser>
        <c:ser>
          <c:idx val="3"/>
          <c:order val="3"/>
          <c:tx>
            <c:strRef>
              <c:f>'Qns-1'!$V$1</c:f>
              <c:strCache>
                <c:ptCount val="1"/>
                <c:pt idx="0">
                  <c:v>Customers at Year End</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'Qns-1'!$R$2:$R$6</c:f>
              <c:numCache>
                <c:formatCode>General</c:formatCode>
                <c:ptCount val="5"/>
                <c:pt idx="0">
                  <c:v>2020</c:v>
                </c:pt>
                <c:pt idx="1">
                  <c:v>2021</c:v>
                </c:pt>
                <c:pt idx="2">
                  <c:v>2022</c:v>
                </c:pt>
                <c:pt idx="3">
                  <c:v>2023</c:v>
                </c:pt>
                <c:pt idx="4">
                  <c:v>2024</c:v>
                </c:pt>
              </c:numCache>
            </c:numRef>
          </c:cat>
          <c:val>
            <c:numRef>
              <c:f>'Qns-1'!$V$2:$V$6</c:f>
              <c:numCache>
                <c:formatCode>General</c:formatCode>
                <c:ptCount val="5"/>
                <c:pt idx="0">
                  <c:v>24</c:v>
                </c:pt>
                <c:pt idx="1">
                  <c:v>87</c:v>
                </c:pt>
                <c:pt idx="2">
                  <c:v>160</c:v>
                </c:pt>
                <c:pt idx="3">
                  <c:v>202</c:v>
                </c:pt>
                <c:pt idx="4">
                  <c:v>202</c:v>
                </c:pt>
              </c:numCache>
            </c:numRef>
          </c:val>
          <c:extLst>
            <c:ext xmlns:c16="http://schemas.microsoft.com/office/drawing/2014/chart" uri="{C3380CC4-5D6E-409C-BE32-E72D297353CC}">
              <c16:uniqueId val="{00000003-0F88-48B1-8C61-ED26E50CE422}"/>
            </c:ext>
          </c:extLst>
        </c:ser>
        <c:dLbls>
          <c:showLegendKey val="0"/>
          <c:showVal val="1"/>
          <c:showCatName val="0"/>
          <c:showSerName val="0"/>
          <c:showPercent val="0"/>
          <c:showBubbleSize val="0"/>
        </c:dLbls>
        <c:gapWidth val="150"/>
        <c:shape val="box"/>
        <c:axId val="1070500367"/>
        <c:axId val="1070484527"/>
        <c:axId val="0"/>
      </c:bar3DChart>
      <c:catAx>
        <c:axId val="1070500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484527"/>
        <c:crosses val="autoZero"/>
        <c:auto val="1"/>
        <c:lblAlgn val="ctr"/>
        <c:lblOffset val="100"/>
        <c:noMultiLvlLbl val="0"/>
      </c:catAx>
      <c:valAx>
        <c:axId val="10704845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50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1305500331345261"/>
          <c:y val="2.74133556285698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tx>
            <c:strRef>
              <c:f>'Qns-2c'!$S$1</c:f>
              <c:strCache>
                <c:ptCount val="1"/>
                <c:pt idx="0">
                  <c:v>Engaged UserID % with Ads &gt;5s in 2022</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725-4958-8C46-55C508EDC505}"/>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725-4958-8C46-55C508EDC505}"/>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725-4958-8C46-55C508EDC505}"/>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725-4958-8C46-55C508EDC505}"/>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725-4958-8C46-55C508EDC5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'Qns-2c'!$P$2:$P$6</c:f>
              <c:strCache>
                <c:ptCount val="5"/>
                <c:pt idx="0">
                  <c:v>Tamil Nadu</c:v>
                </c:pt>
                <c:pt idx="1">
                  <c:v>Andhra Pradesh</c:v>
                </c:pt>
                <c:pt idx="2">
                  <c:v>Kerala</c:v>
                </c:pt>
                <c:pt idx="3">
                  <c:v>Karnataka</c:v>
                </c:pt>
                <c:pt idx="4">
                  <c:v>Overall</c:v>
                </c:pt>
              </c:strCache>
            </c:strRef>
          </c:cat>
          <c:val>
            <c:numRef>
              <c:f>'Qns-2c'!$S$2:$S$6</c:f>
              <c:numCache>
                <c:formatCode>0.00</c:formatCode>
                <c:ptCount val="5"/>
                <c:pt idx="0">
                  <c:v>83.82352941176471</c:v>
                </c:pt>
                <c:pt idx="1">
                  <c:v>83.333333333333343</c:v>
                </c:pt>
                <c:pt idx="2">
                  <c:v>87.692307692307693</c:v>
                </c:pt>
                <c:pt idx="3">
                  <c:v>79.729729729729726</c:v>
                </c:pt>
                <c:pt idx="4">
                  <c:v>83.508771929824562</c:v>
                </c:pt>
              </c:numCache>
            </c:numRef>
          </c:val>
          <c:extLst>
            <c:ext xmlns:c16="http://schemas.microsoft.com/office/drawing/2014/chart" uri="{C3380CC4-5D6E-409C-BE32-E72D297353CC}">
              <c16:uniqueId val="{00000000-5B8C-48AF-BF21-5E2805729B5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Shows comparison between total and engaged users.</a:t>
            </a:r>
          </a:p>
          <a:p>
            <a:pPr>
              <a:defRPr/>
            </a:pPr>
            <a:endParaRPr lang="en-IN"/>
          </a:p>
        </c:rich>
      </c:tx>
      <c:layout>
        <c:manualLayout>
          <c:xMode val="edge"/>
          <c:yMode val="edge"/>
          <c:x val="0.27152748961624174"/>
          <c:y val="4.06637033791528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604032685362066E-2"/>
          <c:y val="0.16796100905147018"/>
          <c:w val="0.75983376559405025"/>
          <c:h val="0.54711473676323186"/>
        </c:manualLayout>
      </c:layout>
      <c:bar3DChart>
        <c:barDir val="col"/>
        <c:grouping val="percentStacked"/>
        <c:varyColors val="0"/>
        <c:ser>
          <c:idx val="0"/>
          <c:order val="0"/>
          <c:tx>
            <c:strRef>
              <c:f>'Qns-2c'!$Q$1</c:f>
              <c:strCache>
                <c:ptCount val="1"/>
                <c:pt idx="0">
                  <c:v>Total UserID in 2022</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'Qns-2c'!$P$2:$P$6</c:f>
              <c:strCache>
                <c:ptCount val="5"/>
                <c:pt idx="0">
                  <c:v>Tamil Nadu</c:v>
                </c:pt>
                <c:pt idx="1">
                  <c:v>Andhra Pradesh</c:v>
                </c:pt>
                <c:pt idx="2">
                  <c:v>Kerala</c:v>
                </c:pt>
                <c:pt idx="3">
                  <c:v>Karnataka</c:v>
                </c:pt>
                <c:pt idx="4">
                  <c:v>Overall</c:v>
                </c:pt>
              </c:strCache>
            </c:strRef>
          </c:cat>
          <c:val>
            <c:numRef>
              <c:f>'Qns-2c'!$Q$2:$Q$6</c:f>
              <c:numCache>
                <c:formatCode>General</c:formatCode>
                <c:ptCount val="5"/>
                <c:pt idx="0">
                  <c:v>68</c:v>
                </c:pt>
                <c:pt idx="1">
                  <c:v>78</c:v>
                </c:pt>
                <c:pt idx="2">
                  <c:v>65</c:v>
                </c:pt>
                <c:pt idx="3">
                  <c:v>74</c:v>
                </c:pt>
                <c:pt idx="4">
                  <c:v>285</c:v>
                </c:pt>
              </c:numCache>
            </c:numRef>
          </c:val>
          <c:extLst>
            <c:ext xmlns:c16="http://schemas.microsoft.com/office/drawing/2014/chart" uri="{C3380CC4-5D6E-409C-BE32-E72D297353CC}">
              <c16:uniqueId val="{00000000-86C6-4609-BB8D-39FE5A4F6C7C}"/>
            </c:ext>
          </c:extLst>
        </c:ser>
        <c:ser>
          <c:idx val="1"/>
          <c:order val="1"/>
          <c:tx>
            <c:strRef>
              <c:f>'Qns-2c'!$R$1</c:f>
              <c:strCache>
                <c:ptCount val="1"/>
                <c:pt idx="0">
                  <c:v>Engaged UserID with Ads &gt;5s in 2022</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'Qns-2c'!$P$2:$P$6</c:f>
              <c:strCache>
                <c:ptCount val="5"/>
                <c:pt idx="0">
                  <c:v>Tamil Nadu</c:v>
                </c:pt>
                <c:pt idx="1">
                  <c:v>Andhra Pradesh</c:v>
                </c:pt>
                <c:pt idx="2">
                  <c:v>Kerala</c:v>
                </c:pt>
                <c:pt idx="3">
                  <c:v>Karnataka</c:v>
                </c:pt>
                <c:pt idx="4">
                  <c:v>Overall</c:v>
                </c:pt>
              </c:strCache>
            </c:strRef>
          </c:cat>
          <c:val>
            <c:numRef>
              <c:f>'Qns-2c'!$R$2:$R$6</c:f>
              <c:numCache>
                <c:formatCode>General</c:formatCode>
                <c:ptCount val="5"/>
                <c:pt idx="0">
                  <c:v>57</c:v>
                </c:pt>
                <c:pt idx="1">
                  <c:v>65</c:v>
                </c:pt>
                <c:pt idx="2">
                  <c:v>57</c:v>
                </c:pt>
                <c:pt idx="3">
                  <c:v>59</c:v>
                </c:pt>
                <c:pt idx="4">
                  <c:v>238</c:v>
                </c:pt>
              </c:numCache>
            </c:numRef>
          </c:val>
          <c:extLst>
            <c:ext xmlns:c16="http://schemas.microsoft.com/office/drawing/2014/chart" uri="{C3380CC4-5D6E-409C-BE32-E72D297353CC}">
              <c16:uniqueId val="{00000001-86C6-4609-BB8D-39FE5A4F6C7C}"/>
            </c:ext>
          </c:extLst>
        </c:ser>
        <c:dLbls>
          <c:showLegendKey val="0"/>
          <c:showVal val="1"/>
          <c:showCatName val="0"/>
          <c:showSerName val="0"/>
          <c:showPercent val="0"/>
          <c:showBubbleSize val="0"/>
        </c:dLbls>
        <c:gapWidth val="100"/>
        <c:shape val="box"/>
        <c:axId val="711613023"/>
        <c:axId val="711613983"/>
        <c:axId val="0"/>
      </c:bar3DChart>
      <c:catAx>
        <c:axId val="711613023"/>
        <c:scaling>
          <c:orientation val="minMax"/>
        </c:scaling>
        <c:delete val="0"/>
        <c:axPos val="b"/>
        <c:numFmt formatCode="General" sourceLinked="1"/>
        <c:majorTickMark val="none"/>
        <c:minorTickMark val="none"/>
        <c:tickLblPos val="nextTo"/>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lgn="ctr">
            <a:solidFill>
              <a:schemeClr val="lt1">
                <a:lumMod val="95000"/>
                <a:alpha val="54000"/>
              </a:schemeClr>
            </a:solidFill>
            <a:round/>
          </a:ln>
          <a:effectLst>
            <a:glow rad="406400">
              <a:schemeClr val="accent1">
                <a:alpha val="81000"/>
              </a:schemeClr>
            </a:glow>
            <a:softEdge rad="152400"/>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1613983"/>
        <c:crosses val="autoZero"/>
        <c:auto val="1"/>
        <c:lblAlgn val="ctr"/>
        <c:lblOffset val="100"/>
        <c:tickLblSkip val="1"/>
        <c:noMultiLvlLbl val="0"/>
      </c:catAx>
      <c:valAx>
        <c:axId val="71161398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1613023"/>
        <c:crosses val="autoZero"/>
        <c:crossBetween val="between"/>
      </c:valAx>
      <c:spPr>
        <a:noFill/>
        <a:ln>
          <a:noFill/>
        </a:ln>
        <a:effectLst/>
      </c:spPr>
    </c:plotArea>
    <c:legend>
      <c:legendPos val="b"/>
      <c:layout>
        <c:manualLayout>
          <c:xMode val="edge"/>
          <c:yMode val="edge"/>
          <c:x val="0.12933148102550682"/>
          <c:y val="0.79911502018255742"/>
          <c:w val="0.80009297592549411"/>
          <c:h val="6.829526298861735E-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65100">
        <a:schemeClr val="accent1">
          <a:alpha val="40000"/>
        </a:schemeClr>
      </a:glow>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Recurring Revenue Breakdown: Opening, Net Growth, and Closing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8465631117164878"/>
          <c:y val="0.13289653312509403"/>
          <c:w val="0.61534365510298084"/>
          <c:h val="0.6779960214318026"/>
        </c:manualLayout>
      </c:layout>
      <c:bar3DChart>
        <c:barDir val="col"/>
        <c:grouping val="percentStacked"/>
        <c:varyColors val="0"/>
        <c:ser>
          <c:idx val="0"/>
          <c:order val="0"/>
          <c:tx>
            <c:strRef>
              <c:f>'Qns-1'!$W$1</c:f>
              <c:strCache>
                <c:ptCount val="1"/>
                <c:pt idx="0">
                  <c:v>Recurring Revenue at Year Beginning</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'Qns-1'!$R$2:$R$6</c:f>
              <c:numCache>
                <c:formatCode>General</c:formatCode>
                <c:ptCount val="5"/>
                <c:pt idx="0">
                  <c:v>2020</c:v>
                </c:pt>
                <c:pt idx="1">
                  <c:v>2021</c:v>
                </c:pt>
                <c:pt idx="2">
                  <c:v>2022</c:v>
                </c:pt>
                <c:pt idx="3">
                  <c:v>2023</c:v>
                </c:pt>
                <c:pt idx="4">
                  <c:v>2024</c:v>
                </c:pt>
              </c:numCache>
            </c:numRef>
          </c:cat>
          <c:val>
            <c:numRef>
              <c:f>'Qns-1'!$W$2:$W$6</c:f>
              <c:numCache>
                <c:formatCode>General</c:formatCode>
                <c:ptCount val="5"/>
                <c:pt idx="0">
                  <c:v>0</c:v>
                </c:pt>
                <c:pt idx="1">
                  <c:v>132297</c:v>
                </c:pt>
                <c:pt idx="2">
                  <c:v>532636</c:v>
                </c:pt>
                <c:pt idx="3">
                  <c:v>941507</c:v>
                </c:pt>
                <c:pt idx="4">
                  <c:v>1175331</c:v>
                </c:pt>
              </c:numCache>
            </c:numRef>
          </c:val>
          <c:extLst>
            <c:ext xmlns:c16="http://schemas.microsoft.com/office/drawing/2014/chart" uri="{C3380CC4-5D6E-409C-BE32-E72D297353CC}">
              <c16:uniqueId val="{00000000-7FE3-4B36-BB98-F55A19D4417E}"/>
            </c:ext>
          </c:extLst>
        </c:ser>
        <c:ser>
          <c:idx val="1"/>
          <c:order val="1"/>
          <c:tx>
            <c:strRef>
              <c:f>'Qns-1'!$X$1</c:f>
              <c:strCache>
                <c:ptCount val="1"/>
                <c:pt idx="0">
                  <c:v>Net Recurring Revenue in the Year </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'Qns-1'!$R$2:$R$6</c:f>
              <c:numCache>
                <c:formatCode>General</c:formatCode>
                <c:ptCount val="5"/>
                <c:pt idx="0">
                  <c:v>2020</c:v>
                </c:pt>
                <c:pt idx="1">
                  <c:v>2021</c:v>
                </c:pt>
                <c:pt idx="2">
                  <c:v>2022</c:v>
                </c:pt>
                <c:pt idx="3">
                  <c:v>2023</c:v>
                </c:pt>
                <c:pt idx="4">
                  <c:v>2024</c:v>
                </c:pt>
              </c:numCache>
            </c:numRef>
          </c:cat>
          <c:val>
            <c:numRef>
              <c:f>'Qns-1'!$X$2:$X$6</c:f>
              <c:numCache>
                <c:formatCode>General</c:formatCode>
                <c:ptCount val="5"/>
                <c:pt idx="0">
                  <c:v>138734</c:v>
                </c:pt>
                <c:pt idx="1">
                  <c:v>399431</c:v>
                </c:pt>
                <c:pt idx="2">
                  <c:v>424594</c:v>
                </c:pt>
                <c:pt idx="3">
                  <c:v>250277</c:v>
                </c:pt>
                <c:pt idx="4">
                  <c:v>1175331</c:v>
                </c:pt>
              </c:numCache>
            </c:numRef>
          </c:val>
          <c:extLst>
            <c:ext xmlns:c16="http://schemas.microsoft.com/office/drawing/2014/chart" uri="{C3380CC4-5D6E-409C-BE32-E72D297353CC}">
              <c16:uniqueId val="{00000001-7FE3-4B36-BB98-F55A19D4417E}"/>
            </c:ext>
          </c:extLst>
        </c:ser>
        <c:ser>
          <c:idx val="2"/>
          <c:order val="2"/>
          <c:tx>
            <c:strRef>
              <c:f>'Qns-1'!$Y$1</c:f>
              <c:strCache>
                <c:ptCount val="1"/>
                <c:pt idx="0">
                  <c:v>Recurring Revenue at Year End</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'Qns-1'!$R$2:$R$6</c:f>
              <c:numCache>
                <c:formatCode>General</c:formatCode>
                <c:ptCount val="5"/>
                <c:pt idx="0">
                  <c:v>2020</c:v>
                </c:pt>
                <c:pt idx="1">
                  <c:v>2021</c:v>
                </c:pt>
                <c:pt idx="2">
                  <c:v>2022</c:v>
                </c:pt>
                <c:pt idx="3">
                  <c:v>2023</c:v>
                </c:pt>
                <c:pt idx="4">
                  <c:v>2024</c:v>
                </c:pt>
              </c:numCache>
            </c:numRef>
          </c:cat>
          <c:val>
            <c:numRef>
              <c:f>'Qns-1'!$Y$2:$Y$6</c:f>
              <c:numCache>
                <c:formatCode>General</c:formatCode>
                <c:ptCount val="5"/>
                <c:pt idx="0">
                  <c:v>132297</c:v>
                </c:pt>
                <c:pt idx="1">
                  <c:v>532636</c:v>
                </c:pt>
                <c:pt idx="2">
                  <c:v>941507</c:v>
                </c:pt>
                <c:pt idx="3">
                  <c:v>1175331</c:v>
                </c:pt>
                <c:pt idx="4">
                  <c:v>1175331</c:v>
                </c:pt>
              </c:numCache>
            </c:numRef>
          </c:val>
          <c:extLst>
            <c:ext xmlns:c16="http://schemas.microsoft.com/office/drawing/2014/chart" uri="{C3380CC4-5D6E-409C-BE32-E72D297353CC}">
              <c16:uniqueId val="{00000002-7FE3-4B36-BB98-F55A19D4417E}"/>
            </c:ext>
          </c:extLst>
        </c:ser>
        <c:dLbls>
          <c:showLegendKey val="0"/>
          <c:showVal val="0"/>
          <c:showCatName val="0"/>
          <c:showSerName val="0"/>
          <c:showPercent val="0"/>
          <c:showBubbleSize val="0"/>
        </c:dLbls>
        <c:gapWidth val="150"/>
        <c:shape val="box"/>
        <c:axId val="272418495"/>
        <c:axId val="507935039"/>
        <c:axId val="0"/>
      </c:bar3DChart>
      <c:catAx>
        <c:axId val="27241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935039"/>
        <c:crosses val="autoZero"/>
        <c:auto val="1"/>
        <c:lblAlgn val="ctr"/>
        <c:lblOffset val="100"/>
        <c:noMultiLvlLbl val="0"/>
      </c:catAx>
      <c:valAx>
        <c:axId val="507935039"/>
        <c:scaling>
          <c:orientation val="minMax"/>
        </c:scaling>
        <c:delete val="0"/>
        <c:axPos val="l"/>
        <c:majorGridlines>
          <c:spPr>
            <a:ln w="9525" cap="flat" cmpd="sng" algn="ctr">
              <a:solidFill>
                <a:schemeClr val="dk1">
                  <a:lumMod val="50000"/>
                  <a:lumOff val="5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241849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1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Content Tag Count</a:t>
            </a:r>
          </a:p>
        </c:rich>
      </c:tx>
      <c:layout>
        <c:manualLayout>
          <c:xMode val="edge"/>
          <c:yMode val="edge"/>
          <c:x val="0.34518446143137216"/>
          <c:y val="3.971118192880650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761039906508036"/>
          <c:y val="0.15298159579540924"/>
          <c:w val="0.79785530458327747"/>
          <c:h val="0.5127203462481531"/>
        </c:manualLayout>
      </c:layout>
      <c:bar3DChart>
        <c:barDir val="col"/>
        <c:grouping val="percentStacked"/>
        <c:varyColors val="0"/>
        <c:ser>
          <c:idx val="0"/>
          <c:order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'Qns-3'!$X$2:$X$11</c:f>
              <c:strCache>
                <c:ptCount val="10"/>
                <c:pt idx="0">
                  <c:v>art lovers</c:v>
                </c:pt>
                <c:pt idx="1">
                  <c:v>travel</c:v>
                </c:pt>
                <c:pt idx="2">
                  <c:v>movie buffs</c:v>
                </c:pt>
                <c:pt idx="3">
                  <c:v>credit card users</c:v>
                </c:pt>
                <c:pt idx="4">
                  <c:v>yoga practitioners</c:v>
                </c:pt>
                <c:pt idx="5">
                  <c:v>recently churned</c:v>
                </c:pt>
                <c:pt idx="6">
                  <c:v>leadership aspirants</c:v>
                </c:pt>
                <c:pt idx="7">
                  <c:v>rural population</c:v>
                </c:pt>
                <c:pt idx="8">
                  <c:v>bilingual families</c:v>
                </c:pt>
                <c:pt idx="9">
                  <c:v>train travelers</c:v>
                </c:pt>
              </c:strCache>
            </c:strRef>
          </c:cat>
          <c:val>
            <c:numRef>
              <c:f>'Qns-3'!$Y$2:$Y$11</c:f>
              <c:numCache>
                <c:formatCode>General</c:formatCode>
                <c:ptCount val="10"/>
                <c:pt idx="0">
                  <c:v>203</c:v>
                </c:pt>
                <c:pt idx="1">
                  <c:v>198</c:v>
                </c:pt>
                <c:pt idx="2">
                  <c:v>174</c:v>
                </c:pt>
                <c:pt idx="3">
                  <c:v>174</c:v>
                </c:pt>
                <c:pt idx="4">
                  <c:v>170</c:v>
                </c:pt>
                <c:pt idx="5">
                  <c:v>167</c:v>
                </c:pt>
                <c:pt idx="6">
                  <c:v>166</c:v>
                </c:pt>
                <c:pt idx="7">
                  <c:v>164</c:v>
                </c:pt>
                <c:pt idx="8">
                  <c:v>162</c:v>
                </c:pt>
                <c:pt idx="9">
                  <c:v>161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353A-4117-8984-0CD530278EAE}"/>
            </c:ext>
          </c:extLst>
        </c:ser>
        <c:dLbls>
          <c:showLegendKey val="0"/>
          <c:showVal val="1"/>
          <c:showCatName val="0"/>
          <c:showSerName val="0"/>
          <c:showPercent val="0"/>
          <c:showBubbleSize val="0"/>
        </c:dLbls>
        <c:gapWidth val="150"/>
        <c:shape val="box"/>
        <c:axId val="1070507087"/>
        <c:axId val="1070506127"/>
        <c:axId val="0"/>
      </c:bar3DChart>
      <c:catAx>
        <c:axId val="1070507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lt1">
                    <a:lumMod val="85000"/>
                  </a:schemeClr>
                </a:solidFill>
                <a:latin typeface="+mn-lt"/>
                <a:ea typeface="+mn-ea"/>
                <a:cs typeface="+mn-cs"/>
              </a:defRPr>
            </a:pPr>
            <a:endParaRPr lang="en-US"/>
          </a:p>
        </c:txPr>
        <c:crossAx val="1070506127"/>
        <c:crosses val="autoZero"/>
        <c:auto val="1"/>
        <c:lblAlgn val="ctr"/>
        <c:lblOffset val="100"/>
        <c:noMultiLvlLbl val="0"/>
      </c:catAx>
      <c:valAx>
        <c:axId val="1070506127"/>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507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18</xdr:col>
      <xdr:colOff>1226820</xdr:colOff>
      <xdr:row>8</xdr:row>
      <xdr:rowOff>148590</xdr:rowOff>
    </xdr:from>
    <xdr:to>
      <xdr:col>22</xdr:col>
      <xdr:colOff>45720</xdr:colOff>
      <xdr:row>30</xdr:row>
      <xdr:rowOff>0</xdr:rowOff>
    </xdr:to>
    <xdr:graphicFrame macro="">
      <xdr:nvGraphicFramePr>
        <xdr:cNvPr id="6" name="Chart 5">
          <a:extLst>
            <a:ext uri="{FF2B5EF4-FFF2-40B4-BE49-F238E27FC236}">
              <a16:creationId xmlns:a16="http://schemas.microsoft.com/office/drawing/2014/main" id="{FABC694A-A4B3-7147-1E8A-6B26AD550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849085</xdr:colOff>
      <xdr:row>9</xdr:row>
      <xdr:rowOff>65315</xdr:rowOff>
    </xdr:from>
    <xdr:to>
      <xdr:col>25</xdr:col>
      <xdr:colOff>87087</xdr:colOff>
      <xdr:row>27</xdr:row>
      <xdr:rowOff>76200</xdr:rowOff>
    </xdr:to>
    <xdr:graphicFrame macro="">
      <xdr:nvGraphicFramePr>
        <xdr:cNvPr id="7" name="Chart 6">
          <a:extLst>
            <a:ext uri="{FF2B5EF4-FFF2-40B4-BE49-F238E27FC236}">
              <a16:creationId xmlns:a16="http://schemas.microsoft.com/office/drawing/2014/main" id="{FBE9D99E-D8DA-B13D-F0C5-A7437EFE0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7619</xdr:colOff>
      <xdr:row>8</xdr:row>
      <xdr:rowOff>11431</xdr:rowOff>
    </xdr:from>
    <xdr:to>
      <xdr:col>20</xdr:col>
      <xdr:colOff>53340</xdr:colOff>
      <xdr:row>25</xdr:row>
      <xdr:rowOff>22860</xdr:rowOff>
    </xdr:to>
    <xdr:graphicFrame macro="">
      <xdr:nvGraphicFramePr>
        <xdr:cNvPr id="3" name="Chart 2">
          <a:extLst>
            <a:ext uri="{FF2B5EF4-FFF2-40B4-BE49-F238E27FC236}">
              <a16:creationId xmlns:a16="http://schemas.microsoft.com/office/drawing/2014/main" id="{4D447BED-68FB-933C-A5A9-1464E7634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28</xdr:row>
      <xdr:rowOff>0</xdr:rowOff>
    </xdr:from>
    <xdr:to>
      <xdr:col>20</xdr:col>
      <xdr:colOff>45720</xdr:colOff>
      <xdr:row>43</xdr:row>
      <xdr:rowOff>3810</xdr:rowOff>
    </xdr:to>
    <xdr:graphicFrame macro="">
      <xdr:nvGraphicFramePr>
        <xdr:cNvPr id="5" name="Chart 4">
          <a:extLst>
            <a:ext uri="{FF2B5EF4-FFF2-40B4-BE49-F238E27FC236}">
              <a16:creationId xmlns:a16="http://schemas.microsoft.com/office/drawing/2014/main" id="{30A6F1D3-DC37-E9E9-E6AC-3AE667CAA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15240</xdr:colOff>
      <xdr:row>13</xdr:row>
      <xdr:rowOff>19050</xdr:rowOff>
    </xdr:from>
    <xdr:to>
      <xdr:col>26</xdr:col>
      <xdr:colOff>99060</xdr:colOff>
      <xdr:row>26</xdr:row>
      <xdr:rowOff>60960</xdr:rowOff>
    </xdr:to>
    <xdr:graphicFrame macro="">
      <xdr:nvGraphicFramePr>
        <xdr:cNvPr id="2" name="Chart 1">
          <a:extLst>
            <a:ext uri="{FF2B5EF4-FFF2-40B4-BE49-F238E27FC236}">
              <a16:creationId xmlns:a16="http://schemas.microsoft.com/office/drawing/2014/main" id="{75485830-10BE-69BF-8D52-A55D59084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25</xdr:row>
      <xdr:rowOff>114300</xdr:rowOff>
    </xdr:from>
    <xdr:to>
      <xdr:col>11</xdr:col>
      <xdr:colOff>381000</xdr:colOff>
      <xdr:row>53</xdr:row>
      <xdr:rowOff>13856</xdr:rowOff>
    </xdr:to>
    <xdr:graphicFrame macro="">
      <xdr:nvGraphicFramePr>
        <xdr:cNvPr id="2" name="Chart 1">
          <a:extLst>
            <a:ext uri="{FF2B5EF4-FFF2-40B4-BE49-F238E27FC236}">
              <a16:creationId xmlns:a16="http://schemas.microsoft.com/office/drawing/2014/main" id="{26C31575-47E9-462D-9BFD-3432F7D2F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63334</xdr:rowOff>
    </xdr:from>
    <xdr:to>
      <xdr:col>11</xdr:col>
      <xdr:colOff>360218</xdr:colOff>
      <xdr:row>25</xdr:row>
      <xdr:rowOff>55419</xdr:rowOff>
    </xdr:to>
    <xdr:graphicFrame macro="">
      <xdr:nvGraphicFramePr>
        <xdr:cNvPr id="3" name="Chart 2">
          <a:extLst>
            <a:ext uri="{FF2B5EF4-FFF2-40B4-BE49-F238E27FC236}">
              <a16:creationId xmlns:a16="http://schemas.microsoft.com/office/drawing/2014/main" id="{7E0C0F6A-AFC8-4AC4-B474-F8C5EA4E8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181842</xdr:colOff>
      <xdr:row>28</xdr:row>
      <xdr:rowOff>41564</xdr:rowOff>
    </xdr:from>
    <xdr:to>
      <xdr:col>34</xdr:col>
      <xdr:colOff>152399</xdr:colOff>
      <xdr:row>53</xdr:row>
      <xdr:rowOff>83127</xdr:rowOff>
    </xdr:to>
    <xdr:graphicFrame macro="">
      <xdr:nvGraphicFramePr>
        <xdr:cNvPr id="4" name="Chart 3">
          <a:extLst>
            <a:ext uri="{FF2B5EF4-FFF2-40B4-BE49-F238E27FC236}">
              <a16:creationId xmlns:a16="http://schemas.microsoft.com/office/drawing/2014/main" id="{93F04E4F-89F3-44FF-839F-A9D3E7565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419100</xdr:colOff>
      <xdr:row>6</xdr:row>
      <xdr:rowOff>96981</xdr:rowOff>
    </xdr:from>
    <xdr:to>
      <xdr:col>22</xdr:col>
      <xdr:colOff>76200</xdr:colOff>
      <xdr:row>53</xdr:row>
      <xdr:rowOff>38100</xdr:rowOff>
    </xdr:to>
    <xdr:graphicFrame macro="">
      <xdr:nvGraphicFramePr>
        <xdr:cNvPr id="5" name="Chart 4">
          <a:extLst>
            <a:ext uri="{FF2B5EF4-FFF2-40B4-BE49-F238E27FC236}">
              <a16:creationId xmlns:a16="http://schemas.microsoft.com/office/drawing/2014/main" id="{1DAB7560-1646-4B2F-A551-B72628579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178378</xdr:colOff>
      <xdr:row>6</xdr:row>
      <xdr:rowOff>83126</xdr:rowOff>
    </xdr:from>
    <xdr:to>
      <xdr:col>34</xdr:col>
      <xdr:colOff>165100</xdr:colOff>
      <xdr:row>28</xdr:row>
      <xdr:rowOff>12700</xdr:rowOff>
    </xdr:to>
    <xdr:graphicFrame macro="">
      <xdr:nvGraphicFramePr>
        <xdr:cNvPr id="6" name="Chart 5">
          <a:extLst>
            <a:ext uri="{FF2B5EF4-FFF2-40B4-BE49-F238E27FC236}">
              <a16:creationId xmlns:a16="http://schemas.microsoft.com/office/drawing/2014/main" id="{23B8BDF6-F1A8-461C-BCE0-5FF8E9D3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83D932-9FDD-4934-B992-26E9B8020F43}" name="Table1" displayName="Table1" ref="R1:Y6" totalsRowShown="0" headerRowDxfId="12" dataDxfId="10" headerRowBorderDxfId="11" tableBorderDxfId="9" totalsRowBorderDxfId="8">
  <autoFilter ref="R1:Y6" xr:uid="{BB83D932-9FDD-4934-B992-26E9B8020F43}"/>
  <tableColumns count="8">
    <tableColumn id="1" xr3:uid="{C287A7E2-3533-4A5C-8441-1B9E13D41531}" name="Year" dataDxfId="7"/>
    <tableColumn id="2" xr3:uid="{67654041-93B5-4C0C-99E5-4F464A2E6885}" name="Customers at Year Beginning" dataDxfId="6">
      <calculatedColumnFormula>V1</calculatedColumnFormula>
    </tableColumn>
    <tableColumn id="3" xr3:uid="{A4FDA40C-7FE4-43C0-96F8-9F28EA3AD244}" name="New Customers" dataDxfId="5"/>
    <tableColumn id="4" xr3:uid="{67ADD449-8018-4ACA-BAF2-7BC7E8E44254}" name="Churned Customers" dataDxfId="4"/>
    <tableColumn id="5" xr3:uid="{152E134B-1060-4584-9B87-1E1B71734CFC}" name="Customers at Year End" dataDxfId="3">
      <calculatedColumnFormula>S2+T2-U2</calculatedColumnFormula>
    </tableColumn>
    <tableColumn id="6" xr3:uid="{A41F79A4-0B1B-4FFC-8CBB-5ADD4EDB8660}" name="Recurring Revenue at Year Beginning" dataDxfId="2">
      <calculatedColumnFormula>Y1</calculatedColumnFormula>
    </tableColumn>
    <tableColumn id="7" xr3:uid="{2E10365B-AA13-4570-8E25-82EB1B569DBD}" name="Net Recurring Revenue in the Year " dataDxfId="1"/>
    <tableColumn id="8" xr3:uid="{47FBF462-92EF-41CE-8E5A-0805B9F85CE8}" name="Recurring Revenue at Year End" dataDxfId="0"/>
  </tableColumns>
  <tableStyleInfo name="TableStyleLight10"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E12DA-FF92-2A47-AF3F-740E443EC6A0}">
  <sheetPr codeName="Sheet1"/>
  <dimension ref="A1:G771"/>
  <sheetViews>
    <sheetView tabSelected="1" workbookViewId="0">
      <selection activeCell="D21" sqref="D21"/>
    </sheetView>
  </sheetViews>
  <sheetFormatPr defaultColWidth="10.6640625" defaultRowHeight="14.4" x14ac:dyDescent="0.3"/>
  <cols>
    <col min="1" max="1" width="11.109375" bestFit="1" customWidth="1"/>
    <col min="2" max="2" width="13.21875" bestFit="1" customWidth="1"/>
    <col min="3" max="3" width="16" bestFit="1" customWidth="1"/>
    <col min="4" max="4" width="16.109375" bestFit="1" customWidth="1"/>
    <col min="5" max="5" width="16.77734375" bestFit="1" customWidth="1"/>
    <col min="6" max="6" width="10.6640625" customWidth="1"/>
  </cols>
  <sheetData>
    <row r="1" spans="1:7" x14ac:dyDescent="0.3">
      <c r="A1" s="4" t="s">
        <v>419</v>
      </c>
      <c r="B1" s="4" t="s">
        <v>425</v>
      </c>
      <c r="C1" s="4" t="s">
        <v>426</v>
      </c>
      <c r="D1" s="4" t="s">
        <v>427</v>
      </c>
      <c r="E1" s="4" t="s">
        <v>436</v>
      </c>
      <c r="F1" s="7"/>
      <c r="G1" s="5"/>
    </row>
    <row r="2" spans="1:7" x14ac:dyDescent="0.3">
      <c r="A2">
        <v>10000</v>
      </c>
      <c r="B2" t="s">
        <v>428</v>
      </c>
      <c r="C2" s="2">
        <v>44947</v>
      </c>
      <c r="D2" t="s">
        <v>429</v>
      </c>
      <c r="E2">
        <v>4834</v>
      </c>
    </row>
    <row r="3" spans="1:7" x14ac:dyDescent="0.3">
      <c r="A3">
        <v>10000</v>
      </c>
      <c r="B3" t="s">
        <v>428</v>
      </c>
      <c r="C3" s="2">
        <v>44912</v>
      </c>
      <c r="D3" t="s">
        <v>430</v>
      </c>
      <c r="E3">
        <v>866</v>
      </c>
    </row>
    <row r="4" spans="1:7" x14ac:dyDescent="0.3">
      <c r="A4">
        <v>10000</v>
      </c>
      <c r="B4" t="s">
        <v>428</v>
      </c>
      <c r="C4" s="2">
        <v>44647</v>
      </c>
      <c r="D4" t="s">
        <v>431</v>
      </c>
      <c r="E4">
        <v>-317</v>
      </c>
    </row>
    <row r="5" spans="1:7" x14ac:dyDescent="0.3">
      <c r="A5">
        <v>10000</v>
      </c>
      <c r="B5" t="s">
        <v>428</v>
      </c>
      <c r="C5" s="2">
        <v>44916</v>
      </c>
      <c r="D5" t="s">
        <v>431</v>
      </c>
      <c r="E5">
        <v>-548</v>
      </c>
    </row>
    <row r="6" spans="1:7" x14ac:dyDescent="0.3">
      <c r="A6">
        <v>10001</v>
      </c>
      <c r="B6" t="s">
        <v>428</v>
      </c>
      <c r="C6" s="2">
        <v>44831</v>
      </c>
      <c r="D6" t="s">
        <v>429</v>
      </c>
      <c r="E6">
        <v>4716</v>
      </c>
    </row>
    <row r="7" spans="1:7" x14ac:dyDescent="0.3">
      <c r="A7">
        <v>10001</v>
      </c>
      <c r="B7" t="s">
        <v>428</v>
      </c>
      <c r="C7" s="2">
        <v>44752</v>
      </c>
      <c r="D7" t="s">
        <v>432</v>
      </c>
      <c r="E7">
        <v>-4716</v>
      </c>
    </row>
    <row r="8" spans="1:7" x14ac:dyDescent="0.3">
      <c r="A8">
        <v>10001</v>
      </c>
      <c r="B8" t="s">
        <v>428</v>
      </c>
      <c r="C8" s="2">
        <v>44885</v>
      </c>
      <c r="D8" t="s">
        <v>432</v>
      </c>
      <c r="E8">
        <v>0</v>
      </c>
    </row>
    <row r="9" spans="1:7" x14ac:dyDescent="0.3">
      <c r="A9">
        <v>10002</v>
      </c>
      <c r="B9" t="s">
        <v>433</v>
      </c>
      <c r="C9" s="2">
        <v>44799</v>
      </c>
      <c r="D9" t="s">
        <v>429</v>
      </c>
      <c r="E9">
        <v>5158</v>
      </c>
    </row>
    <row r="10" spans="1:7" x14ac:dyDescent="0.3">
      <c r="A10">
        <v>10003</v>
      </c>
      <c r="B10" t="s">
        <v>433</v>
      </c>
      <c r="C10" s="2">
        <v>44708</v>
      </c>
      <c r="D10" t="s">
        <v>429</v>
      </c>
      <c r="E10">
        <v>5418</v>
      </c>
    </row>
    <row r="11" spans="1:7" x14ac:dyDescent="0.3">
      <c r="A11">
        <v>10003</v>
      </c>
      <c r="B11" t="s">
        <v>433</v>
      </c>
      <c r="C11" s="2">
        <v>44897</v>
      </c>
      <c r="D11" t="s">
        <v>432</v>
      </c>
      <c r="E11">
        <v>-5418</v>
      </c>
    </row>
    <row r="12" spans="1:7" x14ac:dyDescent="0.3">
      <c r="A12">
        <v>10004</v>
      </c>
      <c r="B12" t="s">
        <v>434</v>
      </c>
      <c r="C12" s="2">
        <v>43957</v>
      </c>
      <c r="D12" t="s">
        <v>429</v>
      </c>
      <c r="E12">
        <v>8611</v>
      </c>
    </row>
    <row r="13" spans="1:7" x14ac:dyDescent="0.3">
      <c r="A13">
        <v>10004</v>
      </c>
      <c r="B13" t="s">
        <v>434</v>
      </c>
      <c r="C13" s="2">
        <v>44085</v>
      </c>
      <c r="D13" t="s">
        <v>432</v>
      </c>
      <c r="E13">
        <v>-8611</v>
      </c>
    </row>
    <row r="14" spans="1:7" x14ac:dyDescent="0.3">
      <c r="A14">
        <v>10004</v>
      </c>
      <c r="B14" t="s">
        <v>434</v>
      </c>
      <c r="C14" s="2">
        <v>44057</v>
      </c>
      <c r="D14" t="s">
        <v>430</v>
      </c>
      <c r="E14">
        <v>546</v>
      </c>
    </row>
    <row r="15" spans="1:7" x14ac:dyDescent="0.3">
      <c r="A15">
        <v>10004</v>
      </c>
      <c r="B15" t="s">
        <v>434</v>
      </c>
      <c r="C15" s="2">
        <v>44190</v>
      </c>
      <c r="D15" t="s">
        <v>432</v>
      </c>
      <c r="E15">
        <v>-546</v>
      </c>
    </row>
    <row r="16" spans="1:7" x14ac:dyDescent="0.3">
      <c r="A16">
        <v>10005</v>
      </c>
      <c r="B16" t="s">
        <v>428</v>
      </c>
      <c r="C16" s="2">
        <v>44274</v>
      </c>
      <c r="D16" t="s">
        <v>429</v>
      </c>
      <c r="E16">
        <v>7273</v>
      </c>
    </row>
    <row r="17" spans="1:5" x14ac:dyDescent="0.3">
      <c r="A17">
        <v>10005</v>
      </c>
      <c r="B17" t="s">
        <v>428</v>
      </c>
      <c r="C17" s="2">
        <v>44066</v>
      </c>
      <c r="D17" t="s">
        <v>430</v>
      </c>
      <c r="E17">
        <v>786</v>
      </c>
    </row>
    <row r="18" spans="1:5" x14ac:dyDescent="0.3">
      <c r="A18">
        <v>10005</v>
      </c>
      <c r="B18" t="s">
        <v>428</v>
      </c>
      <c r="C18" s="2">
        <v>44283</v>
      </c>
      <c r="D18" t="s">
        <v>430</v>
      </c>
      <c r="E18">
        <v>840</v>
      </c>
    </row>
    <row r="19" spans="1:5" x14ac:dyDescent="0.3">
      <c r="A19">
        <v>10005</v>
      </c>
      <c r="B19" t="s">
        <v>428</v>
      </c>
      <c r="C19" s="2">
        <v>44312</v>
      </c>
      <c r="D19" t="s">
        <v>430</v>
      </c>
      <c r="E19">
        <v>516</v>
      </c>
    </row>
    <row r="20" spans="1:5" x14ac:dyDescent="0.3">
      <c r="A20">
        <v>10006</v>
      </c>
      <c r="B20" t="s">
        <v>433</v>
      </c>
      <c r="C20" s="2">
        <v>45010</v>
      </c>
      <c r="D20" t="s">
        <v>429</v>
      </c>
      <c r="E20">
        <v>4059</v>
      </c>
    </row>
    <row r="21" spans="1:5" x14ac:dyDescent="0.3">
      <c r="A21">
        <v>10006</v>
      </c>
      <c r="B21" t="s">
        <v>433</v>
      </c>
      <c r="C21" s="2">
        <v>44902</v>
      </c>
      <c r="D21" t="s">
        <v>432</v>
      </c>
      <c r="E21">
        <v>-4059</v>
      </c>
    </row>
    <row r="22" spans="1:5" x14ac:dyDescent="0.3">
      <c r="A22">
        <v>10006</v>
      </c>
      <c r="B22" t="s">
        <v>433</v>
      </c>
      <c r="C22" s="2">
        <v>44909</v>
      </c>
      <c r="D22" t="s">
        <v>430</v>
      </c>
      <c r="E22">
        <v>530</v>
      </c>
    </row>
    <row r="23" spans="1:5" x14ac:dyDescent="0.3">
      <c r="A23">
        <v>10007</v>
      </c>
      <c r="B23" t="s">
        <v>428</v>
      </c>
      <c r="C23" s="2">
        <v>44205</v>
      </c>
      <c r="D23" t="s">
        <v>429</v>
      </c>
      <c r="E23">
        <v>5537</v>
      </c>
    </row>
    <row r="24" spans="1:5" x14ac:dyDescent="0.3">
      <c r="A24">
        <v>10007</v>
      </c>
      <c r="B24" t="s">
        <v>428</v>
      </c>
      <c r="C24" s="2">
        <v>44021</v>
      </c>
      <c r="D24" t="s">
        <v>431</v>
      </c>
      <c r="E24">
        <v>-207</v>
      </c>
    </row>
    <row r="25" spans="1:5" x14ac:dyDescent="0.3">
      <c r="A25">
        <v>10007</v>
      </c>
      <c r="B25" t="s">
        <v>428</v>
      </c>
      <c r="C25" s="2">
        <v>43940</v>
      </c>
      <c r="D25" t="s">
        <v>431</v>
      </c>
      <c r="E25">
        <v>-260</v>
      </c>
    </row>
    <row r="26" spans="1:5" x14ac:dyDescent="0.3">
      <c r="A26">
        <v>10008</v>
      </c>
      <c r="B26" t="s">
        <v>433</v>
      </c>
      <c r="C26" s="2">
        <v>44094</v>
      </c>
      <c r="D26" t="s">
        <v>429</v>
      </c>
      <c r="E26">
        <v>1580</v>
      </c>
    </row>
    <row r="27" spans="1:5" x14ac:dyDescent="0.3">
      <c r="A27">
        <v>10009</v>
      </c>
      <c r="B27" t="s">
        <v>433</v>
      </c>
      <c r="C27" s="2">
        <v>44964</v>
      </c>
      <c r="D27" t="s">
        <v>429</v>
      </c>
      <c r="E27">
        <v>5417</v>
      </c>
    </row>
    <row r="28" spans="1:5" x14ac:dyDescent="0.3">
      <c r="A28">
        <v>10009</v>
      </c>
      <c r="B28" t="s">
        <v>433</v>
      </c>
      <c r="C28" s="2">
        <v>44922</v>
      </c>
      <c r="D28" t="s">
        <v>431</v>
      </c>
      <c r="E28">
        <v>-784</v>
      </c>
    </row>
    <row r="29" spans="1:5" x14ac:dyDescent="0.3">
      <c r="A29">
        <v>10009</v>
      </c>
      <c r="B29" t="s">
        <v>433</v>
      </c>
      <c r="C29" s="2">
        <v>45150</v>
      </c>
      <c r="D29" t="s">
        <v>430</v>
      </c>
      <c r="E29">
        <v>1103</v>
      </c>
    </row>
    <row r="30" spans="1:5" x14ac:dyDescent="0.3">
      <c r="A30">
        <v>10010</v>
      </c>
      <c r="B30" t="s">
        <v>435</v>
      </c>
      <c r="C30" s="2">
        <v>44298</v>
      </c>
      <c r="D30" t="s">
        <v>429</v>
      </c>
      <c r="E30">
        <v>1794</v>
      </c>
    </row>
    <row r="31" spans="1:5" x14ac:dyDescent="0.3">
      <c r="A31">
        <v>10010</v>
      </c>
      <c r="B31" t="s">
        <v>435</v>
      </c>
      <c r="C31" s="2">
        <v>44470</v>
      </c>
      <c r="D31" t="s">
        <v>430</v>
      </c>
      <c r="E31">
        <v>720</v>
      </c>
    </row>
    <row r="32" spans="1:5" x14ac:dyDescent="0.3">
      <c r="A32">
        <v>10010</v>
      </c>
      <c r="B32" t="s">
        <v>435</v>
      </c>
      <c r="C32" s="2">
        <v>44489</v>
      </c>
      <c r="D32" t="s">
        <v>432</v>
      </c>
      <c r="E32">
        <v>-2514</v>
      </c>
    </row>
    <row r="33" spans="1:5" x14ac:dyDescent="0.3">
      <c r="A33">
        <v>10010</v>
      </c>
      <c r="B33" t="s">
        <v>435</v>
      </c>
      <c r="C33" s="2">
        <v>44277</v>
      </c>
      <c r="D33" t="s">
        <v>430</v>
      </c>
      <c r="E33">
        <v>961</v>
      </c>
    </row>
    <row r="34" spans="1:5" x14ac:dyDescent="0.3">
      <c r="A34">
        <v>10011</v>
      </c>
      <c r="B34" t="s">
        <v>428</v>
      </c>
      <c r="C34" s="2">
        <v>44858</v>
      </c>
      <c r="D34" t="s">
        <v>429</v>
      </c>
      <c r="E34">
        <v>7558</v>
      </c>
    </row>
    <row r="35" spans="1:5" x14ac:dyDescent="0.3">
      <c r="A35">
        <v>10012</v>
      </c>
      <c r="B35" t="s">
        <v>428</v>
      </c>
      <c r="C35" s="2">
        <v>44350</v>
      </c>
      <c r="D35" t="s">
        <v>429</v>
      </c>
      <c r="E35">
        <v>5393</v>
      </c>
    </row>
    <row r="36" spans="1:5" x14ac:dyDescent="0.3">
      <c r="A36">
        <v>10012</v>
      </c>
      <c r="B36" t="s">
        <v>428</v>
      </c>
      <c r="C36" s="2">
        <v>44482</v>
      </c>
      <c r="D36" t="s">
        <v>430</v>
      </c>
      <c r="E36">
        <v>487</v>
      </c>
    </row>
    <row r="37" spans="1:5" x14ac:dyDescent="0.3">
      <c r="A37">
        <v>10013</v>
      </c>
      <c r="B37" t="s">
        <v>434</v>
      </c>
      <c r="C37" s="2">
        <v>44410</v>
      </c>
      <c r="D37" t="s">
        <v>429</v>
      </c>
      <c r="E37">
        <v>4630</v>
      </c>
    </row>
    <row r="38" spans="1:5" x14ac:dyDescent="0.3">
      <c r="A38">
        <v>10013</v>
      </c>
      <c r="B38" t="s">
        <v>434</v>
      </c>
      <c r="C38" s="2">
        <v>44653</v>
      </c>
      <c r="D38" t="s">
        <v>430</v>
      </c>
      <c r="E38">
        <v>967</v>
      </c>
    </row>
    <row r="39" spans="1:5" x14ac:dyDescent="0.3">
      <c r="A39">
        <v>10013</v>
      </c>
      <c r="B39" t="s">
        <v>434</v>
      </c>
      <c r="C39" s="2">
        <v>44648</v>
      </c>
      <c r="D39" t="s">
        <v>432</v>
      </c>
      <c r="E39">
        <v>-5597</v>
      </c>
    </row>
    <row r="40" spans="1:5" x14ac:dyDescent="0.3">
      <c r="A40">
        <v>10013</v>
      </c>
      <c r="B40" t="s">
        <v>434</v>
      </c>
      <c r="C40" s="2">
        <v>44419</v>
      </c>
      <c r="D40" t="s">
        <v>432</v>
      </c>
      <c r="E40">
        <v>0</v>
      </c>
    </row>
    <row r="41" spans="1:5" x14ac:dyDescent="0.3">
      <c r="A41">
        <v>10014</v>
      </c>
      <c r="B41" t="s">
        <v>433</v>
      </c>
      <c r="C41" s="2">
        <v>44941</v>
      </c>
      <c r="D41" t="s">
        <v>429</v>
      </c>
      <c r="E41">
        <v>4943</v>
      </c>
    </row>
    <row r="42" spans="1:5" x14ac:dyDescent="0.3">
      <c r="A42">
        <v>10014</v>
      </c>
      <c r="B42" t="s">
        <v>433</v>
      </c>
      <c r="C42" s="2">
        <v>44802</v>
      </c>
      <c r="D42" t="s">
        <v>432</v>
      </c>
      <c r="E42">
        <v>-4943</v>
      </c>
    </row>
    <row r="43" spans="1:5" x14ac:dyDescent="0.3">
      <c r="A43">
        <v>10015</v>
      </c>
      <c r="B43" t="s">
        <v>428</v>
      </c>
      <c r="C43" s="2">
        <v>44638</v>
      </c>
      <c r="D43" t="s">
        <v>429</v>
      </c>
      <c r="E43">
        <v>4198</v>
      </c>
    </row>
    <row r="44" spans="1:5" x14ac:dyDescent="0.3">
      <c r="A44">
        <v>10015</v>
      </c>
      <c r="B44" t="s">
        <v>428</v>
      </c>
      <c r="C44" s="2">
        <v>44772</v>
      </c>
      <c r="D44" t="s">
        <v>432</v>
      </c>
      <c r="E44">
        <v>-4198</v>
      </c>
    </row>
    <row r="45" spans="1:5" x14ac:dyDescent="0.3">
      <c r="A45">
        <v>10016</v>
      </c>
      <c r="B45" t="s">
        <v>435</v>
      </c>
      <c r="C45" s="2">
        <v>45011</v>
      </c>
      <c r="D45" t="s">
        <v>429</v>
      </c>
      <c r="E45">
        <v>6422</v>
      </c>
    </row>
    <row r="46" spans="1:5" x14ac:dyDescent="0.3">
      <c r="A46">
        <v>10016</v>
      </c>
      <c r="B46" t="s">
        <v>435</v>
      </c>
      <c r="C46" s="2">
        <v>44976</v>
      </c>
      <c r="D46" t="s">
        <v>430</v>
      </c>
      <c r="E46">
        <v>603</v>
      </c>
    </row>
    <row r="47" spans="1:5" x14ac:dyDescent="0.3">
      <c r="A47">
        <v>10016</v>
      </c>
      <c r="B47" t="s">
        <v>435</v>
      </c>
      <c r="C47" s="2">
        <v>44838</v>
      </c>
      <c r="D47" t="s">
        <v>432</v>
      </c>
      <c r="E47">
        <v>-7025</v>
      </c>
    </row>
    <row r="48" spans="1:5" x14ac:dyDescent="0.3">
      <c r="A48">
        <v>10017</v>
      </c>
      <c r="B48" t="s">
        <v>428</v>
      </c>
      <c r="C48" s="2">
        <v>44003</v>
      </c>
      <c r="D48" t="s">
        <v>429</v>
      </c>
      <c r="E48">
        <v>5785</v>
      </c>
    </row>
    <row r="49" spans="1:5" x14ac:dyDescent="0.3">
      <c r="A49">
        <v>10017</v>
      </c>
      <c r="B49" t="s">
        <v>428</v>
      </c>
      <c r="C49" s="2">
        <v>44222</v>
      </c>
      <c r="D49" t="s">
        <v>431</v>
      </c>
      <c r="E49">
        <v>-743</v>
      </c>
    </row>
    <row r="50" spans="1:5" x14ac:dyDescent="0.3">
      <c r="A50">
        <v>10017</v>
      </c>
      <c r="B50" t="s">
        <v>428</v>
      </c>
      <c r="C50" s="2">
        <v>44058</v>
      </c>
      <c r="D50" t="s">
        <v>430</v>
      </c>
      <c r="E50">
        <v>820</v>
      </c>
    </row>
    <row r="51" spans="1:5" x14ac:dyDescent="0.3">
      <c r="A51">
        <v>10018</v>
      </c>
      <c r="B51" t="s">
        <v>428</v>
      </c>
      <c r="C51" s="2">
        <v>44305</v>
      </c>
      <c r="D51" t="s">
        <v>429</v>
      </c>
      <c r="E51">
        <v>1556</v>
      </c>
    </row>
    <row r="52" spans="1:5" x14ac:dyDescent="0.3">
      <c r="A52">
        <v>10018</v>
      </c>
      <c r="B52" t="s">
        <v>428</v>
      </c>
      <c r="C52" s="2">
        <v>44121</v>
      </c>
      <c r="D52" t="s">
        <v>430</v>
      </c>
      <c r="E52">
        <v>883</v>
      </c>
    </row>
    <row r="53" spans="1:5" x14ac:dyDescent="0.3">
      <c r="A53">
        <v>10019</v>
      </c>
      <c r="B53" t="s">
        <v>433</v>
      </c>
      <c r="C53" s="2">
        <v>44242</v>
      </c>
      <c r="D53" t="s">
        <v>429</v>
      </c>
      <c r="E53">
        <v>6385</v>
      </c>
    </row>
    <row r="54" spans="1:5" x14ac:dyDescent="0.3">
      <c r="A54">
        <v>10020</v>
      </c>
      <c r="B54" t="s">
        <v>434</v>
      </c>
      <c r="C54" s="2">
        <v>44439</v>
      </c>
      <c r="D54" t="s">
        <v>429</v>
      </c>
      <c r="E54">
        <v>2955</v>
      </c>
    </row>
    <row r="55" spans="1:5" x14ac:dyDescent="0.3">
      <c r="A55">
        <v>10020</v>
      </c>
      <c r="B55" t="s">
        <v>434</v>
      </c>
      <c r="C55" s="2">
        <v>44414</v>
      </c>
      <c r="D55" t="s">
        <v>430</v>
      </c>
      <c r="E55">
        <v>987</v>
      </c>
    </row>
    <row r="56" spans="1:5" x14ac:dyDescent="0.3">
      <c r="A56">
        <v>10020</v>
      </c>
      <c r="B56" t="s">
        <v>434</v>
      </c>
      <c r="C56" s="2">
        <v>44609</v>
      </c>
      <c r="D56" t="s">
        <v>430</v>
      </c>
      <c r="E56">
        <v>623</v>
      </c>
    </row>
    <row r="57" spans="1:5" x14ac:dyDescent="0.3">
      <c r="A57">
        <v>10021</v>
      </c>
      <c r="B57" t="s">
        <v>428</v>
      </c>
      <c r="C57" s="2">
        <v>45117</v>
      </c>
      <c r="D57" t="s">
        <v>429</v>
      </c>
      <c r="E57">
        <v>5612</v>
      </c>
    </row>
    <row r="58" spans="1:5" x14ac:dyDescent="0.3">
      <c r="A58">
        <v>10022</v>
      </c>
      <c r="B58" t="s">
        <v>428</v>
      </c>
      <c r="C58" s="2">
        <v>44556</v>
      </c>
      <c r="D58" t="s">
        <v>429</v>
      </c>
      <c r="E58">
        <v>3172</v>
      </c>
    </row>
    <row r="59" spans="1:5" x14ac:dyDescent="0.3">
      <c r="A59">
        <v>10023</v>
      </c>
      <c r="B59" t="s">
        <v>433</v>
      </c>
      <c r="C59" s="2">
        <v>44126</v>
      </c>
      <c r="D59" t="s">
        <v>429</v>
      </c>
      <c r="E59">
        <v>4027</v>
      </c>
    </row>
    <row r="60" spans="1:5" x14ac:dyDescent="0.3">
      <c r="A60">
        <v>10023</v>
      </c>
      <c r="B60" t="s">
        <v>433</v>
      </c>
      <c r="C60" s="2">
        <v>44146</v>
      </c>
      <c r="D60" t="s">
        <v>430</v>
      </c>
      <c r="E60">
        <v>1153</v>
      </c>
    </row>
    <row r="61" spans="1:5" x14ac:dyDescent="0.3">
      <c r="A61">
        <v>10023</v>
      </c>
      <c r="B61" t="s">
        <v>433</v>
      </c>
      <c r="C61" s="2">
        <v>44279</v>
      </c>
      <c r="D61" t="s">
        <v>431</v>
      </c>
      <c r="E61">
        <v>-741</v>
      </c>
    </row>
    <row r="62" spans="1:5" x14ac:dyDescent="0.3">
      <c r="A62">
        <v>10024</v>
      </c>
      <c r="B62" t="s">
        <v>428</v>
      </c>
      <c r="C62" s="2">
        <v>44141</v>
      </c>
      <c r="D62" t="s">
        <v>429</v>
      </c>
      <c r="E62">
        <v>3166</v>
      </c>
    </row>
    <row r="63" spans="1:5" x14ac:dyDescent="0.3">
      <c r="A63">
        <v>10024</v>
      </c>
      <c r="B63" t="s">
        <v>428</v>
      </c>
      <c r="C63" s="2">
        <v>44132</v>
      </c>
      <c r="D63" t="s">
        <v>432</v>
      </c>
      <c r="E63">
        <v>-3166</v>
      </c>
    </row>
    <row r="64" spans="1:5" x14ac:dyDescent="0.3">
      <c r="A64">
        <v>10024</v>
      </c>
      <c r="B64" t="s">
        <v>428</v>
      </c>
      <c r="C64" s="2">
        <v>44356</v>
      </c>
      <c r="D64" t="s">
        <v>430</v>
      </c>
      <c r="E64">
        <v>588</v>
      </c>
    </row>
    <row r="65" spans="1:5" x14ac:dyDescent="0.3">
      <c r="A65">
        <v>10025</v>
      </c>
      <c r="B65" t="s">
        <v>433</v>
      </c>
      <c r="C65" s="2">
        <v>44601</v>
      </c>
      <c r="D65" t="s">
        <v>429</v>
      </c>
      <c r="E65">
        <v>7987</v>
      </c>
    </row>
    <row r="66" spans="1:5" x14ac:dyDescent="0.3">
      <c r="A66">
        <v>10025</v>
      </c>
      <c r="B66" t="s">
        <v>433</v>
      </c>
      <c r="C66" s="2">
        <v>44412</v>
      </c>
      <c r="D66" t="s">
        <v>431</v>
      </c>
      <c r="E66">
        <v>-457</v>
      </c>
    </row>
    <row r="67" spans="1:5" x14ac:dyDescent="0.3">
      <c r="A67">
        <v>10025</v>
      </c>
      <c r="B67" t="s">
        <v>433</v>
      </c>
      <c r="C67" s="2">
        <v>44303</v>
      </c>
      <c r="D67" t="s">
        <v>430</v>
      </c>
      <c r="E67">
        <v>733</v>
      </c>
    </row>
    <row r="68" spans="1:5" x14ac:dyDescent="0.3">
      <c r="A68">
        <v>10026</v>
      </c>
      <c r="B68" t="s">
        <v>434</v>
      </c>
      <c r="C68" s="2">
        <v>44038</v>
      </c>
      <c r="D68" t="s">
        <v>429</v>
      </c>
      <c r="E68">
        <v>7317</v>
      </c>
    </row>
    <row r="69" spans="1:5" x14ac:dyDescent="0.3">
      <c r="A69">
        <v>10027</v>
      </c>
      <c r="B69" t="s">
        <v>433</v>
      </c>
      <c r="C69" s="2">
        <v>44417</v>
      </c>
      <c r="D69" t="s">
        <v>429</v>
      </c>
      <c r="E69">
        <v>5519</v>
      </c>
    </row>
    <row r="70" spans="1:5" x14ac:dyDescent="0.3">
      <c r="A70">
        <v>10027</v>
      </c>
      <c r="B70" t="s">
        <v>433</v>
      </c>
      <c r="C70" s="2">
        <v>44409</v>
      </c>
      <c r="D70" t="s">
        <v>431</v>
      </c>
      <c r="E70">
        <v>-314</v>
      </c>
    </row>
    <row r="71" spans="1:5" x14ac:dyDescent="0.3">
      <c r="A71">
        <v>10027</v>
      </c>
      <c r="B71" t="s">
        <v>433</v>
      </c>
      <c r="C71" s="2">
        <v>44229</v>
      </c>
      <c r="D71" t="s">
        <v>432</v>
      </c>
      <c r="E71">
        <v>-5205</v>
      </c>
    </row>
    <row r="72" spans="1:5" x14ac:dyDescent="0.3">
      <c r="A72">
        <v>10028</v>
      </c>
      <c r="B72" t="s">
        <v>433</v>
      </c>
      <c r="C72" s="2">
        <v>44915</v>
      </c>
      <c r="D72" t="s">
        <v>429</v>
      </c>
      <c r="E72">
        <v>5526</v>
      </c>
    </row>
    <row r="73" spans="1:5" x14ac:dyDescent="0.3">
      <c r="A73">
        <v>10029</v>
      </c>
      <c r="B73" t="s">
        <v>433</v>
      </c>
      <c r="C73" s="2">
        <v>44143</v>
      </c>
      <c r="D73" t="s">
        <v>429</v>
      </c>
      <c r="E73">
        <v>3525</v>
      </c>
    </row>
    <row r="74" spans="1:5" x14ac:dyDescent="0.3">
      <c r="A74">
        <v>10029</v>
      </c>
      <c r="B74" t="s">
        <v>433</v>
      </c>
      <c r="C74" s="2">
        <v>44308</v>
      </c>
      <c r="D74" t="s">
        <v>432</v>
      </c>
      <c r="E74">
        <v>-3525</v>
      </c>
    </row>
    <row r="75" spans="1:5" x14ac:dyDescent="0.3">
      <c r="A75">
        <v>10029</v>
      </c>
      <c r="B75" t="s">
        <v>433</v>
      </c>
      <c r="C75" s="2">
        <v>44142</v>
      </c>
      <c r="D75" t="s">
        <v>432</v>
      </c>
      <c r="E75">
        <v>0</v>
      </c>
    </row>
    <row r="76" spans="1:5" x14ac:dyDescent="0.3">
      <c r="A76">
        <v>10029</v>
      </c>
      <c r="B76" t="s">
        <v>433</v>
      </c>
      <c r="C76" s="2">
        <v>44229</v>
      </c>
      <c r="D76" t="s">
        <v>430</v>
      </c>
      <c r="E76">
        <v>982</v>
      </c>
    </row>
    <row r="77" spans="1:5" x14ac:dyDescent="0.3">
      <c r="A77">
        <v>10030</v>
      </c>
      <c r="B77" t="s">
        <v>428</v>
      </c>
      <c r="C77" s="2">
        <v>45010</v>
      </c>
      <c r="D77" t="s">
        <v>429</v>
      </c>
      <c r="E77">
        <v>7139</v>
      </c>
    </row>
    <row r="78" spans="1:5" x14ac:dyDescent="0.3">
      <c r="A78">
        <v>10030</v>
      </c>
      <c r="B78" t="s">
        <v>428</v>
      </c>
      <c r="C78" s="2">
        <v>44772</v>
      </c>
      <c r="D78" t="s">
        <v>432</v>
      </c>
      <c r="E78">
        <v>-7139</v>
      </c>
    </row>
    <row r="79" spans="1:5" x14ac:dyDescent="0.3">
      <c r="A79">
        <v>10030</v>
      </c>
      <c r="B79" t="s">
        <v>428</v>
      </c>
      <c r="C79" s="2">
        <v>44814</v>
      </c>
      <c r="D79" t="s">
        <v>432</v>
      </c>
      <c r="E79">
        <v>0</v>
      </c>
    </row>
    <row r="80" spans="1:5" x14ac:dyDescent="0.3">
      <c r="A80">
        <v>10031</v>
      </c>
      <c r="B80" t="s">
        <v>433</v>
      </c>
      <c r="C80" s="2">
        <v>44002</v>
      </c>
      <c r="D80" t="s">
        <v>429</v>
      </c>
      <c r="E80">
        <v>7033</v>
      </c>
    </row>
    <row r="81" spans="1:5" x14ac:dyDescent="0.3">
      <c r="A81">
        <v>10031</v>
      </c>
      <c r="B81" t="s">
        <v>433</v>
      </c>
      <c r="C81" s="2">
        <v>44081</v>
      </c>
      <c r="D81" t="s">
        <v>431</v>
      </c>
      <c r="E81">
        <v>-621</v>
      </c>
    </row>
    <row r="82" spans="1:5" x14ac:dyDescent="0.3">
      <c r="A82">
        <v>10031</v>
      </c>
      <c r="B82" t="s">
        <v>433</v>
      </c>
      <c r="C82" s="2">
        <v>44038</v>
      </c>
      <c r="D82" t="s">
        <v>430</v>
      </c>
      <c r="E82">
        <v>1106</v>
      </c>
    </row>
    <row r="83" spans="1:5" x14ac:dyDescent="0.3">
      <c r="A83">
        <v>10031</v>
      </c>
      <c r="B83" t="s">
        <v>433</v>
      </c>
      <c r="C83" s="2">
        <v>43966</v>
      </c>
      <c r="D83" t="s">
        <v>430</v>
      </c>
      <c r="E83">
        <v>339</v>
      </c>
    </row>
    <row r="84" spans="1:5" x14ac:dyDescent="0.3">
      <c r="A84">
        <v>10032</v>
      </c>
      <c r="B84" t="s">
        <v>435</v>
      </c>
      <c r="C84" s="2">
        <v>44504</v>
      </c>
      <c r="D84" t="s">
        <v>429</v>
      </c>
      <c r="E84">
        <v>3864</v>
      </c>
    </row>
    <row r="85" spans="1:5" x14ac:dyDescent="0.3">
      <c r="A85">
        <v>10032</v>
      </c>
      <c r="B85" t="s">
        <v>435</v>
      </c>
      <c r="C85" s="2">
        <v>44425</v>
      </c>
      <c r="D85" t="s">
        <v>432</v>
      </c>
      <c r="E85">
        <v>-3864</v>
      </c>
    </row>
    <row r="86" spans="1:5" x14ac:dyDescent="0.3">
      <c r="A86">
        <v>10033</v>
      </c>
      <c r="B86" t="s">
        <v>433</v>
      </c>
      <c r="C86" s="2">
        <v>44007</v>
      </c>
      <c r="D86" t="s">
        <v>429</v>
      </c>
      <c r="E86">
        <v>4264</v>
      </c>
    </row>
    <row r="87" spans="1:5" x14ac:dyDescent="0.3">
      <c r="A87">
        <v>10033</v>
      </c>
      <c r="B87" t="s">
        <v>433</v>
      </c>
      <c r="C87" s="2">
        <v>44077</v>
      </c>
      <c r="D87" t="s">
        <v>430</v>
      </c>
      <c r="E87">
        <v>371</v>
      </c>
    </row>
    <row r="88" spans="1:5" x14ac:dyDescent="0.3">
      <c r="A88">
        <v>10034</v>
      </c>
      <c r="B88" t="s">
        <v>434</v>
      </c>
      <c r="C88" s="2">
        <v>45108</v>
      </c>
      <c r="D88" t="s">
        <v>429</v>
      </c>
      <c r="E88">
        <v>6566</v>
      </c>
    </row>
    <row r="89" spans="1:5" x14ac:dyDescent="0.3">
      <c r="A89">
        <v>10034</v>
      </c>
      <c r="B89" t="s">
        <v>434</v>
      </c>
      <c r="C89" s="2">
        <v>45178</v>
      </c>
      <c r="D89" t="s">
        <v>430</v>
      </c>
      <c r="E89">
        <v>328</v>
      </c>
    </row>
    <row r="90" spans="1:5" x14ac:dyDescent="0.3">
      <c r="A90">
        <v>10034</v>
      </c>
      <c r="B90" t="s">
        <v>434</v>
      </c>
      <c r="C90" s="2">
        <v>44963</v>
      </c>
      <c r="D90" t="s">
        <v>432</v>
      </c>
      <c r="E90">
        <v>-6894</v>
      </c>
    </row>
    <row r="91" spans="1:5" x14ac:dyDescent="0.3">
      <c r="A91">
        <v>10035</v>
      </c>
      <c r="B91" t="s">
        <v>434</v>
      </c>
      <c r="C91" s="2">
        <v>44423</v>
      </c>
      <c r="D91" t="s">
        <v>429</v>
      </c>
      <c r="E91">
        <v>1888</v>
      </c>
    </row>
    <row r="92" spans="1:5" x14ac:dyDescent="0.3">
      <c r="A92">
        <v>10035</v>
      </c>
      <c r="B92" t="s">
        <v>434</v>
      </c>
      <c r="C92" s="2">
        <v>44709</v>
      </c>
      <c r="D92" t="s">
        <v>430</v>
      </c>
      <c r="E92">
        <v>1046</v>
      </c>
    </row>
    <row r="93" spans="1:5" x14ac:dyDescent="0.3">
      <c r="A93">
        <v>10036</v>
      </c>
      <c r="B93" t="s">
        <v>434</v>
      </c>
      <c r="C93" s="2">
        <v>44967</v>
      </c>
      <c r="D93" t="s">
        <v>429</v>
      </c>
      <c r="E93">
        <v>4155</v>
      </c>
    </row>
    <row r="94" spans="1:5" x14ac:dyDescent="0.3">
      <c r="A94">
        <v>10036</v>
      </c>
      <c r="B94" t="s">
        <v>434</v>
      </c>
      <c r="C94" s="2">
        <v>45203</v>
      </c>
      <c r="D94" t="s">
        <v>430</v>
      </c>
      <c r="E94">
        <v>345</v>
      </c>
    </row>
    <row r="95" spans="1:5" x14ac:dyDescent="0.3">
      <c r="A95">
        <v>10036</v>
      </c>
      <c r="B95" t="s">
        <v>434</v>
      </c>
      <c r="C95" s="2">
        <v>45131</v>
      </c>
      <c r="D95" t="s">
        <v>430</v>
      </c>
      <c r="E95">
        <v>1125</v>
      </c>
    </row>
    <row r="96" spans="1:5" x14ac:dyDescent="0.3">
      <c r="A96">
        <v>10036</v>
      </c>
      <c r="B96" t="s">
        <v>434</v>
      </c>
      <c r="C96" s="2">
        <v>45183</v>
      </c>
      <c r="D96" t="s">
        <v>431</v>
      </c>
      <c r="E96">
        <v>-401</v>
      </c>
    </row>
    <row r="97" spans="1:5" x14ac:dyDescent="0.3">
      <c r="A97">
        <v>10037</v>
      </c>
      <c r="B97" t="s">
        <v>434</v>
      </c>
      <c r="C97" s="2">
        <v>44173</v>
      </c>
      <c r="D97" t="s">
        <v>429</v>
      </c>
      <c r="E97">
        <v>6104</v>
      </c>
    </row>
    <row r="98" spans="1:5" x14ac:dyDescent="0.3">
      <c r="A98">
        <v>10037</v>
      </c>
      <c r="B98" t="s">
        <v>434</v>
      </c>
      <c r="C98" s="2">
        <v>44164</v>
      </c>
      <c r="D98" t="s">
        <v>431</v>
      </c>
      <c r="E98">
        <v>-327</v>
      </c>
    </row>
    <row r="99" spans="1:5" x14ac:dyDescent="0.3">
      <c r="A99">
        <v>10037</v>
      </c>
      <c r="B99" t="s">
        <v>434</v>
      </c>
      <c r="C99" s="2">
        <v>44157</v>
      </c>
      <c r="D99" t="s">
        <v>431</v>
      </c>
      <c r="E99">
        <v>-618</v>
      </c>
    </row>
    <row r="100" spans="1:5" x14ac:dyDescent="0.3">
      <c r="A100">
        <v>10037</v>
      </c>
      <c r="B100" t="s">
        <v>434</v>
      </c>
      <c r="C100" s="2">
        <v>44171</v>
      </c>
      <c r="D100" t="s">
        <v>430</v>
      </c>
      <c r="E100">
        <v>602</v>
      </c>
    </row>
    <row r="101" spans="1:5" x14ac:dyDescent="0.3">
      <c r="A101">
        <v>10038</v>
      </c>
      <c r="B101" t="s">
        <v>433</v>
      </c>
      <c r="C101" s="2">
        <v>44916</v>
      </c>
      <c r="D101" t="s">
        <v>429</v>
      </c>
      <c r="E101">
        <v>6548</v>
      </c>
    </row>
    <row r="102" spans="1:5" x14ac:dyDescent="0.3">
      <c r="A102">
        <v>10038</v>
      </c>
      <c r="B102" t="s">
        <v>433</v>
      </c>
      <c r="C102" s="2">
        <v>44811</v>
      </c>
      <c r="D102" t="s">
        <v>431</v>
      </c>
      <c r="E102">
        <v>-508</v>
      </c>
    </row>
    <row r="103" spans="1:5" x14ac:dyDescent="0.3">
      <c r="A103">
        <v>10039</v>
      </c>
      <c r="B103" t="s">
        <v>435</v>
      </c>
      <c r="C103" s="2">
        <v>44629</v>
      </c>
      <c r="D103" t="s">
        <v>429</v>
      </c>
      <c r="E103">
        <v>2721</v>
      </c>
    </row>
    <row r="104" spans="1:5" x14ac:dyDescent="0.3">
      <c r="A104">
        <v>10040</v>
      </c>
      <c r="B104" t="s">
        <v>435</v>
      </c>
      <c r="C104" s="2">
        <v>45039</v>
      </c>
      <c r="D104" t="s">
        <v>429</v>
      </c>
      <c r="E104">
        <v>4622</v>
      </c>
    </row>
    <row r="105" spans="1:5" x14ac:dyDescent="0.3">
      <c r="A105">
        <v>10040</v>
      </c>
      <c r="B105" t="s">
        <v>435</v>
      </c>
      <c r="C105" s="2">
        <v>44922</v>
      </c>
      <c r="D105" t="s">
        <v>431</v>
      </c>
      <c r="E105">
        <v>-373</v>
      </c>
    </row>
    <row r="106" spans="1:5" x14ac:dyDescent="0.3">
      <c r="A106">
        <v>10040</v>
      </c>
      <c r="B106" t="s">
        <v>435</v>
      </c>
      <c r="C106" s="2">
        <v>44856</v>
      </c>
      <c r="D106" t="s">
        <v>430</v>
      </c>
      <c r="E106">
        <v>979</v>
      </c>
    </row>
    <row r="107" spans="1:5" x14ac:dyDescent="0.3">
      <c r="A107">
        <v>10041</v>
      </c>
      <c r="B107" t="s">
        <v>434</v>
      </c>
      <c r="C107" s="2">
        <v>44500</v>
      </c>
      <c r="D107" t="s">
        <v>429</v>
      </c>
      <c r="E107">
        <v>2840</v>
      </c>
    </row>
    <row r="108" spans="1:5" x14ac:dyDescent="0.3">
      <c r="A108">
        <v>10042</v>
      </c>
      <c r="B108" t="s">
        <v>433</v>
      </c>
      <c r="C108" s="2">
        <v>43934</v>
      </c>
      <c r="D108" t="s">
        <v>429</v>
      </c>
      <c r="E108">
        <v>3005</v>
      </c>
    </row>
    <row r="109" spans="1:5" x14ac:dyDescent="0.3">
      <c r="A109">
        <v>10042</v>
      </c>
      <c r="B109" t="s">
        <v>433</v>
      </c>
      <c r="C109" s="2">
        <v>44154</v>
      </c>
      <c r="D109" t="s">
        <v>431</v>
      </c>
      <c r="E109">
        <v>-274</v>
      </c>
    </row>
    <row r="110" spans="1:5" x14ac:dyDescent="0.3">
      <c r="A110">
        <v>10043</v>
      </c>
      <c r="B110" t="s">
        <v>435</v>
      </c>
      <c r="C110" s="2">
        <v>44455</v>
      </c>
      <c r="D110" t="s">
        <v>429</v>
      </c>
      <c r="E110">
        <v>5049</v>
      </c>
    </row>
    <row r="111" spans="1:5" x14ac:dyDescent="0.3">
      <c r="A111">
        <v>10043</v>
      </c>
      <c r="B111" t="s">
        <v>435</v>
      </c>
      <c r="C111" s="2">
        <v>44463</v>
      </c>
      <c r="D111" t="s">
        <v>430</v>
      </c>
      <c r="E111">
        <v>971</v>
      </c>
    </row>
    <row r="112" spans="1:5" x14ac:dyDescent="0.3">
      <c r="A112">
        <v>10043</v>
      </c>
      <c r="B112" t="s">
        <v>435</v>
      </c>
      <c r="C112" s="2">
        <v>44261</v>
      </c>
      <c r="D112" t="s">
        <v>432</v>
      </c>
      <c r="E112">
        <v>-6020</v>
      </c>
    </row>
    <row r="113" spans="1:5" x14ac:dyDescent="0.3">
      <c r="A113">
        <v>10043</v>
      </c>
      <c r="B113" t="s">
        <v>435</v>
      </c>
      <c r="C113" s="2">
        <v>44313</v>
      </c>
      <c r="D113" t="s">
        <v>430</v>
      </c>
      <c r="E113">
        <v>524</v>
      </c>
    </row>
    <row r="114" spans="1:5" x14ac:dyDescent="0.3">
      <c r="A114">
        <v>10044</v>
      </c>
      <c r="B114" t="s">
        <v>433</v>
      </c>
      <c r="C114" s="2">
        <v>44248</v>
      </c>
      <c r="D114" t="s">
        <v>429</v>
      </c>
      <c r="E114">
        <v>3041</v>
      </c>
    </row>
    <row r="115" spans="1:5" x14ac:dyDescent="0.3">
      <c r="A115">
        <v>10044</v>
      </c>
      <c r="B115" t="s">
        <v>433</v>
      </c>
      <c r="C115" s="2">
        <v>44025</v>
      </c>
      <c r="D115" t="s">
        <v>430</v>
      </c>
      <c r="E115">
        <v>1120</v>
      </c>
    </row>
    <row r="116" spans="1:5" x14ac:dyDescent="0.3">
      <c r="A116">
        <v>10044</v>
      </c>
      <c r="B116" t="s">
        <v>433</v>
      </c>
      <c r="C116" s="2">
        <v>44200</v>
      </c>
      <c r="D116" t="s">
        <v>431</v>
      </c>
      <c r="E116">
        <v>-772</v>
      </c>
    </row>
    <row r="117" spans="1:5" x14ac:dyDescent="0.3">
      <c r="A117">
        <v>10044</v>
      </c>
      <c r="B117" t="s">
        <v>433</v>
      </c>
      <c r="C117" s="2">
        <v>44267</v>
      </c>
      <c r="D117" t="s">
        <v>430</v>
      </c>
      <c r="E117">
        <v>1073</v>
      </c>
    </row>
    <row r="118" spans="1:5" x14ac:dyDescent="0.3">
      <c r="A118">
        <v>10045</v>
      </c>
      <c r="B118" t="s">
        <v>435</v>
      </c>
      <c r="C118" s="2">
        <v>44855</v>
      </c>
      <c r="D118" t="s">
        <v>429</v>
      </c>
      <c r="E118">
        <v>7092</v>
      </c>
    </row>
    <row r="119" spans="1:5" x14ac:dyDescent="0.3">
      <c r="A119">
        <v>10045</v>
      </c>
      <c r="B119" t="s">
        <v>435</v>
      </c>
      <c r="C119" s="2">
        <v>45017</v>
      </c>
      <c r="D119" t="s">
        <v>430</v>
      </c>
      <c r="E119">
        <v>1069</v>
      </c>
    </row>
    <row r="120" spans="1:5" x14ac:dyDescent="0.3">
      <c r="A120">
        <v>10045</v>
      </c>
      <c r="B120" t="s">
        <v>435</v>
      </c>
      <c r="C120" s="2">
        <v>44900</v>
      </c>
      <c r="D120" t="s">
        <v>432</v>
      </c>
      <c r="E120">
        <v>-8161</v>
      </c>
    </row>
    <row r="121" spans="1:5" x14ac:dyDescent="0.3">
      <c r="A121">
        <v>10045</v>
      </c>
      <c r="B121" t="s">
        <v>435</v>
      </c>
      <c r="C121" s="2">
        <v>44915</v>
      </c>
      <c r="D121" t="s">
        <v>430</v>
      </c>
      <c r="E121">
        <v>833</v>
      </c>
    </row>
    <row r="122" spans="1:5" x14ac:dyDescent="0.3">
      <c r="A122">
        <v>10046</v>
      </c>
      <c r="B122" t="s">
        <v>435</v>
      </c>
      <c r="C122" s="2">
        <v>44648</v>
      </c>
      <c r="D122" t="s">
        <v>429</v>
      </c>
      <c r="E122">
        <v>1634</v>
      </c>
    </row>
    <row r="123" spans="1:5" x14ac:dyDescent="0.3">
      <c r="A123">
        <v>10046</v>
      </c>
      <c r="B123" t="s">
        <v>435</v>
      </c>
      <c r="C123" s="2">
        <v>44569</v>
      </c>
      <c r="D123" t="s">
        <v>430</v>
      </c>
      <c r="E123">
        <v>643</v>
      </c>
    </row>
    <row r="124" spans="1:5" x14ac:dyDescent="0.3">
      <c r="A124">
        <v>10047</v>
      </c>
      <c r="B124" t="s">
        <v>434</v>
      </c>
      <c r="C124" s="2">
        <v>44221</v>
      </c>
      <c r="D124" t="s">
        <v>429</v>
      </c>
      <c r="E124">
        <v>2894</v>
      </c>
    </row>
    <row r="125" spans="1:5" x14ac:dyDescent="0.3">
      <c r="A125">
        <v>10048</v>
      </c>
      <c r="B125" t="s">
        <v>435</v>
      </c>
      <c r="C125" s="2">
        <v>44331</v>
      </c>
      <c r="D125" t="s">
        <v>429</v>
      </c>
      <c r="E125">
        <v>4398</v>
      </c>
    </row>
    <row r="126" spans="1:5" x14ac:dyDescent="0.3">
      <c r="A126">
        <v>10048</v>
      </c>
      <c r="B126" t="s">
        <v>435</v>
      </c>
      <c r="C126" s="2">
        <v>44507</v>
      </c>
      <c r="D126" t="s">
        <v>430</v>
      </c>
      <c r="E126">
        <v>777</v>
      </c>
    </row>
    <row r="127" spans="1:5" x14ac:dyDescent="0.3">
      <c r="A127">
        <v>10049</v>
      </c>
      <c r="B127" t="s">
        <v>435</v>
      </c>
      <c r="C127" s="2">
        <v>44499</v>
      </c>
      <c r="D127" t="s">
        <v>429</v>
      </c>
      <c r="E127">
        <v>4190</v>
      </c>
    </row>
    <row r="128" spans="1:5" x14ac:dyDescent="0.3">
      <c r="A128">
        <v>10050</v>
      </c>
      <c r="B128" t="s">
        <v>428</v>
      </c>
      <c r="C128" s="2">
        <v>44840</v>
      </c>
      <c r="D128" t="s">
        <v>429</v>
      </c>
      <c r="E128">
        <v>8722</v>
      </c>
    </row>
    <row r="129" spans="1:5" x14ac:dyDescent="0.3">
      <c r="A129">
        <v>10050</v>
      </c>
      <c r="B129" t="s">
        <v>428</v>
      </c>
      <c r="C129" s="2">
        <v>45017</v>
      </c>
      <c r="D129" t="s">
        <v>430</v>
      </c>
      <c r="E129">
        <v>699</v>
      </c>
    </row>
    <row r="130" spans="1:5" x14ac:dyDescent="0.3">
      <c r="A130">
        <v>10050</v>
      </c>
      <c r="B130" t="s">
        <v>428</v>
      </c>
      <c r="C130" s="2">
        <v>45051</v>
      </c>
      <c r="D130" t="s">
        <v>431</v>
      </c>
      <c r="E130">
        <v>-759</v>
      </c>
    </row>
    <row r="131" spans="1:5" x14ac:dyDescent="0.3">
      <c r="A131">
        <v>10050</v>
      </c>
      <c r="B131" t="s">
        <v>428</v>
      </c>
      <c r="C131" s="2">
        <v>45145</v>
      </c>
      <c r="D131" t="s">
        <v>432</v>
      </c>
      <c r="E131">
        <v>-8662</v>
      </c>
    </row>
    <row r="132" spans="1:5" x14ac:dyDescent="0.3">
      <c r="A132">
        <v>10051</v>
      </c>
      <c r="B132" t="s">
        <v>435</v>
      </c>
      <c r="C132" s="2">
        <v>44642</v>
      </c>
      <c r="D132" t="s">
        <v>429</v>
      </c>
      <c r="E132">
        <v>4978</v>
      </c>
    </row>
    <row r="133" spans="1:5" x14ac:dyDescent="0.3">
      <c r="A133">
        <v>10051</v>
      </c>
      <c r="B133" t="s">
        <v>435</v>
      </c>
      <c r="C133" s="2">
        <v>44433</v>
      </c>
      <c r="D133" t="s">
        <v>430</v>
      </c>
      <c r="E133">
        <v>984</v>
      </c>
    </row>
    <row r="134" spans="1:5" x14ac:dyDescent="0.3">
      <c r="A134">
        <v>10052</v>
      </c>
      <c r="B134" t="s">
        <v>435</v>
      </c>
      <c r="C134" s="2">
        <v>44883</v>
      </c>
      <c r="D134" t="s">
        <v>429</v>
      </c>
      <c r="E134">
        <v>6097</v>
      </c>
    </row>
    <row r="135" spans="1:5" x14ac:dyDescent="0.3">
      <c r="A135">
        <v>10052</v>
      </c>
      <c r="B135" t="s">
        <v>435</v>
      </c>
      <c r="C135" s="2">
        <v>45091</v>
      </c>
      <c r="D135" t="s">
        <v>430</v>
      </c>
      <c r="E135">
        <v>703</v>
      </c>
    </row>
    <row r="136" spans="1:5" x14ac:dyDescent="0.3">
      <c r="A136">
        <v>10053</v>
      </c>
      <c r="B136" t="s">
        <v>428</v>
      </c>
      <c r="C136" s="2">
        <v>44807</v>
      </c>
      <c r="D136" t="s">
        <v>429</v>
      </c>
      <c r="E136">
        <v>8101</v>
      </c>
    </row>
    <row r="137" spans="1:5" x14ac:dyDescent="0.3">
      <c r="A137">
        <v>10054</v>
      </c>
      <c r="B137" t="s">
        <v>435</v>
      </c>
      <c r="C137" s="2">
        <v>44096</v>
      </c>
      <c r="D137" t="s">
        <v>429</v>
      </c>
      <c r="E137">
        <v>4105</v>
      </c>
    </row>
    <row r="138" spans="1:5" x14ac:dyDescent="0.3">
      <c r="A138">
        <v>10054</v>
      </c>
      <c r="B138" t="s">
        <v>435</v>
      </c>
      <c r="C138" s="2">
        <v>44130</v>
      </c>
      <c r="D138" t="s">
        <v>430</v>
      </c>
      <c r="E138">
        <v>634</v>
      </c>
    </row>
    <row r="139" spans="1:5" x14ac:dyDescent="0.3">
      <c r="A139">
        <v>10055</v>
      </c>
      <c r="B139" t="s">
        <v>434</v>
      </c>
      <c r="C139" s="2">
        <v>44645</v>
      </c>
      <c r="D139" t="s">
        <v>429</v>
      </c>
      <c r="E139">
        <v>3066</v>
      </c>
    </row>
    <row r="140" spans="1:5" x14ac:dyDescent="0.3">
      <c r="A140">
        <v>10055</v>
      </c>
      <c r="B140" t="s">
        <v>434</v>
      </c>
      <c r="C140" s="2">
        <v>44471</v>
      </c>
      <c r="D140" t="s">
        <v>430</v>
      </c>
      <c r="E140">
        <v>1067</v>
      </c>
    </row>
    <row r="141" spans="1:5" x14ac:dyDescent="0.3">
      <c r="A141">
        <v>10055</v>
      </c>
      <c r="B141" t="s">
        <v>434</v>
      </c>
      <c r="C141" s="2">
        <v>44706</v>
      </c>
      <c r="D141" t="s">
        <v>430</v>
      </c>
      <c r="E141">
        <v>658</v>
      </c>
    </row>
    <row r="142" spans="1:5" x14ac:dyDescent="0.3">
      <c r="A142">
        <v>10055</v>
      </c>
      <c r="B142" t="s">
        <v>434</v>
      </c>
      <c r="C142" s="2">
        <v>44544</v>
      </c>
      <c r="D142" t="s">
        <v>431</v>
      </c>
      <c r="E142">
        <v>-241</v>
      </c>
    </row>
    <row r="143" spans="1:5" x14ac:dyDescent="0.3">
      <c r="A143">
        <v>10056</v>
      </c>
      <c r="B143" t="s">
        <v>428</v>
      </c>
      <c r="C143" s="2">
        <v>44279</v>
      </c>
      <c r="D143" t="s">
        <v>429</v>
      </c>
      <c r="E143">
        <v>6089</v>
      </c>
    </row>
    <row r="144" spans="1:5" x14ac:dyDescent="0.3">
      <c r="A144">
        <v>10056</v>
      </c>
      <c r="B144" t="s">
        <v>428</v>
      </c>
      <c r="C144" s="2">
        <v>44347</v>
      </c>
      <c r="D144" t="s">
        <v>430</v>
      </c>
      <c r="E144">
        <v>784</v>
      </c>
    </row>
    <row r="145" spans="1:5" x14ac:dyDescent="0.3">
      <c r="A145">
        <v>10057</v>
      </c>
      <c r="B145" t="s">
        <v>428</v>
      </c>
      <c r="C145" s="2">
        <v>44944</v>
      </c>
      <c r="D145" t="s">
        <v>429</v>
      </c>
      <c r="E145">
        <v>7282</v>
      </c>
    </row>
    <row r="146" spans="1:5" x14ac:dyDescent="0.3">
      <c r="A146">
        <v>10057</v>
      </c>
      <c r="B146" t="s">
        <v>428</v>
      </c>
      <c r="C146" s="2">
        <v>45001</v>
      </c>
      <c r="D146" t="s">
        <v>430</v>
      </c>
      <c r="E146">
        <v>921</v>
      </c>
    </row>
    <row r="147" spans="1:5" x14ac:dyDescent="0.3">
      <c r="A147">
        <v>10058</v>
      </c>
      <c r="B147" t="s">
        <v>428</v>
      </c>
      <c r="C147" s="2">
        <v>44553</v>
      </c>
      <c r="D147" t="s">
        <v>429</v>
      </c>
      <c r="E147">
        <v>5740</v>
      </c>
    </row>
    <row r="148" spans="1:5" x14ac:dyDescent="0.3">
      <c r="A148">
        <v>10058</v>
      </c>
      <c r="B148" t="s">
        <v>428</v>
      </c>
      <c r="C148" s="2">
        <v>44511</v>
      </c>
      <c r="D148" t="s">
        <v>432</v>
      </c>
      <c r="E148">
        <v>-5740</v>
      </c>
    </row>
    <row r="149" spans="1:5" x14ac:dyDescent="0.3">
      <c r="A149">
        <v>10059</v>
      </c>
      <c r="B149" t="s">
        <v>435</v>
      </c>
      <c r="C149" s="2">
        <v>44305</v>
      </c>
      <c r="D149" t="s">
        <v>429</v>
      </c>
      <c r="E149">
        <v>5850</v>
      </c>
    </row>
    <row r="150" spans="1:5" x14ac:dyDescent="0.3">
      <c r="A150">
        <v>10059</v>
      </c>
      <c r="B150" t="s">
        <v>435</v>
      </c>
      <c r="C150" s="2">
        <v>44588</v>
      </c>
      <c r="D150" t="s">
        <v>430</v>
      </c>
      <c r="E150">
        <v>1013</v>
      </c>
    </row>
    <row r="151" spans="1:5" x14ac:dyDescent="0.3">
      <c r="A151">
        <v>10059</v>
      </c>
      <c r="B151" t="s">
        <v>435</v>
      </c>
      <c r="C151" s="2">
        <v>44421</v>
      </c>
      <c r="D151" t="s">
        <v>432</v>
      </c>
      <c r="E151">
        <v>-6863</v>
      </c>
    </row>
    <row r="152" spans="1:5" x14ac:dyDescent="0.3">
      <c r="A152">
        <v>10059</v>
      </c>
      <c r="B152" t="s">
        <v>435</v>
      </c>
      <c r="C152" s="2">
        <v>44574</v>
      </c>
      <c r="D152" t="s">
        <v>432</v>
      </c>
      <c r="E152">
        <v>0</v>
      </c>
    </row>
    <row r="153" spans="1:5" x14ac:dyDescent="0.3">
      <c r="A153">
        <v>10060</v>
      </c>
      <c r="B153" t="s">
        <v>428</v>
      </c>
      <c r="C153" s="2">
        <v>45171</v>
      </c>
      <c r="D153" t="s">
        <v>429</v>
      </c>
      <c r="E153">
        <v>6419</v>
      </c>
    </row>
    <row r="154" spans="1:5" x14ac:dyDescent="0.3">
      <c r="A154">
        <v>10060</v>
      </c>
      <c r="B154" t="s">
        <v>428</v>
      </c>
      <c r="C154" s="2">
        <v>45141</v>
      </c>
      <c r="D154" t="s">
        <v>430</v>
      </c>
      <c r="E154">
        <v>963</v>
      </c>
    </row>
    <row r="155" spans="1:5" x14ac:dyDescent="0.3">
      <c r="A155">
        <v>10060</v>
      </c>
      <c r="B155" t="s">
        <v>428</v>
      </c>
      <c r="C155" s="2">
        <v>45126</v>
      </c>
      <c r="D155" t="s">
        <v>430</v>
      </c>
      <c r="E155">
        <v>730</v>
      </c>
    </row>
    <row r="156" spans="1:5" x14ac:dyDescent="0.3">
      <c r="A156">
        <v>10061</v>
      </c>
      <c r="B156" t="s">
        <v>435</v>
      </c>
      <c r="C156" s="2">
        <v>44933</v>
      </c>
      <c r="D156" t="s">
        <v>429</v>
      </c>
      <c r="E156">
        <v>6206</v>
      </c>
    </row>
    <row r="157" spans="1:5" x14ac:dyDescent="0.3">
      <c r="A157">
        <v>10062</v>
      </c>
      <c r="B157" t="s">
        <v>435</v>
      </c>
      <c r="C157" s="2">
        <v>44842</v>
      </c>
      <c r="D157" t="s">
        <v>429</v>
      </c>
      <c r="E157">
        <v>7011</v>
      </c>
    </row>
    <row r="158" spans="1:5" x14ac:dyDescent="0.3">
      <c r="A158">
        <v>10062</v>
      </c>
      <c r="B158" t="s">
        <v>435</v>
      </c>
      <c r="C158" s="2">
        <v>45019</v>
      </c>
      <c r="D158" t="s">
        <v>432</v>
      </c>
      <c r="E158">
        <v>-7011</v>
      </c>
    </row>
    <row r="159" spans="1:5" x14ac:dyDescent="0.3">
      <c r="A159">
        <v>10063</v>
      </c>
      <c r="B159" t="s">
        <v>434</v>
      </c>
      <c r="C159" s="2">
        <v>45036</v>
      </c>
      <c r="D159" t="s">
        <v>429</v>
      </c>
      <c r="E159">
        <v>7764</v>
      </c>
    </row>
    <row r="160" spans="1:5" x14ac:dyDescent="0.3">
      <c r="A160">
        <v>10063</v>
      </c>
      <c r="B160" t="s">
        <v>434</v>
      </c>
      <c r="C160" s="2">
        <v>45116</v>
      </c>
      <c r="D160" t="s">
        <v>430</v>
      </c>
      <c r="E160">
        <v>1172</v>
      </c>
    </row>
    <row r="161" spans="1:5" x14ac:dyDescent="0.3">
      <c r="A161">
        <v>10063</v>
      </c>
      <c r="B161" t="s">
        <v>434</v>
      </c>
      <c r="C161" s="2">
        <v>44938</v>
      </c>
      <c r="D161" t="s">
        <v>432</v>
      </c>
      <c r="E161">
        <v>-8936</v>
      </c>
    </row>
    <row r="162" spans="1:5" x14ac:dyDescent="0.3">
      <c r="A162">
        <v>10063</v>
      </c>
      <c r="B162" t="s">
        <v>434</v>
      </c>
      <c r="C162" s="2">
        <v>44857</v>
      </c>
      <c r="D162" t="s">
        <v>430</v>
      </c>
      <c r="E162">
        <v>761</v>
      </c>
    </row>
    <row r="163" spans="1:5" x14ac:dyDescent="0.3">
      <c r="A163">
        <v>10064</v>
      </c>
      <c r="B163" t="s">
        <v>433</v>
      </c>
      <c r="C163" s="2">
        <v>44809</v>
      </c>
      <c r="D163" t="s">
        <v>429</v>
      </c>
      <c r="E163">
        <v>1235</v>
      </c>
    </row>
    <row r="164" spans="1:5" x14ac:dyDescent="0.3">
      <c r="A164">
        <v>10064</v>
      </c>
      <c r="B164" t="s">
        <v>433</v>
      </c>
      <c r="C164" s="2">
        <v>44890</v>
      </c>
      <c r="D164" t="s">
        <v>432</v>
      </c>
      <c r="E164">
        <v>-1235</v>
      </c>
    </row>
    <row r="165" spans="1:5" x14ac:dyDescent="0.3">
      <c r="A165">
        <v>10064</v>
      </c>
      <c r="B165" t="s">
        <v>433</v>
      </c>
      <c r="C165" s="2">
        <v>44730</v>
      </c>
      <c r="D165" t="s">
        <v>430</v>
      </c>
      <c r="E165">
        <v>663</v>
      </c>
    </row>
    <row r="166" spans="1:5" x14ac:dyDescent="0.3">
      <c r="A166">
        <v>10064</v>
      </c>
      <c r="B166" t="s">
        <v>433</v>
      </c>
      <c r="C166" s="2">
        <v>44769</v>
      </c>
      <c r="D166" t="s">
        <v>430</v>
      </c>
      <c r="E166">
        <v>910</v>
      </c>
    </row>
    <row r="167" spans="1:5" x14ac:dyDescent="0.3">
      <c r="A167">
        <v>10065</v>
      </c>
      <c r="B167" t="s">
        <v>434</v>
      </c>
      <c r="C167" s="2">
        <v>45016</v>
      </c>
      <c r="D167" t="s">
        <v>429</v>
      </c>
      <c r="E167">
        <v>1701</v>
      </c>
    </row>
    <row r="168" spans="1:5" x14ac:dyDescent="0.3">
      <c r="A168">
        <v>10066</v>
      </c>
      <c r="B168" t="s">
        <v>433</v>
      </c>
      <c r="C168" s="2">
        <v>45145</v>
      </c>
      <c r="D168" t="s">
        <v>429</v>
      </c>
      <c r="E168">
        <v>7210</v>
      </c>
    </row>
    <row r="169" spans="1:5" x14ac:dyDescent="0.3">
      <c r="A169">
        <v>10066</v>
      </c>
      <c r="B169" t="s">
        <v>433</v>
      </c>
      <c r="C169" s="2">
        <v>44984</v>
      </c>
      <c r="D169" t="s">
        <v>431</v>
      </c>
      <c r="E169">
        <v>-702</v>
      </c>
    </row>
    <row r="170" spans="1:5" x14ac:dyDescent="0.3">
      <c r="A170">
        <v>10066</v>
      </c>
      <c r="B170" t="s">
        <v>433</v>
      </c>
      <c r="C170" s="2">
        <v>45090</v>
      </c>
      <c r="D170" t="s">
        <v>431</v>
      </c>
      <c r="E170">
        <v>-295</v>
      </c>
    </row>
    <row r="171" spans="1:5" x14ac:dyDescent="0.3">
      <c r="A171">
        <v>10066</v>
      </c>
      <c r="B171" t="s">
        <v>433</v>
      </c>
      <c r="C171" s="2">
        <v>45011</v>
      </c>
      <c r="D171" t="s">
        <v>430</v>
      </c>
      <c r="E171">
        <v>1008</v>
      </c>
    </row>
    <row r="172" spans="1:5" x14ac:dyDescent="0.3">
      <c r="A172">
        <v>10067</v>
      </c>
      <c r="B172" t="s">
        <v>433</v>
      </c>
      <c r="C172" s="2">
        <v>44858</v>
      </c>
      <c r="D172" t="s">
        <v>429</v>
      </c>
      <c r="E172">
        <v>5534</v>
      </c>
    </row>
    <row r="173" spans="1:5" x14ac:dyDescent="0.3">
      <c r="A173">
        <v>10067</v>
      </c>
      <c r="B173" t="s">
        <v>433</v>
      </c>
      <c r="C173" s="2">
        <v>44887</v>
      </c>
      <c r="D173" t="s">
        <v>430</v>
      </c>
      <c r="E173">
        <v>1063</v>
      </c>
    </row>
    <row r="174" spans="1:5" x14ac:dyDescent="0.3">
      <c r="A174">
        <v>10067</v>
      </c>
      <c r="B174" t="s">
        <v>433</v>
      </c>
      <c r="C174" s="2">
        <v>44897</v>
      </c>
      <c r="D174" t="s">
        <v>430</v>
      </c>
      <c r="E174">
        <v>1019</v>
      </c>
    </row>
    <row r="175" spans="1:5" x14ac:dyDescent="0.3">
      <c r="A175">
        <v>10068</v>
      </c>
      <c r="B175" t="s">
        <v>435</v>
      </c>
      <c r="C175" s="2">
        <v>44616</v>
      </c>
      <c r="D175" t="s">
        <v>429</v>
      </c>
      <c r="E175">
        <v>2888</v>
      </c>
    </row>
    <row r="176" spans="1:5" x14ac:dyDescent="0.3">
      <c r="A176">
        <v>10068</v>
      </c>
      <c r="B176" t="s">
        <v>435</v>
      </c>
      <c r="C176" s="2">
        <v>44549</v>
      </c>
      <c r="D176" t="s">
        <v>431</v>
      </c>
      <c r="E176">
        <v>-523</v>
      </c>
    </row>
    <row r="177" spans="1:5" x14ac:dyDescent="0.3">
      <c r="A177">
        <v>10068</v>
      </c>
      <c r="B177" t="s">
        <v>435</v>
      </c>
      <c r="C177" s="2">
        <v>44549</v>
      </c>
      <c r="D177" t="s">
        <v>431</v>
      </c>
      <c r="E177">
        <v>-389</v>
      </c>
    </row>
    <row r="178" spans="1:5" x14ac:dyDescent="0.3">
      <c r="A178">
        <v>10069</v>
      </c>
      <c r="B178" t="s">
        <v>433</v>
      </c>
      <c r="C178" s="2">
        <v>44993</v>
      </c>
      <c r="D178" t="s">
        <v>429</v>
      </c>
      <c r="E178">
        <v>6935</v>
      </c>
    </row>
    <row r="179" spans="1:5" x14ac:dyDescent="0.3">
      <c r="A179">
        <v>10069</v>
      </c>
      <c r="B179" t="s">
        <v>433</v>
      </c>
      <c r="C179" s="2">
        <v>45153</v>
      </c>
      <c r="D179" t="s">
        <v>432</v>
      </c>
      <c r="E179">
        <v>-6935</v>
      </c>
    </row>
    <row r="180" spans="1:5" x14ac:dyDescent="0.3">
      <c r="A180">
        <v>10070</v>
      </c>
      <c r="B180" t="s">
        <v>434</v>
      </c>
      <c r="C180" s="2">
        <v>44409</v>
      </c>
      <c r="D180" t="s">
        <v>429</v>
      </c>
      <c r="E180">
        <v>2863</v>
      </c>
    </row>
    <row r="181" spans="1:5" x14ac:dyDescent="0.3">
      <c r="A181">
        <v>10071</v>
      </c>
      <c r="B181" t="s">
        <v>434</v>
      </c>
      <c r="C181" s="2">
        <v>44487</v>
      </c>
      <c r="D181" t="s">
        <v>429</v>
      </c>
      <c r="E181">
        <v>6800</v>
      </c>
    </row>
    <row r="182" spans="1:5" x14ac:dyDescent="0.3">
      <c r="A182">
        <v>10071</v>
      </c>
      <c r="B182" t="s">
        <v>434</v>
      </c>
      <c r="C182" s="2">
        <v>44753</v>
      </c>
      <c r="D182" t="s">
        <v>430</v>
      </c>
      <c r="E182">
        <v>346</v>
      </c>
    </row>
    <row r="183" spans="1:5" x14ac:dyDescent="0.3">
      <c r="A183">
        <v>10072</v>
      </c>
      <c r="B183" t="s">
        <v>428</v>
      </c>
      <c r="C183" s="2">
        <v>44445</v>
      </c>
      <c r="D183" t="s">
        <v>429</v>
      </c>
      <c r="E183">
        <v>8114</v>
      </c>
    </row>
    <row r="184" spans="1:5" x14ac:dyDescent="0.3">
      <c r="A184">
        <v>10072</v>
      </c>
      <c r="B184" t="s">
        <v>428</v>
      </c>
      <c r="C184" s="2">
        <v>44370</v>
      </c>
      <c r="D184" t="s">
        <v>430</v>
      </c>
      <c r="E184">
        <v>312</v>
      </c>
    </row>
    <row r="185" spans="1:5" x14ac:dyDescent="0.3">
      <c r="A185">
        <v>10072</v>
      </c>
      <c r="B185" t="s">
        <v>428</v>
      </c>
      <c r="C185" s="2">
        <v>44412</v>
      </c>
      <c r="D185" t="s">
        <v>430</v>
      </c>
      <c r="E185">
        <v>790</v>
      </c>
    </row>
    <row r="186" spans="1:5" x14ac:dyDescent="0.3">
      <c r="A186">
        <v>10073</v>
      </c>
      <c r="B186" t="s">
        <v>435</v>
      </c>
      <c r="C186" s="2">
        <v>44264</v>
      </c>
      <c r="D186" t="s">
        <v>429</v>
      </c>
      <c r="E186">
        <v>3068</v>
      </c>
    </row>
    <row r="187" spans="1:5" x14ac:dyDescent="0.3">
      <c r="A187">
        <v>10073</v>
      </c>
      <c r="B187" t="s">
        <v>435</v>
      </c>
      <c r="C187" s="2">
        <v>44482</v>
      </c>
      <c r="D187" t="s">
        <v>430</v>
      </c>
      <c r="E187">
        <v>366</v>
      </c>
    </row>
    <row r="188" spans="1:5" x14ac:dyDescent="0.3">
      <c r="A188">
        <v>10073</v>
      </c>
      <c r="B188" t="s">
        <v>435</v>
      </c>
      <c r="C188" s="2">
        <v>44443</v>
      </c>
      <c r="D188" t="s">
        <v>430</v>
      </c>
      <c r="E188">
        <v>890</v>
      </c>
    </row>
    <row r="189" spans="1:5" x14ac:dyDescent="0.3">
      <c r="A189">
        <v>10074</v>
      </c>
      <c r="B189" t="s">
        <v>428</v>
      </c>
      <c r="C189" s="2">
        <v>44454</v>
      </c>
      <c r="D189" t="s">
        <v>429</v>
      </c>
      <c r="E189">
        <v>8775</v>
      </c>
    </row>
    <row r="190" spans="1:5" x14ac:dyDescent="0.3">
      <c r="A190">
        <v>10074</v>
      </c>
      <c r="B190" t="s">
        <v>428</v>
      </c>
      <c r="C190" s="2">
        <v>44321</v>
      </c>
      <c r="D190" t="s">
        <v>430</v>
      </c>
      <c r="E190">
        <v>554</v>
      </c>
    </row>
    <row r="191" spans="1:5" x14ac:dyDescent="0.3">
      <c r="A191">
        <v>10075</v>
      </c>
      <c r="B191" t="s">
        <v>428</v>
      </c>
      <c r="C191" s="2">
        <v>44590</v>
      </c>
      <c r="D191" t="s">
        <v>429</v>
      </c>
      <c r="E191">
        <v>4116</v>
      </c>
    </row>
    <row r="192" spans="1:5" x14ac:dyDescent="0.3">
      <c r="A192">
        <v>10075</v>
      </c>
      <c r="B192" t="s">
        <v>428</v>
      </c>
      <c r="C192" s="2">
        <v>44553</v>
      </c>
      <c r="D192" t="s">
        <v>432</v>
      </c>
      <c r="E192">
        <v>-4116</v>
      </c>
    </row>
    <row r="193" spans="1:5" x14ac:dyDescent="0.3">
      <c r="A193">
        <v>10075</v>
      </c>
      <c r="B193" t="s">
        <v>428</v>
      </c>
      <c r="C193" s="2">
        <v>44475</v>
      </c>
      <c r="D193" t="s">
        <v>432</v>
      </c>
      <c r="E193">
        <v>0</v>
      </c>
    </row>
    <row r="194" spans="1:5" x14ac:dyDescent="0.3">
      <c r="A194">
        <v>10075</v>
      </c>
      <c r="B194" t="s">
        <v>428</v>
      </c>
      <c r="C194" s="2">
        <v>44542</v>
      </c>
      <c r="D194" t="s">
        <v>430</v>
      </c>
      <c r="E194">
        <v>935</v>
      </c>
    </row>
    <row r="195" spans="1:5" x14ac:dyDescent="0.3">
      <c r="A195">
        <v>10076</v>
      </c>
      <c r="B195" t="s">
        <v>428</v>
      </c>
      <c r="C195" s="2">
        <v>44606</v>
      </c>
      <c r="D195" t="s">
        <v>429</v>
      </c>
      <c r="E195">
        <v>2728</v>
      </c>
    </row>
    <row r="196" spans="1:5" x14ac:dyDescent="0.3">
      <c r="A196">
        <v>10077</v>
      </c>
      <c r="B196" t="s">
        <v>434</v>
      </c>
      <c r="C196" s="2">
        <v>44304</v>
      </c>
      <c r="D196" t="s">
        <v>429</v>
      </c>
      <c r="E196">
        <v>2423</v>
      </c>
    </row>
    <row r="197" spans="1:5" x14ac:dyDescent="0.3">
      <c r="A197">
        <v>10078</v>
      </c>
      <c r="B197" t="s">
        <v>428</v>
      </c>
      <c r="C197" s="2">
        <v>44075</v>
      </c>
      <c r="D197" t="s">
        <v>429</v>
      </c>
      <c r="E197">
        <v>4690</v>
      </c>
    </row>
    <row r="198" spans="1:5" x14ac:dyDescent="0.3">
      <c r="A198">
        <v>10078</v>
      </c>
      <c r="B198" t="s">
        <v>428</v>
      </c>
      <c r="C198" s="2">
        <v>44170</v>
      </c>
      <c r="D198" t="s">
        <v>430</v>
      </c>
      <c r="E198">
        <v>333</v>
      </c>
    </row>
    <row r="199" spans="1:5" x14ac:dyDescent="0.3">
      <c r="A199">
        <v>10079</v>
      </c>
      <c r="B199" t="s">
        <v>433</v>
      </c>
      <c r="C199" s="2">
        <v>44672</v>
      </c>
      <c r="D199" t="s">
        <v>429</v>
      </c>
      <c r="E199">
        <v>1583</v>
      </c>
    </row>
    <row r="200" spans="1:5" x14ac:dyDescent="0.3">
      <c r="A200">
        <v>10079</v>
      </c>
      <c r="B200" t="s">
        <v>433</v>
      </c>
      <c r="C200" s="2">
        <v>44559</v>
      </c>
      <c r="D200" t="s">
        <v>432</v>
      </c>
      <c r="E200">
        <v>-1583</v>
      </c>
    </row>
    <row r="201" spans="1:5" x14ac:dyDescent="0.3">
      <c r="A201">
        <v>10079</v>
      </c>
      <c r="B201" t="s">
        <v>433</v>
      </c>
      <c r="C201" s="2">
        <v>44760</v>
      </c>
      <c r="D201" t="s">
        <v>430</v>
      </c>
      <c r="E201">
        <v>1123</v>
      </c>
    </row>
    <row r="202" spans="1:5" x14ac:dyDescent="0.3">
      <c r="A202">
        <v>10080</v>
      </c>
      <c r="B202" t="s">
        <v>433</v>
      </c>
      <c r="C202" s="2">
        <v>44374</v>
      </c>
      <c r="D202" t="s">
        <v>429</v>
      </c>
      <c r="E202">
        <v>2841</v>
      </c>
    </row>
    <row r="203" spans="1:5" x14ac:dyDescent="0.3">
      <c r="A203">
        <v>10080</v>
      </c>
      <c r="B203" t="s">
        <v>433</v>
      </c>
      <c r="C203" s="2">
        <v>44427</v>
      </c>
      <c r="D203" t="s">
        <v>430</v>
      </c>
      <c r="E203">
        <v>572</v>
      </c>
    </row>
    <row r="204" spans="1:5" x14ac:dyDescent="0.3">
      <c r="A204">
        <v>10080</v>
      </c>
      <c r="B204" t="s">
        <v>433</v>
      </c>
      <c r="C204" s="2">
        <v>44168</v>
      </c>
      <c r="D204" t="s">
        <v>430</v>
      </c>
      <c r="E204">
        <v>469</v>
      </c>
    </row>
    <row r="205" spans="1:5" x14ac:dyDescent="0.3">
      <c r="A205">
        <v>10080</v>
      </c>
      <c r="B205" t="s">
        <v>433</v>
      </c>
      <c r="C205" s="2">
        <v>44253</v>
      </c>
      <c r="D205" t="s">
        <v>431</v>
      </c>
      <c r="E205">
        <v>-782</v>
      </c>
    </row>
    <row r="206" spans="1:5" x14ac:dyDescent="0.3">
      <c r="A206">
        <v>10081</v>
      </c>
      <c r="B206" t="s">
        <v>434</v>
      </c>
      <c r="C206" s="2">
        <v>44354</v>
      </c>
      <c r="D206" t="s">
        <v>429</v>
      </c>
      <c r="E206">
        <v>6641</v>
      </c>
    </row>
    <row r="207" spans="1:5" x14ac:dyDescent="0.3">
      <c r="A207">
        <v>10081</v>
      </c>
      <c r="B207" t="s">
        <v>434</v>
      </c>
      <c r="C207" s="2">
        <v>44270</v>
      </c>
      <c r="D207" t="s">
        <v>431</v>
      </c>
      <c r="E207">
        <v>-478</v>
      </c>
    </row>
    <row r="208" spans="1:5" x14ac:dyDescent="0.3">
      <c r="A208">
        <v>10081</v>
      </c>
      <c r="B208" t="s">
        <v>434</v>
      </c>
      <c r="C208" s="2">
        <v>44371</v>
      </c>
      <c r="D208" t="s">
        <v>431</v>
      </c>
      <c r="E208">
        <v>-648</v>
      </c>
    </row>
    <row r="209" spans="1:5" x14ac:dyDescent="0.3">
      <c r="A209">
        <v>10081</v>
      </c>
      <c r="B209" t="s">
        <v>434</v>
      </c>
      <c r="C209" s="2">
        <v>44156</v>
      </c>
      <c r="D209" t="s">
        <v>431</v>
      </c>
      <c r="E209">
        <v>-642</v>
      </c>
    </row>
    <row r="210" spans="1:5" x14ac:dyDescent="0.3">
      <c r="A210">
        <v>10082</v>
      </c>
      <c r="B210" t="s">
        <v>434</v>
      </c>
      <c r="C210" s="2">
        <v>43959</v>
      </c>
      <c r="D210" t="s">
        <v>429</v>
      </c>
      <c r="E210">
        <v>2875</v>
      </c>
    </row>
    <row r="211" spans="1:5" x14ac:dyDescent="0.3">
      <c r="A211">
        <v>10082</v>
      </c>
      <c r="B211" t="s">
        <v>434</v>
      </c>
      <c r="C211" s="2">
        <v>44207</v>
      </c>
      <c r="D211" t="s">
        <v>431</v>
      </c>
      <c r="E211">
        <v>-221</v>
      </c>
    </row>
    <row r="212" spans="1:5" x14ac:dyDescent="0.3">
      <c r="A212">
        <v>10082</v>
      </c>
      <c r="B212" t="s">
        <v>434</v>
      </c>
      <c r="C212" s="2">
        <v>44050</v>
      </c>
      <c r="D212" t="s">
        <v>431</v>
      </c>
      <c r="E212">
        <v>-379</v>
      </c>
    </row>
    <row r="213" spans="1:5" x14ac:dyDescent="0.3">
      <c r="A213">
        <v>10083</v>
      </c>
      <c r="B213" t="s">
        <v>435</v>
      </c>
      <c r="C213" s="2">
        <v>44522</v>
      </c>
      <c r="D213" t="s">
        <v>429</v>
      </c>
      <c r="E213">
        <v>5795</v>
      </c>
    </row>
    <row r="214" spans="1:5" x14ac:dyDescent="0.3">
      <c r="A214">
        <v>10083</v>
      </c>
      <c r="B214" t="s">
        <v>435</v>
      </c>
      <c r="C214" s="2">
        <v>44653</v>
      </c>
      <c r="D214" t="s">
        <v>431</v>
      </c>
      <c r="E214">
        <v>-703</v>
      </c>
    </row>
    <row r="215" spans="1:5" x14ac:dyDescent="0.3">
      <c r="A215">
        <v>10083</v>
      </c>
      <c r="B215" t="s">
        <v>435</v>
      </c>
      <c r="C215" s="2">
        <v>44476</v>
      </c>
      <c r="D215" t="s">
        <v>430</v>
      </c>
      <c r="E215">
        <v>718</v>
      </c>
    </row>
    <row r="216" spans="1:5" x14ac:dyDescent="0.3">
      <c r="A216">
        <v>10083</v>
      </c>
      <c r="B216" t="s">
        <v>435</v>
      </c>
      <c r="C216" s="2">
        <v>44600</v>
      </c>
      <c r="D216" t="s">
        <v>430</v>
      </c>
      <c r="E216">
        <v>407</v>
      </c>
    </row>
    <row r="217" spans="1:5" x14ac:dyDescent="0.3">
      <c r="A217">
        <v>10084</v>
      </c>
      <c r="B217" t="s">
        <v>433</v>
      </c>
      <c r="C217" s="2">
        <v>44957</v>
      </c>
      <c r="D217" t="s">
        <v>429</v>
      </c>
      <c r="E217">
        <v>3361</v>
      </c>
    </row>
    <row r="218" spans="1:5" x14ac:dyDescent="0.3">
      <c r="A218">
        <v>10084</v>
      </c>
      <c r="B218" t="s">
        <v>433</v>
      </c>
      <c r="C218" s="2">
        <v>44909</v>
      </c>
      <c r="D218" t="s">
        <v>432</v>
      </c>
      <c r="E218">
        <v>-3361</v>
      </c>
    </row>
    <row r="219" spans="1:5" x14ac:dyDescent="0.3">
      <c r="A219">
        <v>10084</v>
      </c>
      <c r="B219" t="s">
        <v>433</v>
      </c>
      <c r="C219" s="2">
        <v>44985</v>
      </c>
      <c r="D219" t="s">
        <v>430</v>
      </c>
      <c r="E219">
        <v>390</v>
      </c>
    </row>
    <row r="220" spans="1:5" x14ac:dyDescent="0.3">
      <c r="A220">
        <v>10085</v>
      </c>
      <c r="B220" t="s">
        <v>434</v>
      </c>
      <c r="C220" s="2">
        <v>44582</v>
      </c>
      <c r="D220" t="s">
        <v>429</v>
      </c>
      <c r="E220">
        <v>8947</v>
      </c>
    </row>
    <row r="221" spans="1:5" x14ac:dyDescent="0.3">
      <c r="A221">
        <v>10085</v>
      </c>
      <c r="B221" t="s">
        <v>434</v>
      </c>
      <c r="C221" s="2">
        <v>44729</v>
      </c>
      <c r="D221" t="s">
        <v>432</v>
      </c>
      <c r="E221">
        <v>-8947</v>
      </c>
    </row>
    <row r="222" spans="1:5" x14ac:dyDescent="0.3">
      <c r="A222">
        <v>10085</v>
      </c>
      <c r="B222" t="s">
        <v>434</v>
      </c>
      <c r="C222" s="2">
        <v>44523</v>
      </c>
      <c r="D222" t="s">
        <v>430</v>
      </c>
      <c r="E222">
        <v>855</v>
      </c>
    </row>
    <row r="223" spans="1:5" x14ac:dyDescent="0.3">
      <c r="A223">
        <v>10086</v>
      </c>
      <c r="B223" t="s">
        <v>435</v>
      </c>
      <c r="C223" s="2">
        <v>44068</v>
      </c>
      <c r="D223" t="s">
        <v>429</v>
      </c>
      <c r="E223">
        <v>5247</v>
      </c>
    </row>
    <row r="224" spans="1:5" x14ac:dyDescent="0.3">
      <c r="A224">
        <v>10086</v>
      </c>
      <c r="B224" t="s">
        <v>435</v>
      </c>
      <c r="C224" s="2">
        <v>44157</v>
      </c>
      <c r="D224" t="s">
        <v>431</v>
      </c>
      <c r="E224">
        <v>-710</v>
      </c>
    </row>
    <row r="225" spans="1:5" x14ac:dyDescent="0.3">
      <c r="A225">
        <v>10086</v>
      </c>
      <c r="B225" t="s">
        <v>435</v>
      </c>
      <c r="C225" s="2">
        <v>44292</v>
      </c>
      <c r="D225" t="s">
        <v>430</v>
      </c>
      <c r="E225">
        <v>352</v>
      </c>
    </row>
    <row r="226" spans="1:5" x14ac:dyDescent="0.3">
      <c r="A226">
        <v>10086</v>
      </c>
      <c r="B226" t="s">
        <v>435</v>
      </c>
      <c r="C226" s="2">
        <v>44076</v>
      </c>
      <c r="D226" t="s">
        <v>430</v>
      </c>
      <c r="E226">
        <v>434</v>
      </c>
    </row>
    <row r="227" spans="1:5" x14ac:dyDescent="0.3">
      <c r="A227">
        <v>10087</v>
      </c>
      <c r="B227" t="s">
        <v>434</v>
      </c>
      <c r="C227" s="2">
        <v>44915</v>
      </c>
      <c r="D227" t="s">
        <v>429</v>
      </c>
      <c r="E227">
        <v>1236</v>
      </c>
    </row>
    <row r="228" spans="1:5" x14ac:dyDescent="0.3">
      <c r="A228">
        <v>10087</v>
      </c>
      <c r="B228" t="s">
        <v>434</v>
      </c>
      <c r="C228" s="2">
        <v>45175</v>
      </c>
      <c r="D228" t="s">
        <v>431</v>
      </c>
      <c r="E228">
        <v>-445</v>
      </c>
    </row>
    <row r="229" spans="1:5" x14ac:dyDescent="0.3">
      <c r="A229">
        <v>10087</v>
      </c>
      <c r="B229" t="s">
        <v>434</v>
      </c>
      <c r="C229" s="2">
        <v>44934</v>
      </c>
      <c r="D229" t="s">
        <v>430</v>
      </c>
      <c r="E229">
        <v>314</v>
      </c>
    </row>
    <row r="230" spans="1:5" x14ac:dyDescent="0.3">
      <c r="A230">
        <v>10087</v>
      </c>
      <c r="B230" t="s">
        <v>434</v>
      </c>
      <c r="C230" s="2">
        <v>45135</v>
      </c>
      <c r="D230" t="s">
        <v>430</v>
      </c>
      <c r="E230">
        <v>530</v>
      </c>
    </row>
    <row r="231" spans="1:5" x14ac:dyDescent="0.3">
      <c r="A231">
        <v>10088</v>
      </c>
      <c r="B231" t="s">
        <v>428</v>
      </c>
      <c r="C231" s="2">
        <v>44432</v>
      </c>
      <c r="D231" t="s">
        <v>429</v>
      </c>
      <c r="E231">
        <v>7816</v>
      </c>
    </row>
    <row r="232" spans="1:5" x14ac:dyDescent="0.3">
      <c r="A232">
        <v>10088</v>
      </c>
      <c r="B232" t="s">
        <v>428</v>
      </c>
      <c r="C232" s="2">
        <v>44179</v>
      </c>
      <c r="D232" t="s">
        <v>430</v>
      </c>
      <c r="E232">
        <v>1033</v>
      </c>
    </row>
    <row r="233" spans="1:5" x14ac:dyDescent="0.3">
      <c r="A233">
        <v>10088</v>
      </c>
      <c r="B233" t="s">
        <v>428</v>
      </c>
      <c r="C233" s="2">
        <v>44250</v>
      </c>
      <c r="D233" t="s">
        <v>431</v>
      </c>
      <c r="E233">
        <v>-479</v>
      </c>
    </row>
    <row r="234" spans="1:5" x14ac:dyDescent="0.3">
      <c r="A234">
        <v>10088</v>
      </c>
      <c r="B234" t="s">
        <v>428</v>
      </c>
      <c r="C234" s="2">
        <v>44313</v>
      </c>
      <c r="D234" t="s">
        <v>432</v>
      </c>
      <c r="E234">
        <v>-8370</v>
      </c>
    </row>
    <row r="235" spans="1:5" x14ac:dyDescent="0.3">
      <c r="A235">
        <v>10089</v>
      </c>
      <c r="B235" t="s">
        <v>435</v>
      </c>
      <c r="C235" s="2">
        <v>45078</v>
      </c>
      <c r="D235" t="s">
        <v>429</v>
      </c>
      <c r="E235">
        <v>2184</v>
      </c>
    </row>
    <row r="236" spans="1:5" x14ac:dyDescent="0.3">
      <c r="A236">
        <v>10089</v>
      </c>
      <c r="B236" t="s">
        <v>435</v>
      </c>
      <c r="C236" s="2">
        <v>44992</v>
      </c>
      <c r="D236" t="s">
        <v>430</v>
      </c>
      <c r="E236">
        <v>913</v>
      </c>
    </row>
    <row r="237" spans="1:5" x14ac:dyDescent="0.3">
      <c r="A237">
        <v>10090</v>
      </c>
      <c r="B237" t="s">
        <v>433</v>
      </c>
      <c r="C237" s="2">
        <v>44638</v>
      </c>
      <c r="D237" t="s">
        <v>429</v>
      </c>
      <c r="E237">
        <v>3784</v>
      </c>
    </row>
    <row r="238" spans="1:5" x14ac:dyDescent="0.3">
      <c r="A238">
        <v>10091</v>
      </c>
      <c r="B238" t="s">
        <v>434</v>
      </c>
      <c r="C238" s="2">
        <v>44592</v>
      </c>
      <c r="D238" t="s">
        <v>429</v>
      </c>
      <c r="E238">
        <v>7860</v>
      </c>
    </row>
    <row r="239" spans="1:5" x14ac:dyDescent="0.3">
      <c r="A239">
        <v>10092</v>
      </c>
      <c r="B239" t="s">
        <v>435</v>
      </c>
      <c r="C239" s="2">
        <v>45050</v>
      </c>
      <c r="D239" t="s">
        <v>429</v>
      </c>
      <c r="E239">
        <v>4967</v>
      </c>
    </row>
    <row r="240" spans="1:5" x14ac:dyDescent="0.3">
      <c r="A240">
        <v>10092</v>
      </c>
      <c r="B240" t="s">
        <v>435</v>
      </c>
      <c r="C240" s="2">
        <v>44951</v>
      </c>
      <c r="D240" t="s">
        <v>430</v>
      </c>
      <c r="E240">
        <v>1081</v>
      </c>
    </row>
    <row r="241" spans="1:5" x14ac:dyDescent="0.3">
      <c r="A241">
        <v>10093</v>
      </c>
      <c r="B241" t="s">
        <v>435</v>
      </c>
      <c r="C241" s="2">
        <v>44616</v>
      </c>
      <c r="D241" t="s">
        <v>429</v>
      </c>
      <c r="E241">
        <v>6713</v>
      </c>
    </row>
    <row r="242" spans="1:5" x14ac:dyDescent="0.3">
      <c r="A242">
        <v>10093</v>
      </c>
      <c r="B242" t="s">
        <v>435</v>
      </c>
      <c r="C242" s="2">
        <v>44642</v>
      </c>
      <c r="D242" t="s">
        <v>431</v>
      </c>
      <c r="E242">
        <v>-439</v>
      </c>
    </row>
    <row r="243" spans="1:5" x14ac:dyDescent="0.3">
      <c r="A243">
        <v>10093</v>
      </c>
      <c r="B243" t="s">
        <v>435</v>
      </c>
      <c r="C243" s="2">
        <v>44730</v>
      </c>
      <c r="D243" t="s">
        <v>430</v>
      </c>
      <c r="E243">
        <v>1062</v>
      </c>
    </row>
    <row r="244" spans="1:5" x14ac:dyDescent="0.3">
      <c r="A244">
        <v>10093</v>
      </c>
      <c r="B244" t="s">
        <v>435</v>
      </c>
      <c r="C244" s="2">
        <v>44762</v>
      </c>
      <c r="D244" t="s">
        <v>431</v>
      </c>
      <c r="E244">
        <v>-590</v>
      </c>
    </row>
    <row r="245" spans="1:5" x14ac:dyDescent="0.3">
      <c r="A245">
        <v>10094</v>
      </c>
      <c r="B245" t="s">
        <v>435</v>
      </c>
      <c r="C245" s="2">
        <v>44893</v>
      </c>
      <c r="D245" t="s">
        <v>429</v>
      </c>
      <c r="E245">
        <v>2034</v>
      </c>
    </row>
    <row r="246" spans="1:5" x14ac:dyDescent="0.3">
      <c r="A246">
        <v>10094</v>
      </c>
      <c r="B246" t="s">
        <v>435</v>
      </c>
      <c r="C246" s="2">
        <v>45132</v>
      </c>
      <c r="D246" t="s">
        <v>432</v>
      </c>
      <c r="E246">
        <v>-2034</v>
      </c>
    </row>
    <row r="247" spans="1:5" x14ac:dyDescent="0.3">
      <c r="A247">
        <v>10095</v>
      </c>
      <c r="B247" t="s">
        <v>434</v>
      </c>
      <c r="C247" s="2">
        <v>44813</v>
      </c>
      <c r="D247" t="s">
        <v>429</v>
      </c>
      <c r="E247">
        <v>5308</v>
      </c>
    </row>
    <row r="248" spans="1:5" x14ac:dyDescent="0.3">
      <c r="A248">
        <v>10096</v>
      </c>
      <c r="B248" t="s">
        <v>435</v>
      </c>
      <c r="C248" s="2">
        <v>44365</v>
      </c>
      <c r="D248" t="s">
        <v>429</v>
      </c>
      <c r="E248">
        <v>8134</v>
      </c>
    </row>
    <row r="249" spans="1:5" x14ac:dyDescent="0.3">
      <c r="A249">
        <v>10097</v>
      </c>
      <c r="B249" t="s">
        <v>433</v>
      </c>
      <c r="C249" s="2">
        <v>44957</v>
      </c>
      <c r="D249" t="s">
        <v>429</v>
      </c>
      <c r="E249">
        <v>3773</v>
      </c>
    </row>
    <row r="250" spans="1:5" x14ac:dyDescent="0.3">
      <c r="A250">
        <v>10098</v>
      </c>
      <c r="B250" t="s">
        <v>435</v>
      </c>
      <c r="C250" s="2">
        <v>44806</v>
      </c>
      <c r="D250" t="s">
        <v>429</v>
      </c>
      <c r="E250">
        <v>4113</v>
      </c>
    </row>
    <row r="251" spans="1:5" x14ac:dyDescent="0.3">
      <c r="A251">
        <v>10099</v>
      </c>
      <c r="B251" t="s">
        <v>434</v>
      </c>
      <c r="C251" s="2">
        <v>44250</v>
      </c>
      <c r="D251" t="s">
        <v>429</v>
      </c>
      <c r="E251">
        <v>1560</v>
      </c>
    </row>
    <row r="252" spans="1:5" x14ac:dyDescent="0.3">
      <c r="A252">
        <v>10099</v>
      </c>
      <c r="B252" t="s">
        <v>434</v>
      </c>
      <c r="C252" s="2">
        <v>44054</v>
      </c>
      <c r="D252" t="s">
        <v>431</v>
      </c>
      <c r="E252">
        <v>-494</v>
      </c>
    </row>
    <row r="253" spans="1:5" x14ac:dyDescent="0.3">
      <c r="A253">
        <v>10099</v>
      </c>
      <c r="B253" t="s">
        <v>434</v>
      </c>
      <c r="C253" s="2">
        <v>44050</v>
      </c>
      <c r="D253" t="s">
        <v>431</v>
      </c>
      <c r="E253">
        <v>-644</v>
      </c>
    </row>
    <row r="254" spans="1:5" x14ac:dyDescent="0.3">
      <c r="A254">
        <v>10099</v>
      </c>
      <c r="B254" t="s">
        <v>434</v>
      </c>
      <c r="C254" s="2">
        <v>43984</v>
      </c>
      <c r="D254" t="s">
        <v>431</v>
      </c>
      <c r="E254">
        <v>-380</v>
      </c>
    </row>
    <row r="255" spans="1:5" x14ac:dyDescent="0.3">
      <c r="A255">
        <v>10100</v>
      </c>
      <c r="B255" t="s">
        <v>428</v>
      </c>
      <c r="C255" s="2">
        <v>44354</v>
      </c>
      <c r="D255" t="s">
        <v>429</v>
      </c>
      <c r="E255">
        <v>8400</v>
      </c>
    </row>
    <row r="256" spans="1:5" x14ac:dyDescent="0.3">
      <c r="A256">
        <v>10100</v>
      </c>
      <c r="B256" t="s">
        <v>428</v>
      </c>
      <c r="C256" s="2">
        <v>44215</v>
      </c>
      <c r="D256" t="s">
        <v>430</v>
      </c>
      <c r="E256">
        <v>1115</v>
      </c>
    </row>
    <row r="257" spans="1:5" x14ac:dyDescent="0.3">
      <c r="A257">
        <v>10100</v>
      </c>
      <c r="B257" t="s">
        <v>428</v>
      </c>
      <c r="C257" s="2">
        <v>44229</v>
      </c>
      <c r="D257" t="s">
        <v>430</v>
      </c>
      <c r="E257">
        <v>683</v>
      </c>
    </row>
    <row r="258" spans="1:5" x14ac:dyDescent="0.3">
      <c r="A258">
        <v>10100</v>
      </c>
      <c r="B258" t="s">
        <v>428</v>
      </c>
      <c r="C258" s="2">
        <v>44421</v>
      </c>
      <c r="D258" t="s">
        <v>430</v>
      </c>
      <c r="E258">
        <v>843</v>
      </c>
    </row>
    <row r="259" spans="1:5" x14ac:dyDescent="0.3">
      <c r="A259">
        <v>10101</v>
      </c>
      <c r="B259" t="s">
        <v>435</v>
      </c>
      <c r="C259" s="2">
        <v>44298</v>
      </c>
      <c r="D259" t="s">
        <v>429</v>
      </c>
      <c r="E259">
        <v>1646</v>
      </c>
    </row>
    <row r="260" spans="1:5" x14ac:dyDescent="0.3">
      <c r="A260">
        <v>10101</v>
      </c>
      <c r="B260" t="s">
        <v>435</v>
      </c>
      <c r="C260" s="2">
        <v>44521</v>
      </c>
      <c r="D260" t="s">
        <v>432</v>
      </c>
      <c r="E260">
        <v>-1646</v>
      </c>
    </row>
    <row r="261" spans="1:5" x14ac:dyDescent="0.3">
      <c r="A261">
        <v>10102</v>
      </c>
      <c r="B261" t="s">
        <v>433</v>
      </c>
      <c r="C261" s="2">
        <v>44272</v>
      </c>
      <c r="D261" t="s">
        <v>429</v>
      </c>
      <c r="E261">
        <v>4777</v>
      </c>
    </row>
    <row r="262" spans="1:5" x14ac:dyDescent="0.3">
      <c r="A262">
        <v>10102</v>
      </c>
      <c r="B262" t="s">
        <v>433</v>
      </c>
      <c r="C262" s="2">
        <v>44480</v>
      </c>
      <c r="D262" t="s">
        <v>430</v>
      </c>
      <c r="E262">
        <v>561</v>
      </c>
    </row>
    <row r="263" spans="1:5" x14ac:dyDescent="0.3">
      <c r="A263">
        <v>10102</v>
      </c>
      <c r="B263" t="s">
        <v>433</v>
      </c>
      <c r="C263" s="2">
        <v>44158</v>
      </c>
      <c r="D263" t="s">
        <v>432</v>
      </c>
      <c r="E263">
        <v>-5338</v>
      </c>
    </row>
    <row r="264" spans="1:5" x14ac:dyDescent="0.3">
      <c r="A264">
        <v>10102</v>
      </c>
      <c r="B264" t="s">
        <v>433</v>
      </c>
      <c r="C264" s="2">
        <v>44392</v>
      </c>
      <c r="D264" t="s">
        <v>432</v>
      </c>
      <c r="E264">
        <v>0</v>
      </c>
    </row>
    <row r="265" spans="1:5" x14ac:dyDescent="0.3">
      <c r="A265">
        <v>10103</v>
      </c>
      <c r="B265" t="s">
        <v>433</v>
      </c>
      <c r="C265" s="2">
        <v>44941</v>
      </c>
      <c r="D265" t="s">
        <v>429</v>
      </c>
      <c r="E265">
        <v>5813</v>
      </c>
    </row>
    <row r="266" spans="1:5" x14ac:dyDescent="0.3">
      <c r="A266">
        <v>10104</v>
      </c>
      <c r="B266" t="s">
        <v>434</v>
      </c>
      <c r="C266" s="2">
        <v>44606</v>
      </c>
      <c r="D266" t="s">
        <v>429</v>
      </c>
      <c r="E266">
        <v>7924</v>
      </c>
    </row>
    <row r="267" spans="1:5" x14ac:dyDescent="0.3">
      <c r="A267">
        <v>10104</v>
      </c>
      <c r="B267" t="s">
        <v>434</v>
      </c>
      <c r="C267" s="2">
        <v>44527</v>
      </c>
      <c r="D267" t="s">
        <v>430</v>
      </c>
      <c r="E267">
        <v>693</v>
      </c>
    </row>
    <row r="268" spans="1:5" x14ac:dyDescent="0.3">
      <c r="A268">
        <v>10104</v>
      </c>
      <c r="B268" t="s">
        <v>434</v>
      </c>
      <c r="C268" s="2">
        <v>44620</v>
      </c>
      <c r="D268" t="s">
        <v>430</v>
      </c>
      <c r="E268">
        <v>690</v>
      </c>
    </row>
    <row r="269" spans="1:5" x14ac:dyDescent="0.3">
      <c r="A269">
        <v>10104</v>
      </c>
      <c r="B269" t="s">
        <v>434</v>
      </c>
      <c r="C269" s="2">
        <v>44665</v>
      </c>
      <c r="D269" t="s">
        <v>430</v>
      </c>
      <c r="E269">
        <v>602</v>
      </c>
    </row>
    <row r="270" spans="1:5" x14ac:dyDescent="0.3">
      <c r="A270">
        <v>10105</v>
      </c>
      <c r="B270" t="s">
        <v>434</v>
      </c>
      <c r="C270" s="2">
        <v>44811</v>
      </c>
      <c r="D270" t="s">
        <v>429</v>
      </c>
      <c r="E270">
        <v>1066</v>
      </c>
    </row>
    <row r="271" spans="1:5" x14ac:dyDescent="0.3">
      <c r="A271">
        <v>10106</v>
      </c>
      <c r="B271" t="s">
        <v>428</v>
      </c>
      <c r="C271" s="2">
        <v>44564</v>
      </c>
      <c r="D271" t="s">
        <v>429</v>
      </c>
      <c r="E271">
        <v>5973</v>
      </c>
    </row>
    <row r="272" spans="1:5" x14ac:dyDescent="0.3">
      <c r="A272">
        <v>10106</v>
      </c>
      <c r="B272" t="s">
        <v>428</v>
      </c>
      <c r="C272" s="2">
        <v>44627</v>
      </c>
      <c r="D272" t="s">
        <v>430</v>
      </c>
      <c r="E272">
        <v>494</v>
      </c>
    </row>
    <row r="273" spans="1:5" x14ac:dyDescent="0.3">
      <c r="A273">
        <v>10106</v>
      </c>
      <c r="B273" t="s">
        <v>428</v>
      </c>
      <c r="C273" s="2">
        <v>44764</v>
      </c>
      <c r="D273" t="s">
        <v>430</v>
      </c>
      <c r="E273">
        <v>1073</v>
      </c>
    </row>
    <row r="274" spans="1:5" x14ac:dyDescent="0.3">
      <c r="A274">
        <v>10106</v>
      </c>
      <c r="B274" t="s">
        <v>428</v>
      </c>
      <c r="C274" s="2">
        <v>44517</v>
      </c>
      <c r="D274" t="s">
        <v>431</v>
      </c>
      <c r="E274">
        <v>-240</v>
      </c>
    </row>
    <row r="275" spans="1:5" x14ac:dyDescent="0.3">
      <c r="A275">
        <v>10107</v>
      </c>
      <c r="B275" t="s">
        <v>434</v>
      </c>
      <c r="C275" s="2">
        <v>44225</v>
      </c>
      <c r="D275" t="s">
        <v>429</v>
      </c>
      <c r="E275">
        <v>3988</v>
      </c>
    </row>
    <row r="276" spans="1:5" x14ac:dyDescent="0.3">
      <c r="A276">
        <v>10107</v>
      </c>
      <c r="B276" t="s">
        <v>434</v>
      </c>
      <c r="C276" s="2">
        <v>43996</v>
      </c>
      <c r="D276" t="s">
        <v>430</v>
      </c>
      <c r="E276">
        <v>602</v>
      </c>
    </row>
    <row r="277" spans="1:5" x14ac:dyDescent="0.3">
      <c r="A277">
        <v>10107</v>
      </c>
      <c r="B277" t="s">
        <v>434</v>
      </c>
      <c r="C277" s="2">
        <v>44096</v>
      </c>
      <c r="D277" t="s">
        <v>431</v>
      </c>
      <c r="E277">
        <v>-379</v>
      </c>
    </row>
    <row r="278" spans="1:5" x14ac:dyDescent="0.3">
      <c r="A278">
        <v>10107</v>
      </c>
      <c r="B278" t="s">
        <v>434</v>
      </c>
      <c r="C278" s="2">
        <v>44031</v>
      </c>
      <c r="D278" t="s">
        <v>430</v>
      </c>
      <c r="E278">
        <v>852</v>
      </c>
    </row>
    <row r="279" spans="1:5" x14ac:dyDescent="0.3">
      <c r="A279">
        <v>10108</v>
      </c>
      <c r="B279" t="s">
        <v>434</v>
      </c>
      <c r="C279" s="2">
        <v>44328</v>
      </c>
      <c r="D279" t="s">
        <v>429</v>
      </c>
      <c r="E279">
        <v>8487</v>
      </c>
    </row>
    <row r="280" spans="1:5" x14ac:dyDescent="0.3">
      <c r="A280">
        <v>10108</v>
      </c>
      <c r="B280" t="s">
        <v>434</v>
      </c>
      <c r="C280" s="2">
        <v>44443</v>
      </c>
      <c r="D280" t="s">
        <v>432</v>
      </c>
      <c r="E280">
        <v>-8487</v>
      </c>
    </row>
    <row r="281" spans="1:5" x14ac:dyDescent="0.3">
      <c r="A281">
        <v>10108</v>
      </c>
      <c r="B281" t="s">
        <v>434</v>
      </c>
      <c r="C281" s="2">
        <v>44348</v>
      </c>
      <c r="D281" t="s">
        <v>430</v>
      </c>
      <c r="E281">
        <v>646</v>
      </c>
    </row>
    <row r="282" spans="1:5" x14ac:dyDescent="0.3">
      <c r="A282">
        <v>10109</v>
      </c>
      <c r="B282" t="s">
        <v>428</v>
      </c>
      <c r="C282" s="2">
        <v>44087</v>
      </c>
      <c r="D282" t="s">
        <v>429</v>
      </c>
      <c r="E282">
        <v>7178</v>
      </c>
    </row>
    <row r="283" spans="1:5" x14ac:dyDescent="0.3">
      <c r="A283">
        <v>10109</v>
      </c>
      <c r="B283" t="s">
        <v>428</v>
      </c>
      <c r="C283" s="2">
        <v>44130</v>
      </c>
      <c r="D283" t="s">
        <v>432</v>
      </c>
      <c r="E283">
        <v>-7178</v>
      </c>
    </row>
    <row r="284" spans="1:5" x14ac:dyDescent="0.3">
      <c r="A284">
        <v>10109</v>
      </c>
      <c r="B284" t="s">
        <v>428</v>
      </c>
      <c r="C284" s="2">
        <v>44218</v>
      </c>
      <c r="D284" t="s">
        <v>432</v>
      </c>
      <c r="E284">
        <v>0</v>
      </c>
    </row>
    <row r="285" spans="1:5" x14ac:dyDescent="0.3">
      <c r="A285">
        <v>10109</v>
      </c>
      <c r="B285" t="s">
        <v>428</v>
      </c>
      <c r="C285" s="2">
        <v>44300</v>
      </c>
      <c r="D285" t="s">
        <v>430</v>
      </c>
      <c r="E285">
        <v>1109</v>
      </c>
    </row>
    <row r="286" spans="1:5" x14ac:dyDescent="0.3">
      <c r="A286">
        <v>10110</v>
      </c>
      <c r="B286" t="s">
        <v>435</v>
      </c>
      <c r="C286" s="2">
        <v>44676</v>
      </c>
      <c r="D286" t="s">
        <v>429</v>
      </c>
      <c r="E286">
        <v>2012</v>
      </c>
    </row>
    <row r="287" spans="1:5" x14ac:dyDescent="0.3">
      <c r="A287">
        <v>10111</v>
      </c>
      <c r="B287" t="s">
        <v>435</v>
      </c>
      <c r="C287" s="2">
        <v>44696</v>
      </c>
      <c r="D287" t="s">
        <v>429</v>
      </c>
      <c r="E287">
        <v>4121</v>
      </c>
    </row>
    <row r="288" spans="1:5" x14ac:dyDescent="0.3">
      <c r="A288">
        <v>10111</v>
      </c>
      <c r="B288" t="s">
        <v>435</v>
      </c>
      <c r="C288" s="2">
        <v>44723</v>
      </c>
      <c r="D288" t="s">
        <v>432</v>
      </c>
      <c r="E288">
        <v>-4121</v>
      </c>
    </row>
    <row r="289" spans="1:5" x14ac:dyDescent="0.3">
      <c r="A289">
        <v>10111</v>
      </c>
      <c r="B289" t="s">
        <v>435</v>
      </c>
      <c r="C289" s="2">
        <v>44452</v>
      </c>
      <c r="D289" t="s">
        <v>430</v>
      </c>
      <c r="E289">
        <v>782</v>
      </c>
    </row>
    <row r="290" spans="1:5" x14ac:dyDescent="0.3">
      <c r="A290">
        <v>10112</v>
      </c>
      <c r="B290" t="s">
        <v>428</v>
      </c>
      <c r="C290" s="2">
        <v>44645</v>
      </c>
      <c r="D290" t="s">
        <v>429</v>
      </c>
      <c r="E290">
        <v>1517</v>
      </c>
    </row>
    <row r="291" spans="1:5" x14ac:dyDescent="0.3">
      <c r="A291">
        <v>10112</v>
      </c>
      <c r="B291" t="s">
        <v>428</v>
      </c>
      <c r="C291" s="2">
        <v>44639</v>
      </c>
      <c r="D291" t="s">
        <v>432</v>
      </c>
      <c r="E291">
        <v>-1517</v>
      </c>
    </row>
    <row r="292" spans="1:5" x14ac:dyDescent="0.3">
      <c r="A292">
        <v>10112</v>
      </c>
      <c r="B292" t="s">
        <v>428</v>
      </c>
      <c r="C292" s="2">
        <v>44468</v>
      </c>
      <c r="D292" t="s">
        <v>430</v>
      </c>
      <c r="E292">
        <v>419</v>
      </c>
    </row>
    <row r="293" spans="1:5" x14ac:dyDescent="0.3">
      <c r="A293">
        <v>10113</v>
      </c>
      <c r="B293" t="s">
        <v>433</v>
      </c>
      <c r="C293" s="2">
        <v>44092</v>
      </c>
      <c r="D293" t="s">
        <v>429</v>
      </c>
      <c r="E293">
        <v>5035</v>
      </c>
    </row>
    <row r="294" spans="1:5" x14ac:dyDescent="0.3">
      <c r="A294">
        <v>10114</v>
      </c>
      <c r="B294" t="s">
        <v>428</v>
      </c>
      <c r="C294" s="2">
        <v>44616</v>
      </c>
      <c r="D294" t="s">
        <v>429</v>
      </c>
      <c r="E294">
        <v>2111</v>
      </c>
    </row>
    <row r="295" spans="1:5" x14ac:dyDescent="0.3">
      <c r="A295">
        <v>10115</v>
      </c>
      <c r="B295" t="s">
        <v>435</v>
      </c>
      <c r="C295" s="2">
        <v>44896</v>
      </c>
      <c r="D295" t="s">
        <v>429</v>
      </c>
      <c r="E295">
        <v>4433</v>
      </c>
    </row>
    <row r="296" spans="1:5" x14ac:dyDescent="0.3">
      <c r="A296">
        <v>10115</v>
      </c>
      <c r="B296" t="s">
        <v>435</v>
      </c>
      <c r="C296" s="2">
        <v>44920</v>
      </c>
      <c r="D296" t="s">
        <v>431</v>
      </c>
      <c r="E296">
        <v>-358</v>
      </c>
    </row>
    <row r="297" spans="1:5" x14ac:dyDescent="0.3">
      <c r="A297">
        <v>10115</v>
      </c>
      <c r="B297" t="s">
        <v>435</v>
      </c>
      <c r="C297" s="2">
        <v>44832</v>
      </c>
      <c r="D297" t="s">
        <v>431</v>
      </c>
      <c r="E297">
        <v>-701</v>
      </c>
    </row>
    <row r="298" spans="1:5" x14ac:dyDescent="0.3">
      <c r="A298">
        <v>10115</v>
      </c>
      <c r="B298" t="s">
        <v>435</v>
      </c>
      <c r="C298" s="2">
        <v>44935</v>
      </c>
      <c r="D298" t="s">
        <v>430</v>
      </c>
      <c r="E298">
        <v>586</v>
      </c>
    </row>
    <row r="299" spans="1:5" x14ac:dyDescent="0.3">
      <c r="A299">
        <v>10116</v>
      </c>
      <c r="B299" t="s">
        <v>428</v>
      </c>
      <c r="C299" s="2">
        <v>44532</v>
      </c>
      <c r="D299" t="s">
        <v>429</v>
      </c>
      <c r="E299">
        <v>4642</v>
      </c>
    </row>
    <row r="300" spans="1:5" x14ac:dyDescent="0.3">
      <c r="A300">
        <v>10116</v>
      </c>
      <c r="B300" t="s">
        <v>428</v>
      </c>
      <c r="C300" s="2">
        <v>44425</v>
      </c>
      <c r="D300" t="s">
        <v>432</v>
      </c>
      <c r="E300">
        <v>-4642</v>
      </c>
    </row>
    <row r="301" spans="1:5" x14ac:dyDescent="0.3">
      <c r="A301">
        <v>10116</v>
      </c>
      <c r="B301" t="s">
        <v>428</v>
      </c>
      <c r="C301" s="2">
        <v>44355</v>
      </c>
      <c r="D301" t="s">
        <v>432</v>
      </c>
      <c r="E301">
        <v>0</v>
      </c>
    </row>
    <row r="302" spans="1:5" x14ac:dyDescent="0.3">
      <c r="A302">
        <v>10117</v>
      </c>
      <c r="B302" t="s">
        <v>434</v>
      </c>
      <c r="C302" s="2">
        <v>44188</v>
      </c>
      <c r="D302" t="s">
        <v>429</v>
      </c>
      <c r="E302">
        <v>3260</v>
      </c>
    </row>
    <row r="303" spans="1:5" x14ac:dyDescent="0.3">
      <c r="A303">
        <v>10117</v>
      </c>
      <c r="B303" t="s">
        <v>434</v>
      </c>
      <c r="C303" s="2">
        <v>44082</v>
      </c>
      <c r="D303" t="s">
        <v>432</v>
      </c>
      <c r="E303">
        <v>-3260</v>
      </c>
    </row>
    <row r="304" spans="1:5" x14ac:dyDescent="0.3">
      <c r="A304">
        <v>10117</v>
      </c>
      <c r="B304" t="s">
        <v>434</v>
      </c>
      <c r="C304" s="2">
        <v>44217</v>
      </c>
      <c r="D304" t="s">
        <v>430</v>
      </c>
      <c r="E304">
        <v>517</v>
      </c>
    </row>
    <row r="305" spans="1:5" x14ac:dyDescent="0.3">
      <c r="A305">
        <v>10118</v>
      </c>
      <c r="B305" t="s">
        <v>428</v>
      </c>
      <c r="C305" s="2">
        <v>44668</v>
      </c>
      <c r="D305" t="s">
        <v>429</v>
      </c>
      <c r="E305">
        <v>2031</v>
      </c>
    </row>
    <row r="306" spans="1:5" x14ac:dyDescent="0.3">
      <c r="A306">
        <v>10119</v>
      </c>
      <c r="B306" t="s">
        <v>433</v>
      </c>
      <c r="C306" s="2">
        <v>44585</v>
      </c>
      <c r="D306" t="s">
        <v>429</v>
      </c>
      <c r="E306">
        <v>2769</v>
      </c>
    </row>
    <row r="307" spans="1:5" x14ac:dyDescent="0.3">
      <c r="A307">
        <v>10120</v>
      </c>
      <c r="B307" t="s">
        <v>433</v>
      </c>
      <c r="C307" s="2">
        <v>44468</v>
      </c>
      <c r="D307" t="s">
        <v>429</v>
      </c>
      <c r="E307">
        <v>1023</v>
      </c>
    </row>
    <row r="308" spans="1:5" x14ac:dyDescent="0.3">
      <c r="A308">
        <v>10120</v>
      </c>
      <c r="B308" t="s">
        <v>433</v>
      </c>
      <c r="C308" s="2">
        <v>44304</v>
      </c>
      <c r="D308" t="s">
        <v>432</v>
      </c>
      <c r="E308">
        <v>-1023</v>
      </c>
    </row>
    <row r="309" spans="1:5" x14ac:dyDescent="0.3">
      <c r="A309">
        <v>10120</v>
      </c>
      <c r="B309" t="s">
        <v>433</v>
      </c>
      <c r="C309" s="2">
        <v>44237</v>
      </c>
      <c r="D309" t="s">
        <v>432</v>
      </c>
      <c r="E309">
        <v>0</v>
      </c>
    </row>
    <row r="310" spans="1:5" x14ac:dyDescent="0.3">
      <c r="A310">
        <v>10121</v>
      </c>
      <c r="B310" t="s">
        <v>434</v>
      </c>
      <c r="C310" s="2">
        <v>44099</v>
      </c>
      <c r="D310" t="s">
        <v>429</v>
      </c>
      <c r="E310">
        <v>2079</v>
      </c>
    </row>
    <row r="311" spans="1:5" x14ac:dyDescent="0.3">
      <c r="A311">
        <v>10121</v>
      </c>
      <c r="B311" t="s">
        <v>434</v>
      </c>
      <c r="C311" s="2">
        <v>44093</v>
      </c>
      <c r="D311" t="s">
        <v>430</v>
      </c>
      <c r="E311">
        <v>1107</v>
      </c>
    </row>
    <row r="312" spans="1:5" x14ac:dyDescent="0.3">
      <c r="A312">
        <v>10122</v>
      </c>
      <c r="B312" t="s">
        <v>433</v>
      </c>
      <c r="C312" s="2">
        <v>43982</v>
      </c>
      <c r="D312" t="s">
        <v>429</v>
      </c>
      <c r="E312">
        <v>3173</v>
      </c>
    </row>
    <row r="313" spans="1:5" x14ac:dyDescent="0.3">
      <c r="A313">
        <v>10122</v>
      </c>
      <c r="B313" t="s">
        <v>433</v>
      </c>
      <c r="C313" s="2">
        <v>43919</v>
      </c>
      <c r="D313" t="s">
        <v>430</v>
      </c>
      <c r="E313">
        <v>731</v>
      </c>
    </row>
    <row r="314" spans="1:5" x14ac:dyDescent="0.3">
      <c r="A314">
        <v>10122</v>
      </c>
      <c r="B314" t="s">
        <v>433</v>
      </c>
      <c r="C314" s="2">
        <v>44162</v>
      </c>
      <c r="D314" t="s">
        <v>430</v>
      </c>
      <c r="E314">
        <v>365</v>
      </c>
    </row>
    <row r="315" spans="1:5" x14ac:dyDescent="0.3">
      <c r="A315">
        <v>10123</v>
      </c>
      <c r="B315" t="s">
        <v>435</v>
      </c>
      <c r="C315" s="2">
        <v>44864</v>
      </c>
      <c r="D315" t="s">
        <v>429</v>
      </c>
      <c r="E315">
        <v>5863</v>
      </c>
    </row>
    <row r="316" spans="1:5" x14ac:dyDescent="0.3">
      <c r="A316">
        <v>10123</v>
      </c>
      <c r="B316" t="s">
        <v>435</v>
      </c>
      <c r="C316" s="2">
        <v>44657</v>
      </c>
      <c r="D316" t="s">
        <v>430</v>
      </c>
      <c r="E316">
        <v>526</v>
      </c>
    </row>
    <row r="317" spans="1:5" x14ac:dyDescent="0.3">
      <c r="A317">
        <v>10123</v>
      </c>
      <c r="B317" t="s">
        <v>435</v>
      </c>
      <c r="C317" s="2">
        <v>44916</v>
      </c>
      <c r="D317" t="s">
        <v>430</v>
      </c>
      <c r="E317">
        <v>1102</v>
      </c>
    </row>
    <row r="318" spans="1:5" x14ac:dyDescent="0.3">
      <c r="A318">
        <v>10123</v>
      </c>
      <c r="B318" t="s">
        <v>435</v>
      </c>
      <c r="C318" s="2">
        <v>44868</v>
      </c>
      <c r="D318" t="s">
        <v>430</v>
      </c>
      <c r="E318">
        <v>958</v>
      </c>
    </row>
    <row r="319" spans="1:5" x14ac:dyDescent="0.3">
      <c r="A319">
        <v>10124</v>
      </c>
      <c r="B319" t="s">
        <v>428</v>
      </c>
      <c r="C319" s="2">
        <v>45046</v>
      </c>
      <c r="D319" t="s">
        <v>429</v>
      </c>
      <c r="E319">
        <v>4492</v>
      </c>
    </row>
    <row r="320" spans="1:5" x14ac:dyDescent="0.3">
      <c r="A320">
        <v>10125</v>
      </c>
      <c r="B320" t="s">
        <v>428</v>
      </c>
      <c r="C320" s="2">
        <v>44806</v>
      </c>
      <c r="D320" t="s">
        <v>429</v>
      </c>
      <c r="E320">
        <v>8366</v>
      </c>
    </row>
    <row r="321" spans="1:5" x14ac:dyDescent="0.3">
      <c r="A321">
        <v>10125</v>
      </c>
      <c r="B321" t="s">
        <v>428</v>
      </c>
      <c r="C321" s="2">
        <v>44810</v>
      </c>
      <c r="D321" t="s">
        <v>430</v>
      </c>
      <c r="E321">
        <v>451</v>
      </c>
    </row>
    <row r="322" spans="1:5" x14ac:dyDescent="0.3">
      <c r="A322">
        <v>10125</v>
      </c>
      <c r="B322" t="s">
        <v>428</v>
      </c>
      <c r="C322" s="2">
        <v>44802</v>
      </c>
      <c r="D322" t="s">
        <v>430</v>
      </c>
      <c r="E322">
        <v>939</v>
      </c>
    </row>
    <row r="323" spans="1:5" x14ac:dyDescent="0.3">
      <c r="A323">
        <v>10125</v>
      </c>
      <c r="B323" t="s">
        <v>428</v>
      </c>
      <c r="C323" s="2">
        <v>45093</v>
      </c>
      <c r="D323" t="s">
        <v>431</v>
      </c>
      <c r="E323">
        <v>-532</v>
      </c>
    </row>
    <row r="324" spans="1:5" x14ac:dyDescent="0.3">
      <c r="A324">
        <v>10126</v>
      </c>
      <c r="B324" t="s">
        <v>435</v>
      </c>
      <c r="C324" s="2">
        <v>45048</v>
      </c>
      <c r="D324" t="s">
        <v>429</v>
      </c>
      <c r="E324">
        <v>5959</v>
      </c>
    </row>
    <row r="325" spans="1:5" x14ac:dyDescent="0.3">
      <c r="A325">
        <v>10126</v>
      </c>
      <c r="B325" t="s">
        <v>435</v>
      </c>
      <c r="C325" s="2">
        <v>45010</v>
      </c>
      <c r="D325" t="s">
        <v>430</v>
      </c>
      <c r="E325">
        <v>1018</v>
      </c>
    </row>
    <row r="326" spans="1:5" x14ac:dyDescent="0.3">
      <c r="A326">
        <v>10126</v>
      </c>
      <c r="B326" t="s">
        <v>435</v>
      </c>
      <c r="C326" s="2">
        <v>44848</v>
      </c>
      <c r="D326" t="s">
        <v>432</v>
      </c>
      <c r="E326">
        <v>-6977</v>
      </c>
    </row>
    <row r="327" spans="1:5" x14ac:dyDescent="0.3">
      <c r="A327">
        <v>10127</v>
      </c>
      <c r="B327" t="s">
        <v>433</v>
      </c>
      <c r="C327" s="2">
        <v>44901</v>
      </c>
      <c r="D327" t="s">
        <v>429</v>
      </c>
      <c r="E327">
        <v>4389</v>
      </c>
    </row>
    <row r="328" spans="1:5" x14ac:dyDescent="0.3">
      <c r="A328">
        <v>10127</v>
      </c>
      <c r="B328" t="s">
        <v>433</v>
      </c>
      <c r="C328" s="2">
        <v>44958</v>
      </c>
      <c r="D328" t="s">
        <v>432</v>
      </c>
      <c r="E328">
        <v>-4389</v>
      </c>
    </row>
    <row r="329" spans="1:5" x14ac:dyDescent="0.3">
      <c r="A329">
        <v>10127</v>
      </c>
      <c r="B329" t="s">
        <v>433</v>
      </c>
      <c r="C329" s="2">
        <v>44989</v>
      </c>
      <c r="D329" t="s">
        <v>430</v>
      </c>
      <c r="E329">
        <v>397</v>
      </c>
    </row>
    <row r="330" spans="1:5" x14ac:dyDescent="0.3">
      <c r="A330">
        <v>10127</v>
      </c>
      <c r="B330" t="s">
        <v>433</v>
      </c>
      <c r="C330" s="2">
        <v>44945</v>
      </c>
      <c r="D330" t="s">
        <v>430</v>
      </c>
      <c r="E330">
        <v>981</v>
      </c>
    </row>
    <row r="331" spans="1:5" x14ac:dyDescent="0.3">
      <c r="A331">
        <v>10128</v>
      </c>
      <c r="B331" t="s">
        <v>434</v>
      </c>
      <c r="C331" s="2">
        <v>44415</v>
      </c>
      <c r="D331" t="s">
        <v>429</v>
      </c>
      <c r="E331">
        <v>1549</v>
      </c>
    </row>
    <row r="332" spans="1:5" x14ac:dyDescent="0.3">
      <c r="A332">
        <v>10128</v>
      </c>
      <c r="B332" t="s">
        <v>434</v>
      </c>
      <c r="C332" s="2">
        <v>44219</v>
      </c>
      <c r="D332" t="s">
        <v>432</v>
      </c>
      <c r="E332">
        <v>-1549</v>
      </c>
    </row>
    <row r="333" spans="1:5" x14ac:dyDescent="0.3">
      <c r="A333">
        <v>10128</v>
      </c>
      <c r="B333" t="s">
        <v>434</v>
      </c>
      <c r="C333" s="2">
        <v>44220</v>
      </c>
      <c r="D333" t="s">
        <v>430</v>
      </c>
      <c r="E333">
        <v>1062</v>
      </c>
    </row>
    <row r="334" spans="1:5" x14ac:dyDescent="0.3">
      <c r="A334">
        <v>10129</v>
      </c>
      <c r="B334" t="s">
        <v>434</v>
      </c>
      <c r="C334" s="2">
        <v>44283</v>
      </c>
      <c r="D334" t="s">
        <v>429</v>
      </c>
      <c r="E334">
        <v>8836</v>
      </c>
    </row>
    <row r="335" spans="1:5" x14ac:dyDescent="0.3">
      <c r="A335">
        <v>10129</v>
      </c>
      <c r="B335" t="s">
        <v>434</v>
      </c>
      <c r="C335" s="2">
        <v>44270</v>
      </c>
      <c r="D335" t="s">
        <v>431</v>
      </c>
      <c r="E335">
        <v>-325</v>
      </c>
    </row>
    <row r="336" spans="1:5" x14ac:dyDescent="0.3">
      <c r="A336">
        <v>10130</v>
      </c>
      <c r="B336" t="s">
        <v>435</v>
      </c>
      <c r="C336" s="2">
        <v>44753</v>
      </c>
      <c r="D336" t="s">
        <v>429</v>
      </c>
      <c r="E336">
        <v>8933</v>
      </c>
    </row>
    <row r="337" spans="1:5" x14ac:dyDescent="0.3">
      <c r="A337">
        <v>10130</v>
      </c>
      <c r="B337" t="s">
        <v>435</v>
      </c>
      <c r="C337" s="2">
        <v>44874</v>
      </c>
      <c r="D337" t="s">
        <v>431</v>
      </c>
      <c r="E337">
        <v>-560</v>
      </c>
    </row>
    <row r="338" spans="1:5" x14ac:dyDescent="0.3">
      <c r="A338">
        <v>10130</v>
      </c>
      <c r="B338" t="s">
        <v>435</v>
      </c>
      <c r="C338" s="2">
        <v>44780</v>
      </c>
      <c r="D338" t="s">
        <v>431</v>
      </c>
      <c r="E338">
        <v>-417</v>
      </c>
    </row>
    <row r="339" spans="1:5" x14ac:dyDescent="0.3">
      <c r="A339">
        <v>10131</v>
      </c>
      <c r="B339" t="s">
        <v>433</v>
      </c>
      <c r="C339" s="2">
        <v>44375</v>
      </c>
      <c r="D339" t="s">
        <v>429</v>
      </c>
      <c r="E339">
        <v>3868</v>
      </c>
    </row>
    <row r="340" spans="1:5" x14ac:dyDescent="0.3">
      <c r="A340">
        <v>10131</v>
      </c>
      <c r="B340" t="s">
        <v>433</v>
      </c>
      <c r="C340" s="2">
        <v>44604</v>
      </c>
      <c r="D340" t="s">
        <v>430</v>
      </c>
      <c r="E340">
        <v>1080</v>
      </c>
    </row>
    <row r="341" spans="1:5" x14ac:dyDescent="0.3">
      <c r="A341">
        <v>10131</v>
      </c>
      <c r="B341" t="s">
        <v>433</v>
      </c>
      <c r="C341" s="2">
        <v>44462</v>
      </c>
      <c r="D341" t="s">
        <v>431</v>
      </c>
      <c r="E341">
        <v>-639</v>
      </c>
    </row>
    <row r="342" spans="1:5" x14ac:dyDescent="0.3">
      <c r="A342">
        <v>10131</v>
      </c>
      <c r="B342" t="s">
        <v>433</v>
      </c>
      <c r="C342" s="2">
        <v>44607</v>
      </c>
      <c r="D342" t="s">
        <v>432</v>
      </c>
      <c r="E342">
        <v>-4309</v>
      </c>
    </row>
    <row r="343" spans="1:5" x14ac:dyDescent="0.3">
      <c r="A343">
        <v>10132</v>
      </c>
      <c r="B343" t="s">
        <v>428</v>
      </c>
      <c r="C343" s="2">
        <v>44012</v>
      </c>
      <c r="D343" t="s">
        <v>429</v>
      </c>
      <c r="E343">
        <v>3238</v>
      </c>
    </row>
    <row r="344" spans="1:5" x14ac:dyDescent="0.3">
      <c r="A344">
        <v>10132</v>
      </c>
      <c r="B344" t="s">
        <v>428</v>
      </c>
      <c r="C344" s="2">
        <v>44078</v>
      </c>
      <c r="D344" t="s">
        <v>432</v>
      </c>
      <c r="E344">
        <v>-3238</v>
      </c>
    </row>
    <row r="345" spans="1:5" x14ac:dyDescent="0.3">
      <c r="A345">
        <v>10132</v>
      </c>
      <c r="B345" t="s">
        <v>428</v>
      </c>
      <c r="C345" s="2">
        <v>44099</v>
      </c>
      <c r="D345" t="s">
        <v>430</v>
      </c>
      <c r="E345">
        <v>1190</v>
      </c>
    </row>
    <row r="346" spans="1:5" x14ac:dyDescent="0.3">
      <c r="A346">
        <v>10133</v>
      </c>
      <c r="B346" t="s">
        <v>433</v>
      </c>
      <c r="C346" s="2">
        <v>44075</v>
      </c>
      <c r="D346" t="s">
        <v>429</v>
      </c>
      <c r="E346">
        <v>7070</v>
      </c>
    </row>
    <row r="347" spans="1:5" x14ac:dyDescent="0.3">
      <c r="A347">
        <v>10133</v>
      </c>
      <c r="B347" t="s">
        <v>433</v>
      </c>
      <c r="C347" s="2">
        <v>44327</v>
      </c>
      <c r="D347" t="s">
        <v>432</v>
      </c>
      <c r="E347">
        <v>-7070</v>
      </c>
    </row>
    <row r="348" spans="1:5" x14ac:dyDescent="0.3">
      <c r="A348">
        <v>10133</v>
      </c>
      <c r="B348" t="s">
        <v>433</v>
      </c>
      <c r="C348" s="2">
        <v>44049</v>
      </c>
      <c r="D348" t="s">
        <v>430</v>
      </c>
      <c r="E348">
        <v>520</v>
      </c>
    </row>
    <row r="349" spans="1:5" x14ac:dyDescent="0.3">
      <c r="A349">
        <v>10133</v>
      </c>
      <c r="B349" t="s">
        <v>433</v>
      </c>
      <c r="C349" s="2">
        <v>44195</v>
      </c>
      <c r="D349" t="s">
        <v>430</v>
      </c>
      <c r="E349">
        <v>649</v>
      </c>
    </row>
    <row r="350" spans="1:5" x14ac:dyDescent="0.3">
      <c r="A350">
        <v>10134</v>
      </c>
      <c r="B350" t="s">
        <v>433</v>
      </c>
      <c r="C350" s="2">
        <v>44665</v>
      </c>
      <c r="D350" t="s">
        <v>429</v>
      </c>
      <c r="E350">
        <v>7363</v>
      </c>
    </row>
    <row r="351" spans="1:5" x14ac:dyDescent="0.3">
      <c r="A351">
        <v>10134</v>
      </c>
      <c r="B351" t="s">
        <v>433</v>
      </c>
      <c r="C351" s="2">
        <v>44789</v>
      </c>
      <c r="D351" t="s">
        <v>431</v>
      </c>
      <c r="E351">
        <v>-253</v>
      </c>
    </row>
    <row r="352" spans="1:5" x14ac:dyDescent="0.3">
      <c r="A352">
        <v>10134</v>
      </c>
      <c r="B352" t="s">
        <v>433</v>
      </c>
      <c r="C352" s="2">
        <v>44578</v>
      </c>
      <c r="D352" t="s">
        <v>430</v>
      </c>
      <c r="E352">
        <v>932</v>
      </c>
    </row>
    <row r="353" spans="1:5" x14ac:dyDescent="0.3">
      <c r="A353">
        <v>10135</v>
      </c>
      <c r="B353" t="s">
        <v>428</v>
      </c>
      <c r="C353" s="2">
        <v>44644</v>
      </c>
      <c r="D353" t="s">
        <v>429</v>
      </c>
      <c r="E353">
        <v>6422</v>
      </c>
    </row>
    <row r="354" spans="1:5" x14ac:dyDescent="0.3">
      <c r="A354">
        <v>10136</v>
      </c>
      <c r="B354" t="s">
        <v>435</v>
      </c>
      <c r="C354" s="2">
        <v>44978</v>
      </c>
      <c r="D354" t="s">
        <v>429</v>
      </c>
      <c r="E354">
        <v>3237</v>
      </c>
    </row>
    <row r="355" spans="1:5" x14ac:dyDescent="0.3">
      <c r="A355">
        <v>10136</v>
      </c>
      <c r="B355" t="s">
        <v>435</v>
      </c>
      <c r="C355" s="2">
        <v>44876</v>
      </c>
      <c r="D355" t="s">
        <v>431</v>
      </c>
      <c r="E355">
        <v>-316</v>
      </c>
    </row>
    <row r="356" spans="1:5" x14ac:dyDescent="0.3">
      <c r="A356">
        <v>10136</v>
      </c>
      <c r="B356" t="s">
        <v>435</v>
      </c>
      <c r="C356" s="2">
        <v>44942</v>
      </c>
      <c r="D356" t="s">
        <v>430</v>
      </c>
      <c r="E356">
        <v>590</v>
      </c>
    </row>
    <row r="357" spans="1:5" x14ac:dyDescent="0.3">
      <c r="A357">
        <v>10136</v>
      </c>
      <c r="B357" t="s">
        <v>435</v>
      </c>
      <c r="C357" s="2">
        <v>45069</v>
      </c>
      <c r="D357" t="s">
        <v>430</v>
      </c>
      <c r="E357">
        <v>983</v>
      </c>
    </row>
    <row r="358" spans="1:5" x14ac:dyDescent="0.3">
      <c r="A358">
        <v>10137</v>
      </c>
      <c r="B358" t="s">
        <v>434</v>
      </c>
      <c r="C358" s="2">
        <v>44514</v>
      </c>
      <c r="D358" t="s">
        <v>429</v>
      </c>
      <c r="E358">
        <v>5909</v>
      </c>
    </row>
    <row r="359" spans="1:5" x14ac:dyDescent="0.3">
      <c r="A359">
        <v>10138</v>
      </c>
      <c r="B359" t="s">
        <v>428</v>
      </c>
      <c r="C359" s="2">
        <v>44433</v>
      </c>
      <c r="D359" t="s">
        <v>429</v>
      </c>
      <c r="E359">
        <v>8744</v>
      </c>
    </row>
    <row r="360" spans="1:5" x14ac:dyDescent="0.3">
      <c r="A360">
        <v>10139</v>
      </c>
      <c r="B360" t="s">
        <v>433</v>
      </c>
      <c r="C360" s="2">
        <v>44532</v>
      </c>
      <c r="D360" t="s">
        <v>429</v>
      </c>
      <c r="E360">
        <v>3687</v>
      </c>
    </row>
    <row r="361" spans="1:5" x14ac:dyDescent="0.3">
      <c r="A361">
        <v>10139</v>
      </c>
      <c r="B361" t="s">
        <v>433</v>
      </c>
      <c r="C361" s="2">
        <v>44445</v>
      </c>
      <c r="D361" t="s">
        <v>430</v>
      </c>
      <c r="E361">
        <v>1064</v>
      </c>
    </row>
    <row r="362" spans="1:5" x14ac:dyDescent="0.3">
      <c r="A362">
        <v>10140</v>
      </c>
      <c r="B362" t="s">
        <v>435</v>
      </c>
      <c r="C362" s="2">
        <v>44319</v>
      </c>
      <c r="D362" t="s">
        <v>429</v>
      </c>
      <c r="E362">
        <v>5362</v>
      </c>
    </row>
    <row r="363" spans="1:5" x14ac:dyDescent="0.3">
      <c r="A363">
        <v>10140</v>
      </c>
      <c r="B363" t="s">
        <v>435</v>
      </c>
      <c r="C363" s="2">
        <v>44242</v>
      </c>
      <c r="D363" t="s">
        <v>431</v>
      </c>
      <c r="E363">
        <v>-562</v>
      </c>
    </row>
    <row r="364" spans="1:5" x14ac:dyDescent="0.3">
      <c r="A364">
        <v>10141</v>
      </c>
      <c r="B364" t="s">
        <v>428</v>
      </c>
      <c r="C364" s="2">
        <v>44170</v>
      </c>
      <c r="D364" t="s">
        <v>429</v>
      </c>
      <c r="E364">
        <v>1153</v>
      </c>
    </row>
    <row r="365" spans="1:5" x14ac:dyDescent="0.3">
      <c r="A365">
        <v>10141</v>
      </c>
      <c r="B365" t="s">
        <v>428</v>
      </c>
      <c r="C365" s="2">
        <v>44182</v>
      </c>
      <c r="D365" t="s">
        <v>432</v>
      </c>
      <c r="E365">
        <v>-1153</v>
      </c>
    </row>
    <row r="366" spans="1:5" x14ac:dyDescent="0.3">
      <c r="A366">
        <v>10141</v>
      </c>
      <c r="B366" t="s">
        <v>428</v>
      </c>
      <c r="C366" s="2">
        <v>44107</v>
      </c>
      <c r="D366" t="s">
        <v>430</v>
      </c>
      <c r="E366">
        <v>887</v>
      </c>
    </row>
    <row r="367" spans="1:5" x14ac:dyDescent="0.3">
      <c r="A367">
        <v>10141</v>
      </c>
      <c r="B367" t="s">
        <v>428</v>
      </c>
      <c r="C367" s="2">
        <v>44154</v>
      </c>
      <c r="D367" t="s">
        <v>431</v>
      </c>
      <c r="E367">
        <v>-627</v>
      </c>
    </row>
    <row r="368" spans="1:5" x14ac:dyDescent="0.3">
      <c r="A368">
        <v>10142</v>
      </c>
      <c r="B368" t="s">
        <v>434</v>
      </c>
      <c r="C368" s="2">
        <v>44700</v>
      </c>
      <c r="D368" t="s">
        <v>429</v>
      </c>
      <c r="E368">
        <v>8915</v>
      </c>
    </row>
    <row r="369" spans="1:5" x14ac:dyDescent="0.3">
      <c r="A369">
        <v>10143</v>
      </c>
      <c r="B369" t="s">
        <v>434</v>
      </c>
      <c r="C369" s="2">
        <v>44988</v>
      </c>
      <c r="D369" t="s">
        <v>429</v>
      </c>
      <c r="E369">
        <v>1721</v>
      </c>
    </row>
    <row r="370" spans="1:5" x14ac:dyDescent="0.3">
      <c r="A370">
        <v>10143</v>
      </c>
      <c r="B370" t="s">
        <v>434</v>
      </c>
      <c r="C370" s="2">
        <v>45026</v>
      </c>
      <c r="D370" t="s">
        <v>432</v>
      </c>
      <c r="E370">
        <v>-1721</v>
      </c>
    </row>
    <row r="371" spans="1:5" x14ac:dyDescent="0.3">
      <c r="A371">
        <v>10144</v>
      </c>
      <c r="B371" t="s">
        <v>433</v>
      </c>
      <c r="C371" s="2">
        <v>44949</v>
      </c>
      <c r="D371" t="s">
        <v>429</v>
      </c>
      <c r="E371">
        <v>1644</v>
      </c>
    </row>
    <row r="372" spans="1:5" x14ac:dyDescent="0.3">
      <c r="A372">
        <v>10144</v>
      </c>
      <c r="B372" t="s">
        <v>433</v>
      </c>
      <c r="C372" s="2">
        <v>44883</v>
      </c>
      <c r="D372" t="s">
        <v>432</v>
      </c>
      <c r="E372">
        <v>-1644</v>
      </c>
    </row>
    <row r="373" spans="1:5" x14ac:dyDescent="0.3">
      <c r="A373">
        <v>10144</v>
      </c>
      <c r="B373" t="s">
        <v>433</v>
      </c>
      <c r="C373" s="2">
        <v>44854</v>
      </c>
      <c r="D373" t="s">
        <v>430</v>
      </c>
      <c r="E373">
        <v>1097</v>
      </c>
    </row>
    <row r="374" spans="1:5" x14ac:dyDescent="0.3">
      <c r="A374">
        <v>10144</v>
      </c>
      <c r="B374" t="s">
        <v>433</v>
      </c>
      <c r="C374" s="2">
        <v>44767</v>
      </c>
      <c r="D374" t="s">
        <v>430</v>
      </c>
      <c r="E374">
        <v>948</v>
      </c>
    </row>
    <row r="375" spans="1:5" x14ac:dyDescent="0.3">
      <c r="A375">
        <v>10145</v>
      </c>
      <c r="B375" t="s">
        <v>428</v>
      </c>
      <c r="C375" s="2">
        <v>44755</v>
      </c>
      <c r="D375" t="s">
        <v>429</v>
      </c>
      <c r="E375">
        <v>6958</v>
      </c>
    </row>
    <row r="376" spans="1:5" x14ac:dyDescent="0.3">
      <c r="A376">
        <v>10145</v>
      </c>
      <c r="B376" t="s">
        <v>428</v>
      </c>
      <c r="C376" s="2">
        <v>44906</v>
      </c>
      <c r="D376" t="s">
        <v>432</v>
      </c>
      <c r="E376">
        <v>-6958</v>
      </c>
    </row>
    <row r="377" spans="1:5" x14ac:dyDescent="0.3">
      <c r="A377">
        <v>10146</v>
      </c>
      <c r="B377" t="s">
        <v>433</v>
      </c>
      <c r="C377" s="2">
        <v>44291</v>
      </c>
      <c r="D377" t="s">
        <v>429</v>
      </c>
      <c r="E377">
        <v>2616</v>
      </c>
    </row>
    <row r="378" spans="1:5" x14ac:dyDescent="0.3">
      <c r="A378">
        <v>10147</v>
      </c>
      <c r="B378" t="s">
        <v>433</v>
      </c>
      <c r="C378" s="2">
        <v>44105</v>
      </c>
      <c r="D378" t="s">
        <v>429</v>
      </c>
      <c r="E378">
        <v>8792</v>
      </c>
    </row>
    <row r="379" spans="1:5" x14ac:dyDescent="0.3">
      <c r="A379">
        <v>10147</v>
      </c>
      <c r="B379" t="s">
        <v>433</v>
      </c>
      <c r="C379" s="2">
        <v>44336</v>
      </c>
      <c r="D379" t="s">
        <v>430</v>
      </c>
      <c r="E379">
        <v>1072</v>
      </c>
    </row>
    <row r="380" spans="1:5" x14ac:dyDescent="0.3">
      <c r="A380">
        <v>10148</v>
      </c>
      <c r="B380" t="s">
        <v>435</v>
      </c>
      <c r="C380" s="2">
        <v>44585</v>
      </c>
      <c r="D380" t="s">
        <v>429</v>
      </c>
      <c r="E380">
        <v>4602</v>
      </c>
    </row>
    <row r="381" spans="1:5" x14ac:dyDescent="0.3">
      <c r="A381">
        <v>10148</v>
      </c>
      <c r="B381" t="s">
        <v>435</v>
      </c>
      <c r="C381" s="2">
        <v>44542</v>
      </c>
      <c r="D381" t="s">
        <v>430</v>
      </c>
      <c r="E381">
        <v>946</v>
      </c>
    </row>
    <row r="382" spans="1:5" x14ac:dyDescent="0.3">
      <c r="A382">
        <v>10148</v>
      </c>
      <c r="B382" t="s">
        <v>435</v>
      </c>
      <c r="C382" s="2">
        <v>44663</v>
      </c>
      <c r="D382" t="s">
        <v>431</v>
      </c>
      <c r="E382">
        <v>-257</v>
      </c>
    </row>
    <row r="383" spans="1:5" x14ac:dyDescent="0.3">
      <c r="A383">
        <v>10149</v>
      </c>
      <c r="B383" t="s">
        <v>434</v>
      </c>
      <c r="C383" s="2">
        <v>44732</v>
      </c>
      <c r="D383" t="s">
        <v>429</v>
      </c>
      <c r="E383">
        <v>4702</v>
      </c>
    </row>
    <row r="384" spans="1:5" x14ac:dyDescent="0.3">
      <c r="A384">
        <v>10150</v>
      </c>
      <c r="B384" t="s">
        <v>428</v>
      </c>
      <c r="C384" s="2">
        <v>44762</v>
      </c>
      <c r="D384" t="s">
        <v>429</v>
      </c>
      <c r="E384">
        <v>1628</v>
      </c>
    </row>
    <row r="385" spans="1:5" x14ac:dyDescent="0.3">
      <c r="A385">
        <v>10151</v>
      </c>
      <c r="B385" t="s">
        <v>428</v>
      </c>
      <c r="C385" s="2">
        <v>45105</v>
      </c>
      <c r="D385" t="s">
        <v>429</v>
      </c>
      <c r="E385">
        <v>5540</v>
      </c>
    </row>
    <row r="386" spans="1:5" x14ac:dyDescent="0.3">
      <c r="A386">
        <v>10151</v>
      </c>
      <c r="B386" t="s">
        <v>428</v>
      </c>
      <c r="C386" s="2">
        <v>44829</v>
      </c>
      <c r="D386" t="s">
        <v>430</v>
      </c>
      <c r="E386">
        <v>1129</v>
      </c>
    </row>
    <row r="387" spans="1:5" x14ac:dyDescent="0.3">
      <c r="A387">
        <v>10151</v>
      </c>
      <c r="B387" t="s">
        <v>428</v>
      </c>
      <c r="C387" s="2">
        <v>45100</v>
      </c>
      <c r="D387" t="s">
        <v>431</v>
      </c>
      <c r="E387">
        <v>-529</v>
      </c>
    </row>
    <row r="388" spans="1:5" x14ac:dyDescent="0.3">
      <c r="A388">
        <v>10151</v>
      </c>
      <c r="B388" t="s">
        <v>428</v>
      </c>
      <c r="C388" s="2">
        <v>45117</v>
      </c>
      <c r="D388" t="s">
        <v>430</v>
      </c>
      <c r="E388">
        <v>454</v>
      </c>
    </row>
    <row r="389" spans="1:5" x14ac:dyDescent="0.3">
      <c r="A389">
        <v>10152</v>
      </c>
      <c r="B389" t="s">
        <v>428</v>
      </c>
      <c r="C389" s="2">
        <v>44247</v>
      </c>
      <c r="D389" t="s">
        <v>429</v>
      </c>
      <c r="E389">
        <v>6851</v>
      </c>
    </row>
    <row r="390" spans="1:5" x14ac:dyDescent="0.3">
      <c r="A390">
        <v>10152</v>
      </c>
      <c r="B390" t="s">
        <v>428</v>
      </c>
      <c r="C390" s="2">
        <v>44115</v>
      </c>
      <c r="D390" t="s">
        <v>431</v>
      </c>
      <c r="E390">
        <v>-376</v>
      </c>
    </row>
    <row r="391" spans="1:5" x14ac:dyDescent="0.3">
      <c r="A391">
        <v>10152</v>
      </c>
      <c r="B391" t="s">
        <v>428</v>
      </c>
      <c r="C391" s="2">
        <v>44092</v>
      </c>
      <c r="D391" t="s">
        <v>430</v>
      </c>
      <c r="E391">
        <v>748</v>
      </c>
    </row>
    <row r="392" spans="1:5" x14ac:dyDescent="0.3">
      <c r="A392">
        <v>10152</v>
      </c>
      <c r="B392" t="s">
        <v>428</v>
      </c>
      <c r="C392" s="2">
        <v>44296</v>
      </c>
      <c r="D392" t="s">
        <v>431</v>
      </c>
      <c r="E392">
        <v>-362</v>
      </c>
    </row>
    <row r="393" spans="1:5" x14ac:dyDescent="0.3">
      <c r="A393">
        <v>10153</v>
      </c>
      <c r="B393" t="s">
        <v>434</v>
      </c>
      <c r="C393" s="2">
        <v>44638</v>
      </c>
      <c r="D393" t="s">
        <v>429</v>
      </c>
      <c r="E393">
        <v>4348</v>
      </c>
    </row>
    <row r="394" spans="1:5" x14ac:dyDescent="0.3">
      <c r="A394">
        <v>10153</v>
      </c>
      <c r="B394" t="s">
        <v>434</v>
      </c>
      <c r="C394" s="2">
        <v>44613</v>
      </c>
      <c r="D394" t="s">
        <v>431</v>
      </c>
      <c r="E394">
        <v>-253</v>
      </c>
    </row>
    <row r="395" spans="1:5" x14ac:dyDescent="0.3">
      <c r="A395">
        <v>10153</v>
      </c>
      <c r="B395" t="s">
        <v>434</v>
      </c>
      <c r="C395" s="2">
        <v>44763</v>
      </c>
      <c r="D395" t="s">
        <v>431</v>
      </c>
      <c r="E395">
        <v>-267</v>
      </c>
    </row>
    <row r="396" spans="1:5" x14ac:dyDescent="0.3">
      <c r="A396">
        <v>10154</v>
      </c>
      <c r="B396" t="s">
        <v>434</v>
      </c>
      <c r="C396" s="2">
        <v>44797</v>
      </c>
      <c r="D396" t="s">
        <v>429</v>
      </c>
      <c r="E396">
        <v>3064</v>
      </c>
    </row>
    <row r="397" spans="1:5" x14ac:dyDescent="0.3">
      <c r="A397">
        <v>10155</v>
      </c>
      <c r="B397" t="s">
        <v>433</v>
      </c>
      <c r="C397" s="2">
        <v>44325</v>
      </c>
      <c r="D397" t="s">
        <v>429</v>
      </c>
      <c r="E397">
        <v>6436</v>
      </c>
    </row>
    <row r="398" spans="1:5" x14ac:dyDescent="0.3">
      <c r="A398">
        <v>10155</v>
      </c>
      <c r="B398" t="s">
        <v>433</v>
      </c>
      <c r="C398" s="2">
        <v>44099</v>
      </c>
      <c r="D398" t="s">
        <v>432</v>
      </c>
      <c r="E398">
        <v>-6436</v>
      </c>
    </row>
    <row r="399" spans="1:5" x14ac:dyDescent="0.3">
      <c r="A399">
        <v>10155</v>
      </c>
      <c r="B399" t="s">
        <v>433</v>
      </c>
      <c r="C399" s="2">
        <v>44185</v>
      </c>
      <c r="D399" t="s">
        <v>432</v>
      </c>
      <c r="E399">
        <v>0</v>
      </c>
    </row>
    <row r="400" spans="1:5" x14ac:dyDescent="0.3">
      <c r="A400">
        <v>10156</v>
      </c>
      <c r="B400" t="s">
        <v>435</v>
      </c>
      <c r="C400" s="2">
        <v>44192</v>
      </c>
      <c r="D400" t="s">
        <v>429</v>
      </c>
      <c r="E400">
        <v>5578</v>
      </c>
    </row>
    <row r="401" spans="1:5" x14ac:dyDescent="0.3">
      <c r="A401">
        <v>10156</v>
      </c>
      <c r="B401" t="s">
        <v>435</v>
      </c>
      <c r="C401" s="2">
        <v>44226</v>
      </c>
      <c r="D401" t="s">
        <v>431</v>
      </c>
      <c r="E401">
        <v>-536</v>
      </c>
    </row>
    <row r="402" spans="1:5" x14ac:dyDescent="0.3">
      <c r="A402">
        <v>10157</v>
      </c>
      <c r="B402" t="s">
        <v>433</v>
      </c>
      <c r="C402" s="2">
        <v>44988</v>
      </c>
      <c r="D402" t="s">
        <v>429</v>
      </c>
      <c r="E402">
        <v>3964</v>
      </c>
    </row>
    <row r="403" spans="1:5" x14ac:dyDescent="0.3">
      <c r="A403">
        <v>10158</v>
      </c>
      <c r="B403" t="s">
        <v>428</v>
      </c>
      <c r="C403" s="2">
        <v>44585</v>
      </c>
      <c r="D403" t="s">
        <v>429</v>
      </c>
      <c r="E403">
        <v>8791</v>
      </c>
    </row>
    <row r="404" spans="1:5" x14ac:dyDescent="0.3">
      <c r="A404">
        <v>10158</v>
      </c>
      <c r="B404" t="s">
        <v>428</v>
      </c>
      <c r="C404" s="2">
        <v>44602</v>
      </c>
      <c r="D404" t="s">
        <v>430</v>
      </c>
      <c r="E404">
        <v>1084</v>
      </c>
    </row>
    <row r="405" spans="1:5" x14ac:dyDescent="0.3">
      <c r="A405">
        <v>10158</v>
      </c>
      <c r="B405" t="s">
        <v>428</v>
      </c>
      <c r="C405" s="2">
        <v>44741</v>
      </c>
      <c r="D405" t="s">
        <v>430</v>
      </c>
      <c r="E405">
        <v>440</v>
      </c>
    </row>
    <row r="406" spans="1:5" x14ac:dyDescent="0.3">
      <c r="A406">
        <v>10159</v>
      </c>
      <c r="B406" t="s">
        <v>433</v>
      </c>
      <c r="C406" s="2">
        <v>44517</v>
      </c>
      <c r="D406" t="s">
        <v>429</v>
      </c>
      <c r="E406">
        <v>5158</v>
      </c>
    </row>
    <row r="407" spans="1:5" x14ac:dyDescent="0.3">
      <c r="A407">
        <v>10160</v>
      </c>
      <c r="B407" t="s">
        <v>428</v>
      </c>
      <c r="C407" s="2">
        <v>44434</v>
      </c>
      <c r="D407" t="s">
        <v>429</v>
      </c>
      <c r="E407">
        <v>4086</v>
      </c>
    </row>
    <row r="408" spans="1:5" x14ac:dyDescent="0.3">
      <c r="A408">
        <v>10160</v>
      </c>
      <c r="B408" t="s">
        <v>428</v>
      </c>
      <c r="C408" s="2">
        <v>44207</v>
      </c>
      <c r="D408" t="s">
        <v>430</v>
      </c>
      <c r="E408">
        <v>1151</v>
      </c>
    </row>
    <row r="409" spans="1:5" x14ac:dyDescent="0.3">
      <c r="A409">
        <v>10160</v>
      </c>
      <c r="B409" t="s">
        <v>428</v>
      </c>
      <c r="C409" s="2">
        <v>44448</v>
      </c>
      <c r="D409" t="s">
        <v>432</v>
      </c>
      <c r="E409">
        <v>-5237</v>
      </c>
    </row>
    <row r="410" spans="1:5" x14ac:dyDescent="0.3">
      <c r="A410">
        <v>10161</v>
      </c>
      <c r="B410" t="s">
        <v>433</v>
      </c>
      <c r="C410" s="2">
        <v>44160</v>
      </c>
      <c r="D410" t="s">
        <v>429</v>
      </c>
      <c r="E410">
        <v>3984</v>
      </c>
    </row>
    <row r="411" spans="1:5" x14ac:dyDescent="0.3">
      <c r="A411">
        <v>10161</v>
      </c>
      <c r="B411" t="s">
        <v>433</v>
      </c>
      <c r="C411" s="2">
        <v>44071</v>
      </c>
      <c r="D411" t="s">
        <v>432</v>
      </c>
      <c r="E411">
        <v>-3984</v>
      </c>
    </row>
    <row r="412" spans="1:5" x14ac:dyDescent="0.3">
      <c r="A412">
        <v>10161</v>
      </c>
      <c r="B412" t="s">
        <v>433</v>
      </c>
      <c r="C412" s="2">
        <v>44262</v>
      </c>
      <c r="D412" t="s">
        <v>430</v>
      </c>
      <c r="E412">
        <v>1066</v>
      </c>
    </row>
    <row r="413" spans="1:5" x14ac:dyDescent="0.3">
      <c r="A413">
        <v>10161</v>
      </c>
      <c r="B413" t="s">
        <v>433</v>
      </c>
      <c r="C413" s="2">
        <v>44179</v>
      </c>
      <c r="D413" t="s">
        <v>430</v>
      </c>
      <c r="E413">
        <v>544</v>
      </c>
    </row>
    <row r="414" spans="1:5" x14ac:dyDescent="0.3">
      <c r="A414">
        <v>10162</v>
      </c>
      <c r="B414" t="s">
        <v>434</v>
      </c>
      <c r="C414" s="2">
        <v>44446</v>
      </c>
      <c r="D414" t="s">
        <v>429</v>
      </c>
      <c r="E414">
        <v>6556</v>
      </c>
    </row>
    <row r="415" spans="1:5" x14ac:dyDescent="0.3">
      <c r="A415">
        <v>10162</v>
      </c>
      <c r="B415" t="s">
        <v>434</v>
      </c>
      <c r="C415" s="2">
        <v>44550</v>
      </c>
      <c r="D415" t="s">
        <v>432</v>
      </c>
      <c r="E415">
        <v>-6556</v>
      </c>
    </row>
    <row r="416" spans="1:5" x14ac:dyDescent="0.3">
      <c r="A416">
        <v>10162</v>
      </c>
      <c r="B416" t="s">
        <v>434</v>
      </c>
      <c r="C416" s="2">
        <v>44494</v>
      </c>
      <c r="D416" t="s">
        <v>430</v>
      </c>
      <c r="E416">
        <v>1096</v>
      </c>
    </row>
    <row r="417" spans="1:5" x14ac:dyDescent="0.3">
      <c r="A417">
        <v>10162</v>
      </c>
      <c r="B417" t="s">
        <v>434</v>
      </c>
      <c r="C417" s="2">
        <v>44453</v>
      </c>
      <c r="D417" t="s">
        <v>431</v>
      </c>
      <c r="E417">
        <v>-628</v>
      </c>
    </row>
    <row r="418" spans="1:5" x14ac:dyDescent="0.3">
      <c r="A418">
        <v>10163</v>
      </c>
      <c r="B418" t="s">
        <v>433</v>
      </c>
      <c r="C418" s="2">
        <v>44272</v>
      </c>
      <c r="D418" t="s">
        <v>429</v>
      </c>
      <c r="E418">
        <v>1427</v>
      </c>
    </row>
    <row r="419" spans="1:5" x14ac:dyDescent="0.3">
      <c r="A419">
        <v>10163</v>
      </c>
      <c r="B419" t="s">
        <v>433</v>
      </c>
      <c r="C419" s="2">
        <v>44472</v>
      </c>
      <c r="D419" t="s">
        <v>430</v>
      </c>
      <c r="E419">
        <v>680</v>
      </c>
    </row>
    <row r="420" spans="1:5" x14ac:dyDescent="0.3">
      <c r="A420">
        <v>10164</v>
      </c>
      <c r="B420" t="s">
        <v>428</v>
      </c>
      <c r="C420" s="2">
        <v>44486</v>
      </c>
      <c r="D420" t="s">
        <v>429</v>
      </c>
      <c r="E420">
        <v>7251</v>
      </c>
    </row>
    <row r="421" spans="1:5" x14ac:dyDescent="0.3">
      <c r="A421">
        <v>10165</v>
      </c>
      <c r="B421" t="s">
        <v>433</v>
      </c>
      <c r="C421" s="2">
        <v>45043</v>
      </c>
      <c r="D421" t="s">
        <v>429</v>
      </c>
      <c r="E421">
        <v>2207</v>
      </c>
    </row>
    <row r="422" spans="1:5" x14ac:dyDescent="0.3">
      <c r="A422">
        <v>10165</v>
      </c>
      <c r="B422" t="s">
        <v>433</v>
      </c>
      <c r="C422" s="2">
        <v>45004</v>
      </c>
      <c r="D422" t="s">
        <v>430</v>
      </c>
      <c r="E422">
        <v>527</v>
      </c>
    </row>
    <row r="423" spans="1:5" x14ac:dyDescent="0.3">
      <c r="A423">
        <v>10165</v>
      </c>
      <c r="B423" t="s">
        <v>433</v>
      </c>
      <c r="C423" s="2">
        <v>45011</v>
      </c>
      <c r="D423" t="s">
        <v>432</v>
      </c>
      <c r="E423">
        <v>-2734</v>
      </c>
    </row>
    <row r="424" spans="1:5" x14ac:dyDescent="0.3">
      <c r="A424">
        <v>10166</v>
      </c>
      <c r="B424" t="s">
        <v>428</v>
      </c>
      <c r="C424" s="2">
        <v>44172</v>
      </c>
      <c r="D424" t="s">
        <v>429</v>
      </c>
      <c r="E424">
        <v>5112</v>
      </c>
    </row>
    <row r="425" spans="1:5" x14ac:dyDescent="0.3">
      <c r="A425">
        <v>10166</v>
      </c>
      <c r="B425" t="s">
        <v>428</v>
      </c>
      <c r="C425" s="2">
        <v>44161</v>
      </c>
      <c r="D425" t="s">
        <v>430</v>
      </c>
      <c r="E425">
        <v>383</v>
      </c>
    </row>
    <row r="426" spans="1:5" x14ac:dyDescent="0.3">
      <c r="A426">
        <v>10166</v>
      </c>
      <c r="B426" t="s">
        <v>428</v>
      </c>
      <c r="C426" s="2">
        <v>44161</v>
      </c>
      <c r="D426" t="s">
        <v>430</v>
      </c>
      <c r="E426">
        <v>626</v>
      </c>
    </row>
    <row r="427" spans="1:5" x14ac:dyDescent="0.3">
      <c r="A427">
        <v>10166</v>
      </c>
      <c r="B427" t="s">
        <v>428</v>
      </c>
      <c r="C427" s="2">
        <v>44020</v>
      </c>
      <c r="D427" t="s">
        <v>432</v>
      </c>
      <c r="E427">
        <v>-6121</v>
      </c>
    </row>
    <row r="428" spans="1:5" x14ac:dyDescent="0.3">
      <c r="A428">
        <v>10167</v>
      </c>
      <c r="B428" t="s">
        <v>434</v>
      </c>
      <c r="C428" s="2">
        <v>44161</v>
      </c>
      <c r="D428" t="s">
        <v>429</v>
      </c>
      <c r="E428">
        <v>3350</v>
      </c>
    </row>
    <row r="429" spans="1:5" x14ac:dyDescent="0.3">
      <c r="A429">
        <v>10167</v>
      </c>
      <c r="B429" t="s">
        <v>434</v>
      </c>
      <c r="C429" s="2">
        <v>44383</v>
      </c>
      <c r="D429" t="s">
        <v>431</v>
      </c>
      <c r="E429">
        <v>-342</v>
      </c>
    </row>
    <row r="430" spans="1:5" x14ac:dyDescent="0.3">
      <c r="A430">
        <v>10168</v>
      </c>
      <c r="B430" t="s">
        <v>435</v>
      </c>
      <c r="C430" s="2">
        <v>43911</v>
      </c>
      <c r="D430" t="s">
        <v>429</v>
      </c>
      <c r="E430">
        <v>1155</v>
      </c>
    </row>
    <row r="431" spans="1:5" x14ac:dyDescent="0.3">
      <c r="A431">
        <v>10168</v>
      </c>
      <c r="B431" t="s">
        <v>435</v>
      </c>
      <c r="C431" s="2">
        <v>44002</v>
      </c>
      <c r="D431" t="s">
        <v>430</v>
      </c>
      <c r="E431">
        <v>453</v>
      </c>
    </row>
    <row r="432" spans="1:5" x14ac:dyDescent="0.3">
      <c r="A432">
        <v>10168</v>
      </c>
      <c r="B432" t="s">
        <v>435</v>
      </c>
      <c r="C432" s="2">
        <v>44151</v>
      </c>
      <c r="D432" t="s">
        <v>432</v>
      </c>
      <c r="E432">
        <v>-1608</v>
      </c>
    </row>
    <row r="433" spans="1:5" x14ac:dyDescent="0.3">
      <c r="A433">
        <v>10168</v>
      </c>
      <c r="B433" t="s">
        <v>435</v>
      </c>
      <c r="C433" s="2">
        <v>44182</v>
      </c>
      <c r="D433" t="s">
        <v>430</v>
      </c>
      <c r="E433">
        <v>413</v>
      </c>
    </row>
    <row r="434" spans="1:5" x14ac:dyDescent="0.3">
      <c r="A434">
        <v>10169</v>
      </c>
      <c r="B434" t="s">
        <v>434</v>
      </c>
      <c r="C434" s="2">
        <v>44539</v>
      </c>
      <c r="D434" t="s">
        <v>429</v>
      </c>
      <c r="E434">
        <v>1391</v>
      </c>
    </row>
    <row r="435" spans="1:5" x14ac:dyDescent="0.3">
      <c r="A435">
        <v>10169</v>
      </c>
      <c r="B435" t="s">
        <v>434</v>
      </c>
      <c r="C435" s="2">
        <v>44599</v>
      </c>
      <c r="D435" t="s">
        <v>430</v>
      </c>
      <c r="E435">
        <v>1112</v>
      </c>
    </row>
    <row r="436" spans="1:5" x14ac:dyDescent="0.3">
      <c r="A436">
        <v>10170</v>
      </c>
      <c r="B436" t="s">
        <v>435</v>
      </c>
      <c r="C436" s="2">
        <v>44343</v>
      </c>
      <c r="D436" t="s">
        <v>429</v>
      </c>
      <c r="E436">
        <v>5888</v>
      </c>
    </row>
    <row r="437" spans="1:5" x14ac:dyDescent="0.3">
      <c r="A437">
        <v>10171</v>
      </c>
      <c r="B437" t="s">
        <v>428</v>
      </c>
      <c r="C437" s="2">
        <v>44304</v>
      </c>
      <c r="D437" t="s">
        <v>429</v>
      </c>
      <c r="E437">
        <v>4516</v>
      </c>
    </row>
    <row r="438" spans="1:5" x14ac:dyDescent="0.3">
      <c r="A438">
        <v>10171</v>
      </c>
      <c r="B438" t="s">
        <v>428</v>
      </c>
      <c r="C438" s="2">
        <v>44155</v>
      </c>
      <c r="D438" t="s">
        <v>431</v>
      </c>
      <c r="E438">
        <v>-446</v>
      </c>
    </row>
    <row r="439" spans="1:5" x14ac:dyDescent="0.3">
      <c r="A439">
        <v>10172</v>
      </c>
      <c r="B439" t="s">
        <v>435</v>
      </c>
      <c r="C439" s="2">
        <v>44304</v>
      </c>
      <c r="D439" t="s">
        <v>429</v>
      </c>
      <c r="E439">
        <v>8984</v>
      </c>
    </row>
    <row r="440" spans="1:5" x14ac:dyDescent="0.3">
      <c r="A440">
        <v>10172</v>
      </c>
      <c r="B440" t="s">
        <v>435</v>
      </c>
      <c r="C440" s="2">
        <v>44220</v>
      </c>
      <c r="D440" t="s">
        <v>430</v>
      </c>
      <c r="E440">
        <v>838</v>
      </c>
    </row>
    <row r="441" spans="1:5" x14ac:dyDescent="0.3">
      <c r="A441">
        <v>10173</v>
      </c>
      <c r="B441" t="s">
        <v>428</v>
      </c>
      <c r="C441" s="2">
        <v>44845</v>
      </c>
      <c r="D441" t="s">
        <v>429</v>
      </c>
      <c r="E441">
        <v>6207</v>
      </c>
    </row>
    <row r="442" spans="1:5" x14ac:dyDescent="0.3">
      <c r="A442">
        <v>10173</v>
      </c>
      <c r="B442" t="s">
        <v>428</v>
      </c>
      <c r="C442" s="2">
        <v>45021</v>
      </c>
      <c r="D442" t="s">
        <v>432</v>
      </c>
      <c r="E442">
        <v>-6207</v>
      </c>
    </row>
    <row r="443" spans="1:5" x14ac:dyDescent="0.3">
      <c r="A443">
        <v>10173</v>
      </c>
      <c r="B443" t="s">
        <v>428</v>
      </c>
      <c r="C443" s="2">
        <v>44952</v>
      </c>
      <c r="D443" t="s">
        <v>430</v>
      </c>
      <c r="E443">
        <v>665</v>
      </c>
    </row>
    <row r="444" spans="1:5" x14ac:dyDescent="0.3">
      <c r="A444">
        <v>10173</v>
      </c>
      <c r="B444" t="s">
        <v>428</v>
      </c>
      <c r="C444" s="2">
        <v>44857</v>
      </c>
      <c r="D444" t="s">
        <v>430</v>
      </c>
      <c r="E444">
        <v>1050</v>
      </c>
    </row>
    <row r="445" spans="1:5" x14ac:dyDescent="0.3">
      <c r="A445">
        <v>10174</v>
      </c>
      <c r="B445" t="s">
        <v>428</v>
      </c>
      <c r="C445" s="2">
        <v>44156</v>
      </c>
      <c r="D445" t="s">
        <v>429</v>
      </c>
      <c r="E445">
        <v>3886</v>
      </c>
    </row>
    <row r="446" spans="1:5" x14ac:dyDescent="0.3">
      <c r="A446">
        <v>10174</v>
      </c>
      <c r="B446" t="s">
        <v>428</v>
      </c>
      <c r="C446" s="2">
        <v>44413</v>
      </c>
      <c r="D446" t="s">
        <v>430</v>
      </c>
      <c r="E446">
        <v>958</v>
      </c>
    </row>
    <row r="447" spans="1:5" x14ac:dyDescent="0.3">
      <c r="A447">
        <v>10174</v>
      </c>
      <c r="B447" t="s">
        <v>428</v>
      </c>
      <c r="C447" s="2">
        <v>44223</v>
      </c>
      <c r="D447" t="s">
        <v>432</v>
      </c>
      <c r="E447">
        <v>-4844</v>
      </c>
    </row>
    <row r="448" spans="1:5" x14ac:dyDescent="0.3">
      <c r="A448">
        <v>10175</v>
      </c>
      <c r="B448" t="s">
        <v>435</v>
      </c>
      <c r="C448" s="2">
        <v>44303</v>
      </c>
      <c r="D448" t="s">
        <v>429</v>
      </c>
      <c r="E448">
        <v>1516</v>
      </c>
    </row>
    <row r="449" spans="1:5" x14ac:dyDescent="0.3">
      <c r="A449">
        <v>10175</v>
      </c>
      <c r="B449" t="s">
        <v>435</v>
      </c>
      <c r="C449" s="2">
        <v>44468</v>
      </c>
      <c r="D449" t="s">
        <v>430</v>
      </c>
      <c r="E449">
        <v>506</v>
      </c>
    </row>
    <row r="450" spans="1:5" x14ac:dyDescent="0.3">
      <c r="A450">
        <v>10175</v>
      </c>
      <c r="B450" t="s">
        <v>435</v>
      </c>
      <c r="C450" s="2">
        <v>44256</v>
      </c>
      <c r="D450" t="s">
        <v>431</v>
      </c>
      <c r="E450">
        <v>-242</v>
      </c>
    </row>
    <row r="451" spans="1:5" x14ac:dyDescent="0.3">
      <c r="A451">
        <v>10175</v>
      </c>
      <c r="B451" t="s">
        <v>435</v>
      </c>
      <c r="C451" s="2">
        <v>44395</v>
      </c>
      <c r="D451" t="s">
        <v>432</v>
      </c>
      <c r="E451">
        <v>-1780</v>
      </c>
    </row>
    <row r="452" spans="1:5" x14ac:dyDescent="0.3">
      <c r="A452">
        <v>10176</v>
      </c>
      <c r="B452" t="s">
        <v>435</v>
      </c>
      <c r="C452" s="2">
        <v>44397</v>
      </c>
      <c r="D452" t="s">
        <v>429</v>
      </c>
      <c r="E452">
        <v>7170</v>
      </c>
    </row>
    <row r="453" spans="1:5" x14ac:dyDescent="0.3">
      <c r="A453">
        <v>10176</v>
      </c>
      <c r="B453" t="s">
        <v>435</v>
      </c>
      <c r="C453" s="2">
        <v>44710</v>
      </c>
      <c r="D453" t="s">
        <v>430</v>
      </c>
      <c r="E453">
        <v>665</v>
      </c>
    </row>
    <row r="454" spans="1:5" x14ac:dyDescent="0.3">
      <c r="A454">
        <v>10176</v>
      </c>
      <c r="B454" t="s">
        <v>435</v>
      </c>
      <c r="C454" s="2">
        <v>44403</v>
      </c>
      <c r="D454" t="s">
        <v>432</v>
      </c>
      <c r="E454">
        <v>-7835</v>
      </c>
    </row>
    <row r="455" spans="1:5" x14ac:dyDescent="0.3">
      <c r="A455">
        <v>10176</v>
      </c>
      <c r="B455" t="s">
        <v>435</v>
      </c>
      <c r="C455" s="2">
        <v>44548</v>
      </c>
      <c r="D455" t="s">
        <v>430</v>
      </c>
      <c r="E455">
        <v>1118</v>
      </c>
    </row>
    <row r="456" spans="1:5" x14ac:dyDescent="0.3">
      <c r="A456">
        <v>10177</v>
      </c>
      <c r="B456" t="s">
        <v>434</v>
      </c>
      <c r="C456" s="2">
        <v>44905</v>
      </c>
      <c r="D456" t="s">
        <v>429</v>
      </c>
      <c r="E456">
        <v>8328</v>
      </c>
    </row>
    <row r="457" spans="1:5" x14ac:dyDescent="0.3">
      <c r="A457">
        <v>10177</v>
      </c>
      <c r="B457" t="s">
        <v>434</v>
      </c>
      <c r="C457" s="2">
        <v>44877</v>
      </c>
      <c r="D457" t="s">
        <v>430</v>
      </c>
      <c r="E457">
        <v>491</v>
      </c>
    </row>
    <row r="458" spans="1:5" x14ac:dyDescent="0.3">
      <c r="A458">
        <v>10177</v>
      </c>
      <c r="B458" t="s">
        <v>434</v>
      </c>
      <c r="C458" s="2">
        <v>44934</v>
      </c>
      <c r="D458" t="s">
        <v>431</v>
      </c>
      <c r="E458">
        <v>-576</v>
      </c>
    </row>
    <row r="459" spans="1:5" x14ac:dyDescent="0.3">
      <c r="A459">
        <v>10177</v>
      </c>
      <c r="B459" t="s">
        <v>434</v>
      </c>
      <c r="C459" s="2">
        <v>44945</v>
      </c>
      <c r="D459" t="s">
        <v>430</v>
      </c>
      <c r="E459">
        <v>384</v>
      </c>
    </row>
    <row r="460" spans="1:5" x14ac:dyDescent="0.3">
      <c r="A460">
        <v>10178</v>
      </c>
      <c r="B460" t="s">
        <v>435</v>
      </c>
      <c r="C460" s="2">
        <v>45050</v>
      </c>
      <c r="D460" t="s">
        <v>429</v>
      </c>
      <c r="E460">
        <v>7736</v>
      </c>
    </row>
    <row r="461" spans="1:5" x14ac:dyDescent="0.3">
      <c r="A461">
        <v>10179</v>
      </c>
      <c r="B461" t="s">
        <v>433</v>
      </c>
      <c r="C461" s="2">
        <v>44570</v>
      </c>
      <c r="D461" t="s">
        <v>429</v>
      </c>
      <c r="E461">
        <v>1655</v>
      </c>
    </row>
    <row r="462" spans="1:5" x14ac:dyDescent="0.3">
      <c r="A462">
        <v>10179</v>
      </c>
      <c r="B462" t="s">
        <v>433</v>
      </c>
      <c r="C462" s="2">
        <v>44685</v>
      </c>
      <c r="D462" t="s">
        <v>431</v>
      </c>
      <c r="E462">
        <v>-513</v>
      </c>
    </row>
    <row r="463" spans="1:5" x14ac:dyDescent="0.3">
      <c r="A463">
        <v>10179</v>
      </c>
      <c r="B463" t="s">
        <v>433</v>
      </c>
      <c r="C463" s="2">
        <v>44746</v>
      </c>
      <c r="D463" t="s">
        <v>431</v>
      </c>
      <c r="E463">
        <v>-636</v>
      </c>
    </row>
    <row r="464" spans="1:5" x14ac:dyDescent="0.3">
      <c r="A464">
        <v>10180</v>
      </c>
      <c r="B464" t="s">
        <v>433</v>
      </c>
      <c r="C464" s="2">
        <v>44808</v>
      </c>
      <c r="D464" t="s">
        <v>429</v>
      </c>
      <c r="E464">
        <v>1346</v>
      </c>
    </row>
    <row r="465" spans="1:5" x14ac:dyDescent="0.3">
      <c r="A465">
        <v>10180</v>
      </c>
      <c r="B465" t="s">
        <v>433</v>
      </c>
      <c r="C465" s="2">
        <v>44760</v>
      </c>
      <c r="D465" t="s">
        <v>431</v>
      </c>
      <c r="E465">
        <v>-645</v>
      </c>
    </row>
    <row r="466" spans="1:5" x14ac:dyDescent="0.3">
      <c r="A466">
        <v>10180</v>
      </c>
      <c r="B466" t="s">
        <v>433</v>
      </c>
      <c r="C466" s="2">
        <v>44720</v>
      </c>
      <c r="D466" t="s">
        <v>431</v>
      </c>
      <c r="E466">
        <v>-605</v>
      </c>
    </row>
    <row r="467" spans="1:5" x14ac:dyDescent="0.3">
      <c r="A467">
        <v>10180</v>
      </c>
      <c r="B467" t="s">
        <v>433</v>
      </c>
      <c r="C467" s="2">
        <v>44609</v>
      </c>
      <c r="D467" t="s">
        <v>430</v>
      </c>
      <c r="E467">
        <v>952</v>
      </c>
    </row>
    <row r="468" spans="1:5" x14ac:dyDescent="0.3">
      <c r="A468">
        <v>10181</v>
      </c>
      <c r="B468" t="s">
        <v>435</v>
      </c>
      <c r="C468" s="2">
        <v>44992</v>
      </c>
      <c r="D468" t="s">
        <v>429</v>
      </c>
      <c r="E468">
        <v>8805</v>
      </c>
    </row>
    <row r="469" spans="1:5" x14ac:dyDescent="0.3">
      <c r="A469">
        <v>10181</v>
      </c>
      <c r="B469" t="s">
        <v>435</v>
      </c>
      <c r="C469" s="2">
        <v>44926</v>
      </c>
      <c r="D469" t="s">
        <v>430</v>
      </c>
      <c r="E469">
        <v>922</v>
      </c>
    </row>
    <row r="470" spans="1:5" x14ac:dyDescent="0.3">
      <c r="A470">
        <v>10181</v>
      </c>
      <c r="B470" t="s">
        <v>435</v>
      </c>
      <c r="C470" s="2">
        <v>45135</v>
      </c>
      <c r="D470" t="s">
        <v>430</v>
      </c>
      <c r="E470">
        <v>368</v>
      </c>
    </row>
    <row r="471" spans="1:5" x14ac:dyDescent="0.3">
      <c r="A471">
        <v>10182</v>
      </c>
      <c r="B471" t="s">
        <v>433</v>
      </c>
      <c r="C471" s="2">
        <v>44798</v>
      </c>
      <c r="D471" t="s">
        <v>429</v>
      </c>
      <c r="E471">
        <v>8778</v>
      </c>
    </row>
    <row r="472" spans="1:5" x14ac:dyDescent="0.3">
      <c r="A472">
        <v>10182</v>
      </c>
      <c r="B472" t="s">
        <v>433</v>
      </c>
      <c r="C472" s="2">
        <v>44892</v>
      </c>
      <c r="D472" t="s">
        <v>430</v>
      </c>
      <c r="E472">
        <v>457</v>
      </c>
    </row>
    <row r="473" spans="1:5" x14ac:dyDescent="0.3">
      <c r="A473">
        <v>10182</v>
      </c>
      <c r="B473" t="s">
        <v>433</v>
      </c>
      <c r="C473" s="2">
        <v>44832</v>
      </c>
      <c r="D473" t="s">
        <v>432</v>
      </c>
      <c r="E473">
        <v>-9235</v>
      </c>
    </row>
    <row r="474" spans="1:5" x14ac:dyDescent="0.3">
      <c r="A474">
        <v>10183</v>
      </c>
      <c r="B474" t="s">
        <v>434</v>
      </c>
      <c r="C474" s="2">
        <v>44311</v>
      </c>
      <c r="D474" t="s">
        <v>429</v>
      </c>
      <c r="E474">
        <v>2127</v>
      </c>
    </row>
    <row r="475" spans="1:5" x14ac:dyDescent="0.3">
      <c r="A475">
        <v>10183</v>
      </c>
      <c r="B475" t="s">
        <v>434</v>
      </c>
      <c r="C475" s="2">
        <v>44289</v>
      </c>
      <c r="D475" t="s">
        <v>430</v>
      </c>
      <c r="E475">
        <v>621</v>
      </c>
    </row>
    <row r="476" spans="1:5" x14ac:dyDescent="0.3">
      <c r="A476">
        <v>10183</v>
      </c>
      <c r="B476" t="s">
        <v>434</v>
      </c>
      <c r="C476" s="2">
        <v>44350</v>
      </c>
      <c r="D476" t="s">
        <v>430</v>
      </c>
      <c r="E476">
        <v>416</v>
      </c>
    </row>
    <row r="477" spans="1:5" x14ac:dyDescent="0.3">
      <c r="A477">
        <v>10183</v>
      </c>
      <c r="B477" t="s">
        <v>434</v>
      </c>
      <c r="C477" s="2">
        <v>44031</v>
      </c>
      <c r="D477" t="s">
        <v>431</v>
      </c>
      <c r="E477">
        <v>-711</v>
      </c>
    </row>
    <row r="478" spans="1:5" x14ac:dyDescent="0.3">
      <c r="A478">
        <v>10184</v>
      </c>
      <c r="B478" t="s">
        <v>435</v>
      </c>
      <c r="C478" s="2">
        <v>44530</v>
      </c>
      <c r="D478" t="s">
        <v>429</v>
      </c>
      <c r="E478">
        <v>6767</v>
      </c>
    </row>
    <row r="479" spans="1:5" x14ac:dyDescent="0.3">
      <c r="A479">
        <v>10185</v>
      </c>
      <c r="B479" t="s">
        <v>435</v>
      </c>
      <c r="C479" s="2">
        <v>44696</v>
      </c>
      <c r="D479" t="s">
        <v>429</v>
      </c>
      <c r="E479">
        <v>2639</v>
      </c>
    </row>
    <row r="480" spans="1:5" x14ac:dyDescent="0.3">
      <c r="A480">
        <v>10185</v>
      </c>
      <c r="B480" t="s">
        <v>435</v>
      </c>
      <c r="C480" s="2">
        <v>44507</v>
      </c>
      <c r="D480" t="s">
        <v>430</v>
      </c>
      <c r="E480">
        <v>375</v>
      </c>
    </row>
    <row r="481" spans="1:5" x14ac:dyDescent="0.3">
      <c r="A481">
        <v>10186</v>
      </c>
      <c r="B481" t="s">
        <v>435</v>
      </c>
      <c r="C481" s="2">
        <v>44816</v>
      </c>
      <c r="D481" t="s">
        <v>429</v>
      </c>
      <c r="E481">
        <v>7639</v>
      </c>
    </row>
    <row r="482" spans="1:5" x14ac:dyDescent="0.3">
      <c r="A482">
        <v>10186</v>
      </c>
      <c r="B482" t="s">
        <v>435</v>
      </c>
      <c r="C482" s="2">
        <v>44935</v>
      </c>
      <c r="D482" t="s">
        <v>431</v>
      </c>
      <c r="E482">
        <v>-266</v>
      </c>
    </row>
    <row r="483" spans="1:5" x14ac:dyDescent="0.3">
      <c r="A483">
        <v>10187</v>
      </c>
      <c r="B483" t="s">
        <v>434</v>
      </c>
      <c r="C483" s="2">
        <v>44509</v>
      </c>
      <c r="D483" t="s">
        <v>429</v>
      </c>
      <c r="E483">
        <v>2426</v>
      </c>
    </row>
    <row r="484" spans="1:5" x14ac:dyDescent="0.3">
      <c r="A484">
        <v>10187</v>
      </c>
      <c r="B484" t="s">
        <v>434</v>
      </c>
      <c r="C484" s="2">
        <v>44368</v>
      </c>
      <c r="D484" t="s">
        <v>431</v>
      </c>
      <c r="E484">
        <v>-324</v>
      </c>
    </row>
    <row r="485" spans="1:5" x14ac:dyDescent="0.3">
      <c r="A485">
        <v>10187</v>
      </c>
      <c r="B485" t="s">
        <v>434</v>
      </c>
      <c r="C485" s="2">
        <v>44285</v>
      </c>
      <c r="D485" t="s">
        <v>431</v>
      </c>
      <c r="E485">
        <v>-442</v>
      </c>
    </row>
    <row r="486" spans="1:5" x14ac:dyDescent="0.3">
      <c r="A486">
        <v>10188</v>
      </c>
      <c r="B486" t="s">
        <v>435</v>
      </c>
      <c r="C486" s="2">
        <v>44883</v>
      </c>
      <c r="D486" t="s">
        <v>429</v>
      </c>
      <c r="E486">
        <v>5688</v>
      </c>
    </row>
    <row r="487" spans="1:5" x14ac:dyDescent="0.3">
      <c r="A487">
        <v>10189</v>
      </c>
      <c r="B487" t="s">
        <v>434</v>
      </c>
      <c r="C487" s="2">
        <v>44439</v>
      </c>
      <c r="D487" t="s">
        <v>429</v>
      </c>
      <c r="E487">
        <v>8243</v>
      </c>
    </row>
    <row r="488" spans="1:5" x14ac:dyDescent="0.3">
      <c r="A488">
        <v>10189</v>
      </c>
      <c r="B488" t="s">
        <v>434</v>
      </c>
      <c r="C488" s="2">
        <v>44170</v>
      </c>
      <c r="D488" t="s">
        <v>430</v>
      </c>
      <c r="E488">
        <v>707</v>
      </c>
    </row>
    <row r="489" spans="1:5" x14ac:dyDescent="0.3">
      <c r="A489">
        <v>10189</v>
      </c>
      <c r="B489" t="s">
        <v>434</v>
      </c>
      <c r="C489" s="2">
        <v>44371</v>
      </c>
      <c r="D489" t="s">
        <v>431</v>
      </c>
      <c r="E489">
        <v>-619</v>
      </c>
    </row>
    <row r="490" spans="1:5" x14ac:dyDescent="0.3">
      <c r="A490">
        <v>10189</v>
      </c>
      <c r="B490" t="s">
        <v>434</v>
      </c>
      <c r="C490" s="2">
        <v>44420</v>
      </c>
      <c r="D490" t="s">
        <v>430</v>
      </c>
      <c r="E490">
        <v>624</v>
      </c>
    </row>
    <row r="491" spans="1:5" x14ac:dyDescent="0.3">
      <c r="A491">
        <v>10190</v>
      </c>
      <c r="B491" t="s">
        <v>428</v>
      </c>
      <c r="C491" s="2">
        <v>45079</v>
      </c>
      <c r="D491" t="s">
        <v>429</v>
      </c>
      <c r="E491">
        <v>3822</v>
      </c>
    </row>
    <row r="492" spans="1:5" x14ac:dyDescent="0.3">
      <c r="A492">
        <v>10190</v>
      </c>
      <c r="B492" t="s">
        <v>428</v>
      </c>
      <c r="C492" s="2">
        <v>44880</v>
      </c>
      <c r="D492" t="s">
        <v>432</v>
      </c>
      <c r="E492">
        <v>-3822</v>
      </c>
    </row>
    <row r="493" spans="1:5" x14ac:dyDescent="0.3">
      <c r="A493">
        <v>10190</v>
      </c>
      <c r="B493" t="s">
        <v>428</v>
      </c>
      <c r="C493" s="2">
        <v>45097</v>
      </c>
      <c r="D493" t="s">
        <v>430</v>
      </c>
      <c r="E493">
        <v>486</v>
      </c>
    </row>
    <row r="494" spans="1:5" x14ac:dyDescent="0.3">
      <c r="A494">
        <v>10190</v>
      </c>
      <c r="B494" t="s">
        <v>428</v>
      </c>
      <c r="C494" s="2">
        <v>44881</v>
      </c>
      <c r="D494" t="s">
        <v>430</v>
      </c>
      <c r="E494">
        <v>1189</v>
      </c>
    </row>
    <row r="495" spans="1:5" x14ac:dyDescent="0.3">
      <c r="A495">
        <v>10191</v>
      </c>
      <c r="B495" t="s">
        <v>428</v>
      </c>
      <c r="C495" s="2">
        <v>45000</v>
      </c>
      <c r="D495" t="s">
        <v>429</v>
      </c>
      <c r="E495">
        <v>3491</v>
      </c>
    </row>
    <row r="496" spans="1:5" x14ac:dyDescent="0.3">
      <c r="A496">
        <v>10192</v>
      </c>
      <c r="B496" t="s">
        <v>433</v>
      </c>
      <c r="C496" s="2">
        <v>44636</v>
      </c>
      <c r="D496" t="s">
        <v>429</v>
      </c>
      <c r="E496">
        <v>3834</v>
      </c>
    </row>
    <row r="497" spans="1:5" x14ac:dyDescent="0.3">
      <c r="A497">
        <v>10192</v>
      </c>
      <c r="B497" t="s">
        <v>433</v>
      </c>
      <c r="C497" s="2">
        <v>44786</v>
      </c>
      <c r="D497" t="s">
        <v>432</v>
      </c>
      <c r="E497">
        <v>-3834</v>
      </c>
    </row>
    <row r="498" spans="1:5" x14ac:dyDescent="0.3">
      <c r="A498">
        <v>10193</v>
      </c>
      <c r="B498" t="s">
        <v>428</v>
      </c>
      <c r="C498" s="2">
        <v>44588</v>
      </c>
      <c r="D498" t="s">
        <v>429</v>
      </c>
      <c r="E498">
        <v>8834</v>
      </c>
    </row>
    <row r="499" spans="1:5" x14ac:dyDescent="0.3">
      <c r="A499">
        <v>10193</v>
      </c>
      <c r="B499" t="s">
        <v>428</v>
      </c>
      <c r="C499" s="2">
        <v>44545</v>
      </c>
      <c r="D499" t="s">
        <v>430</v>
      </c>
      <c r="E499">
        <v>940</v>
      </c>
    </row>
    <row r="500" spans="1:5" x14ac:dyDescent="0.3">
      <c r="A500">
        <v>10193</v>
      </c>
      <c r="B500" t="s">
        <v>428</v>
      </c>
      <c r="C500" s="2">
        <v>44418</v>
      </c>
      <c r="D500" t="s">
        <v>431</v>
      </c>
      <c r="E500">
        <v>-295</v>
      </c>
    </row>
    <row r="501" spans="1:5" x14ac:dyDescent="0.3">
      <c r="A501">
        <v>10194</v>
      </c>
      <c r="B501" t="s">
        <v>433</v>
      </c>
      <c r="C501" s="2">
        <v>44530</v>
      </c>
      <c r="D501" t="s">
        <v>429</v>
      </c>
      <c r="E501">
        <v>6903</v>
      </c>
    </row>
    <row r="502" spans="1:5" x14ac:dyDescent="0.3">
      <c r="A502">
        <v>10194</v>
      </c>
      <c r="B502" t="s">
        <v>433</v>
      </c>
      <c r="C502" s="2">
        <v>44520</v>
      </c>
      <c r="D502" t="s">
        <v>430</v>
      </c>
      <c r="E502">
        <v>877</v>
      </c>
    </row>
    <row r="503" spans="1:5" x14ac:dyDescent="0.3">
      <c r="A503">
        <v>10195</v>
      </c>
      <c r="B503" t="s">
        <v>428</v>
      </c>
      <c r="C503" s="2">
        <v>44050</v>
      </c>
      <c r="D503" t="s">
        <v>429</v>
      </c>
      <c r="E503">
        <v>8770</v>
      </c>
    </row>
    <row r="504" spans="1:5" x14ac:dyDescent="0.3">
      <c r="A504">
        <v>10196</v>
      </c>
      <c r="B504" t="s">
        <v>434</v>
      </c>
      <c r="C504" s="2">
        <v>45030</v>
      </c>
      <c r="D504" t="s">
        <v>429</v>
      </c>
      <c r="E504">
        <v>6234</v>
      </c>
    </row>
    <row r="505" spans="1:5" x14ac:dyDescent="0.3">
      <c r="A505">
        <v>10196</v>
      </c>
      <c r="B505" t="s">
        <v>434</v>
      </c>
      <c r="C505" s="2">
        <v>44729</v>
      </c>
      <c r="D505" t="s">
        <v>430</v>
      </c>
      <c r="E505">
        <v>942</v>
      </c>
    </row>
    <row r="506" spans="1:5" x14ac:dyDescent="0.3">
      <c r="A506">
        <v>10197</v>
      </c>
      <c r="B506" t="s">
        <v>434</v>
      </c>
      <c r="C506" s="2">
        <v>44975</v>
      </c>
      <c r="D506" t="s">
        <v>429</v>
      </c>
      <c r="E506">
        <v>7592</v>
      </c>
    </row>
    <row r="507" spans="1:5" x14ac:dyDescent="0.3">
      <c r="A507">
        <v>10197</v>
      </c>
      <c r="B507" t="s">
        <v>434</v>
      </c>
      <c r="C507" s="2">
        <v>45057</v>
      </c>
      <c r="D507" t="s">
        <v>430</v>
      </c>
      <c r="E507">
        <v>374</v>
      </c>
    </row>
    <row r="508" spans="1:5" x14ac:dyDescent="0.3">
      <c r="A508">
        <v>10197</v>
      </c>
      <c r="B508" t="s">
        <v>434</v>
      </c>
      <c r="C508" s="2">
        <v>44880</v>
      </c>
      <c r="D508" t="s">
        <v>430</v>
      </c>
      <c r="E508">
        <v>725</v>
      </c>
    </row>
    <row r="509" spans="1:5" x14ac:dyDescent="0.3">
      <c r="A509">
        <v>10198</v>
      </c>
      <c r="B509" t="s">
        <v>435</v>
      </c>
      <c r="C509" s="2">
        <v>44452</v>
      </c>
      <c r="D509" t="s">
        <v>429</v>
      </c>
      <c r="E509">
        <v>5969</v>
      </c>
    </row>
    <row r="510" spans="1:5" x14ac:dyDescent="0.3">
      <c r="A510">
        <v>10198</v>
      </c>
      <c r="B510" t="s">
        <v>435</v>
      </c>
      <c r="C510" s="2">
        <v>44351</v>
      </c>
      <c r="D510" t="s">
        <v>430</v>
      </c>
      <c r="E510">
        <v>1035</v>
      </c>
    </row>
    <row r="511" spans="1:5" x14ac:dyDescent="0.3">
      <c r="A511">
        <v>10198</v>
      </c>
      <c r="B511" t="s">
        <v>435</v>
      </c>
      <c r="C511" s="2">
        <v>44441</v>
      </c>
      <c r="D511" t="s">
        <v>431</v>
      </c>
      <c r="E511">
        <v>-553</v>
      </c>
    </row>
    <row r="512" spans="1:5" x14ac:dyDescent="0.3">
      <c r="A512">
        <v>10198</v>
      </c>
      <c r="B512" t="s">
        <v>435</v>
      </c>
      <c r="C512" s="2">
        <v>44482</v>
      </c>
      <c r="D512" t="s">
        <v>430</v>
      </c>
      <c r="E512">
        <v>679</v>
      </c>
    </row>
    <row r="513" spans="1:5" x14ac:dyDescent="0.3">
      <c r="A513">
        <v>10199</v>
      </c>
      <c r="B513" t="s">
        <v>428</v>
      </c>
      <c r="C513" s="2">
        <v>44594</v>
      </c>
      <c r="D513" t="s">
        <v>429</v>
      </c>
      <c r="E513">
        <v>2003</v>
      </c>
    </row>
    <row r="514" spans="1:5" x14ac:dyDescent="0.3">
      <c r="A514">
        <v>10199</v>
      </c>
      <c r="B514" t="s">
        <v>428</v>
      </c>
      <c r="C514" s="2">
        <v>44492</v>
      </c>
      <c r="D514" t="s">
        <v>430</v>
      </c>
      <c r="E514">
        <v>444</v>
      </c>
    </row>
    <row r="515" spans="1:5" x14ac:dyDescent="0.3">
      <c r="A515">
        <v>10199</v>
      </c>
      <c r="B515" t="s">
        <v>428</v>
      </c>
      <c r="C515" s="2">
        <v>44405</v>
      </c>
      <c r="D515" t="s">
        <v>430</v>
      </c>
      <c r="E515">
        <v>693</v>
      </c>
    </row>
    <row r="516" spans="1:5" x14ac:dyDescent="0.3">
      <c r="A516">
        <v>10200</v>
      </c>
      <c r="B516" t="s">
        <v>435</v>
      </c>
      <c r="C516" s="2">
        <v>44355</v>
      </c>
      <c r="D516" t="s">
        <v>429</v>
      </c>
      <c r="E516">
        <v>8649</v>
      </c>
    </row>
    <row r="517" spans="1:5" x14ac:dyDescent="0.3">
      <c r="A517">
        <v>10200</v>
      </c>
      <c r="B517" t="s">
        <v>435</v>
      </c>
      <c r="C517" s="2">
        <v>44483</v>
      </c>
      <c r="D517" t="s">
        <v>431</v>
      </c>
      <c r="E517">
        <v>-394</v>
      </c>
    </row>
    <row r="518" spans="1:5" x14ac:dyDescent="0.3">
      <c r="A518">
        <v>10201</v>
      </c>
      <c r="B518" t="s">
        <v>433</v>
      </c>
      <c r="C518" s="2">
        <v>45154</v>
      </c>
      <c r="D518" t="s">
        <v>429</v>
      </c>
      <c r="E518">
        <v>5085</v>
      </c>
    </row>
    <row r="519" spans="1:5" x14ac:dyDescent="0.3">
      <c r="A519">
        <v>10201</v>
      </c>
      <c r="B519" t="s">
        <v>433</v>
      </c>
      <c r="C519" s="2">
        <v>45072</v>
      </c>
      <c r="D519" t="s">
        <v>430</v>
      </c>
      <c r="E519">
        <v>392</v>
      </c>
    </row>
    <row r="520" spans="1:5" x14ac:dyDescent="0.3">
      <c r="A520">
        <v>10201</v>
      </c>
      <c r="B520" t="s">
        <v>433</v>
      </c>
      <c r="C520" s="2">
        <v>45116</v>
      </c>
      <c r="D520" t="s">
        <v>431</v>
      </c>
      <c r="E520">
        <v>-446</v>
      </c>
    </row>
    <row r="521" spans="1:5" x14ac:dyDescent="0.3">
      <c r="A521">
        <v>10201</v>
      </c>
      <c r="B521" t="s">
        <v>433</v>
      </c>
      <c r="C521" s="2">
        <v>45025</v>
      </c>
      <c r="D521" t="s">
        <v>431</v>
      </c>
      <c r="E521">
        <v>-249</v>
      </c>
    </row>
    <row r="522" spans="1:5" x14ac:dyDescent="0.3">
      <c r="A522">
        <v>10202</v>
      </c>
      <c r="B522" t="s">
        <v>428</v>
      </c>
      <c r="C522" s="2">
        <v>45179</v>
      </c>
      <c r="D522" t="s">
        <v>429</v>
      </c>
      <c r="E522">
        <v>8228</v>
      </c>
    </row>
    <row r="523" spans="1:5" x14ac:dyDescent="0.3">
      <c r="A523">
        <v>10202</v>
      </c>
      <c r="B523" t="s">
        <v>428</v>
      </c>
      <c r="C523" s="2">
        <v>45208</v>
      </c>
      <c r="D523" t="s">
        <v>431</v>
      </c>
      <c r="E523">
        <v>-492</v>
      </c>
    </row>
    <row r="524" spans="1:5" x14ac:dyDescent="0.3">
      <c r="A524">
        <v>10202</v>
      </c>
      <c r="B524" t="s">
        <v>428</v>
      </c>
      <c r="C524" s="2">
        <v>45148</v>
      </c>
      <c r="D524" t="s">
        <v>430</v>
      </c>
      <c r="E524">
        <v>410</v>
      </c>
    </row>
    <row r="525" spans="1:5" x14ac:dyDescent="0.3">
      <c r="A525">
        <v>10203</v>
      </c>
      <c r="B525" t="s">
        <v>435</v>
      </c>
      <c r="C525" s="2">
        <v>44589</v>
      </c>
      <c r="D525" t="s">
        <v>429</v>
      </c>
      <c r="E525">
        <v>7257</v>
      </c>
    </row>
    <row r="526" spans="1:5" x14ac:dyDescent="0.3">
      <c r="A526">
        <v>10203</v>
      </c>
      <c r="B526" t="s">
        <v>435</v>
      </c>
      <c r="C526" s="2">
        <v>44608</v>
      </c>
      <c r="D526" t="s">
        <v>430</v>
      </c>
      <c r="E526">
        <v>710</v>
      </c>
    </row>
    <row r="527" spans="1:5" x14ac:dyDescent="0.3">
      <c r="A527">
        <v>10204</v>
      </c>
      <c r="B527" t="s">
        <v>428</v>
      </c>
      <c r="C527" s="2">
        <v>44886</v>
      </c>
      <c r="D527" t="s">
        <v>429</v>
      </c>
      <c r="E527">
        <v>3364</v>
      </c>
    </row>
    <row r="528" spans="1:5" x14ac:dyDescent="0.3">
      <c r="A528">
        <v>10204</v>
      </c>
      <c r="B528" t="s">
        <v>428</v>
      </c>
      <c r="C528" s="2">
        <v>44640</v>
      </c>
      <c r="D528" t="s">
        <v>430</v>
      </c>
      <c r="E528">
        <v>761</v>
      </c>
    </row>
    <row r="529" spans="1:5" x14ac:dyDescent="0.3">
      <c r="A529">
        <v>10205</v>
      </c>
      <c r="B529" t="s">
        <v>434</v>
      </c>
      <c r="C529" s="2">
        <v>44173</v>
      </c>
      <c r="D529" t="s">
        <v>429</v>
      </c>
      <c r="E529">
        <v>4226</v>
      </c>
    </row>
    <row r="530" spans="1:5" x14ac:dyDescent="0.3">
      <c r="A530">
        <v>10206</v>
      </c>
      <c r="B530" t="s">
        <v>434</v>
      </c>
      <c r="C530" s="2">
        <v>44682</v>
      </c>
      <c r="D530" t="s">
        <v>429</v>
      </c>
      <c r="E530">
        <v>2630</v>
      </c>
    </row>
    <row r="531" spans="1:5" x14ac:dyDescent="0.3">
      <c r="A531">
        <v>10206</v>
      </c>
      <c r="B531" t="s">
        <v>434</v>
      </c>
      <c r="C531" s="2">
        <v>44917</v>
      </c>
      <c r="D531" t="s">
        <v>431</v>
      </c>
      <c r="E531">
        <v>-712</v>
      </c>
    </row>
    <row r="532" spans="1:5" x14ac:dyDescent="0.3">
      <c r="A532">
        <v>10206</v>
      </c>
      <c r="B532" t="s">
        <v>434</v>
      </c>
      <c r="C532" s="2">
        <v>44629</v>
      </c>
      <c r="D532" t="s">
        <v>430</v>
      </c>
      <c r="E532">
        <v>440</v>
      </c>
    </row>
    <row r="533" spans="1:5" x14ac:dyDescent="0.3">
      <c r="A533">
        <v>10207</v>
      </c>
      <c r="B533" t="s">
        <v>434</v>
      </c>
      <c r="C533" s="2">
        <v>45157</v>
      </c>
      <c r="D533" t="s">
        <v>429</v>
      </c>
      <c r="E533">
        <v>2220</v>
      </c>
    </row>
    <row r="534" spans="1:5" x14ac:dyDescent="0.3">
      <c r="A534">
        <v>10207</v>
      </c>
      <c r="B534" t="s">
        <v>434</v>
      </c>
      <c r="C534" s="2">
        <v>45234</v>
      </c>
      <c r="D534" t="s">
        <v>432</v>
      </c>
      <c r="E534">
        <v>-2220</v>
      </c>
    </row>
    <row r="535" spans="1:5" x14ac:dyDescent="0.3">
      <c r="A535">
        <v>10207</v>
      </c>
      <c r="B535" t="s">
        <v>434</v>
      </c>
      <c r="C535" s="2">
        <v>44995</v>
      </c>
      <c r="D535" t="s">
        <v>430</v>
      </c>
      <c r="E535">
        <v>927</v>
      </c>
    </row>
    <row r="536" spans="1:5" x14ac:dyDescent="0.3">
      <c r="A536">
        <v>10207</v>
      </c>
      <c r="B536" t="s">
        <v>434</v>
      </c>
      <c r="C536" s="2">
        <v>45087</v>
      </c>
      <c r="D536" t="s">
        <v>430</v>
      </c>
      <c r="E536">
        <v>931</v>
      </c>
    </row>
    <row r="537" spans="1:5" x14ac:dyDescent="0.3">
      <c r="A537">
        <v>10208</v>
      </c>
      <c r="B537" t="s">
        <v>434</v>
      </c>
      <c r="C537" s="2">
        <v>45159</v>
      </c>
      <c r="D537" t="s">
        <v>429</v>
      </c>
      <c r="E537">
        <v>5360</v>
      </c>
    </row>
    <row r="538" spans="1:5" x14ac:dyDescent="0.3">
      <c r="A538">
        <v>10208</v>
      </c>
      <c r="B538" t="s">
        <v>434</v>
      </c>
      <c r="C538" s="2">
        <v>45149</v>
      </c>
      <c r="D538" t="s">
        <v>431</v>
      </c>
      <c r="E538">
        <v>-506</v>
      </c>
    </row>
    <row r="539" spans="1:5" x14ac:dyDescent="0.3">
      <c r="A539">
        <v>10208</v>
      </c>
      <c r="B539" t="s">
        <v>434</v>
      </c>
      <c r="C539" s="2">
        <v>45142</v>
      </c>
      <c r="D539" t="s">
        <v>432</v>
      </c>
      <c r="E539">
        <v>-4854</v>
      </c>
    </row>
    <row r="540" spans="1:5" x14ac:dyDescent="0.3">
      <c r="A540">
        <v>10209</v>
      </c>
      <c r="B540" t="s">
        <v>434</v>
      </c>
      <c r="C540" s="2">
        <v>44298</v>
      </c>
      <c r="D540" t="s">
        <v>429</v>
      </c>
      <c r="E540">
        <v>5781</v>
      </c>
    </row>
    <row r="541" spans="1:5" x14ac:dyDescent="0.3">
      <c r="A541">
        <v>10209</v>
      </c>
      <c r="B541" t="s">
        <v>434</v>
      </c>
      <c r="C541" s="2">
        <v>44242</v>
      </c>
      <c r="D541" t="s">
        <v>431</v>
      </c>
      <c r="E541">
        <v>-227</v>
      </c>
    </row>
    <row r="542" spans="1:5" x14ac:dyDescent="0.3">
      <c r="A542">
        <v>10209</v>
      </c>
      <c r="B542" t="s">
        <v>434</v>
      </c>
      <c r="C542" s="2">
        <v>44390</v>
      </c>
      <c r="D542" t="s">
        <v>430</v>
      </c>
      <c r="E542">
        <v>971</v>
      </c>
    </row>
    <row r="543" spans="1:5" x14ac:dyDescent="0.3">
      <c r="A543">
        <v>10210</v>
      </c>
      <c r="B543" t="s">
        <v>433</v>
      </c>
      <c r="C543" s="2">
        <v>44931</v>
      </c>
      <c r="D543" t="s">
        <v>429</v>
      </c>
      <c r="E543">
        <v>5294</v>
      </c>
    </row>
    <row r="544" spans="1:5" x14ac:dyDescent="0.3">
      <c r="A544">
        <v>10211</v>
      </c>
      <c r="B544" t="s">
        <v>435</v>
      </c>
      <c r="C544" s="2">
        <v>44373</v>
      </c>
      <c r="D544" t="s">
        <v>429</v>
      </c>
      <c r="E544">
        <v>5690</v>
      </c>
    </row>
    <row r="545" spans="1:5" x14ac:dyDescent="0.3">
      <c r="A545">
        <v>10211</v>
      </c>
      <c r="B545" t="s">
        <v>435</v>
      </c>
      <c r="C545" s="2">
        <v>44413</v>
      </c>
      <c r="D545" t="s">
        <v>430</v>
      </c>
      <c r="E545">
        <v>751</v>
      </c>
    </row>
    <row r="546" spans="1:5" x14ac:dyDescent="0.3">
      <c r="A546">
        <v>10212</v>
      </c>
      <c r="B546" t="s">
        <v>434</v>
      </c>
      <c r="C546" s="2">
        <v>44382</v>
      </c>
      <c r="D546" t="s">
        <v>429</v>
      </c>
      <c r="E546">
        <v>6656</v>
      </c>
    </row>
    <row r="547" spans="1:5" x14ac:dyDescent="0.3">
      <c r="A547">
        <v>10212</v>
      </c>
      <c r="B547" t="s">
        <v>434</v>
      </c>
      <c r="C547" s="2">
        <v>44275</v>
      </c>
      <c r="D547" t="s">
        <v>430</v>
      </c>
      <c r="E547">
        <v>1093</v>
      </c>
    </row>
    <row r="548" spans="1:5" x14ac:dyDescent="0.3">
      <c r="A548">
        <v>10212</v>
      </c>
      <c r="B548" t="s">
        <v>434</v>
      </c>
      <c r="C548" s="2">
        <v>44484</v>
      </c>
      <c r="D548" t="s">
        <v>432</v>
      </c>
      <c r="E548">
        <v>-7749</v>
      </c>
    </row>
    <row r="549" spans="1:5" x14ac:dyDescent="0.3">
      <c r="A549">
        <v>10212</v>
      </c>
      <c r="B549" t="s">
        <v>434</v>
      </c>
      <c r="C549" s="2">
        <v>44202</v>
      </c>
      <c r="D549" t="s">
        <v>430</v>
      </c>
      <c r="E549">
        <v>831</v>
      </c>
    </row>
    <row r="550" spans="1:5" x14ac:dyDescent="0.3">
      <c r="A550">
        <v>10213</v>
      </c>
      <c r="B550" t="s">
        <v>433</v>
      </c>
      <c r="C550" s="2">
        <v>45109</v>
      </c>
      <c r="D550" t="s">
        <v>429</v>
      </c>
      <c r="E550">
        <v>4086</v>
      </c>
    </row>
    <row r="551" spans="1:5" x14ac:dyDescent="0.3">
      <c r="A551">
        <v>10213</v>
      </c>
      <c r="B551" t="s">
        <v>433</v>
      </c>
      <c r="C551" s="2">
        <v>45000</v>
      </c>
      <c r="D551" t="s">
        <v>432</v>
      </c>
      <c r="E551">
        <v>-4086</v>
      </c>
    </row>
    <row r="552" spans="1:5" x14ac:dyDescent="0.3">
      <c r="A552">
        <v>10213</v>
      </c>
      <c r="B552" t="s">
        <v>433</v>
      </c>
      <c r="C552" s="2">
        <v>45075</v>
      </c>
      <c r="D552" t="s">
        <v>432</v>
      </c>
      <c r="E552">
        <v>0</v>
      </c>
    </row>
    <row r="553" spans="1:5" x14ac:dyDescent="0.3">
      <c r="A553">
        <v>10214</v>
      </c>
      <c r="B553" t="s">
        <v>434</v>
      </c>
      <c r="C553" s="2">
        <v>44714</v>
      </c>
      <c r="D553" t="s">
        <v>429</v>
      </c>
      <c r="E553">
        <v>4966</v>
      </c>
    </row>
    <row r="554" spans="1:5" x14ac:dyDescent="0.3">
      <c r="A554">
        <v>10214</v>
      </c>
      <c r="B554" t="s">
        <v>434</v>
      </c>
      <c r="C554" s="2">
        <v>44500</v>
      </c>
      <c r="D554" t="s">
        <v>432</v>
      </c>
      <c r="E554">
        <v>-4966</v>
      </c>
    </row>
    <row r="555" spans="1:5" x14ac:dyDescent="0.3">
      <c r="A555">
        <v>10214</v>
      </c>
      <c r="B555" t="s">
        <v>434</v>
      </c>
      <c r="C555" s="2">
        <v>44544</v>
      </c>
      <c r="D555" t="s">
        <v>430</v>
      </c>
      <c r="E555">
        <v>530</v>
      </c>
    </row>
    <row r="556" spans="1:5" x14ac:dyDescent="0.3">
      <c r="A556">
        <v>10215</v>
      </c>
      <c r="B556" t="s">
        <v>434</v>
      </c>
      <c r="C556" s="2">
        <v>44535</v>
      </c>
      <c r="D556" t="s">
        <v>429</v>
      </c>
      <c r="E556">
        <v>3597</v>
      </c>
    </row>
    <row r="557" spans="1:5" x14ac:dyDescent="0.3">
      <c r="A557">
        <v>10215</v>
      </c>
      <c r="B557" t="s">
        <v>434</v>
      </c>
      <c r="C557" s="2">
        <v>44530</v>
      </c>
      <c r="D557" t="s">
        <v>430</v>
      </c>
      <c r="E557">
        <v>1114</v>
      </c>
    </row>
    <row r="558" spans="1:5" x14ac:dyDescent="0.3">
      <c r="A558">
        <v>10215</v>
      </c>
      <c r="B558" t="s">
        <v>434</v>
      </c>
      <c r="C558" s="2">
        <v>44425</v>
      </c>
      <c r="D558" t="s">
        <v>430</v>
      </c>
      <c r="E558">
        <v>887</v>
      </c>
    </row>
    <row r="559" spans="1:5" x14ac:dyDescent="0.3">
      <c r="A559">
        <v>10216</v>
      </c>
      <c r="B559" t="s">
        <v>435</v>
      </c>
      <c r="C559" s="2">
        <v>44641</v>
      </c>
      <c r="D559" t="s">
        <v>429</v>
      </c>
      <c r="E559">
        <v>3379</v>
      </c>
    </row>
    <row r="560" spans="1:5" x14ac:dyDescent="0.3">
      <c r="A560">
        <v>10216</v>
      </c>
      <c r="B560" t="s">
        <v>435</v>
      </c>
      <c r="C560" s="2">
        <v>44588</v>
      </c>
      <c r="D560" t="s">
        <v>430</v>
      </c>
      <c r="E560">
        <v>1031</v>
      </c>
    </row>
    <row r="561" spans="1:5" x14ac:dyDescent="0.3">
      <c r="A561">
        <v>10216</v>
      </c>
      <c r="B561" t="s">
        <v>435</v>
      </c>
      <c r="C561" s="2">
        <v>44607</v>
      </c>
      <c r="D561" t="s">
        <v>430</v>
      </c>
      <c r="E561">
        <v>752</v>
      </c>
    </row>
    <row r="562" spans="1:5" x14ac:dyDescent="0.3">
      <c r="A562">
        <v>10216</v>
      </c>
      <c r="B562" t="s">
        <v>435</v>
      </c>
      <c r="C562" s="2">
        <v>44902</v>
      </c>
      <c r="D562" t="s">
        <v>430</v>
      </c>
      <c r="E562">
        <v>790</v>
      </c>
    </row>
    <row r="563" spans="1:5" x14ac:dyDescent="0.3">
      <c r="A563">
        <v>10217</v>
      </c>
      <c r="B563" t="s">
        <v>433</v>
      </c>
      <c r="C563" s="2">
        <v>44703</v>
      </c>
      <c r="D563" t="s">
        <v>429</v>
      </c>
      <c r="E563">
        <v>6703</v>
      </c>
    </row>
    <row r="564" spans="1:5" x14ac:dyDescent="0.3">
      <c r="A564">
        <v>10217</v>
      </c>
      <c r="B564" t="s">
        <v>433</v>
      </c>
      <c r="C564" s="2">
        <v>44555</v>
      </c>
      <c r="D564" t="s">
        <v>430</v>
      </c>
      <c r="E564">
        <v>930</v>
      </c>
    </row>
    <row r="565" spans="1:5" x14ac:dyDescent="0.3">
      <c r="A565">
        <v>10218</v>
      </c>
      <c r="B565" t="s">
        <v>433</v>
      </c>
      <c r="C565" s="2">
        <v>44235</v>
      </c>
      <c r="D565" t="s">
        <v>429</v>
      </c>
      <c r="E565">
        <v>2848</v>
      </c>
    </row>
    <row r="566" spans="1:5" x14ac:dyDescent="0.3">
      <c r="A566">
        <v>10218</v>
      </c>
      <c r="B566" t="s">
        <v>433</v>
      </c>
      <c r="C566" s="2">
        <v>44290</v>
      </c>
      <c r="D566" t="s">
        <v>430</v>
      </c>
      <c r="E566">
        <v>402</v>
      </c>
    </row>
    <row r="567" spans="1:5" x14ac:dyDescent="0.3">
      <c r="A567">
        <v>10219</v>
      </c>
      <c r="B567" t="s">
        <v>435</v>
      </c>
      <c r="C567" s="2">
        <v>44879</v>
      </c>
      <c r="D567" t="s">
        <v>429</v>
      </c>
      <c r="E567">
        <v>6580</v>
      </c>
    </row>
    <row r="568" spans="1:5" x14ac:dyDescent="0.3">
      <c r="A568">
        <v>10219</v>
      </c>
      <c r="B568" t="s">
        <v>435</v>
      </c>
      <c r="C568" s="2">
        <v>44898</v>
      </c>
      <c r="D568" t="s">
        <v>430</v>
      </c>
      <c r="E568">
        <v>863</v>
      </c>
    </row>
    <row r="569" spans="1:5" x14ac:dyDescent="0.3">
      <c r="A569">
        <v>10219</v>
      </c>
      <c r="B569" t="s">
        <v>435</v>
      </c>
      <c r="C569" s="2">
        <v>44908</v>
      </c>
      <c r="D569" t="s">
        <v>430</v>
      </c>
      <c r="E569">
        <v>1199</v>
      </c>
    </row>
    <row r="570" spans="1:5" x14ac:dyDescent="0.3">
      <c r="A570">
        <v>10220</v>
      </c>
      <c r="B570" t="s">
        <v>435</v>
      </c>
      <c r="C570" s="2">
        <v>44416</v>
      </c>
      <c r="D570" t="s">
        <v>429</v>
      </c>
      <c r="E570">
        <v>3631</v>
      </c>
    </row>
    <row r="571" spans="1:5" x14ac:dyDescent="0.3">
      <c r="A571">
        <v>10220</v>
      </c>
      <c r="B571" t="s">
        <v>435</v>
      </c>
      <c r="C571" s="2">
        <v>44415</v>
      </c>
      <c r="D571" t="s">
        <v>431</v>
      </c>
      <c r="E571">
        <v>-291</v>
      </c>
    </row>
    <row r="572" spans="1:5" x14ac:dyDescent="0.3">
      <c r="A572">
        <v>10220</v>
      </c>
      <c r="B572" t="s">
        <v>435</v>
      </c>
      <c r="C572" s="2">
        <v>44602</v>
      </c>
      <c r="D572" t="s">
        <v>431</v>
      </c>
      <c r="E572">
        <v>-747</v>
      </c>
    </row>
    <row r="573" spans="1:5" x14ac:dyDescent="0.3">
      <c r="A573">
        <v>10220</v>
      </c>
      <c r="B573" t="s">
        <v>435</v>
      </c>
      <c r="C573" s="2">
        <v>44288</v>
      </c>
      <c r="D573" t="s">
        <v>432</v>
      </c>
      <c r="E573">
        <v>-2593</v>
      </c>
    </row>
    <row r="574" spans="1:5" x14ac:dyDescent="0.3">
      <c r="A574">
        <v>10221</v>
      </c>
      <c r="B574" t="s">
        <v>433</v>
      </c>
      <c r="C574" s="2">
        <v>44239</v>
      </c>
      <c r="D574" t="s">
        <v>429</v>
      </c>
      <c r="E574">
        <v>7850</v>
      </c>
    </row>
    <row r="575" spans="1:5" x14ac:dyDescent="0.3">
      <c r="A575">
        <v>10221</v>
      </c>
      <c r="B575" t="s">
        <v>433</v>
      </c>
      <c r="C575" s="2">
        <v>44424</v>
      </c>
      <c r="D575" t="s">
        <v>431</v>
      </c>
      <c r="E575">
        <v>-390</v>
      </c>
    </row>
    <row r="576" spans="1:5" x14ac:dyDescent="0.3">
      <c r="A576">
        <v>10221</v>
      </c>
      <c r="B576" t="s">
        <v>433</v>
      </c>
      <c r="C576" s="2">
        <v>44369</v>
      </c>
      <c r="D576" t="s">
        <v>432</v>
      </c>
      <c r="E576">
        <v>-7460</v>
      </c>
    </row>
    <row r="577" spans="1:5" x14ac:dyDescent="0.3">
      <c r="A577">
        <v>10221</v>
      </c>
      <c r="B577" t="s">
        <v>433</v>
      </c>
      <c r="C577" s="2">
        <v>44225</v>
      </c>
      <c r="D577" t="s">
        <v>430</v>
      </c>
      <c r="E577">
        <v>917</v>
      </c>
    </row>
    <row r="578" spans="1:5" x14ac:dyDescent="0.3">
      <c r="A578">
        <v>10222</v>
      </c>
      <c r="B578" t="s">
        <v>428</v>
      </c>
      <c r="C578" s="2">
        <v>44675</v>
      </c>
      <c r="D578" t="s">
        <v>429</v>
      </c>
      <c r="E578">
        <v>6253</v>
      </c>
    </row>
    <row r="579" spans="1:5" x14ac:dyDescent="0.3">
      <c r="A579">
        <v>10222</v>
      </c>
      <c r="B579" t="s">
        <v>428</v>
      </c>
      <c r="C579" s="2">
        <v>44721</v>
      </c>
      <c r="D579" t="s">
        <v>431</v>
      </c>
      <c r="E579">
        <v>-337</v>
      </c>
    </row>
    <row r="580" spans="1:5" x14ac:dyDescent="0.3">
      <c r="A580">
        <v>10222</v>
      </c>
      <c r="B580" t="s">
        <v>428</v>
      </c>
      <c r="C580" s="2">
        <v>44701</v>
      </c>
      <c r="D580" t="s">
        <v>430</v>
      </c>
      <c r="E580">
        <v>497</v>
      </c>
    </row>
    <row r="581" spans="1:5" x14ac:dyDescent="0.3">
      <c r="A581">
        <v>10223</v>
      </c>
      <c r="B581" t="s">
        <v>428</v>
      </c>
      <c r="C581" s="2">
        <v>44427</v>
      </c>
      <c r="D581" t="s">
        <v>429</v>
      </c>
      <c r="E581">
        <v>6310</v>
      </c>
    </row>
    <row r="582" spans="1:5" x14ac:dyDescent="0.3">
      <c r="A582">
        <v>10223</v>
      </c>
      <c r="B582" t="s">
        <v>428</v>
      </c>
      <c r="C582" s="2">
        <v>44324</v>
      </c>
      <c r="D582" t="s">
        <v>431</v>
      </c>
      <c r="E582">
        <v>-214</v>
      </c>
    </row>
    <row r="583" spans="1:5" x14ac:dyDescent="0.3">
      <c r="A583">
        <v>10223</v>
      </c>
      <c r="B583" t="s">
        <v>428</v>
      </c>
      <c r="C583" s="2">
        <v>44365</v>
      </c>
      <c r="D583" t="s">
        <v>431</v>
      </c>
      <c r="E583">
        <v>-781</v>
      </c>
    </row>
    <row r="584" spans="1:5" x14ac:dyDescent="0.3">
      <c r="A584">
        <v>10224</v>
      </c>
      <c r="B584" t="s">
        <v>433</v>
      </c>
      <c r="C584" s="2">
        <v>44909</v>
      </c>
      <c r="D584" t="s">
        <v>429</v>
      </c>
      <c r="E584">
        <v>5221</v>
      </c>
    </row>
    <row r="585" spans="1:5" x14ac:dyDescent="0.3">
      <c r="A585">
        <v>10224</v>
      </c>
      <c r="B585" t="s">
        <v>433</v>
      </c>
      <c r="C585" s="2">
        <v>44858</v>
      </c>
      <c r="D585" t="s">
        <v>430</v>
      </c>
      <c r="E585">
        <v>985</v>
      </c>
    </row>
    <row r="586" spans="1:5" x14ac:dyDescent="0.3">
      <c r="A586">
        <v>10225</v>
      </c>
      <c r="B586" t="s">
        <v>428</v>
      </c>
      <c r="C586" s="2">
        <v>44392</v>
      </c>
      <c r="D586" t="s">
        <v>429</v>
      </c>
      <c r="E586">
        <v>3650</v>
      </c>
    </row>
    <row r="587" spans="1:5" x14ac:dyDescent="0.3">
      <c r="A587">
        <v>10225</v>
      </c>
      <c r="B587" t="s">
        <v>428</v>
      </c>
      <c r="C587" s="2">
        <v>44275</v>
      </c>
      <c r="D587" t="s">
        <v>430</v>
      </c>
      <c r="E587">
        <v>692</v>
      </c>
    </row>
    <row r="588" spans="1:5" x14ac:dyDescent="0.3">
      <c r="A588">
        <v>10226</v>
      </c>
      <c r="B588" t="s">
        <v>433</v>
      </c>
      <c r="C588" s="2">
        <v>44575</v>
      </c>
      <c r="D588" t="s">
        <v>429</v>
      </c>
      <c r="E588">
        <v>3473</v>
      </c>
    </row>
    <row r="589" spans="1:5" x14ac:dyDescent="0.3">
      <c r="A589">
        <v>10226</v>
      </c>
      <c r="B589" t="s">
        <v>433</v>
      </c>
      <c r="C589" s="2">
        <v>44705</v>
      </c>
      <c r="D589" t="s">
        <v>431</v>
      </c>
      <c r="E589">
        <v>-211</v>
      </c>
    </row>
    <row r="590" spans="1:5" x14ac:dyDescent="0.3">
      <c r="A590">
        <v>10226</v>
      </c>
      <c r="B590" t="s">
        <v>433</v>
      </c>
      <c r="C590" s="2">
        <v>44540</v>
      </c>
      <c r="D590" t="s">
        <v>431</v>
      </c>
      <c r="E590">
        <v>-441</v>
      </c>
    </row>
    <row r="591" spans="1:5" x14ac:dyDescent="0.3">
      <c r="A591">
        <v>10226</v>
      </c>
      <c r="B591" t="s">
        <v>433</v>
      </c>
      <c r="C591" s="2">
        <v>44438</v>
      </c>
      <c r="D591" t="s">
        <v>431</v>
      </c>
      <c r="E591">
        <v>-676</v>
      </c>
    </row>
    <row r="592" spans="1:5" x14ac:dyDescent="0.3">
      <c r="A592">
        <v>10227</v>
      </c>
      <c r="B592" t="s">
        <v>434</v>
      </c>
      <c r="C592" s="2">
        <v>44948</v>
      </c>
      <c r="D592" t="s">
        <v>429</v>
      </c>
      <c r="E592">
        <v>8562</v>
      </c>
    </row>
    <row r="593" spans="1:5" x14ac:dyDescent="0.3">
      <c r="A593">
        <v>10227</v>
      </c>
      <c r="B593" t="s">
        <v>434</v>
      </c>
      <c r="C593" s="2">
        <v>44850</v>
      </c>
      <c r="D593" t="s">
        <v>431</v>
      </c>
      <c r="E593">
        <v>-502</v>
      </c>
    </row>
    <row r="594" spans="1:5" x14ac:dyDescent="0.3">
      <c r="A594">
        <v>10228</v>
      </c>
      <c r="B594" t="s">
        <v>434</v>
      </c>
      <c r="C594" s="2">
        <v>44377</v>
      </c>
      <c r="D594" t="s">
        <v>429</v>
      </c>
      <c r="E594">
        <v>4917</v>
      </c>
    </row>
    <row r="595" spans="1:5" x14ac:dyDescent="0.3">
      <c r="A595">
        <v>10228</v>
      </c>
      <c r="B595" t="s">
        <v>434</v>
      </c>
      <c r="C595" s="2">
        <v>44387</v>
      </c>
      <c r="D595" t="s">
        <v>430</v>
      </c>
      <c r="E595">
        <v>920</v>
      </c>
    </row>
    <row r="596" spans="1:5" x14ac:dyDescent="0.3">
      <c r="A596">
        <v>10229</v>
      </c>
      <c r="B596" t="s">
        <v>434</v>
      </c>
      <c r="C596" s="2">
        <v>45100</v>
      </c>
      <c r="D596" t="s">
        <v>429</v>
      </c>
      <c r="E596">
        <v>7569</v>
      </c>
    </row>
    <row r="597" spans="1:5" x14ac:dyDescent="0.3">
      <c r="A597">
        <v>10229</v>
      </c>
      <c r="B597" t="s">
        <v>434</v>
      </c>
      <c r="C597" s="2">
        <v>44936</v>
      </c>
      <c r="D597" t="s">
        <v>431</v>
      </c>
      <c r="E597">
        <v>-283</v>
      </c>
    </row>
    <row r="598" spans="1:5" x14ac:dyDescent="0.3">
      <c r="A598">
        <v>10229</v>
      </c>
      <c r="B598" t="s">
        <v>434</v>
      </c>
      <c r="C598" s="2">
        <v>45094</v>
      </c>
      <c r="D598" t="s">
        <v>430</v>
      </c>
      <c r="E598">
        <v>1020</v>
      </c>
    </row>
    <row r="599" spans="1:5" x14ac:dyDescent="0.3">
      <c r="A599">
        <v>10229</v>
      </c>
      <c r="B599" t="s">
        <v>434</v>
      </c>
      <c r="C599" s="2">
        <v>45010</v>
      </c>
      <c r="D599" t="s">
        <v>430</v>
      </c>
      <c r="E599">
        <v>877</v>
      </c>
    </row>
    <row r="600" spans="1:5" x14ac:dyDescent="0.3">
      <c r="A600">
        <v>10230</v>
      </c>
      <c r="B600" t="s">
        <v>428</v>
      </c>
      <c r="C600" s="2">
        <v>44999</v>
      </c>
      <c r="D600" t="s">
        <v>429</v>
      </c>
      <c r="E600">
        <v>5691</v>
      </c>
    </row>
    <row r="601" spans="1:5" x14ac:dyDescent="0.3">
      <c r="A601">
        <v>10231</v>
      </c>
      <c r="B601" t="s">
        <v>433</v>
      </c>
      <c r="C601" s="2">
        <v>44798</v>
      </c>
      <c r="D601" t="s">
        <v>429</v>
      </c>
      <c r="E601">
        <v>4619</v>
      </c>
    </row>
    <row r="602" spans="1:5" x14ac:dyDescent="0.3">
      <c r="A602">
        <v>10231</v>
      </c>
      <c r="B602" t="s">
        <v>433</v>
      </c>
      <c r="C602" s="2">
        <v>44591</v>
      </c>
      <c r="D602" t="s">
        <v>431</v>
      </c>
      <c r="E602">
        <v>-797</v>
      </c>
    </row>
    <row r="603" spans="1:5" x14ac:dyDescent="0.3">
      <c r="A603">
        <v>10232</v>
      </c>
      <c r="B603" t="s">
        <v>435</v>
      </c>
      <c r="C603" s="2">
        <v>45134</v>
      </c>
      <c r="D603" t="s">
        <v>429</v>
      </c>
      <c r="E603">
        <v>7624</v>
      </c>
    </row>
    <row r="604" spans="1:5" x14ac:dyDescent="0.3">
      <c r="A604">
        <v>10233</v>
      </c>
      <c r="B604" t="s">
        <v>428</v>
      </c>
      <c r="C604" s="2">
        <v>44393</v>
      </c>
      <c r="D604" t="s">
        <v>429</v>
      </c>
      <c r="E604">
        <v>4403</v>
      </c>
    </row>
    <row r="605" spans="1:5" x14ac:dyDescent="0.3">
      <c r="A605">
        <v>10233</v>
      </c>
      <c r="B605" t="s">
        <v>428</v>
      </c>
      <c r="C605" s="2">
        <v>44364</v>
      </c>
      <c r="D605" t="s">
        <v>431</v>
      </c>
      <c r="E605">
        <v>-772</v>
      </c>
    </row>
    <row r="606" spans="1:5" x14ac:dyDescent="0.3">
      <c r="A606">
        <v>10233</v>
      </c>
      <c r="B606" t="s">
        <v>428</v>
      </c>
      <c r="C606" s="2">
        <v>44367</v>
      </c>
      <c r="D606" t="s">
        <v>431</v>
      </c>
      <c r="E606">
        <v>-515</v>
      </c>
    </row>
    <row r="607" spans="1:5" x14ac:dyDescent="0.3">
      <c r="A607">
        <v>10233</v>
      </c>
      <c r="B607" t="s">
        <v>428</v>
      </c>
      <c r="C607" s="2">
        <v>44142</v>
      </c>
      <c r="D607" t="s">
        <v>430</v>
      </c>
      <c r="E607">
        <v>1136</v>
      </c>
    </row>
    <row r="608" spans="1:5" x14ac:dyDescent="0.3">
      <c r="A608">
        <v>10234</v>
      </c>
      <c r="B608" t="s">
        <v>428</v>
      </c>
      <c r="C608" s="2">
        <v>44033</v>
      </c>
      <c r="D608" t="s">
        <v>429</v>
      </c>
      <c r="E608">
        <v>4470</v>
      </c>
    </row>
    <row r="609" spans="1:5" x14ac:dyDescent="0.3">
      <c r="A609">
        <v>10234</v>
      </c>
      <c r="B609" t="s">
        <v>428</v>
      </c>
      <c r="C609" s="2">
        <v>44186</v>
      </c>
      <c r="D609" t="s">
        <v>431</v>
      </c>
      <c r="E609">
        <v>-754</v>
      </c>
    </row>
    <row r="610" spans="1:5" x14ac:dyDescent="0.3">
      <c r="A610">
        <v>10235</v>
      </c>
      <c r="B610" t="s">
        <v>428</v>
      </c>
      <c r="C610" s="2">
        <v>44843</v>
      </c>
      <c r="D610" t="s">
        <v>429</v>
      </c>
      <c r="E610">
        <v>3351</v>
      </c>
    </row>
    <row r="611" spans="1:5" x14ac:dyDescent="0.3">
      <c r="A611">
        <v>10236</v>
      </c>
      <c r="B611" t="s">
        <v>435</v>
      </c>
      <c r="C611" s="2">
        <v>44466</v>
      </c>
      <c r="D611" t="s">
        <v>429</v>
      </c>
      <c r="E611">
        <v>6974</v>
      </c>
    </row>
    <row r="612" spans="1:5" x14ac:dyDescent="0.3">
      <c r="A612">
        <v>10236</v>
      </c>
      <c r="B612" t="s">
        <v>435</v>
      </c>
      <c r="C612" s="2">
        <v>44468</v>
      </c>
      <c r="D612" t="s">
        <v>432</v>
      </c>
      <c r="E612">
        <v>-6974</v>
      </c>
    </row>
    <row r="613" spans="1:5" x14ac:dyDescent="0.3">
      <c r="A613">
        <v>10237</v>
      </c>
      <c r="B613" t="s">
        <v>434</v>
      </c>
      <c r="C613" s="2">
        <v>44972</v>
      </c>
      <c r="D613" t="s">
        <v>429</v>
      </c>
      <c r="E613">
        <v>4077</v>
      </c>
    </row>
    <row r="614" spans="1:5" x14ac:dyDescent="0.3">
      <c r="A614">
        <v>10237</v>
      </c>
      <c r="B614" t="s">
        <v>434</v>
      </c>
      <c r="C614" s="2">
        <v>44820</v>
      </c>
      <c r="D614" t="s">
        <v>431</v>
      </c>
      <c r="E614">
        <v>-752</v>
      </c>
    </row>
    <row r="615" spans="1:5" x14ac:dyDescent="0.3">
      <c r="A615">
        <v>10237</v>
      </c>
      <c r="B615" t="s">
        <v>434</v>
      </c>
      <c r="C615" s="2">
        <v>44847</v>
      </c>
      <c r="D615" t="s">
        <v>431</v>
      </c>
      <c r="E615">
        <v>-556</v>
      </c>
    </row>
    <row r="616" spans="1:5" x14ac:dyDescent="0.3">
      <c r="A616">
        <v>10237</v>
      </c>
      <c r="B616" t="s">
        <v>434</v>
      </c>
      <c r="C616" s="2">
        <v>44839</v>
      </c>
      <c r="D616" t="s">
        <v>430</v>
      </c>
      <c r="E616">
        <v>850</v>
      </c>
    </row>
    <row r="617" spans="1:5" x14ac:dyDescent="0.3">
      <c r="A617">
        <v>10238</v>
      </c>
      <c r="B617" t="s">
        <v>435</v>
      </c>
      <c r="C617" s="2">
        <v>44318</v>
      </c>
      <c r="D617" t="s">
        <v>429</v>
      </c>
      <c r="E617">
        <v>7194</v>
      </c>
    </row>
    <row r="618" spans="1:5" x14ac:dyDescent="0.3">
      <c r="A618">
        <v>10238</v>
      </c>
      <c r="B618" t="s">
        <v>435</v>
      </c>
      <c r="C618" s="2">
        <v>44328</v>
      </c>
      <c r="D618" t="s">
        <v>432</v>
      </c>
      <c r="E618">
        <v>-7194</v>
      </c>
    </row>
    <row r="619" spans="1:5" x14ac:dyDescent="0.3">
      <c r="A619">
        <v>10239</v>
      </c>
      <c r="B619" t="s">
        <v>435</v>
      </c>
      <c r="C619" s="2">
        <v>45144</v>
      </c>
      <c r="D619" t="s">
        <v>429</v>
      </c>
      <c r="E619">
        <v>7744</v>
      </c>
    </row>
    <row r="620" spans="1:5" x14ac:dyDescent="0.3">
      <c r="A620">
        <v>10239</v>
      </c>
      <c r="B620" t="s">
        <v>435</v>
      </c>
      <c r="C620" s="2">
        <v>45067</v>
      </c>
      <c r="D620" t="s">
        <v>430</v>
      </c>
      <c r="E620">
        <v>654</v>
      </c>
    </row>
    <row r="621" spans="1:5" x14ac:dyDescent="0.3">
      <c r="A621">
        <v>10239</v>
      </c>
      <c r="B621" t="s">
        <v>435</v>
      </c>
      <c r="C621" s="2">
        <v>45029</v>
      </c>
      <c r="D621" t="s">
        <v>430</v>
      </c>
      <c r="E621">
        <v>1196</v>
      </c>
    </row>
    <row r="622" spans="1:5" x14ac:dyDescent="0.3">
      <c r="A622">
        <v>10239</v>
      </c>
      <c r="B622" t="s">
        <v>435</v>
      </c>
      <c r="C622" s="2">
        <v>45007</v>
      </c>
      <c r="D622" t="s">
        <v>430</v>
      </c>
      <c r="E622">
        <v>976</v>
      </c>
    </row>
    <row r="623" spans="1:5" x14ac:dyDescent="0.3">
      <c r="A623">
        <v>10240</v>
      </c>
      <c r="B623" t="s">
        <v>435</v>
      </c>
      <c r="C623" s="2">
        <v>44458</v>
      </c>
      <c r="D623" t="s">
        <v>429</v>
      </c>
      <c r="E623">
        <v>1551</v>
      </c>
    </row>
    <row r="624" spans="1:5" x14ac:dyDescent="0.3">
      <c r="A624">
        <v>10241</v>
      </c>
      <c r="B624" t="s">
        <v>428</v>
      </c>
      <c r="C624" s="2">
        <v>45081</v>
      </c>
      <c r="D624" t="s">
        <v>429</v>
      </c>
      <c r="E624">
        <v>6505</v>
      </c>
    </row>
    <row r="625" spans="1:5" x14ac:dyDescent="0.3">
      <c r="A625">
        <v>10242</v>
      </c>
      <c r="B625" t="s">
        <v>428</v>
      </c>
      <c r="C625" s="2">
        <v>44156</v>
      </c>
      <c r="D625" t="s">
        <v>429</v>
      </c>
      <c r="E625">
        <v>4595</v>
      </c>
    </row>
    <row r="626" spans="1:5" x14ac:dyDescent="0.3">
      <c r="A626">
        <v>10242</v>
      </c>
      <c r="B626" t="s">
        <v>428</v>
      </c>
      <c r="C626" s="2">
        <v>44070</v>
      </c>
      <c r="D626" t="s">
        <v>431</v>
      </c>
      <c r="E626">
        <v>-257</v>
      </c>
    </row>
    <row r="627" spans="1:5" x14ac:dyDescent="0.3">
      <c r="A627">
        <v>10243</v>
      </c>
      <c r="B627" t="s">
        <v>433</v>
      </c>
      <c r="C627" s="2">
        <v>44634</v>
      </c>
      <c r="D627" t="s">
        <v>429</v>
      </c>
      <c r="E627">
        <v>3612</v>
      </c>
    </row>
    <row r="628" spans="1:5" x14ac:dyDescent="0.3">
      <c r="A628">
        <v>10243</v>
      </c>
      <c r="B628" t="s">
        <v>433</v>
      </c>
      <c r="C628" s="2">
        <v>44635</v>
      </c>
      <c r="D628" t="s">
        <v>431</v>
      </c>
      <c r="E628">
        <v>-528</v>
      </c>
    </row>
    <row r="629" spans="1:5" x14ac:dyDescent="0.3">
      <c r="A629">
        <v>10243</v>
      </c>
      <c r="B629" t="s">
        <v>433</v>
      </c>
      <c r="C629" s="2">
        <v>44461</v>
      </c>
      <c r="D629" t="s">
        <v>430</v>
      </c>
      <c r="E629">
        <v>446</v>
      </c>
    </row>
    <row r="630" spans="1:5" x14ac:dyDescent="0.3">
      <c r="A630">
        <v>10244</v>
      </c>
      <c r="B630" t="s">
        <v>433</v>
      </c>
      <c r="C630" s="2">
        <v>44616</v>
      </c>
      <c r="D630" t="s">
        <v>429</v>
      </c>
      <c r="E630">
        <v>1499</v>
      </c>
    </row>
    <row r="631" spans="1:5" x14ac:dyDescent="0.3">
      <c r="A631">
        <v>10244</v>
      </c>
      <c r="B631" t="s">
        <v>433</v>
      </c>
      <c r="C631" s="2">
        <v>44761</v>
      </c>
      <c r="D631" t="s">
        <v>432</v>
      </c>
      <c r="E631">
        <v>-1499</v>
      </c>
    </row>
    <row r="632" spans="1:5" x14ac:dyDescent="0.3">
      <c r="A632">
        <v>10244</v>
      </c>
      <c r="B632" t="s">
        <v>433</v>
      </c>
      <c r="C632" s="2">
        <v>44565</v>
      </c>
      <c r="D632" t="s">
        <v>430</v>
      </c>
      <c r="E632">
        <v>737</v>
      </c>
    </row>
    <row r="633" spans="1:5" x14ac:dyDescent="0.3">
      <c r="A633">
        <v>10244</v>
      </c>
      <c r="B633" t="s">
        <v>433</v>
      </c>
      <c r="C633" s="2">
        <v>44760</v>
      </c>
      <c r="D633" t="s">
        <v>430</v>
      </c>
      <c r="E633">
        <v>652</v>
      </c>
    </row>
    <row r="634" spans="1:5" x14ac:dyDescent="0.3">
      <c r="A634">
        <v>10245</v>
      </c>
      <c r="B634" t="s">
        <v>435</v>
      </c>
      <c r="C634" s="2">
        <v>44922</v>
      </c>
      <c r="D634" t="s">
        <v>429</v>
      </c>
      <c r="E634">
        <v>2222</v>
      </c>
    </row>
    <row r="635" spans="1:5" x14ac:dyDescent="0.3">
      <c r="A635">
        <v>10245</v>
      </c>
      <c r="B635" t="s">
        <v>435</v>
      </c>
      <c r="C635" s="2">
        <v>44866</v>
      </c>
      <c r="D635" t="s">
        <v>430</v>
      </c>
      <c r="E635">
        <v>1072</v>
      </c>
    </row>
    <row r="636" spans="1:5" x14ac:dyDescent="0.3">
      <c r="A636">
        <v>10245</v>
      </c>
      <c r="B636" t="s">
        <v>435</v>
      </c>
      <c r="C636" s="2">
        <v>44988</v>
      </c>
      <c r="D636" t="s">
        <v>430</v>
      </c>
      <c r="E636">
        <v>1169</v>
      </c>
    </row>
    <row r="637" spans="1:5" x14ac:dyDescent="0.3">
      <c r="A637">
        <v>10246</v>
      </c>
      <c r="B637" t="s">
        <v>433</v>
      </c>
      <c r="C637" s="2">
        <v>44393</v>
      </c>
      <c r="D637" t="s">
        <v>429</v>
      </c>
      <c r="E637">
        <v>8493</v>
      </c>
    </row>
    <row r="638" spans="1:5" x14ac:dyDescent="0.3">
      <c r="A638">
        <v>10246</v>
      </c>
      <c r="B638" t="s">
        <v>433</v>
      </c>
      <c r="C638" s="2">
        <v>44185</v>
      </c>
      <c r="D638" t="s">
        <v>431</v>
      </c>
      <c r="E638">
        <v>-626</v>
      </c>
    </row>
    <row r="639" spans="1:5" x14ac:dyDescent="0.3">
      <c r="A639">
        <v>10246</v>
      </c>
      <c r="B639" t="s">
        <v>433</v>
      </c>
      <c r="C639" s="2">
        <v>44441</v>
      </c>
      <c r="D639" t="s">
        <v>431</v>
      </c>
      <c r="E639">
        <v>-597</v>
      </c>
    </row>
    <row r="640" spans="1:5" x14ac:dyDescent="0.3">
      <c r="A640">
        <v>10247</v>
      </c>
      <c r="B640" t="s">
        <v>433</v>
      </c>
      <c r="C640" s="2">
        <v>44446</v>
      </c>
      <c r="D640" t="s">
        <v>429</v>
      </c>
      <c r="E640">
        <v>6297</v>
      </c>
    </row>
    <row r="641" spans="1:5" x14ac:dyDescent="0.3">
      <c r="A641">
        <v>10247</v>
      </c>
      <c r="B641" t="s">
        <v>433</v>
      </c>
      <c r="C641" s="2">
        <v>44317</v>
      </c>
      <c r="D641" t="s">
        <v>432</v>
      </c>
      <c r="E641">
        <v>-6297</v>
      </c>
    </row>
    <row r="642" spans="1:5" x14ac:dyDescent="0.3">
      <c r="A642">
        <v>10247</v>
      </c>
      <c r="B642" t="s">
        <v>433</v>
      </c>
      <c r="C642" s="2">
        <v>44466</v>
      </c>
      <c r="D642" t="s">
        <v>430</v>
      </c>
      <c r="E642">
        <v>1041</v>
      </c>
    </row>
    <row r="643" spans="1:5" x14ac:dyDescent="0.3">
      <c r="A643">
        <v>10248</v>
      </c>
      <c r="B643" t="s">
        <v>433</v>
      </c>
      <c r="C643" s="2">
        <v>44603</v>
      </c>
      <c r="D643" t="s">
        <v>429</v>
      </c>
      <c r="E643">
        <v>6518</v>
      </c>
    </row>
    <row r="644" spans="1:5" x14ac:dyDescent="0.3">
      <c r="A644">
        <v>10249</v>
      </c>
      <c r="B644" t="s">
        <v>428</v>
      </c>
      <c r="C644" s="2">
        <v>44546</v>
      </c>
      <c r="D644" t="s">
        <v>429</v>
      </c>
      <c r="E644">
        <v>6933</v>
      </c>
    </row>
    <row r="645" spans="1:5" x14ac:dyDescent="0.3">
      <c r="A645">
        <v>10250</v>
      </c>
      <c r="B645" t="s">
        <v>433</v>
      </c>
      <c r="C645" s="2">
        <v>44458</v>
      </c>
      <c r="D645" t="s">
        <v>429</v>
      </c>
      <c r="E645">
        <v>3483</v>
      </c>
    </row>
    <row r="646" spans="1:5" x14ac:dyDescent="0.3">
      <c r="A646">
        <v>10250</v>
      </c>
      <c r="B646" t="s">
        <v>433</v>
      </c>
      <c r="C646" s="2">
        <v>44295</v>
      </c>
      <c r="D646" t="s">
        <v>430</v>
      </c>
      <c r="E646">
        <v>494</v>
      </c>
    </row>
    <row r="647" spans="1:5" x14ac:dyDescent="0.3">
      <c r="A647">
        <v>10250</v>
      </c>
      <c r="B647" t="s">
        <v>433</v>
      </c>
      <c r="C647" s="2">
        <v>44348</v>
      </c>
      <c r="D647" t="s">
        <v>431</v>
      </c>
      <c r="E647">
        <v>-690</v>
      </c>
    </row>
    <row r="648" spans="1:5" x14ac:dyDescent="0.3">
      <c r="A648">
        <v>10250</v>
      </c>
      <c r="B648" t="s">
        <v>433</v>
      </c>
      <c r="C648" s="2">
        <v>44412</v>
      </c>
      <c r="D648" t="s">
        <v>431</v>
      </c>
      <c r="E648">
        <v>-409</v>
      </c>
    </row>
    <row r="649" spans="1:5" x14ac:dyDescent="0.3">
      <c r="A649">
        <v>10251</v>
      </c>
      <c r="B649" t="s">
        <v>435</v>
      </c>
      <c r="C649" s="2">
        <v>44663</v>
      </c>
      <c r="D649" t="s">
        <v>429</v>
      </c>
      <c r="E649">
        <v>4118</v>
      </c>
    </row>
    <row r="650" spans="1:5" x14ac:dyDescent="0.3">
      <c r="A650">
        <v>10251</v>
      </c>
      <c r="B650" t="s">
        <v>435</v>
      </c>
      <c r="C650" s="2">
        <v>44757</v>
      </c>
      <c r="D650" t="s">
        <v>431</v>
      </c>
      <c r="E650">
        <v>-567</v>
      </c>
    </row>
    <row r="651" spans="1:5" x14ac:dyDescent="0.3">
      <c r="A651">
        <v>10252</v>
      </c>
      <c r="B651" t="s">
        <v>434</v>
      </c>
      <c r="C651" s="2">
        <v>44859</v>
      </c>
      <c r="D651" t="s">
        <v>429</v>
      </c>
      <c r="E651">
        <v>8231</v>
      </c>
    </row>
    <row r="652" spans="1:5" x14ac:dyDescent="0.3">
      <c r="A652">
        <v>10252</v>
      </c>
      <c r="B652" t="s">
        <v>434</v>
      </c>
      <c r="C652" s="2">
        <v>44851</v>
      </c>
      <c r="D652" t="s">
        <v>430</v>
      </c>
      <c r="E652">
        <v>1122</v>
      </c>
    </row>
    <row r="653" spans="1:5" x14ac:dyDescent="0.3">
      <c r="A653">
        <v>10252</v>
      </c>
      <c r="B653" t="s">
        <v>434</v>
      </c>
      <c r="C653" s="2">
        <v>44837</v>
      </c>
      <c r="D653" t="s">
        <v>431</v>
      </c>
      <c r="E653">
        <v>-527</v>
      </c>
    </row>
    <row r="654" spans="1:5" x14ac:dyDescent="0.3">
      <c r="A654">
        <v>10253</v>
      </c>
      <c r="B654" t="s">
        <v>433</v>
      </c>
      <c r="C654" s="2">
        <v>44712</v>
      </c>
      <c r="D654" t="s">
        <v>429</v>
      </c>
      <c r="E654">
        <v>1374</v>
      </c>
    </row>
    <row r="655" spans="1:5" x14ac:dyDescent="0.3">
      <c r="A655">
        <v>10253</v>
      </c>
      <c r="B655" t="s">
        <v>433</v>
      </c>
      <c r="C655" s="2">
        <v>44789</v>
      </c>
      <c r="D655" t="s">
        <v>432</v>
      </c>
      <c r="E655">
        <v>-1374</v>
      </c>
    </row>
    <row r="656" spans="1:5" x14ac:dyDescent="0.3">
      <c r="A656">
        <v>10253</v>
      </c>
      <c r="B656" t="s">
        <v>433</v>
      </c>
      <c r="C656" s="2">
        <v>44575</v>
      </c>
      <c r="D656" t="s">
        <v>430</v>
      </c>
      <c r="E656">
        <v>866</v>
      </c>
    </row>
    <row r="657" spans="1:5" x14ac:dyDescent="0.3">
      <c r="A657">
        <v>10254</v>
      </c>
      <c r="B657" t="s">
        <v>435</v>
      </c>
      <c r="C657" s="2">
        <v>44273</v>
      </c>
      <c r="D657" t="s">
        <v>429</v>
      </c>
      <c r="E657">
        <v>3702</v>
      </c>
    </row>
    <row r="658" spans="1:5" x14ac:dyDescent="0.3">
      <c r="A658">
        <v>10254</v>
      </c>
      <c r="B658" t="s">
        <v>435</v>
      </c>
      <c r="C658" s="2">
        <v>44290</v>
      </c>
      <c r="D658" t="s">
        <v>430</v>
      </c>
      <c r="E658">
        <v>1153</v>
      </c>
    </row>
    <row r="659" spans="1:5" x14ac:dyDescent="0.3">
      <c r="A659">
        <v>10254</v>
      </c>
      <c r="B659" t="s">
        <v>435</v>
      </c>
      <c r="C659" s="2">
        <v>44298</v>
      </c>
      <c r="D659" t="s">
        <v>430</v>
      </c>
      <c r="E659">
        <v>970</v>
      </c>
    </row>
    <row r="660" spans="1:5" x14ac:dyDescent="0.3">
      <c r="A660">
        <v>10255</v>
      </c>
      <c r="B660" t="s">
        <v>434</v>
      </c>
      <c r="C660" s="2">
        <v>45189</v>
      </c>
      <c r="D660" t="s">
        <v>429</v>
      </c>
      <c r="E660">
        <v>7058</v>
      </c>
    </row>
    <row r="661" spans="1:5" x14ac:dyDescent="0.3">
      <c r="A661">
        <v>10255</v>
      </c>
      <c r="B661" t="s">
        <v>434</v>
      </c>
      <c r="C661" s="2">
        <v>45112</v>
      </c>
      <c r="D661" t="s">
        <v>430</v>
      </c>
      <c r="E661">
        <v>1050</v>
      </c>
    </row>
    <row r="662" spans="1:5" x14ac:dyDescent="0.3">
      <c r="A662">
        <v>10255</v>
      </c>
      <c r="B662" t="s">
        <v>434</v>
      </c>
      <c r="C662" s="2">
        <v>45041</v>
      </c>
      <c r="D662" t="s">
        <v>430</v>
      </c>
      <c r="E662">
        <v>1037</v>
      </c>
    </row>
    <row r="663" spans="1:5" x14ac:dyDescent="0.3">
      <c r="A663">
        <v>10256</v>
      </c>
      <c r="B663" t="s">
        <v>435</v>
      </c>
      <c r="C663" s="2">
        <v>44249</v>
      </c>
      <c r="D663" t="s">
        <v>429</v>
      </c>
      <c r="E663">
        <v>1277</v>
      </c>
    </row>
    <row r="664" spans="1:5" x14ac:dyDescent="0.3">
      <c r="A664">
        <v>10256</v>
      </c>
      <c r="B664" t="s">
        <v>435</v>
      </c>
      <c r="C664" s="2">
        <v>44019</v>
      </c>
      <c r="D664" t="s">
        <v>432</v>
      </c>
      <c r="E664">
        <v>-1277</v>
      </c>
    </row>
    <row r="665" spans="1:5" x14ac:dyDescent="0.3">
      <c r="A665">
        <v>10257</v>
      </c>
      <c r="B665" t="s">
        <v>428</v>
      </c>
      <c r="C665" s="2">
        <v>44775</v>
      </c>
      <c r="D665" t="s">
        <v>429</v>
      </c>
      <c r="E665">
        <v>7902</v>
      </c>
    </row>
    <row r="666" spans="1:5" x14ac:dyDescent="0.3">
      <c r="A666">
        <v>10258</v>
      </c>
      <c r="B666" t="s">
        <v>433</v>
      </c>
      <c r="C666" s="2">
        <v>44174</v>
      </c>
      <c r="D666" t="s">
        <v>429</v>
      </c>
      <c r="E666">
        <v>2791</v>
      </c>
    </row>
    <row r="667" spans="1:5" x14ac:dyDescent="0.3">
      <c r="A667">
        <v>10259</v>
      </c>
      <c r="B667" t="s">
        <v>435</v>
      </c>
      <c r="C667" s="2">
        <v>44300</v>
      </c>
      <c r="D667" t="s">
        <v>429</v>
      </c>
      <c r="E667">
        <v>6224</v>
      </c>
    </row>
    <row r="668" spans="1:5" x14ac:dyDescent="0.3">
      <c r="A668">
        <v>10259</v>
      </c>
      <c r="B668" t="s">
        <v>435</v>
      </c>
      <c r="C668" s="2">
        <v>44299</v>
      </c>
      <c r="D668" t="s">
        <v>432</v>
      </c>
      <c r="E668">
        <v>-6224</v>
      </c>
    </row>
    <row r="669" spans="1:5" x14ac:dyDescent="0.3">
      <c r="A669">
        <v>10259</v>
      </c>
      <c r="B669" t="s">
        <v>435</v>
      </c>
      <c r="C669" s="2">
        <v>44233</v>
      </c>
      <c r="D669" t="s">
        <v>430</v>
      </c>
      <c r="E669">
        <v>844</v>
      </c>
    </row>
    <row r="670" spans="1:5" x14ac:dyDescent="0.3">
      <c r="A670">
        <v>10260</v>
      </c>
      <c r="B670" t="s">
        <v>435</v>
      </c>
      <c r="C670" s="2">
        <v>44166</v>
      </c>
      <c r="D670" t="s">
        <v>429</v>
      </c>
      <c r="E670">
        <v>6916</v>
      </c>
    </row>
    <row r="671" spans="1:5" x14ac:dyDescent="0.3">
      <c r="A671">
        <v>10261</v>
      </c>
      <c r="B671" t="s">
        <v>434</v>
      </c>
      <c r="C671" s="2">
        <v>44153</v>
      </c>
      <c r="D671" t="s">
        <v>429</v>
      </c>
      <c r="E671">
        <v>7661</v>
      </c>
    </row>
    <row r="672" spans="1:5" x14ac:dyDescent="0.3">
      <c r="A672">
        <v>10261</v>
      </c>
      <c r="B672" t="s">
        <v>434</v>
      </c>
      <c r="C672" s="2">
        <v>44116</v>
      </c>
      <c r="D672" t="s">
        <v>432</v>
      </c>
      <c r="E672">
        <v>-7661</v>
      </c>
    </row>
    <row r="673" spans="1:5" x14ac:dyDescent="0.3">
      <c r="A673">
        <v>10261</v>
      </c>
      <c r="B673" t="s">
        <v>434</v>
      </c>
      <c r="C673" s="2">
        <v>43987</v>
      </c>
      <c r="D673" t="s">
        <v>430</v>
      </c>
      <c r="E673">
        <v>398</v>
      </c>
    </row>
    <row r="674" spans="1:5" x14ac:dyDescent="0.3">
      <c r="A674">
        <v>10262</v>
      </c>
      <c r="B674" t="s">
        <v>433</v>
      </c>
      <c r="C674" s="2">
        <v>44571</v>
      </c>
      <c r="D674" t="s">
        <v>429</v>
      </c>
      <c r="E674">
        <v>5312</v>
      </c>
    </row>
    <row r="675" spans="1:5" x14ac:dyDescent="0.3">
      <c r="A675">
        <v>10262</v>
      </c>
      <c r="B675" t="s">
        <v>433</v>
      </c>
      <c r="C675" s="2">
        <v>44383</v>
      </c>
      <c r="D675" t="s">
        <v>432</v>
      </c>
      <c r="E675">
        <v>-5312</v>
      </c>
    </row>
    <row r="676" spans="1:5" x14ac:dyDescent="0.3">
      <c r="A676">
        <v>10263</v>
      </c>
      <c r="B676" t="s">
        <v>434</v>
      </c>
      <c r="C676" s="2">
        <v>44213</v>
      </c>
      <c r="D676" t="s">
        <v>429</v>
      </c>
      <c r="E676">
        <v>8858</v>
      </c>
    </row>
    <row r="677" spans="1:5" x14ac:dyDescent="0.3">
      <c r="A677">
        <v>10263</v>
      </c>
      <c r="B677" t="s">
        <v>434</v>
      </c>
      <c r="C677" s="2">
        <v>44229</v>
      </c>
      <c r="D677" t="s">
        <v>430</v>
      </c>
      <c r="E677">
        <v>549</v>
      </c>
    </row>
    <row r="678" spans="1:5" x14ac:dyDescent="0.3">
      <c r="A678">
        <v>10263</v>
      </c>
      <c r="B678" t="s">
        <v>434</v>
      </c>
      <c r="C678" s="2">
        <v>44137</v>
      </c>
      <c r="D678" t="s">
        <v>430</v>
      </c>
      <c r="E678">
        <v>1147</v>
      </c>
    </row>
    <row r="679" spans="1:5" x14ac:dyDescent="0.3">
      <c r="A679">
        <v>10263</v>
      </c>
      <c r="B679" t="s">
        <v>434</v>
      </c>
      <c r="C679" s="2">
        <v>44063</v>
      </c>
      <c r="D679" t="s">
        <v>431</v>
      </c>
      <c r="E679">
        <v>-232</v>
      </c>
    </row>
    <row r="680" spans="1:5" x14ac:dyDescent="0.3">
      <c r="A680">
        <v>10264</v>
      </c>
      <c r="B680" t="s">
        <v>428</v>
      </c>
      <c r="C680" s="2">
        <v>44830</v>
      </c>
      <c r="D680" t="s">
        <v>429</v>
      </c>
      <c r="E680">
        <v>5527</v>
      </c>
    </row>
    <row r="681" spans="1:5" x14ac:dyDescent="0.3">
      <c r="A681">
        <v>10264</v>
      </c>
      <c r="B681" t="s">
        <v>428</v>
      </c>
      <c r="C681" s="2">
        <v>44880</v>
      </c>
      <c r="D681" t="s">
        <v>430</v>
      </c>
      <c r="E681">
        <v>309</v>
      </c>
    </row>
    <row r="682" spans="1:5" x14ac:dyDescent="0.3">
      <c r="A682">
        <v>10264</v>
      </c>
      <c r="B682" t="s">
        <v>428</v>
      </c>
      <c r="C682" s="2">
        <v>44724</v>
      </c>
      <c r="D682" t="s">
        <v>430</v>
      </c>
      <c r="E682">
        <v>1165</v>
      </c>
    </row>
    <row r="683" spans="1:5" x14ac:dyDescent="0.3">
      <c r="A683">
        <v>10264</v>
      </c>
      <c r="B683" t="s">
        <v>428</v>
      </c>
      <c r="C683" s="2">
        <v>44859</v>
      </c>
      <c r="D683" t="s">
        <v>431</v>
      </c>
      <c r="E683">
        <v>-539</v>
      </c>
    </row>
    <row r="684" spans="1:5" x14ac:dyDescent="0.3">
      <c r="A684">
        <v>10265</v>
      </c>
      <c r="B684" t="s">
        <v>428</v>
      </c>
      <c r="C684" s="2">
        <v>44439</v>
      </c>
      <c r="D684" t="s">
        <v>429</v>
      </c>
      <c r="E684">
        <v>8383</v>
      </c>
    </row>
    <row r="685" spans="1:5" x14ac:dyDescent="0.3">
      <c r="A685">
        <v>10266</v>
      </c>
      <c r="B685" t="s">
        <v>435</v>
      </c>
      <c r="C685" s="2">
        <v>43994</v>
      </c>
      <c r="D685" t="s">
        <v>429</v>
      </c>
      <c r="E685">
        <v>6606</v>
      </c>
    </row>
    <row r="686" spans="1:5" x14ac:dyDescent="0.3">
      <c r="A686">
        <v>10266</v>
      </c>
      <c r="B686" t="s">
        <v>435</v>
      </c>
      <c r="C686" s="2">
        <v>44099</v>
      </c>
      <c r="D686" t="s">
        <v>432</v>
      </c>
      <c r="E686">
        <v>-6606</v>
      </c>
    </row>
    <row r="687" spans="1:5" x14ac:dyDescent="0.3">
      <c r="A687">
        <v>10266</v>
      </c>
      <c r="B687" t="s">
        <v>435</v>
      </c>
      <c r="C687" s="2">
        <v>44244</v>
      </c>
      <c r="D687" t="s">
        <v>430</v>
      </c>
      <c r="E687">
        <v>483</v>
      </c>
    </row>
    <row r="688" spans="1:5" x14ac:dyDescent="0.3">
      <c r="A688">
        <v>10267</v>
      </c>
      <c r="B688" t="s">
        <v>434</v>
      </c>
      <c r="C688" s="2">
        <v>44585</v>
      </c>
      <c r="D688" t="s">
        <v>429</v>
      </c>
      <c r="E688">
        <v>2181</v>
      </c>
    </row>
    <row r="689" spans="1:5" x14ac:dyDescent="0.3">
      <c r="A689">
        <v>10268</v>
      </c>
      <c r="B689" t="s">
        <v>435</v>
      </c>
      <c r="C689" s="2">
        <v>44556</v>
      </c>
      <c r="D689" t="s">
        <v>429</v>
      </c>
      <c r="E689">
        <v>5619</v>
      </c>
    </row>
    <row r="690" spans="1:5" x14ac:dyDescent="0.3">
      <c r="A690">
        <v>10269</v>
      </c>
      <c r="B690" t="s">
        <v>433</v>
      </c>
      <c r="C690" s="2">
        <v>44736</v>
      </c>
      <c r="D690" t="s">
        <v>429</v>
      </c>
      <c r="E690">
        <v>7189</v>
      </c>
    </row>
    <row r="691" spans="1:5" x14ac:dyDescent="0.3">
      <c r="A691">
        <v>10269</v>
      </c>
      <c r="B691" t="s">
        <v>433</v>
      </c>
      <c r="C691" s="2">
        <v>44611</v>
      </c>
      <c r="D691" t="s">
        <v>431</v>
      </c>
      <c r="E691">
        <v>-280</v>
      </c>
    </row>
    <row r="692" spans="1:5" x14ac:dyDescent="0.3">
      <c r="A692">
        <v>10269</v>
      </c>
      <c r="B692" t="s">
        <v>433</v>
      </c>
      <c r="C692" s="2">
        <v>44796</v>
      </c>
      <c r="D692" t="s">
        <v>431</v>
      </c>
      <c r="E692">
        <v>-554</v>
      </c>
    </row>
    <row r="693" spans="1:5" x14ac:dyDescent="0.3">
      <c r="A693">
        <v>10269</v>
      </c>
      <c r="B693" t="s">
        <v>433</v>
      </c>
      <c r="C693" s="2">
        <v>44567</v>
      </c>
      <c r="D693" t="s">
        <v>430</v>
      </c>
      <c r="E693">
        <v>537</v>
      </c>
    </row>
    <row r="694" spans="1:5" x14ac:dyDescent="0.3">
      <c r="A694">
        <v>10270</v>
      </c>
      <c r="B694" t="s">
        <v>428</v>
      </c>
      <c r="C694" s="2">
        <v>44840</v>
      </c>
      <c r="D694" t="s">
        <v>429</v>
      </c>
      <c r="E694">
        <v>1242</v>
      </c>
    </row>
    <row r="695" spans="1:5" x14ac:dyDescent="0.3">
      <c r="A695">
        <v>10270</v>
      </c>
      <c r="B695" t="s">
        <v>428</v>
      </c>
      <c r="C695" s="2">
        <v>44997</v>
      </c>
      <c r="D695" t="s">
        <v>430</v>
      </c>
      <c r="E695">
        <v>761</v>
      </c>
    </row>
    <row r="696" spans="1:5" x14ac:dyDescent="0.3">
      <c r="A696">
        <v>10270</v>
      </c>
      <c r="B696" t="s">
        <v>428</v>
      </c>
      <c r="C696" s="2">
        <v>44924</v>
      </c>
      <c r="D696" t="s">
        <v>430</v>
      </c>
      <c r="E696">
        <v>866</v>
      </c>
    </row>
    <row r="697" spans="1:5" x14ac:dyDescent="0.3">
      <c r="A697">
        <v>10271</v>
      </c>
      <c r="B697" t="s">
        <v>435</v>
      </c>
      <c r="C697" s="2">
        <v>44540</v>
      </c>
      <c r="D697" t="s">
        <v>429</v>
      </c>
      <c r="E697">
        <v>6412</v>
      </c>
    </row>
    <row r="698" spans="1:5" x14ac:dyDescent="0.3">
      <c r="A698">
        <v>10271</v>
      </c>
      <c r="B698" t="s">
        <v>435</v>
      </c>
      <c r="C698" s="2">
        <v>44435</v>
      </c>
      <c r="D698" t="s">
        <v>430</v>
      </c>
      <c r="E698">
        <v>933</v>
      </c>
    </row>
    <row r="699" spans="1:5" x14ac:dyDescent="0.3">
      <c r="A699">
        <v>10271</v>
      </c>
      <c r="B699" t="s">
        <v>435</v>
      </c>
      <c r="C699" s="2">
        <v>44392</v>
      </c>
      <c r="D699" t="s">
        <v>431</v>
      </c>
      <c r="E699">
        <v>-275</v>
      </c>
    </row>
    <row r="700" spans="1:5" x14ac:dyDescent="0.3">
      <c r="A700">
        <v>10271</v>
      </c>
      <c r="B700" t="s">
        <v>435</v>
      </c>
      <c r="C700" s="2">
        <v>44283</v>
      </c>
      <c r="D700" t="s">
        <v>430</v>
      </c>
      <c r="E700">
        <v>689</v>
      </c>
    </row>
    <row r="701" spans="1:5" x14ac:dyDescent="0.3">
      <c r="A701">
        <v>10272</v>
      </c>
      <c r="B701" t="s">
        <v>433</v>
      </c>
      <c r="C701" s="2">
        <v>44693</v>
      </c>
      <c r="D701" t="s">
        <v>429</v>
      </c>
      <c r="E701">
        <v>1872</v>
      </c>
    </row>
    <row r="702" spans="1:5" x14ac:dyDescent="0.3">
      <c r="A702">
        <v>10272</v>
      </c>
      <c r="B702" t="s">
        <v>433</v>
      </c>
      <c r="C702" s="2">
        <v>44555</v>
      </c>
      <c r="D702" t="s">
        <v>430</v>
      </c>
      <c r="E702">
        <v>615</v>
      </c>
    </row>
    <row r="703" spans="1:5" x14ac:dyDescent="0.3">
      <c r="A703">
        <v>10272</v>
      </c>
      <c r="B703" t="s">
        <v>433</v>
      </c>
      <c r="C703" s="2">
        <v>44736</v>
      </c>
      <c r="D703" t="s">
        <v>430</v>
      </c>
      <c r="E703">
        <v>576</v>
      </c>
    </row>
    <row r="704" spans="1:5" x14ac:dyDescent="0.3">
      <c r="A704">
        <v>10272</v>
      </c>
      <c r="B704" t="s">
        <v>433</v>
      </c>
      <c r="C704" s="2">
        <v>44561</v>
      </c>
      <c r="D704" t="s">
        <v>430</v>
      </c>
      <c r="E704">
        <v>491</v>
      </c>
    </row>
    <row r="705" spans="1:5" x14ac:dyDescent="0.3">
      <c r="A705">
        <v>10273</v>
      </c>
      <c r="B705" t="s">
        <v>435</v>
      </c>
      <c r="C705" s="2">
        <v>45118</v>
      </c>
      <c r="D705" t="s">
        <v>429</v>
      </c>
      <c r="E705">
        <v>1846</v>
      </c>
    </row>
    <row r="706" spans="1:5" x14ac:dyDescent="0.3">
      <c r="A706">
        <v>10273</v>
      </c>
      <c r="B706" t="s">
        <v>435</v>
      </c>
      <c r="C706" s="2">
        <v>44923</v>
      </c>
      <c r="D706" t="s">
        <v>430</v>
      </c>
      <c r="E706">
        <v>867</v>
      </c>
    </row>
    <row r="707" spans="1:5" x14ac:dyDescent="0.3">
      <c r="A707">
        <v>10273</v>
      </c>
      <c r="B707" t="s">
        <v>435</v>
      </c>
      <c r="C707" s="2">
        <v>44957</v>
      </c>
      <c r="D707" t="s">
        <v>431</v>
      </c>
      <c r="E707">
        <v>-532</v>
      </c>
    </row>
    <row r="708" spans="1:5" x14ac:dyDescent="0.3">
      <c r="A708">
        <v>10273</v>
      </c>
      <c r="B708" t="s">
        <v>435</v>
      </c>
      <c r="C708" s="2">
        <v>45107</v>
      </c>
      <c r="D708" t="s">
        <v>430</v>
      </c>
      <c r="E708">
        <v>723</v>
      </c>
    </row>
    <row r="709" spans="1:5" x14ac:dyDescent="0.3">
      <c r="A709">
        <v>10274</v>
      </c>
      <c r="B709" t="s">
        <v>435</v>
      </c>
      <c r="C709" s="2">
        <v>44650</v>
      </c>
      <c r="D709" t="s">
        <v>429</v>
      </c>
      <c r="E709">
        <v>5268</v>
      </c>
    </row>
    <row r="710" spans="1:5" x14ac:dyDescent="0.3">
      <c r="A710">
        <v>10275</v>
      </c>
      <c r="B710" t="s">
        <v>433</v>
      </c>
      <c r="C710" s="2">
        <v>44279</v>
      </c>
      <c r="D710" t="s">
        <v>429</v>
      </c>
      <c r="E710">
        <v>3202</v>
      </c>
    </row>
    <row r="711" spans="1:5" x14ac:dyDescent="0.3">
      <c r="A711">
        <v>10275</v>
      </c>
      <c r="B711" t="s">
        <v>433</v>
      </c>
      <c r="C711" s="2">
        <v>44362</v>
      </c>
      <c r="D711" t="s">
        <v>430</v>
      </c>
      <c r="E711">
        <v>449</v>
      </c>
    </row>
    <row r="712" spans="1:5" x14ac:dyDescent="0.3">
      <c r="A712">
        <v>10275</v>
      </c>
      <c r="B712" t="s">
        <v>433</v>
      </c>
      <c r="C712" s="2">
        <v>44240</v>
      </c>
      <c r="D712" t="s">
        <v>430</v>
      </c>
      <c r="E712">
        <v>582</v>
      </c>
    </row>
    <row r="713" spans="1:5" x14ac:dyDescent="0.3">
      <c r="A713">
        <v>10275</v>
      </c>
      <c r="B713" t="s">
        <v>433</v>
      </c>
      <c r="C713" s="2">
        <v>44423</v>
      </c>
      <c r="D713" t="s">
        <v>430</v>
      </c>
      <c r="E713">
        <v>1101</v>
      </c>
    </row>
    <row r="714" spans="1:5" x14ac:dyDescent="0.3">
      <c r="A714">
        <v>10276</v>
      </c>
      <c r="B714" t="s">
        <v>428</v>
      </c>
      <c r="C714" s="2">
        <v>44502</v>
      </c>
      <c r="D714" t="s">
        <v>429</v>
      </c>
      <c r="E714">
        <v>6905</v>
      </c>
    </row>
    <row r="715" spans="1:5" x14ac:dyDescent="0.3">
      <c r="A715">
        <v>10276</v>
      </c>
      <c r="B715" t="s">
        <v>428</v>
      </c>
      <c r="C715" s="2">
        <v>44696</v>
      </c>
      <c r="D715" t="s">
        <v>430</v>
      </c>
      <c r="E715">
        <v>931</v>
      </c>
    </row>
    <row r="716" spans="1:5" x14ac:dyDescent="0.3">
      <c r="A716">
        <v>10276</v>
      </c>
      <c r="B716" t="s">
        <v>428</v>
      </c>
      <c r="C716" s="2">
        <v>44476</v>
      </c>
      <c r="D716" t="s">
        <v>430</v>
      </c>
      <c r="E716">
        <v>438</v>
      </c>
    </row>
    <row r="717" spans="1:5" x14ac:dyDescent="0.3">
      <c r="A717">
        <v>10277</v>
      </c>
      <c r="B717" t="s">
        <v>434</v>
      </c>
      <c r="C717" s="2">
        <v>44841</v>
      </c>
      <c r="D717" t="s">
        <v>429</v>
      </c>
      <c r="E717">
        <v>7894</v>
      </c>
    </row>
    <row r="718" spans="1:5" x14ac:dyDescent="0.3">
      <c r="A718">
        <v>10278</v>
      </c>
      <c r="B718" t="s">
        <v>435</v>
      </c>
      <c r="C718" s="2">
        <v>44933</v>
      </c>
      <c r="D718" t="s">
        <v>429</v>
      </c>
      <c r="E718">
        <v>4527</v>
      </c>
    </row>
    <row r="719" spans="1:5" x14ac:dyDescent="0.3">
      <c r="A719">
        <v>10278</v>
      </c>
      <c r="B719" t="s">
        <v>435</v>
      </c>
      <c r="C719" s="2">
        <v>45095</v>
      </c>
      <c r="D719" t="s">
        <v>432</v>
      </c>
      <c r="E719">
        <v>-4527</v>
      </c>
    </row>
    <row r="720" spans="1:5" x14ac:dyDescent="0.3">
      <c r="A720">
        <v>10278</v>
      </c>
      <c r="B720" t="s">
        <v>435</v>
      </c>
      <c r="C720" s="2">
        <v>44831</v>
      </c>
      <c r="D720" t="s">
        <v>430</v>
      </c>
      <c r="E720">
        <v>917</v>
      </c>
    </row>
    <row r="721" spans="1:5" x14ac:dyDescent="0.3">
      <c r="A721">
        <v>10279</v>
      </c>
      <c r="B721" t="s">
        <v>433</v>
      </c>
      <c r="C721" s="2">
        <v>44594</v>
      </c>
      <c r="D721" t="s">
        <v>429</v>
      </c>
      <c r="E721">
        <v>8901</v>
      </c>
    </row>
    <row r="722" spans="1:5" x14ac:dyDescent="0.3">
      <c r="A722">
        <v>10279</v>
      </c>
      <c r="B722" t="s">
        <v>433</v>
      </c>
      <c r="C722" s="2">
        <v>44707</v>
      </c>
      <c r="D722" t="s">
        <v>432</v>
      </c>
      <c r="E722">
        <v>-8901</v>
      </c>
    </row>
    <row r="723" spans="1:5" x14ac:dyDescent="0.3">
      <c r="A723">
        <v>10279</v>
      </c>
      <c r="B723" t="s">
        <v>433</v>
      </c>
      <c r="C723" s="2">
        <v>44653</v>
      </c>
      <c r="D723" t="s">
        <v>430</v>
      </c>
      <c r="E723">
        <v>948</v>
      </c>
    </row>
    <row r="724" spans="1:5" x14ac:dyDescent="0.3">
      <c r="A724">
        <v>10279</v>
      </c>
      <c r="B724" t="s">
        <v>433</v>
      </c>
      <c r="C724" s="2">
        <v>44755</v>
      </c>
      <c r="D724" t="s">
        <v>432</v>
      </c>
      <c r="E724">
        <v>-948</v>
      </c>
    </row>
    <row r="725" spans="1:5" x14ac:dyDescent="0.3">
      <c r="A725">
        <v>10280</v>
      </c>
      <c r="B725" t="s">
        <v>433</v>
      </c>
      <c r="C725" s="2">
        <v>44774</v>
      </c>
      <c r="D725" t="s">
        <v>429</v>
      </c>
      <c r="E725">
        <v>7688</v>
      </c>
    </row>
    <row r="726" spans="1:5" x14ac:dyDescent="0.3">
      <c r="A726">
        <v>10280</v>
      </c>
      <c r="B726" t="s">
        <v>433</v>
      </c>
      <c r="C726" s="2">
        <v>44832</v>
      </c>
      <c r="D726" t="s">
        <v>430</v>
      </c>
      <c r="E726">
        <v>877</v>
      </c>
    </row>
    <row r="727" spans="1:5" x14ac:dyDescent="0.3">
      <c r="A727">
        <v>10280</v>
      </c>
      <c r="B727" t="s">
        <v>433</v>
      </c>
      <c r="C727" s="2">
        <v>44733</v>
      </c>
      <c r="D727" t="s">
        <v>431</v>
      </c>
      <c r="E727">
        <v>-758</v>
      </c>
    </row>
    <row r="728" spans="1:5" x14ac:dyDescent="0.3">
      <c r="A728">
        <v>10281</v>
      </c>
      <c r="B728" t="s">
        <v>433</v>
      </c>
      <c r="C728" s="2">
        <v>44913</v>
      </c>
      <c r="D728" t="s">
        <v>429</v>
      </c>
      <c r="E728">
        <v>4591</v>
      </c>
    </row>
    <row r="729" spans="1:5" x14ac:dyDescent="0.3">
      <c r="A729">
        <v>10282</v>
      </c>
      <c r="B729" t="s">
        <v>434</v>
      </c>
      <c r="C729" s="2">
        <v>44953</v>
      </c>
      <c r="D729" t="s">
        <v>429</v>
      </c>
      <c r="E729">
        <v>2140</v>
      </c>
    </row>
    <row r="730" spans="1:5" x14ac:dyDescent="0.3">
      <c r="A730">
        <v>10283</v>
      </c>
      <c r="B730" t="s">
        <v>434</v>
      </c>
      <c r="C730" s="2">
        <v>44456</v>
      </c>
      <c r="D730" t="s">
        <v>429</v>
      </c>
      <c r="E730">
        <v>6859</v>
      </c>
    </row>
    <row r="731" spans="1:5" x14ac:dyDescent="0.3">
      <c r="A731">
        <v>10283</v>
      </c>
      <c r="B731" t="s">
        <v>434</v>
      </c>
      <c r="C731" s="2">
        <v>44594</v>
      </c>
      <c r="D731" t="s">
        <v>431</v>
      </c>
      <c r="E731">
        <v>-275</v>
      </c>
    </row>
    <row r="732" spans="1:5" x14ac:dyDescent="0.3">
      <c r="A732">
        <v>10284</v>
      </c>
      <c r="B732" t="s">
        <v>435</v>
      </c>
      <c r="C732" s="2">
        <v>44954</v>
      </c>
      <c r="D732" t="s">
        <v>429</v>
      </c>
      <c r="E732">
        <v>5150</v>
      </c>
    </row>
    <row r="733" spans="1:5" x14ac:dyDescent="0.3">
      <c r="A733">
        <v>10284</v>
      </c>
      <c r="B733" t="s">
        <v>435</v>
      </c>
      <c r="C733" s="2">
        <v>44895</v>
      </c>
      <c r="D733" t="s">
        <v>431</v>
      </c>
      <c r="E733">
        <v>-568</v>
      </c>
    </row>
    <row r="734" spans="1:5" x14ac:dyDescent="0.3">
      <c r="A734">
        <v>10284</v>
      </c>
      <c r="B734" t="s">
        <v>435</v>
      </c>
      <c r="C734" s="2">
        <v>44955</v>
      </c>
      <c r="D734" t="s">
        <v>431</v>
      </c>
      <c r="E734">
        <v>-287</v>
      </c>
    </row>
    <row r="735" spans="1:5" x14ac:dyDescent="0.3">
      <c r="A735">
        <v>10284</v>
      </c>
      <c r="B735" t="s">
        <v>435</v>
      </c>
      <c r="C735" s="2">
        <v>44736</v>
      </c>
      <c r="D735" t="s">
        <v>431</v>
      </c>
      <c r="E735">
        <v>-563</v>
      </c>
    </row>
    <row r="736" spans="1:5" x14ac:dyDescent="0.3">
      <c r="A736">
        <v>10285</v>
      </c>
      <c r="B736" t="s">
        <v>433</v>
      </c>
      <c r="C736" s="2">
        <v>44848</v>
      </c>
      <c r="D736" t="s">
        <v>429</v>
      </c>
      <c r="E736">
        <v>8911</v>
      </c>
    </row>
    <row r="737" spans="1:5" x14ac:dyDescent="0.3">
      <c r="A737">
        <v>10286</v>
      </c>
      <c r="B737" t="s">
        <v>435</v>
      </c>
      <c r="C737" s="2">
        <v>43932</v>
      </c>
      <c r="D737" t="s">
        <v>429</v>
      </c>
      <c r="E737">
        <v>3119</v>
      </c>
    </row>
    <row r="738" spans="1:5" x14ac:dyDescent="0.3">
      <c r="A738">
        <v>10287</v>
      </c>
      <c r="B738" t="s">
        <v>433</v>
      </c>
      <c r="C738" s="2">
        <v>44964</v>
      </c>
      <c r="D738" t="s">
        <v>429</v>
      </c>
      <c r="E738">
        <v>4204</v>
      </c>
    </row>
    <row r="739" spans="1:5" x14ac:dyDescent="0.3">
      <c r="A739">
        <v>10287</v>
      </c>
      <c r="B739" t="s">
        <v>433</v>
      </c>
      <c r="C739" s="2">
        <v>45010</v>
      </c>
      <c r="D739" t="s">
        <v>431</v>
      </c>
      <c r="E739">
        <v>-712</v>
      </c>
    </row>
    <row r="740" spans="1:5" x14ac:dyDescent="0.3">
      <c r="A740">
        <v>10288</v>
      </c>
      <c r="B740" t="s">
        <v>433</v>
      </c>
      <c r="C740" s="2">
        <v>44158</v>
      </c>
      <c r="D740" t="s">
        <v>429</v>
      </c>
      <c r="E740">
        <v>1856</v>
      </c>
    </row>
    <row r="741" spans="1:5" x14ac:dyDescent="0.3">
      <c r="A741">
        <v>10288</v>
      </c>
      <c r="B741" t="s">
        <v>433</v>
      </c>
      <c r="C741" s="2">
        <v>44062</v>
      </c>
      <c r="D741" t="s">
        <v>430</v>
      </c>
      <c r="E741">
        <v>387</v>
      </c>
    </row>
    <row r="742" spans="1:5" x14ac:dyDescent="0.3">
      <c r="A742">
        <v>10288</v>
      </c>
      <c r="B742" t="s">
        <v>433</v>
      </c>
      <c r="C742" s="2">
        <v>43970</v>
      </c>
      <c r="D742" t="s">
        <v>432</v>
      </c>
      <c r="E742">
        <v>-2243</v>
      </c>
    </row>
    <row r="743" spans="1:5" x14ac:dyDescent="0.3">
      <c r="A743">
        <v>10289</v>
      </c>
      <c r="B743" t="s">
        <v>433</v>
      </c>
      <c r="C743" s="2">
        <v>44674</v>
      </c>
      <c r="D743" t="s">
        <v>429</v>
      </c>
      <c r="E743">
        <v>4730</v>
      </c>
    </row>
    <row r="744" spans="1:5" x14ac:dyDescent="0.3">
      <c r="A744">
        <v>10289</v>
      </c>
      <c r="B744" t="s">
        <v>433</v>
      </c>
      <c r="C744" s="2">
        <v>44604</v>
      </c>
      <c r="D744" t="s">
        <v>431</v>
      </c>
      <c r="E744">
        <v>-556</v>
      </c>
    </row>
    <row r="745" spans="1:5" x14ac:dyDescent="0.3">
      <c r="A745">
        <v>10289</v>
      </c>
      <c r="B745" t="s">
        <v>433</v>
      </c>
      <c r="C745" s="2">
        <v>44742</v>
      </c>
      <c r="D745" t="s">
        <v>430</v>
      </c>
      <c r="E745">
        <v>1039</v>
      </c>
    </row>
    <row r="746" spans="1:5" x14ac:dyDescent="0.3">
      <c r="A746">
        <v>10290</v>
      </c>
      <c r="B746" t="s">
        <v>435</v>
      </c>
      <c r="C746" s="2">
        <v>44151</v>
      </c>
      <c r="D746" t="s">
        <v>429</v>
      </c>
      <c r="E746">
        <v>1366</v>
      </c>
    </row>
    <row r="747" spans="1:5" x14ac:dyDescent="0.3">
      <c r="A747">
        <v>10290</v>
      </c>
      <c r="B747" t="s">
        <v>435</v>
      </c>
      <c r="C747" s="2">
        <v>44056</v>
      </c>
      <c r="D747" t="s">
        <v>430</v>
      </c>
      <c r="E747">
        <v>651</v>
      </c>
    </row>
    <row r="748" spans="1:5" x14ac:dyDescent="0.3">
      <c r="A748">
        <v>10290</v>
      </c>
      <c r="B748" t="s">
        <v>435</v>
      </c>
      <c r="C748" s="2">
        <v>44329</v>
      </c>
      <c r="D748" t="s">
        <v>430</v>
      </c>
      <c r="E748">
        <v>1119</v>
      </c>
    </row>
    <row r="749" spans="1:5" x14ac:dyDescent="0.3">
      <c r="A749">
        <v>10291</v>
      </c>
      <c r="B749" t="s">
        <v>433</v>
      </c>
      <c r="C749" s="2">
        <v>45006</v>
      </c>
      <c r="D749" t="s">
        <v>429</v>
      </c>
      <c r="E749">
        <v>5521</v>
      </c>
    </row>
    <row r="750" spans="1:5" x14ac:dyDescent="0.3">
      <c r="A750">
        <v>10291</v>
      </c>
      <c r="B750" t="s">
        <v>433</v>
      </c>
      <c r="C750" s="2">
        <v>44998</v>
      </c>
      <c r="D750" t="s">
        <v>430</v>
      </c>
      <c r="E750">
        <v>736</v>
      </c>
    </row>
    <row r="751" spans="1:5" x14ac:dyDescent="0.3">
      <c r="A751">
        <v>10292</v>
      </c>
      <c r="B751" t="s">
        <v>435</v>
      </c>
      <c r="C751" s="2">
        <v>45012</v>
      </c>
      <c r="D751" t="s">
        <v>429</v>
      </c>
      <c r="E751">
        <v>2511</v>
      </c>
    </row>
    <row r="752" spans="1:5" x14ac:dyDescent="0.3">
      <c r="A752">
        <v>10292</v>
      </c>
      <c r="B752" t="s">
        <v>435</v>
      </c>
      <c r="C752" s="2">
        <v>44785</v>
      </c>
      <c r="D752" t="s">
        <v>431</v>
      </c>
      <c r="E752">
        <v>-642</v>
      </c>
    </row>
    <row r="753" spans="1:5" x14ac:dyDescent="0.3">
      <c r="A753">
        <v>10293</v>
      </c>
      <c r="B753" t="s">
        <v>435</v>
      </c>
      <c r="C753" s="2">
        <v>44495</v>
      </c>
      <c r="D753" t="s">
        <v>429</v>
      </c>
      <c r="E753">
        <v>5851</v>
      </c>
    </row>
    <row r="754" spans="1:5" x14ac:dyDescent="0.3">
      <c r="A754">
        <v>10294</v>
      </c>
      <c r="B754" t="s">
        <v>435</v>
      </c>
      <c r="C754" s="2">
        <v>43979</v>
      </c>
      <c r="D754" t="s">
        <v>429</v>
      </c>
      <c r="E754">
        <v>2685</v>
      </c>
    </row>
    <row r="755" spans="1:5" x14ac:dyDescent="0.3">
      <c r="A755">
        <v>10294</v>
      </c>
      <c r="B755" t="s">
        <v>435</v>
      </c>
      <c r="C755" s="2">
        <v>44012</v>
      </c>
      <c r="D755" t="s">
        <v>431</v>
      </c>
      <c r="E755">
        <v>-264</v>
      </c>
    </row>
    <row r="756" spans="1:5" x14ac:dyDescent="0.3">
      <c r="A756">
        <v>10294</v>
      </c>
      <c r="B756" t="s">
        <v>435</v>
      </c>
      <c r="C756" s="2">
        <v>44165</v>
      </c>
      <c r="D756" t="s">
        <v>430</v>
      </c>
      <c r="E756">
        <v>1192</v>
      </c>
    </row>
    <row r="757" spans="1:5" x14ac:dyDescent="0.3">
      <c r="A757">
        <v>10294</v>
      </c>
      <c r="B757" t="s">
        <v>435</v>
      </c>
      <c r="C757" s="2">
        <v>44144</v>
      </c>
      <c r="D757" t="s">
        <v>430</v>
      </c>
      <c r="E757">
        <v>633</v>
      </c>
    </row>
    <row r="758" spans="1:5" x14ac:dyDescent="0.3">
      <c r="A758">
        <v>10295</v>
      </c>
      <c r="B758" t="s">
        <v>433</v>
      </c>
      <c r="C758" s="2">
        <v>44228</v>
      </c>
      <c r="D758" t="s">
        <v>429</v>
      </c>
      <c r="E758">
        <v>6494</v>
      </c>
    </row>
    <row r="759" spans="1:5" x14ac:dyDescent="0.3">
      <c r="A759">
        <v>10295</v>
      </c>
      <c r="B759" t="s">
        <v>433</v>
      </c>
      <c r="C759" s="2">
        <v>44344</v>
      </c>
      <c r="D759" t="s">
        <v>431</v>
      </c>
      <c r="E759">
        <v>-520</v>
      </c>
    </row>
    <row r="760" spans="1:5" x14ac:dyDescent="0.3">
      <c r="A760">
        <v>10295</v>
      </c>
      <c r="B760" t="s">
        <v>433</v>
      </c>
      <c r="C760" s="2">
        <v>44399</v>
      </c>
      <c r="D760" t="s">
        <v>430</v>
      </c>
      <c r="E760">
        <v>701</v>
      </c>
    </row>
    <row r="761" spans="1:5" x14ac:dyDescent="0.3">
      <c r="A761">
        <v>10295</v>
      </c>
      <c r="B761" t="s">
        <v>433</v>
      </c>
      <c r="C761" s="2">
        <v>44394</v>
      </c>
      <c r="D761" t="s">
        <v>430</v>
      </c>
      <c r="E761">
        <v>660</v>
      </c>
    </row>
    <row r="762" spans="1:5" x14ac:dyDescent="0.3">
      <c r="A762">
        <v>10296</v>
      </c>
      <c r="B762" t="s">
        <v>435</v>
      </c>
      <c r="C762" s="2">
        <v>44784</v>
      </c>
      <c r="D762" t="s">
        <v>429</v>
      </c>
      <c r="E762">
        <v>5834</v>
      </c>
    </row>
    <row r="763" spans="1:5" x14ac:dyDescent="0.3">
      <c r="A763">
        <v>10296</v>
      </c>
      <c r="B763" t="s">
        <v>435</v>
      </c>
      <c r="C763" s="2">
        <v>44513</v>
      </c>
      <c r="D763" t="s">
        <v>431</v>
      </c>
      <c r="E763">
        <v>-520</v>
      </c>
    </row>
    <row r="764" spans="1:5" x14ac:dyDescent="0.3">
      <c r="A764">
        <v>10297</v>
      </c>
      <c r="B764" t="s">
        <v>428</v>
      </c>
      <c r="C764" s="2">
        <v>44545</v>
      </c>
      <c r="D764" t="s">
        <v>429</v>
      </c>
      <c r="E764">
        <v>2499</v>
      </c>
    </row>
    <row r="765" spans="1:5" x14ac:dyDescent="0.3">
      <c r="A765">
        <v>10297</v>
      </c>
      <c r="B765" t="s">
        <v>428</v>
      </c>
      <c r="C765" s="2">
        <v>44677</v>
      </c>
      <c r="D765" t="s">
        <v>431</v>
      </c>
      <c r="E765">
        <v>-723</v>
      </c>
    </row>
    <row r="766" spans="1:5" x14ac:dyDescent="0.3">
      <c r="A766">
        <v>10298</v>
      </c>
      <c r="B766" t="s">
        <v>435</v>
      </c>
      <c r="C766" s="2">
        <v>44437</v>
      </c>
      <c r="D766" t="s">
        <v>429</v>
      </c>
      <c r="E766">
        <v>4143</v>
      </c>
    </row>
    <row r="767" spans="1:5" x14ac:dyDescent="0.3">
      <c r="A767">
        <v>10298</v>
      </c>
      <c r="B767" t="s">
        <v>435</v>
      </c>
      <c r="C767" s="2">
        <v>44359</v>
      </c>
      <c r="D767" t="s">
        <v>430</v>
      </c>
      <c r="E767">
        <v>950</v>
      </c>
    </row>
    <row r="768" spans="1:5" x14ac:dyDescent="0.3">
      <c r="A768">
        <v>10298</v>
      </c>
      <c r="B768" t="s">
        <v>435</v>
      </c>
      <c r="C768" s="2">
        <v>44418</v>
      </c>
      <c r="D768" t="s">
        <v>431</v>
      </c>
      <c r="E768">
        <v>-377</v>
      </c>
    </row>
    <row r="769" spans="1:5" x14ac:dyDescent="0.3">
      <c r="A769">
        <v>10298</v>
      </c>
      <c r="B769" t="s">
        <v>435</v>
      </c>
      <c r="C769" s="2">
        <v>44427</v>
      </c>
      <c r="D769" t="s">
        <v>430</v>
      </c>
      <c r="E769">
        <v>595</v>
      </c>
    </row>
    <row r="770" spans="1:5" x14ac:dyDescent="0.3">
      <c r="A770">
        <v>10299</v>
      </c>
      <c r="B770" t="s">
        <v>433</v>
      </c>
      <c r="C770" s="2">
        <v>44735</v>
      </c>
      <c r="D770" t="s">
        <v>429</v>
      </c>
      <c r="E770">
        <v>6074</v>
      </c>
    </row>
    <row r="771" spans="1:5" x14ac:dyDescent="0.3">
      <c r="A771">
        <v>10299</v>
      </c>
      <c r="B771" t="s">
        <v>433</v>
      </c>
      <c r="C771" s="2">
        <v>44532</v>
      </c>
      <c r="D771" t="s">
        <v>432</v>
      </c>
      <c r="E771">
        <v>-6074</v>
      </c>
    </row>
  </sheetData>
  <autoFilter ref="A1:E771" xr:uid="{814E12DA-FF92-2A47-AF3F-740E443EC6A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001"/>
  <sheetViews>
    <sheetView workbookViewId="0"/>
  </sheetViews>
  <sheetFormatPr defaultColWidth="8.77734375" defaultRowHeight="14.4" x14ac:dyDescent="0.3"/>
  <cols>
    <col min="1" max="1" width="13.88671875" bestFit="1" customWidth="1"/>
    <col min="2" max="2" width="22.33203125" bestFit="1" customWidth="1"/>
  </cols>
  <sheetData>
    <row r="1" spans="1:2" x14ac:dyDescent="0.3">
      <c r="A1" s="1" t="s">
        <v>0</v>
      </c>
      <c r="B1" s="1" t="s">
        <v>218</v>
      </c>
    </row>
    <row r="2" spans="1:2" x14ac:dyDescent="0.3">
      <c r="A2" t="s">
        <v>4</v>
      </c>
      <c r="B2" t="s">
        <v>219</v>
      </c>
    </row>
    <row r="3" spans="1:2" x14ac:dyDescent="0.3">
      <c r="A3" t="s">
        <v>4</v>
      </c>
      <c r="B3" t="s">
        <v>220</v>
      </c>
    </row>
    <row r="4" spans="1:2" x14ac:dyDescent="0.3">
      <c r="A4" t="s">
        <v>4</v>
      </c>
      <c r="B4" t="s">
        <v>221</v>
      </c>
    </row>
    <row r="5" spans="1:2" x14ac:dyDescent="0.3">
      <c r="A5" t="s">
        <v>4</v>
      </c>
      <c r="B5" t="s">
        <v>222</v>
      </c>
    </row>
    <row r="6" spans="1:2" x14ac:dyDescent="0.3">
      <c r="A6" t="s">
        <v>4</v>
      </c>
      <c r="B6" t="s">
        <v>223</v>
      </c>
    </row>
    <row r="7" spans="1:2" x14ac:dyDescent="0.3">
      <c r="A7" t="s">
        <v>4</v>
      </c>
      <c r="B7" t="s">
        <v>224</v>
      </c>
    </row>
    <row r="8" spans="1:2" x14ac:dyDescent="0.3">
      <c r="A8" t="s">
        <v>4</v>
      </c>
      <c r="B8" t="s">
        <v>225</v>
      </c>
    </row>
    <row r="9" spans="1:2" x14ac:dyDescent="0.3">
      <c r="A9" t="s">
        <v>4</v>
      </c>
      <c r="B9" t="s">
        <v>226</v>
      </c>
    </row>
    <row r="10" spans="1:2" x14ac:dyDescent="0.3">
      <c r="A10" t="s">
        <v>4</v>
      </c>
      <c r="B10" t="s">
        <v>227</v>
      </c>
    </row>
    <row r="11" spans="1:2" x14ac:dyDescent="0.3">
      <c r="A11" t="s">
        <v>4</v>
      </c>
      <c r="B11" t="s">
        <v>228</v>
      </c>
    </row>
    <row r="12" spans="1:2" x14ac:dyDescent="0.3">
      <c r="A12" t="s">
        <v>4</v>
      </c>
      <c r="B12" t="s">
        <v>229</v>
      </c>
    </row>
    <row r="13" spans="1:2" x14ac:dyDescent="0.3">
      <c r="A13" t="s">
        <v>4</v>
      </c>
      <c r="B13" t="s">
        <v>230</v>
      </c>
    </row>
    <row r="14" spans="1:2" x14ac:dyDescent="0.3">
      <c r="A14" t="s">
        <v>4</v>
      </c>
      <c r="B14" t="s">
        <v>231</v>
      </c>
    </row>
    <row r="15" spans="1:2" x14ac:dyDescent="0.3">
      <c r="A15" t="s">
        <v>4</v>
      </c>
      <c r="B15" t="s">
        <v>232</v>
      </c>
    </row>
    <row r="16" spans="1:2" x14ac:dyDescent="0.3">
      <c r="A16" t="s">
        <v>4</v>
      </c>
      <c r="B16" t="s">
        <v>233</v>
      </c>
    </row>
    <row r="17" spans="1:2" x14ac:dyDescent="0.3">
      <c r="A17" t="s">
        <v>4</v>
      </c>
      <c r="B17" t="s">
        <v>234</v>
      </c>
    </row>
    <row r="18" spans="1:2" x14ac:dyDescent="0.3">
      <c r="A18" t="s">
        <v>4</v>
      </c>
      <c r="B18" t="s">
        <v>235</v>
      </c>
    </row>
    <row r="19" spans="1:2" x14ac:dyDescent="0.3">
      <c r="A19" t="s">
        <v>4</v>
      </c>
      <c r="B19" t="s">
        <v>236</v>
      </c>
    </row>
    <row r="20" spans="1:2" x14ac:dyDescent="0.3">
      <c r="A20" t="s">
        <v>4</v>
      </c>
      <c r="B20" t="s">
        <v>237</v>
      </c>
    </row>
    <row r="21" spans="1:2" x14ac:dyDescent="0.3">
      <c r="A21" t="s">
        <v>4</v>
      </c>
      <c r="B21" t="s">
        <v>238</v>
      </c>
    </row>
    <row r="22" spans="1:2" x14ac:dyDescent="0.3">
      <c r="A22" t="s">
        <v>5</v>
      </c>
      <c r="B22" t="s">
        <v>239</v>
      </c>
    </row>
    <row r="23" spans="1:2" x14ac:dyDescent="0.3">
      <c r="A23" t="s">
        <v>5</v>
      </c>
      <c r="B23" t="s">
        <v>240</v>
      </c>
    </row>
    <row r="24" spans="1:2" x14ac:dyDescent="0.3">
      <c r="A24" t="s">
        <v>5</v>
      </c>
      <c r="B24" t="s">
        <v>221</v>
      </c>
    </row>
    <row r="25" spans="1:2" x14ac:dyDescent="0.3">
      <c r="A25" t="s">
        <v>5</v>
      </c>
      <c r="B25" t="s">
        <v>241</v>
      </c>
    </row>
    <row r="26" spans="1:2" x14ac:dyDescent="0.3">
      <c r="A26" t="s">
        <v>5</v>
      </c>
      <c r="B26" t="s">
        <v>242</v>
      </c>
    </row>
    <row r="27" spans="1:2" x14ac:dyDescent="0.3">
      <c r="A27" t="s">
        <v>5</v>
      </c>
      <c r="B27" t="s">
        <v>243</v>
      </c>
    </row>
    <row r="28" spans="1:2" x14ac:dyDescent="0.3">
      <c r="A28" t="s">
        <v>5</v>
      </c>
      <c r="B28" t="s">
        <v>244</v>
      </c>
    </row>
    <row r="29" spans="1:2" x14ac:dyDescent="0.3">
      <c r="A29" t="s">
        <v>5</v>
      </c>
      <c r="B29" t="s">
        <v>245</v>
      </c>
    </row>
    <row r="30" spans="1:2" x14ac:dyDescent="0.3">
      <c r="A30" t="s">
        <v>5</v>
      </c>
      <c r="B30" t="s">
        <v>230</v>
      </c>
    </row>
    <row r="31" spans="1:2" x14ac:dyDescent="0.3">
      <c r="A31" t="s">
        <v>5</v>
      </c>
      <c r="B31" t="s">
        <v>246</v>
      </c>
    </row>
    <row r="32" spans="1:2" x14ac:dyDescent="0.3">
      <c r="A32" t="s">
        <v>5</v>
      </c>
      <c r="B32" t="s">
        <v>247</v>
      </c>
    </row>
    <row r="33" spans="1:2" x14ac:dyDescent="0.3">
      <c r="A33" t="s">
        <v>5</v>
      </c>
      <c r="B33" t="s">
        <v>248</v>
      </c>
    </row>
    <row r="34" spans="1:2" x14ac:dyDescent="0.3">
      <c r="A34" t="s">
        <v>5</v>
      </c>
      <c r="B34" t="s">
        <v>249</v>
      </c>
    </row>
    <row r="35" spans="1:2" x14ac:dyDescent="0.3">
      <c r="A35" t="s">
        <v>5</v>
      </c>
      <c r="B35" t="s">
        <v>250</v>
      </c>
    </row>
    <row r="36" spans="1:2" x14ac:dyDescent="0.3">
      <c r="A36" t="s">
        <v>5</v>
      </c>
      <c r="B36" t="s">
        <v>251</v>
      </c>
    </row>
    <row r="37" spans="1:2" x14ac:dyDescent="0.3">
      <c r="A37" t="s">
        <v>5</v>
      </c>
      <c r="B37" t="s">
        <v>252</v>
      </c>
    </row>
    <row r="38" spans="1:2" x14ac:dyDescent="0.3">
      <c r="A38" t="s">
        <v>5</v>
      </c>
      <c r="B38" t="s">
        <v>253</v>
      </c>
    </row>
    <row r="39" spans="1:2" x14ac:dyDescent="0.3">
      <c r="A39" t="s">
        <v>5</v>
      </c>
      <c r="B39" t="s">
        <v>254</v>
      </c>
    </row>
    <row r="40" spans="1:2" x14ac:dyDescent="0.3">
      <c r="A40" t="s">
        <v>5</v>
      </c>
      <c r="B40" t="s">
        <v>233</v>
      </c>
    </row>
    <row r="41" spans="1:2" x14ac:dyDescent="0.3">
      <c r="A41" t="s">
        <v>5</v>
      </c>
      <c r="B41" t="s">
        <v>255</v>
      </c>
    </row>
    <row r="42" spans="1:2" x14ac:dyDescent="0.3">
      <c r="A42" t="s">
        <v>6</v>
      </c>
      <c r="B42" t="s">
        <v>250</v>
      </c>
    </row>
    <row r="43" spans="1:2" x14ac:dyDescent="0.3">
      <c r="A43" t="s">
        <v>6</v>
      </c>
      <c r="B43" t="s">
        <v>256</v>
      </c>
    </row>
    <row r="44" spans="1:2" x14ac:dyDescent="0.3">
      <c r="A44" t="s">
        <v>6</v>
      </c>
      <c r="B44" t="s">
        <v>237</v>
      </c>
    </row>
    <row r="45" spans="1:2" x14ac:dyDescent="0.3">
      <c r="A45" t="s">
        <v>6</v>
      </c>
      <c r="B45" t="s">
        <v>257</v>
      </c>
    </row>
    <row r="46" spans="1:2" x14ac:dyDescent="0.3">
      <c r="A46" t="s">
        <v>6</v>
      </c>
      <c r="B46" t="s">
        <v>258</v>
      </c>
    </row>
    <row r="47" spans="1:2" x14ac:dyDescent="0.3">
      <c r="A47" t="s">
        <v>6</v>
      </c>
      <c r="B47" t="s">
        <v>228</v>
      </c>
    </row>
    <row r="48" spans="1:2" x14ac:dyDescent="0.3">
      <c r="A48" t="s">
        <v>6</v>
      </c>
      <c r="B48" t="s">
        <v>236</v>
      </c>
    </row>
    <row r="49" spans="1:2" x14ac:dyDescent="0.3">
      <c r="A49" t="s">
        <v>6</v>
      </c>
      <c r="B49" t="s">
        <v>259</v>
      </c>
    </row>
    <row r="50" spans="1:2" x14ac:dyDescent="0.3">
      <c r="A50" t="s">
        <v>6</v>
      </c>
      <c r="B50" t="s">
        <v>260</v>
      </c>
    </row>
    <row r="51" spans="1:2" x14ac:dyDescent="0.3">
      <c r="A51" t="s">
        <v>6</v>
      </c>
      <c r="B51" t="s">
        <v>261</v>
      </c>
    </row>
    <row r="52" spans="1:2" x14ac:dyDescent="0.3">
      <c r="A52" t="s">
        <v>6</v>
      </c>
      <c r="B52" t="s">
        <v>262</v>
      </c>
    </row>
    <row r="53" spans="1:2" x14ac:dyDescent="0.3">
      <c r="A53" t="s">
        <v>6</v>
      </c>
      <c r="B53" t="s">
        <v>240</v>
      </c>
    </row>
    <row r="54" spans="1:2" x14ac:dyDescent="0.3">
      <c r="A54" t="s">
        <v>6</v>
      </c>
      <c r="B54" t="s">
        <v>263</v>
      </c>
    </row>
    <row r="55" spans="1:2" x14ac:dyDescent="0.3">
      <c r="A55" t="s">
        <v>6</v>
      </c>
      <c r="B55" t="s">
        <v>264</v>
      </c>
    </row>
    <row r="56" spans="1:2" x14ac:dyDescent="0.3">
      <c r="A56" t="s">
        <v>6</v>
      </c>
      <c r="B56" t="s">
        <v>265</v>
      </c>
    </row>
    <row r="57" spans="1:2" x14ac:dyDescent="0.3">
      <c r="A57" t="s">
        <v>6</v>
      </c>
      <c r="B57" t="s">
        <v>266</v>
      </c>
    </row>
    <row r="58" spans="1:2" x14ac:dyDescent="0.3">
      <c r="A58" t="s">
        <v>6</v>
      </c>
      <c r="B58" t="s">
        <v>267</v>
      </c>
    </row>
    <row r="59" spans="1:2" x14ac:dyDescent="0.3">
      <c r="A59" t="s">
        <v>6</v>
      </c>
      <c r="B59" t="s">
        <v>268</v>
      </c>
    </row>
    <row r="60" spans="1:2" x14ac:dyDescent="0.3">
      <c r="A60" t="s">
        <v>6</v>
      </c>
      <c r="B60" t="s">
        <v>269</v>
      </c>
    </row>
    <row r="61" spans="1:2" x14ac:dyDescent="0.3">
      <c r="A61" t="s">
        <v>6</v>
      </c>
      <c r="B61" t="s">
        <v>270</v>
      </c>
    </row>
    <row r="62" spans="1:2" x14ac:dyDescent="0.3">
      <c r="A62" t="s">
        <v>7</v>
      </c>
      <c r="B62" t="s">
        <v>271</v>
      </c>
    </row>
    <row r="63" spans="1:2" x14ac:dyDescent="0.3">
      <c r="A63" t="s">
        <v>7</v>
      </c>
      <c r="B63" t="s">
        <v>272</v>
      </c>
    </row>
    <row r="64" spans="1:2" x14ac:dyDescent="0.3">
      <c r="A64" t="s">
        <v>7</v>
      </c>
      <c r="B64" t="s">
        <v>273</v>
      </c>
    </row>
    <row r="65" spans="1:2" x14ac:dyDescent="0.3">
      <c r="A65" t="s">
        <v>7</v>
      </c>
      <c r="B65" t="s">
        <v>274</v>
      </c>
    </row>
    <row r="66" spans="1:2" x14ac:dyDescent="0.3">
      <c r="A66" t="s">
        <v>7</v>
      </c>
      <c r="B66" t="s">
        <v>275</v>
      </c>
    </row>
    <row r="67" spans="1:2" x14ac:dyDescent="0.3">
      <c r="A67" t="s">
        <v>7</v>
      </c>
      <c r="B67" t="s">
        <v>276</v>
      </c>
    </row>
    <row r="68" spans="1:2" x14ac:dyDescent="0.3">
      <c r="A68" t="s">
        <v>7</v>
      </c>
      <c r="B68" t="s">
        <v>277</v>
      </c>
    </row>
    <row r="69" spans="1:2" x14ac:dyDescent="0.3">
      <c r="A69" t="s">
        <v>7</v>
      </c>
      <c r="B69" t="s">
        <v>278</v>
      </c>
    </row>
    <row r="70" spans="1:2" x14ac:dyDescent="0.3">
      <c r="A70" t="s">
        <v>7</v>
      </c>
      <c r="B70" t="s">
        <v>279</v>
      </c>
    </row>
    <row r="71" spans="1:2" x14ac:dyDescent="0.3">
      <c r="A71" t="s">
        <v>7</v>
      </c>
      <c r="B71" t="s">
        <v>264</v>
      </c>
    </row>
    <row r="72" spans="1:2" x14ac:dyDescent="0.3">
      <c r="A72" t="s">
        <v>7</v>
      </c>
      <c r="B72" t="s">
        <v>280</v>
      </c>
    </row>
    <row r="73" spans="1:2" x14ac:dyDescent="0.3">
      <c r="A73" t="s">
        <v>7</v>
      </c>
      <c r="B73" t="s">
        <v>281</v>
      </c>
    </row>
    <row r="74" spans="1:2" x14ac:dyDescent="0.3">
      <c r="A74" t="s">
        <v>7</v>
      </c>
      <c r="B74" t="s">
        <v>282</v>
      </c>
    </row>
    <row r="75" spans="1:2" x14ac:dyDescent="0.3">
      <c r="A75" t="s">
        <v>7</v>
      </c>
      <c r="B75" t="s">
        <v>283</v>
      </c>
    </row>
    <row r="76" spans="1:2" x14ac:dyDescent="0.3">
      <c r="A76" t="s">
        <v>7</v>
      </c>
      <c r="B76" t="s">
        <v>270</v>
      </c>
    </row>
    <row r="77" spans="1:2" x14ac:dyDescent="0.3">
      <c r="A77" t="s">
        <v>7</v>
      </c>
      <c r="B77" t="s">
        <v>238</v>
      </c>
    </row>
    <row r="78" spans="1:2" x14ac:dyDescent="0.3">
      <c r="A78" t="s">
        <v>7</v>
      </c>
      <c r="B78" t="s">
        <v>284</v>
      </c>
    </row>
    <row r="79" spans="1:2" x14ac:dyDescent="0.3">
      <c r="A79" t="s">
        <v>7</v>
      </c>
      <c r="B79" t="s">
        <v>259</v>
      </c>
    </row>
    <row r="80" spans="1:2" x14ac:dyDescent="0.3">
      <c r="A80" t="s">
        <v>7</v>
      </c>
      <c r="B80" t="s">
        <v>250</v>
      </c>
    </row>
    <row r="81" spans="1:2" x14ac:dyDescent="0.3">
      <c r="A81" t="s">
        <v>7</v>
      </c>
      <c r="B81" t="s">
        <v>285</v>
      </c>
    </row>
    <row r="82" spans="1:2" x14ac:dyDescent="0.3">
      <c r="A82" t="s">
        <v>8</v>
      </c>
      <c r="B82" t="s">
        <v>286</v>
      </c>
    </row>
    <row r="83" spans="1:2" x14ac:dyDescent="0.3">
      <c r="A83" t="s">
        <v>8</v>
      </c>
      <c r="B83" t="s">
        <v>287</v>
      </c>
    </row>
    <row r="84" spans="1:2" x14ac:dyDescent="0.3">
      <c r="A84" t="s">
        <v>8</v>
      </c>
      <c r="B84" t="s">
        <v>288</v>
      </c>
    </row>
    <row r="85" spans="1:2" x14ac:dyDescent="0.3">
      <c r="A85" t="s">
        <v>8</v>
      </c>
      <c r="B85" t="s">
        <v>289</v>
      </c>
    </row>
    <row r="86" spans="1:2" x14ac:dyDescent="0.3">
      <c r="A86" t="s">
        <v>8</v>
      </c>
      <c r="B86" t="s">
        <v>290</v>
      </c>
    </row>
    <row r="87" spans="1:2" x14ac:dyDescent="0.3">
      <c r="A87" t="s">
        <v>8</v>
      </c>
      <c r="B87" t="s">
        <v>291</v>
      </c>
    </row>
    <row r="88" spans="1:2" x14ac:dyDescent="0.3">
      <c r="A88" t="s">
        <v>8</v>
      </c>
      <c r="B88" t="s">
        <v>292</v>
      </c>
    </row>
    <row r="89" spans="1:2" x14ac:dyDescent="0.3">
      <c r="A89" t="s">
        <v>8</v>
      </c>
      <c r="B89" t="s">
        <v>293</v>
      </c>
    </row>
    <row r="90" spans="1:2" x14ac:dyDescent="0.3">
      <c r="A90" t="s">
        <v>8</v>
      </c>
      <c r="B90" t="s">
        <v>245</v>
      </c>
    </row>
    <row r="91" spans="1:2" x14ac:dyDescent="0.3">
      <c r="A91" t="s">
        <v>8</v>
      </c>
      <c r="B91" t="s">
        <v>294</v>
      </c>
    </row>
    <row r="92" spans="1:2" x14ac:dyDescent="0.3">
      <c r="A92" t="s">
        <v>8</v>
      </c>
      <c r="B92" t="s">
        <v>295</v>
      </c>
    </row>
    <row r="93" spans="1:2" x14ac:dyDescent="0.3">
      <c r="A93" t="s">
        <v>8</v>
      </c>
      <c r="B93" t="s">
        <v>296</v>
      </c>
    </row>
    <row r="94" spans="1:2" x14ac:dyDescent="0.3">
      <c r="A94" t="s">
        <v>8</v>
      </c>
      <c r="B94" t="s">
        <v>297</v>
      </c>
    </row>
    <row r="95" spans="1:2" x14ac:dyDescent="0.3">
      <c r="A95" t="s">
        <v>8</v>
      </c>
      <c r="B95" t="s">
        <v>298</v>
      </c>
    </row>
    <row r="96" spans="1:2" x14ac:dyDescent="0.3">
      <c r="A96" t="s">
        <v>8</v>
      </c>
      <c r="B96" t="s">
        <v>299</v>
      </c>
    </row>
    <row r="97" spans="1:2" x14ac:dyDescent="0.3">
      <c r="A97" t="s">
        <v>8</v>
      </c>
      <c r="B97" t="s">
        <v>265</v>
      </c>
    </row>
    <row r="98" spans="1:2" x14ac:dyDescent="0.3">
      <c r="A98" t="s">
        <v>8</v>
      </c>
      <c r="B98" t="s">
        <v>224</v>
      </c>
    </row>
    <row r="99" spans="1:2" x14ac:dyDescent="0.3">
      <c r="A99" t="s">
        <v>8</v>
      </c>
      <c r="B99" t="s">
        <v>300</v>
      </c>
    </row>
    <row r="100" spans="1:2" x14ac:dyDescent="0.3">
      <c r="A100" t="s">
        <v>8</v>
      </c>
      <c r="B100" t="s">
        <v>259</v>
      </c>
    </row>
    <row r="101" spans="1:2" x14ac:dyDescent="0.3">
      <c r="A101" t="s">
        <v>8</v>
      </c>
      <c r="B101" t="s">
        <v>301</v>
      </c>
    </row>
    <row r="102" spans="1:2" x14ac:dyDescent="0.3">
      <c r="A102" t="s">
        <v>9</v>
      </c>
      <c r="B102" t="s">
        <v>219</v>
      </c>
    </row>
    <row r="103" spans="1:2" x14ac:dyDescent="0.3">
      <c r="A103" t="s">
        <v>9</v>
      </c>
      <c r="B103" t="s">
        <v>302</v>
      </c>
    </row>
    <row r="104" spans="1:2" x14ac:dyDescent="0.3">
      <c r="A104" t="s">
        <v>9</v>
      </c>
      <c r="B104" t="s">
        <v>303</v>
      </c>
    </row>
    <row r="105" spans="1:2" x14ac:dyDescent="0.3">
      <c r="A105" t="s">
        <v>9</v>
      </c>
      <c r="B105" t="s">
        <v>247</v>
      </c>
    </row>
    <row r="106" spans="1:2" x14ac:dyDescent="0.3">
      <c r="A106" t="s">
        <v>9</v>
      </c>
      <c r="B106" t="s">
        <v>304</v>
      </c>
    </row>
    <row r="107" spans="1:2" x14ac:dyDescent="0.3">
      <c r="A107" t="s">
        <v>9</v>
      </c>
      <c r="B107" t="s">
        <v>305</v>
      </c>
    </row>
    <row r="108" spans="1:2" x14ac:dyDescent="0.3">
      <c r="A108" t="s">
        <v>9</v>
      </c>
      <c r="B108" t="s">
        <v>306</v>
      </c>
    </row>
    <row r="109" spans="1:2" x14ac:dyDescent="0.3">
      <c r="A109" t="s">
        <v>9</v>
      </c>
      <c r="B109" t="s">
        <v>307</v>
      </c>
    </row>
    <row r="110" spans="1:2" x14ac:dyDescent="0.3">
      <c r="A110" t="s">
        <v>9</v>
      </c>
      <c r="B110" t="s">
        <v>308</v>
      </c>
    </row>
    <row r="111" spans="1:2" x14ac:dyDescent="0.3">
      <c r="A111" t="s">
        <v>9</v>
      </c>
      <c r="B111" t="s">
        <v>281</v>
      </c>
    </row>
    <row r="112" spans="1:2" x14ac:dyDescent="0.3">
      <c r="A112" t="s">
        <v>9</v>
      </c>
      <c r="B112" t="s">
        <v>234</v>
      </c>
    </row>
    <row r="113" spans="1:2" x14ac:dyDescent="0.3">
      <c r="A113" t="s">
        <v>9</v>
      </c>
      <c r="B113" t="s">
        <v>309</v>
      </c>
    </row>
    <row r="114" spans="1:2" x14ac:dyDescent="0.3">
      <c r="A114" t="s">
        <v>9</v>
      </c>
      <c r="B114" t="s">
        <v>310</v>
      </c>
    </row>
    <row r="115" spans="1:2" x14ac:dyDescent="0.3">
      <c r="A115" t="s">
        <v>9</v>
      </c>
      <c r="B115" t="s">
        <v>293</v>
      </c>
    </row>
    <row r="116" spans="1:2" x14ac:dyDescent="0.3">
      <c r="A116" t="s">
        <v>9</v>
      </c>
      <c r="B116" t="s">
        <v>311</v>
      </c>
    </row>
    <row r="117" spans="1:2" x14ac:dyDescent="0.3">
      <c r="A117" t="s">
        <v>9</v>
      </c>
      <c r="B117" t="s">
        <v>312</v>
      </c>
    </row>
    <row r="118" spans="1:2" x14ac:dyDescent="0.3">
      <c r="A118" t="s">
        <v>9</v>
      </c>
      <c r="B118" t="s">
        <v>313</v>
      </c>
    </row>
    <row r="119" spans="1:2" x14ac:dyDescent="0.3">
      <c r="A119" t="s">
        <v>9</v>
      </c>
      <c r="B119" t="s">
        <v>243</v>
      </c>
    </row>
    <row r="120" spans="1:2" x14ac:dyDescent="0.3">
      <c r="A120" t="s">
        <v>9</v>
      </c>
      <c r="B120" t="s">
        <v>314</v>
      </c>
    </row>
    <row r="121" spans="1:2" x14ac:dyDescent="0.3">
      <c r="A121" t="s">
        <v>9</v>
      </c>
      <c r="B121" t="s">
        <v>315</v>
      </c>
    </row>
    <row r="122" spans="1:2" x14ac:dyDescent="0.3">
      <c r="A122" t="s">
        <v>10</v>
      </c>
      <c r="B122" t="s">
        <v>316</v>
      </c>
    </row>
    <row r="123" spans="1:2" x14ac:dyDescent="0.3">
      <c r="A123" t="s">
        <v>10</v>
      </c>
      <c r="B123" t="s">
        <v>317</v>
      </c>
    </row>
    <row r="124" spans="1:2" x14ac:dyDescent="0.3">
      <c r="A124" t="s">
        <v>10</v>
      </c>
      <c r="B124" t="s">
        <v>266</v>
      </c>
    </row>
    <row r="125" spans="1:2" x14ac:dyDescent="0.3">
      <c r="A125" t="s">
        <v>10</v>
      </c>
      <c r="B125" t="s">
        <v>318</v>
      </c>
    </row>
    <row r="126" spans="1:2" x14ac:dyDescent="0.3">
      <c r="A126" t="s">
        <v>10</v>
      </c>
      <c r="B126" t="s">
        <v>263</v>
      </c>
    </row>
    <row r="127" spans="1:2" x14ac:dyDescent="0.3">
      <c r="A127" t="s">
        <v>10</v>
      </c>
      <c r="B127" t="s">
        <v>226</v>
      </c>
    </row>
    <row r="128" spans="1:2" x14ac:dyDescent="0.3">
      <c r="A128" t="s">
        <v>10</v>
      </c>
      <c r="B128" t="s">
        <v>319</v>
      </c>
    </row>
    <row r="129" spans="1:2" x14ac:dyDescent="0.3">
      <c r="A129" t="s">
        <v>10</v>
      </c>
      <c r="B129" t="s">
        <v>320</v>
      </c>
    </row>
    <row r="130" spans="1:2" x14ac:dyDescent="0.3">
      <c r="A130" t="s">
        <v>10</v>
      </c>
      <c r="B130" t="s">
        <v>241</v>
      </c>
    </row>
    <row r="131" spans="1:2" x14ac:dyDescent="0.3">
      <c r="A131" t="s">
        <v>10</v>
      </c>
      <c r="B131" t="s">
        <v>267</v>
      </c>
    </row>
    <row r="132" spans="1:2" x14ac:dyDescent="0.3">
      <c r="A132" t="s">
        <v>10</v>
      </c>
      <c r="B132" t="s">
        <v>321</v>
      </c>
    </row>
    <row r="133" spans="1:2" x14ac:dyDescent="0.3">
      <c r="A133" t="s">
        <v>10</v>
      </c>
      <c r="B133" t="s">
        <v>322</v>
      </c>
    </row>
    <row r="134" spans="1:2" x14ac:dyDescent="0.3">
      <c r="A134" t="s">
        <v>10</v>
      </c>
      <c r="B134" t="s">
        <v>323</v>
      </c>
    </row>
    <row r="135" spans="1:2" x14ac:dyDescent="0.3">
      <c r="A135" t="s">
        <v>10</v>
      </c>
      <c r="B135" t="s">
        <v>310</v>
      </c>
    </row>
    <row r="136" spans="1:2" x14ac:dyDescent="0.3">
      <c r="A136" t="s">
        <v>10</v>
      </c>
      <c r="B136" t="s">
        <v>275</v>
      </c>
    </row>
    <row r="137" spans="1:2" x14ac:dyDescent="0.3">
      <c r="A137" t="s">
        <v>10</v>
      </c>
      <c r="B137" t="s">
        <v>247</v>
      </c>
    </row>
    <row r="138" spans="1:2" x14ac:dyDescent="0.3">
      <c r="A138" t="s">
        <v>10</v>
      </c>
      <c r="B138" t="s">
        <v>324</v>
      </c>
    </row>
    <row r="139" spans="1:2" x14ac:dyDescent="0.3">
      <c r="A139" t="s">
        <v>10</v>
      </c>
      <c r="B139" t="s">
        <v>325</v>
      </c>
    </row>
    <row r="140" spans="1:2" x14ac:dyDescent="0.3">
      <c r="A140" t="s">
        <v>10</v>
      </c>
      <c r="B140" t="s">
        <v>236</v>
      </c>
    </row>
    <row r="141" spans="1:2" x14ac:dyDescent="0.3">
      <c r="A141" t="s">
        <v>10</v>
      </c>
      <c r="B141" t="s">
        <v>326</v>
      </c>
    </row>
    <row r="142" spans="1:2" x14ac:dyDescent="0.3">
      <c r="A142" t="s">
        <v>11</v>
      </c>
      <c r="B142" t="s">
        <v>327</v>
      </c>
    </row>
    <row r="143" spans="1:2" x14ac:dyDescent="0.3">
      <c r="A143" t="s">
        <v>11</v>
      </c>
      <c r="B143" t="s">
        <v>220</v>
      </c>
    </row>
    <row r="144" spans="1:2" x14ac:dyDescent="0.3">
      <c r="A144" t="s">
        <v>11</v>
      </c>
      <c r="B144" t="s">
        <v>256</v>
      </c>
    </row>
    <row r="145" spans="1:2" x14ac:dyDescent="0.3">
      <c r="A145" t="s">
        <v>11</v>
      </c>
      <c r="B145" t="s">
        <v>273</v>
      </c>
    </row>
    <row r="146" spans="1:2" x14ac:dyDescent="0.3">
      <c r="A146" t="s">
        <v>11</v>
      </c>
      <c r="B146" t="s">
        <v>253</v>
      </c>
    </row>
    <row r="147" spans="1:2" x14ac:dyDescent="0.3">
      <c r="A147" t="s">
        <v>11</v>
      </c>
      <c r="B147" t="s">
        <v>294</v>
      </c>
    </row>
    <row r="148" spans="1:2" x14ac:dyDescent="0.3">
      <c r="A148" t="s">
        <v>11</v>
      </c>
      <c r="B148" t="s">
        <v>233</v>
      </c>
    </row>
    <row r="149" spans="1:2" x14ac:dyDescent="0.3">
      <c r="A149" t="s">
        <v>11</v>
      </c>
      <c r="B149" t="s">
        <v>328</v>
      </c>
    </row>
    <row r="150" spans="1:2" x14ac:dyDescent="0.3">
      <c r="A150" t="s">
        <v>11</v>
      </c>
      <c r="B150" t="s">
        <v>311</v>
      </c>
    </row>
    <row r="151" spans="1:2" x14ac:dyDescent="0.3">
      <c r="A151" t="s">
        <v>11</v>
      </c>
      <c r="B151" t="s">
        <v>329</v>
      </c>
    </row>
    <row r="152" spans="1:2" x14ac:dyDescent="0.3">
      <c r="A152" t="s">
        <v>11</v>
      </c>
      <c r="B152" t="s">
        <v>259</v>
      </c>
    </row>
    <row r="153" spans="1:2" x14ac:dyDescent="0.3">
      <c r="A153" t="s">
        <v>11</v>
      </c>
      <c r="B153" t="s">
        <v>330</v>
      </c>
    </row>
    <row r="154" spans="1:2" x14ac:dyDescent="0.3">
      <c r="A154" t="s">
        <v>11</v>
      </c>
      <c r="B154" t="s">
        <v>331</v>
      </c>
    </row>
    <row r="155" spans="1:2" x14ac:dyDescent="0.3">
      <c r="A155" t="s">
        <v>11</v>
      </c>
      <c r="B155" t="s">
        <v>332</v>
      </c>
    </row>
    <row r="156" spans="1:2" x14ac:dyDescent="0.3">
      <c r="A156" t="s">
        <v>11</v>
      </c>
      <c r="B156" t="s">
        <v>271</v>
      </c>
    </row>
    <row r="157" spans="1:2" x14ac:dyDescent="0.3">
      <c r="A157" t="s">
        <v>11</v>
      </c>
      <c r="B157" t="s">
        <v>333</v>
      </c>
    </row>
    <row r="158" spans="1:2" x14ac:dyDescent="0.3">
      <c r="A158" t="s">
        <v>11</v>
      </c>
      <c r="B158" t="s">
        <v>334</v>
      </c>
    </row>
    <row r="159" spans="1:2" x14ac:dyDescent="0.3">
      <c r="A159" t="s">
        <v>11</v>
      </c>
      <c r="B159" t="s">
        <v>335</v>
      </c>
    </row>
    <row r="160" spans="1:2" x14ac:dyDescent="0.3">
      <c r="A160" t="s">
        <v>11</v>
      </c>
      <c r="B160" t="s">
        <v>267</v>
      </c>
    </row>
    <row r="161" spans="1:2" x14ac:dyDescent="0.3">
      <c r="A161" t="s">
        <v>11</v>
      </c>
      <c r="B161" t="s">
        <v>336</v>
      </c>
    </row>
    <row r="162" spans="1:2" x14ac:dyDescent="0.3">
      <c r="A162" t="s">
        <v>12</v>
      </c>
      <c r="B162" t="s">
        <v>293</v>
      </c>
    </row>
    <row r="163" spans="1:2" x14ac:dyDescent="0.3">
      <c r="A163" t="s">
        <v>12</v>
      </c>
      <c r="B163" t="s">
        <v>306</v>
      </c>
    </row>
    <row r="164" spans="1:2" x14ac:dyDescent="0.3">
      <c r="A164" t="s">
        <v>12</v>
      </c>
      <c r="B164" t="s">
        <v>317</v>
      </c>
    </row>
    <row r="165" spans="1:2" x14ac:dyDescent="0.3">
      <c r="A165" t="s">
        <v>12</v>
      </c>
      <c r="B165" t="s">
        <v>255</v>
      </c>
    </row>
    <row r="166" spans="1:2" x14ac:dyDescent="0.3">
      <c r="A166" t="s">
        <v>12</v>
      </c>
      <c r="B166" t="s">
        <v>220</v>
      </c>
    </row>
    <row r="167" spans="1:2" x14ac:dyDescent="0.3">
      <c r="A167" t="s">
        <v>12</v>
      </c>
      <c r="B167" t="s">
        <v>272</v>
      </c>
    </row>
    <row r="168" spans="1:2" x14ac:dyDescent="0.3">
      <c r="A168" t="s">
        <v>12</v>
      </c>
      <c r="B168" t="s">
        <v>337</v>
      </c>
    </row>
    <row r="169" spans="1:2" x14ac:dyDescent="0.3">
      <c r="A169" t="s">
        <v>12</v>
      </c>
      <c r="B169" t="s">
        <v>253</v>
      </c>
    </row>
    <row r="170" spans="1:2" x14ac:dyDescent="0.3">
      <c r="A170" t="s">
        <v>12</v>
      </c>
      <c r="B170" t="s">
        <v>285</v>
      </c>
    </row>
    <row r="171" spans="1:2" x14ac:dyDescent="0.3">
      <c r="A171" t="s">
        <v>12</v>
      </c>
      <c r="B171" t="s">
        <v>338</v>
      </c>
    </row>
    <row r="172" spans="1:2" x14ac:dyDescent="0.3">
      <c r="A172" t="s">
        <v>12</v>
      </c>
      <c r="B172" t="s">
        <v>334</v>
      </c>
    </row>
    <row r="173" spans="1:2" x14ac:dyDescent="0.3">
      <c r="A173" t="s">
        <v>12</v>
      </c>
      <c r="B173" t="s">
        <v>263</v>
      </c>
    </row>
    <row r="174" spans="1:2" x14ac:dyDescent="0.3">
      <c r="A174" t="s">
        <v>12</v>
      </c>
      <c r="B174" t="s">
        <v>339</v>
      </c>
    </row>
    <row r="175" spans="1:2" x14ac:dyDescent="0.3">
      <c r="A175" t="s">
        <v>12</v>
      </c>
      <c r="B175" t="s">
        <v>257</v>
      </c>
    </row>
    <row r="176" spans="1:2" x14ac:dyDescent="0.3">
      <c r="A176" t="s">
        <v>12</v>
      </c>
      <c r="B176" t="s">
        <v>340</v>
      </c>
    </row>
    <row r="177" spans="1:2" x14ac:dyDescent="0.3">
      <c r="A177" t="s">
        <v>12</v>
      </c>
      <c r="B177" t="s">
        <v>239</v>
      </c>
    </row>
    <row r="178" spans="1:2" x14ac:dyDescent="0.3">
      <c r="A178" t="s">
        <v>12</v>
      </c>
      <c r="B178" t="s">
        <v>341</v>
      </c>
    </row>
    <row r="179" spans="1:2" x14ac:dyDescent="0.3">
      <c r="A179" t="s">
        <v>12</v>
      </c>
      <c r="B179" t="s">
        <v>273</v>
      </c>
    </row>
    <row r="180" spans="1:2" x14ac:dyDescent="0.3">
      <c r="A180" t="s">
        <v>12</v>
      </c>
      <c r="B180" t="s">
        <v>342</v>
      </c>
    </row>
    <row r="181" spans="1:2" x14ac:dyDescent="0.3">
      <c r="A181" t="s">
        <v>12</v>
      </c>
      <c r="B181" t="s">
        <v>219</v>
      </c>
    </row>
    <row r="182" spans="1:2" x14ac:dyDescent="0.3">
      <c r="A182" t="s">
        <v>13</v>
      </c>
      <c r="B182" t="s">
        <v>239</v>
      </c>
    </row>
    <row r="183" spans="1:2" x14ac:dyDescent="0.3">
      <c r="A183" t="s">
        <v>13</v>
      </c>
      <c r="B183" t="s">
        <v>297</v>
      </c>
    </row>
    <row r="184" spans="1:2" x14ac:dyDescent="0.3">
      <c r="A184" t="s">
        <v>13</v>
      </c>
      <c r="B184" t="s">
        <v>242</v>
      </c>
    </row>
    <row r="185" spans="1:2" x14ac:dyDescent="0.3">
      <c r="A185" t="s">
        <v>13</v>
      </c>
      <c r="B185" t="s">
        <v>256</v>
      </c>
    </row>
    <row r="186" spans="1:2" x14ac:dyDescent="0.3">
      <c r="A186" t="s">
        <v>13</v>
      </c>
      <c r="B186" t="s">
        <v>343</v>
      </c>
    </row>
    <row r="187" spans="1:2" x14ac:dyDescent="0.3">
      <c r="A187" t="s">
        <v>13</v>
      </c>
      <c r="B187" t="s">
        <v>257</v>
      </c>
    </row>
    <row r="188" spans="1:2" x14ac:dyDescent="0.3">
      <c r="A188" t="s">
        <v>13</v>
      </c>
      <c r="B188" t="s">
        <v>288</v>
      </c>
    </row>
    <row r="189" spans="1:2" x14ac:dyDescent="0.3">
      <c r="A189" t="s">
        <v>13</v>
      </c>
      <c r="B189" t="s">
        <v>344</v>
      </c>
    </row>
    <row r="190" spans="1:2" x14ac:dyDescent="0.3">
      <c r="A190" t="s">
        <v>13</v>
      </c>
      <c r="B190" t="s">
        <v>345</v>
      </c>
    </row>
    <row r="191" spans="1:2" x14ac:dyDescent="0.3">
      <c r="A191" t="s">
        <v>13</v>
      </c>
      <c r="B191" t="s">
        <v>331</v>
      </c>
    </row>
    <row r="192" spans="1:2" x14ac:dyDescent="0.3">
      <c r="A192" t="s">
        <v>13</v>
      </c>
      <c r="B192" t="s">
        <v>338</v>
      </c>
    </row>
    <row r="193" spans="1:2" x14ac:dyDescent="0.3">
      <c r="A193" t="s">
        <v>13</v>
      </c>
      <c r="B193" t="s">
        <v>346</v>
      </c>
    </row>
    <row r="194" spans="1:2" x14ac:dyDescent="0.3">
      <c r="A194" t="s">
        <v>13</v>
      </c>
      <c r="B194" t="s">
        <v>347</v>
      </c>
    </row>
    <row r="195" spans="1:2" x14ac:dyDescent="0.3">
      <c r="A195" t="s">
        <v>13</v>
      </c>
      <c r="B195" t="s">
        <v>348</v>
      </c>
    </row>
    <row r="196" spans="1:2" x14ac:dyDescent="0.3">
      <c r="A196" t="s">
        <v>13</v>
      </c>
      <c r="B196" t="s">
        <v>349</v>
      </c>
    </row>
    <row r="197" spans="1:2" x14ac:dyDescent="0.3">
      <c r="A197" t="s">
        <v>13</v>
      </c>
      <c r="B197" t="s">
        <v>220</v>
      </c>
    </row>
    <row r="198" spans="1:2" x14ac:dyDescent="0.3">
      <c r="A198" t="s">
        <v>13</v>
      </c>
      <c r="B198" t="s">
        <v>275</v>
      </c>
    </row>
    <row r="199" spans="1:2" x14ac:dyDescent="0.3">
      <c r="A199" t="s">
        <v>13</v>
      </c>
      <c r="B199" t="s">
        <v>350</v>
      </c>
    </row>
    <row r="200" spans="1:2" x14ac:dyDescent="0.3">
      <c r="A200" t="s">
        <v>13</v>
      </c>
      <c r="B200" t="s">
        <v>351</v>
      </c>
    </row>
    <row r="201" spans="1:2" x14ac:dyDescent="0.3">
      <c r="A201" t="s">
        <v>13</v>
      </c>
      <c r="B201" t="s">
        <v>308</v>
      </c>
    </row>
    <row r="202" spans="1:2" x14ac:dyDescent="0.3">
      <c r="A202" t="s">
        <v>14</v>
      </c>
      <c r="B202" t="s">
        <v>351</v>
      </c>
    </row>
    <row r="203" spans="1:2" x14ac:dyDescent="0.3">
      <c r="A203" t="s">
        <v>14</v>
      </c>
      <c r="B203" t="s">
        <v>313</v>
      </c>
    </row>
    <row r="204" spans="1:2" x14ac:dyDescent="0.3">
      <c r="A204" t="s">
        <v>14</v>
      </c>
      <c r="B204" t="s">
        <v>270</v>
      </c>
    </row>
    <row r="205" spans="1:2" x14ac:dyDescent="0.3">
      <c r="A205" t="s">
        <v>14</v>
      </c>
      <c r="B205" t="s">
        <v>352</v>
      </c>
    </row>
    <row r="206" spans="1:2" x14ac:dyDescent="0.3">
      <c r="A206" t="s">
        <v>14</v>
      </c>
      <c r="B206" t="s">
        <v>353</v>
      </c>
    </row>
    <row r="207" spans="1:2" x14ac:dyDescent="0.3">
      <c r="A207" t="s">
        <v>14</v>
      </c>
      <c r="B207" t="s">
        <v>354</v>
      </c>
    </row>
    <row r="208" spans="1:2" x14ac:dyDescent="0.3">
      <c r="A208" t="s">
        <v>14</v>
      </c>
      <c r="B208" t="s">
        <v>279</v>
      </c>
    </row>
    <row r="209" spans="1:2" x14ac:dyDescent="0.3">
      <c r="A209" t="s">
        <v>14</v>
      </c>
      <c r="B209" t="s">
        <v>252</v>
      </c>
    </row>
    <row r="210" spans="1:2" x14ac:dyDescent="0.3">
      <c r="A210" t="s">
        <v>14</v>
      </c>
      <c r="B210" t="s">
        <v>299</v>
      </c>
    </row>
    <row r="211" spans="1:2" x14ac:dyDescent="0.3">
      <c r="A211" t="s">
        <v>14</v>
      </c>
      <c r="B211" t="s">
        <v>306</v>
      </c>
    </row>
    <row r="212" spans="1:2" x14ac:dyDescent="0.3">
      <c r="A212" t="s">
        <v>14</v>
      </c>
      <c r="B212" t="s">
        <v>355</v>
      </c>
    </row>
    <row r="213" spans="1:2" x14ac:dyDescent="0.3">
      <c r="A213" t="s">
        <v>14</v>
      </c>
      <c r="B213" t="s">
        <v>356</v>
      </c>
    </row>
    <row r="214" spans="1:2" x14ac:dyDescent="0.3">
      <c r="A214" t="s">
        <v>14</v>
      </c>
      <c r="B214" t="s">
        <v>357</v>
      </c>
    </row>
    <row r="215" spans="1:2" x14ac:dyDescent="0.3">
      <c r="A215" t="s">
        <v>14</v>
      </c>
      <c r="B215" t="s">
        <v>358</v>
      </c>
    </row>
    <row r="216" spans="1:2" x14ac:dyDescent="0.3">
      <c r="A216" t="s">
        <v>14</v>
      </c>
      <c r="B216" t="s">
        <v>359</v>
      </c>
    </row>
    <row r="217" spans="1:2" x14ac:dyDescent="0.3">
      <c r="A217" t="s">
        <v>14</v>
      </c>
      <c r="B217" t="s">
        <v>263</v>
      </c>
    </row>
    <row r="218" spans="1:2" x14ac:dyDescent="0.3">
      <c r="A218" t="s">
        <v>14</v>
      </c>
      <c r="B218" t="s">
        <v>331</v>
      </c>
    </row>
    <row r="219" spans="1:2" x14ac:dyDescent="0.3">
      <c r="A219" t="s">
        <v>14</v>
      </c>
      <c r="B219" t="s">
        <v>297</v>
      </c>
    </row>
    <row r="220" spans="1:2" x14ac:dyDescent="0.3">
      <c r="A220" t="s">
        <v>14</v>
      </c>
      <c r="B220" t="s">
        <v>233</v>
      </c>
    </row>
    <row r="221" spans="1:2" x14ac:dyDescent="0.3">
      <c r="A221" t="s">
        <v>14</v>
      </c>
      <c r="B221" t="s">
        <v>312</v>
      </c>
    </row>
    <row r="222" spans="1:2" x14ac:dyDescent="0.3">
      <c r="A222" t="s">
        <v>15</v>
      </c>
      <c r="B222" t="s">
        <v>344</v>
      </c>
    </row>
    <row r="223" spans="1:2" x14ac:dyDescent="0.3">
      <c r="A223" t="s">
        <v>15</v>
      </c>
      <c r="B223" t="s">
        <v>326</v>
      </c>
    </row>
    <row r="224" spans="1:2" x14ac:dyDescent="0.3">
      <c r="A224" t="s">
        <v>15</v>
      </c>
      <c r="B224" t="s">
        <v>265</v>
      </c>
    </row>
    <row r="225" spans="1:2" x14ac:dyDescent="0.3">
      <c r="A225" t="s">
        <v>15</v>
      </c>
      <c r="B225" t="s">
        <v>302</v>
      </c>
    </row>
    <row r="226" spans="1:2" x14ac:dyDescent="0.3">
      <c r="A226" t="s">
        <v>15</v>
      </c>
      <c r="B226" t="s">
        <v>360</v>
      </c>
    </row>
    <row r="227" spans="1:2" x14ac:dyDescent="0.3">
      <c r="A227" t="s">
        <v>15</v>
      </c>
      <c r="B227" t="s">
        <v>361</v>
      </c>
    </row>
    <row r="228" spans="1:2" x14ac:dyDescent="0.3">
      <c r="A228" t="s">
        <v>15</v>
      </c>
      <c r="B228" t="s">
        <v>362</v>
      </c>
    </row>
    <row r="229" spans="1:2" x14ac:dyDescent="0.3">
      <c r="A229" t="s">
        <v>15</v>
      </c>
      <c r="B229" t="s">
        <v>310</v>
      </c>
    </row>
    <row r="230" spans="1:2" x14ac:dyDescent="0.3">
      <c r="A230" t="s">
        <v>15</v>
      </c>
      <c r="B230" t="s">
        <v>292</v>
      </c>
    </row>
    <row r="231" spans="1:2" x14ac:dyDescent="0.3">
      <c r="A231" t="s">
        <v>15</v>
      </c>
      <c r="B231" t="s">
        <v>244</v>
      </c>
    </row>
    <row r="232" spans="1:2" x14ac:dyDescent="0.3">
      <c r="A232" t="s">
        <v>15</v>
      </c>
      <c r="B232" t="s">
        <v>343</v>
      </c>
    </row>
    <row r="233" spans="1:2" x14ac:dyDescent="0.3">
      <c r="A233" t="s">
        <v>15</v>
      </c>
      <c r="B233" t="s">
        <v>363</v>
      </c>
    </row>
    <row r="234" spans="1:2" x14ac:dyDescent="0.3">
      <c r="A234" t="s">
        <v>15</v>
      </c>
      <c r="B234" t="s">
        <v>364</v>
      </c>
    </row>
    <row r="235" spans="1:2" x14ac:dyDescent="0.3">
      <c r="A235" t="s">
        <v>15</v>
      </c>
      <c r="B235" t="s">
        <v>365</v>
      </c>
    </row>
    <row r="236" spans="1:2" x14ac:dyDescent="0.3">
      <c r="A236" t="s">
        <v>15</v>
      </c>
      <c r="B236" t="s">
        <v>366</v>
      </c>
    </row>
    <row r="237" spans="1:2" x14ac:dyDescent="0.3">
      <c r="A237" t="s">
        <v>15</v>
      </c>
      <c r="B237" t="s">
        <v>319</v>
      </c>
    </row>
    <row r="238" spans="1:2" x14ac:dyDescent="0.3">
      <c r="A238" t="s">
        <v>15</v>
      </c>
      <c r="B238" t="s">
        <v>225</v>
      </c>
    </row>
    <row r="239" spans="1:2" x14ac:dyDescent="0.3">
      <c r="A239" t="s">
        <v>15</v>
      </c>
      <c r="B239" t="s">
        <v>311</v>
      </c>
    </row>
    <row r="240" spans="1:2" x14ac:dyDescent="0.3">
      <c r="A240" t="s">
        <v>15</v>
      </c>
      <c r="B240" t="s">
        <v>258</v>
      </c>
    </row>
    <row r="241" spans="1:2" x14ac:dyDescent="0.3">
      <c r="A241" t="s">
        <v>15</v>
      </c>
      <c r="B241" t="s">
        <v>367</v>
      </c>
    </row>
    <row r="242" spans="1:2" x14ac:dyDescent="0.3">
      <c r="A242" t="s">
        <v>16</v>
      </c>
      <c r="B242" t="s">
        <v>249</v>
      </c>
    </row>
    <row r="243" spans="1:2" x14ac:dyDescent="0.3">
      <c r="A243" t="s">
        <v>16</v>
      </c>
      <c r="B243" t="s">
        <v>271</v>
      </c>
    </row>
    <row r="244" spans="1:2" x14ac:dyDescent="0.3">
      <c r="A244" t="s">
        <v>16</v>
      </c>
      <c r="B244" t="s">
        <v>281</v>
      </c>
    </row>
    <row r="245" spans="1:2" x14ac:dyDescent="0.3">
      <c r="A245" t="s">
        <v>16</v>
      </c>
      <c r="B245" t="s">
        <v>247</v>
      </c>
    </row>
    <row r="246" spans="1:2" x14ac:dyDescent="0.3">
      <c r="A246" t="s">
        <v>16</v>
      </c>
      <c r="B246" t="s">
        <v>251</v>
      </c>
    </row>
    <row r="247" spans="1:2" x14ac:dyDescent="0.3">
      <c r="A247" t="s">
        <v>16</v>
      </c>
      <c r="B247" t="s">
        <v>296</v>
      </c>
    </row>
    <row r="248" spans="1:2" x14ac:dyDescent="0.3">
      <c r="A248" t="s">
        <v>16</v>
      </c>
      <c r="B248" t="s">
        <v>368</v>
      </c>
    </row>
    <row r="249" spans="1:2" x14ac:dyDescent="0.3">
      <c r="A249" t="s">
        <v>16</v>
      </c>
      <c r="B249" t="s">
        <v>369</v>
      </c>
    </row>
    <row r="250" spans="1:2" x14ac:dyDescent="0.3">
      <c r="A250" t="s">
        <v>16</v>
      </c>
      <c r="B250" t="s">
        <v>370</v>
      </c>
    </row>
    <row r="251" spans="1:2" x14ac:dyDescent="0.3">
      <c r="A251" t="s">
        <v>16</v>
      </c>
      <c r="B251" t="s">
        <v>279</v>
      </c>
    </row>
    <row r="252" spans="1:2" x14ac:dyDescent="0.3">
      <c r="A252" t="s">
        <v>16</v>
      </c>
      <c r="B252" t="s">
        <v>234</v>
      </c>
    </row>
    <row r="253" spans="1:2" x14ac:dyDescent="0.3">
      <c r="A253" t="s">
        <v>16</v>
      </c>
      <c r="B253" t="s">
        <v>371</v>
      </c>
    </row>
    <row r="254" spans="1:2" x14ac:dyDescent="0.3">
      <c r="A254" t="s">
        <v>16</v>
      </c>
      <c r="B254" t="s">
        <v>372</v>
      </c>
    </row>
    <row r="255" spans="1:2" x14ac:dyDescent="0.3">
      <c r="A255" t="s">
        <v>16</v>
      </c>
      <c r="B255" t="s">
        <v>373</v>
      </c>
    </row>
    <row r="256" spans="1:2" x14ac:dyDescent="0.3">
      <c r="A256" t="s">
        <v>16</v>
      </c>
      <c r="B256" t="s">
        <v>250</v>
      </c>
    </row>
    <row r="257" spans="1:2" x14ac:dyDescent="0.3">
      <c r="A257" t="s">
        <v>16</v>
      </c>
      <c r="B257" t="s">
        <v>292</v>
      </c>
    </row>
    <row r="258" spans="1:2" x14ac:dyDescent="0.3">
      <c r="A258" t="s">
        <v>16</v>
      </c>
      <c r="B258" t="s">
        <v>354</v>
      </c>
    </row>
    <row r="259" spans="1:2" x14ac:dyDescent="0.3">
      <c r="A259" t="s">
        <v>16</v>
      </c>
      <c r="B259" t="s">
        <v>312</v>
      </c>
    </row>
    <row r="260" spans="1:2" x14ac:dyDescent="0.3">
      <c r="A260" t="s">
        <v>16</v>
      </c>
      <c r="B260" t="s">
        <v>344</v>
      </c>
    </row>
    <row r="261" spans="1:2" x14ac:dyDescent="0.3">
      <c r="A261" t="s">
        <v>16</v>
      </c>
      <c r="B261" t="s">
        <v>374</v>
      </c>
    </row>
    <row r="262" spans="1:2" x14ac:dyDescent="0.3">
      <c r="A262" t="s">
        <v>17</v>
      </c>
      <c r="B262" t="s">
        <v>375</v>
      </c>
    </row>
    <row r="263" spans="1:2" x14ac:dyDescent="0.3">
      <c r="A263" t="s">
        <v>17</v>
      </c>
      <c r="B263" t="s">
        <v>376</v>
      </c>
    </row>
    <row r="264" spans="1:2" x14ac:dyDescent="0.3">
      <c r="A264" t="s">
        <v>17</v>
      </c>
      <c r="B264" t="s">
        <v>276</v>
      </c>
    </row>
    <row r="265" spans="1:2" x14ac:dyDescent="0.3">
      <c r="A265" t="s">
        <v>17</v>
      </c>
      <c r="B265" t="s">
        <v>357</v>
      </c>
    </row>
    <row r="266" spans="1:2" x14ac:dyDescent="0.3">
      <c r="A266" t="s">
        <v>17</v>
      </c>
      <c r="B266" t="s">
        <v>224</v>
      </c>
    </row>
    <row r="267" spans="1:2" x14ac:dyDescent="0.3">
      <c r="A267" t="s">
        <v>17</v>
      </c>
      <c r="B267" t="s">
        <v>377</v>
      </c>
    </row>
    <row r="268" spans="1:2" x14ac:dyDescent="0.3">
      <c r="A268" t="s">
        <v>17</v>
      </c>
      <c r="B268" t="s">
        <v>378</v>
      </c>
    </row>
    <row r="269" spans="1:2" x14ac:dyDescent="0.3">
      <c r="A269" t="s">
        <v>17</v>
      </c>
      <c r="B269" t="s">
        <v>260</v>
      </c>
    </row>
    <row r="270" spans="1:2" x14ac:dyDescent="0.3">
      <c r="A270" t="s">
        <v>17</v>
      </c>
      <c r="B270" t="s">
        <v>356</v>
      </c>
    </row>
    <row r="271" spans="1:2" x14ac:dyDescent="0.3">
      <c r="A271" t="s">
        <v>17</v>
      </c>
      <c r="B271" t="s">
        <v>379</v>
      </c>
    </row>
    <row r="272" spans="1:2" x14ac:dyDescent="0.3">
      <c r="A272" t="s">
        <v>17</v>
      </c>
      <c r="B272" t="s">
        <v>290</v>
      </c>
    </row>
    <row r="273" spans="1:2" x14ac:dyDescent="0.3">
      <c r="A273" t="s">
        <v>17</v>
      </c>
      <c r="B273" t="s">
        <v>233</v>
      </c>
    </row>
    <row r="274" spans="1:2" x14ac:dyDescent="0.3">
      <c r="A274" t="s">
        <v>17</v>
      </c>
      <c r="B274" t="s">
        <v>380</v>
      </c>
    </row>
    <row r="275" spans="1:2" x14ac:dyDescent="0.3">
      <c r="A275" t="s">
        <v>17</v>
      </c>
      <c r="B275" t="s">
        <v>330</v>
      </c>
    </row>
    <row r="276" spans="1:2" x14ac:dyDescent="0.3">
      <c r="A276" t="s">
        <v>17</v>
      </c>
      <c r="B276" t="s">
        <v>265</v>
      </c>
    </row>
    <row r="277" spans="1:2" x14ac:dyDescent="0.3">
      <c r="A277" t="s">
        <v>17</v>
      </c>
      <c r="B277" t="s">
        <v>381</v>
      </c>
    </row>
    <row r="278" spans="1:2" x14ac:dyDescent="0.3">
      <c r="A278" t="s">
        <v>17</v>
      </c>
      <c r="B278" t="s">
        <v>382</v>
      </c>
    </row>
    <row r="279" spans="1:2" x14ac:dyDescent="0.3">
      <c r="A279" t="s">
        <v>17</v>
      </c>
      <c r="B279" t="s">
        <v>314</v>
      </c>
    </row>
    <row r="280" spans="1:2" x14ac:dyDescent="0.3">
      <c r="A280" t="s">
        <v>17</v>
      </c>
      <c r="B280" t="s">
        <v>295</v>
      </c>
    </row>
    <row r="281" spans="1:2" x14ac:dyDescent="0.3">
      <c r="A281" t="s">
        <v>17</v>
      </c>
      <c r="B281" t="s">
        <v>284</v>
      </c>
    </row>
    <row r="282" spans="1:2" x14ac:dyDescent="0.3">
      <c r="A282" t="s">
        <v>18</v>
      </c>
      <c r="B282" t="s">
        <v>370</v>
      </c>
    </row>
    <row r="283" spans="1:2" x14ac:dyDescent="0.3">
      <c r="A283" t="s">
        <v>18</v>
      </c>
      <c r="B283" t="s">
        <v>383</v>
      </c>
    </row>
    <row r="284" spans="1:2" x14ac:dyDescent="0.3">
      <c r="A284" t="s">
        <v>18</v>
      </c>
      <c r="B284" t="s">
        <v>265</v>
      </c>
    </row>
    <row r="285" spans="1:2" x14ac:dyDescent="0.3">
      <c r="A285" t="s">
        <v>18</v>
      </c>
      <c r="B285" t="s">
        <v>258</v>
      </c>
    </row>
    <row r="286" spans="1:2" x14ac:dyDescent="0.3">
      <c r="A286" t="s">
        <v>18</v>
      </c>
      <c r="B286" t="s">
        <v>341</v>
      </c>
    </row>
    <row r="287" spans="1:2" x14ac:dyDescent="0.3">
      <c r="A287" t="s">
        <v>18</v>
      </c>
      <c r="B287" t="s">
        <v>319</v>
      </c>
    </row>
    <row r="288" spans="1:2" x14ac:dyDescent="0.3">
      <c r="A288" t="s">
        <v>18</v>
      </c>
      <c r="B288" t="s">
        <v>277</v>
      </c>
    </row>
    <row r="289" spans="1:2" x14ac:dyDescent="0.3">
      <c r="A289" t="s">
        <v>18</v>
      </c>
      <c r="B289" t="s">
        <v>378</v>
      </c>
    </row>
    <row r="290" spans="1:2" x14ac:dyDescent="0.3">
      <c r="A290" t="s">
        <v>18</v>
      </c>
      <c r="B290" t="s">
        <v>267</v>
      </c>
    </row>
    <row r="291" spans="1:2" x14ac:dyDescent="0.3">
      <c r="A291" t="s">
        <v>18</v>
      </c>
      <c r="B291" t="s">
        <v>248</v>
      </c>
    </row>
    <row r="292" spans="1:2" x14ac:dyDescent="0.3">
      <c r="A292" t="s">
        <v>18</v>
      </c>
      <c r="B292" t="s">
        <v>226</v>
      </c>
    </row>
    <row r="293" spans="1:2" x14ac:dyDescent="0.3">
      <c r="A293" t="s">
        <v>18</v>
      </c>
      <c r="B293" t="s">
        <v>233</v>
      </c>
    </row>
    <row r="294" spans="1:2" x14ac:dyDescent="0.3">
      <c r="A294" t="s">
        <v>18</v>
      </c>
      <c r="B294" t="s">
        <v>384</v>
      </c>
    </row>
    <row r="295" spans="1:2" x14ac:dyDescent="0.3">
      <c r="A295" t="s">
        <v>18</v>
      </c>
      <c r="B295" t="s">
        <v>250</v>
      </c>
    </row>
    <row r="296" spans="1:2" x14ac:dyDescent="0.3">
      <c r="A296" t="s">
        <v>18</v>
      </c>
      <c r="B296" t="s">
        <v>300</v>
      </c>
    </row>
    <row r="297" spans="1:2" x14ac:dyDescent="0.3">
      <c r="A297" t="s">
        <v>18</v>
      </c>
      <c r="B297" t="s">
        <v>385</v>
      </c>
    </row>
    <row r="298" spans="1:2" x14ac:dyDescent="0.3">
      <c r="A298" t="s">
        <v>18</v>
      </c>
      <c r="B298" t="s">
        <v>386</v>
      </c>
    </row>
    <row r="299" spans="1:2" x14ac:dyDescent="0.3">
      <c r="A299" t="s">
        <v>18</v>
      </c>
      <c r="B299" t="s">
        <v>358</v>
      </c>
    </row>
    <row r="300" spans="1:2" x14ac:dyDescent="0.3">
      <c r="A300" t="s">
        <v>18</v>
      </c>
      <c r="B300" t="s">
        <v>284</v>
      </c>
    </row>
    <row r="301" spans="1:2" x14ac:dyDescent="0.3">
      <c r="A301" t="s">
        <v>18</v>
      </c>
      <c r="B301" t="s">
        <v>327</v>
      </c>
    </row>
    <row r="302" spans="1:2" x14ac:dyDescent="0.3">
      <c r="A302" t="s">
        <v>19</v>
      </c>
      <c r="B302" t="s">
        <v>244</v>
      </c>
    </row>
    <row r="303" spans="1:2" x14ac:dyDescent="0.3">
      <c r="A303" t="s">
        <v>19</v>
      </c>
      <c r="B303" t="s">
        <v>344</v>
      </c>
    </row>
    <row r="304" spans="1:2" x14ac:dyDescent="0.3">
      <c r="A304" t="s">
        <v>19</v>
      </c>
      <c r="B304" t="s">
        <v>387</v>
      </c>
    </row>
    <row r="305" spans="1:2" x14ac:dyDescent="0.3">
      <c r="A305" t="s">
        <v>19</v>
      </c>
      <c r="B305" t="s">
        <v>236</v>
      </c>
    </row>
    <row r="306" spans="1:2" x14ac:dyDescent="0.3">
      <c r="A306" t="s">
        <v>19</v>
      </c>
      <c r="B306" t="s">
        <v>336</v>
      </c>
    </row>
    <row r="307" spans="1:2" x14ac:dyDescent="0.3">
      <c r="A307" t="s">
        <v>19</v>
      </c>
      <c r="B307" t="s">
        <v>373</v>
      </c>
    </row>
    <row r="308" spans="1:2" x14ac:dyDescent="0.3">
      <c r="A308" t="s">
        <v>19</v>
      </c>
      <c r="B308" t="s">
        <v>359</v>
      </c>
    </row>
    <row r="309" spans="1:2" x14ac:dyDescent="0.3">
      <c r="A309" t="s">
        <v>19</v>
      </c>
      <c r="B309" t="s">
        <v>377</v>
      </c>
    </row>
    <row r="310" spans="1:2" x14ac:dyDescent="0.3">
      <c r="A310" t="s">
        <v>19</v>
      </c>
      <c r="B310" t="s">
        <v>354</v>
      </c>
    </row>
    <row r="311" spans="1:2" x14ac:dyDescent="0.3">
      <c r="A311" t="s">
        <v>19</v>
      </c>
      <c r="B311" t="s">
        <v>388</v>
      </c>
    </row>
    <row r="312" spans="1:2" x14ac:dyDescent="0.3">
      <c r="A312" t="s">
        <v>19</v>
      </c>
      <c r="B312" t="s">
        <v>312</v>
      </c>
    </row>
    <row r="313" spans="1:2" x14ac:dyDescent="0.3">
      <c r="A313" t="s">
        <v>19</v>
      </c>
      <c r="B313" t="s">
        <v>310</v>
      </c>
    </row>
    <row r="314" spans="1:2" x14ac:dyDescent="0.3">
      <c r="A314" t="s">
        <v>19</v>
      </c>
      <c r="B314" t="s">
        <v>370</v>
      </c>
    </row>
    <row r="315" spans="1:2" x14ac:dyDescent="0.3">
      <c r="A315" t="s">
        <v>19</v>
      </c>
      <c r="B315" t="s">
        <v>259</v>
      </c>
    </row>
    <row r="316" spans="1:2" x14ac:dyDescent="0.3">
      <c r="A316" t="s">
        <v>19</v>
      </c>
      <c r="B316" t="s">
        <v>338</v>
      </c>
    </row>
    <row r="317" spans="1:2" x14ac:dyDescent="0.3">
      <c r="A317" t="s">
        <v>19</v>
      </c>
      <c r="B317" t="s">
        <v>389</v>
      </c>
    </row>
    <row r="318" spans="1:2" x14ac:dyDescent="0.3">
      <c r="A318" t="s">
        <v>19</v>
      </c>
      <c r="B318" t="s">
        <v>263</v>
      </c>
    </row>
    <row r="319" spans="1:2" x14ac:dyDescent="0.3">
      <c r="A319" t="s">
        <v>19</v>
      </c>
      <c r="B319" t="s">
        <v>285</v>
      </c>
    </row>
    <row r="320" spans="1:2" x14ac:dyDescent="0.3">
      <c r="A320" t="s">
        <v>19</v>
      </c>
      <c r="B320" t="s">
        <v>390</v>
      </c>
    </row>
    <row r="321" spans="1:2" x14ac:dyDescent="0.3">
      <c r="A321" t="s">
        <v>19</v>
      </c>
      <c r="B321" t="s">
        <v>233</v>
      </c>
    </row>
    <row r="322" spans="1:2" x14ac:dyDescent="0.3">
      <c r="A322" t="s">
        <v>20</v>
      </c>
      <c r="B322" t="s">
        <v>254</v>
      </c>
    </row>
    <row r="323" spans="1:2" x14ac:dyDescent="0.3">
      <c r="A323" t="s">
        <v>20</v>
      </c>
      <c r="B323" t="s">
        <v>353</v>
      </c>
    </row>
    <row r="324" spans="1:2" x14ac:dyDescent="0.3">
      <c r="A324" t="s">
        <v>20</v>
      </c>
      <c r="B324" t="s">
        <v>303</v>
      </c>
    </row>
    <row r="325" spans="1:2" x14ac:dyDescent="0.3">
      <c r="A325" t="s">
        <v>20</v>
      </c>
      <c r="B325" t="s">
        <v>280</v>
      </c>
    </row>
    <row r="326" spans="1:2" x14ac:dyDescent="0.3">
      <c r="A326" t="s">
        <v>20</v>
      </c>
      <c r="B326" t="s">
        <v>243</v>
      </c>
    </row>
    <row r="327" spans="1:2" x14ac:dyDescent="0.3">
      <c r="A327" t="s">
        <v>20</v>
      </c>
      <c r="B327" t="s">
        <v>354</v>
      </c>
    </row>
    <row r="328" spans="1:2" x14ac:dyDescent="0.3">
      <c r="A328" t="s">
        <v>20</v>
      </c>
      <c r="B328" t="s">
        <v>256</v>
      </c>
    </row>
    <row r="329" spans="1:2" x14ac:dyDescent="0.3">
      <c r="A329" t="s">
        <v>20</v>
      </c>
      <c r="B329" t="s">
        <v>378</v>
      </c>
    </row>
    <row r="330" spans="1:2" x14ac:dyDescent="0.3">
      <c r="A330" t="s">
        <v>20</v>
      </c>
      <c r="B330" t="s">
        <v>272</v>
      </c>
    </row>
    <row r="331" spans="1:2" x14ac:dyDescent="0.3">
      <c r="A331" t="s">
        <v>20</v>
      </c>
      <c r="B331" t="s">
        <v>237</v>
      </c>
    </row>
    <row r="332" spans="1:2" x14ac:dyDescent="0.3">
      <c r="A332" t="s">
        <v>20</v>
      </c>
      <c r="B332" t="s">
        <v>308</v>
      </c>
    </row>
    <row r="333" spans="1:2" x14ac:dyDescent="0.3">
      <c r="A333" t="s">
        <v>20</v>
      </c>
      <c r="B333" t="s">
        <v>391</v>
      </c>
    </row>
    <row r="334" spans="1:2" x14ac:dyDescent="0.3">
      <c r="A334" t="s">
        <v>20</v>
      </c>
      <c r="B334" t="s">
        <v>227</v>
      </c>
    </row>
    <row r="335" spans="1:2" x14ac:dyDescent="0.3">
      <c r="A335" t="s">
        <v>20</v>
      </c>
      <c r="B335" t="s">
        <v>344</v>
      </c>
    </row>
    <row r="336" spans="1:2" x14ac:dyDescent="0.3">
      <c r="A336" t="s">
        <v>20</v>
      </c>
      <c r="B336" t="s">
        <v>370</v>
      </c>
    </row>
    <row r="337" spans="1:2" x14ac:dyDescent="0.3">
      <c r="A337" t="s">
        <v>20</v>
      </c>
      <c r="B337" t="s">
        <v>321</v>
      </c>
    </row>
    <row r="338" spans="1:2" x14ac:dyDescent="0.3">
      <c r="A338" t="s">
        <v>20</v>
      </c>
      <c r="B338" t="s">
        <v>309</v>
      </c>
    </row>
    <row r="339" spans="1:2" x14ac:dyDescent="0.3">
      <c r="A339" t="s">
        <v>20</v>
      </c>
      <c r="B339" t="s">
        <v>327</v>
      </c>
    </row>
    <row r="340" spans="1:2" x14ac:dyDescent="0.3">
      <c r="A340" t="s">
        <v>20</v>
      </c>
      <c r="B340" t="s">
        <v>322</v>
      </c>
    </row>
    <row r="341" spans="1:2" x14ac:dyDescent="0.3">
      <c r="A341" t="s">
        <v>20</v>
      </c>
      <c r="B341" t="s">
        <v>392</v>
      </c>
    </row>
    <row r="342" spans="1:2" x14ac:dyDescent="0.3">
      <c r="A342" t="s">
        <v>21</v>
      </c>
      <c r="B342" t="s">
        <v>339</v>
      </c>
    </row>
    <row r="343" spans="1:2" x14ac:dyDescent="0.3">
      <c r="A343" t="s">
        <v>21</v>
      </c>
      <c r="B343" t="s">
        <v>331</v>
      </c>
    </row>
    <row r="344" spans="1:2" x14ac:dyDescent="0.3">
      <c r="A344" t="s">
        <v>21</v>
      </c>
      <c r="B344" t="s">
        <v>253</v>
      </c>
    </row>
    <row r="345" spans="1:2" x14ac:dyDescent="0.3">
      <c r="A345" t="s">
        <v>21</v>
      </c>
      <c r="B345" t="s">
        <v>308</v>
      </c>
    </row>
    <row r="346" spans="1:2" x14ac:dyDescent="0.3">
      <c r="A346" t="s">
        <v>21</v>
      </c>
      <c r="B346" t="s">
        <v>324</v>
      </c>
    </row>
    <row r="347" spans="1:2" x14ac:dyDescent="0.3">
      <c r="A347" t="s">
        <v>21</v>
      </c>
      <c r="B347" t="s">
        <v>270</v>
      </c>
    </row>
    <row r="348" spans="1:2" x14ac:dyDescent="0.3">
      <c r="A348" t="s">
        <v>21</v>
      </c>
      <c r="B348" t="s">
        <v>393</v>
      </c>
    </row>
    <row r="349" spans="1:2" x14ac:dyDescent="0.3">
      <c r="A349" t="s">
        <v>21</v>
      </c>
      <c r="B349" t="s">
        <v>279</v>
      </c>
    </row>
    <row r="350" spans="1:2" x14ac:dyDescent="0.3">
      <c r="A350" t="s">
        <v>21</v>
      </c>
      <c r="B350" t="s">
        <v>328</v>
      </c>
    </row>
    <row r="351" spans="1:2" x14ac:dyDescent="0.3">
      <c r="A351" t="s">
        <v>21</v>
      </c>
      <c r="B351" t="s">
        <v>382</v>
      </c>
    </row>
    <row r="352" spans="1:2" x14ac:dyDescent="0.3">
      <c r="A352" t="s">
        <v>21</v>
      </c>
      <c r="B352" t="s">
        <v>373</v>
      </c>
    </row>
    <row r="353" spans="1:2" x14ac:dyDescent="0.3">
      <c r="A353" t="s">
        <v>21</v>
      </c>
      <c r="B353" t="s">
        <v>383</v>
      </c>
    </row>
    <row r="354" spans="1:2" x14ac:dyDescent="0.3">
      <c r="A354" t="s">
        <v>21</v>
      </c>
      <c r="B354" t="s">
        <v>366</v>
      </c>
    </row>
    <row r="355" spans="1:2" x14ac:dyDescent="0.3">
      <c r="A355" t="s">
        <v>21</v>
      </c>
      <c r="B355" t="s">
        <v>313</v>
      </c>
    </row>
    <row r="356" spans="1:2" x14ac:dyDescent="0.3">
      <c r="A356" t="s">
        <v>21</v>
      </c>
      <c r="B356" t="s">
        <v>319</v>
      </c>
    </row>
    <row r="357" spans="1:2" x14ac:dyDescent="0.3">
      <c r="A357" t="s">
        <v>21</v>
      </c>
      <c r="B357" t="s">
        <v>391</v>
      </c>
    </row>
    <row r="358" spans="1:2" x14ac:dyDescent="0.3">
      <c r="A358" t="s">
        <v>21</v>
      </c>
      <c r="B358" t="s">
        <v>394</v>
      </c>
    </row>
    <row r="359" spans="1:2" x14ac:dyDescent="0.3">
      <c r="A359" t="s">
        <v>21</v>
      </c>
      <c r="B359" t="s">
        <v>274</v>
      </c>
    </row>
    <row r="360" spans="1:2" x14ac:dyDescent="0.3">
      <c r="A360" t="s">
        <v>21</v>
      </c>
      <c r="B360" t="s">
        <v>246</v>
      </c>
    </row>
    <row r="361" spans="1:2" x14ac:dyDescent="0.3">
      <c r="A361" t="s">
        <v>21</v>
      </c>
      <c r="B361" t="s">
        <v>356</v>
      </c>
    </row>
    <row r="362" spans="1:2" x14ac:dyDescent="0.3">
      <c r="A362" t="s">
        <v>22</v>
      </c>
      <c r="B362" t="s">
        <v>322</v>
      </c>
    </row>
    <row r="363" spans="1:2" x14ac:dyDescent="0.3">
      <c r="A363" t="s">
        <v>22</v>
      </c>
      <c r="B363" t="s">
        <v>395</v>
      </c>
    </row>
    <row r="364" spans="1:2" x14ac:dyDescent="0.3">
      <c r="A364" t="s">
        <v>22</v>
      </c>
      <c r="B364" t="s">
        <v>396</v>
      </c>
    </row>
    <row r="365" spans="1:2" x14ac:dyDescent="0.3">
      <c r="A365" t="s">
        <v>22</v>
      </c>
      <c r="B365" t="s">
        <v>309</v>
      </c>
    </row>
    <row r="366" spans="1:2" x14ac:dyDescent="0.3">
      <c r="A366" t="s">
        <v>22</v>
      </c>
      <c r="B366" t="s">
        <v>397</v>
      </c>
    </row>
    <row r="367" spans="1:2" x14ac:dyDescent="0.3">
      <c r="A367" t="s">
        <v>22</v>
      </c>
      <c r="B367" t="s">
        <v>398</v>
      </c>
    </row>
    <row r="368" spans="1:2" x14ac:dyDescent="0.3">
      <c r="A368" t="s">
        <v>22</v>
      </c>
      <c r="B368" t="s">
        <v>292</v>
      </c>
    </row>
    <row r="369" spans="1:2" x14ac:dyDescent="0.3">
      <c r="A369" t="s">
        <v>22</v>
      </c>
      <c r="B369" t="s">
        <v>243</v>
      </c>
    </row>
    <row r="370" spans="1:2" x14ac:dyDescent="0.3">
      <c r="A370" t="s">
        <v>22</v>
      </c>
      <c r="B370" t="s">
        <v>351</v>
      </c>
    </row>
    <row r="371" spans="1:2" x14ac:dyDescent="0.3">
      <c r="A371" t="s">
        <v>22</v>
      </c>
      <c r="B371" t="s">
        <v>263</v>
      </c>
    </row>
    <row r="372" spans="1:2" x14ac:dyDescent="0.3">
      <c r="A372" t="s">
        <v>22</v>
      </c>
      <c r="B372" t="s">
        <v>316</v>
      </c>
    </row>
    <row r="373" spans="1:2" x14ac:dyDescent="0.3">
      <c r="A373" t="s">
        <v>22</v>
      </c>
      <c r="B373" t="s">
        <v>374</v>
      </c>
    </row>
    <row r="374" spans="1:2" x14ac:dyDescent="0.3">
      <c r="A374" t="s">
        <v>22</v>
      </c>
      <c r="B374" t="s">
        <v>295</v>
      </c>
    </row>
    <row r="375" spans="1:2" x14ac:dyDescent="0.3">
      <c r="A375" t="s">
        <v>22</v>
      </c>
      <c r="B375" t="s">
        <v>342</v>
      </c>
    </row>
    <row r="376" spans="1:2" x14ac:dyDescent="0.3">
      <c r="A376" t="s">
        <v>22</v>
      </c>
      <c r="B376" t="s">
        <v>266</v>
      </c>
    </row>
    <row r="377" spans="1:2" x14ac:dyDescent="0.3">
      <c r="A377" t="s">
        <v>22</v>
      </c>
      <c r="B377" t="s">
        <v>336</v>
      </c>
    </row>
    <row r="378" spans="1:2" x14ac:dyDescent="0.3">
      <c r="A378" t="s">
        <v>22</v>
      </c>
      <c r="B378" t="s">
        <v>296</v>
      </c>
    </row>
    <row r="379" spans="1:2" x14ac:dyDescent="0.3">
      <c r="A379" t="s">
        <v>22</v>
      </c>
      <c r="B379" t="s">
        <v>333</v>
      </c>
    </row>
    <row r="380" spans="1:2" x14ac:dyDescent="0.3">
      <c r="A380" t="s">
        <v>22</v>
      </c>
      <c r="B380" t="s">
        <v>399</v>
      </c>
    </row>
    <row r="381" spans="1:2" x14ac:dyDescent="0.3">
      <c r="A381" t="s">
        <v>22</v>
      </c>
      <c r="B381" t="s">
        <v>284</v>
      </c>
    </row>
    <row r="382" spans="1:2" x14ac:dyDescent="0.3">
      <c r="A382" t="s">
        <v>23</v>
      </c>
      <c r="B382" t="s">
        <v>296</v>
      </c>
    </row>
    <row r="383" spans="1:2" x14ac:dyDescent="0.3">
      <c r="A383" t="s">
        <v>23</v>
      </c>
      <c r="B383" t="s">
        <v>267</v>
      </c>
    </row>
    <row r="384" spans="1:2" x14ac:dyDescent="0.3">
      <c r="A384" t="s">
        <v>23</v>
      </c>
      <c r="B384" t="s">
        <v>312</v>
      </c>
    </row>
    <row r="385" spans="1:2" x14ac:dyDescent="0.3">
      <c r="A385" t="s">
        <v>23</v>
      </c>
      <c r="B385" t="s">
        <v>239</v>
      </c>
    </row>
    <row r="386" spans="1:2" x14ac:dyDescent="0.3">
      <c r="A386" t="s">
        <v>23</v>
      </c>
      <c r="B386" t="s">
        <v>263</v>
      </c>
    </row>
    <row r="387" spans="1:2" x14ac:dyDescent="0.3">
      <c r="A387" t="s">
        <v>23</v>
      </c>
      <c r="B387" t="s">
        <v>374</v>
      </c>
    </row>
    <row r="388" spans="1:2" x14ac:dyDescent="0.3">
      <c r="A388" t="s">
        <v>23</v>
      </c>
      <c r="B388" t="s">
        <v>400</v>
      </c>
    </row>
    <row r="389" spans="1:2" x14ac:dyDescent="0.3">
      <c r="A389" t="s">
        <v>23</v>
      </c>
      <c r="B389" t="s">
        <v>279</v>
      </c>
    </row>
    <row r="390" spans="1:2" x14ac:dyDescent="0.3">
      <c r="A390" t="s">
        <v>23</v>
      </c>
      <c r="B390" t="s">
        <v>224</v>
      </c>
    </row>
    <row r="391" spans="1:2" x14ac:dyDescent="0.3">
      <c r="A391" t="s">
        <v>23</v>
      </c>
      <c r="B391" t="s">
        <v>289</v>
      </c>
    </row>
    <row r="392" spans="1:2" x14ac:dyDescent="0.3">
      <c r="A392" t="s">
        <v>23</v>
      </c>
      <c r="B392" t="s">
        <v>401</v>
      </c>
    </row>
    <row r="393" spans="1:2" x14ac:dyDescent="0.3">
      <c r="A393" t="s">
        <v>23</v>
      </c>
      <c r="B393" t="s">
        <v>253</v>
      </c>
    </row>
    <row r="394" spans="1:2" x14ac:dyDescent="0.3">
      <c r="A394" t="s">
        <v>23</v>
      </c>
      <c r="B394" t="s">
        <v>363</v>
      </c>
    </row>
    <row r="395" spans="1:2" x14ac:dyDescent="0.3">
      <c r="A395" t="s">
        <v>23</v>
      </c>
      <c r="B395" t="s">
        <v>230</v>
      </c>
    </row>
    <row r="396" spans="1:2" x14ac:dyDescent="0.3">
      <c r="A396" t="s">
        <v>23</v>
      </c>
      <c r="B396" t="s">
        <v>278</v>
      </c>
    </row>
    <row r="397" spans="1:2" x14ac:dyDescent="0.3">
      <c r="A397" t="s">
        <v>23</v>
      </c>
      <c r="B397" t="s">
        <v>402</v>
      </c>
    </row>
    <row r="398" spans="1:2" x14ac:dyDescent="0.3">
      <c r="A398" t="s">
        <v>23</v>
      </c>
      <c r="B398" t="s">
        <v>403</v>
      </c>
    </row>
    <row r="399" spans="1:2" x14ac:dyDescent="0.3">
      <c r="A399" t="s">
        <v>23</v>
      </c>
      <c r="B399" t="s">
        <v>314</v>
      </c>
    </row>
    <row r="400" spans="1:2" x14ac:dyDescent="0.3">
      <c r="A400" t="s">
        <v>23</v>
      </c>
      <c r="B400" t="s">
        <v>331</v>
      </c>
    </row>
    <row r="401" spans="1:2" x14ac:dyDescent="0.3">
      <c r="A401" t="s">
        <v>23</v>
      </c>
      <c r="B401" t="s">
        <v>333</v>
      </c>
    </row>
    <row r="402" spans="1:2" x14ac:dyDescent="0.3">
      <c r="A402" t="s">
        <v>24</v>
      </c>
      <c r="B402" t="s">
        <v>404</v>
      </c>
    </row>
    <row r="403" spans="1:2" x14ac:dyDescent="0.3">
      <c r="A403" t="s">
        <v>24</v>
      </c>
      <c r="B403" t="s">
        <v>271</v>
      </c>
    </row>
    <row r="404" spans="1:2" x14ac:dyDescent="0.3">
      <c r="A404" t="s">
        <v>24</v>
      </c>
      <c r="B404" t="s">
        <v>342</v>
      </c>
    </row>
    <row r="405" spans="1:2" x14ac:dyDescent="0.3">
      <c r="A405" t="s">
        <v>24</v>
      </c>
      <c r="B405" t="s">
        <v>280</v>
      </c>
    </row>
    <row r="406" spans="1:2" x14ac:dyDescent="0.3">
      <c r="A406" t="s">
        <v>24</v>
      </c>
      <c r="B406" t="s">
        <v>228</v>
      </c>
    </row>
    <row r="407" spans="1:2" x14ac:dyDescent="0.3">
      <c r="A407" t="s">
        <v>24</v>
      </c>
      <c r="B407" t="s">
        <v>405</v>
      </c>
    </row>
    <row r="408" spans="1:2" x14ac:dyDescent="0.3">
      <c r="A408" t="s">
        <v>24</v>
      </c>
      <c r="B408" t="s">
        <v>263</v>
      </c>
    </row>
    <row r="409" spans="1:2" x14ac:dyDescent="0.3">
      <c r="A409" t="s">
        <v>24</v>
      </c>
      <c r="B409" t="s">
        <v>335</v>
      </c>
    </row>
    <row r="410" spans="1:2" x14ac:dyDescent="0.3">
      <c r="A410" t="s">
        <v>24</v>
      </c>
      <c r="B410" t="s">
        <v>341</v>
      </c>
    </row>
    <row r="411" spans="1:2" x14ac:dyDescent="0.3">
      <c r="A411" t="s">
        <v>24</v>
      </c>
      <c r="B411" t="s">
        <v>320</v>
      </c>
    </row>
    <row r="412" spans="1:2" x14ac:dyDescent="0.3">
      <c r="A412" t="s">
        <v>24</v>
      </c>
      <c r="B412" t="s">
        <v>256</v>
      </c>
    </row>
    <row r="413" spans="1:2" x14ac:dyDescent="0.3">
      <c r="A413" t="s">
        <v>24</v>
      </c>
      <c r="B413" t="s">
        <v>301</v>
      </c>
    </row>
    <row r="414" spans="1:2" x14ac:dyDescent="0.3">
      <c r="A414" t="s">
        <v>24</v>
      </c>
      <c r="B414" t="s">
        <v>401</v>
      </c>
    </row>
    <row r="415" spans="1:2" x14ac:dyDescent="0.3">
      <c r="A415" t="s">
        <v>24</v>
      </c>
      <c r="B415" t="s">
        <v>240</v>
      </c>
    </row>
    <row r="416" spans="1:2" x14ac:dyDescent="0.3">
      <c r="A416" t="s">
        <v>24</v>
      </c>
      <c r="B416" t="s">
        <v>291</v>
      </c>
    </row>
    <row r="417" spans="1:2" x14ac:dyDescent="0.3">
      <c r="A417" t="s">
        <v>24</v>
      </c>
      <c r="B417" t="s">
        <v>243</v>
      </c>
    </row>
    <row r="418" spans="1:2" x14ac:dyDescent="0.3">
      <c r="A418" t="s">
        <v>24</v>
      </c>
      <c r="B418" t="s">
        <v>255</v>
      </c>
    </row>
    <row r="419" spans="1:2" x14ac:dyDescent="0.3">
      <c r="A419" t="s">
        <v>24</v>
      </c>
      <c r="B419" t="s">
        <v>398</v>
      </c>
    </row>
    <row r="420" spans="1:2" x14ac:dyDescent="0.3">
      <c r="A420" t="s">
        <v>24</v>
      </c>
      <c r="B420" t="s">
        <v>304</v>
      </c>
    </row>
    <row r="421" spans="1:2" x14ac:dyDescent="0.3">
      <c r="A421" t="s">
        <v>24</v>
      </c>
      <c r="B421" t="s">
        <v>286</v>
      </c>
    </row>
    <row r="422" spans="1:2" x14ac:dyDescent="0.3">
      <c r="A422" t="s">
        <v>25</v>
      </c>
      <c r="B422" t="s">
        <v>263</v>
      </c>
    </row>
    <row r="423" spans="1:2" x14ac:dyDescent="0.3">
      <c r="A423" t="s">
        <v>25</v>
      </c>
      <c r="B423" t="s">
        <v>239</v>
      </c>
    </row>
    <row r="424" spans="1:2" x14ac:dyDescent="0.3">
      <c r="A424" t="s">
        <v>25</v>
      </c>
      <c r="B424" t="s">
        <v>348</v>
      </c>
    </row>
    <row r="425" spans="1:2" x14ac:dyDescent="0.3">
      <c r="A425" t="s">
        <v>25</v>
      </c>
      <c r="B425" t="s">
        <v>332</v>
      </c>
    </row>
    <row r="426" spans="1:2" x14ac:dyDescent="0.3">
      <c r="A426" t="s">
        <v>25</v>
      </c>
      <c r="B426" t="s">
        <v>381</v>
      </c>
    </row>
    <row r="427" spans="1:2" x14ac:dyDescent="0.3">
      <c r="A427" t="s">
        <v>25</v>
      </c>
      <c r="B427" t="s">
        <v>236</v>
      </c>
    </row>
    <row r="428" spans="1:2" x14ac:dyDescent="0.3">
      <c r="A428" t="s">
        <v>25</v>
      </c>
      <c r="B428" t="s">
        <v>286</v>
      </c>
    </row>
    <row r="429" spans="1:2" x14ac:dyDescent="0.3">
      <c r="A429" t="s">
        <v>25</v>
      </c>
      <c r="B429" t="s">
        <v>233</v>
      </c>
    </row>
    <row r="430" spans="1:2" x14ac:dyDescent="0.3">
      <c r="A430" t="s">
        <v>25</v>
      </c>
      <c r="B430" t="s">
        <v>223</v>
      </c>
    </row>
    <row r="431" spans="1:2" x14ac:dyDescent="0.3">
      <c r="A431" t="s">
        <v>25</v>
      </c>
      <c r="B431" t="s">
        <v>264</v>
      </c>
    </row>
    <row r="432" spans="1:2" x14ac:dyDescent="0.3">
      <c r="A432" t="s">
        <v>25</v>
      </c>
      <c r="B432" t="s">
        <v>338</v>
      </c>
    </row>
    <row r="433" spans="1:2" x14ac:dyDescent="0.3">
      <c r="A433" t="s">
        <v>25</v>
      </c>
      <c r="B433" t="s">
        <v>406</v>
      </c>
    </row>
    <row r="434" spans="1:2" x14ac:dyDescent="0.3">
      <c r="A434" t="s">
        <v>25</v>
      </c>
      <c r="B434" t="s">
        <v>282</v>
      </c>
    </row>
    <row r="435" spans="1:2" x14ac:dyDescent="0.3">
      <c r="A435" t="s">
        <v>25</v>
      </c>
      <c r="B435" t="s">
        <v>374</v>
      </c>
    </row>
    <row r="436" spans="1:2" x14ac:dyDescent="0.3">
      <c r="A436" t="s">
        <v>25</v>
      </c>
      <c r="B436" t="s">
        <v>219</v>
      </c>
    </row>
    <row r="437" spans="1:2" x14ac:dyDescent="0.3">
      <c r="A437" t="s">
        <v>25</v>
      </c>
      <c r="B437" t="s">
        <v>288</v>
      </c>
    </row>
    <row r="438" spans="1:2" x14ac:dyDescent="0.3">
      <c r="A438" t="s">
        <v>25</v>
      </c>
      <c r="B438" t="s">
        <v>222</v>
      </c>
    </row>
    <row r="439" spans="1:2" x14ac:dyDescent="0.3">
      <c r="A439" t="s">
        <v>25</v>
      </c>
      <c r="B439" t="s">
        <v>386</v>
      </c>
    </row>
    <row r="440" spans="1:2" x14ac:dyDescent="0.3">
      <c r="A440" t="s">
        <v>25</v>
      </c>
      <c r="B440" t="s">
        <v>271</v>
      </c>
    </row>
    <row r="441" spans="1:2" x14ac:dyDescent="0.3">
      <c r="A441" t="s">
        <v>25</v>
      </c>
      <c r="B441" t="s">
        <v>278</v>
      </c>
    </row>
    <row r="442" spans="1:2" x14ac:dyDescent="0.3">
      <c r="A442" t="s">
        <v>26</v>
      </c>
      <c r="B442" t="s">
        <v>323</v>
      </c>
    </row>
    <row r="443" spans="1:2" x14ac:dyDescent="0.3">
      <c r="A443" t="s">
        <v>26</v>
      </c>
      <c r="B443" t="s">
        <v>241</v>
      </c>
    </row>
    <row r="444" spans="1:2" x14ac:dyDescent="0.3">
      <c r="A444" t="s">
        <v>26</v>
      </c>
      <c r="B444" t="s">
        <v>333</v>
      </c>
    </row>
    <row r="445" spans="1:2" x14ac:dyDescent="0.3">
      <c r="A445" t="s">
        <v>26</v>
      </c>
      <c r="B445" t="s">
        <v>220</v>
      </c>
    </row>
    <row r="446" spans="1:2" x14ac:dyDescent="0.3">
      <c r="A446" t="s">
        <v>26</v>
      </c>
      <c r="B446" t="s">
        <v>385</v>
      </c>
    </row>
    <row r="447" spans="1:2" x14ac:dyDescent="0.3">
      <c r="A447" t="s">
        <v>26</v>
      </c>
      <c r="B447" t="s">
        <v>302</v>
      </c>
    </row>
    <row r="448" spans="1:2" x14ac:dyDescent="0.3">
      <c r="A448" t="s">
        <v>26</v>
      </c>
      <c r="B448" t="s">
        <v>407</v>
      </c>
    </row>
    <row r="449" spans="1:2" x14ac:dyDescent="0.3">
      <c r="A449" t="s">
        <v>26</v>
      </c>
      <c r="B449" t="s">
        <v>230</v>
      </c>
    </row>
    <row r="450" spans="1:2" x14ac:dyDescent="0.3">
      <c r="A450" t="s">
        <v>26</v>
      </c>
      <c r="B450" t="s">
        <v>408</v>
      </c>
    </row>
    <row r="451" spans="1:2" x14ac:dyDescent="0.3">
      <c r="A451" t="s">
        <v>26</v>
      </c>
      <c r="B451" t="s">
        <v>289</v>
      </c>
    </row>
    <row r="452" spans="1:2" x14ac:dyDescent="0.3">
      <c r="A452" t="s">
        <v>26</v>
      </c>
      <c r="B452" t="s">
        <v>322</v>
      </c>
    </row>
    <row r="453" spans="1:2" x14ac:dyDescent="0.3">
      <c r="A453" t="s">
        <v>26</v>
      </c>
      <c r="B453" t="s">
        <v>271</v>
      </c>
    </row>
    <row r="454" spans="1:2" x14ac:dyDescent="0.3">
      <c r="A454" t="s">
        <v>26</v>
      </c>
      <c r="B454" t="s">
        <v>409</v>
      </c>
    </row>
    <row r="455" spans="1:2" x14ac:dyDescent="0.3">
      <c r="A455" t="s">
        <v>26</v>
      </c>
      <c r="B455" t="s">
        <v>379</v>
      </c>
    </row>
    <row r="456" spans="1:2" x14ac:dyDescent="0.3">
      <c r="A456" t="s">
        <v>26</v>
      </c>
      <c r="B456" t="s">
        <v>355</v>
      </c>
    </row>
    <row r="457" spans="1:2" x14ac:dyDescent="0.3">
      <c r="A457" t="s">
        <v>26</v>
      </c>
      <c r="B457" t="s">
        <v>394</v>
      </c>
    </row>
    <row r="458" spans="1:2" x14ac:dyDescent="0.3">
      <c r="A458" t="s">
        <v>26</v>
      </c>
      <c r="B458" t="s">
        <v>350</v>
      </c>
    </row>
    <row r="459" spans="1:2" x14ac:dyDescent="0.3">
      <c r="A459" t="s">
        <v>26</v>
      </c>
      <c r="B459" t="s">
        <v>287</v>
      </c>
    </row>
    <row r="460" spans="1:2" x14ac:dyDescent="0.3">
      <c r="A460" t="s">
        <v>26</v>
      </c>
      <c r="B460" t="s">
        <v>261</v>
      </c>
    </row>
    <row r="461" spans="1:2" x14ac:dyDescent="0.3">
      <c r="A461" t="s">
        <v>26</v>
      </c>
      <c r="B461" t="s">
        <v>291</v>
      </c>
    </row>
    <row r="462" spans="1:2" x14ac:dyDescent="0.3">
      <c r="A462" t="s">
        <v>27</v>
      </c>
      <c r="B462" t="s">
        <v>294</v>
      </c>
    </row>
    <row r="463" spans="1:2" x14ac:dyDescent="0.3">
      <c r="A463" t="s">
        <v>27</v>
      </c>
      <c r="B463" t="s">
        <v>319</v>
      </c>
    </row>
    <row r="464" spans="1:2" x14ac:dyDescent="0.3">
      <c r="A464" t="s">
        <v>27</v>
      </c>
      <c r="B464" t="s">
        <v>404</v>
      </c>
    </row>
    <row r="465" spans="1:2" x14ac:dyDescent="0.3">
      <c r="A465" t="s">
        <v>27</v>
      </c>
      <c r="B465" t="s">
        <v>228</v>
      </c>
    </row>
    <row r="466" spans="1:2" x14ac:dyDescent="0.3">
      <c r="A466" t="s">
        <v>27</v>
      </c>
      <c r="B466" t="s">
        <v>290</v>
      </c>
    </row>
    <row r="467" spans="1:2" x14ac:dyDescent="0.3">
      <c r="A467" t="s">
        <v>27</v>
      </c>
      <c r="B467" t="s">
        <v>345</v>
      </c>
    </row>
    <row r="468" spans="1:2" x14ac:dyDescent="0.3">
      <c r="A468" t="s">
        <v>27</v>
      </c>
      <c r="B468" t="s">
        <v>241</v>
      </c>
    </row>
    <row r="469" spans="1:2" x14ac:dyDescent="0.3">
      <c r="A469" t="s">
        <v>27</v>
      </c>
      <c r="B469" t="s">
        <v>377</v>
      </c>
    </row>
    <row r="470" spans="1:2" x14ac:dyDescent="0.3">
      <c r="A470" t="s">
        <v>27</v>
      </c>
      <c r="B470" t="s">
        <v>274</v>
      </c>
    </row>
    <row r="471" spans="1:2" x14ac:dyDescent="0.3">
      <c r="A471" t="s">
        <v>27</v>
      </c>
      <c r="B471" t="s">
        <v>321</v>
      </c>
    </row>
    <row r="472" spans="1:2" x14ac:dyDescent="0.3">
      <c r="A472" t="s">
        <v>27</v>
      </c>
      <c r="B472" t="s">
        <v>256</v>
      </c>
    </row>
    <row r="473" spans="1:2" x14ac:dyDescent="0.3">
      <c r="A473" t="s">
        <v>27</v>
      </c>
      <c r="B473" t="s">
        <v>373</v>
      </c>
    </row>
    <row r="474" spans="1:2" x14ac:dyDescent="0.3">
      <c r="A474" t="s">
        <v>27</v>
      </c>
      <c r="B474" t="s">
        <v>288</v>
      </c>
    </row>
    <row r="475" spans="1:2" x14ac:dyDescent="0.3">
      <c r="A475" t="s">
        <v>27</v>
      </c>
      <c r="B475" t="s">
        <v>340</v>
      </c>
    </row>
    <row r="476" spans="1:2" x14ac:dyDescent="0.3">
      <c r="A476" t="s">
        <v>27</v>
      </c>
      <c r="B476" t="s">
        <v>380</v>
      </c>
    </row>
    <row r="477" spans="1:2" x14ac:dyDescent="0.3">
      <c r="A477" t="s">
        <v>27</v>
      </c>
      <c r="B477" t="s">
        <v>221</v>
      </c>
    </row>
    <row r="478" spans="1:2" x14ac:dyDescent="0.3">
      <c r="A478" t="s">
        <v>27</v>
      </c>
      <c r="B478" t="s">
        <v>227</v>
      </c>
    </row>
    <row r="479" spans="1:2" x14ac:dyDescent="0.3">
      <c r="A479" t="s">
        <v>27</v>
      </c>
      <c r="B479" t="s">
        <v>406</v>
      </c>
    </row>
    <row r="480" spans="1:2" x14ac:dyDescent="0.3">
      <c r="A480" t="s">
        <v>27</v>
      </c>
      <c r="B480" t="s">
        <v>292</v>
      </c>
    </row>
    <row r="481" spans="1:2" x14ac:dyDescent="0.3">
      <c r="A481" t="s">
        <v>27</v>
      </c>
      <c r="B481" t="s">
        <v>293</v>
      </c>
    </row>
    <row r="482" spans="1:2" x14ac:dyDescent="0.3">
      <c r="A482" t="s">
        <v>28</v>
      </c>
      <c r="B482" t="s">
        <v>253</v>
      </c>
    </row>
    <row r="483" spans="1:2" x14ac:dyDescent="0.3">
      <c r="A483" t="s">
        <v>28</v>
      </c>
      <c r="B483" t="s">
        <v>245</v>
      </c>
    </row>
    <row r="484" spans="1:2" x14ac:dyDescent="0.3">
      <c r="A484" t="s">
        <v>28</v>
      </c>
      <c r="B484" t="s">
        <v>341</v>
      </c>
    </row>
    <row r="485" spans="1:2" x14ac:dyDescent="0.3">
      <c r="A485" t="s">
        <v>28</v>
      </c>
      <c r="B485" t="s">
        <v>259</v>
      </c>
    </row>
    <row r="486" spans="1:2" x14ac:dyDescent="0.3">
      <c r="A486" t="s">
        <v>28</v>
      </c>
      <c r="B486" t="s">
        <v>408</v>
      </c>
    </row>
    <row r="487" spans="1:2" x14ac:dyDescent="0.3">
      <c r="A487" t="s">
        <v>28</v>
      </c>
      <c r="B487" t="s">
        <v>410</v>
      </c>
    </row>
    <row r="488" spans="1:2" x14ac:dyDescent="0.3">
      <c r="A488" t="s">
        <v>28</v>
      </c>
      <c r="B488" t="s">
        <v>247</v>
      </c>
    </row>
    <row r="489" spans="1:2" x14ac:dyDescent="0.3">
      <c r="A489" t="s">
        <v>28</v>
      </c>
      <c r="B489" t="s">
        <v>360</v>
      </c>
    </row>
    <row r="490" spans="1:2" x14ac:dyDescent="0.3">
      <c r="A490" t="s">
        <v>28</v>
      </c>
      <c r="B490" t="s">
        <v>266</v>
      </c>
    </row>
    <row r="491" spans="1:2" x14ac:dyDescent="0.3">
      <c r="A491" t="s">
        <v>28</v>
      </c>
      <c r="B491" t="s">
        <v>400</v>
      </c>
    </row>
    <row r="492" spans="1:2" x14ac:dyDescent="0.3">
      <c r="A492" t="s">
        <v>28</v>
      </c>
      <c r="B492" t="s">
        <v>350</v>
      </c>
    </row>
    <row r="493" spans="1:2" x14ac:dyDescent="0.3">
      <c r="A493" t="s">
        <v>28</v>
      </c>
      <c r="B493" t="s">
        <v>281</v>
      </c>
    </row>
    <row r="494" spans="1:2" x14ac:dyDescent="0.3">
      <c r="A494" t="s">
        <v>28</v>
      </c>
      <c r="B494" t="s">
        <v>225</v>
      </c>
    </row>
    <row r="495" spans="1:2" x14ac:dyDescent="0.3">
      <c r="A495" t="s">
        <v>28</v>
      </c>
      <c r="B495" t="s">
        <v>221</v>
      </c>
    </row>
    <row r="496" spans="1:2" x14ac:dyDescent="0.3">
      <c r="A496" t="s">
        <v>28</v>
      </c>
      <c r="B496" t="s">
        <v>356</v>
      </c>
    </row>
    <row r="497" spans="1:2" x14ac:dyDescent="0.3">
      <c r="A497" t="s">
        <v>28</v>
      </c>
      <c r="B497" t="s">
        <v>277</v>
      </c>
    </row>
    <row r="498" spans="1:2" x14ac:dyDescent="0.3">
      <c r="A498" t="s">
        <v>28</v>
      </c>
      <c r="B498" t="s">
        <v>310</v>
      </c>
    </row>
    <row r="499" spans="1:2" x14ac:dyDescent="0.3">
      <c r="A499" t="s">
        <v>28</v>
      </c>
      <c r="B499" t="s">
        <v>371</v>
      </c>
    </row>
    <row r="500" spans="1:2" x14ac:dyDescent="0.3">
      <c r="A500" t="s">
        <v>28</v>
      </c>
      <c r="B500" t="s">
        <v>250</v>
      </c>
    </row>
    <row r="501" spans="1:2" x14ac:dyDescent="0.3">
      <c r="A501" t="s">
        <v>28</v>
      </c>
      <c r="B501" t="s">
        <v>279</v>
      </c>
    </row>
    <row r="502" spans="1:2" x14ac:dyDescent="0.3">
      <c r="A502" t="s">
        <v>29</v>
      </c>
      <c r="B502" t="s">
        <v>282</v>
      </c>
    </row>
    <row r="503" spans="1:2" x14ac:dyDescent="0.3">
      <c r="A503" t="s">
        <v>29</v>
      </c>
      <c r="B503" t="s">
        <v>250</v>
      </c>
    </row>
    <row r="504" spans="1:2" x14ac:dyDescent="0.3">
      <c r="A504" t="s">
        <v>29</v>
      </c>
      <c r="B504" t="s">
        <v>400</v>
      </c>
    </row>
    <row r="505" spans="1:2" x14ac:dyDescent="0.3">
      <c r="A505" t="s">
        <v>29</v>
      </c>
      <c r="B505" t="s">
        <v>317</v>
      </c>
    </row>
    <row r="506" spans="1:2" x14ac:dyDescent="0.3">
      <c r="A506" t="s">
        <v>29</v>
      </c>
      <c r="B506" t="s">
        <v>324</v>
      </c>
    </row>
    <row r="507" spans="1:2" x14ac:dyDescent="0.3">
      <c r="A507" t="s">
        <v>29</v>
      </c>
      <c r="B507" t="s">
        <v>310</v>
      </c>
    </row>
    <row r="508" spans="1:2" x14ac:dyDescent="0.3">
      <c r="A508" t="s">
        <v>29</v>
      </c>
      <c r="B508" t="s">
        <v>229</v>
      </c>
    </row>
    <row r="509" spans="1:2" x14ac:dyDescent="0.3">
      <c r="A509" t="s">
        <v>29</v>
      </c>
      <c r="B509" t="s">
        <v>267</v>
      </c>
    </row>
    <row r="510" spans="1:2" x14ac:dyDescent="0.3">
      <c r="A510" t="s">
        <v>29</v>
      </c>
      <c r="B510" t="s">
        <v>371</v>
      </c>
    </row>
    <row r="511" spans="1:2" x14ac:dyDescent="0.3">
      <c r="A511" t="s">
        <v>29</v>
      </c>
      <c r="B511" t="s">
        <v>235</v>
      </c>
    </row>
    <row r="512" spans="1:2" x14ac:dyDescent="0.3">
      <c r="A512" t="s">
        <v>29</v>
      </c>
      <c r="B512" t="s">
        <v>335</v>
      </c>
    </row>
    <row r="513" spans="1:2" x14ac:dyDescent="0.3">
      <c r="A513" t="s">
        <v>29</v>
      </c>
      <c r="B513" t="s">
        <v>397</v>
      </c>
    </row>
    <row r="514" spans="1:2" x14ac:dyDescent="0.3">
      <c r="A514" t="s">
        <v>29</v>
      </c>
      <c r="B514" t="s">
        <v>340</v>
      </c>
    </row>
    <row r="515" spans="1:2" x14ac:dyDescent="0.3">
      <c r="A515" t="s">
        <v>29</v>
      </c>
      <c r="B515" t="s">
        <v>391</v>
      </c>
    </row>
    <row r="516" spans="1:2" x14ac:dyDescent="0.3">
      <c r="A516" t="s">
        <v>29</v>
      </c>
      <c r="B516" t="s">
        <v>263</v>
      </c>
    </row>
    <row r="517" spans="1:2" x14ac:dyDescent="0.3">
      <c r="A517" t="s">
        <v>29</v>
      </c>
      <c r="B517" t="s">
        <v>408</v>
      </c>
    </row>
    <row r="518" spans="1:2" x14ac:dyDescent="0.3">
      <c r="A518" t="s">
        <v>29</v>
      </c>
      <c r="B518" t="s">
        <v>341</v>
      </c>
    </row>
    <row r="519" spans="1:2" x14ac:dyDescent="0.3">
      <c r="A519" t="s">
        <v>29</v>
      </c>
      <c r="B519" t="s">
        <v>328</v>
      </c>
    </row>
    <row r="520" spans="1:2" x14ac:dyDescent="0.3">
      <c r="A520" t="s">
        <v>29</v>
      </c>
      <c r="B520" t="s">
        <v>337</v>
      </c>
    </row>
    <row r="521" spans="1:2" x14ac:dyDescent="0.3">
      <c r="A521" t="s">
        <v>29</v>
      </c>
      <c r="B521" t="s">
        <v>262</v>
      </c>
    </row>
    <row r="522" spans="1:2" x14ac:dyDescent="0.3">
      <c r="A522" t="s">
        <v>30</v>
      </c>
      <c r="B522" t="s">
        <v>265</v>
      </c>
    </row>
    <row r="523" spans="1:2" x14ac:dyDescent="0.3">
      <c r="A523" t="s">
        <v>30</v>
      </c>
      <c r="B523" t="s">
        <v>309</v>
      </c>
    </row>
    <row r="524" spans="1:2" x14ac:dyDescent="0.3">
      <c r="A524" t="s">
        <v>30</v>
      </c>
      <c r="B524" t="s">
        <v>337</v>
      </c>
    </row>
    <row r="525" spans="1:2" x14ac:dyDescent="0.3">
      <c r="A525" t="s">
        <v>30</v>
      </c>
      <c r="B525" t="s">
        <v>297</v>
      </c>
    </row>
    <row r="526" spans="1:2" x14ac:dyDescent="0.3">
      <c r="A526" t="s">
        <v>30</v>
      </c>
      <c r="B526" t="s">
        <v>324</v>
      </c>
    </row>
    <row r="527" spans="1:2" x14ac:dyDescent="0.3">
      <c r="A527" t="s">
        <v>30</v>
      </c>
      <c r="B527" t="s">
        <v>335</v>
      </c>
    </row>
    <row r="528" spans="1:2" x14ac:dyDescent="0.3">
      <c r="A528" t="s">
        <v>30</v>
      </c>
      <c r="B528" t="s">
        <v>329</v>
      </c>
    </row>
    <row r="529" spans="1:2" x14ac:dyDescent="0.3">
      <c r="A529" t="s">
        <v>30</v>
      </c>
      <c r="B529" t="s">
        <v>276</v>
      </c>
    </row>
    <row r="530" spans="1:2" x14ac:dyDescent="0.3">
      <c r="A530" t="s">
        <v>30</v>
      </c>
      <c r="B530" t="s">
        <v>378</v>
      </c>
    </row>
    <row r="531" spans="1:2" x14ac:dyDescent="0.3">
      <c r="A531" t="s">
        <v>30</v>
      </c>
      <c r="B531" t="s">
        <v>411</v>
      </c>
    </row>
    <row r="532" spans="1:2" x14ac:dyDescent="0.3">
      <c r="A532" t="s">
        <v>30</v>
      </c>
      <c r="B532" t="s">
        <v>264</v>
      </c>
    </row>
    <row r="533" spans="1:2" x14ac:dyDescent="0.3">
      <c r="A533" t="s">
        <v>30</v>
      </c>
      <c r="B533" t="s">
        <v>368</v>
      </c>
    </row>
    <row r="534" spans="1:2" x14ac:dyDescent="0.3">
      <c r="A534" t="s">
        <v>30</v>
      </c>
      <c r="B534" t="s">
        <v>338</v>
      </c>
    </row>
    <row r="535" spans="1:2" x14ac:dyDescent="0.3">
      <c r="A535" t="s">
        <v>30</v>
      </c>
      <c r="B535" t="s">
        <v>396</v>
      </c>
    </row>
    <row r="536" spans="1:2" x14ac:dyDescent="0.3">
      <c r="A536" t="s">
        <v>30</v>
      </c>
      <c r="B536" t="s">
        <v>267</v>
      </c>
    </row>
    <row r="537" spans="1:2" x14ac:dyDescent="0.3">
      <c r="A537" t="s">
        <v>30</v>
      </c>
      <c r="B537" t="s">
        <v>304</v>
      </c>
    </row>
    <row r="538" spans="1:2" x14ac:dyDescent="0.3">
      <c r="A538" t="s">
        <v>30</v>
      </c>
      <c r="B538" t="s">
        <v>334</v>
      </c>
    </row>
    <row r="539" spans="1:2" x14ac:dyDescent="0.3">
      <c r="A539" t="s">
        <v>30</v>
      </c>
      <c r="B539" t="s">
        <v>222</v>
      </c>
    </row>
    <row r="540" spans="1:2" x14ac:dyDescent="0.3">
      <c r="A540" t="s">
        <v>30</v>
      </c>
      <c r="B540" t="s">
        <v>227</v>
      </c>
    </row>
    <row r="541" spans="1:2" x14ac:dyDescent="0.3">
      <c r="A541" t="s">
        <v>30</v>
      </c>
      <c r="B541" t="s">
        <v>292</v>
      </c>
    </row>
    <row r="542" spans="1:2" x14ac:dyDescent="0.3">
      <c r="A542" t="s">
        <v>31</v>
      </c>
      <c r="B542" t="s">
        <v>242</v>
      </c>
    </row>
    <row r="543" spans="1:2" x14ac:dyDescent="0.3">
      <c r="A543" t="s">
        <v>31</v>
      </c>
      <c r="B543" t="s">
        <v>287</v>
      </c>
    </row>
    <row r="544" spans="1:2" x14ac:dyDescent="0.3">
      <c r="A544" t="s">
        <v>31</v>
      </c>
      <c r="B544" t="s">
        <v>379</v>
      </c>
    </row>
    <row r="545" spans="1:2" x14ac:dyDescent="0.3">
      <c r="A545" t="s">
        <v>31</v>
      </c>
      <c r="B545" t="s">
        <v>279</v>
      </c>
    </row>
    <row r="546" spans="1:2" x14ac:dyDescent="0.3">
      <c r="A546" t="s">
        <v>31</v>
      </c>
      <c r="B546" t="s">
        <v>404</v>
      </c>
    </row>
    <row r="547" spans="1:2" x14ac:dyDescent="0.3">
      <c r="A547" t="s">
        <v>31</v>
      </c>
      <c r="B547" t="s">
        <v>371</v>
      </c>
    </row>
    <row r="548" spans="1:2" x14ac:dyDescent="0.3">
      <c r="A548" t="s">
        <v>31</v>
      </c>
      <c r="B548" t="s">
        <v>399</v>
      </c>
    </row>
    <row r="549" spans="1:2" x14ac:dyDescent="0.3">
      <c r="A549" t="s">
        <v>31</v>
      </c>
      <c r="B549" t="s">
        <v>309</v>
      </c>
    </row>
    <row r="550" spans="1:2" x14ac:dyDescent="0.3">
      <c r="A550" t="s">
        <v>31</v>
      </c>
      <c r="B550" t="s">
        <v>280</v>
      </c>
    </row>
    <row r="551" spans="1:2" x14ac:dyDescent="0.3">
      <c r="A551" t="s">
        <v>31</v>
      </c>
      <c r="B551" t="s">
        <v>268</v>
      </c>
    </row>
    <row r="552" spans="1:2" x14ac:dyDescent="0.3">
      <c r="A552" t="s">
        <v>31</v>
      </c>
      <c r="B552" t="s">
        <v>334</v>
      </c>
    </row>
    <row r="553" spans="1:2" x14ac:dyDescent="0.3">
      <c r="A553" t="s">
        <v>31</v>
      </c>
      <c r="B553" t="s">
        <v>342</v>
      </c>
    </row>
    <row r="554" spans="1:2" x14ac:dyDescent="0.3">
      <c r="A554" t="s">
        <v>31</v>
      </c>
      <c r="B554" t="s">
        <v>239</v>
      </c>
    </row>
    <row r="555" spans="1:2" x14ac:dyDescent="0.3">
      <c r="A555" t="s">
        <v>31</v>
      </c>
      <c r="B555" t="s">
        <v>362</v>
      </c>
    </row>
    <row r="556" spans="1:2" x14ac:dyDescent="0.3">
      <c r="A556" t="s">
        <v>31</v>
      </c>
      <c r="B556" t="s">
        <v>377</v>
      </c>
    </row>
    <row r="557" spans="1:2" x14ac:dyDescent="0.3">
      <c r="A557" t="s">
        <v>31</v>
      </c>
      <c r="B557" t="s">
        <v>305</v>
      </c>
    </row>
    <row r="558" spans="1:2" x14ac:dyDescent="0.3">
      <c r="A558" t="s">
        <v>31</v>
      </c>
      <c r="B558" t="s">
        <v>383</v>
      </c>
    </row>
    <row r="559" spans="1:2" x14ac:dyDescent="0.3">
      <c r="A559" t="s">
        <v>31</v>
      </c>
      <c r="B559" t="s">
        <v>254</v>
      </c>
    </row>
    <row r="560" spans="1:2" x14ac:dyDescent="0.3">
      <c r="A560" t="s">
        <v>31</v>
      </c>
      <c r="B560" t="s">
        <v>272</v>
      </c>
    </row>
    <row r="561" spans="1:2" x14ac:dyDescent="0.3">
      <c r="A561" t="s">
        <v>31</v>
      </c>
      <c r="B561" t="s">
        <v>271</v>
      </c>
    </row>
    <row r="562" spans="1:2" x14ac:dyDescent="0.3">
      <c r="A562" t="s">
        <v>32</v>
      </c>
      <c r="B562" t="s">
        <v>355</v>
      </c>
    </row>
    <row r="563" spans="1:2" x14ac:dyDescent="0.3">
      <c r="A563" t="s">
        <v>32</v>
      </c>
      <c r="B563" t="s">
        <v>277</v>
      </c>
    </row>
    <row r="564" spans="1:2" x14ac:dyDescent="0.3">
      <c r="A564" t="s">
        <v>32</v>
      </c>
      <c r="B564" t="s">
        <v>246</v>
      </c>
    </row>
    <row r="565" spans="1:2" x14ac:dyDescent="0.3">
      <c r="A565" t="s">
        <v>32</v>
      </c>
      <c r="B565" t="s">
        <v>404</v>
      </c>
    </row>
    <row r="566" spans="1:2" x14ac:dyDescent="0.3">
      <c r="A566" t="s">
        <v>32</v>
      </c>
      <c r="B566" t="s">
        <v>259</v>
      </c>
    </row>
    <row r="567" spans="1:2" x14ac:dyDescent="0.3">
      <c r="A567" t="s">
        <v>32</v>
      </c>
      <c r="B567" t="s">
        <v>229</v>
      </c>
    </row>
    <row r="568" spans="1:2" x14ac:dyDescent="0.3">
      <c r="A568" t="s">
        <v>32</v>
      </c>
      <c r="B568" t="s">
        <v>321</v>
      </c>
    </row>
    <row r="569" spans="1:2" x14ac:dyDescent="0.3">
      <c r="A569" t="s">
        <v>32</v>
      </c>
      <c r="B569" t="s">
        <v>412</v>
      </c>
    </row>
    <row r="570" spans="1:2" x14ac:dyDescent="0.3">
      <c r="A570" t="s">
        <v>32</v>
      </c>
      <c r="B570" t="s">
        <v>413</v>
      </c>
    </row>
    <row r="571" spans="1:2" x14ac:dyDescent="0.3">
      <c r="A571" t="s">
        <v>32</v>
      </c>
      <c r="B571" t="s">
        <v>313</v>
      </c>
    </row>
    <row r="572" spans="1:2" x14ac:dyDescent="0.3">
      <c r="A572" t="s">
        <v>32</v>
      </c>
      <c r="B572" t="s">
        <v>402</v>
      </c>
    </row>
    <row r="573" spans="1:2" x14ac:dyDescent="0.3">
      <c r="A573" t="s">
        <v>32</v>
      </c>
      <c r="B573" t="s">
        <v>383</v>
      </c>
    </row>
    <row r="574" spans="1:2" x14ac:dyDescent="0.3">
      <c r="A574" t="s">
        <v>32</v>
      </c>
      <c r="B574" t="s">
        <v>358</v>
      </c>
    </row>
    <row r="575" spans="1:2" x14ac:dyDescent="0.3">
      <c r="A575" t="s">
        <v>32</v>
      </c>
      <c r="B575" t="s">
        <v>338</v>
      </c>
    </row>
    <row r="576" spans="1:2" x14ac:dyDescent="0.3">
      <c r="A576" t="s">
        <v>32</v>
      </c>
      <c r="B576" t="s">
        <v>390</v>
      </c>
    </row>
    <row r="577" spans="1:2" x14ac:dyDescent="0.3">
      <c r="A577" t="s">
        <v>32</v>
      </c>
      <c r="B577" t="s">
        <v>291</v>
      </c>
    </row>
    <row r="578" spans="1:2" x14ac:dyDescent="0.3">
      <c r="A578" t="s">
        <v>32</v>
      </c>
      <c r="B578" t="s">
        <v>379</v>
      </c>
    </row>
    <row r="579" spans="1:2" x14ac:dyDescent="0.3">
      <c r="A579" t="s">
        <v>32</v>
      </c>
      <c r="B579" t="s">
        <v>391</v>
      </c>
    </row>
    <row r="580" spans="1:2" x14ac:dyDescent="0.3">
      <c r="A580" t="s">
        <v>32</v>
      </c>
      <c r="B580" t="s">
        <v>297</v>
      </c>
    </row>
    <row r="581" spans="1:2" x14ac:dyDescent="0.3">
      <c r="A581" t="s">
        <v>32</v>
      </c>
      <c r="B581" t="s">
        <v>314</v>
      </c>
    </row>
    <row r="582" spans="1:2" x14ac:dyDescent="0.3">
      <c r="A582" t="s">
        <v>33</v>
      </c>
      <c r="B582" t="s">
        <v>347</v>
      </c>
    </row>
    <row r="583" spans="1:2" x14ac:dyDescent="0.3">
      <c r="A583" t="s">
        <v>33</v>
      </c>
      <c r="B583" t="s">
        <v>330</v>
      </c>
    </row>
    <row r="584" spans="1:2" x14ac:dyDescent="0.3">
      <c r="A584" t="s">
        <v>33</v>
      </c>
      <c r="B584" t="s">
        <v>386</v>
      </c>
    </row>
    <row r="585" spans="1:2" x14ac:dyDescent="0.3">
      <c r="A585" t="s">
        <v>33</v>
      </c>
      <c r="B585" t="s">
        <v>382</v>
      </c>
    </row>
    <row r="586" spans="1:2" x14ac:dyDescent="0.3">
      <c r="A586" t="s">
        <v>33</v>
      </c>
      <c r="B586" t="s">
        <v>312</v>
      </c>
    </row>
    <row r="587" spans="1:2" x14ac:dyDescent="0.3">
      <c r="A587" t="s">
        <v>33</v>
      </c>
      <c r="B587" t="s">
        <v>324</v>
      </c>
    </row>
    <row r="588" spans="1:2" x14ac:dyDescent="0.3">
      <c r="A588" t="s">
        <v>33</v>
      </c>
      <c r="B588" t="s">
        <v>357</v>
      </c>
    </row>
    <row r="589" spans="1:2" x14ac:dyDescent="0.3">
      <c r="A589" t="s">
        <v>33</v>
      </c>
      <c r="B589" t="s">
        <v>227</v>
      </c>
    </row>
    <row r="590" spans="1:2" x14ac:dyDescent="0.3">
      <c r="A590" t="s">
        <v>33</v>
      </c>
      <c r="B590" t="s">
        <v>298</v>
      </c>
    </row>
    <row r="591" spans="1:2" x14ac:dyDescent="0.3">
      <c r="A591" t="s">
        <v>33</v>
      </c>
      <c r="B591" t="s">
        <v>356</v>
      </c>
    </row>
    <row r="592" spans="1:2" x14ac:dyDescent="0.3">
      <c r="A592" t="s">
        <v>33</v>
      </c>
      <c r="B592" t="s">
        <v>352</v>
      </c>
    </row>
    <row r="593" spans="1:2" x14ac:dyDescent="0.3">
      <c r="A593" t="s">
        <v>33</v>
      </c>
      <c r="B593" t="s">
        <v>401</v>
      </c>
    </row>
    <row r="594" spans="1:2" x14ac:dyDescent="0.3">
      <c r="A594" t="s">
        <v>33</v>
      </c>
      <c r="B594" t="s">
        <v>372</v>
      </c>
    </row>
    <row r="595" spans="1:2" x14ac:dyDescent="0.3">
      <c r="A595" t="s">
        <v>33</v>
      </c>
      <c r="B595" t="s">
        <v>280</v>
      </c>
    </row>
    <row r="596" spans="1:2" x14ac:dyDescent="0.3">
      <c r="A596" t="s">
        <v>33</v>
      </c>
      <c r="B596" t="s">
        <v>286</v>
      </c>
    </row>
    <row r="597" spans="1:2" x14ac:dyDescent="0.3">
      <c r="A597" t="s">
        <v>33</v>
      </c>
      <c r="B597" t="s">
        <v>274</v>
      </c>
    </row>
    <row r="598" spans="1:2" x14ac:dyDescent="0.3">
      <c r="A598" t="s">
        <v>33</v>
      </c>
      <c r="B598" t="s">
        <v>406</v>
      </c>
    </row>
    <row r="599" spans="1:2" x14ac:dyDescent="0.3">
      <c r="A599" t="s">
        <v>33</v>
      </c>
      <c r="B599" t="s">
        <v>236</v>
      </c>
    </row>
    <row r="600" spans="1:2" x14ac:dyDescent="0.3">
      <c r="A600" t="s">
        <v>33</v>
      </c>
      <c r="B600" t="s">
        <v>336</v>
      </c>
    </row>
    <row r="601" spans="1:2" x14ac:dyDescent="0.3">
      <c r="A601" t="s">
        <v>33</v>
      </c>
      <c r="B601" t="s">
        <v>373</v>
      </c>
    </row>
    <row r="602" spans="1:2" x14ac:dyDescent="0.3">
      <c r="A602" t="s">
        <v>34</v>
      </c>
      <c r="B602" t="s">
        <v>382</v>
      </c>
    </row>
    <row r="603" spans="1:2" x14ac:dyDescent="0.3">
      <c r="A603" t="s">
        <v>34</v>
      </c>
      <c r="B603" t="s">
        <v>362</v>
      </c>
    </row>
    <row r="604" spans="1:2" x14ac:dyDescent="0.3">
      <c r="A604" t="s">
        <v>34</v>
      </c>
      <c r="B604" t="s">
        <v>225</v>
      </c>
    </row>
    <row r="605" spans="1:2" x14ac:dyDescent="0.3">
      <c r="A605" t="s">
        <v>34</v>
      </c>
      <c r="B605" t="s">
        <v>242</v>
      </c>
    </row>
    <row r="606" spans="1:2" x14ac:dyDescent="0.3">
      <c r="A606" t="s">
        <v>34</v>
      </c>
      <c r="B606" t="s">
        <v>409</v>
      </c>
    </row>
    <row r="607" spans="1:2" x14ac:dyDescent="0.3">
      <c r="A607" t="s">
        <v>34</v>
      </c>
      <c r="B607" t="s">
        <v>221</v>
      </c>
    </row>
    <row r="608" spans="1:2" x14ac:dyDescent="0.3">
      <c r="A608" t="s">
        <v>34</v>
      </c>
      <c r="B608" t="s">
        <v>264</v>
      </c>
    </row>
    <row r="609" spans="1:2" x14ac:dyDescent="0.3">
      <c r="A609" t="s">
        <v>34</v>
      </c>
      <c r="B609" t="s">
        <v>224</v>
      </c>
    </row>
    <row r="610" spans="1:2" x14ac:dyDescent="0.3">
      <c r="A610" t="s">
        <v>34</v>
      </c>
      <c r="B610" t="s">
        <v>357</v>
      </c>
    </row>
    <row r="611" spans="1:2" x14ac:dyDescent="0.3">
      <c r="A611" t="s">
        <v>34</v>
      </c>
      <c r="B611" t="s">
        <v>403</v>
      </c>
    </row>
    <row r="612" spans="1:2" x14ac:dyDescent="0.3">
      <c r="A612" t="s">
        <v>34</v>
      </c>
      <c r="B612" t="s">
        <v>306</v>
      </c>
    </row>
    <row r="613" spans="1:2" x14ac:dyDescent="0.3">
      <c r="A613" t="s">
        <v>34</v>
      </c>
      <c r="B613" t="s">
        <v>296</v>
      </c>
    </row>
    <row r="614" spans="1:2" x14ac:dyDescent="0.3">
      <c r="A614" t="s">
        <v>34</v>
      </c>
      <c r="B614" t="s">
        <v>285</v>
      </c>
    </row>
    <row r="615" spans="1:2" x14ac:dyDescent="0.3">
      <c r="A615" t="s">
        <v>34</v>
      </c>
      <c r="B615" t="s">
        <v>414</v>
      </c>
    </row>
    <row r="616" spans="1:2" x14ac:dyDescent="0.3">
      <c r="A616" t="s">
        <v>34</v>
      </c>
      <c r="B616" t="s">
        <v>369</v>
      </c>
    </row>
    <row r="617" spans="1:2" x14ac:dyDescent="0.3">
      <c r="A617" t="s">
        <v>34</v>
      </c>
      <c r="B617" t="s">
        <v>276</v>
      </c>
    </row>
    <row r="618" spans="1:2" x14ac:dyDescent="0.3">
      <c r="A618" t="s">
        <v>34</v>
      </c>
      <c r="B618" t="s">
        <v>277</v>
      </c>
    </row>
    <row r="619" spans="1:2" x14ac:dyDescent="0.3">
      <c r="A619" t="s">
        <v>34</v>
      </c>
      <c r="B619" t="s">
        <v>243</v>
      </c>
    </row>
    <row r="620" spans="1:2" x14ac:dyDescent="0.3">
      <c r="A620" t="s">
        <v>34</v>
      </c>
      <c r="B620" t="s">
        <v>254</v>
      </c>
    </row>
    <row r="621" spans="1:2" x14ac:dyDescent="0.3">
      <c r="A621" t="s">
        <v>34</v>
      </c>
      <c r="B621" t="s">
        <v>329</v>
      </c>
    </row>
    <row r="622" spans="1:2" x14ac:dyDescent="0.3">
      <c r="A622" t="s">
        <v>35</v>
      </c>
      <c r="B622" t="s">
        <v>325</v>
      </c>
    </row>
    <row r="623" spans="1:2" x14ac:dyDescent="0.3">
      <c r="A623" t="s">
        <v>35</v>
      </c>
      <c r="B623" t="s">
        <v>310</v>
      </c>
    </row>
    <row r="624" spans="1:2" x14ac:dyDescent="0.3">
      <c r="A624" t="s">
        <v>35</v>
      </c>
      <c r="B624" t="s">
        <v>224</v>
      </c>
    </row>
    <row r="625" spans="1:2" x14ac:dyDescent="0.3">
      <c r="A625" t="s">
        <v>35</v>
      </c>
      <c r="B625" t="s">
        <v>409</v>
      </c>
    </row>
    <row r="626" spans="1:2" x14ac:dyDescent="0.3">
      <c r="A626" t="s">
        <v>35</v>
      </c>
      <c r="B626" t="s">
        <v>314</v>
      </c>
    </row>
    <row r="627" spans="1:2" x14ac:dyDescent="0.3">
      <c r="A627" t="s">
        <v>35</v>
      </c>
      <c r="B627" t="s">
        <v>302</v>
      </c>
    </row>
    <row r="628" spans="1:2" x14ac:dyDescent="0.3">
      <c r="A628" t="s">
        <v>35</v>
      </c>
      <c r="B628" t="s">
        <v>251</v>
      </c>
    </row>
    <row r="629" spans="1:2" x14ac:dyDescent="0.3">
      <c r="A629" t="s">
        <v>35</v>
      </c>
      <c r="B629" t="s">
        <v>336</v>
      </c>
    </row>
    <row r="630" spans="1:2" x14ac:dyDescent="0.3">
      <c r="A630" t="s">
        <v>35</v>
      </c>
      <c r="B630" t="s">
        <v>282</v>
      </c>
    </row>
    <row r="631" spans="1:2" x14ac:dyDescent="0.3">
      <c r="A631" t="s">
        <v>35</v>
      </c>
      <c r="B631" t="s">
        <v>341</v>
      </c>
    </row>
    <row r="632" spans="1:2" x14ac:dyDescent="0.3">
      <c r="A632" t="s">
        <v>35</v>
      </c>
      <c r="B632" t="s">
        <v>345</v>
      </c>
    </row>
    <row r="633" spans="1:2" x14ac:dyDescent="0.3">
      <c r="A633" t="s">
        <v>35</v>
      </c>
      <c r="B633" t="s">
        <v>233</v>
      </c>
    </row>
    <row r="634" spans="1:2" x14ac:dyDescent="0.3">
      <c r="A634" t="s">
        <v>35</v>
      </c>
      <c r="B634" t="s">
        <v>247</v>
      </c>
    </row>
    <row r="635" spans="1:2" x14ac:dyDescent="0.3">
      <c r="A635" t="s">
        <v>35</v>
      </c>
      <c r="B635" t="s">
        <v>340</v>
      </c>
    </row>
    <row r="636" spans="1:2" x14ac:dyDescent="0.3">
      <c r="A636" t="s">
        <v>35</v>
      </c>
      <c r="B636" t="s">
        <v>254</v>
      </c>
    </row>
    <row r="637" spans="1:2" x14ac:dyDescent="0.3">
      <c r="A637" t="s">
        <v>35</v>
      </c>
      <c r="B637" t="s">
        <v>364</v>
      </c>
    </row>
    <row r="638" spans="1:2" x14ac:dyDescent="0.3">
      <c r="A638" t="s">
        <v>35</v>
      </c>
      <c r="B638" t="s">
        <v>300</v>
      </c>
    </row>
    <row r="639" spans="1:2" x14ac:dyDescent="0.3">
      <c r="A639" t="s">
        <v>35</v>
      </c>
      <c r="B639" t="s">
        <v>327</v>
      </c>
    </row>
    <row r="640" spans="1:2" x14ac:dyDescent="0.3">
      <c r="A640" t="s">
        <v>35</v>
      </c>
      <c r="B640" t="s">
        <v>303</v>
      </c>
    </row>
    <row r="641" spans="1:2" x14ac:dyDescent="0.3">
      <c r="A641" t="s">
        <v>35</v>
      </c>
      <c r="B641" t="s">
        <v>319</v>
      </c>
    </row>
    <row r="642" spans="1:2" x14ac:dyDescent="0.3">
      <c r="A642" t="s">
        <v>36</v>
      </c>
      <c r="B642" t="s">
        <v>268</v>
      </c>
    </row>
    <row r="643" spans="1:2" x14ac:dyDescent="0.3">
      <c r="A643" t="s">
        <v>36</v>
      </c>
      <c r="B643" t="s">
        <v>285</v>
      </c>
    </row>
    <row r="644" spans="1:2" x14ac:dyDescent="0.3">
      <c r="A644" t="s">
        <v>36</v>
      </c>
      <c r="B644" t="s">
        <v>405</v>
      </c>
    </row>
    <row r="645" spans="1:2" x14ac:dyDescent="0.3">
      <c r="A645" t="s">
        <v>36</v>
      </c>
      <c r="B645" t="s">
        <v>300</v>
      </c>
    </row>
    <row r="646" spans="1:2" x14ac:dyDescent="0.3">
      <c r="A646" t="s">
        <v>36</v>
      </c>
      <c r="B646" t="s">
        <v>404</v>
      </c>
    </row>
    <row r="647" spans="1:2" x14ac:dyDescent="0.3">
      <c r="A647" t="s">
        <v>36</v>
      </c>
      <c r="B647" t="s">
        <v>331</v>
      </c>
    </row>
    <row r="648" spans="1:2" x14ac:dyDescent="0.3">
      <c r="A648" t="s">
        <v>36</v>
      </c>
      <c r="B648" t="s">
        <v>241</v>
      </c>
    </row>
    <row r="649" spans="1:2" x14ac:dyDescent="0.3">
      <c r="A649" t="s">
        <v>36</v>
      </c>
      <c r="B649" t="s">
        <v>328</v>
      </c>
    </row>
    <row r="650" spans="1:2" x14ac:dyDescent="0.3">
      <c r="A650" t="s">
        <v>36</v>
      </c>
      <c r="B650" t="s">
        <v>415</v>
      </c>
    </row>
    <row r="651" spans="1:2" x14ac:dyDescent="0.3">
      <c r="A651" t="s">
        <v>36</v>
      </c>
      <c r="B651" t="s">
        <v>326</v>
      </c>
    </row>
    <row r="652" spans="1:2" x14ac:dyDescent="0.3">
      <c r="A652" t="s">
        <v>36</v>
      </c>
      <c r="B652" t="s">
        <v>386</v>
      </c>
    </row>
    <row r="653" spans="1:2" x14ac:dyDescent="0.3">
      <c r="A653" t="s">
        <v>36</v>
      </c>
      <c r="B653" t="s">
        <v>403</v>
      </c>
    </row>
    <row r="654" spans="1:2" x14ac:dyDescent="0.3">
      <c r="A654" t="s">
        <v>36</v>
      </c>
      <c r="B654" t="s">
        <v>334</v>
      </c>
    </row>
    <row r="655" spans="1:2" x14ac:dyDescent="0.3">
      <c r="A655" t="s">
        <v>36</v>
      </c>
      <c r="B655" t="s">
        <v>239</v>
      </c>
    </row>
    <row r="656" spans="1:2" x14ac:dyDescent="0.3">
      <c r="A656" t="s">
        <v>36</v>
      </c>
      <c r="B656" t="s">
        <v>323</v>
      </c>
    </row>
    <row r="657" spans="1:2" x14ac:dyDescent="0.3">
      <c r="A657" t="s">
        <v>36</v>
      </c>
      <c r="B657" t="s">
        <v>358</v>
      </c>
    </row>
    <row r="658" spans="1:2" x14ac:dyDescent="0.3">
      <c r="A658" t="s">
        <v>36</v>
      </c>
      <c r="B658" t="s">
        <v>248</v>
      </c>
    </row>
    <row r="659" spans="1:2" x14ac:dyDescent="0.3">
      <c r="A659" t="s">
        <v>36</v>
      </c>
      <c r="B659" t="s">
        <v>253</v>
      </c>
    </row>
    <row r="660" spans="1:2" x14ac:dyDescent="0.3">
      <c r="A660" t="s">
        <v>36</v>
      </c>
      <c r="B660" t="s">
        <v>320</v>
      </c>
    </row>
    <row r="661" spans="1:2" x14ac:dyDescent="0.3">
      <c r="A661" t="s">
        <v>36</v>
      </c>
      <c r="B661" t="s">
        <v>357</v>
      </c>
    </row>
    <row r="662" spans="1:2" x14ac:dyDescent="0.3">
      <c r="A662" t="s">
        <v>37</v>
      </c>
      <c r="B662" t="s">
        <v>365</v>
      </c>
    </row>
    <row r="663" spans="1:2" x14ac:dyDescent="0.3">
      <c r="A663" t="s">
        <v>37</v>
      </c>
      <c r="B663" t="s">
        <v>397</v>
      </c>
    </row>
    <row r="664" spans="1:2" x14ac:dyDescent="0.3">
      <c r="A664" t="s">
        <v>37</v>
      </c>
      <c r="B664" t="s">
        <v>336</v>
      </c>
    </row>
    <row r="665" spans="1:2" x14ac:dyDescent="0.3">
      <c r="A665" t="s">
        <v>37</v>
      </c>
      <c r="B665" t="s">
        <v>319</v>
      </c>
    </row>
    <row r="666" spans="1:2" x14ac:dyDescent="0.3">
      <c r="A666" t="s">
        <v>37</v>
      </c>
      <c r="B666" t="s">
        <v>219</v>
      </c>
    </row>
    <row r="667" spans="1:2" x14ac:dyDescent="0.3">
      <c r="A667" t="s">
        <v>37</v>
      </c>
      <c r="B667" t="s">
        <v>223</v>
      </c>
    </row>
    <row r="668" spans="1:2" x14ac:dyDescent="0.3">
      <c r="A668" t="s">
        <v>37</v>
      </c>
      <c r="B668" t="s">
        <v>306</v>
      </c>
    </row>
    <row r="669" spans="1:2" x14ac:dyDescent="0.3">
      <c r="A669" t="s">
        <v>37</v>
      </c>
      <c r="B669" t="s">
        <v>345</v>
      </c>
    </row>
    <row r="670" spans="1:2" x14ac:dyDescent="0.3">
      <c r="A670" t="s">
        <v>37</v>
      </c>
      <c r="B670" t="s">
        <v>396</v>
      </c>
    </row>
    <row r="671" spans="1:2" x14ac:dyDescent="0.3">
      <c r="A671" t="s">
        <v>37</v>
      </c>
      <c r="B671" t="s">
        <v>354</v>
      </c>
    </row>
    <row r="672" spans="1:2" x14ac:dyDescent="0.3">
      <c r="A672" t="s">
        <v>37</v>
      </c>
      <c r="B672" t="s">
        <v>273</v>
      </c>
    </row>
    <row r="673" spans="1:2" x14ac:dyDescent="0.3">
      <c r="A673" t="s">
        <v>37</v>
      </c>
      <c r="B673" t="s">
        <v>351</v>
      </c>
    </row>
    <row r="674" spans="1:2" x14ac:dyDescent="0.3">
      <c r="A674" t="s">
        <v>37</v>
      </c>
      <c r="B674" t="s">
        <v>363</v>
      </c>
    </row>
    <row r="675" spans="1:2" x14ac:dyDescent="0.3">
      <c r="A675" t="s">
        <v>37</v>
      </c>
      <c r="B675" t="s">
        <v>385</v>
      </c>
    </row>
    <row r="676" spans="1:2" x14ac:dyDescent="0.3">
      <c r="A676" t="s">
        <v>37</v>
      </c>
      <c r="B676" t="s">
        <v>361</v>
      </c>
    </row>
    <row r="677" spans="1:2" x14ac:dyDescent="0.3">
      <c r="A677" t="s">
        <v>37</v>
      </c>
      <c r="B677" t="s">
        <v>390</v>
      </c>
    </row>
    <row r="678" spans="1:2" x14ac:dyDescent="0.3">
      <c r="A678" t="s">
        <v>37</v>
      </c>
      <c r="B678" t="s">
        <v>373</v>
      </c>
    </row>
    <row r="679" spans="1:2" x14ac:dyDescent="0.3">
      <c r="A679" t="s">
        <v>37</v>
      </c>
      <c r="B679" t="s">
        <v>301</v>
      </c>
    </row>
    <row r="680" spans="1:2" x14ac:dyDescent="0.3">
      <c r="A680" t="s">
        <v>37</v>
      </c>
      <c r="B680" t="s">
        <v>406</v>
      </c>
    </row>
    <row r="681" spans="1:2" x14ac:dyDescent="0.3">
      <c r="A681" t="s">
        <v>37</v>
      </c>
      <c r="B681" t="s">
        <v>415</v>
      </c>
    </row>
    <row r="682" spans="1:2" x14ac:dyDescent="0.3">
      <c r="A682" t="s">
        <v>38</v>
      </c>
      <c r="B682" t="s">
        <v>344</v>
      </c>
    </row>
    <row r="683" spans="1:2" x14ac:dyDescent="0.3">
      <c r="A683" t="s">
        <v>38</v>
      </c>
      <c r="B683" t="s">
        <v>270</v>
      </c>
    </row>
    <row r="684" spans="1:2" x14ac:dyDescent="0.3">
      <c r="A684" t="s">
        <v>38</v>
      </c>
      <c r="B684" t="s">
        <v>226</v>
      </c>
    </row>
    <row r="685" spans="1:2" x14ac:dyDescent="0.3">
      <c r="A685" t="s">
        <v>38</v>
      </c>
      <c r="B685" t="s">
        <v>407</v>
      </c>
    </row>
    <row r="686" spans="1:2" x14ac:dyDescent="0.3">
      <c r="A686" t="s">
        <v>38</v>
      </c>
      <c r="B686" t="s">
        <v>238</v>
      </c>
    </row>
    <row r="687" spans="1:2" x14ac:dyDescent="0.3">
      <c r="A687" t="s">
        <v>38</v>
      </c>
      <c r="B687" t="s">
        <v>329</v>
      </c>
    </row>
    <row r="688" spans="1:2" x14ac:dyDescent="0.3">
      <c r="A688" t="s">
        <v>38</v>
      </c>
      <c r="B688" t="s">
        <v>416</v>
      </c>
    </row>
    <row r="689" spans="1:2" x14ac:dyDescent="0.3">
      <c r="A689" t="s">
        <v>38</v>
      </c>
      <c r="B689" t="s">
        <v>256</v>
      </c>
    </row>
    <row r="690" spans="1:2" x14ac:dyDescent="0.3">
      <c r="A690" t="s">
        <v>38</v>
      </c>
      <c r="B690" t="s">
        <v>278</v>
      </c>
    </row>
    <row r="691" spans="1:2" x14ac:dyDescent="0.3">
      <c r="A691" t="s">
        <v>38</v>
      </c>
      <c r="B691" t="s">
        <v>312</v>
      </c>
    </row>
    <row r="692" spans="1:2" x14ac:dyDescent="0.3">
      <c r="A692" t="s">
        <v>38</v>
      </c>
      <c r="B692" t="s">
        <v>311</v>
      </c>
    </row>
    <row r="693" spans="1:2" x14ac:dyDescent="0.3">
      <c r="A693" t="s">
        <v>38</v>
      </c>
      <c r="B693" t="s">
        <v>414</v>
      </c>
    </row>
    <row r="694" spans="1:2" x14ac:dyDescent="0.3">
      <c r="A694" t="s">
        <v>38</v>
      </c>
      <c r="B694" t="s">
        <v>377</v>
      </c>
    </row>
    <row r="695" spans="1:2" x14ac:dyDescent="0.3">
      <c r="A695" t="s">
        <v>38</v>
      </c>
      <c r="B695" t="s">
        <v>371</v>
      </c>
    </row>
    <row r="696" spans="1:2" x14ac:dyDescent="0.3">
      <c r="A696" t="s">
        <v>38</v>
      </c>
      <c r="B696" t="s">
        <v>330</v>
      </c>
    </row>
    <row r="697" spans="1:2" x14ac:dyDescent="0.3">
      <c r="A697" t="s">
        <v>38</v>
      </c>
      <c r="B697" t="s">
        <v>370</v>
      </c>
    </row>
    <row r="698" spans="1:2" x14ac:dyDescent="0.3">
      <c r="A698" t="s">
        <v>38</v>
      </c>
      <c r="B698" t="s">
        <v>398</v>
      </c>
    </row>
    <row r="699" spans="1:2" x14ac:dyDescent="0.3">
      <c r="A699" t="s">
        <v>38</v>
      </c>
      <c r="B699" t="s">
        <v>246</v>
      </c>
    </row>
    <row r="700" spans="1:2" x14ac:dyDescent="0.3">
      <c r="A700" t="s">
        <v>38</v>
      </c>
      <c r="B700" t="s">
        <v>389</v>
      </c>
    </row>
    <row r="701" spans="1:2" x14ac:dyDescent="0.3">
      <c r="A701" t="s">
        <v>38</v>
      </c>
      <c r="B701" t="s">
        <v>282</v>
      </c>
    </row>
    <row r="702" spans="1:2" x14ac:dyDescent="0.3">
      <c r="A702" t="s">
        <v>39</v>
      </c>
      <c r="B702" t="s">
        <v>322</v>
      </c>
    </row>
    <row r="703" spans="1:2" x14ac:dyDescent="0.3">
      <c r="A703" t="s">
        <v>39</v>
      </c>
      <c r="B703" t="s">
        <v>254</v>
      </c>
    </row>
    <row r="704" spans="1:2" x14ac:dyDescent="0.3">
      <c r="A704" t="s">
        <v>39</v>
      </c>
      <c r="B704" t="s">
        <v>367</v>
      </c>
    </row>
    <row r="705" spans="1:2" x14ac:dyDescent="0.3">
      <c r="A705" t="s">
        <v>39</v>
      </c>
      <c r="B705" t="s">
        <v>257</v>
      </c>
    </row>
    <row r="706" spans="1:2" x14ac:dyDescent="0.3">
      <c r="A706" t="s">
        <v>39</v>
      </c>
      <c r="B706" t="s">
        <v>276</v>
      </c>
    </row>
    <row r="707" spans="1:2" x14ac:dyDescent="0.3">
      <c r="A707" t="s">
        <v>39</v>
      </c>
      <c r="B707" t="s">
        <v>259</v>
      </c>
    </row>
    <row r="708" spans="1:2" x14ac:dyDescent="0.3">
      <c r="A708" t="s">
        <v>39</v>
      </c>
      <c r="B708" t="s">
        <v>392</v>
      </c>
    </row>
    <row r="709" spans="1:2" x14ac:dyDescent="0.3">
      <c r="A709" t="s">
        <v>39</v>
      </c>
      <c r="B709" t="s">
        <v>251</v>
      </c>
    </row>
    <row r="710" spans="1:2" x14ac:dyDescent="0.3">
      <c r="A710" t="s">
        <v>39</v>
      </c>
      <c r="B710" t="s">
        <v>290</v>
      </c>
    </row>
    <row r="711" spans="1:2" x14ac:dyDescent="0.3">
      <c r="A711" t="s">
        <v>39</v>
      </c>
      <c r="B711" t="s">
        <v>342</v>
      </c>
    </row>
    <row r="712" spans="1:2" x14ac:dyDescent="0.3">
      <c r="A712" t="s">
        <v>39</v>
      </c>
      <c r="B712" t="s">
        <v>336</v>
      </c>
    </row>
    <row r="713" spans="1:2" x14ac:dyDescent="0.3">
      <c r="A713" t="s">
        <v>39</v>
      </c>
      <c r="B713" t="s">
        <v>389</v>
      </c>
    </row>
    <row r="714" spans="1:2" x14ac:dyDescent="0.3">
      <c r="A714" t="s">
        <v>39</v>
      </c>
      <c r="B714" t="s">
        <v>246</v>
      </c>
    </row>
    <row r="715" spans="1:2" x14ac:dyDescent="0.3">
      <c r="A715" t="s">
        <v>39</v>
      </c>
      <c r="B715" t="s">
        <v>267</v>
      </c>
    </row>
    <row r="716" spans="1:2" x14ac:dyDescent="0.3">
      <c r="A716" t="s">
        <v>39</v>
      </c>
      <c r="B716" t="s">
        <v>321</v>
      </c>
    </row>
    <row r="717" spans="1:2" x14ac:dyDescent="0.3">
      <c r="A717" t="s">
        <v>39</v>
      </c>
      <c r="B717" t="s">
        <v>227</v>
      </c>
    </row>
    <row r="718" spans="1:2" x14ac:dyDescent="0.3">
      <c r="A718" t="s">
        <v>39</v>
      </c>
      <c r="B718" t="s">
        <v>230</v>
      </c>
    </row>
    <row r="719" spans="1:2" x14ac:dyDescent="0.3">
      <c r="A719" t="s">
        <v>39</v>
      </c>
      <c r="B719" t="s">
        <v>240</v>
      </c>
    </row>
    <row r="720" spans="1:2" x14ac:dyDescent="0.3">
      <c r="A720" t="s">
        <v>39</v>
      </c>
      <c r="B720" t="s">
        <v>247</v>
      </c>
    </row>
    <row r="721" spans="1:2" x14ac:dyDescent="0.3">
      <c r="A721" t="s">
        <v>39</v>
      </c>
      <c r="B721" t="s">
        <v>354</v>
      </c>
    </row>
    <row r="722" spans="1:2" x14ac:dyDescent="0.3">
      <c r="A722" t="s">
        <v>40</v>
      </c>
      <c r="B722" t="s">
        <v>247</v>
      </c>
    </row>
    <row r="723" spans="1:2" x14ac:dyDescent="0.3">
      <c r="A723" t="s">
        <v>40</v>
      </c>
      <c r="B723" t="s">
        <v>301</v>
      </c>
    </row>
    <row r="724" spans="1:2" x14ac:dyDescent="0.3">
      <c r="A724" t="s">
        <v>40</v>
      </c>
      <c r="B724" t="s">
        <v>337</v>
      </c>
    </row>
    <row r="725" spans="1:2" x14ac:dyDescent="0.3">
      <c r="A725" t="s">
        <v>40</v>
      </c>
      <c r="B725" t="s">
        <v>354</v>
      </c>
    </row>
    <row r="726" spans="1:2" x14ac:dyDescent="0.3">
      <c r="A726" t="s">
        <v>40</v>
      </c>
      <c r="B726" t="s">
        <v>235</v>
      </c>
    </row>
    <row r="727" spans="1:2" x14ac:dyDescent="0.3">
      <c r="A727" t="s">
        <v>40</v>
      </c>
      <c r="B727" t="s">
        <v>389</v>
      </c>
    </row>
    <row r="728" spans="1:2" x14ac:dyDescent="0.3">
      <c r="A728" t="s">
        <v>40</v>
      </c>
      <c r="B728" t="s">
        <v>258</v>
      </c>
    </row>
    <row r="729" spans="1:2" x14ac:dyDescent="0.3">
      <c r="A729" t="s">
        <v>40</v>
      </c>
      <c r="B729" t="s">
        <v>292</v>
      </c>
    </row>
    <row r="730" spans="1:2" x14ac:dyDescent="0.3">
      <c r="A730" t="s">
        <v>40</v>
      </c>
      <c r="B730" t="s">
        <v>229</v>
      </c>
    </row>
    <row r="731" spans="1:2" x14ac:dyDescent="0.3">
      <c r="A731" t="s">
        <v>40</v>
      </c>
      <c r="B731" t="s">
        <v>383</v>
      </c>
    </row>
    <row r="732" spans="1:2" x14ac:dyDescent="0.3">
      <c r="A732" t="s">
        <v>40</v>
      </c>
      <c r="B732" t="s">
        <v>375</v>
      </c>
    </row>
    <row r="733" spans="1:2" x14ac:dyDescent="0.3">
      <c r="A733" t="s">
        <v>40</v>
      </c>
      <c r="B733" t="s">
        <v>359</v>
      </c>
    </row>
    <row r="734" spans="1:2" x14ac:dyDescent="0.3">
      <c r="A734" t="s">
        <v>40</v>
      </c>
      <c r="B734" t="s">
        <v>330</v>
      </c>
    </row>
    <row r="735" spans="1:2" x14ac:dyDescent="0.3">
      <c r="A735" t="s">
        <v>40</v>
      </c>
      <c r="B735" t="s">
        <v>355</v>
      </c>
    </row>
    <row r="736" spans="1:2" x14ac:dyDescent="0.3">
      <c r="A736" t="s">
        <v>40</v>
      </c>
      <c r="B736" t="s">
        <v>399</v>
      </c>
    </row>
    <row r="737" spans="1:2" x14ac:dyDescent="0.3">
      <c r="A737" t="s">
        <v>40</v>
      </c>
      <c r="B737" t="s">
        <v>299</v>
      </c>
    </row>
    <row r="738" spans="1:2" x14ac:dyDescent="0.3">
      <c r="A738" t="s">
        <v>40</v>
      </c>
      <c r="B738" t="s">
        <v>221</v>
      </c>
    </row>
    <row r="739" spans="1:2" x14ac:dyDescent="0.3">
      <c r="A739" t="s">
        <v>40</v>
      </c>
      <c r="B739" t="s">
        <v>417</v>
      </c>
    </row>
    <row r="740" spans="1:2" x14ac:dyDescent="0.3">
      <c r="A740" t="s">
        <v>40</v>
      </c>
      <c r="B740" t="s">
        <v>232</v>
      </c>
    </row>
    <row r="741" spans="1:2" x14ac:dyDescent="0.3">
      <c r="A741" t="s">
        <v>40</v>
      </c>
      <c r="B741" t="s">
        <v>395</v>
      </c>
    </row>
    <row r="742" spans="1:2" x14ac:dyDescent="0.3">
      <c r="A742" t="s">
        <v>41</v>
      </c>
      <c r="B742" t="s">
        <v>280</v>
      </c>
    </row>
    <row r="743" spans="1:2" x14ac:dyDescent="0.3">
      <c r="A743" t="s">
        <v>41</v>
      </c>
      <c r="B743" t="s">
        <v>221</v>
      </c>
    </row>
    <row r="744" spans="1:2" x14ac:dyDescent="0.3">
      <c r="A744" t="s">
        <v>41</v>
      </c>
      <c r="B744" t="s">
        <v>352</v>
      </c>
    </row>
    <row r="745" spans="1:2" x14ac:dyDescent="0.3">
      <c r="A745" t="s">
        <v>41</v>
      </c>
      <c r="B745" t="s">
        <v>317</v>
      </c>
    </row>
    <row r="746" spans="1:2" x14ac:dyDescent="0.3">
      <c r="A746" t="s">
        <v>41</v>
      </c>
      <c r="B746" t="s">
        <v>323</v>
      </c>
    </row>
    <row r="747" spans="1:2" x14ac:dyDescent="0.3">
      <c r="A747" t="s">
        <v>41</v>
      </c>
      <c r="B747" t="s">
        <v>405</v>
      </c>
    </row>
    <row r="748" spans="1:2" x14ac:dyDescent="0.3">
      <c r="A748" t="s">
        <v>41</v>
      </c>
      <c r="B748" t="s">
        <v>300</v>
      </c>
    </row>
    <row r="749" spans="1:2" x14ac:dyDescent="0.3">
      <c r="A749" t="s">
        <v>41</v>
      </c>
      <c r="B749" t="s">
        <v>384</v>
      </c>
    </row>
    <row r="750" spans="1:2" x14ac:dyDescent="0.3">
      <c r="A750" t="s">
        <v>41</v>
      </c>
      <c r="B750" t="s">
        <v>327</v>
      </c>
    </row>
    <row r="751" spans="1:2" x14ac:dyDescent="0.3">
      <c r="A751" t="s">
        <v>41</v>
      </c>
      <c r="B751" t="s">
        <v>397</v>
      </c>
    </row>
    <row r="752" spans="1:2" x14ac:dyDescent="0.3">
      <c r="A752" t="s">
        <v>41</v>
      </c>
      <c r="B752" t="s">
        <v>259</v>
      </c>
    </row>
    <row r="753" spans="1:2" x14ac:dyDescent="0.3">
      <c r="A753" t="s">
        <v>41</v>
      </c>
      <c r="B753" t="s">
        <v>305</v>
      </c>
    </row>
    <row r="754" spans="1:2" x14ac:dyDescent="0.3">
      <c r="A754" t="s">
        <v>41</v>
      </c>
      <c r="B754" t="s">
        <v>312</v>
      </c>
    </row>
    <row r="755" spans="1:2" x14ac:dyDescent="0.3">
      <c r="A755" t="s">
        <v>41</v>
      </c>
      <c r="B755" t="s">
        <v>285</v>
      </c>
    </row>
    <row r="756" spans="1:2" x14ac:dyDescent="0.3">
      <c r="A756" t="s">
        <v>41</v>
      </c>
      <c r="B756" t="s">
        <v>258</v>
      </c>
    </row>
    <row r="757" spans="1:2" x14ac:dyDescent="0.3">
      <c r="A757" t="s">
        <v>41</v>
      </c>
      <c r="B757" t="s">
        <v>252</v>
      </c>
    </row>
    <row r="758" spans="1:2" x14ac:dyDescent="0.3">
      <c r="A758" t="s">
        <v>41</v>
      </c>
      <c r="B758" t="s">
        <v>250</v>
      </c>
    </row>
    <row r="759" spans="1:2" x14ac:dyDescent="0.3">
      <c r="A759" t="s">
        <v>41</v>
      </c>
      <c r="B759" t="s">
        <v>336</v>
      </c>
    </row>
    <row r="760" spans="1:2" x14ac:dyDescent="0.3">
      <c r="A760" t="s">
        <v>41</v>
      </c>
      <c r="B760" t="s">
        <v>246</v>
      </c>
    </row>
    <row r="761" spans="1:2" x14ac:dyDescent="0.3">
      <c r="A761" t="s">
        <v>41</v>
      </c>
      <c r="B761" t="s">
        <v>332</v>
      </c>
    </row>
    <row r="762" spans="1:2" x14ac:dyDescent="0.3">
      <c r="A762" t="s">
        <v>42</v>
      </c>
      <c r="B762" t="s">
        <v>270</v>
      </c>
    </row>
    <row r="763" spans="1:2" x14ac:dyDescent="0.3">
      <c r="A763" t="s">
        <v>42</v>
      </c>
      <c r="B763" t="s">
        <v>410</v>
      </c>
    </row>
    <row r="764" spans="1:2" x14ac:dyDescent="0.3">
      <c r="A764" t="s">
        <v>42</v>
      </c>
      <c r="B764" t="s">
        <v>349</v>
      </c>
    </row>
    <row r="765" spans="1:2" x14ac:dyDescent="0.3">
      <c r="A765" t="s">
        <v>42</v>
      </c>
      <c r="B765" t="s">
        <v>321</v>
      </c>
    </row>
    <row r="766" spans="1:2" x14ac:dyDescent="0.3">
      <c r="A766" t="s">
        <v>42</v>
      </c>
      <c r="B766" t="s">
        <v>344</v>
      </c>
    </row>
    <row r="767" spans="1:2" x14ac:dyDescent="0.3">
      <c r="A767" t="s">
        <v>42</v>
      </c>
      <c r="B767" t="s">
        <v>381</v>
      </c>
    </row>
    <row r="768" spans="1:2" x14ac:dyDescent="0.3">
      <c r="A768" t="s">
        <v>42</v>
      </c>
      <c r="B768" t="s">
        <v>400</v>
      </c>
    </row>
    <row r="769" spans="1:2" x14ac:dyDescent="0.3">
      <c r="A769" t="s">
        <v>42</v>
      </c>
      <c r="B769" t="s">
        <v>225</v>
      </c>
    </row>
    <row r="770" spans="1:2" x14ac:dyDescent="0.3">
      <c r="A770" t="s">
        <v>42</v>
      </c>
      <c r="B770" t="s">
        <v>244</v>
      </c>
    </row>
    <row r="771" spans="1:2" x14ac:dyDescent="0.3">
      <c r="A771" t="s">
        <v>42</v>
      </c>
      <c r="B771" t="s">
        <v>279</v>
      </c>
    </row>
    <row r="772" spans="1:2" x14ac:dyDescent="0.3">
      <c r="A772" t="s">
        <v>42</v>
      </c>
      <c r="B772" t="s">
        <v>345</v>
      </c>
    </row>
    <row r="773" spans="1:2" x14ac:dyDescent="0.3">
      <c r="A773" t="s">
        <v>42</v>
      </c>
      <c r="B773" t="s">
        <v>394</v>
      </c>
    </row>
    <row r="774" spans="1:2" x14ac:dyDescent="0.3">
      <c r="A774" t="s">
        <v>42</v>
      </c>
      <c r="B774" t="s">
        <v>326</v>
      </c>
    </row>
    <row r="775" spans="1:2" x14ac:dyDescent="0.3">
      <c r="A775" t="s">
        <v>42</v>
      </c>
      <c r="B775" t="s">
        <v>235</v>
      </c>
    </row>
    <row r="776" spans="1:2" x14ac:dyDescent="0.3">
      <c r="A776" t="s">
        <v>42</v>
      </c>
      <c r="B776" t="s">
        <v>319</v>
      </c>
    </row>
    <row r="777" spans="1:2" x14ac:dyDescent="0.3">
      <c r="A777" t="s">
        <v>42</v>
      </c>
      <c r="B777" t="s">
        <v>360</v>
      </c>
    </row>
    <row r="778" spans="1:2" x14ac:dyDescent="0.3">
      <c r="A778" t="s">
        <v>42</v>
      </c>
      <c r="B778" t="s">
        <v>367</v>
      </c>
    </row>
    <row r="779" spans="1:2" x14ac:dyDescent="0.3">
      <c r="A779" t="s">
        <v>42</v>
      </c>
      <c r="B779" t="s">
        <v>399</v>
      </c>
    </row>
    <row r="780" spans="1:2" x14ac:dyDescent="0.3">
      <c r="A780" t="s">
        <v>42</v>
      </c>
      <c r="B780" t="s">
        <v>256</v>
      </c>
    </row>
    <row r="781" spans="1:2" x14ac:dyDescent="0.3">
      <c r="A781" t="s">
        <v>42</v>
      </c>
      <c r="B781" t="s">
        <v>351</v>
      </c>
    </row>
    <row r="782" spans="1:2" x14ac:dyDescent="0.3">
      <c r="A782" t="s">
        <v>43</v>
      </c>
      <c r="B782" t="s">
        <v>355</v>
      </c>
    </row>
    <row r="783" spans="1:2" x14ac:dyDescent="0.3">
      <c r="A783" t="s">
        <v>43</v>
      </c>
      <c r="B783" t="s">
        <v>357</v>
      </c>
    </row>
    <row r="784" spans="1:2" x14ac:dyDescent="0.3">
      <c r="A784" t="s">
        <v>43</v>
      </c>
      <c r="B784" t="s">
        <v>292</v>
      </c>
    </row>
    <row r="785" spans="1:2" x14ac:dyDescent="0.3">
      <c r="A785" t="s">
        <v>43</v>
      </c>
      <c r="B785" t="s">
        <v>335</v>
      </c>
    </row>
    <row r="786" spans="1:2" x14ac:dyDescent="0.3">
      <c r="A786" t="s">
        <v>43</v>
      </c>
      <c r="B786" t="s">
        <v>395</v>
      </c>
    </row>
    <row r="787" spans="1:2" x14ac:dyDescent="0.3">
      <c r="A787" t="s">
        <v>43</v>
      </c>
      <c r="B787" t="s">
        <v>237</v>
      </c>
    </row>
    <row r="788" spans="1:2" x14ac:dyDescent="0.3">
      <c r="A788" t="s">
        <v>43</v>
      </c>
      <c r="B788" t="s">
        <v>330</v>
      </c>
    </row>
    <row r="789" spans="1:2" x14ac:dyDescent="0.3">
      <c r="A789" t="s">
        <v>43</v>
      </c>
      <c r="B789" t="s">
        <v>245</v>
      </c>
    </row>
    <row r="790" spans="1:2" x14ac:dyDescent="0.3">
      <c r="A790" t="s">
        <v>43</v>
      </c>
      <c r="B790" t="s">
        <v>411</v>
      </c>
    </row>
    <row r="791" spans="1:2" x14ac:dyDescent="0.3">
      <c r="A791" t="s">
        <v>43</v>
      </c>
      <c r="B791" t="s">
        <v>306</v>
      </c>
    </row>
    <row r="792" spans="1:2" x14ac:dyDescent="0.3">
      <c r="A792" t="s">
        <v>43</v>
      </c>
      <c r="B792" t="s">
        <v>289</v>
      </c>
    </row>
    <row r="793" spans="1:2" x14ac:dyDescent="0.3">
      <c r="A793" t="s">
        <v>43</v>
      </c>
      <c r="B793" t="s">
        <v>359</v>
      </c>
    </row>
    <row r="794" spans="1:2" x14ac:dyDescent="0.3">
      <c r="A794" t="s">
        <v>43</v>
      </c>
      <c r="B794" t="s">
        <v>297</v>
      </c>
    </row>
    <row r="795" spans="1:2" x14ac:dyDescent="0.3">
      <c r="A795" t="s">
        <v>43</v>
      </c>
      <c r="B795" t="s">
        <v>321</v>
      </c>
    </row>
    <row r="796" spans="1:2" x14ac:dyDescent="0.3">
      <c r="A796" t="s">
        <v>43</v>
      </c>
      <c r="B796" t="s">
        <v>243</v>
      </c>
    </row>
    <row r="797" spans="1:2" x14ac:dyDescent="0.3">
      <c r="A797" t="s">
        <v>43</v>
      </c>
      <c r="B797" t="s">
        <v>345</v>
      </c>
    </row>
    <row r="798" spans="1:2" x14ac:dyDescent="0.3">
      <c r="A798" t="s">
        <v>43</v>
      </c>
      <c r="B798" t="s">
        <v>288</v>
      </c>
    </row>
    <row r="799" spans="1:2" x14ac:dyDescent="0.3">
      <c r="A799" t="s">
        <v>43</v>
      </c>
      <c r="B799" t="s">
        <v>362</v>
      </c>
    </row>
    <row r="800" spans="1:2" x14ac:dyDescent="0.3">
      <c r="A800" t="s">
        <v>43</v>
      </c>
      <c r="B800" t="s">
        <v>341</v>
      </c>
    </row>
    <row r="801" spans="1:2" x14ac:dyDescent="0.3">
      <c r="A801" t="s">
        <v>43</v>
      </c>
      <c r="B801" t="s">
        <v>391</v>
      </c>
    </row>
    <row r="802" spans="1:2" x14ac:dyDescent="0.3">
      <c r="A802" t="s">
        <v>44</v>
      </c>
      <c r="B802" t="s">
        <v>221</v>
      </c>
    </row>
    <row r="803" spans="1:2" x14ac:dyDescent="0.3">
      <c r="A803" t="s">
        <v>44</v>
      </c>
      <c r="B803" t="s">
        <v>362</v>
      </c>
    </row>
    <row r="804" spans="1:2" x14ac:dyDescent="0.3">
      <c r="A804" t="s">
        <v>44</v>
      </c>
      <c r="B804" t="s">
        <v>276</v>
      </c>
    </row>
    <row r="805" spans="1:2" x14ac:dyDescent="0.3">
      <c r="A805" t="s">
        <v>44</v>
      </c>
      <c r="B805" t="s">
        <v>229</v>
      </c>
    </row>
    <row r="806" spans="1:2" x14ac:dyDescent="0.3">
      <c r="A806" t="s">
        <v>44</v>
      </c>
      <c r="B806" t="s">
        <v>269</v>
      </c>
    </row>
    <row r="807" spans="1:2" x14ac:dyDescent="0.3">
      <c r="A807" t="s">
        <v>44</v>
      </c>
      <c r="B807" t="s">
        <v>316</v>
      </c>
    </row>
    <row r="808" spans="1:2" x14ac:dyDescent="0.3">
      <c r="A808" t="s">
        <v>44</v>
      </c>
      <c r="B808" t="s">
        <v>243</v>
      </c>
    </row>
    <row r="809" spans="1:2" x14ac:dyDescent="0.3">
      <c r="A809" t="s">
        <v>44</v>
      </c>
      <c r="B809" t="s">
        <v>242</v>
      </c>
    </row>
    <row r="810" spans="1:2" x14ac:dyDescent="0.3">
      <c r="A810" t="s">
        <v>44</v>
      </c>
      <c r="B810" t="s">
        <v>385</v>
      </c>
    </row>
    <row r="811" spans="1:2" x14ac:dyDescent="0.3">
      <c r="A811" t="s">
        <v>44</v>
      </c>
      <c r="B811" t="s">
        <v>232</v>
      </c>
    </row>
    <row r="812" spans="1:2" x14ac:dyDescent="0.3">
      <c r="A812" t="s">
        <v>44</v>
      </c>
      <c r="B812" t="s">
        <v>302</v>
      </c>
    </row>
    <row r="813" spans="1:2" x14ac:dyDescent="0.3">
      <c r="A813" t="s">
        <v>44</v>
      </c>
      <c r="B813" t="s">
        <v>273</v>
      </c>
    </row>
    <row r="814" spans="1:2" x14ac:dyDescent="0.3">
      <c r="A814" t="s">
        <v>44</v>
      </c>
      <c r="B814" t="s">
        <v>224</v>
      </c>
    </row>
    <row r="815" spans="1:2" x14ac:dyDescent="0.3">
      <c r="A815" t="s">
        <v>44</v>
      </c>
      <c r="B815" t="s">
        <v>228</v>
      </c>
    </row>
    <row r="816" spans="1:2" x14ac:dyDescent="0.3">
      <c r="A816" t="s">
        <v>44</v>
      </c>
      <c r="B816" t="s">
        <v>254</v>
      </c>
    </row>
    <row r="817" spans="1:2" x14ac:dyDescent="0.3">
      <c r="A817" t="s">
        <v>44</v>
      </c>
      <c r="B817" t="s">
        <v>282</v>
      </c>
    </row>
    <row r="818" spans="1:2" x14ac:dyDescent="0.3">
      <c r="A818" t="s">
        <v>44</v>
      </c>
      <c r="B818" t="s">
        <v>402</v>
      </c>
    </row>
    <row r="819" spans="1:2" x14ac:dyDescent="0.3">
      <c r="A819" t="s">
        <v>44</v>
      </c>
      <c r="B819" t="s">
        <v>304</v>
      </c>
    </row>
    <row r="820" spans="1:2" x14ac:dyDescent="0.3">
      <c r="A820" t="s">
        <v>44</v>
      </c>
      <c r="B820" t="s">
        <v>346</v>
      </c>
    </row>
    <row r="821" spans="1:2" x14ac:dyDescent="0.3">
      <c r="A821" t="s">
        <v>44</v>
      </c>
      <c r="B821" t="s">
        <v>366</v>
      </c>
    </row>
    <row r="822" spans="1:2" x14ac:dyDescent="0.3">
      <c r="A822" t="s">
        <v>45</v>
      </c>
      <c r="B822" t="s">
        <v>395</v>
      </c>
    </row>
    <row r="823" spans="1:2" x14ac:dyDescent="0.3">
      <c r="A823" t="s">
        <v>45</v>
      </c>
      <c r="B823" t="s">
        <v>394</v>
      </c>
    </row>
    <row r="824" spans="1:2" x14ac:dyDescent="0.3">
      <c r="A824" t="s">
        <v>45</v>
      </c>
      <c r="B824" t="s">
        <v>262</v>
      </c>
    </row>
    <row r="825" spans="1:2" x14ac:dyDescent="0.3">
      <c r="A825" t="s">
        <v>45</v>
      </c>
      <c r="B825" t="s">
        <v>299</v>
      </c>
    </row>
    <row r="826" spans="1:2" x14ac:dyDescent="0.3">
      <c r="A826" t="s">
        <v>45</v>
      </c>
      <c r="B826" t="s">
        <v>323</v>
      </c>
    </row>
    <row r="827" spans="1:2" x14ac:dyDescent="0.3">
      <c r="A827" t="s">
        <v>45</v>
      </c>
      <c r="B827" t="s">
        <v>280</v>
      </c>
    </row>
    <row r="828" spans="1:2" x14ac:dyDescent="0.3">
      <c r="A828" t="s">
        <v>45</v>
      </c>
      <c r="B828" t="s">
        <v>289</v>
      </c>
    </row>
    <row r="829" spans="1:2" x14ac:dyDescent="0.3">
      <c r="A829" t="s">
        <v>45</v>
      </c>
      <c r="B829" t="s">
        <v>279</v>
      </c>
    </row>
    <row r="830" spans="1:2" x14ac:dyDescent="0.3">
      <c r="A830" t="s">
        <v>45</v>
      </c>
      <c r="B830" t="s">
        <v>239</v>
      </c>
    </row>
    <row r="831" spans="1:2" x14ac:dyDescent="0.3">
      <c r="A831" t="s">
        <v>45</v>
      </c>
      <c r="B831" t="s">
        <v>295</v>
      </c>
    </row>
    <row r="832" spans="1:2" x14ac:dyDescent="0.3">
      <c r="A832" t="s">
        <v>45</v>
      </c>
      <c r="B832" t="s">
        <v>255</v>
      </c>
    </row>
    <row r="833" spans="1:2" x14ac:dyDescent="0.3">
      <c r="A833" t="s">
        <v>45</v>
      </c>
      <c r="B833" t="s">
        <v>387</v>
      </c>
    </row>
    <row r="834" spans="1:2" x14ac:dyDescent="0.3">
      <c r="A834" t="s">
        <v>45</v>
      </c>
      <c r="B834" t="s">
        <v>246</v>
      </c>
    </row>
    <row r="835" spans="1:2" x14ac:dyDescent="0.3">
      <c r="A835" t="s">
        <v>45</v>
      </c>
      <c r="B835" t="s">
        <v>348</v>
      </c>
    </row>
    <row r="836" spans="1:2" x14ac:dyDescent="0.3">
      <c r="A836" t="s">
        <v>45</v>
      </c>
      <c r="B836" t="s">
        <v>341</v>
      </c>
    </row>
    <row r="837" spans="1:2" x14ac:dyDescent="0.3">
      <c r="A837" t="s">
        <v>45</v>
      </c>
      <c r="B837" t="s">
        <v>379</v>
      </c>
    </row>
    <row r="838" spans="1:2" x14ac:dyDescent="0.3">
      <c r="A838" t="s">
        <v>45</v>
      </c>
      <c r="B838" t="s">
        <v>275</v>
      </c>
    </row>
    <row r="839" spans="1:2" x14ac:dyDescent="0.3">
      <c r="A839" t="s">
        <v>45</v>
      </c>
      <c r="B839" t="s">
        <v>286</v>
      </c>
    </row>
    <row r="840" spans="1:2" x14ac:dyDescent="0.3">
      <c r="A840" t="s">
        <v>45</v>
      </c>
      <c r="B840" t="s">
        <v>266</v>
      </c>
    </row>
    <row r="841" spans="1:2" x14ac:dyDescent="0.3">
      <c r="A841" t="s">
        <v>45</v>
      </c>
      <c r="B841" t="s">
        <v>368</v>
      </c>
    </row>
    <row r="842" spans="1:2" x14ac:dyDescent="0.3">
      <c r="A842" t="s">
        <v>46</v>
      </c>
      <c r="B842" t="s">
        <v>256</v>
      </c>
    </row>
    <row r="843" spans="1:2" x14ac:dyDescent="0.3">
      <c r="A843" t="s">
        <v>46</v>
      </c>
      <c r="B843" t="s">
        <v>337</v>
      </c>
    </row>
    <row r="844" spans="1:2" x14ac:dyDescent="0.3">
      <c r="A844" t="s">
        <v>46</v>
      </c>
      <c r="B844" t="s">
        <v>340</v>
      </c>
    </row>
    <row r="845" spans="1:2" x14ac:dyDescent="0.3">
      <c r="A845" t="s">
        <v>46</v>
      </c>
      <c r="B845" t="s">
        <v>353</v>
      </c>
    </row>
    <row r="846" spans="1:2" x14ac:dyDescent="0.3">
      <c r="A846" t="s">
        <v>46</v>
      </c>
      <c r="B846" t="s">
        <v>396</v>
      </c>
    </row>
    <row r="847" spans="1:2" x14ac:dyDescent="0.3">
      <c r="A847" t="s">
        <v>46</v>
      </c>
      <c r="B847" t="s">
        <v>244</v>
      </c>
    </row>
    <row r="848" spans="1:2" x14ac:dyDescent="0.3">
      <c r="A848" t="s">
        <v>46</v>
      </c>
      <c r="B848" t="s">
        <v>301</v>
      </c>
    </row>
    <row r="849" spans="1:2" x14ac:dyDescent="0.3">
      <c r="A849" t="s">
        <v>46</v>
      </c>
      <c r="B849" t="s">
        <v>413</v>
      </c>
    </row>
    <row r="850" spans="1:2" x14ac:dyDescent="0.3">
      <c r="A850" t="s">
        <v>46</v>
      </c>
      <c r="B850" t="s">
        <v>267</v>
      </c>
    </row>
    <row r="851" spans="1:2" x14ac:dyDescent="0.3">
      <c r="A851" t="s">
        <v>46</v>
      </c>
      <c r="B851" t="s">
        <v>307</v>
      </c>
    </row>
    <row r="852" spans="1:2" x14ac:dyDescent="0.3">
      <c r="A852" t="s">
        <v>46</v>
      </c>
      <c r="B852" t="s">
        <v>388</v>
      </c>
    </row>
    <row r="853" spans="1:2" x14ac:dyDescent="0.3">
      <c r="A853" t="s">
        <v>46</v>
      </c>
      <c r="B853" t="s">
        <v>330</v>
      </c>
    </row>
    <row r="854" spans="1:2" x14ac:dyDescent="0.3">
      <c r="A854" t="s">
        <v>46</v>
      </c>
      <c r="B854" t="s">
        <v>232</v>
      </c>
    </row>
    <row r="855" spans="1:2" x14ac:dyDescent="0.3">
      <c r="A855" t="s">
        <v>46</v>
      </c>
      <c r="B855" t="s">
        <v>293</v>
      </c>
    </row>
    <row r="856" spans="1:2" x14ac:dyDescent="0.3">
      <c r="A856" t="s">
        <v>46</v>
      </c>
      <c r="B856" t="s">
        <v>347</v>
      </c>
    </row>
    <row r="857" spans="1:2" x14ac:dyDescent="0.3">
      <c r="A857" t="s">
        <v>46</v>
      </c>
      <c r="B857" t="s">
        <v>224</v>
      </c>
    </row>
    <row r="858" spans="1:2" x14ac:dyDescent="0.3">
      <c r="A858" t="s">
        <v>46</v>
      </c>
      <c r="B858" t="s">
        <v>231</v>
      </c>
    </row>
    <row r="859" spans="1:2" x14ac:dyDescent="0.3">
      <c r="A859" t="s">
        <v>46</v>
      </c>
      <c r="B859" t="s">
        <v>250</v>
      </c>
    </row>
    <row r="860" spans="1:2" x14ac:dyDescent="0.3">
      <c r="A860" t="s">
        <v>46</v>
      </c>
      <c r="B860" t="s">
        <v>365</v>
      </c>
    </row>
    <row r="861" spans="1:2" x14ac:dyDescent="0.3">
      <c r="A861" t="s">
        <v>46</v>
      </c>
      <c r="B861" t="s">
        <v>336</v>
      </c>
    </row>
    <row r="862" spans="1:2" x14ac:dyDescent="0.3">
      <c r="A862" t="s">
        <v>47</v>
      </c>
      <c r="B862" t="s">
        <v>300</v>
      </c>
    </row>
    <row r="863" spans="1:2" x14ac:dyDescent="0.3">
      <c r="A863" t="s">
        <v>47</v>
      </c>
      <c r="B863" t="s">
        <v>313</v>
      </c>
    </row>
    <row r="864" spans="1:2" x14ac:dyDescent="0.3">
      <c r="A864" t="s">
        <v>47</v>
      </c>
      <c r="B864" t="s">
        <v>403</v>
      </c>
    </row>
    <row r="865" spans="1:2" x14ac:dyDescent="0.3">
      <c r="A865" t="s">
        <v>47</v>
      </c>
      <c r="B865" t="s">
        <v>292</v>
      </c>
    </row>
    <row r="866" spans="1:2" x14ac:dyDescent="0.3">
      <c r="A866" t="s">
        <v>47</v>
      </c>
      <c r="B866" t="s">
        <v>259</v>
      </c>
    </row>
    <row r="867" spans="1:2" x14ac:dyDescent="0.3">
      <c r="A867" t="s">
        <v>47</v>
      </c>
      <c r="B867" t="s">
        <v>258</v>
      </c>
    </row>
    <row r="868" spans="1:2" x14ac:dyDescent="0.3">
      <c r="A868" t="s">
        <v>47</v>
      </c>
      <c r="B868" t="s">
        <v>235</v>
      </c>
    </row>
    <row r="869" spans="1:2" x14ac:dyDescent="0.3">
      <c r="A869" t="s">
        <v>47</v>
      </c>
      <c r="B869" t="s">
        <v>325</v>
      </c>
    </row>
    <row r="870" spans="1:2" x14ac:dyDescent="0.3">
      <c r="A870" t="s">
        <v>47</v>
      </c>
      <c r="B870" t="s">
        <v>305</v>
      </c>
    </row>
    <row r="871" spans="1:2" x14ac:dyDescent="0.3">
      <c r="A871" t="s">
        <v>47</v>
      </c>
      <c r="B871" t="s">
        <v>384</v>
      </c>
    </row>
    <row r="872" spans="1:2" x14ac:dyDescent="0.3">
      <c r="A872" t="s">
        <v>47</v>
      </c>
      <c r="B872" t="s">
        <v>354</v>
      </c>
    </row>
    <row r="873" spans="1:2" x14ac:dyDescent="0.3">
      <c r="A873" t="s">
        <v>47</v>
      </c>
      <c r="B873" t="s">
        <v>312</v>
      </c>
    </row>
    <row r="874" spans="1:2" x14ac:dyDescent="0.3">
      <c r="A874" t="s">
        <v>47</v>
      </c>
      <c r="B874" t="s">
        <v>290</v>
      </c>
    </row>
    <row r="875" spans="1:2" x14ac:dyDescent="0.3">
      <c r="A875" t="s">
        <v>47</v>
      </c>
      <c r="B875" t="s">
        <v>397</v>
      </c>
    </row>
    <row r="876" spans="1:2" x14ac:dyDescent="0.3">
      <c r="A876" t="s">
        <v>47</v>
      </c>
      <c r="B876" t="s">
        <v>255</v>
      </c>
    </row>
    <row r="877" spans="1:2" x14ac:dyDescent="0.3">
      <c r="A877" t="s">
        <v>47</v>
      </c>
      <c r="B877" t="s">
        <v>250</v>
      </c>
    </row>
    <row r="878" spans="1:2" x14ac:dyDescent="0.3">
      <c r="A878" t="s">
        <v>47</v>
      </c>
      <c r="B878" t="s">
        <v>328</v>
      </c>
    </row>
    <row r="879" spans="1:2" x14ac:dyDescent="0.3">
      <c r="A879" t="s">
        <v>47</v>
      </c>
      <c r="B879" t="s">
        <v>245</v>
      </c>
    </row>
    <row r="880" spans="1:2" x14ac:dyDescent="0.3">
      <c r="A880" t="s">
        <v>47</v>
      </c>
      <c r="B880" t="s">
        <v>223</v>
      </c>
    </row>
    <row r="881" spans="1:2" x14ac:dyDescent="0.3">
      <c r="A881" t="s">
        <v>47</v>
      </c>
      <c r="B881" t="s">
        <v>303</v>
      </c>
    </row>
    <row r="882" spans="1:2" x14ac:dyDescent="0.3">
      <c r="A882" t="s">
        <v>48</v>
      </c>
      <c r="B882" t="s">
        <v>333</v>
      </c>
    </row>
    <row r="883" spans="1:2" x14ac:dyDescent="0.3">
      <c r="A883" t="s">
        <v>48</v>
      </c>
      <c r="B883" t="s">
        <v>364</v>
      </c>
    </row>
    <row r="884" spans="1:2" x14ac:dyDescent="0.3">
      <c r="A884" t="s">
        <v>48</v>
      </c>
      <c r="B884" t="s">
        <v>378</v>
      </c>
    </row>
    <row r="885" spans="1:2" x14ac:dyDescent="0.3">
      <c r="A885" t="s">
        <v>48</v>
      </c>
      <c r="B885" t="s">
        <v>352</v>
      </c>
    </row>
    <row r="886" spans="1:2" x14ac:dyDescent="0.3">
      <c r="A886" t="s">
        <v>48</v>
      </c>
      <c r="B886" t="s">
        <v>351</v>
      </c>
    </row>
    <row r="887" spans="1:2" x14ac:dyDescent="0.3">
      <c r="A887" t="s">
        <v>48</v>
      </c>
      <c r="B887" t="s">
        <v>334</v>
      </c>
    </row>
    <row r="888" spans="1:2" x14ac:dyDescent="0.3">
      <c r="A888" t="s">
        <v>48</v>
      </c>
      <c r="B888" t="s">
        <v>377</v>
      </c>
    </row>
    <row r="889" spans="1:2" x14ac:dyDescent="0.3">
      <c r="A889" t="s">
        <v>48</v>
      </c>
      <c r="B889" t="s">
        <v>348</v>
      </c>
    </row>
    <row r="890" spans="1:2" x14ac:dyDescent="0.3">
      <c r="A890" t="s">
        <v>48</v>
      </c>
      <c r="B890" t="s">
        <v>303</v>
      </c>
    </row>
    <row r="891" spans="1:2" x14ac:dyDescent="0.3">
      <c r="A891" t="s">
        <v>48</v>
      </c>
      <c r="B891" t="s">
        <v>252</v>
      </c>
    </row>
    <row r="892" spans="1:2" x14ac:dyDescent="0.3">
      <c r="A892" t="s">
        <v>48</v>
      </c>
      <c r="B892" t="s">
        <v>302</v>
      </c>
    </row>
    <row r="893" spans="1:2" x14ac:dyDescent="0.3">
      <c r="A893" t="s">
        <v>48</v>
      </c>
      <c r="B893" t="s">
        <v>357</v>
      </c>
    </row>
    <row r="894" spans="1:2" x14ac:dyDescent="0.3">
      <c r="A894" t="s">
        <v>48</v>
      </c>
      <c r="B894" t="s">
        <v>295</v>
      </c>
    </row>
    <row r="895" spans="1:2" x14ac:dyDescent="0.3">
      <c r="A895" t="s">
        <v>48</v>
      </c>
      <c r="B895" t="s">
        <v>361</v>
      </c>
    </row>
    <row r="896" spans="1:2" x14ac:dyDescent="0.3">
      <c r="A896" t="s">
        <v>48</v>
      </c>
      <c r="B896" t="s">
        <v>248</v>
      </c>
    </row>
    <row r="897" spans="1:2" x14ac:dyDescent="0.3">
      <c r="A897" t="s">
        <v>48</v>
      </c>
      <c r="B897" t="s">
        <v>349</v>
      </c>
    </row>
    <row r="898" spans="1:2" x14ac:dyDescent="0.3">
      <c r="A898" t="s">
        <v>48</v>
      </c>
      <c r="B898" t="s">
        <v>236</v>
      </c>
    </row>
    <row r="899" spans="1:2" x14ac:dyDescent="0.3">
      <c r="A899" t="s">
        <v>48</v>
      </c>
      <c r="B899" t="s">
        <v>272</v>
      </c>
    </row>
    <row r="900" spans="1:2" x14ac:dyDescent="0.3">
      <c r="A900" t="s">
        <v>48</v>
      </c>
      <c r="B900" t="s">
        <v>247</v>
      </c>
    </row>
    <row r="901" spans="1:2" x14ac:dyDescent="0.3">
      <c r="A901" t="s">
        <v>48</v>
      </c>
      <c r="B901" t="s">
        <v>383</v>
      </c>
    </row>
    <row r="902" spans="1:2" x14ac:dyDescent="0.3">
      <c r="A902" t="s">
        <v>49</v>
      </c>
      <c r="B902" t="s">
        <v>416</v>
      </c>
    </row>
    <row r="903" spans="1:2" x14ac:dyDescent="0.3">
      <c r="A903" t="s">
        <v>49</v>
      </c>
      <c r="B903" t="s">
        <v>224</v>
      </c>
    </row>
    <row r="904" spans="1:2" x14ac:dyDescent="0.3">
      <c r="A904" t="s">
        <v>49</v>
      </c>
      <c r="B904" t="s">
        <v>350</v>
      </c>
    </row>
    <row r="905" spans="1:2" x14ac:dyDescent="0.3">
      <c r="A905" t="s">
        <v>49</v>
      </c>
      <c r="B905" t="s">
        <v>280</v>
      </c>
    </row>
    <row r="906" spans="1:2" x14ac:dyDescent="0.3">
      <c r="A906" t="s">
        <v>49</v>
      </c>
      <c r="B906" t="s">
        <v>391</v>
      </c>
    </row>
    <row r="907" spans="1:2" x14ac:dyDescent="0.3">
      <c r="A907" t="s">
        <v>49</v>
      </c>
      <c r="B907" t="s">
        <v>289</v>
      </c>
    </row>
    <row r="908" spans="1:2" x14ac:dyDescent="0.3">
      <c r="A908" t="s">
        <v>49</v>
      </c>
      <c r="B908" t="s">
        <v>357</v>
      </c>
    </row>
    <row r="909" spans="1:2" x14ac:dyDescent="0.3">
      <c r="A909" t="s">
        <v>49</v>
      </c>
      <c r="B909" t="s">
        <v>271</v>
      </c>
    </row>
    <row r="910" spans="1:2" x14ac:dyDescent="0.3">
      <c r="A910" t="s">
        <v>49</v>
      </c>
      <c r="B910" t="s">
        <v>331</v>
      </c>
    </row>
    <row r="911" spans="1:2" x14ac:dyDescent="0.3">
      <c r="A911" t="s">
        <v>49</v>
      </c>
      <c r="B911" t="s">
        <v>262</v>
      </c>
    </row>
    <row r="912" spans="1:2" x14ac:dyDescent="0.3">
      <c r="A912" t="s">
        <v>49</v>
      </c>
      <c r="B912" t="s">
        <v>233</v>
      </c>
    </row>
    <row r="913" spans="1:2" x14ac:dyDescent="0.3">
      <c r="A913" t="s">
        <v>49</v>
      </c>
      <c r="B913" t="s">
        <v>320</v>
      </c>
    </row>
    <row r="914" spans="1:2" x14ac:dyDescent="0.3">
      <c r="A914" t="s">
        <v>49</v>
      </c>
      <c r="B914" t="s">
        <v>358</v>
      </c>
    </row>
    <row r="915" spans="1:2" x14ac:dyDescent="0.3">
      <c r="A915" t="s">
        <v>49</v>
      </c>
      <c r="B915" t="s">
        <v>371</v>
      </c>
    </row>
    <row r="916" spans="1:2" x14ac:dyDescent="0.3">
      <c r="A916" t="s">
        <v>49</v>
      </c>
      <c r="B916" t="s">
        <v>290</v>
      </c>
    </row>
    <row r="917" spans="1:2" x14ac:dyDescent="0.3">
      <c r="A917" t="s">
        <v>49</v>
      </c>
      <c r="B917" t="s">
        <v>245</v>
      </c>
    </row>
    <row r="918" spans="1:2" x14ac:dyDescent="0.3">
      <c r="A918" t="s">
        <v>49</v>
      </c>
      <c r="B918" t="s">
        <v>285</v>
      </c>
    </row>
    <row r="919" spans="1:2" x14ac:dyDescent="0.3">
      <c r="A919" t="s">
        <v>49</v>
      </c>
      <c r="B919" t="s">
        <v>301</v>
      </c>
    </row>
    <row r="920" spans="1:2" x14ac:dyDescent="0.3">
      <c r="A920" t="s">
        <v>49</v>
      </c>
      <c r="B920" t="s">
        <v>332</v>
      </c>
    </row>
    <row r="921" spans="1:2" x14ac:dyDescent="0.3">
      <c r="A921" t="s">
        <v>49</v>
      </c>
      <c r="B921" t="s">
        <v>238</v>
      </c>
    </row>
    <row r="922" spans="1:2" x14ac:dyDescent="0.3">
      <c r="A922" t="s">
        <v>50</v>
      </c>
      <c r="B922" t="s">
        <v>366</v>
      </c>
    </row>
    <row r="923" spans="1:2" x14ac:dyDescent="0.3">
      <c r="A923" t="s">
        <v>50</v>
      </c>
      <c r="B923" t="s">
        <v>334</v>
      </c>
    </row>
    <row r="924" spans="1:2" x14ac:dyDescent="0.3">
      <c r="A924" t="s">
        <v>50</v>
      </c>
      <c r="B924" t="s">
        <v>277</v>
      </c>
    </row>
    <row r="925" spans="1:2" x14ac:dyDescent="0.3">
      <c r="A925" t="s">
        <v>50</v>
      </c>
      <c r="B925" t="s">
        <v>309</v>
      </c>
    </row>
    <row r="926" spans="1:2" x14ac:dyDescent="0.3">
      <c r="A926" t="s">
        <v>50</v>
      </c>
      <c r="B926" t="s">
        <v>320</v>
      </c>
    </row>
    <row r="927" spans="1:2" x14ac:dyDescent="0.3">
      <c r="A927" t="s">
        <v>50</v>
      </c>
      <c r="B927" t="s">
        <v>267</v>
      </c>
    </row>
    <row r="928" spans="1:2" x14ac:dyDescent="0.3">
      <c r="A928" t="s">
        <v>50</v>
      </c>
      <c r="B928" t="s">
        <v>257</v>
      </c>
    </row>
    <row r="929" spans="1:2" x14ac:dyDescent="0.3">
      <c r="A929" t="s">
        <v>50</v>
      </c>
      <c r="B929" t="s">
        <v>302</v>
      </c>
    </row>
    <row r="930" spans="1:2" x14ac:dyDescent="0.3">
      <c r="A930" t="s">
        <v>50</v>
      </c>
      <c r="B930" t="s">
        <v>393</v>
      </c>
    </row>
    <row r="931" spans="1:2" x14ac:dyDescent="0.3">
      <c r="A931" t="s">
        <v>50</v>
      </c>
      <c r="B931" t="s">
        <v>237</v>
      </c>
    </row>
    <row r="932" spans="1:2" x14ac:dyDescent="0.3">
      <c r="A932" t="s">
        <v>50</v>
      </c>
      <c r="B932" t="s">
        <v>222</v>
      </c>
    </row>
    <row r="933" spans="1:2" x14ac:dyDescent="0.3">
      <c r="A933" t="s">
        <v>50</v>
      </c>
      <c r="B933" t="s">
        <v>388</v>
      </c>
    </row>
    <row r="934" spans="1:2" x14ac:dyDescent="0.3">
      <c r="A934" t="s">
        <v>50</v>
      </c>
      <c r="B934" t="s">
        <v>223</v>
      </c>
    </row>
    <row r="935" spans="1:2" x14ac:dyDescent="0.3">
      <c r="A935" t="s">
        <v>50</v>
      </c>
      <c r="B935" t="s">
        <v>375</v>
      </c>
    </row>
    <row r="936" spans="1:2" x14ac:dyDescent="0.3">
      <c r="A936" t="s">
        <v>50</v>
      </c>
      <c r="B936" t="s">
        <v>249</v>
      </c>
    </row>
    <row r="937" spans="1:2" x14ac:dyDescent="0.3">
      <c r="A937" t="s">
        <v>50</v>
      </c>
      <c r="B937" t="s">
        <v>252</v>
      </c>
    </row>
    <row r="938" spans="1:2" x14ac:dyDescent="0.3">
      <c r="A938" t="s">
        <v>50</v>
      </c>
      <c r="B938" t="s">
        <v>418</v>
      </c>
    </row>
    <row r="939" spans="1:2" x14ac:dyDescent="0.3">
      <c r="A939" t="s">
        <v>50</v>
      </c>
      <c r="B939" t="s">
        <v>328</v>
      </c>
    </row>
    <row r="940" spans="1:2" x14ac:dyDescent="0.3">
      <c r="A940" t="s">
        <v>50</v>
      </c>
      <c r="B940" t="s">
        <v>401</v>
      </c>
    </row>
    <row r="941" spans="1:2" x14ac:dyDescent="0.3">
      <c r="A941" t="s">
        <v>50</v>
      </c>
      <c r="B941" t="s">
        <v>284</v>
      </c>
    </row>
    <row r="942" spans="1:2" x14ac:dyDescent="0.3">
      <c r="A942" t="s">
        <v>51</v>
      </c>
      <c r="B942" t="s">
        <v>277</v>
      </c>
    </row>
    <row r="943" spans="1:2" x14ac:dyDescent="0.3">
      <c r="A943" t="s">
        <v>51</v>
      </c>
      <c r="B943" t="s">
        <v>272</v>
      </c>
    </row>
    <row r="944" spans="1:2" x14ac:dyDescent="0.3">
      <c r="A944" t="s">
        <v>51</v>
      </c>
      <c r="B944" t="s">
        <v>281</v>
      </c>
    </row>
    <row r="945" spans="1:2" x14ac:dyDescent="0.3">
      <c r="A945" t="s">
        <v>51</v>
      </c>
      <c r="B945" t="s">
        <v>275</v>
      </c>
    </row>
    <row r="946" spans="1:2" x14ac:dyDescent="0.3">
      <c r="A946" t="s">
        <v>51</v>
      </c>
      <c r="B946" t="s">
        <v>340</v>
      </c>
    </row>
    <row r="947" spans="1:2" x14ac:dyDescent="0.3">
      <c r="A947" t="s">
        <v>51</v>
      </c>
      <c r="B947" t="s">
        <v>402</v>
      </c>
    </row>
    <row r="948" spans="1:2" x14ac:dyDescent="0.3">
      <c r="A948" t="s">
        <v>51</v>
      </c>
      <c r="B948" t="s">
        <v>387</v>
      </c>
    </row>
    <row r="949" spans="1:2" x14ac:dyDescent="0.3">
      <c r="A949" t="s">
        <v>51</v>
      </c>
      <c r="B949" t="s">
        <v>368</v>
      </c>
    </row>
    <row r="950" spans="1:2" x14ac:dyDescent="0.3">
      <c r="A950" t="s">
        <v>51</v>
      </c>
      <c r="B950" t="s">
        <v>299</v>
      </c>
    </row>
    <row r="951" spans="1:2" x14ac:dyDescent="0.3">
      <c r="A951" t="s">
        <v>51</v>
      </c>
      <c r="B951" t="s">
        <v>355</v>
      </c>
    </row>
    <row r="952" spans="1:2" x14ac:dyDescent="0.3">
      <c r="A952" t="s">
        <v>51</v>
      </c>
      <c r="B952" t="s">
        <v>223</v>
      </c>
    </row>
    <row r="953" spans="1:2" x14ac:dyDescent="0.3">
      <c r="A953" t="s">
        <v>51</v>
      </c>
      <c r="B953" t="s">
        <v>264</v>
      </c>
    </row>
    <row r="954" spans="1:2" x14ac:dyDescent="0.3">
      <c r="A954" t="s">
        <v>51</v>
      </c>
      <c r="B954" t="s">
        <v>381</v>
      </c>
    </row>
    <row r="955" spans="1:2" x14ac:dyDescent="0.3">
      <c r="A955" t="s">
        <v>51</v>
      </c>
      <c r="B955" t="s">
        <v>271</v>
      </c>
    </row>
    <row r="956" spans="1:2" x14ac:dyDescent="0.3">
      <c r="A956" t="s">
        <v>51</v>
      </c>
      <c r="B956" t="s">
        <v>283</v>
      </c>
    </row>
    <row r="957" spans="1:2" x14ac:dyDescent="0.3">
      <c r="A957" t="s">
        <v>51</v>
      </c>
      <c r="B957" t="s">
        <v>254</v>
      </c>
    </row>
    <row r="958" spans="1:2" x14ac:dyDescent="0.3">
      <c r="A958" t="s">
        <v>51</v>
      </c>
      <c r="B958" t="s">
        <v>219</v>
      </c>
    </row>
    <row r="959" spans="1:2" x14ac:dyDescent="0.3">
      <c r="A959" t="s">
        <v>51</v>
      </c>
      <c r="B959" t="s">
        <v>336</v>
      </c>
    </row>
    <row r="960" spans="1:2" x14ac:dyDescent="0.3">
      <c r="A960" t="s">
        <v>51</v>
      </c>
      <c r="B960" t="s">
        <v>348</v>
      </c>
    </row>
    <row r="961" spans="1:2" x14ac:dyDescent="0.3">
      <c r="A961" t="s">
        <v>51</v>
      </c>
      <c r="B961" t="s">
        <v>228</v>
      </c>
    </row>
    <row r="962" spans="1:2" x14ac:dyDescent="0.3">
      <c r="A962" t="s">
        <v>52</v>
      </c>
      <c r="B962" t="s">
        <v>387</v>
      </c>
    </row>
    <row r="963" spans="1:2" x14ac:dyDescent="0.3">
      <c r="A963" t="s">
        <v>52</v>
      </c>
      <c r="B963" t="s">
        <v>376</v>
      </c>
    </row>
    <row r="964" spans="1:2" x14ac:dyDescent="0.3">
      <c r="A964" t="s">
        <v>52</v>
      </c>
      <c r="B964" t="s">
        <v>401</v>
      </c>
    </row>
    <row r="965" spans="1:2" x14ac:dyDescent="0.3">
      <c r="A965" t="s">
        <v>52</v>
      </c>
      <c r="B965" t="s">
        <v>410</v>
      </c>
    </row>
    <row r="966" spans="1:2" x14ac:dyDescent="0.3">
      <c r="A966" t="s">
        <v>52</v>
      </c>
      <c r="B966" t="s">
        <v>392</v>
      </c>
    </row>
    <row r="967" spans="1:2" x14ac:dyDescent="0.3">
      <c r="A967" t="s">
        <v>52</v>
      </c>
      <c r="B967" t="s">
        <v>363</v>
      </c>
    </row>
    <row r="968" spans="1:2" x14ac:dyDescent="0.3">
      <c r="A968" t="s">
        <v>52</v>
      </c>
      <c r="B968" t="s">
        <v>255</v>
      </c>
    </row>
    <row r="969" spans="1:2" x14ac:dyDescent="0.3">
      <c r="A969" t="s">
        <v>52</v>
      </c>
      <c r="B969" t="s">
        <v>393</v>
      </c>
    </row>
    <row r="970" spans="1:2" x14ac:dyDescent="0.3">
      <c r="A970" t="s">
        <v>52</v>
      </c>
      <c r="B970" t="s">
        <v>381</v>
      </c>
    </row>
    <row r="971" spans="1:2" x14ac:dyDescent="0.3">
      <c r="A971" t="s">
        <v>52</v>
      </c>
      <c r="B971" t="s">
        <v>332</v>
      </c>
    </row>
    <row r="972" spans="1:2" x14ac:dyDescent="0.3">
      <c r="A972" t="s">
        <v>52</v>
      </c>
      <c r="B972" t="s">
        <v>335</v>
      </c>
    </row>
    <row r="973" spans="1:2" x14ac:dyDescent="0.3">
      <c r="A973" t="s">
        <v>52</v>
      </c>
      <c r="B973" t="s">
        <v>311</v>
      </c>
    </row>
    <row r="974" spans="1:2" x14ac:dyDescent="0.3">
      <c r="A974" t="s">
        <v>52</v>
      </c>
      <c r="B974" t="s">
        <v>310</v>
      </c>
    </row>
    <row r="975" spans="1:2" x14ac:dyDescent="0.3">
      <c r="A975" t="s">
        <v>52</v>
      </c>
      <c r="B975" t="s">
        <v>348</v>
      </c>
    </row>
    <row r="976" spans="1:2" x14ac:dyDescent="0.3">
      <c r="A976" t="s">
        <v>52</v>
      </c>
      <c r="B976" t="s">
        <v>296</v>
      </c>
    </row>
    <row r="977" spans="1:2" x14ac:dyDescent="0.3">
      <c r="A977" t="s">
        <v>52</v>
      </c>
      <c r="B977" t="s">
        <v>276</v>
      </c>
    </row>
    <row r="978" spans="1:2" x14ac:dyDescent="0.3">
      <c r="A978" t="s">
        <v>52</v>
      </c>
      <c r="B978" t="s">
        <v>369</v>
      </c>
    </row>
    <row r="979" spans="1:2" x14ac:dyDescent="0.3">
      <c r="A979" t="s">
        <v>52</v>
      </c>
      <c r="B979" t="s">
        <v>304</v>
      </c>
    </row>
    <row r="980" spans="1:2" x14ac:dyDescent="0.3">
      <c r="A980" t="s">
        <v>52</v>
      </c>
      <c r="B980" t="s">
        <v>407</v>
      </c>
    </row>
    <row r="981" spans="1:2" x14ac:dyDescent="0.3">
      <c r="A981" t="s">
        <v>52</v>
      </c>
      <c r="B981" t="s">
        <v>395</v>
      </c>
    </row>
    <row r="982" spans="1:2" x14ac:dyDescent="0.3">
      <c r="A982" t="s">
        <v>53</v>
      </c>
      <c r="B982" t="s">
        <v>402</v>
      </c>
    </row>
    <row r="983" spans="1:2" x14ac:dyDescent="0.3">
      <c r="A983" t="s">
        <v>53</v>
      </c>
      <c r="B983" t="s">
        <v>352</v>
      </c>
    </row>
    <row r="984" spans="1:2" x14ac:dyDescent="0.3">
      <c r="A984" t="s">
        <v>53</v>
      </c>
      <c r="B984" t="s">
        <v>319</v>
      </c>
    </row>
    <row r="985" spans="1:2" x14ac:dyDescent="0.3">
      <c r="A985" t="s">
        <v>53</v>
      </c>
      <c r="B985" t="s">
        <v>366</v>
      </c>
    </row>
    <row r="986" spans="1:2" x14ac:dyDescent="0.3">
      <c r="A986" t="s">
        <v>53</v>
      </c>
      <c r="B986" t="s">
        <v>303</v>
      </c>
    </row>
    <row r="987" spans="1:2" x14ac:dyDescent="0.3">
      <c r="A987" t="s">
        <v>53</v>
      </c>
      <c r="B987" t="s">
        <v>257</v>
      </c>
    </row>
    <row r="988" spans="1:2" x14ac:dyDescent="0.3">
      <c r="A988" t="s">
        <v>53</v>
      </c>
      <c r="B988" t="s">
        <v>414</v>
      </c>
    </row>
    <row r="989" spans="1:2" x14ac:dyDescent="0.3">
      <c r="A989" t="s">
        <v>53</v>
      </c>
      <c r="B989" t="s">
        <v>297</v>
      </c>
    </row>
    <row r="990" spans="1:2" x14ac:dyDescent="0.3">
      <c r="A990" t="s">
        <v>53</v>
      </c>
      <c r="B990" t="s">
        <v>328</v>
      </c>
    </row>
    <row r="991" spans="1:2" x14ac:dyDescent="0.3">
      <c r="A991" t="s">
        <v>53</v>
      </c>
      <c r="B991" t="s">
        <v>274</v>
      </c>
    </row>
    <row r="992" spans="1:2" x14ac:dyDescent="0.3">
      <c r="A992" t="s">
        <v>53</v>
      </c>
      <c r="B992" t="s">
        <v>225</v>
      </c>
    </row>
    <row r="993" spans="1:2" x14ac:dyDescent="0.3">
      <c r="A993" t="s">
        <v>53</v>
      </c>
      <c r="B993" t="s">
        <v>307</v>
      </c>
    </row>
    <row r="994" spans="1:2" x14ac:dyDescent="0.3">
      <c r="A994" t="s">
        <v>53</v>
      </c>
      <c r="B994" t="s">
        <v>396</v>
      </c>
    </row>
    <row r="995" spans="1:2" x14ac:dyDescent="0.3">
      <c r="A995" t="s">
        <v>53</v>
      </c>
      <c r="B995" t="s">
        <v>259</v>
      </c>
    </row>
    <row r="996" spans="1:2" x14ac:dyDescent="0.3">
      <c r="A996" t="s">
        <v>53</v>
      </c>
      <c r="B996" t="s">
        <v>365</v>
      </c>
    </row>
    <row r="997" spans="1:2" x14ac:dyDescent="0.3">
      <c r="A997" t="s">
        <v>53</v>
      </c>
      <c r="B997" t="s">
        <v>386</v>
      </c>
    </row>
    <row r="998" spans="1:2" x14ac:dyDescent="0.3">
      <c r="A998" t="s">
        <v>53</v>
      </c>
      <c r="B998" t="s">
        <v>342</v>
      </c>
    </row>
    <row r="999" spans="1:2" x14ac:dyDescent="0.3">
      <c r="A999" t="s">
        <v>53</v>
      </c>
      <c r="B999" t="s">
        <v>249</v>
      </c>
    </row>
    <row r="1000" spans="1:2" x14ac:dyDescent="0.3">
      <c r="A1000" t="s">
        <v>53</v>
      </c>
      <c r="B1000" t="s">
        <v>323</v>
      </c>
    </row>
    <row r="1001" spans="1:2" x14ac:dyDescent="0.3">
      <c r="A1001" t="s">
        <v>53</v>
      </c>
      <c r="B1001" t="s">
        <v>350</v>
      </c>
    </row>
    <row r="1002" spans="1:2" x14ac:dyDescent="0.3">
      <c r="A1002" t="s">
        <v>54</v>
      </c>
      <c r="B1002" t="s">
        <v>313</v>
      </c>
    </row>
    <row r="1003" spans="1:2" x14ac:dyDescent="0.3">
      <c r="A1003" t="s">
        <v>54</v>
      </c>
      <c r="B1003" t="s">
        <v>274</v>
      </c>
    </row>
    <row r="1004" spans="1:2" x14ac:dyDescent="0.3">
      <c r="A1004" t="s">
        <v>54</v>
      </c>
      <c r="B1004" t="s">
        <v>370</v>
      </c>
    </row>
    <row r="1005" spans="1:2" x14ac:dyDescent="0.3">
      <c r="A1005" t="s">
        <v>54</v>
      </c>
      <c r="B1005" t="s">
        <v>403</v>
      </c>
    </row>
    <row r="1006" spans="1:2" x14ac:dyDescent="0.3">
      <c r="A1006" t="s">
        <v>54</v>
      </c>
      <c r="B1006" t="s">
        <v>222</v>
      </c>
    </row>
    <row r="1007" spans="1:2" x14ac:dyDescent="0.3">
      <c r="A1007" t="s">
        <v>54</v>
      </c>
      <c r="B1007" t="s">
        <v>284</v>
      </c>
    </row>
    <row r="1008" spans="1:2" x14ac:dyDescent="0.3">
      <c r="A1008" t="s">
        <v>54</v>
      </c>
      <c r="B1008" t="s">
        <v>257</v>
      </c>
    </row>
    <row r="1009" spans="1:2" x14ac:dyDescent="0.3">
      <c r="A1009" t="s">
        <v>54</v>
      </c>
      <c r="B1009" t="s">
        <v>291</v>
      </c>
    </row>
    <row r="1010" spans="1:2" x14ac:dyDescent="0.3">
      <c r="A1010" t="s">
        <v>54</v>
      </c>
      <c r="B1010" t="s">
        <v>273</v>
      </c>
    </row>
    <row r="1011" spans="1:2" x14ac:dyDescent="0.3">
      <c r="A1011" t="s">
        <v>54</v>
      </c>
      <c r="B1011" t="s">
        <v>312</v>
      </c>
    </row>
    <row r="1012" spans="1:2" x14ac:dyDescent="0.3">
      <c r="A1012" t="s">
        <v>54</v>
      </c>
      <c r="B1012" t="s">
        <v>263</v>
      </c>
    </row>
    <row r="1013" spans="1:2" x14ac:dyDescent="0.3">
      <c r="A1013" t="s">
        <v>54</v>
      </c>
      <c r="B1013" t="s">
        <v>280</v>
      </c>
    </row>
    <row r="1014" spans="1:2" x14ac:dyDescent="0.3">
      <c r="A1014" t="s">
        <v>54</v>
      </c>
      <c r="B1014" t="s">
        <v>270</v>
      </c>
    </row>
    <row r="1015" spans="1:2" x14ac:dyDescent="0.3">
      <c r="A1015" t="s">
        <v>54</v>
      </c>
      <c r="B1015" t="s">
        <v>253</v>
      </c>
    </row>
    <row r="1016" spans="1:2" x14ac:dyDescent="0.3">
      <c r="A1016" t="s">
        <v>54</v>
      </c>
      <c r="B1016" t="s">
        <v>351</v>
      </c>
    </row>
    <row r="1017" spans="1:2" x14ac:dyDescent="0.3">
      <c r="A1017" t="s">
        <v>54</v>
      </c>
      <c r="B1017" t="s">
        <v>412</v>
      </c>
    </row>
    <row r="1018" spans="1:2" x14ac:dyDescent="0.3">
      <c r="A1018" t="s">
        <v>54</v>
      </c>
      <c r="B1018" t="s">
        <v>271</v>
      </c>
    </row>
    <row r="1019" spans="1:2" x14ac:dyDescent="0.3">
      <c r="A1019" t="s">
        <v>54</v>
      </c>
      <c r="B1019" t="s">
        <v>385</v>
      </c>
    </row>
    <row r="1020" spans="1:2" x14ac:dyDescent="0.3">
      <c r="A1020" t="s">
        <v>54</v>
      </c>
      <c r="B1020" t="s">
        <v>338</v>
      </c>
    </row>
    <row r="1021" spans="1:2" x14ac:dyDescent="0.3">
      <c r="A1021" t="s">
        <v>54</v>
      </c>
      <c r="B1021" t="s">
        <v>377</v>
      </c>
    </row>
    <row r="1022" spans="1:2" x14ac:dyDescent="0.3">
      <c r="A1022" t="s">
        <v>55</v>
      </c>
      <c r="B1022" t="s">
        <v>365</v>
      </c>
    </row>
    <row r="1023" spans="1:2" x14ac:dyDescent="0.3">
      <c r="A1023" t="s">
        <v>55</v>
      </c>
      <c r="B1023" t="s">
        <v>302</v>
      </c>
    </row>
    <row r="1024" spans="1:2" x14ac:dyDescent="0.3">
      <c r="A1024" t="s">
        <v>55</v>
      </c>
      <c r="B1024" t="s">
        <v>328</v>
      </c>
    </row>
    <row r="1025" spans="1:2" x14ac:dyDescent="0.3">
      <c r="A1025" t="s">
        <v>55</v>
      </c>
      <c r="B1025" t="s">
        <v>410</v>
      </c>
    </row>
    <row r="1026" spans="1:2" x14ac:dyDescent="0.3">
      <c r="A1026" t="s">
        <v>55</v>
      </c>
      <c r="B1026" t="s">
        <v>283</v>
      </c>
    </row>
    <row r="1027" spans="1:2" x14ac:dyDescent="0.3">
      <c r="A1027" t="s">
        <v>55</v>
      </c>
      <c r="B1027" t="s">
        <v>234</v>
      </c>
    </row>
    <row r="1028" spans="1:2" x14ac:dyDescent="0.3">
      <c r="A1028" t="s">
        <v>55</v>
      </c>
      <c r="B1028" t="s">
        <v>238</v>
      </c>
    </row>
    <row r="1029" spans="1:2" x14ac:dyDescent="0.3">
      <c r="A1029" t="s">
        <v>55</v>
      </c>
      <c r="B1029" t="s">
        <v>390</v>
      </c>
    </row>
    <row r="1030" spans="1:2" x14ac:dyDescent="0.3">
      <c r="A1030" t="s">
        <v>55</v>
      </c>
      <c r="B1030" t="s">
        <v>278</v>
      </c>
    </row>
    <row r="1031" spans="1:2" x14ac:dyDescent="0.3">
      <c r="A1031" t="s">
        <v>55</v>
      </c>
      <c r="B1031" t="s">
        <v>401</v>
      </c>
    </row>
    <row r="1032" spans="1:2" x14ac:dyDescent="0.3">
      <c r="A1032" t="s">
        <v>55</v>
      </c>
      <c r="B1032" t="s">
        <v>245</v>
      </c>
    </row>
    <row r="1033" spans="1:2" x14ac:dyDescent="0.3">
      <c r="A1033" t="s">
        <v>55</v>
      </c>
      <c r="B1033" t="s">
        <v>285</v>
      </c>
    </row>
    <row r="1034" spans="1:2" x14ac:dyDescent="0.3">
      <c r="A1034" t="s">
        <v>55</v>
      </c>
      <c r="B1034" t="s">
        <v>296</v>
      </c>
    </row>
    <row r="1035" spans="1:2" x14ac:dyDescent="0.3">
      <c r="A1035" t="s">
        <v>55</v>
      </c>
      <c r="B1035" t="s">
        <v>304</v>
      </c>
    </row>
    <row r="1036" spans="1:2" x14ac:dyDescent="0.3">
      <c r="A1036" t="s">
        <v>55</v>
      </c>
      <c r="B1036" t="s">
        <v>263</v>
      </c>
    </row>
    <row r="1037" spans="1:2" x14ac:dyDescent="0.3">
      <c r="A1037" t="s">
        <v>55</v>
      </c>
      <c r="B1037" t="s">
        <v>273</v>
      </c>
    </row>
    <row r="1038" spans="1:2" x14ac:dyDescent="0.3">
      <c r="A1038" t="s">
        <v>55</v>
      </c>
      <c r="B1038" t="s">
        <v>249</v>
      </c>
    </row>
    <row r="1039" spans="1:2" x14ac:dyDescent="0.3">
      <c r="A1039" t="s">
        <v>55</v>
      </c>
      <c r="B1039" t="s">
        <v>280</v>
      </c>
    </row>
    <row r="1040" spans="1:2" x14ac:dyDescent="0.3">
      <c r="A1040" t="s">
        <v>55</v>
      </c>
      <c r="B1040" t="s">
        <v>242</v>
      </c>
    </row>
    <row r="1041" spans="1:2" x14ac:dyDescent="0.3">
      <c r="A1041" t="s">
        <v>55</v>
      </c>
      <c r="B1041" t="s">
        <v>233</v>
      </c>
    </row>
    <row r="1042" spans="1:2" x14ac:dyDescent="0.3">
      <c r="A1042" t="s">
        <v>56</v>
      </c>
      <c r="B1042" t="s">
        <v>335</v>
      </c>
    </row>
    <row r="1043" spans="1:2" x14ac:dyDescent="0.3">
      <c r="A1043" t="s">
        <v>56</v>
      </c>
      <c r="B1043" t="s">
        <v>230</v>
      </c>
    </row>
    <row r="1044" spans="1:2" x14ac:dyDescent="0.3">
      <c r="A1044" t="s">
        <v>56</v>
      </c>
      <c r="B1044" t="s">
        <v>225</v>
      </c>
    </row>
    <row r="1045" spans="1:2" x14ac:dyDescent="0.3">
      <c r="A1045" t="s">
        <v>56</v>
      </c>
      <c r="B1045" t="s">
        <v>295</v>
      </c>
    </row>
    <row r="1046" spans="1:2" x14ac:dyDescent="0.3">
      <c r="A1046" t="s">
        <v>56</v>
      </c>
      <c r="B1046" t="s">
        <v>407</v>
      </c>
    </row>
    <row r="1047" spans="1:2" x14ac:dyDescent="0.3">
      <c r="A1047" t="s">
        <v>56</v>
      </c>
      <c r="B1047" t="s">
        <v>293</v>
      </c>
    </row>
    <row r="1048" spans="1:2" x14ac:dyDescent="0.3">
      <c r="A1048" t="s">
        <v>56</v>
      </c>
      <c r="B1048" t="s">
        <v>318</v>
      </c>
    </row>
    <row r="1049" spans="1:2" x14ac:dyDescent="0.3">
      <c r="A1049" t="s">
        <v>56</v>
      </c>
      <c r="B1049" t="s">
        <v>296</v>
      </c>
    </row>
    <row r="1050" spans="1:2" x14ac:dyDescent="0.3">
      <c r="A1050" t="s">
        <v>56</v>
      </c>
      <c r="B1050" t="s">
        <v>370</v>
      </c>
    </row>
    <row r="1051" spans="1:2" x14ac:dyDescent="0.3">
      <c r="A1051" t="s">
        <v>56</v>
      </c>
      <c r="B1051" t="s">
        <v>359</v>
      </c>
    </row>
    <row r="1052" spans="1:2" x14ac:dyDescent="0.3">
      <c r="A1052" t="s">
        <v>56</v>
      </c>
      <c r="B1052" t="s">
        <v>350</v>
      </c>
    </row>
    <row r="1053" spans="1:2" x14ac:dyDescent="0.3">
      <c r="A1053" t="s">
        <v>56</v>
      </c>
      <c r="B1053" t="s">
        <v>328</v>
      </c>
    </row>
    <row r="1054" spans="1:2" x14ac:dyDescent="0.3">
      <c r="A1054" t="s">
        <v>56</v>
      </c>
      <c r="B1054" t="s">
        <v>321</v>
      </c>
    </row>
    <row r="1055" spans="1:2" x14ac:dyDescent="0.3">
      <c r="A1055" t="s">
        <v>56</v>
      </c>
      <c r="B1055" t="s">
        <v>313</v>
      </c>
    </row>
    <row r="1056" spans="1:2" x14ac:dyDescent="0.3">
      <c r="A1056" t="s">
        <v>56</v>
      </c>
      <c r="B1056" t="s">
        <v>390</v>
      </c>
    </row>
    <row r="1057" spans="1:2" x14ac:dyDescent="0.3">
      <c r="A1057" t="s">
        <v>56</v>
      </c>
      <c r="B1057" t="s">
        <v>363</v>
      </c>
    </row>
    <row r="1058" spans="1:2" x14ac:dyDescent="0.3">
      <c r="A1058" t="s">
        <v>56</v>
      </c>
      <c r="B1058" t="s">
        <v>268</v>
      </c>
    </row>
    <row r="1059" spans="1:2" x14ac:dyDescent="0.3">
      <c r="A1059" t="s">
        <v>56</v>
      </c>
      <c r="B1059" t="s">
        <v>330</v>
      </c>
    </row>
    <row r="1060" spans="1:2" x14ac:dyDescent="0.3">
      <c r="A1060" t="s">
        <v>56</v>
      </c>
      <c r="B1060" t="s">
        <v>302</v>
      </c>
    </row>
    <row r="1061" spans="1:2" x14ac:dyDescent="0.3">
      <c r="A1061" t="s">
        <v>56</v>
      </c>
      <c r="B1061" t="s">
        <v>402</v>
      </c>
    </row>
    <row r="1062" spans="1:2" x14ac:dyDescent="0.3">
      <c r="A1062" t="s">
        <v>57</v>
      </c>
      <c r="B1062" t="s">
        <v>245</v>
      </c>
    </row>
    <row r="1063" spans="1:2" x14ac:dyDescent="0.3">
      <c r="A1063" t="s">
        <v>57</v>
      </c>
      <c r="B1063" t="s">
        <v>383</v>
      </c>
    </row>
    <row r="1064" spans="1:2" x14ac:dyDescent="0.3">
      <c r="A1064" t="s">
        <v>57</v>
      </c>
      <c r="B1064" t="s">
        <v>301</v>
      </c>
    </row>
    <row r="1065" spans="1:2" x14ac:dyDescent="0.3">
      <c r="A1065" t="s">
        <v>57</v>
      </c>
      <c r="B1065" t="s">
        <v>339</v>
      </c>
    </row>
    <row r="1066" spans="1:2" x14ac:dyDescent="0.3">
      <c r="A1066" t="s">
        <v>57</v>
      </c>
      <c r="B1066" t="s">
        <v>344</v>
      </c>
    </row>
    <row r="1067" spans="1:2" x14ac:dyDescent="0.3">
      <c r="A1067" t="s">
        <v>57</v>
      </c>
      <c r="B1067" t="s">
        <v>325</v>
      </c>
    </row>
    <row r="1068" spans="1:2" x14ac:dyDescent="0.3">
      <c r="A1068" t="s">
        <v>57</v>
      </c>
      <c r="B1068" t="s">
        <v>363</v>
      </c>
    </row>
    <row r="1069" spans="1:2" x14ac:dyDescent="0.3">
      <c r="A1069" t="s">
        <v>57</v>
      </c>
      <c r="B1069" t="s">
        <v>270</v>
      </c>
    </row>
    <row r="1070" spans="1:2" x14ac:dyDescent="0.3">
      <c r="A1070" t="s">
        <v>57</v>
      </c>
      <c r="B1070" t="s">
        <v>346</v>
      </c>
    </row>
    <row r="1071" spans="1:2" x14ac:dyDescent="0.3">
      <c r="A1071" t="s">
        <v>57</v>
      </c>
      <c r="B1071" t="s">
        <v>394</v>
      </c>
    </row>
    <row r="1072" spans="1:2" x14ac:dyDescent="0.3">
      <c r="A1072" t="s">
        <v>57</v>
      </c>
      <c r="B1072" t="s">
        <v>379</v>
      </c>
    </row>
    <row r="1073" spans="1:2" x14ac:dyDescent="0.3">
      <c r="A1073" t="s">
        <v>57</v>
      </c>
      <c r="B1073" t="s">
        <v>227</v>
      </c>
    </row>
    <row r="1074" spans="1:2" x14ac:dyDescent="0.3">
      <c r="A1074" t="s">
        <v>57</v>
      </c>
      <c r="B1074" t="s">
        <v>347</v>
      </c>
    </row>
    <row r="1075" spans="1:2" x14ac:dyDescent="0.3">
      <c r="A1075" t="s">
        <v>57</v>
      </c>
      <c r="B1075" t="s">
        <v>240</v>
      </c>
    </row>
    <row r="1076" spans="1:2" x14ac:dyDescent="0.3">
      <c r="A1076" t="s">
        <v>57</v>
      </c>
      <c r="B1076" t="s">
        <v>332</v>
      </c>
    </row>
    <row r="1077" spans="1:2" x14ac:dyDescent="0.3">
      <c r="A1077" t="s">
        <v>57</v>
      </c>
      <c r="B1077" t="s">
        <v>221</v>
      </c>
    </row>
    <row r="1078" spans="1:2" x14ac:dyDescent="0.3">
      <c r="A1078" t="s">
        <v>57</v>
      </c>
      <c r="B1078" t="s">
        <v>236</v>
      </c>
    </row>
    <row r="1079" spans="1:2" x14ac:dyDescent="0.3">
      <c r="A1079" t="s">
        <v>57</v>
      </c>
      <c r="B1079" t="s">
        <v>281</v>
      </c>
    </row>
    <row r="1080" spans="1:2" x14ac:dyDescent="0.3">
      <c r="A1080" t="s">
        <v>57</v>
      </c>
      <c r="B1080" t="s">
        <v>382</v>
      </c>
    </row>
    <row r="1081" spans="1:2" x14ac:dyDescent="0.3">
      <c r="A1081" t="s">
        <v>57</v>
      </c>
      <c r="B1081" t="s">
        <v>276</v>
      </c>
    </row>
    <row r="1082" spans="1:2" x14ac:dyDescent="0.3">
      <c r="A1082" t="s">
        <v>58</v>
      </c>
      <c r="B1082" t="s">
        <v>249</v>
      </c>
    </row>
    <row r="1083" spans="1:2" x14ac:dyDescent="0.3">
      <c r="A1083" t="s">
        <v>58</v>
      </c>
      <c r="B1083" t="s">
        <v>367</v>
      </c>
    </row>
    <row r="1084" spans="1:2" x14ac:dyDescent="0.3">
      <c r="A1084" t="s">
        <v>58</v>
      </c>
      <c r="B1084" t="s">
        <v>257</v>
      </c>
    </row>
    <row r="1085" spans="1:2" x14ac:dyDescent="0.3">
      <c r="A1085" t="s">
        <v>58</v>
      </c>
      <c r="B1085" t="s">
        <v>382</v>
      </c>
    </row>
    <row r="1086" spans="1:2" x14ac:dyDescent="0.3">
      <c r="A1086" t="s">
        <v>58</v>
      </c>
      <c r="B1086" t="s">
        <v>293</v>
      </c>
    </row>
    <row r="1087" spans="1:2" x14ac:dyDescent="0.3">
      <c r="A1087" t="s">
        <v>58</v>
      </c>
      <c r="B1087" t="s">
        <v>276</v>
      </c>
    </row>
    <row r="1088" spans="1:2" x14ac:dyDescent="0.3">
      <c r="A1088" t="s">
        <v>58</v>
      </c>
      <c r="B1088" t="s">
        <v>394</v>
      </c>
    </row>
    <row r="1089" spans="1:2" x14ac:dyDescent="0.3">
      <c r="A1089" t="s">
        <v>58</v>
      </c>
      <c r="B1089" t="s">
        <v>326</v>
      </c>
    </row>
    <row r="1090" spans="1:2" x14ac:dyDescent="0.3">
      <c r="A1090" t="s">
        <v>58</v>
      </c>
      <c r="B1090" t="s">
        <v>412</v>
      </c>
    </row>
    <row r="1091" spans="1:2" x14ac:dyDescent="0.3">
      <c r="A1091" t="s">
        <v>58</v>
      </c>
      <c r="B1091" t="s">
        <v>410</v>
      </c>
    </row>
    <row r="1092" spans="1:2" x14ac:dyDescent="0.3">
      <c r="A1092" t="s">
        <v>58</v>
      </c>
      <c r="B1092" t="s">
        <v>364</v>
      </c>
    </row>
    <row r="1093" spans="1:2" x14ac:dyDescent="0.3">
      <c r="A1093" t="s">
        <v>58</v>
      </c>
      <c r="B1093" t="s">
        <v>244</v>
      </c>
    </row>
    <row r="1094" spans="1:2" x14ac:dyDescent="0.3">
      <c r="A1094" t="s">
        <v>58</v>
      </c>
      <c r="B1094" t="s">
        <v>386</v>
      </c>
    </row>
    <row r="1095" spans="1:2" x14ac:dyDescent="0.3">
      <c r="A1095" t="s">
        <v>58</v>
      </c>
      <c r="B1095" t="s">
        <v>250</v>
      </c>
    </row>
    <row r="1096" spans="1:2" x14ac:dyDescent="0.3">
      <c r="A1096" t="s">
        <v>58</v>
      </c>
      <c r="B1096" t="s">
        <v>384</v>
      </c>
    </row>
    <row r="1097" spans="1:2" x14ac:dyDescent="0.3">
      <c r="A1097" t="s">
        <v>58</v>
      </c>
      <c r="B1097" t="s">
        <v>322</v>
      </c>
    </row>
    <row r="1098" spans="1:2" x14ac:dyDescent="0.3">
      <c r="A1098" t="s">
        <v>58</v>
      </c>
      <c r="B1098" t="s">
        <v>337</v>
      </c>
    </row>
    <row r="1099" spans="1:2" x14ac:dyDescent="0.3">
      <c r="A1099" t="s">
        <v>58</v>
      </c>
      <c r="B1099" t="s">
        <v>286</v>
      </c>
    </row>
    <row r="1100" spans="1:2" x14ac:dyDescent="0.3">
      <c r="A1100" t="s">
        <v>58</v>
      </c>
      <c r="B1100" t="s">
        <v>348</v>
      </c>
    </row>
    <row r="1101" spans="1:2" x14ac:dyDescent="0.3">
      <c r="A1101" t="s">
        <v>58</v>
      </c>
      <c r="B1101" t="s">
        <v>236</v>
      </c>
    </row>
    <row r="1102" spans="1:2" x14ac:dyDescent="0.3">
      <c r="A1102" t="s">
        <v>59</v>
      </c>
      <c r="B1102" t="s">
        <v>410</v>
      </c>
    </row>
    <row r="1103" spans="1:2" x14ac:dyDescent="0.3">
      <c r="A1103" t="s">
        <v>59</v>
      </c>
      <c r="B1103" t="s">
        <v>400</v>
      </c>
    </row>
    <row r="1104" spans="1:2" x14ac:dyDescent="0.3">
      <c r="A1104" t="s">
        <v>59</v>
      </c>
      <c r="B1104" t="s">
        <v>377</v>
      </c>
    </row>
    <row r="1105" spans="1:2" x14ac:dyDescent="0.3">
      <c r="A1105" t="s">
        <v>59</v>
      </c>
      <c r="B1105" t="s">
        <v>406</v>
      </c>
    </row>
    <row r="1106" spans="1:2" x14ac:dyDescent="0.3">
      <c r="A1106" t="s">
        <v>59</v>
      </c>
      <c r="B1106" t="s">
        <v>347</v>
      </c>
    </row>
    <row r="1107" spans="1:2" x14ac:dyDescent="0.3">
      <c r="A1107" t="s">
        <v>59</v>
      </c>
      <c r="B1107" t="s">
        <v>292</v>
      </c>
    </row>
    <row r="1108" spans="1:2" x14ac:dyDescent="0.3">
      <c r="A1108" t="s">
        <v>59</v>
      </c>
      <c r="B1108" t="s">
        <v>228</v>
      </c>
    </row>
    <row r="1109" spans="1:2" x14ac:dyDescent="0.3">
      <c r="A1109" t="s">
        <v>59</v>
      </c>
      <c r="B1109" t="s">
        <v>288</v>
      </c>
    </row>
    <row r="1110" spans="1:2" x14ac:dyDescent="0.3">
      <c r="A1110" t="s">
        <v>59</v>
      </c>
      <c r="B1110" t="s">
        <v>371</v>
      </c>
    </row>
    <row r="1111" spans="1:2" x14ac:dyDescent="0.3">
      <c r="A1111" t="s">
        <v>59</v>
      </c>
      <c r="B1111" t="s">
        <v>380</v>
      </c>
    </row>
    <row r="1112" spans="1:2" x14ac:dyDescent="0.3">
      <c r="A1112" t="s">
        <v>59</v>
      </c>
      <c r="B1112" t="s">
        <v>416</v>
      </c>
    </row>
    <row r="1113" spans="1:2" x14ac:dyDescent="0.3">
      <c r="A1113" t="s">
        <v>59</v>
      </c>
      <c r="B1113" t="s">
        <v>325</v>
      </c>
    </row>
    <row r="1114" spans="1:2" x14ac:dyDescent="0.3">
      <c r="A1114" t="s">
        <v>59</v>
      </c>
      <c r="B1114" t="s">
        <v>390</v>
      </c>
    </row>
    <row r="1115" spans="1:2" x14ac:dyDescent="0.3">
      <c r="A1115" t="s">
        <v>59</v>
      </c>
      <c r="B1115" t="s">
        <v>280</v>
      </c>
    </row>
    <row r="1116" spans="1:2" x14ac:dyDescent="0.3">
      <c r="A1116" t="s">
        <v>59</v>
      </c>
      <c r="B1116" t="s">
        <v>310</v>
      </c>
    </row>
    <row r="1117" spans="1:2" x14ac:dyDescent="0.3">
      <c r="A1117" t="s">
        <v>59</v>
      </c>
      <c r="B1117" t="s">
        <v>252</v>
      </c>
    </row>
    <row r="1118" spans="1:2" x14ac:dyDescent="0.3">
      <c r="A1118" t="s">
        <v>59</v>
      </c>
      <c r="B1118" t="s">
        <v>358</v>
      </c>
    </row>
    <row r="1119" spans="1:2" x14ac:dyDescent="0.3">
      <c r="A1119" t="s">
        <v>59</v>
      </c>
      <c r="B1119" t="s">
        <v>408</v>
      </c>
    </row>
    <row r="1120" spans="1:2" x14ac:dyDescent="0.3">
      <c r="A1120" t="s">
        <v>59</v>
      </c>
      <c r="B1120" t="s">
        <v>285</v>
      </c>
    </row>
    <row r="1121" spans="1:2" x14ac:dyDescent="0.3">
      <c r="A1121" t="s">
        <v>59</v>
      </c>
      <c r="B1121" t="s">
        <v>231</v>
      </c>
    </row>
    <row r="1122" spans="1:2" x14ac:dyDescent="0.3">
      <c r="A1122" t="s">
        <v>60</v>
      </c>
      <c r="B1122" t="s">
        <v>309</v>
      </c>
    </row>
    <row r="1123" spans="1:2" x14ac:dyDescent="0.3">
      <c r="A1123" t="s">
        <v>60</v>
      </c>
      <c r="B1123" t="s">
        <v>332</v>
      </c>
    </row>
    <row r="1124" spans="1:2" x14ac:dyDescent="0.3">
      <c r="A1124" t="s">
        <v>60</v>
      </c>
      <c r="B1124" t="s">
        <v>347</v>
      </c>
    </row>
    <row r="1125" spans="1:2" x14ac:dyDescent="0.3">
      <c r="A1125" t="s">
        <v>60</v>
      </c>
      <c r="B1125" t="s">
        <v>335</v>
      </c>
    </row>
    <row r="1126" spans="1:2" x14ac:dyDescent="0.3">
      <c r="A1126" t="s">
        <v>60</v>
      </c>
      <c r="B1126" t="s">
        <v>282</v>
      </c>
    </row>
    <row r="1127" spans="1:2" x14ac:dyDescent="0.3">
      <c r="A1127" t="s">
        <v>60</v>
      </c>
      <c r="B1127" t="s">
        <v>383</v>
      </c>
    </row>
    <row r="1128" spans="1:2" x14ac:dyDescent="0.3">
      <c r="A1128" t="s">
        <v>60</v>
      </c>
      <c r="B1128" t="s">
        <v>372</v>
      </c>
    </row>
    <row r="1129" spans="1:2" x14ac:dyDescent="0.3">
      <c r="A1129" t="s">
        <v>60</v>
      </c>
      <c r="B1129" t="s">
        <v>338</v>
      </c>
    </row>
    <row r="1130" spans="1:2" x14ac:dyDescent="0.3">
      <c r="A1130" t="s">
        <v>60</v>
      </c>
      <c r="B1130" t="s">
        <v>356</v>
      </c>
    </row>
    <row r="1131" spans="1:2" x14ac:dyDescent="0.3">
      <c r="A1131" t="s">
        <v>60</v>
      </c>
      <c r="B1131" t="s">
        <v>344</v>
      </c>
    </row>
    <row r="1132" spans="1:2" x14ac:dyDescent="0.3">
      <c r="A1132" t="s">
        <v>60</v>
      </c>
      <c r="B1132" t="s">
        <v>300</v>
      </c>
    </row>
    <row r="1133" spans="1:2" x14ac:dyDescent="0.3">
      <c r="A1133" t="s">
        <v>60</v>
      </c>
      <c r="B1133" t="s">
        <v>380</v>
      </c>
    </row>
    <row r="1134" spans="1:2" x14ac:dyDescent="0.3">
      <c r="A1134" t="s">
        <v>60</v>
      </c>
      <c r="B1134" t="s">
        <v>381</v>
      </c>
    </row>
    <row r="1135" spans="1:2" x14ac:dyDescent="0.3">
      <c r="A1135" t="s">
        <v>60</v>
      </c>
      <c r="B1135" t="s">
        <v>378</v>
      </c>
    </row>
    <row r="1136" spans="1:2" x14ac:dyDescent="0.3">
      <c r="A1136" t="s">
        <v>60</v>
      </c>
      <c r="B1136" t="s">
        <v>364</v>
      </c>
    </row>
    <row r="1137" spans="1:2" x14ac:dyDescent="0.3">
      <c r="A1137" t="s">
        <v>60</v>
      </c>
      <c r="B1137" t="s">
        <v>275</v>
      </c>
    </row>
    <row r="1138" spans="1:2" x14ac:dyDescent="0.3">
      <c r="A1138" t="s">
        <v>60</v>
      </c>
      <c r="B1138" t="s">
        <v>399</v>
      </c>
    </row>
    <row r="1139" spans="1:2" x14ac:dyDescent="0.3">
      <c r="A1139" t="s">
        <v>60</v>
      </c>
      <c r="B1139" t="s">
        <v>326</v>
      </c>
    </row>
    <row r="1140" spans="1:2" x14ac:dyDescent="0.3">
      <c r="A1140" t="s">
        <v>60</v>
      </c>
      <c r="B1140" t="s">
        <v>315</v>
      </c>
    </row>
    <row r="1141" spans="1:2" x14ac:dyDescent="0.3">
      <c r="A1141" t="s">
        <v>60</v>
      </c>
      <c r="B1141" t="s">
        <v>273</v>
      </c>
    </row>
    <row r="1142" spans="1:2" x14ac:dyDescent="0.3">
      <c r="A1142" t="s">
        <v>61</v>
      </c>
      <c r="B1142" t="s">
        <v>386</v>
      </c>
    </row>
    <row r="1143" spans="1:2" x14ac:dyDescent="0.3">
      <c r="A1143" t="s">
        <v>61</v>
      </c>
      <c r="B1143" t="s">
        <v>252</v>
      </c>
    </row>
    <row r="1144" spans="1:2" x14ac:dyDescent="0.3">
      <c r="A1144" t="s">
        <v>61</v>
      </c>
      <c r="B1144" t="s">
        <v>381</v>
      </c>
    </row>
    <row r="1145" spans="1:2" x14ac:dyDescent="0.3">
      <c r="A1145" t="s">
        <v>61</v>
      </c>
      <c r="B1145" t="s">
        <v>398</v>
      </c>
    </row>
    <row r="1146" spans="1:2" x14ac:dyDescent="0.3">
      <c r="A1146" t="s">
        <v>61</v>
      </c>
      <c r="B1146" t="s">
        <v>293</v>
      </c>
    </row>
    <row r="1147" spans="1:2" x14ac:dyDescent="0.3">
      <c r="A1147" t="s">
        <v>61</v>
      </c>
      <c r="B1147" t="s">
        <v>358</v>
      </c>
    </row>
    <row r="1148" spans="1:2" x14ac:dyDescent="0.3">
      <c r="A1148" t="s">
        <v>61</v>
      </c>
      <c r="B1148" t="s">
        <v>374</v>
      </c>
    </row>
    <row r="1149" spans="1:2" x14ac:dyDescent="0.3">
      <c r="A1149" t="s">
        <v>61</v>
      </c>
      <c r="B1149" t="s">
        <v>390</v>
      </c>
    </row>
    <row r="1150" spans="1:2" x14ac:dyDescent="0.3">
      <c r="A1150" t="s">
        <v>61</v>
      </c>
      <c r="B1150" t="s">
        <v>363</v>
      </c>
    </row>
    <row r="1151" spans="1:2" x14ac:dyDescent="0.3">
      <c r="A1151" t="s">
        <v>61</v>
      </c>
      <c r="B1151" t="s">
        <v>254</v>
      </c>
    </row>
    <row r="1152" spans="1:2" x14ac:dyDescent="0.3">
      <c r="A1152" t="s">
        <v>61</v>
      </c>
      <c r="B1152" t="s">
        <v>354</v>
      </c>
    </row>
    <row r="1153" spans="1:2" x14ac:dyDescent="0.3">
      <c r="A1153" t="s">
        <v>61</v>
      </c>
      <c r="B1153" t="s">
        <v>268</v>
      </c>
    </row>
    <row r="1154" spans="1:2" x14ac:dyDescent="0.3">
      <c r="A1154" t="s">
        <v>61</v>
      </c>
      <c r="B1154" t="s">
        <v>235</v>
      </c>
    </row>
    <row r="1155" spans="1:2" x14ac:dyDescent="0.3">
      <c r="A1155" t="s">
        <v>61</v>
      </c>
      <c r="B1155" t="s">
        <v>369</v>
      </c>
    </row>
    <row r="1156" spans="1:2" x14ac:dyDescent="0.3">
      <c r="A1156" t="s">
        <v>61</v>
      </c>
      <c r="B1156" t="s">
        <v>297</v>
      </c>
    </row>
    <row r="1157" spans="1:2" x14ac:dyDescent="0.3">
      <c r="A1157" t="s">
        <v>61</v>
      </c>
      <c r="B1157" t="s">
        <v>351</v>
      </c>
    </row>
    <row r="1158" spans="1:2" x14ac:dyDescent="0.3">
      <c r="A1158" t="s">
        <v>61</v>
      </c>
      <c r="B1158" t="s">
        <v>368</v>
      </c>
    </row>
    <row r="1159" spans="1:2" x14ac:dyDescent="0.3">
      <c r="A1159" t="s">
        <v>61</v>
      </c>
      <c r="B1159" t="s">
        <v>253</v>
      </c>
    </row>
    <row r="1160" spans="1:2" x14ac:dyDescent="0.3">
      <c r="A1160" t="s">
        <v>61</v>
      </c>
      <c r="B1160" t="s">
        <v>362</v>
      </c>
    </row>
    <row r="1161" spans="1:2" x14ac:dyDescent="0.3">
      <c r="A1161" t="s">
        <v>61</v>
      </c>
      <c r="B1161" t="s">
        <v>271</v>
      </c>
    </row>
    <row r="1162" spans="1:2" x14ac:dyDescent="0.3">
      <c r="A1162" t="s">
        <v>62</v>
      </c>
      <c r="B1162" t="s">
        <v>387</v>
      </c>
    </row>
    <row r="1163" spans="1:2" x14ac:dyDescent="0.3">
      <c r="A1163" t="s">
        <v>62</v>
      </c>
      <c r="B1163" t="s">
        <v>271</v>
      </c>
    </row>
    <row r="1164" spans="1:2" x14ac:dyDescent="0.3">
      <c r="A1164" t="s">
        <v>62</v>
      </c>
      <c r="B1164" t="s">
        <v>377</v>
      </c>
    </row>
    <row r="1165" spans="1:2" x14ac:dyDescent="0.3">
      <c r="A1165" t="s">
        <v>62</v>
      </c>
      <c r="B1165" t="s">
        <v>236</v>
      </c>
    </row>
    <row r="1166" spans="1:2" x14ac:dyDescent="0.3">
      <c r="A1166" t="s">
        <v>62</v>
      </c>
      <c r="B1166" t="s">
        <v>225</v>
      </c>
    </row>
    <row r="1167" spans="1:2" x14ac:dyDescent="0.3">
      <c r="A1167" t="s">
        <v>62</v>
      </c>
      <c r="B1167" t="s">
        <v>335</v>
      </c>
    </row>
    <row r="1168" spans="1:2" x14ac:dyDescent="0.3">
      <c r="A1168" t="s">
        <v>62</v>
      </c>
      <c r="B1168" t="s">
        <v>300</v>
      </c>
    </row>
    <row r="1169" spans="1:2" x14ac:dyDescent="0.3">
      <c r="A1169" t="s">
        <v>62</v>
      </c>
      <c r="B1169" t="s">
        <v>366</v>
      </c>
    </row>
    <row r="1170" spans="1:2" x14ac:dyDescent="0.3">
      <c r="A1170" t="s">
        <v>62</v>
      </c>
      <c r="B1170" t="s">
        <v>295</v>
      </c>
    </row>
    <row r="1171" spans="1:2" x14ac:dyDescent="0.3">
      <c r="A1171" t="s">
        <v>62</v>
      </c>
      <c r="B1171" t="s">
        <v>256</v>
      </c>
    </row>
    <row r="1172" spans="1:2" x14ac:dyDescent="0.3">
      <c r="A1172" t="s">
        <v>62</v>
      </c>
      <c r="B1172" t="s">
        <v>315</v>
      </c>
    </row>
    <row r="1173" spans="1:2" x14ac:dyDescent="0.3">
      <c r="A1173" t="s">
        <v>62</v>
      </c>
      <c r="B1173" t="s">
        <v>243</v>
      </c>
    </row>
    <row r="1174" spans="1:2" x14ac:dyDescent="0.3">
      <c r="A1174" t="s">
        <v>62</v>
      </c>
      <c r="B1174" t="s">
        <v>283</v>
      </c>
    </row>
    <row r="1175" spans="1:2" x14ac:dyDescent="0.3">
      <c r="A1175" t="s">
        <v>62</v>
      </c>
      <c r="B1175" t="s">
        <v>324</v>
      </c>
    </row>
    <row r="1176" spans="1:2" x14ac:dyDescent="0.3">
      <c r="A1176" t="s">
        <v>62</v>
      </c>
      <c r="B1176" t="s">
        <v>278</v>
      </c>
    </row>
    <row r="1177" spans="1:2" x14ac:dyDescent="0.3">
      <c r="A1177" t="s">
        <v>62</v>
      </c>
      <c r="B1177" t="s">
        <v>301</v>
      </c>
    </row>
    <row r="1178" spans="1:2" x14ac:dyDescent="0.3">
      <c r="A1178" t="s">
        <v>62</v>
      </c>
      <c r="B1178" t="s">
        <v>414</v>
      </c>
    </row>
    <row r="1179" spans="1:2" x14ac:dyDescent="0.3">
      <c r="A1179" t="s">
        <v>62</v>
      </c>
      <c r="B1179" t="s">
        <v>388</v>
      </c>
    </row>
    <row r="1180" spans="1:2" x14ac:dyDescent="0.3">
      <c r="A1180" t="s">
        <v>62</v>
      </c>
      <c r="B1180" t="s">
        <v>410</v>
      </c>
    </row>
    <row r="1181" spans="1:2" x14ac:dyDescent="0.3">
      <c r="A1181" t="s">
        <v>62</v>
      </c>
      <c r="B1181" t="s">
        <v>224</v>
      </c>
    </row>
    <row r="1182" spans="1:2" x14ac:dyDescent="0.3">
      <c r="A1182" t="s">
        <v>63</v>
      </c>
      <c r="B1182" t="s">
        <v>285</v>
      </c>
    </row>
    <row r="1183" spans="1:2" x14ac:dyDescent="0.3">
      <c r="A1183" t="s">
        <v>63</v>
      </c>
      <c r="B1183" t="s">
        <v>271</v>
      </c>
    </row>
    <row r="1184" spans="1:2" x14ac:dyDescent="0.3">
      <c r="A1184" t="s">
        <v>63</v>
      </c>
      <c r="B1184" t="s">
        <v>409</v>
      </c>
    </row>
    <row r="1185" spans="1:2" x14ac:dyDescent="0.3">
      <c r="A1185" t="s">
        <v>63</v>
      </c>
      <c r="B1185" t="s">
        <v>329</v>
      </c>
    </row>
    <row r="1186" spans="1:2" x14ac:dyDescent="0.3">
      <c r="A1186" t="s">
        <v>63</v>
      </c>
      <c r="B1186" t="s">
        <v>378</v>
      </c>
    </row>
    <row r="1187" spans="1:2" x14ac:dyDescent="0.3">
      <c r="A1187" t="s">
        <v>63</v>
      </c>
      <c r="B1187" t="s">
        <v>346</v>
      </c>
    </row>
    <row r="1188" spans="1:2" x14ac:dyDescent="0.3">
      <c r="A1188" t="s">
        <v>63</v>
      </c>
      <c r="B1188" t="s">
        <v>324</v>
      </c>
    </row>
    <row r="1189" spans="1:2" x14ac:dyDescent="0.3">
      <c r="A1189" t="s">
        <v>63</v>
      </c>
      <c r="B1189" t="s">
        <v>321</v>
      </c>
    </row>
    <row r="1190" spans="1:2" x14ac:dyDescent="0.3">
      <c r="A1190" t="s">
        <v>63</v>
      </c>
      <c r="B1190" t="s">
        <v>405</v>
      </c>
    </row>
    <row r="1191" spans="1:2" x14ac:dyDescent="0.3">
      <c r="A1191" t="s">
        <v>63</v>
      </c>
      <c r="B1191" t="s">
        <v>279</v>
      </c>
    </row>
    <row r="1192" spans="1:2" x14ac:dyDescent="0.3">
      <c r="A1192" t="s">
        <v>63</v>
      </c>
      <c r="B1192" t="s">
        <v>223</v>
      </c>
    </row>
    <row r="1193" spans="1:2" x14ac:dyDescent="0.3">
      <c r="A1193" t="s">
        <v>63</v>
      </c>
      <c r="B1193" t="s">
        <v>282</v>
      </c>
    </row>
    <row r="1194" spans="1:2" x14ac:dyDescent="0.3">
      <c r="A1194" t="s">
        <v>63</v>
      </c>
      <c r="B1194" t="s">
        <v>414</v>
      </c>
    </row>
    <row r="1195" spans="1:2" x14ac:dyDescent="0.3">
      <c r="A1195" t="s">
        <v>63</v>
      </c>
      <c r="B1195" t="s">
        <v>255</v>
      </c>
    </row>
    <row r="1196" spans="1:2" x14ac:dyDescent="0.3">
      <c r="A1196" t="s">
        <v>63</v>
      </c>
      <c r="B1196" t="s">
        <v>239</v>
      </c>
    </row>
    <row r="1197" spans="1:2" x14ac:dyDescent="0.3">
      <c r="A1197" t="s">
        <v>63</v>
      </c>
      <c r="B1197" t="s">
        <v>293</v>
      </c>
    </row>
    <row r="1198" spans="1:2" x14ac:dyDescent="0.3">
      <c r="A1198" t="s">
        <v>63</v>
      </c>
      <c r="B1198" t="s">
        <v>338</v>
      </c>
    </row>
    <row r="1199" spans="1:2" x14ac:dyDescent="0.3">
      <c r="A1199" t="s">
        <v>63</v>
      </c>
      <c r="B1199" t="s">
        <v>401</v>
      </c>
    </row>
    <row r="1200" spans="1:2" x14ac:dyDescent="0.3">
      <c r="A1200" t="s">
        <v>63</v>
      </c>
      <c r="B1200" t="s">
        <v>375</v>
      </c>
    </row>
    <row r="1201" spans="1:2" x14ac:dyDescent="0.3">
      <c r="A1201" t="s">
        <v>63</v>
      </c>
      <c r="B1201" t="s">
        <v>342</v>
      </c>
    </row>
    <row r="1202" spans="1:2" x14ac:dyDescent="0.3">
      <c r="A1202" t="s">
        <v>64</v>
      </c>
      <c r="B1202" t="s">
        <v>249</v>
      </c>
    </row>
    <row r="1203" spans="1:2" x14ac:dyDescent="0.3">
      <c r="A1203" t="s">
        <v>64</v>
      </c>
      <c r="B1203" t="s">
        <v>391</v>
      </c>
    </row>
    <row r="1204" spans="1:2" x14ac:dyDescent="0.3">
      <c r="A1204" t="s">
        <v>64</v>
      </c>
      <c r="B1204" t="s">
        <v>356</v>
      </c>
    </row>
    <row r="1205" spans="1:2" x14ac:dyDescent="0.3">
      <c r="A1205" t="s">
        <v>64</v>
      </c>
      <c r="B1205" t="s">
        <v>348</v>
      </c>
    </row>
    <row r="1206" spans="1:2" x14ac:dyDescent="0.3">
      <c r="A1206" t="s">
        <v>64</v>
      </c>
      <c r="B1206" t="s">
        <v>407</v>
      </c>
    </row>
    <row r="1207" spans="1:2" x14ac:dyDescent="0.3">
      <c r="A1207" t="s">
        <v>64</v>
      </c>
      <c r="B1207" t="s">
        <v>248</v>
      </c>
    </row>
    <row r="1208" spans="1:2" x14ac:dyDescent="0.3">
      <c r="A1208" t="s">
        <v>64</v>
      </c>
      <c r="B1208" t="s">
        <v>267</v>
      </c>
    </row>
    <row r="1209" spans="1:2" x14ac:dyDescent="0.3">
      <c r="A1209" t="s">
        <v>64</v>
      </c>
      <c r="B1209" t="s">
        <v>388</v>
      </c>
    </row>
    <row r="1210" spans="1:2" x14ac:dyDescent="0.3">
      <c r="A1210" t="s">
        <v>64</v>
      </c>
      <c r="B1210" t="s">
        <v>262</v>
      </c>
    </row>
    <row r="1211" spans="1:2" x14ac:dyDescent="0.3">
      <c r="A1211" t="s">
        <v>64</v>
      </c>
      <c r="B1211" t="s">
        <v>406</v>
      </c>
    </row>
    <row r="1212" spans="1:2" x14ac:dyDescent="0.3">
      <c r="A1212" t="s">
        <v>64</v>
      </c>
      <c r="B1212" t="s">
        <v>271</v>
      </c>
    </row>
    <row r="1213" spans="1:2" x14ac:dyDescent="0.3">
      <c r="A1213" t="s">
        <v>64</v>
      </c>
      <c r="B1213" t="s">
        <v>257</v>
      </c>
    </row>
    <row r="1214" spans="1:2" x14ac:dyDescent="0.3">
      <c r="A1214" t="s">
        <v>64</v>
      </c>
      <c r="B1214" t="s">
        <v>230</v>
      </c>
    </row>
    <row r="1215" spans="1:2" x14ac:dyDescent="0.3">
      <c r="A1215" t="s">
        <v>64</v>
      </c>
      <c r="B1215" t="s">
        <v>269</v>
      </c>
    </row>
    <row r="1216" spans="1:2" x14ac:dyDescent="0.3">
      <c r="A1216" t="s">
        <v>64</v>
      </c>
      <c r="B1216" t="s">
        <v>285</v>
      </c>
    </row>
    <row r="1217" spans="1:2" x14ac:dyDescent="0.3">
      <c r="A1217" t="s">
        <v>64</v>
      </c>
      <c r="B1217" t="s">
        <v>347</v>
      </c>
    </row>
    <row r="1218" spans="1:2" x14ac:dyDescent="0.3">
      <c r="A1218" t="s">
        <v>64</v>
      </c>
      <c r="B1218" t="s">
        <v>378</v>
      </c>
    </row>
    <row r="1219" spans="1:2" x14ac:dyDescent="0.3">
      <c r="A1219" t="s">
        <v>64</v>
      </c>
      <c r="B1219" t="s">
        <v>254</v>
      </c>
    </row>
    <row r="1220" spans="1:2" x14ac:dyDescent="0.3">
      <c r="A1220" t="s">
        <v>64</v>
      </c>
      <c r="B1220" t="s">
        <v>351</v>
      </c>
    </row>
    <row r="1221" spans="1:2" x14ac:dyDescent="0.3">
      <c r="A1221" t="s">
        <v>64</v>
      </c>
      <c r="B1221" t="s">
        <v>376</v>
      </c>
    </row>
    <row r="1222" spans="1:2" x14ac:dyDescent="0.3">
      <c r="A1222" t="s">
        <v>65</v>
      </c>
      <c r="B1222" t="s">
        <v>329</v>
      </c>
    </row>
    <row r="1223" spans="1:2" x14ac:dyDescent="0.3">
      <c r="A1223" t="s">
        <v>65</v>
      </c>
      <c r="B1223" t="s">
        <v>238</v>
      </c>
    </row>
    <row r="1224" spans="1:2" x14ac:dyDescent="0.3">
      <c r="A1224" t="s">
        <v>65</v>
      </c>
      <c r="B1224" t="s">
        <v>307</v>
      </c>
    </row>
    <row r="1225" spans="1:2" x14ac:dyDescent="0.3">
      <c r="A1225" t="s">
        <v>65</v>
      </c>
      <c r="B1225" t="s">
        <v>380</v>
      </c>
    </row>
    <row r="1226" spans="1:2" x14ac:dyDescent="0.3">
      <c r="A1226" t="s">
        <v>65</v>
      </c>
      <c r="B1226" t="s">
        <v>264</v>
      </c>
    </row>
    <row r="1227" spans="1:2" x14ac:dyDescent="0.3">
      <c r="A1227" t="s">
        <v>65</v>
      </c>
      <c r="B1227" t="s">
        <v>415</v>
      </c>
    </row>
    <row r="1228" spans="1:2" x14ac:dyDescent="0.3">
      <c r="A1228" t="s">
        <v>65</v>
      </c>
      <c r="B1228" t="s">
        <v>320</v>
      </c>
    </row>
    <row r="1229" spans="1:2" x14ac:dyDescent="0.3">
      <c r="A1229" t="s">
        <v>65</v>
      </c>
      <c r="B1229" t="s">
        <v>357</v>
      </c>
    </row>
    <row r="1230" spans="1:2" x14ac:dyDescent="0.3">
      <c r="A1230" t="s">
        <v>65</v>
      </c>
      <c r="B1230" t="s">
        <v>278</v>
      </c>
    </row>
    <row r="1231" spans="1:2" x14ac:dyDescent="0.3">
      <c r="A1231" t="s">
        <v>65</v>
      </c>
      <c r="B1231" t="s">
        <v>259</v>
      </c>
    </row>
    <row r="1232" spans="1:2" x14ac:dyDescent="0.3">
      <c r="A1232" t="s">
        <v>65</v>
      </c>
      <c r="B1232" t="s">
        <v>280</v>
      </c>
    </row>
    <row r="1233" spans="1:2" x14ac:dyDescent="0.3">
      <c r="A1233" t="s">
        <v>65</v>
      </c>
      <c r="B1233" t="s">
        <v>244</v>
      </c>
    </row>
    <row r="1234" spans="1:2" x14ac:dyDescent="0.3">
      <c r="A1234" t="s">
        <v>65</v>
      </c>
      <c r="B1234" t="s">
        <v>407</v>
      </c>
    </row>
    <row r="1235" spans="1:2" x14ac:dyDescent="0.3">
      <c r="A1235" t="s">
        <v>65</v>
      </c>
      <c r="B1235" t="s">
        <v>325</v>
      </c>
    </row>
    <row r="1236" spans="1:2" x14ac:dyDescent="0.3">
      <c r="A1236" t="s">
        <v>65</v>
      </c>
      <c r="B1236" t="s">
        <v>408</v>
      </c>
    </row>
    <row r="1237" spans="1:2" x14ac:dyDescent="0.3">
      <c r="A1237" t="s">
        <v>65</v>
      </c>
      <c r="B1237" t="s">
        <v>355</v>
      </c>
    </row>
    <row r="1238" spans="1:2" x14ac:dyDescent="0.3">
      <c r="A1238" t="s">
        <v>65</v>
      </c>
      <c r="B1238" t="s">
        <v>339</v>
      </c>
    </row>
    <row r="1239" spans="1:2" x14ac:dyDescent="0.3">
      <c r="A1239" t="s">
        <v>65</v>
      </c>
      <c r="B1239" t="s">
        <v>232</v>
      </c>
    </row>
    <row r="1240" spans="1:2" x14ac:dyDescent="0.3">
      <c r="A1240" t="s">
        <v>65</v>
      </c>
      <c r="B1240" t="s">
        <v>371</v>
      </c>
    </row>
    <row r="1241" spans="1:2" x14ac:dyDescent="0.3">
      <c r="A1241" t="s">
        <v>65</v>
      </c>
      <c r="B1241" t="s">
        <v>284</v>
      </c>
    </row>
    <row r="1242" spans="1:2" x14ac:dyDescent="0.3">
      <c r="A1242" t="s">
        <v>66</v>
      </c>
      <c r="B1242" t="s">
        <v>363</v>
      </c>
    </row>
    <row r="1243" spans="1:2" x14ac:dyDescent="0.3">
      <c r="A1243" t="s">
        <v>66</v>
      </c>
      <c r="B1243" t="s">
        <v>284</v>
      </c>
    </row>
    <row r="1244" spans="1:2" x14ac:dyDescent="0.3">
      <c r="A1244" t="s">
        <v>66</v>
      </c>
      <c r="B1244" t="s">
        <v>418</v>
      </c>
    </row>
    <row r="1245" spans="1:2" x14ac:dyDescent="0.3">
      <c r="A1245" t="s">
        <v>66</v>
      </c>
      <c r="B1245" t="s">
        <v>285</v>
      </c>
    </row>
    <row r="1246" spans="1:2" x14ac:dyDescent="0.3">
      <c r="A1246" t="s">
        <v>66</v>
      </c>
      <c r="B1246" t="s">
        <v>387</v>
      </c>
    </row>
    <row r="1247" spans="1:2" x14ac:dyDescent="0.3">
      <c r="A1247" t="s">
        <v>66</v>
      </c>
      <c r="B1247" t="s">
        <v>334</v>
      </c>
    </row>
    <row r="1248" spans="1:2" x14ac:dyDescent="0.3">
      <c r="A1248" t="s">
        <v>66</v>
      </c>
      <c r="B1248" t="s">
        <v>318</v>
      </c>
    </row>
    <row r="1249" spans="1:2" x14ac:dyDescent="0.3">
      <c r="A1249" t="s">
        <v>66</v>
      </c>
      <c r="B1249" t="s">
        <v>377</v>
      </c>
    </row>
    <row r="1250" spans="1:2" x14ac:dyDescent="0.3">
      <c r="A1250" t="s">
        <v>66</v>
      </c>
      <c r="B1250" t="s">
        <v>314</v>
      </c>
    </row>
    <row r="1251" spans="1:2" x14ac:dyDescent="0.3">
      <c r="A1251" t="s">
        <v>66</v>
      </c>
      <c r="B1251" t="s">
        <v>256</v>
      </c>
    </row>
    <row r="1252" spans="1:2" x14ac:dyDescent="0.3">
      <c r="A1252" t="s">
        <v>66</v>
      </c>
      <c r="B1252" t="s">
        <v>385</v>
      </c>
    </row>
    <row r="1253" spans="1:2" x14ac:dyDescent="0.3">
      <c r="A1253" t="s">
        <v>66</v>
      </c>
      <c r="B1253" t="s">
        <v>410</v>
      </c>
    </row>
    <row r="1254" spans="1:2" x14ac:dyDescent="0.3">
      <c r="A1254" t="s">
        <v>66</v>
      </c>
      <c r="B1254" t="s">
        <v>263</v>
      </c>
    </row>
    <row r="1255" spans="1:2" x14ac:dyDescent="0.3">
      <c r="A1255" t="s">
        <v>66</v>
      </c>
      <c r="B1255" t="s">
        <v>258</v>
      </c>
    </row>
    <row r="1256" spans="1:2" x14ac:dyDescent="0.3">
      <c r="A1256" t="s">
        <v>66</v>
      </c>
      <c r="B1256" t="s">
        <v>399</v>
      </c>
    </row>
    <row r="1257" spans="1:2" x14ac:dyDescent="0.3">
      <c r="A1257" t="s">
        <v>66</v>
      </c>
      <c r="B1257" t="s">
        <v>416</v>
      </c>
    </row>
    <row r="1258" spans="1:2" x14ac:dyDescent="0.3">
      <c r="A1258" t="s">
        <v>66</v>
      </c>
      <c r="B1258" t="s">
        <v>316</v>
      </c>
    </row>
    <row r="1259" spans="1:2" x14ac:dyDescent="0.3">
      <c r="A1259" t="s">
        <v>66</v>
      </c>
      <c r="B1259" t="s">
        <v>244</v>
      </c>
    </row>
    <row r="1260" spans="1:2" x14ac:dyDescent="0.3">
      <c r="A1260" t="s">
        <v>66</v>
      </c>
      <c r="B1260" t="s">
        <v>270</v>
      </c>
    </row>
    <row r="1261" spans="1:2" x14ac:dyDescent="0.3">
      <c r="A1261" t="s">
        <v>66</v>
      </c>
      <c r="B1261" t="s">
        <v>371</v>
      </c>
    </row>
    <row r="1262" spans="1:2" x14ac:dyDescent="0.3">
      <c r="A1262" t="s">
        <v>67</v>
      </c>
      <c r="B1262" t="s">
        <v>382</v>
      </c>
    </row>
    <row r="1263" spans="1:2" x14ac:dyDescent="0.3">
      <c r="A1263" t="s">
        <v>67</v>
      </c>
      <c r="B1263" t="s">
        <v>299</v>
      </c>
    </row>
    <row r="1264" spans="1:2" x14ac:dyDescent="0.3">
      <c r="A1264" t="s">
        <v>67</v>
      </c>
      <c r="B1264" t="s">
        <v>259</v>
      </c>
    </row>
    <row r="1265" spans="1:2" x14ac:dyDescent="0.3">
      <c r="A1265" t="s">
        <v>67</v>
      </c>
      <c r="B1265" t="s">
        <v>415</v>
      </c>
    </row>
    <row r="1266" spans="1:2" x14ac:dyDescent="0.3">
      <c r="A1266" t="s">
        <v>67</v>
      </c>
      <c r="B1266" t="s">
        <v>273</v>
      </c>
    </row>
    <row r="1267" spans="1:2" x14ac:dyDescent="0.3">
      <c r="A1267" t="s">
        <v>67</v>
      </c>
      <c r="B1267" t="s">
        <v>243</v>
      </c>
    </row>
    <row r="1268" spans="1:2" x14ac:dyDescent="0.3">
      <c r="A1268" t="s">
        <v>67</v>
      </c>
      <c r="B1268" t="s">
        <v>252</v>
      </c>
    </row>
    <row r="1269" spans="1:2" x14ac:dyDescent="0.3">
      <c r="A1269" t="s">
        <v>67</v>
      </c>
      <c r="B1269" t="s">
        <v>354</v>
      </c>
    </row>
    <row r="1270" spans="1:2" x14ac:dyDescent="0.3">
      <c r="A1270" t="s">
        <v>67</v>
      </c>
      <c r="B1270" t="s">
        <v>344</v>
      </c>
    </row>
    <row r="1271" spans="1:2" x14ac:dyDescent="0.3">
      <c r="A1271" t="s">
        <v>67</v>
      </c>
      <c r="B1271" t="s">
        <v>408</v>
      </c>
    </row>
    <row r="1272" spans="1:2" x14ac:dyDescent="0.3">
      <c r="A1272" t="s">
        <v>67</v>
      </c>
      <c r="B1272" t="s">
        <v>274</v>
      </c>
    </row>
    <row r="1273" spans="1:2" x14ac:dyDescent="0.3">
      <c r="A1273" t="s">
        <v>67</v>
      </c>
      <c r="B1273" t="s">
        <v>279</v>
      </c>
    </row>
    <row r="1274" spans="1:2" x14ac:dyDescent="0.3">
      <c r="A1274" t="s">
        <v>67</v>
      </c>
      <c r="B1274" t="s">
        <v>373</v>
      </c>
    </row>
    <row r="1275" spans="1:2" x14ac:dyDescent="0.3">
      <c r="A1275" t="s">
        <v>67</v>
      </c>
      <c r="B1275" t="s">
        <v>369</v>
      </c>
    </row>
    <row r="1276" spans="1:2" x14ac:dyDescent="0.3">
      <c r="A1276" t="s">
        <v>67</v>
      </c>
      <c r="B1276" t="s">
        <v>304</v>
      </c>
    </row>
    <row r="1277" spans="1:2" x14ac:dyDescent="0.3">
      <c r="A1277" t="s">
        <v>67</v>
      </c>
      <c r="B1277" t="s">
        <v>390</v>
      </c>
    </row>
    <row r="1278" spans="1:2" x14ac:dyDescent="0.3">
      <c r="A1278" t="s">
        <v>67</v>
      </c>
      <c r="B1278" t="s">
        <v>281</v>
      </c>
    </row>
    <row r="1279" spans="1:2" x14ac:dyDescent="0.3">
      <c r="A1279" t="s">
        <v>67</v>
      </c>
      <c r="B1279" t="s">
        <v>321</v>
      </c>
    </row>
    <row r="1280" spans="1:2" x14ac:dyDescent="0.3">
      <c r="A1280" t="s">
        <v>67</v>
      </c>
      <c r="B1280" t="s">
        <v>236</v>
      </c>
    </row>
    <row r="1281" spans="1:2" x14ac:dyDescent="0.3">
      <c r="A1281" t="s">
        <v>67</v>
      </c>
      <c r="B1281" t="s">
        <v>337</v>
      </c>
    </row>
    <row r="1282" spans="1:2" x14ac:dyDescent="0.3">
      <c r="A1282" t="s">
        <v>68</v>
      </c>
      <c r="B1282" t="s">
        <v>284</v>
      </c>
    </row>
    <row r="1283" spans="1:2" x14ac:dyDescent="0.3">
      <c r="A1283" t="s">
        <v>68</v>
      </c>
      <c r="B1283" t="s">
        <v>252</v>
      </c>
    </row>
    <row r="1284" spans="1:2" x14ac:dyDescent="0.3">
      <c r="A1284" t="s">
        <v>68</v>
      </c>
      <c r="B1284" t="s">
        <v>286</v>
      </c>
    </row>
    <row r="1285" spans="1:2" x14ac:dyDescent="0.3">
      <c r="A1285" t="s">
        <v>68</v>
      </c>
      <c r="B1285" t="s">
        <v>278</v>
      </c>
    </row>
    <row r="1286" spans="1:2" x14ac:dyDescent="0.3">
      <c r="A1286" t="s">
        <v>68</v>
      </c>
      <c r="B1286" t="s">
        <v>386</v>
      </c>
    </row>
    <row r="1287" spans="1:2" x14ac:dyDescent="0.3">
      <c r="A1287" t="s">
        <v>68</v>
      </c>
      <c r="B1287" t="s">
        <v>359</v>
      </c>
    </row>
    <row r="1288" spans="1:2" x14ac:dyDescent="0.3">
      <c r="A1288" t="s">
        <v>68</v>
      </c>
      <c r="B1288" t="s">
        <v>416</v>
      </c>
    </row>
    <row r="1289" spans="1:2" x14ac:dyDescent="0.3">
      <c r="A1289" t="s">
        <v>68</v>
      </c>
      <c r="B1289" t="s">
        <v>342</v>
      </c>
    </row>
    <row r="1290" spans="1:2" x14ac:dyDescent="0.3">
      <c r="A1290" t="s">
        <v>68</v>
      </c>
      <c r="B1290" t="s">
        <v>235</v>
      </c>
    </row>
    <row r="1291" spans="1:2" x14ac:dyDescent="0.3">
      <c r="A1291" t="s">
        <v>68</v>
      </c>
      <c r="B1291" t="s">
        <v>264</v>
      </c>
    </row>
    <row r="1292" spans="1:2" x14ac:dyDescent="0.3">
      <c r="A1292" t="s">
        <v>68</v>
      </c>
      <c r="B1292" t="s">
        <v>305</v>
      </c>
    </row>
    <row r="1293" spans="1:2" x14ac:dyDescent="0.3">
      <c r="A1293" t="s">
        <v>68</v>
      </c>
      <c r="B1293" t="s">
        <v>308</v>
      </c>
    </row>
    <row r="1294" spans="1:2" x14ac:dyDescent="0.3">
      <c r="A1294" t="s">
        <v>68</v>
      </c>
      <c r="B1294" t="s">
        <v>272</v>
      </c>
    </row>
    <row r="1295" spans="1:2" x14ac:dyDescent="0.3">
      <c r="A1295" t="s">
        <v>68</v>
      </c>
      <c r="B1295" t="s">
        <v>261</v>
      </c>
    </row>
    <row r="1296" spans="1:2" x14ac:dyDescent="0.3">
      <c r="A1296" t="s">
        <v>68</v>
      </c>
      <c r="B1296" t="s">
        <v>343</v>
      </c>
    </row>
    <row r="1297" spans="1:2" x14ac:dyDescent="0.3">
      <c r="A1297" t="s">
        <v>68</v>
      </c>
      <c r="B1297" t="s">
        <v>379</v>
      </c>
    </row>
    <row r="1298" spans="1:2" x14ac:dyDescent="0.3">
      <c r="A1298" t="s">
        <v>68</v>
      </c>
      <c r="B1298" t="s">
        <v>409</v>
      </c>
    </row>
    <row r="1299" spans="1:2" x14ac:dyDescent="0.3">
      <c r="A1299" t="s">
        <v>68</v>
      </c>
      <c r="B1299" t="s">
        <v>224</v>
      </c>
    </row>
    <row r="1300" spans="1:2" x14ac:dyDescent="0.3">
      <c r="A1300" t="s">
        <v>68</v>
      </c>
      <c r="B1300" t="s">
        <v>331</v>
      </c>
    </row>
    <row r="1301" spans="1:2" x14ac:dyDescent="0.3">
      <c r="A1301" t="s">
        <v>68</v>
      </c>
      <c r="B1301" t="s">
        <v>380</v>
      </c>
    </row>
    <row r="1302" spans="1:2" x14ac:dyDescent="0.3">
      <c r="A1302" t="s">
        <v>69</v>
      </c>
      <c r="B1302" t="s">
        <v>395</v>
      </c>
    </row>
    <row r="1303" spans="1:2" x14ac:dyDescent="0.3">
      <c r="A1303" t="s">
        <v>69</v>
      </c>
      <c r="B1303" t="s">
        <v>294</v>
      </c>
    </row>
    <row r="1304" spans="1:2" x14ac:dyDescent="0.3">
      <c r="A1304" t="s">
        <v>69</v>
      </c>
      <c r="B1304" t="s">
        <v>384</v>
      </c>
    </row>
    <row r="1305" spans="1:2" x14ac:dyDescent="0.3">
      <c r="A1305" t="s">
        <v>69</v>
      </c>
      <c r="B1305" t="s">
        <v>298</v>
      </c>
    </row>
    <row r="1306" spans="1:2" x14ac:dyDescent="0.3">
      <c r="A1306" t="s">
        <v>69</v>
      </c>
      <c r="B1306" t="s">
        <v>412</v>
      </c>
    </row>
    <row r="1307" spans="1:2" x14ac:dyDescent="0.3">
      <c r="A1307" t="s">
        <v>69</v>
      </c>
      <c r="B1307" t="s">
        <v>270</v>
      </c>
    </row>
    <row r="1308" spans="1:2" x14ac:dyDescent="0.3">
      <c r="A1308" t="s">
        <v>69</v>
      </c>
      <c r="B1308" t="s">
        <v>403</v>
      </c>
    </row>
    <row r="1309" spans="1:2" x14ac:dyDescent="0.3">
      <c r="A1309" t="s">
        <v>69</v>
      </c>
      <c r="B1309" t="s">
        <v>259</v>
      </c>
    </row>
    <row r="1310" spans="1:2" x14ac:dyDescent="0.3">
      <c r="A1310" t="s">
        <v>69</v>
      </c>
      <c r="B1310" t="s">
        <v>274</v>
      </c>
    </row>
    <row r="1311" spans="1:2" x14ac:dyDescent="0.3">
      <c r="A1311" t="s">
        <v>69</v>
      </c>
      <c r="B1311" t="s">
        <v>351</v>
      </c>
    </row>
    <row r="1312" spans="1:2" x14ac:dyDescent="0.3">
      <c r="A1312" t="s">
        <v>69</v>
      </c>
      <c r="B1312" t="s">
        <v>315</v>
      </c>
    </row>
    <row r="1313" spans="1:2" x14ac:dyDescent="0.3">
      <c r="A1313" t="s">
        <v>69</v>
      </c>
      <c r="B1313" t="s">
        <v>322</v>
      </c>
    </row>
    <row r="1314" spans="1:2" x14ac:dyDescent="0.3">
      <c r="A1314" t="s">
        <v>69</v>
      </c>
      <c r="B1314" t="s">
        <v>318</v>
      </c>
    </row>
    <row r="1315" spans="1:2" x14ac:dyDescent="0.3">
      <c r="A1315" t="s">
        <v>69</v>
      </c>
      <c r="B1315" t="s">
        <v>238</v>
      </c>
    </row>
    <row r="1316" spans="1:2" x14ac:dyDescent="0.3">
      <c r="A1316" t="s">
        <v>69</v>
      </c>
      <c r="B1316" t="s">
        <v>300</v>
      </c>
    </row>
    <row r="1317" spans="1:2" x14ac:dyDescent="0.3">
      <c r="A1317" t="s">
        <v>69</v>
      </c>
      <c r="B1317" t="s">
        <v>219</v>
      </c>
    </row>
    <row r="1318" spans="1:2" x14ac:dyDescent="0.3">
      <c r="A1318" t="s">
        <v>69</v>
      </c>
      <c r="B1318" t="s">
        <v>411</v>
      </c>
    </row>
    <row r="1319" spans="1:2" x14ac:dyDescent="0.3">
      <c r="A1319" t="s">
        <v>69</v>
      </c>
      <c r="B1319" t="s">
        <v>266</v>
      </c>
    </row>
    <row r="1320" spans="1:2" x14ac:dyDescent="0.3">
      <c r="A1320" t="s">
        <v>69</v>
      </c>
      <c r="B1320" t="s">
        <v>404</v>
      </c>
    </row>
    <row r="1321" spans="1:2" x14ac:dyDescent="0.3">
      <c r="A1321" t="s">
        <v>69</v>
      </c>
      <c r="B1321" t="s">
        <v>333</v>
      </c>
    </row>
    <row r="1322" spans="1:2" x14ac:dyDescent="0.3">
      <c r="A1322" t="s">
        <v>70</v>
      </c>
      <c r="B1322" t="s">
        <v>330</v>
      </c>
    </row>
    <row r="1323" spans="1:2" x14ac:dyDescent="0.3">
      <c r="A1323" t="s">
        <v>70</v>
      </c>
      <c r="B1323" t="s">
        <v>390</v>
      </c>
    </row>
    <row r="1324" spans="1:2" x14ac:dyDescent="0.3">
      <c r="A1324" t="s">
        <v>70</v>
      </c>
      <c r="B1324" t="s">
        <v>229</v>
      </c>
    </row>
    <row r="1325" spans="1:2" x14ac:dyDescent="0.3">
      <c r="A1325" t="s">
        <v>70</v>
      </c>
      <c r="B1325" t="s">
        <v>230</v>
      </c>
    </row>
    <row r="1326" spans="1:2" x14ac:dyDescent="0.3">
      <c r="A1326" t="s">
        <v>70</v>
      </c>
      <c r="B1326" t="s">
        <v>253</v>
      </c>
    </row>
    <row r="1327" spans="1:2" x14ac:dyDescent="0.3">
      <c r="A1327" t="s">
        <v>70</v>
      </c>
      <c r="B1327" t="s">
        <v>296</v>
      </c>
    </row>
    <row r="1328" spans="1:2" x14ac:dyDescent="0.3">
      <c r="A1328" t="s">
        <v>70</v>
      </c>
      <c r="B1328" t="s">
        <v>386</v>
      </c>
    </row>
    <row r="1329" spans="1:2" x14ac:dyDescent="0.3">
      <c r="A1329" t="s">
        <v>70</v>
      </c>
      <c r="B1329" t="s">
        <v>262</v>
      </c>
    </row>
    <row r="1330" spans="1:2" x14ac:dyDescent="0.3">
      <c r="A1330" t="s">
        <v>70</v>
      </c>
      <c r="B1330" t="s">
        <v>249</v>
      </c>
    </row>
    <row r="1331" spans="1:2" x14ac:dyDescent="0.3">
      <c r="A1331" t="s">
        <v>70</v>
      </c>
      <c r="B1331" t="s">
        <v>342</v>
      </c>
    </row>
    <row r="1332" spans="1:2" x14ac:dyDescent="0.3">
      <c r="A1332" t="s">
        <v>70</v>
      </c>
      <c r="B1332" t="s">
        <v>219</v>
      </c>
    </row>
    <row r="1333" spans="1:2" x14ac:dyDescent="0.3">
      <c r="A1333" t="s">
        <v>70</v>
      </c>
      <c r="B1333" t="s">
        <v>233</v>
      </c>
    </row>
    <row r="1334" spans="1:2" x14ac:dyDescent="0.3">
      <c r="A1334" t="s">
        <v>70</v>
      </c>
      <c r="B1334" t="s">
        <v>302</v>
      </c>
    </row>
    <row r="1335" spans="1:2" x14ac:dyDescent="0.3">
      <c r="A1335" t="s">
        <v>70</v>
      </c>
      <c r="B1335" t="s">
        <v>332</v>
      </c>
    </row>
    <row r="1336" spans="1:2" x14ac:dyDescent="0.3">
      <c r="A1336" t="s">
        <v>70</v>
      </c>
      <c r="B1336" t="s">
        <v>285</v>
      </c>
    </row>
    <row r="1337" spans="1:2" x14ac:dyDescent="0.3">
      <c r="A1337" t="s">
        <v>70</v>
      </c>
      <c r="B1337" t="s">
        <v>402</v>
      </c>
    </row>
    <row r="1338" spans="1:2" x14ac:dyDescent="0.3">
      <c r="A1338" t="s">
        <v>70</v>
      </c>
      <c r="B1338" t="s">
        <v>242</v>
      </c>
    </row>
    <row r="1339" spans="1:2" x14ac:dyDescent="0.3">
      <c r="A1339" t="s">
        <v>70</v>
      </c>
      <c r="B1339" t="s">
        <v>329</v>
      </c>
    </row>
    <row r="1340" spans="1:2" x14ac:dyDescent="0.3">
      <c r="A1340" t="s">
        <v>70</v>
      </c>
      <c r="B1340" t="s">
        <v>388</v>
      </c>
    </row>
    <row r="1341" spans="1:2" x14ac:dyDescent="0.3">
      <c r="A1341" t="s">
        <v>70</v>
      </c>
      <c r="B1341" t="s">
        <v>341</v>
      </c>
    </row>
    <row r="1342" spans="1:2" x14ac:dyDescent="0.3">
      <c r="A1342" t="s">
        <v>71</v>
      </c>
      <c r="B1342" t="s">
        <v>373</v>
      </c>
    </row>
    <row r="1343" spans="1:2" x14ac:dyDescent="0.3">
      <c r="A1343" t="s">
        <v>71</v>
      </c>
      <c r="B1343" t="s">
        <v>259</v>
      </c>
    </row>
    <row r="1344" spans="1:2" x14ac:dyDescent="0.3">
      <c r="A1344" t="s">
        <v>71</v>
      </c>
      <c r="B1344" t="s">
        <v>376</v>
      </c>
    </row>
    <row r="1345" spans="1:2" x14ac:dyDescent="0.3">
      <c r="A1345" t="s">
        <v>71</v>
      </c>
      <c r="B1345" t="s">
        <v>261</v>
      </c>
    </row>
    <row r="1346" spans="1:2" x14ac:dyDescent="0.3">
      <c r="A1346" t="s">
        <v>71</v>
      </c>
      <c r="B1346" t="s">
        <v>276</v>
      </c>
    </row>
    <row r="1347" spans="1:2" x14ac:dyDescent="0.3">
      <c r="A1347" t="s">
        <v>71</v>
      </c>
      <c r="B1347" t="s">
        <v>272</v>
      </c>
    </row>
    <row r="1348" spans="1:2" x14ac:dyDescent="0.3">
      <c r="A1348" t="s">
        <v>71</v>
      </c>
      <c r="B1348" t="s">
        <v>245</v>
      </c>
    </row>
    <row r="1349" spans="1:2" x14ac:dyDescent="0.3">
      <c r="A1349" t="s">
        <v>71</v>
      </c>
      <c r="B1349" t="s">
        <v>367</v>
      </c>
    </row>
    <row r="1350" spans="1:2" x14ac:dyDescent="0.3">
      <c r="A1350" t="s">
        <v>71</v>
      </c>
      <c r="B1350" t="s">
        <v>356</v>
      </c>
    </row>
    <row r="1351" spans="1:2" x14ac:dyDescent="0.3">
      <c r="A1351" t="s">
        <v>71</v>
      </c>
      <c r="B1351" t="s">
        <v>316</v>
      </c>
    </row>
    <row r="1352" spans="1:2" x14ac:dyDescent="0.3">
      <c r="A1352" t="s">
        <v>71</v>
      </c>
      <c r="B1352" t="s">
        <v>223</v>
      </c>
    </row>
    <row r="1353" spans="1:2" x14ac:dyDescent="0.3">
      <c r="A1353" t="s">
        <v>71</v>
      </c>
      <c r="B1353" t="s">
        <v>333</v>
      </c>
    </row>
    <row r="1354" spans="1:2" x14ac:dyDescent="0.3">
      <c r="A1354" t="s">
        <v>71</v>
      </c>
      <c r="B1354" t="s">
        <v>395</v>
      </c>
    </row>
    <row r="1355" spans="1:2" x14ac:dyDescent="0.3">
      <c r="A1355" t="s">
        <v>71</v>
      </c>
      <c r="B1355" t="s">
        <v>304</v>
      </c>
    </row>
    <row r="1356" spans="1:2" x14ac:dyDescent="0.3">
      <c r="A1356" t="s">
        <v>71</v>
      </c>
      <c r="B1356" t="s">
        <v>345</v>
      </c>
    </row>
    <row r="1357" spans="1:2" x14ac:dyDescent="0.3">
      <c r="A1357" t="s">
        <v>71</v>
      </c>
      <c r="B1357" t="s">
        <v>320</v>
      </c>
    </row>
    <row r="1358" spans="1:2" x14ac:dyDescent="0.3">
      <c r="A1358" t="s">
        <v>71</v>
      </c>
      <c r="B1358" t="s">
        <v>327</v>
      </c>
    </row>
    <row r="1359" spans="1:2" x14ac:dyDescent="0.3">
      <c r="A1359" t="s">
        <v>71</v>
      </c>
      <c r="B1359" t="s">
        <v>297</v>
      </c>
    </row>
    <row r="1360" spans="1:2" x14ac:dyDescent="0.3">
      <c r="A1360" t="s">
        <v>71</v>
      </c>
      <c r="B1360" t="s">
        <v>315</v>
      </c>
    </row>
    <row r="1361" spans="1:2" x14ac:dyDescent="0.3">
      <c r="A1361" t="s">
        <v>71</v>
      </c>
      <c r="B1361" t="s">
        <v>390</v>
      </c>
    </row>
    <row r="1362" spans="1:2" x14ac:dyDescent="0.3">
      <c r="A1362" t="s">
        <v>72</v>
      </c>
      <c r="B1362" t="s">
        <v>307</v>
      </c>
    </row>
    <row r="1363" spans="1:2" x14ac:dyDescent="0.3">
      <c r="A1363" t="s">
        <v>72</v>
      </c>
      <c r="B1363" t="s">
        <v>281</v>
      </c>
    </row>
    <row r="1364" spans="1:2" x14ac:dyDescent="0.3">
      <c r="A1364" t="s">
        <v>72</v>
      </c>
      <c r="B1364" t="s">
        <v>297</v>
      </c>
    </row>
    <row r="1365" spans="1:2" x14ac:dyDescent="0.3">
      <c r="A1365" t="s">
        <v>72</v>
      </c>
      <c r="B1365" t="s">
        <v>290</v>
      </c>
    </row>
    <row r="1366" spans="1:2" x14ac:dyDescent="0.3">
      <c r="A1366" t="s">
        <v>72</v>
      </c>
      <c r="B1366" t="s">
        <v>247</v>
      </c>
    </row>
    <row r="1367" spans="1:2" x14ac:dyDescent="0.3">
      <c r="A1367" t="s">
        <v>72</v>
      </c>
      <c r="B1367" t="s">
        <v>286</v>
      </c>
    </row>
    <row r="1368" spans="1:2" x14ac:dyDescent="0.3">
      <c r="A1368" t="s">
        <v>72</v>
      </c>
      <c r="B1368" t="s">
        <v>378</v>
      </c>
    </row>
    <row r="1369" spans="1:2" x14ac:dyDescent="0.3">
      <c r="A1369" t="s">
        <v>72</v>
      </c>
      <c r="B1369" t="s">
        <v>274</v>
      </c>
    </row>
    <row r="1370" spans="1:2" x14ac:dyDescent="0.3">
      <c r="A1370" t="s">
        <v>72</v>
      </c>
      <c r="B1370" t="s">
        <v>332</v>
      </c>
    </row>
    <row r="1371" spans="1:2" x14ac:dyDescent="0.3">
      <c r="A1371" t="s">
        <v>72</v>
      </c>
      <c r="B1371" t="s">
        <v>229</v>
      </c>
    </row>
    <row r="1372" spans="1:2" x14ac:dyDescent="0.3">
      <c r="A1372" t="s">
        <v>72</v>
      </c>
      <c r="B1372" t="s">
        <v>326</v>
      </c>
    </row>
    <row r="1373" spans="1:2" x14ac:dyDescent="0.3">
      <c r="A1373" t="s">
        <v>72</v>
      </c>
      <c r="B1373" t="s">
        <v>334</v>
      </c>
    </row>
    <row r="1374" spans="1:2" x14ac:dyDescent="0.3">
      <c r="A1374" t="s">
        <v>72</v>
      </c>
      <c r="B1374" t="s">
        <v>306</v>
      </c>
    </row>
    <row r="1375" spans="1:2" x14ac:dyDescent="0.3">
      <c r="A1375" t="s">
        <v>72</v>
      </c>
      <c r="B1375" t="s">
        <v>356</v>
      </c>
    </row>
    <row r="1376" spans="1:2" x14ac:dyDescent="0.3">
      <c r="A1376" t="s">
        <v>72</v>
      </c>
      <c r="B1376" t="s">
        <v>294</v>
      </c>
    </row>
    <row r="1377" spans="1:2" x14ac:dyDescent="0.3">
      <c r="A1377" t="s">
        <v>72</v>
      </c>
      <c r="B1377" t="s">
        <v>226</v>
      </c>
    </row>
    <row r="1378" spans="1:2" x14ac:dyDescent="0.3">
      <c r="A1378" t="s">
        <v>72</v>
      </c>
      <c r="B1378" t="s">
        <v>273</v>
      </c>
    </row>
    <row r="1379" spans="1:2" x14ac:dyDescent="0.3">
      <c r="A1379" t="s">
        <v>72</v>
      </c>
      <c r="B1379" t="s">
        <v>260</v>
      </c>
    </row>
    <row r="1380" spans="1:2" x14ac:dyDescent="0.3">
      <c r="A1380" t="s">
        <v>72</v>
      </c>
      <c r="B1380" t="s">
        <v>295</v>
      </c>
    </row>
    <row r="1381" spans="1:2" x14ac:dyDescent="0.3">
      <c r="A1381" t="s">
        <v>72</v>
      </c>
      <c r="B1381" t="s">
        <v>394</v>
      </c>
    </row>
    <row r="1382" spans="1:2" x14ac:dyDescent="0.3">
      <c r="A1382" t="s">
        <v>73</v>
      </c>
      <c r="B1382" t="s">
        <v>362</v>
      </c>
    </row>
    <row r="1383" spans="1:2" x14ac:dyDescent="0.3">
      <c r="A1383" t="s">
        <v>73</v>
      </c>
      <c r="B1383" t="s">
        <v>363</v>
      </c>
    </row>
    <row r="1384" spans="1:2" x14ac:dyDescent="0.3">
      <c r="A1384" t="s">
        <v>73</v>
      </c>
      <c r="B1384" t="s">
        <v>234</v>
      </c>
    </row>
    <row r="1385" spans="1:2" x14ac:dyDescent="0.3">
      <c r="A1385" t="s">
        <v>73</v>
      </c>
      <c r="B1385" t="s">
        <v>391</v>
      </c>
    </row>
    <row r="1386" spans="1:2" x14ac:dyDescent="0.3">
      <c r="A1386" t="s">
        <v>73</v>
      </c>
      <c r="B1386" t="s">
        <v>287</v>
      </c>
    </row>
    <row r="1387" spans="1:2" x14ac:dyDescent="0.3">
      <c r="A1387" t="s">
        <v>73</v>
      </c>
      <c r="B1387" t="s">
        <v>353</v>
      </c>
    </row>
    <row r="1388" spans="1:2" x14ac:dyDescent="0.3">
      <c r="A1388" t="s">
        <v>73</v>
      </c>
      <c r="B1388" t="s">
        <v>374</v>
      </c>
    </row>
    <row r="1389" spans="1:2" x14ac:dyDescent="0.3">
      <c r="A1389" t="s">
        <v>73</v>
      </c>
      <c r="B1389" t="s">
        <v>236</v>
      </c>
    </row>
    <row r="1390" spans="1:2" x14ac:dyDescent="0.3">
      <c r="A1390" t="s">
        <v>73</v>
      </c>
      <c r="B1390" t="s">
        <v>272</v>
      </c>
    </row>
    <row r="1391" spans="1:2" x14ac:dyDescent="0.3">
      <c r="A1391" t="s">
        <v>73</v>
      </c>
      <c r="B1391" t="s">
        <v>305</v>
      </c>
    </row>
    <row r="1392" spans="1:2" x14ac:dyDescent="0.3">
      <c r="A1392" t="s">
        <v>73</v>
      </c>
      <c r="B1392" t="s">
        <v>321</v>
      </c>
    </row>
    <row r="1393" spans="1:2" x14ac:dyDescent="0.3">
      <c r="A1393" t="s">
        <v>73</v>
      </c>
      <c r="B1393" t="s">
        <v>414</v>
      </c>
    </row>
    <row r="1394" spans="1:2" x14ac:dyDescent="0.3">
      <c r="A1394" t="s">
        <v>73</v>
      </c>
      <c r="B1394" t="s">
        <v>412</v>
      </c>
    </row>
    <row r="1395" spans="1:2" x14ac:dyDescent="0.3">
      <c r="A1395" t="s">
        <v>73</v>
      </c>
      <c r="B1395" t="s">
        <v>360</v>
      </c>
    </row>
    <row r="1396" spans="1:2" x14ac:dyDescent="0.3">
      <c r="A1396" t="s">
        <v>73</v>
      </c>
      <c r="B1396" t="s">
        <v>344</v>
      </c>
    </row>
    <row r="1397" spans="1:2" x14ac:dyDescent="0.3">
      <c r="A1397" t="s">
        <v>73</v>
      </c>
      <c r="B1397" t="s">
        <v>331</v>
      </c>
    </row>
    <row r="1398" spans="1:2" x14ac:dyDescent="0.3">
      <c r="A1398" t="s">
        <v>73</v>
      </c>
      <c r="B1398" t="s">
        <v>339</v>
      </c>
    </row>
    <row r="1399" spans="1:2" x14ac:dyDescent="0.3">
      <c r="A1399" t="s">
        <v>73</v>
      </c>
      <c r="B1399" t="s">
        <v>301</v>
      </c>
    </row>
    <row r="1400" spans="1:2" x14ac:dyDescent="0.3">
      <c r="A1400" t="s">
        <v>73</v>
      </c>
      <c r="B1400" t="s">
        <v>359</v>
      </c>
    </row>
    <row r="1401" spans="1:2" x14ac:dyDescent="0.3">
      <c r="A1401" t="s">
        <v>73</v>
      </c>
      <c r="B1401" t="s">
        <v>411</v>
      </c>
    </row>
    <row r="1402" spans="1:2" x14ac:dyDescent="0.3">
      <c r="A1402" t="s">
        <v>74</v>
      </c>
      <c r="B1402" t="s">
        <v>388</v>
      </c>
    </row>
    <row r="1403" spans="1:2" x14ac:dyDescent="0.3">
      <c r="A1403" t="s">
        <v>74</v>
      </c>
      <c r="B1403" t="s">
        <v>272</v>
      </c>
    </row>
    <row r="1404" spans="1:2" x14ac:dyDescent="0.3">
      <c r="A1404" t="s">
        <v>74</v>
      </c>
      <c r="B1404" t="s">
        <v>321</v>
      </c>
    </row>
    <row r="1405" spans="1:2" x14ac:dyDescent="0.3">
      <c r="A1405" t="s">
        <v>74</v>
      </c>
      <c r="B1405" t="s">
        <v>258</v>
      </c>
    </row>
    <row r="1406" spans="1:2" x14ac:dyDescent="0.3">
      <c r="A1406" t="s">
        <v>74</v>
      </c>
      <c r="B1406" t="s">
        <v>335</v>
      </c>
    </row>
    <row r="1407" spans="1:2" x14ac:dyDescent="0.3">
      <c r="A1407" t="s">
        <v>74</v>
      </c>
      <c r="B1407" t="s">
        <v>330</v>
      </c>
    </row>
    <row r="1408" spans="1:2" x14ac:dyDescent="0.3">
      <c r="A1408" t="s">
        <v>74</v>
      </c>
      <c r="B1408" t="s">
        <v>385</v>
      </c>
    </row>
    <row r="1409" spans="1:2" x14ac:dyDescent="0.3">
      <c r="A1409" t="s">
        <v>74</v>
      </c>
      <c r="B1409" t="s">
        <v>318</v>
      </c>
    </row>
    <row r="1410" spans="1:2" x14ac:dyDescent="0.3">
      <c r="A1410" t="s">
        <v>74</v>
      </c>
      <c r="B1410" t="s">
        <v>326</v>
      </c>
    </row>
    <row r="1411" spans="1:2" x14ac:dyDescent="0.3">
      <c r="A1411" t="s">
        <v>74</v>
      </c>
      <c r="B1411" t="s">
        <v>225</v>
      </c>
    </row>
    <row r="1412" spans="1:2" x14ac:dyDescent="0.3">
      <c r="A1412" t="s">
        <v>74</v>
      </c>
      <c r="B1412" t="s">
        <v>229</v>
      </c>
    </row>
    <row r="1413" spans="1:2" x14ac:dyDescent="0.3">
      <c r="A1413" t="s">
        <v>74</v>
      </c>
      <c r="B1413" t="s">
        <v>375</v>
      </c>
    </row>
    <row r="1414" spans="1:2" x14ac:dyDescent="0.3">
      <c r="A1414" t="s">
        <v>74</v>
      </c>
      <c r="B1414" t="s">
        <v>382</v>
      </c>
    </row>
    <row r="1415" spans="1:2" x14ac:dyDescent="0.3">
      <c r="A1415" t="s">
        <v>74</v>
      </c>
      <c r="B1415" t="s">
        <v>316</v>
      </c>
    </row>
    <row r="1416" spans="1:2" x14ac:dyDescent="0.3">
      <c r="A1416" t="s">
        <v>74</v>
      </c>
      <c r="B1416" t="s">
        <v>303</v>
      </c>
    </row>
    <row r="1417" spans="1:2" x14ac:dyDescent="0.3">
      <c r="A1417" t="s">
        <v>74</v>
      </c>
      <c r="B1417" t="s">
        <v>287</v>
      </c>
    </row>
    <row r="1418" spans="1:2" x14ac:dyDescent="0.3">
      <c r="A1418" t="s">
        <v>74</v>
      </c>
      <c r="B1418" t="s">
        <v>236</v>
      </c>
    </row>
    <row r="1419" spans="1:2" x14ac:dyDescent="0.3">
      <c r="A1419" t="s">
        <v>74</v>
      </c>
      <c r="B1419" t="s">
        <v>387</v>
      </c>
    </row>
    <row r="1420" spans="1:2" x14ac:dyDescent="0.3">
      <c r="A1420" t="s">
        <v>74</v>
      </c>
      <c r="B1420" t="s">
        <v>263</v>
      </c>
    </row>
    <row r="1421" spans="1:2" x14ac:dyDescent="0.3">
      <c r="A1421" t="s">
        <v>74</v>
      </c>
      <c r="B1421" t="s">
        <v>267</v>
      </c>
    </row>
    <row r="1422" spans="1:2" x14ac:dyDescent="0.3">
      <c r="A1422" t="s">
        <v>75</v>
      </c>
      <c r="B1422" t="s">
        <v>268</v>
      </c>
    </row>
    <row r="1423" spans="1:2" x14ac:dyDescent="0.3">
      <c r="A1423" t="s">
        <v>75</v>
      </c>
      <c r="B1423" t="s">
        <v>285</v>
      </c>
    </row>
    <row r="1424" spans="1:2" x14ac:dyDescent="0.3">
      <c r="A1424" t="s">
        <v>75</v>
      </c>
      <c r="B1424" t="s">
        <v>289</v>
      </c>
    </row>
    <row r="1425" spans="1:2" x14ac:dyDescent="0.3">
      <c r="A1425" t="s">
        <v>75</v>
      </c>
      <c r="B1425" t="s">
        <v>382</v>
      </c>
    </row>
    <row r="1426" spans="1:2" x14ac:dyDescent="0.3">
      <c r="A1426" t="s">
        <v>75</v>
      </c>
      <c r="B1426" t="s">
        <v>321</v>
      </c>
    </row>
    <row r="1427" spans="1:2" x14ac:dyDescent="0.3">
      <c r="A1427" t="s">
        <v>75</v>
      </c>
      <c r="B1427" t="s">
        <v>263</v>
      </c>
    </row>
    <row r="1428" spans="1:2" x14ac:dyDescent="0.3">
      <c r="A1428" t="s">
        <v>75</v>
      </c>
      <c r="B1428" t="s">
        <v>322</v>
      </c>
    </row>
    <row r="1429" spans="1:2" x14ac:dyDescent="0.3">
      <c r="A1429" t="s">
        <v>75</v>
      </c>
      <c r="B1429" t="s">
        <v>259</v>
      </c>
    </row>
    <row r="1430" spans="1:2" x14ac:dyDescent="0.3">
      <c r="A1430" t="s">
        <v>75</v>
      </c>
      <c r="B1430" t="s">
        <v>219</v>
      </c>
    </row>
    <row r="1431" spans="1:2" x14ac:dyDescent="0.3">
      <c r="A1431" t="s">
        <v>75</v>
      </c>
      <c r="B1431" t="s">
        <v>343</v>
      </c>
    </row>
    <row r="1432" spans="1:2" x14ac:dyDescent="0.3">
      <c r="A1432" t="s">
        <v>75</v>
      </c>
      <c r="B1432" t="s">
        <v>341</v>
      </c>
    </row>
    <row r="1433" spans="1:2" x14ac:dyDescent="0.3">
      <c r="A1433" t="s">
        <v>75</v>
      </c>
      <c r="B1433" t="s">
        <v>238</v>
      </c>
    </row>
    <row r="1434" spans="1:2" x14ac:dyDescent="0.3">
      <c r="A1434" t="s">
        <v>75</v>
      </c>
      <c r="B1434" t="s">
        <v>410</v>
      </c>
    </row>
    <row r="1435" spans="1:2" x14ac:dyDescent="0.3">
      <c r="A1435" t="s">
        <v>75</v>
      </c>
      <c r="B1435" t="s">
        <v>221</v>
      </c>
    </row>
    <row r="1436" spans="1:2" x14ac:dyDescent="0.3">
      <c r="A1436" t="s">
        <v>75</v>
      </c>
      <c r="B1436" t="s">
        <v>274</v>
      </c>
    </row>
    <row r="1437" spans="1:2" x14ac:dyDescent="0.3">
      <c r="A1437" t="s">
        <v>75</v>
      </c>
      <c r="B1437" t="s">
        <v>241</v>
      </c>
    </row>
    <row r="1438" spans="1:2" x14ac:dyDescent="0.3">
      <c r="A1438" t="s">
        <v>75</v>
      </c>
      <c r="B1438" t="s">
        <v>305</v>
      </c>
    </row>
    <row r="1439" spans="1:2" x14ac:dyDescent="0.3">
      <c r="A1439" t="s">
        <v>75</v>
      </c>
      <c r="B1439" t="s">
        <v>403</v>
      </c>
    </row>
    <row r="1440" spans="1:2" x14ac:dyDescent="0.3">
      <c r="A1440" t="s">
        <v>75</v>
      </c>
      <c r="B1440" t="s">
        <v>247</v>
      </c>
    </row>
    <row r="1441" spans="1:2" x14ac:dyDescent="0.3">
      <c r="A1441" t="s">
        <v>75</v>
      </c>
      <c r="B1441" t="s">
        <v>295</v>
      </c>
    </row>
    <row r="1442" spans="1:2" x14ac:dyDescent="0.3">
      <c r="A1442" t="s">
        <v>76</v>
      </c>
      <c r="B1442" t="s">
        <v>311</v>
      </c>
    </row>
    <row r="1443" spans="1:2" x14ac:dyDescent="0.3">
      <c r="A1443" t="s">
        <v>76</v>
      </c>
      <c r="B1443" t="s">
        <v>286</v>
      </c>
    </row>
    <row r="1444" spans="1:2" x14ac:dyDescent="0.3">
      <c r="A1444" t="s">
        <v>76</v>
      </c>
      <c r="B1444" t="s">
        <v>300</v>
      </c>
    </row>
    <row r="1445" spans="1:2" x14ac:dyDescent="0.3">
      <c r="A1445" t="s">
        <v>76</v>
      </c>
      <c r="B1445" t="s">
        <v>245</v>
      </c>
    </row>
    <row r="1446" spans="1:2" x14ac:dyDescent="0.3">
      <c r="A1446" t="s">
        <v>76</v>
      </c>
      <c r="B1446" t="s">
        <v>402</v>
      </c>
    </row>
    <row r="1447" spans="1:2" x14ac:dyDescent="0.3">
      <c r="A1447" t="s">
        <v>76</v>
      </c>
      <c r="B1447" t="s">
        <v>244</v>
      </c>
    </row>
    <row r="1448" spans="1:2" x14ac:dyDescent="0.3">
      <c r="A1448" t="s">
        <v>76</v>
      </c>
      <c r="B1448" t="s">
        <v>377</v>
      </c>
    </row>
    <row r="1449" spans="1:2" x14ac:dyDescent="0.3">
      <c r="A1449" t="s">
        <v>76</v>
      </c>
      <c r="B1449" t="s">
        <v>335</v>
      </c>
    </row>
    <row r="1450" spans="1:2" x14ac:dyDescent="0.3">
      <c r="A1450" t="s">
        <v>76</v>
      </c>
      <c r="B1450" t="s">
        <v>226</v>
      </c>
    </row>
    <row r="1451" spans="1:2" x14ac:dyDescent="0.3">
      <c r="A1451" t="s">
        <v>76</v>
      </c>
      <c r="B1451" t="s">
        <v>264</v>
      </c>
    </row>
    <row r="1452" spans="1:2" x14ac:dyDescent="0.3">
      <c r="A1452" t="s">
        <v>76</v>
      </c>
      <c r="B1452" t="s">
        <v>408</v>
      </c>
    </row>
    <row r="1453" spans="1:2" x14ac:dyDescent="0.3">
      <c r="A1453" t="s">
        <v>76</v>
      </c>
      <c r="B1453" t="s">
        <v>325</v>
      </c>
    </row>
    <row r="1454" spans="1:2" x14ac:dyDescent="0.3">
      <c r="A1454" t="s">
        <v>76</v>
      </c>
      <c r="B1454" t="s">
        <v>260</v>
      </c>
    </row>
    <row r="1455" spans="1:2" x14ac:dyDescent="0.3">
      <c r="A1455" t="s">
        <v>76</v>
      </c>
      <c r="B1455" t="s">
        <v>373</v>
      </c>
    </row>
    <row r="1456" spans="1:2" x14ac:dyDescent="0.3">
      <c r="A1456" t="s">
        <v>76</v>
      </c>
      <c r="B1456" t="s">
        <v>267</v>
      </c>
    </row>
    <row r="1457" spans="1:2" x14ac:dyDescent="0.3">
      <c r="A1457" t="s">
        <v>76</v>
      </c>
      <c r="B1457" t="s">
        <v>405</v>
      </c>
    </row>
    <row r="1458" spans="1:2" x14ac:dyDescent="0.3">
      <c r="A1458" t="s">
        <v>76</v>
      </c>
      <c r="B1458" t="s">
        <v>389</v>
      </c>
    </row>
    <row r="1459" spans="1:2" x14ac:dyDescent="0.3">
      <c r="A1459" t="s">
        <v>76</v>
      </c>
      <c r="B1459" t="s">
        <v>285</v>
      </c>
    </row>
    <row r="1460" spans="1:2" x14ac:dyDescent="0.3">
      <c r="A1460" t="s">
        <v>76</v>
      </c>
      <c r="B1460" t="s">
        <v>289</v>
      </c>
    </row>
    <row r="1461" spans="1:2" x14ac:dyDescent="0.3">
      <c r="A1461" t="s">
        <v>76</v>
      </c>
      <c r="B1461" t="s">
        <v>292</v>
      </c>
    </row>
    <row r="1462" spans="1:2" x14ac:dyDescent="0.3">
      <c r="A1462" t="s">
        <v>77</v>
      </c>
      <c r="B1462" t="s">
        <v>320</v>
      </c>
    </row>
    <row r="1463" spans="1:2" x14ac:dyDescent="0.3">
      <c r="A1463" t="s">
        <v>77</v>
      </c>
      <c r="B1463" t="s">
        <v>254</v>
      </c>
    </row>
    <row r="1464" spans="1:2" x14ac:dyDescent="0.3">
      <c r="A1464" t="s">
        <v>77</v>
      </c>
      <c r="B1464" t="s">
        <v>344</v>
      </c>
    </row>
    <row r="1465" spans="1:2" x14ac:dyDescent="0.3">
      <c r="A1465" t="s">
        <v>77</v>
      </c>
      <c r="B1465" t="s">
        <v>246</v>
      </c>
    </row>
    <row r="1466" spans="1:2" x14ac:dyDescent="0.3">
      <c r="A1466" t="s">
        <v>77</v>
      </c>
      <c r="B1466" t="s">
        <v>249</v>
      </c>
    </row>
    <row r="1467" spans="1:2" x14ac:dyDescent="0.3">
      <c r="A1467" t="s">
        <v>77</v>
      </c>
      <c r="B1467" t="s">
        <v>265</v>
      </c>
    </row>
    <row r="1468" spans="1:2" x14ac:dyDescent="0.3">
      <c r="A1468" t="s">
        <v>77</v>
      </c>
      <c r="B1468" t="s">
        <v>256</v>
      </c>
    </row>
    <row r="1469" spans="1:2" x14ac:dyDescent="0.3">
      <c r="A1469" t="s">
        <v>77</v>
      </c>
      <c r="B1469" t="s">
        <v>414</v>
      </c>
    </row>
    <row r="1470" spans="1:2" x14ac:dyDescent="0.3">
      <c r="A1470" t="s">
        <v>77</v>
      </c>
      <c r="B1470" t="s">
        <v>314</v>
      </c>
    </row>
    <row r="1471" spans="1:2" x14ac:dyDescent="0.3">
      <c r="A1471" t="s">
        <v>77</v>
      </c>
      <c r="B1471" t="s">
        <v>284</v>
      </c>
    </row>
    <row r="1472" spans="1:2" x14ac:dyDescent="0.3">
      <c r="A1472" t="s">
        <v>77</v>
      </c>
      <c r="B1472" t="s">
        <v>348</v>
      </c>
    </row>
    <row r="1473" spans="1:2" x14ac:dyDescent="0.3">
      <c r="A1473" t="s">
        <v>77</v>
      </c>
      <c r="B1473" t="s">
        <v>413</v>
      </c>
    </row>
    <row r="1474" spans="1:2" x14ac:dyDescent="0.3">
      <c r="A1474" t="s">
        <v>77</v>
      </c>
      <c r="B1474" t="s">
        <v>377</v>
      </c>
    </row>
    <row r="1475" spans="1:2" x14ac:dyDescent="0.3">
      <c r="A1475" t="s">
        <v>77</v>
      </c>
      <c r="B1475" t="s">
        <v>250</v>
      </c>
    </row>
    <row r="1476" spans="1:2" x14ac:dyDescent="0.3">
      <c r="A1476" t="s">
        <v>77</v>
      </c>
      <c r="B1476" t="s">
        <v>234</v>
      </c>
    </row>
    <row r="1477" spans="1:2" x14ac:dyDescent="0.3">
      <c r="A1477" t="s">
        <v>77</v>
      </c>
      <c r="B1477" t="s">
        <v>302</v>
      </c>
    </row>
    <row r="1478" spans="1:2" x14ac:dyDescent="0.3">
      <c r="A1478" t="s">
        <v>77</v>
      </c>
      <c r="B1478" t="s">
        <v>289</v>
      </c>
    </row>
    <row r="1479" spans="1:2" x14ac:dyDescent="0.3">
      <c r="A1479" t="s">
        <v>77</v>
      </c>
      <c r="B1479" t="s">
        <v>237</v>
      </c>
    </row>
    <row r="1480" spans="1:2" x14ac:dyDescent="0.3">
      <c r="A1480" t="s">
        <v>77</v>
      </c>
      <c r="B1480" t="s">
        <v>386</v>
      </c>
    </row>
    <row r="1481" spans="1:2" x14ac:dyDescent="0.3">
      <c r="A1481" t="s">
        <v>77</v>
      </c>
      <c r="B1481" t="s">
        <v>373</v>
      </c>
    </row>
    <row r="1482" spans="1:2" x14ac:dyDescent="0.3">
      <c r="A1482" t="s">
        <v>78</v>
      </c>
      <c r="B1482" t="s">
        <v>275</v>
      </c>
    </row>
    <row r="1483" spans="1:2" x14ac:dyDescent="0.3">
      <c r="A1483" t="s">
        <v>78</v>
      </c>
      <c r="B1483" t="s">
        <v>284</v>
      </c>
    </row>
    <row r="1484" spans="1:2" x14ac:dyDescent="0.3">
      <c r="A1484" t="s">
        <v>78</v>
      </c>
      <c r="B1484" t="s">
        <v>304</v>
      </c>
    </row>
    <row r="1485" spans="1:2" x14ac:dyDescent="0.3">
      <c r="A1485" t="s">
        <v>78</v>
      </c>
      <c r="B1485" t="s">
        <v>289</v>
      </c>
    </row>
    <row r="1486" spans="1:2" x14ac:dyDescent="0.3">
      <c r="A1486" t="s">
        <v>78</v>
      </c>
      <c r="B1486" t="s">
        <v>230</v>
      </c>
    </row>
    <row r="1487" spans="1:2" x14ac:dyDescent="0.3">
      <c r="A1487" t="s">
        <v>78</v>
      </c>
      <c r="B1487" t="s">
        <v>295</v>
      </c>
    </row>
    <row r="1488" spans="1:2" x14ac:dyDescent="0.3">
      <c r="A1488" t="s">
        <v>78</v>
      </c>
      <c r="B1488" t="s">
        <v>261</v>
      </c>
    </row>
    <row r="1489" spans="1:2" x14ac:dyDescent="0.3">
      <c r="A1489" t="s">
        <v>78</v>
      </c>
      <c r="B1489" t="s">
        <v>370</v>
      </c>
    </row>
    <row r="1490" spans="1:2" x14ac:dyDescent="0.3">
      <c r="A1490" t="s">
        <v>78</v>
      </c>
      <c r="B1490" t="s">
        <v>316</v>
      </c>
    </row>
    <row r="1491" spans="1:2" x14ac:dyDescent="0.3">
      <c r="A1491" t="s">
        <v>78</v>
      </c>
      <c r="B1491" t="s">
        <v>223</v>
      </c>
    </row>
    <row r="1492" spans="1:2" x14ac:dyDescent="0.3">
      <c r="A1492" t="s">
        <v>78</v>
      </c>
      <c r="B1492" t="s">
        <v>378</v>
      </c>
    </row>
    <row r="1493" spans="1:2" x14ac:dyDescent="0.3">
      <c r="A1493" t="s">
        <v>78</v>
      </c>
      <c r="B1493" t="s">
        <v>268</v>
      </c>
    </row>
    <row r="1494" spans="1:2" x14ac:dyDescent="0.3">
      <c r="A1494" t="s">
        <v>78</v>
      </c>
      <c r="B1494" t="s">
        <v>285</v>
      </c>
    </row>
    <row r="1495" spans="1:2" x14ac:dyDescent="0.3">
      <c r="A1495" t="s">
        <v>78</v>
      </c>
      <c r="B1495" t="s">
        <v>236</v>
      </c>
    </row>
    <row r="1496" spans="1:2" x14ac:dyDescent="0.3">
      <c r="A1496" t="s">
        <v>78</v>
      </c>
      <c r="B1496" t="s">
        <v>280</v>
      </c>
    </row>
    <row r="1497" spans="1:2" x14ac:dyDescent="0.3">
      <c r="A1497" t="s">
        <v>78</v>
      </c>
      <c r="B1497" t="s">
        <v>312</v>
      </c>
    </row>
    <row r="1498" spans="1:2" x14ac:dyDescent="0.3">
      <c r="A1498" t="s">
        <v>78</v>
      </c>
      <c r="B1498" t="s">
        <v>317</v>
      </c>
    </row>
    <row r="1499" spans="1:2" x14ac:dyDescent="0.3">
      <c r="A1499" t="s">
        <v>78</v>
      </c>
      <c r="B1499" t="s">
        <v>219</v>
      </c>
    </row>
    <row r="1500" spans="1:2" x14ac:dyDescent="0.3">
      <c r="A1500" t="s">
        <v>78</v>
      </c>
      <c r="B1500" t="s">
        <v>328</v>
      </c>
    </row>
    <row r="1501" spans="1:2" x14ac:dyDescent="0.3">
      <c r="A1501" t="s">
        <v>78</v>
      </c>
      <c r="B1501" t="s">
        <v>367</v>
      </c>
    </row>
    <row r="1502" spans="1:2" x14ac:dyDescent="0.3">
      <c r="A1502" t="s">
        <v>79</v>
      </c>
      <c r="B1502" t="s">
        <v>327</v>
      </c>
    </row>
    <row r="1503" spans="1:2" x14ac:dyDescent="0.3">
      <c r="A1503" t="s">
        <v>79</v>
      </c>
      <c r="B1503" t="s">
        <v>406</v>
      </c>
    </row>
    <row r="1504" spans="1:2" x14ac:dyDescent="0.3">
      <c r="A1504" t="s">
        <v>79</v>
      </c>
      <c r="B1504" t="s">
        <v>224</v>
      </c>
    </row>
    <row r="1505" spans="1:2" x14ac:dyDescent="0.3">
      <c r="A1505" t="s">
        <v>79</v>
      </c>
      <c r="B1505" t="s">
        <v>355</v>
      </c>
    </row>
    <row r="1506" spans="1:2" x14ac:dyDescent="0.3">
      <c r="A1506" t="s">
        <v>79</v>
      </c>
      <c r="B1506" t="s">
        <v>395</v>
      </c>
    </row>
    <row r="1507" spans="1:2" x14ac:dyDescent="0.3">
      <c r="A1507" t="s">
        <v>79</v>
      </c>
      <c r="B1507" t="s">
        <v>398</v>
      </c>
    </row>
    <row r="1508" spans="1:2" x14ac:dyDescent="0.3">
      <c r="A1508" t="s">
        <v>79</v>
      </c>
      <c r="B1508" t="s">
        <v>279</v>
      </c>
    </row>
    <row r="1509" spans="1:2" x14ac:dyDescent="0.3">
      <c r="A1509" t="s">
        <v>79</v>
      </c>
      <c r="B1509" t="s">
        <v>257</v>
      </c>
    </row>
    <row r="1510" spans="1:2" x14ac:dyDescent="0.3">
      <c r="A1510" t="s">
        <v>79</v>
      </c>
      <c r="B1510" t="s">
        <v>271</v>
      </c>
    </row>
    <row r="1511" spans="1:2" x14ac:dyDescent="0.3">
      <c r="A1511" t="s">
        <v>79</v>
      </c>
      <c r="B1511" t="s">
        <v>291</v>
      </c>
    </row>
    <row r="1512" spans="1:2" x14ac:dyDescent="0.3">
      <c r="A1512" t="s">
        <v>79</v>
      </c>
      <c r="B1512" t="s">
        <v>249</v>
      </c>
    </row>
    <row r="1513" spans="1:2" x14ac:dyDescent="0.3">
      <c r="A1513" t="s">
        <v>79</v>
      </c>
      <c r="B1513" t="s">
        <v>237</v>
      </c>
    </row>
    <row r="1514" spans="1:2" x14ac:dyDescent="0.3">
      <c r="A1514" t="s">
        <v>79</v>
      </c>
      <c r="B1514" t="s">
        <v>238</v>
      </c>
    </row>
    <row r="1515" spans="1:2" x14ac:dyDescent="0.3">
      <c r="A1515" t="s">
        <v>79</v>
      </c>
      <c r="B1515" t="s">
        <v>371</v>
      </c>
    </row>
    <row r="1516" spans="1:2" x14ac:dyDescent="0.3">
      <c r="A1516" t="s">
        <v>79</v>
      </c>
      <c r="B1516" t="s">
        <v>307</v>
      </c>
    </row>
    <row r="1517" spans="1:2" x14ac:dyDescent="0.3">
      <c r="A1517" t="s">
        <v>79</v>
      </c>
      <c r="B1517" t="s">
        <v>409</v>
      </c>
    </row>
    <row r="1518" spans="1:2" x14ac:dyDescent="0.3">
      <c r="A1518" t="s">
        <v>79</v>
      </c>
      <c r="B1518" t="s">
        <v>328</v>
      </c>
    </row>
    <row r="1519" spans="1:2" x14ac:dyDescent="0.3">
      <c r="A1519" t="s">
        <v>79</v>
      </c>
      <c r="B1519" t="s">
        <v>338</v>
      </c>
    </row>
    <row r="1520" spans="1:2" x14ac:dyDescent="0.3">
      <c r="A1520" t="s">
        <v>79</v>
      </c>
      <c r="B1520" t="s">
        <v>223</v>
      </c>
    </row>
    <row r="1521" spans="1:2" x14ac:dyDescent="0.3">
      <c r="A1521" t="s">
        <v>79</v>
      </c>
      <c r="B1521" t="s">
        <v>374</v>
      </c>
    </row>
    <row r="1522" spans="1:2" x14ac:dyDescent="0.3">
      <c r="A1522" t="s">
        <v>80</v>
      </c>
      <c r="B1522" t="s">
        <v>344</v>
      </c>
    </row>
    <row r="1523" spans="1:2" x14ac:dyDescent="0.3">
      <c r="A1523" t="s">
        <v>80</v>
      </c>
      <c r="B1523" t="s">
        <v>332</v>
      </c>
    </row>
    <row r="1524" spans="1:2" x14ac:dyDescent="0.3">
      <c r="A1524" t="s">
        <v>80</v>
      </c>
      <c r="B1524" t="s">
        <v>412</v>
      </c>
    </row>
    <row r="1525" spans="1:2" x14ac:dyDescent="0.3">
      <c r="A1525" t="s">
        <v>80</v>
      </c>
      <c r="B1525" t="s">
        <v>220</v>
      </c>
    </row>
    <row r="1526" spans="1:2" x14ac:dyDescent="0.3">
      <c r="A1526" t="s">
        <v>80</v>
      </c>
      <c r="B1526" t="s">
        <v>280</v>
      </c>
    </row>
    <row r="1527" spans="1:2" x14ac:dyDescent="0.3">
      <c r="A1527" t="s">
        <v>80</v>
      </c>
      <c r="B1527" t="s">
        <v>221</v>
      </c>
    </row>
    <row r="1528" spans="1:2" x14ac:dyDescent="0.3">
      <c r="A1528" t="s">
        <v>80</v>
      </c>
      <c r="B1528" t="s">
        <v>374</v>
      </c>
    </row>
    <row r="1529" spans="1:2" x14ac:dyDescent="0.3">
      <c r="A1529" t="s">
        <v>80</v>
      </c>
      <c r="B1529" t="s">
        <v>387</v>
      </c>
    </row>
    <row r="1530" spans="1:2" x14ac:dyDescent="0.3">
      <c r="A1530" t="s">
        <v>80</v>
      </c>
      <c r="B1530" t="s">
        <v>261</v>
      </c>
    </row>
    <row r="1531" spans="1:2" x14ac:dyDescent="0.3">
      <c r="A1531" t="s">
        <v>80</v>
      </c>
      <c r="B1531" t="s">
        <v>373</v>
      </c>
    </row>
    <row r="1532" spans="1:2" x14ac:dyDescent="0.3">
      <c r="A1532" t="s">
        <v>80</v>
      </c>
      <c r="B1532" t="s">
        <v>249</v>
      </c>
    </row>
    <row r="1533" spans="1:2" x14ac:dyDescent="0.3">
      <c r="A1533" t="s">
        <v>80</v>
      </c>
      <c r="B1533" t="s">
        <v>347</v>
      </c>
    </row>
    <row r="1534" spans="1:2" x14ac:dyDescent="0.3">
      <c r="A1534" t="s">
        <v>80</v>
      </c>
      <c r="B1534" t="s">
        <v>349</v>
      </c>
    </row>
    <row r="1535" spans="1:2" x14ac:dyDescent="0.3">
      <c r="A1535" t="s">
        <v>80</v>
      </c>
      <c r="B1535" t="s">
        <v>263</v>
      </c>
    </row>
    <row r="1536" spans="1:2" x14ac:dyDescent="0.3">
      <c r="A1536" t="s">
        <v>80</v>
      </c>
      <c r="B1536" t="s">
        <v>381</v>
      </c>
    </row>
    <row r="1537" spans="1:2" x14ac:dyDescent="0.3">
      <c r="A1537" t="s">
        <v>80</v>
      </c>
      <c r="B1537" t="s">
        <v>355</v>
      </c>
    </row>
    <row r="1538" spans="1:2" x14ac:dyDescent="0.3">
      <c r="A1538" t="s">
        <v>80</v>
      </c>
      <c r="B1538" t="s">
        <v>222</v>
      </c>
    </row>
    <row r="1539" spans="1:2" x14ac:dyDescent="0.3">
      <c r="A1539" t="s">
        <v>80</v>
      </c>
      <c r="B1539" t="s">
        <v>246</v>
      </c>
    </row>
    <row r="1540" spans="1:2" x14ac:dyDescent="0.3">
      <c r="A1540" t="s">
        <v>80</v>
      </c>
      <c r="B1540" t="s">
        <v>418</v>
      </c>
    </row>
    <row r="1541" spans="1:2" x14ac:dyDescent="0.3">
      <c r="A1541" t="s">
        <v>80</v>
      </c>
      <c r="B1541" t="s">
        <v>335</v>
      </c>
    </row>
    <row r="1542" spans="1:2" x14ac:dyDescent="0.3">
      <c r="A1542" t="s">
        <v>81</v>
      </c>
      <c r="B1542" t="s">
        <v>320</v>
      </c>
    </row>
    <row r="1543" spans="1:2" x14ac:dyDescent="0.3">
      <c r="A1543" t="s">
        <v>81</v>
      </c>
      <c r="B1543" t="s">
        <v>311</v>
      </c>
    </row>
    <row r="1544" spans="1:2" x14ac:dyDescent="0.3">
      <c r="A1544" t="s">
        <v>81</v>
      </c>
      <c r="B1544" t="s">
        <v>357</v>
      </c>
    </row>
    <row r="1545" spans="1:2" x14ac:dyDescent="0.3">
      <c r="A1545" t="s">
        <v>81</v>
      </c>
      <c r="B1545" t="s">
        <v>248</v>
      </c>
    </row>
    <row r="1546" spans="1:2" x14ac:dyDescent="0.3">
      <c r="A1546" t="s">
        <v>81</v>
      </c>
      <c r="B1546" t="s">
        <v>345</v>
      </c>
    </row>
    <row r="1547" spans="1:2" x14ac:dyDescent="0.3">
      <c r="A1547" t="s">
        <v>81</v>
      </c>
      <c r="B1547" t="s">
        <v>275</v>
      </c>
    </row>
    <row r="1548" spans="1:2" x14ac:dyDescent="0.3">
      <c r="A1548" t="s">
        <v>81</v>
      </c>
      <c r="B1548" t="s">
        <v>372</v>
      </c>
    </row>
    <row r="1549" spans="1:2" x14ac:dyDescent="0.3">
      <c r="A1549" t="s">
        <v>81</v>
      </c>
      <c r="B1549" t="s">
        <v>232</v>
      </c>
    </row>
    <row r="1550" spans="1:2" x14ac:dyDescent="0.3">
      <c r="A1550" t="s">
        <v>81</v>
      </c>
      <c r="B1550" t="s">
        <v>341</v>
      </c>
    </row>
    <row r="1551" spans="1:2" x14ac:dyDescent="0.3">
      <c r="A1551" t="s">
        <v>81</v>
      </c>
      <c r="B1551" t="s">
        <v>365</v>
      </c>
    </row>
    <row r="1552" spans="1:2" x14ac:dyDescent="0.3">
      <c r="A1552" t="s">
        <v>81</v>
      </c>
      <c r="B1552" t="s">
        <v>339</v>
      </c>
    </row>
    <row r="1553" spans="1:2" x14ac:dyDescent="0.3">
      <c r="A1553" t="s">
        <v>81</v>
      </c>
      <c r="B1553" t="s">
        <v>247</v>
      </c>
    </row>
    <row r="1554" spans="1:2" x14ac:dyDescent="0.3">
      <c r="A1554" t="s">
        <v>81</v>
      </c>
      <c r="B1554" t="s">
        <v>413</v>
      </c>
    </row>
    <row r="1555" spans="1:2" x14ac:dyDescent="0.3">
      <c r="A1555" t="s">
        <v>81</v>
      </c>
      <c r="B1555" t="s">
        <v>264</v>
      </c>
    </row>
    <row r="1556" spans="1:2" x14ac:dyDescent="0.3">
      <c r="A1556" t="s">
        <v>81</v>
      </c>
      <c r="B1556" t="s">
        <v>265</v>
      </c>
    </row>
    <row r="1557" spans="1:2" x14ac:dyDescent="0.3">
      <c r="A1557" t="s">
        <v>81</v>
      </c>
      <c r="B1557" t="s">
        <v>356</v>
      </c>
    </row>
    <row r="1558" spans="1:2" x14ac:dyDescent="0.3">
      <c r="A1558" t="s">
        <v>81</v>
      </c>
      <c r="B1558" t="s">
        <v>396</v>
      </c>
    </row>
    <row r="1559" spans="1:2" x14ac:dyDescent="0.3">
      <c r="A1559" t="s">
        <v>81</v>
      </c>
      <c r="B1559" t="s">
        <v>402</v>
      </c>
    </row>
    <row r="1560" spans="1:2" x14ac:dyDescent="0.3">
      <c r="A1560" t="s">
        <v>81</v>
      </c>
      <c r="B1560" t="s">
        <v>266</v>
      </c>
    </row>
    <row r="1561" spans="1:2" x14ac:dyDescent="0.3">
      <c r="A1561" t="s">
        <v>81</v>
      </c>
      <c r="B1561" t="s">
        <v>317</v>
      </c>
    </row>
    <row r="1562" spans="1:2" x14ac:dyDescent="0.3">
      <c r="A1562" t="s">
        <v>82</v>
      </c>
      <c r="B1562" t="s">
        <v>235</v>
      </c>
    </row>
    <row r="1563" spans="1:2" x14ac:dyDescent="0.3">
      <c r="A1563" t="s">
        <v>82</v>
      </c>
      <c r="B1563" t="s">
        <v>370</v>
      </c>
    </row>
    <row r="1564" spans="1:2" x14ac:dyDescent="0.3">
      <c r="A1564" t="s">
        <v>82</v>
      </c>
      <c r="B1564" t="s">
        <v>392</v>
      </c>
    </row>
    <row r="1565" spans="1:2" x14ac:dyDescent="0.3">
      <c r="A1565" t="s">
        <v>82</v>
      </c>
      <c r="B1565" t="s">
        <v>310</v>
      </c>
    </row>
    <row r="1566" spans="1:2" x14ac:dyDescent="0.3">
      <c r="A1566" t="s">
        <v>82</v>
      </c>
      <c r="B1566" t="s">
        <v>323</v>
      </c>
    </row>
    <row r="1567" spans="1:2" x14ac:dyDescent="0.3">
      <c r="A1567" t="s">
        <v>82</v>
      </c>
      <c r="B1567" t="s">
        <v>304</v>
      </c>
    </row>
    <row r="1568" spans="1:2" x14ac:dyDescent="0.3">
      <c r="A1568" t="s">
        <v>82</v>
      </c>
      <c r="B1568" t="s">
        <v>341</v>
      </c>
    </row>
    <row r="1569" spans="1:2" x14ac:dyDescent="0.3">
      <c r="A1569" t="s">
        <v>82</v>
      </c>
      <c r="B1569" t="s">
        <v>348</v>
      </c>
    </row>
    <row r="1570" spans="1:2" x14ac:dyDescent="0.3">
      <c r="A1570" t="s">
        <v>82</v>
      </c>
      <c r="B1570" t="s">
        <v>361</v>
      </c>
    </row>
    <row r="1571" spans="1:2" x14ac:dyDescent="0.3">
      <c r="A1571" t="s">
        <v>82</v>
      </c>
      <c r="B1571" t="s">
        <v>386</v>
      </c>
    </row>
    <row r="1572" spans="1:2" x14ac:dyDescent="0.3">
      <c r="A1572" t="s">
        <v>82</v>
      </c>
      <c r="B1572" t="s">
        <v>296</v>
      </c>
    </row>
    <row r="1573" spans="1:2" x14ac:dyDescent="0.3">
      <c r="A1573" t="s">
        <v>82</v>
      </c>
      <c r="B1573" t="s">
        <v>270</v>
      </c>
    </row>
    <row r="1574" spans="1:2" x14ac:dyDescent="0.3">
      <c r="A1574" t="s">
        <v>82</v>
      </c>
      <c r="B1574" t="s">
        <v>347</v>
      </c>
    </row>
    <row r="1575" spans="1:2" x14ac:dyDescent="0.3">
      <c r="A1575" t="s">
        <v>82</v>
      </c>
      <c r="B1575" t="s">
        <v>297</v>
      </c>
    </row>
    <row r="1576" spans="1:2" x14ac:dyDescent="0.3">
      <c r="A1576" t="s">
        <v>82</v>
      </c>
      <c r="B1576" t="s">
        <v>409</v>
      </c>
    </row>
    <row r="1577" spans="1:2" x14ac:dyDescent="0.3">
      <c r="A1577" t="s">
        <v>82</v>
      </c>
      <c r="B1577" t="s">
        <v>311</v>
      </c>
    </row>
    <row r="1578" spans="1:2" x14ac:dyDescent="0.3">
      <c r="A1578" t="s">
        <v>82</v>
      </c>
      <c r="B1578" t="s">
        <v>355</v>
      </c>
    </row>
    <row r="1579" spans="1:2" x14ac:dyDescent="0.3">
      <c r="A1579" t="s">
        <v>82</v>
      </c>
      <c r="B1579" t="s">
        <v>223</v>
      </c>
    </row>
    <row r="1580" spans="1:2" x14ac:dyDescent="0.3">
      <c r="A1580" t="s">
        <v>82</v>
      </c>
      <c r="B1580" t="s">
        <v>399</v>
      </c>
    </row>
    <row r="1581" spans="1:2" x14ac:dyDescent="0.3">
      <c r="A1581" t="s">
        <v>82</v>
      </c>
      <c r="B1581" t="s">
        <v>286</v>
      </c>
    </row>
    <row r="1582" spans="1:2" x14ac:dyDescent="0.3">
      <c r="A1582" t="s">
        <v>83</v>
      </c>
      <c r="B1582" t="s">
        <v>322</v>
      </c>
    </row>
    <row r="1583" spans="1:2" x14ac:dyDescent="0.3">
      <c r="A1583" t="s">
        <v>83</v>
      </c>
      <c r="B1583" t="s">
        <v>358</v>
      </c>
    </row>
    <row r="1584" spans="1:2" x14ac:dyDescent="0.3">
      <c r="A1584" t="s">
        <v>83</v>
      </c>
      <c r="B1584" t="s">
        <v>361</v>
      </c>
    </row>
    <row r="1585" spans="1:2" x14ac:dyDescent="0.3">
      <c r="A1585" t="s">
        <v>83</v>
      </c>
      <c r="B1585" t="s">
        <v>305</v>
      </c>
    </row>
    <row r="1586" spans="1:2" x14ac:dyDescent="0.3">
      <c r="A1586" t="s">
        <v>83</v>
      </c>
      <c r="B1586" t="s">
        <v>259</v>
      </c>
    </row>
    <row r="1587" spans="1:2" x14ac:dyDescent="0.3">
      <c r="A1587" t="s">
        <v>83</v>
      </c>
      <c r="B1587" t="s">
        <v>328</v>
      </c>
    </row>
    <row r="1588" spans="1:2" x14ac:dyDescent="0.3">
      <c r="A1588" t="s">
        <v>83</v>
      </c>
      <c r="B1588" t="s">
        <v>331</v>
      </c>
    </row>
    <row r="1589" spans="1:2" x14ac:dyDescent="0.3">
      <c r="A1589" t="s">
        <v>83</v>
      </c>
      <c r="B1589" t="s">
        <v>272</v>
      </c>
    </row>
    <row r="1590" spans="1:2" x14ac:dyDescent="0.3">
      <c r="A1590" t="s">
        <v>83</v>
      </c>
      <c r="B1590" t="s">
        <v>285</v>
      </c>
    </row>
    <row r="1591" spans="1:2" x14ac:dyDescent="0.3">
      <c r="A1591" t="s">
        <v>83</v>
      </c>
      <c r="B1591" t="s">
        <v>239</v>
      </c>
    </row>
    <row r="1592" spans="1:2" x14ac:dyDescent="0.3">
      <c r="A1592" t="s">
        <v>83</v>
      </c>
      <c r="B1592" t="s">
        <v>240</v>
      </c>
    </row>
    <row r="1593" spans="1:2" x14ac:dyDescent="0.3">
      <c r="A1593" t="s">
        <v>83</v>
      </c>
      <c r="B1593" t="s">
        <v>379</v>
      </c>
    </row>
    <row r="1594" spans="1:2" x14ac:dyDescent="0.3">
      <c r="A1594" t="s">
        <v>83</v>
      </c>
      <c r="B1594" t="s">
        <v>284</v>
      </c>
    </row>
    <row r="1595" spans="1:2" x14ac:dyDescent="0.3">
      <c r="A1595" t="s">
        <v>83</v>
      </c>
      <c r="B1595" t="s">
        <v>245</v>
      </c>
    </row>
    <row r="1596" spans="1:2" x14ac:dyDescent="0.3">
      <c r="A1596" t="s">
        <v>83</v>
      </c>
      <c r="B1596" t="s">
        <v>335</v>
      </c>
    </row>
    <row r="1597" spans="1:2" x14ac:dyDescent="0.3">
      <c r="A1597" t="s">
        <v>83</v>
      </c>
      <c r="B1597" t="s">
        <v>314</v>
      </c>
    </row>
    <row r="1598" spans="1:2" x14ac:dyDescent="0.3">
      <c r="A1598" t="s">
        <v>83</v>
      </c>
      <c r="B1598" t="s">
        <v>244</v>
      </c>
    </row>
    <row r="1599" spans="1:2" x14ac:dyDescent="0.3">
      <c r="A1599" t="s">
        <v>83</v>
      </c>
      <c r="B1599" t="s">
        <v>306</v>
      </c>
    </row>
    <row r="1600" spans="1:2" x14ac:dyDescent="0.3">
      <c r="A1600" t="s">
        <v>83</v>
      </c>
      <c r="B1600" t="s">
        <v>271</v>
      </c>
    </row>
    <row r="1601" spans="1:2" x14ac:dyDescent="0.3">
      <c r="A1601" t="s">
        <v>83</v>
      </c>
      <c r="B1601" t="s">
        <v>334</v>
      </c>
    </row>
    <row r="1602" spans="1:2" x14ac:dyDescent="0.3">
      <c r="A1602" t="s">
        <v>84</v>
      </c>
      <c r="B1602" t="s">
        <v>237</v>
      </c>
    </row>
    <row r="1603" spans="1:2" x14ac:dyDescent="0.3">
      <c r="A1603" t="s">
        <v>84</v>
      </c>
      <c r="B1603" t="s">
        <v>379</v>
      </c>
    </row>
    <row r="1604" spans="1:2" x14ac:dyDescent="0.3">
      <c r="A1604" t="s">
        <v>84</v>
      </c>
      <c r="B1604" t="s">
        <v>365</v>
      </c>
    </row>
    <row r="1605" spans="1:2" x14ac:dyDescent="0.3">
      <c r="A1605" t="s">
        <v>84</v>
      </c>
      <c r="B1605" t="s">
        <v>281</v>
      </c>
    </row>
    <row r="1606" spans="1:2" x14ac:dyDescent="0.3">
      <c r="A1606" t="s">
        <v>84</v>
      </c>
      <c r="B1606" t="s">
        <v>380</v>
      </c>
    </row>
    <row r="1607" spans="1:2" x14ac:dyDescent="0.3">
      <c r="A1607" t="s">
        <v>84</v>
      </c>
      <c r="B1607" t="s">
        <v>258</v>
      </c>
    </row>
    <row r="1608" spans="1:2" x14ac:dyDescent="0.3">
      <c r="A1608" t="s">
        <v>84</v>
      </c>
      <c r="B1608" t="s">
        <v>285</v>
      </c>
    </row>
    <row r="1609" spans="1:2" x14ac:dyDescent="0.3">
      <c r="A1609" t="s">
        <v>84</v>
      </c>
      <c r="B1609" t="s">
        <v>310</v>
      </c>
    </row>
    <row r="1610" spans="1:2" x14ac:dyDescent="0.3">
      <c r="A1610" t="s">
        <v>84</v>
      </c>
      <c r="B1610" t="s">
        <v>414</v>
      </c>
    </row>
    <row r="1611" spans="1:2" x14ac:dyDescent="0.3">
      <c r="A1611" t="s">
        <v>84</v>
      </c>
      <c r="B1611" t="s">
        <v>265</v>
      </c>
    </row>
    <row r="1612" spans="1:2" x14ac:dyDescent="0.3">
      <c r="A1612" t="s">
        <v>84</v>
      </c>
      <c r="B1612" t="s">
        <v>260</v>
      </c>
    </row>
    <row r="1613" spans="1:2" x14ac:dyDescent="0.3">
      <c r="A1613" t="s">
        <v>84</v>
      </c>
      <c r="B1613" t="s">
        <v>309</v>
      </c>
    </row>
    <row r="1614" spans="1:2" x14ac:dyDescent="0.3">
      <c r="A1614" t="s">
        <v>84</v>
      </c>
      <c r="B1614" t="s">
        <v>323</v>
      </c>
    </row>
    <row r="1615" spans="1:2" x14ac:dyDescent="0.3">
      <c r="A1615" t="s">
        <v>84</v>
      </c>
      <c r="B1615" t="s">
        <v>404</v>
      </c>
    </row>
    <row r="1616" spans="1:2" x14ac:dyDescent="0.3">
      <c r="A1616" t="s">
        <v>84</v>
      </c>
      <c r="B1616" t="s">
        <v>411</v>
      </c>
    </row>
    <row r="1617" spans="1:2" x14ac:dyDescent="0.3">
      <c r="A1617" t="s">
        <v>84</v>
      </c>
      <c r="B1617" t="s">
        <v>343</v>
      </c>
    </row>
    <row r="1618" spans="1:2" x14ac:dyDescent="0.3">
      <c r="A1618" t="s">
        <v>84</v>
      </c>
      <c r="B1618" t="s">
        <v>256</v>
      </c>
    </row>
    <row r="1619" spans="1:2" x14ac:dyDescent="0.3">
      <c r="A1619" t="s">
        <v>84</v>
      </c>
      <c r="B1619" t="s">
        <v>304</v>
      </c>
    </row>
    <row r="1620" spans="1:2" x14ac:dyDescent="0.3">
      <c r="A1620" t="s">
        <v>84</v>
      </c>
      <c r="B1620" t="s">
        <v>357</v>
      </c>
    </row>
    <row r="1621" spans="1:2" x14ac:dyDescent="0.3">
      <c r="A1621" t="s">
        <v>84</v>
      </c>
      <c r="B1621" t="s">
        <v>279</v>
      </c>
    </row>
    <row r="1622" spans="1:2" x14ac:dyDescent="0.3">
      <c r="A1622" t="s">
        <v>85</v>
      </c>
      <c r="B1622" t="s">
        <v>236</v>
      </c>
    </row>
    <row r="1623" spans="1:2" x14ac:dyDescent="0.3">
      <c r="A1623" t="s">
        <v>85</v>
      </c>
      <c r="B1623" t="s">
        <v>352</v>
      </c>
    </row>
    <row r="1624" spans="1:2" x14ac:dyDescent="0.3">
      <c r="A1624" t="s">
        <v>85</v>
      </c>
      <c r="B1624" t="s">
        <v>379</v>
      </c>
    </row>
    <row r="1625" spans="1:2" x14ac:dyDescent="0.3">
      <c r="A1625" t="s">
        <v>85</v>
      </c>
      <c r="B1625" t="s">
        <v>260</v>
      </c>
    </row>
    <row r="1626" spans="1:2" x14ac:dyDescent="0.3">
      <c r="A1626" t="s">
        <v>85</v>
      </c>
      <c r="B1626" t="s">
        <v>320</v>
      </c>
    </row>
    <row r="1627" spans="1:2" x14ac:dyDescent="0.3">
      <c r="A1627" t="s">
        <v>85</v>
      </c>
      <c r="B1627" t="s">
        <v>222</v>
      </c>
    </row>
    <row r="1628" spans="1:2" x14ac:dyDescent="0.3">
      <c r="A1628" t="s">
        <v>85</v>
      </c>
      <c r="B1628" t="s">
        <v>343</v>
      </c>
    </row>
    <row r="1629" spans="1:2" x14ac:dyDescent="0.3">
      <c r="A1629" t="s">
        <v>85</v>
      </c>
      <c r="B1629" t="s">
        <v>374</v>
      </c>
    </row>
    <row r="1630" spans="1:2" x14ac:dyDescent="0.3">
      <c r="A1630" t="s">
        <v>85</v>
      </c>
      <c r="B1630" t="s">
        <v>303</v>
      </c>
    </row>
    <row r="1631" spans="1:2" x14ac:dyDescent="0.3">
      <c r="A1631" t="s">
        <v>85</v>
      </c>
      <c r="B1631" t="s">
        <v>370</v>
      </c>
    </row>
    <row r="1632" spans="1:2" x14ac:dyDescent="0.3">
      <c r="A1632" t="s">
        <v>85</v>
      </c>
      <c r="B1632" t="s">
        <v>249</v>
      </c>
    </row>
    <row r="1633" spans="1:2" x14ac:dyDescent="0.3">
      <c r="A1633" t="s">
        <v>85</v>
      </c>
      <c r="B1633" t="s">
        <v>241</v>
      </c>
    </row>
    <row r="1634" spans="1:2" x14ac:dyDescent="0.3">
      <c r="A1634" t="s">
        <v>85</v>
      </c>
      <c r="B1634" t="s">
        <v>371</v>
      </c>
    </row>
    <row r="1635" spans="1:2" x14ac:dyDescent="0.3">
      <c r="A1635" t="s">
        <v>85</v>
      </c>
      <c r="B1635" t="s">
        <v>292</v>
      </c>
    </row>
    <row r="1636" spans="1:2" x14ac:dyDescent="0.3">
      <c r="A1636" t="s">
        <v>85</v>
      </c>
      <c r="B1636" t="s">
        <v>268</v>
      </c>
    </row>
    <row r="1637" spans="1:2" x14ac:dyDescent="0.3">
      <c r="A1637" t="s">
        <v>85</v>
      </c>
      <c r="B1637" t="s">
        <v>380</v>
      </c>
    </row>
    <row r="1638" spans="1:2" x14ac:dyDescent="0.3">
      <c r="A1638" t="s">
        <v>85</v>
      </c>
      <c r="B1638" t="s">
        <v>290</v>
      </c>
    </row>
    <row r="1639" spans="1:2" x14ac:dyDescent="0.3">
      <c r="A1639" t="s">
        <v>85</v>
      </c>
      <c r="B1639" t="s">
        <v>404</v>
      </c>
    </row>
    <row r="1640" spans="1:2" x14ac:dyDescent="0.3">
      <c r="A1640" t="s">
        <v>85</v>
      </c>
      <c r="B1640" t="s">
        <v>336</v>
      </c>
    </row>
    <row r="1641" spans="1:2" x14ac:dyDescent="0.3">
      <c r="A1641" t="s">
        <v>85</v>
      </c>
      <c r="B1641" t="s">
        <v>233</v>
      </c>
    </row>
    <row r="1642" spans="1:2" x14ac:dyDescent="0.3">
      <c r="A1642" t="s">
        <v>86</v>
      </c>
      <c r="B1642" t="s">
        <v>334</v>
      </c>
    </row>
    <row r="1643" spans="1:2" x14ac:dyDescent="0.3">
      <c r="A1643" t="s">
        <v>86</v>
      </c>
      <c r="B1643" t="s">
        <v>381</v>
      </c>
    </row>
    <row r="1644" spans="1:2" x14ac:dyDescent="0.3">
      <c r="A1644" t="s">
        <v>86</v>
      </c>
      <c r="B1644" t="s">
        <v>390</v>
      </c>
    </row>
    <row r="1645" spans="1:2" x14ac:dyDescent="0.3">
      <c r="A1645" t="s">
        <v>86</v>
      </c>
      <c r="B1645" t="s">
        <v>346</v>
      </c>
    </row>
    <row r="1646" spans="1:2" x14ac:dyDescent="0.3">
      <c r="A1646" t="s">
        <v>86</v>
      </c>
      <c r="B1646" t="s">
        <v>362</v>
      </c>
    </row>
    <row r="1647" spans="1:2" x14ac:dyDescent="0.3">
      <c r="A1647" t="s">
        <v>86</v>
      </c>
      <c r="B1647" t="s">
        <v>290</v>
      </c>
    </row>
    <row r="1648" spans="1:2" x14ac:dyDescent="0.3">
      <c r="A1648" t="s">
        <v>86</v>
      </c>
      <c r="B1648" t="s">
        <v>228</v>
      </c>
    </row>
    <row r="1649" spans="1:2" x14ac:dyDescent="0.3">
      <c r="A1649" t="s">
        <v>86</v>
      </c>
      <c r="B1649" t="s">
        <v>276</v>
      </c>
    </row>
    <row r="1650" spans="1:2" x14ac:dyDescent="0.3">
      <c r="A1650" t="s">
        <v>86</v>
      </c>
      <c r="B1650" t="s">
        <v>239</v>
      </c>
    </row>
    <row r="1651" spans="1:2" x14ac:dyDescent="0.3">
      <c r="A1651" t="s">
        <v>86</v>
      </c>
      <c r="B1651" t="s">
        <v>312</v>
      </c>
    </row>
    <row r="1652" spans="1:2" x14ac:dyDescent="0.3">
      <c r="A1652" t="s">
        <v>86</v>
      </c>
      <c r="B1652" t="s">
        <v>256</v>
      </c>
    </row>
    <row r="1653" spans="1:2" x14ac:dyDescent="0.3">
      <c r="A1653" t="s">
        <v>86</v>
      </c>
      <c r="B1653" t="s">
        <v>356</v>
      </c>
    </row>
    <row r="1654" spans="1:2" x14ac:dyDescent="0.3">
      <c r="A1654" t="s">
        <v>86</v>
      </c>
      <c r="B1654" t="s">
        <v>388</v>
      </c>
    </row>
    <row r="1655" spans="1:2" x14ac:dyDescent="0.3">
      <c r="A1655" t="s">
        <v>86</v>
      </c>
      <c r="B1655" t="s">
        <v>225</v>
      </c>
    </row>
    <row r="1656" spans="1:2" x14ac:dyDescent="0.3">
      <c r="A1656" t="s">
        <v>86</v>
      </c>
      <c r="B1656" t="s">
        <v>341</v>
      </c>
    </row>
    <row r="1657" spans="1:2" x14ac:dyDescent="0.3">
      <c r="A1657" t="s">
        <v>86</v>
      </c>
      <c r="B1657" t="s">
        <v>400</v>
      </c>
    </row>
    <row r="1658" spans="1:2" x14ac:dyDescent="0.3">
      <c r="A1658" t="s">
        <v>86</v>
      </c>
      <c r="B1658" t="s">
        <v>303</v>
      </c>
    </row>
    <row r="1659" spans="1:2" x14ac:dyDescent="0.3">
      <c r="A1659" t="s">
        <v>86</v>
      </c>
      <c r="B1659" t="s">
        <v>289</v>
      </c>
    </row>
    <row r="1660" spans="1:2" x14ac:dyDescent="0.3">
      <c r="A1660" t="s">
        <v>86</v>
      </c>
      <c r="B1660" t="s">
        <v>335</v>
      </c>
    </row>
    <row r="1661" spans="1:2" x14ac:dyDescent="0.3">
      <c r="A1661" t="s">
        <v>86</v>
      </c>
      <c r="B1661" t="s">
        <v>257</v>
      </c>
    </row>
    <row r="1662" spans="1:2" x14ac:dyDescent="0.3">
      <c r="A1662" t="s">
        <v>87</v>
      </c>
      <c r="B1662" t="s">
        <v>250</v>
      </c>
    </row>
    <row r="1663" spans="1:2" x14ac:dyDescent="0.3">
      <c r="A1663" t="s">
        <v>87</v>
      </c>
      <c r="B1663" t="s">
        <v>376</v>
      </c>
    </row>
    <row r="1664" spans="1:2" x14ac:dyDescent="0.3">
      <c r="A1664" t="s">
        <v>87</v>
      </c>
      <c r="B1664" t="s">
        <v>225</v>
      </c>
    </row>
    <row r="1665" spans="1:2" x14ac:dyDescent="0.3">
      <c r="A1665" t="s">
        <v>87</v>
      </c>
      <c r="B1665" t="s">
        <v>323</v>
      </c>
    </row>
    <row r="1666" spans="1:2" x14ac:dyDescent="0.3">
      <c r="A1666" t="s">
        <v>87</v>
      </c>
      <c r="B1666" t="s">
        <v>241</v>
      </c>
    </row>
    <row r="1667" spans="1:2" x14ac:dyDescent="0.3">
      <c r="A1667" t="s">
        <v>87</v>
      </c>
      <c r="B1667" t="s">
        <v>306</v>
      </c>
    </row>
    <row r="1668" spans="1:2" x14ac:dyDescent="0.3">
      <c r="A1668" t="s">
        <v>87</v>
      </c>
      <c r="B1668" t="s">
        <v>399</v>
      </c>
    </row>
    <row r="1669" spans="1:2" x14ac:dyDescent="0.3">
      <c r="A1669" t="s">
        <v>87</v>
      </c>
      <c r="B1669" t="s">
        <v>413</v>
      </c>
    </row>
    <row r="1670" spans="1:2" x14ac:dyDescent="0.3">
      <c r="A1670" t="s">
        <v>87</v>
      </c>
      <c r="B1670" t="s">
        <v>382</v>
      </c>
    </row>
    <row r="1671" spans="1:2" x14ac:dyDescent="0.3">
      <c r="A1671" t="s">
        <v>87</v>
      </c>
      <c r="B1671" t="s">
        <v>317</v>
      </c>
    </row>
    <row r="1672" spans="1:2" x14ac:dyDescent="0.3">
      <c r="A1672" t="s">
        <v>87</v>
      </c>
      <c r="B1672" t="s">
        <v>303</v>
      </c>
    </row>
    <row r="1673" spans="1:2" x14ac:dyDescent="0.3">
      <c r="A1673" t="s">
        <v>87</v>
      </c>
      <c r="B1673" t="s">
        <v>221</v>
      </c>
    </row>
    <row r="1674" spans="1:2" x14ac:dyDescent="0.3">
      <c r="A1674" t="s">
        <v>87</v>
      </c>
      <c r="B1674" t="s">
        <v>297</v>
      </c>
    </row>
    <row r="1675" spans="1:2" x14ac:dyDescent="0.3">
      <c r="A1675" t="s">
        <v>87</v>
      </c>
      <c r="B1675" t="s">
        <v>356</v>
      </c>
    </row>
    <row r="1676" spans="1:2" x14ac:dyDescent="0.3">
      <c r="A1676" t="s">
        <v>87</v>
      </c>
      <c r="B1676" t="s">
        <v>416</v>
      </c>
    </row>
    <row r="1677" spans="1:2" x14ac:dyDescent="0.3">
      <c r="A1677" t="s">
        <v>87</v>
      </c>
      <c r="B1677" t="s">
        <v>293</v>
      </c>
    </row>
    <row r="1678" spans="1:2" x14ac:dyDescent="0.3">
      <c r="A1678" t="s">
        <v>87</v>
      </c>
      <c r="B1678" t="s">
        <v>235</v>
      </c>
    </row>
    <row r="1679" spans="1:2" x14ac:dyDescent="0.3">
      <c r="A1679" t="s">
        <v>87</v>
      </c>
      <c r="B1679" t="s">
        <v>384</v>
      </c>
    </row>
    <row r="1680" spans="1:2" x14ac:dyDescent="0.3">
      <c r="A1680" t="s">
        <v>87</v>
      </c>
      <c r="B1680" t="s">
        <v>301</v>
      </c>
    </row>
    <row r="1681" spans="1:2" x14ac:dyDescent="0.3">
      <c r="A1681" t="s">
        <v>87</v>
      </c>
      <c r="B1681" t="s">
        <v>245</v>
      </c>
    </row>
    <row r="1682" spans="1:2" x14ac:dyDescent="0.3">
      <c r="A1682" t="s">
        <v>88</v>
      </c>
      <c r="B1682" t="s">
        <v>257</v>
      </c>
    </row>
    <row r="1683" spans="1:2" x14ac:dyDescent="0.3">
      <c r="A1683" t="s">
        <v>88</v>
      </c>
      <c r="B1683" t="s">
        <v>362</v>
      </c>
    </row>
    <row r="1684" spans="1:2" x14ac:dyDescent="0.3">
      <c r="A1684" t="s">
        <v>88</v>
      </c>
      <c r="B1684" t="s">
        <v>258</v>
      </c>
    </row>
    <row r="1685" spans="1:2" x14ac:dyDescent="0.3">
      <c r="A1685" t="s">
        <v>88</v>
      </c>
      <c r="B1685" t="s">
        <v>400</v>
      </c>
    </row>
    <row r="1686" spans="1:2" x14ac:dyDescent="0.3">
      <c r="A1686" t="s">
        <v>88</v>
      </c>
      <c r="B1686" t="s">
        <v>251</v>
      </c>
    </row>
    <row r="1687" spans="1:2" x14ac:dyDescent="0.3">
      <c r="A1687" t="s">
        <v>88</v>
      </c>
      <c r="B1687" t="s">
        <v>384</v>
      </c>
    </row>
    <row r="1688" spans="1:2" x14ac:dyDescent="0.3">
      <c r="A1688" t="s">
        <v>88</v>
      </c>
      <c r="B1688" t="s">
        <v>318</v>
      </c>
    </row>
    <row r="1689" spans="1:2" x14ac:dyDescent="0.3">
      <c r="A1689" t="s">
        <v>88</v>
      </c>
      <c r="B1689" t="s">
        <v>395</v>
      </c>
    </row>
    <row r="1690" spans="1:2" x14ac:dyDescent="0.3">
      <c r="A1690" t="s">
        <v>88</v>
      </c>
      <c r="B1690" t="s">
        <v>356</v>
      </c>
    </row>
    <row r="1691" spans="1:2" x14ac:dyDescent="0.3">
      <c r="A1691" t="s">
        <v>88</v>
      </c>
      <c r="B1691" t="s">
        <v>310</v>
      </c>
    </row>
    <row r="1692" spans="1:2" x14ac:dyDescent="0.3">
      <c r="A1692" t="s">
        <v>88</v>
      </c>
      <c r="B1692" t="s">
        <v>279</v>
      </c>
    </row>
    <row r="1693" spans="1:2" x14ac:dyDescent="0.3">
      <c r="A1693" t="s">
        <v>88</v>
      </c>
      <c r="B1693" t="s">
        <v>222</v>
      </c>
    </row>
    <row r="1694" spans="1:2" x14ac:dyDescent="0.3">
      <c r="A1694" t="s">
        <v>88</v>
      </c>
      <c r="B1694" t="s">
        <v>286</v>
      </c>
    </row>
    <row r="1695" spans="1:2" x14ac:dyDescent="0.3">
      <c r="A1695" t="s">
        <v>88</v>
      </c>
      <c r="B1695" t="s">
        <v>235</v>
      </c>
    </row>
    <row r="1696" spans="1:2" x14ac:dyDescent="0.3">
      <c r="A1696" t="s">
        <v>88</v>
      </c>
      <c r="B1696" t="s">
        <v>236</v>
      </c>
    </row>
    <row r="1697" spans="1:2" x14ac:dyDescent="0.3">
      <c r="A1697" t="s">
        <v>88</v>
      </c>
      <c r="B1697" t="s">
        <v>321</v>
      </c>
    </row>
    <row r="1698" spans="1:2" x14ac:dyDescent="0.3">
      <c r="A1698" t="s">
        <v>88</v>
      </c>
      <c r="B1698" t="s">
        <v>331</v>
      </c>
    </row>
    <row r="1699" spans="1:2" x14ac:dyDescent="0.3">
      <c r="A1699" t="s">
        <v>88</v>
      </c>
      <c r="B1699" t="s">
        <v>237</v>
      </c>
    </row>
    <row r="1700" spans="1:2" x14ac:dyDescent="0.3">
      <c r="A1700" t="s">
        <v>88</v>
      </c>
      <c r="B1700" t="s">
        <v>269</v>
      </c>
    </row>
    <row r="1701" spans="1:2" x14ac:dyDescent="0.3">
      <c r="A1701" t="s">
        <v>88</v>
      </c>
      <c r="B1701" t="s">
        <v>246</v>
      </c>
    </row>
    <row r="1702" spans="1:2" x14ac:dyDescent="0.3">
      <c r="A1702" t="s">
        <v>89</v>
      </c>
      <c r="B1702" t="s">
        <v>285</v>
      </c>
    </row>
    <row r="1703" spans="1:2" x14ac:dyDescent="0.3">
      <c r="A1703" t="s">
        <v>89</v>
      </c>
      <c r="B1703" t="s">
        <v>255</v>
      </c>
    </row>
    <row r="1704" spans="1:2" x14ac:dyDescent="0.3">
      <c r="A1704" t="s">
        <v>89</v>
      </c>
      <c r="B1704" t="s">
        <v>253</v>
      </c>
    </row>
    <row r="1705" spans="1:2" x14ac:dyDescent="0.3">
      <c r="A1705" t="s">
        <v>89</v>
      </c>
      <c r="B1705" t="s">
        <v>289</v>
      </c>
    </row>
    <row r="1706" spans="1:2" x14ac:dyDescent="0.3">
      <c r="A1706" t="s">
        <v>89</v>
      </c>
      <c r="B1706" t="s">
        <v>362</v>
      </c>
    </row>
    <row r="1707" spans="1:2" x14ac:dyDescent="0.3">
      <c r="A1707" t="s">
        <v>89</v>
      </c>
      <c r="B1707" t="s">
        <v>334</v>
      </c>
    </row>
    <row r="1708" spans="1:2" x14ac:dyDescent="0.3">
      <c r="A1708" t="s">
        <v>89</v>
      </c>
      <c r="B1708" t="s">
        <v>305</v>
      </c>
    </row>
    <row r="1709" spans="1:2" x14ac:dyDescent="0.3">
      <c r="A1709" t="s">
        <v>89</v>
      </c>
      <c r="B1709" t="s">
        <v>307</v>
      </c>
    </row>
    <row r="1710" spans="1:2" x14ac:dyDescent="0.3">
      <c r="A1710" t="s">
        <v>89</v>
      </c>
      <c r="B1710" t="s">
        <v>313</v>
      </c>
    </row>
    <row r="1711" spans="1:2" x14ac:dyDescent="0.3">
      <c r="A1711" t="s">
        <v>89</v>
      </c>
      <c r="B1711" t="s">
        <v>328</v>
      </c>
    </row>
    <row r="1712" spans="1:2" x14ac:dyDescent="0.3">
      <c r="A1712" t="s">
        <v>89</v>
      </c>
      <c r="B1712" t="s">
        <v>352</v>
      </c>
    </row>
    <row r="1713" spans="1:2" x14ac:dyDescent="0.3">
      <c r="A1713" t="s">
        <v>89</v>
      </c>
      <c r="B1713" t="s">
        <v>381</v>
      </c>
    </row>
    <row r="1714" spans="1:2" x14ac:dyDescent="0.3">
      <c r="A1714" t="s">
        <v>89</v>
      </c>
      <c r="B1714" t="s">
        <v>256</v>
      </c>
    </row>
    <row r="1715" spans="1:2" x14ac:dyDescent="0.3">
      <c r="A1715" t="s">
        <v>89</v>
      </c>
      <c r="B1715" t="s">
        <v>326</v>
      </c>
    </row>
    <row r="1716" spans="1:2" x14ac:dyDescent="0.3">
      <c r="A1716" t="s">
        <v>89</v>
      </c>
      <c r="B1716" t="s">
        <v>274</v>
      </c>
    </row>
    <row r="1717" spans="1:2" x14ac:dyDescent="0.3">
      <c r="A1717" t="s">
        <v>89</v>
      </c>
      <c r="B1717" t="s">
        <v>327</v>
      </c>
    </row>
    <row r="1718" spans="1:2" x14ac:dyDescent="0.3">
      <c r="A1718" t="s">
        <v>89</v>
      </c>
      <c r="B1718" t="s">
        <v>382</v>
      </c>
    </row>
    <row r="1719" spans="1:2" x14ac:dyDescent="0.3">
      <c r="A1719" t="s">
        <v>89</v>
      </c>
      <c r="B1719" t="s">
        <v>270</v>
      </c>
    </row>
    <row r="1720" spans="1:2" x14ac:dyDescent="0.3">
      <c r="A1720" t="s">
        <v>89</v>
      </c>
      <c r="B1720" t="s">
        <v>301</v>
      </c>
    </row>
    <row r="1721" spans="1:2" x14ac:dyDescent="0.3">
      <c r="A1721" t="s">
        <v>89</v>
      </c>
      <c r="B1721" t="s">
        <v>386</v>
      </c>
    </row>
    <row r="1722" spans="1:2" x14ac:dyDescent="0.3">
      <c r="A1722" t="s">
        <v>90</v>
      </c>
      <c r="B1722" t="s">
        <v>280</v>
      </c>
    </row>
    <row r="1723" spans="1:2" x14ac:dyDescent="0.3">
      <c r="A1723" t="s">
        <v>90</v>
      </c>
      <c r="B1723" t="s">
        <v>233</v>
      </c>
    </row>
    <row r="1724" spans="1:2" x14ac:dyDescent="0.3">
      <c r="A1724" t="s">
        <v>90</v>
      </c>
      <c r="B1724" t="s">
        <v>354</v>
      </c>
    </row>
    <row r="1725" spans="1:2" x14ac:dyDescent="0.3">
      <c r="A1725" t="s">
        <v>90</v>
      </c>
      <c r="B1725" t="s">
        <v>297</v>
      </c>
    </row>
    <row r="1726" spans="1:2" x14ac:dyDescent="0.3">
      <c r="A1726" t="s">
        <v>90</v>
      </c>
      <c r="B1726" t="s">
        <v>386</v>
      </c>
    </row>
    <row r="1727" spans="1:2" x14ac:dyDescent="0.3">
      <c r="A1727" t="s">
        <v>90</v>
      </c>
      <c r="B1727" t="s">
        <v>414</v>
      </c>
    </row>
    <row r="1728" spans="1:2" x14ac:dyDescent="0.3">
      <c r="A1728" t="s">
        <v>90</v>
      </c>
      <c r="B1728" t="s">
        <v>301</v>
      </c>
    </row>
    <row r="1729" spans="1:2" x14ac:dyDescent="0.3">
      <c r="A1729" t="s">
        <v>90</v>
      </c>
      <c r="B1729" t="s">
        <v>237</v>
      </c>
    </row>
    <row r="1730" spans="1:2" x14ac:dyDescent="0.3">
      <c r="A1730" t="s">
        <v>90</v>
      </c>
      <c r="B1730" t="s">
        <v>326</v>
      </c>
    </row>
    <row r="1731" spans="1:2" x14ac:dyDescent="0.3">
      <c r="A1731" t="s">
        <v>90</v>
      </c>
      <c r="B1731" t="s">
        <v>372</v>
      </c>
    </row>
    <row r="1732" spans="1:2" x14ac:dyDescent="0.3">
      <c r="A1732" t="s">
        <v>90</v>
      </c>
      <c r="B1732" t="s">
        <v>335</v>
      </c>
    </row>
    <row r="1733" spans="1:2" x14ac:dyDescent="0.3">
      <c r="A1733" t="s">
        <v>90</v>
      </c>
      <c r="B1733" t="s">
        <v>262</v>
      </c>
    </row>
    <row r="1734" spans="1:2" x14ac:dyDescent="0.3">
      <c r="A1734" t="s">
        <v>90</v>
      </c>
      <c r="B1734" t="s">
        <v>379</v>
      </c>
    </row>
    <row r="1735" spans="1:2" x14ac:dyDescent="0.3">
      <c r="A1735" t="s">
        <v>90</v>
      </c>
      <c r="B1735" t="s">
        <v>220</v>
      </c>
    </row>
    <row r="1736" spans="1:2" x14ac:dyDescent="0.3">
      <c r="A1736" t="s">
        <v>90</v>
      </c>
      <c r="B1736" t="s">
        <v>401</v>
      </c>
    </row>
    <row r="1737" spans="1:2" x14ac:dyDescent="0.3">
      <c r="A1737" t="s">
        <v>90</v>
      </c>
      <c r="B1737" t="s">
        <v>229</v>
      </c>
    </row>
    <row r="1738" spans="1:2" x14ac:dyDescent="0.3">
      <c r="A1738" t="s">
        <v>90</v>
      </c>
      <c r="B1738" t="s">
        <v>232</v>
      </c>
    </row>
    <row r="1739" spans="1:2" x14ac:dyDescent="0.3">
      <c r="A1739" t="s">
        <v>90</v>
      </c>
      <c r="B1739" t="s">
        <v>418</v>
      </c>
    </row>
    <row r="1740" spans="1:2" x14ac:dyDescent="0.3">
      <c r="A1740" t="s">
        <v>90</v>
      </c>
      <c r="B1740" t="s">
        <v>404</v>
      </c>
    </row>
    <row r="1741" spans="1:2" x14ac:dyDescent="0.3">
      <c r="A1741" t="s">
        <v>90</v>
      </c>
      <c r="B1741" t="s">
        <v>350</v>
      </c>
    </row>
    <row r="1742" spans="1:2" x14ac:dyDescent="0.3">
      <c r="A1742" t="s">
        <v>91</v>
      </c>
      <c r="B1742" t="s">
        <v>264</v>
      </c>
    </row>
    <row r="1743" spans="1:2" x14ac:dyDescent="0.3">
      <c r="A1743" t="s">
        <v>91</v>
      </c>
      <c r="B1743" t="s">
        <v>247</v>
      </c>
    </row>
    <row r="1744" spans="1:2" x14ac:dyDescent="0.3">
      <c r="A1744" t="s">
        <v>91</v>
      </c>
      <c r="B1744" t="s">
        <v>316</v>
      </c>
    </row>
    <row r="1745" spans="1:2" x14ac:dyDescent="0.3">
      <c r="A1745" t="s">
        <v>91</v>
      </c>
      <c r="B1745" t="s">
        <v>346</v>
      </c>
    </row>
    <row r="1746" spans="1:2" x14ac:dyDescent="0.3">
      <c r="A1746" t="s">
        <v>91</v>
      </c>
      <c r="B1746" t="s">
        <v>308</v>
      </c>
    </row>
    <row r="1747" spans="1:2" x14ac:dyDescent="0.3">
      <c r="A1747" t="s">
        <v>91</v>
      </c>
      <c r="B1747" t="s">
        <v>251</v>
      </c>
    </row>
    <row r="1748" spans="1:2" x14ac:dyDescent="0.3">
      <c r="A1748" t="s">
        <v>91</v>
      </c>
      <c r="B1748" t="s">
        <v>398</v>
      </c>
    </row>
    <row r="1749" spans="1:2" x14ac:dyDescent="0.3">
      <c r="A1749" t="s">
        <v>91</v>
      </c>
      <c r="B1749" t="s">
        <v>402</v>
      </c>
    </row>
    <row r="1750" spans="1:2" x14ac:dyDescent="0.3">
      <c r="A1750" t="s">
        <v>91</v>
      </c>
      <c r="B1750" t="s">
        <v>312</v>
      </c>
    </row>
    <row r="1751" spans="1:2" x14ac:dyDescent="0.3">
      <c r="A1751" t="s">
        <v>91</v>
      </c>
      <c r="B1751" t="s">
        <v>306</v>
      </c>
    </row>
    <row r="1752" spans="1:2" x14ac:dyDescent="0.3">
      <c r="A1752" t="s">
        <v>91</v>
      </c>
      <c r="B1752" t="s">
        <v>226</v>
      </c>
    </row>
    <row r="1753" spans="1:2" x14ac:dyDescent="0.3">
      <c r="A1753" t="s">
        <v>91</v>
      </c>
      <c r="B1753" t="s">
        <v>257</v>
      </c>
    </row>
    <row r="1754" spans="1:2" x14ac:dyDescent="0.3">
      <c r="A1754" t="s">
        <v>91</v>
      </c>
      <c r="B1754" t="s">
        <v>411</v>
      </c>
    </row>
    <row r="1755" spans="1:2" x14ac:dyDescent="0.3">
      <c r="A1755" t="s">
        <v>91</v>
      </c>
      <c r="B1755" t="s">
        <v>283</v>
      </c>
    </row>
    <row r="1756" spans="1:2" x14ac:dyDescent="0.3">
      <c r="A1756" t="s">
        <v>91</v>
      </c>
      <c r="B1756" t="s">
        <v>305</v>
      </c>
    </row>
    <row r="1757" spans="1:2" x14ac:dyDescent="0.3">
      <c r="A1757" t="s">
        <v>91</v>
      </c>
      <c r="B1757" t="s">
        <v>366</v>
      </c>
    </row>
    <row r="1758" spans="1:2" x14ac:dyDescent="0.3">
      <c r="A1758" t="s">
        <v>91</v>
      </c>
      <c r="B1758" t="s">
        <v>315</v>
      </c>
    </row>
    <row r="1759" spans="1:2" x14ac:dyDescent="0.3">
      <c r="A1759" t="s">
        <v>91</v>
      </c>
      <c r="B1759" t="s">
        <v>321</v>
      </c>
    </row>
    <row r="1760" spans="1:2" x14ac:dyDescent="0.3">
      <c r="A1760" t="s">
        <v>91</v>
      </c>
      <c r="B1760" t="s">
        <v>379</v>
      </c>
    </row>
    <row r="1761" spans="1:2" x14ac:dyDescent="0.3">
      <c r="A1761" t="s">
        <v>91</v>
      </c>
      <c r="B1761" t="s">
        <v>412</v>
      </c>
    </row>
    <row r="1762" spans="1:2" x14ac:dyDescent="0.3">
      <c r="A1762" t="s">
        <v>92</v>
      </c>
      <c r="B1762" t="s">
        <v>374</v>
      </c>
    </row>
    <row r="1763" spans="1:2" x14ac:dyDescent="0.3">
      <c r="A1763" t="s">
        <v>92</v>
      </c>
      <c r="B1763" t="s">
        <v>259</v>
      </c>
    </row>
    <row r="1764" spans="1:2" x14ac:dyDescent="0.3">
      <c r="A1764" t="s">
        <v>92</v>
      </c>
      <c r="B1764" t="s">
        <v>299</v>
      </c>
    </row>
    <row r="1765" spans="1:2" x14ac:dyDescent="0.3">
      <c r="A1765" t="s">
        <v>92</v>
      </c>
      <c r="B1765" t="s">
        <v>278</v>
      </c>
    </row>
    <row r="1766" spans="1:2" x14ac:dyDescent="0.3">
      <c r="A1766" t="s">
        <v>92</v>
      </c>
      <c r="B1766" t="s">
        <v>281</v>
      </c>
    </row>
    <row r="1767" spans="1:2" x14ac:dyDescent="0.3">
      <c r="A1767" t="s">
        <v>92</v>
      </c>
      <c r="B1767" t="s">
        <v>339</v>
      </c>
    </row>
    <row r="1768" spans="1:2" x14ac:dyDescent="0.3">
      <c r="A1768" t="s">
        <v>92</v>
      </c>
      <c r="B1768" t="s">
        <v>241</v>
      </c>
    </row>
    <row r="1769" spans="1:2" x14ac:dyDescent="0.3">
      <c r="A1769" t="s">
        <v>92</v>
      </c>
      <c r="B1769" t="s">
        <v>292</v>
      </c>
    </row>
    <row r="1770" spans="1:2" x14ac:dyDescent="0.3">
      <c r="A1770" t="s">
        <v>92</v>
      </c>
      <c r="B1770" t="s">
        <v>290</v>
      </c>
    </row>
    <row r="1771" spans="1:2" x14ac:dyDescent="0.3">
      <c r="A1771" t="s">
        <v>92</v>
      </c>
      <c r="B1771" t="s">
        <v>296</v>
      </c>
    </row>
    <row r="1772" spans="1:2" x14ac:dyDescent="0.3">
      <c r="A1772" t="s">
        <v>92</v>
      </c>
      <c r="B1772" t="s">
        <v>316</v>
      </c>
    </row>
    <row r="1773" spans="1:2" x14ac:dyDescent="0.3">
      <c r="A1773" t="s">
        <v>92</v>
      </c>
      <c r="B1773" t="s">
        <v>222</v>
      </c>
    </row>
    <row r="1774" spans="1:2" x14ac:dyDescent="0.3">
      <c r="A1774" t="s">
        <v>92</v>
      </c>
      <c r="B1774" t="s">
        <v>394</v>
      </c>
    </row>
    <row r="1775" spans="1:2" x14ac:dyDescent="0.3">
      <c r="A1775" t="s">
        <v>92</v>
      </c>
      <c r="B1775" t="s">
        <v>337</v>
      </c>
    </row>
    <row r="1776" spans="1:2" x14ac:dyDescent="0.3">
      <c r="A1776" t="s">
        <v>92</v>
      </c>
      <c r="B1776" t="s">
        <v>349</v>
      </c>
    </row>
    <row r="1777" spans="1:2" x14ac:dyDescent="0.3">
      <c r="A1777" t="s">
        <v>92</v>
      </c>
      <c r="B1777" t="s">
        <v>266</v>
      </c>
    </row>
    <row r="1778" spans="1:2" x14ac:dyDescent="0.3">
      <c r="A1778" t="s">
        <v>92</v>
      </c>
      <c r="B1778" t="s">
        <v>385</v>
      </c>
    </row>
    <row r="1779" spans="1:2" x14ac:dyDescent="0.3">
      <c r="A1779" t="s">
        <v>92</v>
      </c>
      <c r="B1779" t="s">
        <v>309</v>
      </c>
    </row>
    <row r="1780" spans="1:2" x14ac:dyDescent="0.3">
      <c r="A1780" t="s">
        <v>92</v>
      </c>
      <c r="B1780" t="s">
        <v>276</v>
      </c>
    </row>
    <row r="1781" spans="1:2" x14ac:dyDescent="0.3">
      <c r="A1781" t="s">
        <v>92</v>
      </c>
      <c r="B1781" t="s">
        <v>323</v>
      </c>
    </row>
    <row r="1782" spans="1:2" x14ac:dyDescent="0.3">
      <c r="A1782" t="s">
        <v>93</v>
      </c>
      <c r="B1782" t="s">
        <v>376</v>
      </c>
    </row>
    <row r="1783" spans="1:2" x14ac:dyDescent="0.3">
      <c r="A1783" t="s">
        <v>93</v>
      </c>
      <c r="B1783" t="s">
        <v>383</v>
      </c>
    </row>
    <row r="1784" spans="1:2" x14ac:dyDescent="0.3">
      <c r="A1784" t="s">
        <v>93</v>
      </c>
      <c r="B1784" t="s">
        <v>368</v>
      </c>
    </row>
    <row r="1785" spans="1:2" x14ac:dyDescent="0.3">
      <c r="A1785" t="s">
        <v>93</v>
      </c>
      <c r="B1785" t="s">
        <v>219</v>
      </c>
    </row>
    <row r="1786" spans="1:2" x14ac:dyDescent="0.3">
      <c r="A1786" t="s">
        <v>93</v>
      </c>
      <c r="B1786" t="s">
        <v>414</v>
      </c>
    </row>
    <row r="1787" spans="1:2" x14ac:dyDescent="0.3">
      <c r="A1787" t="s">
        <v>93</v>
      </c>
      <c r="B1787" t="s">
        <v>283</v>
      </c>
    </row>
    <row r="1788" spans="1:2" x14ac:dyDescent="0.3">
      <c r="A1788" t="s">
        <v>93</v>
      </c>
      <c r="B1788" t="s">
        <v>335</v>
      </c>
    </row>
    <row r="1789" spans="1:2" x14ac:dyDescent="0.3">
      <c r="A1789" t="s">
        <v>93</v>
      </c>
      <c r="B1789" t="s">
        <v>367</v>
      </c>
    </row>
    <row r="1790" spans="1:2" x14ac:dyDescent="0.3">
      <c r="A1790" t="s">
        <v>93</v>
      </c>
      <c r="B1790" t="s">
        <v>305</v>
      </c>
    </row>
    <row r="1791" spans="1:2" x14ac:dyDescent="0.3">
      <c r="A1791" t="s">
        <v>93</v>
      </c>
      <c r="B1791" t="s">
        <v>298</v>
      </c>
    </row>
    <row r="1792" spans="1:2" x14ac:dyDescent="0.3">
      <c r="A1792" t="s">
        <v>93</v>
      </c>
      <c r="B1792" t="s">
        <v>274</v>
      </c>
    </row>
    <row r="1793" spans="1:2" x14ac:dyDescent="0.3">
      <c r="A1793" t="s">
        <v>93</v>
      </c>
      <c r="B1793" t="s">
        <v>266</v>
      </c>
    </row>
    <row r="1794" spans="1:2" x14ac:dyDescent="0.3">
      <c r="A1794" t="s">
        <v>93</v>
      </c>
      <c r="B1794" t="s">
        <v>302</v>
      </c>
    </row>
    <row r="1795" spans="1:2" x14ac:dyDescent="0.3">
      <c r="A1795" t="s">
        <v>93</v>
      </c>
      <c r="B1795" t="s">
        <v>275</v>
      </c>
    </row>
    <row r="1796" spans="1:2" x14ac:dyDescent="0.3">
      <c r="A1796" t="s">
        <v>93</v>
      </c>
      <c r="B1796" t="s">
        <v>231</v>
      </c>
    </row>
    <row r="1797" spans="1:2" x14ac:dyDescent="0.3">
      <c r="A1797" t="s">
        <v>93</v>
      </c>
      <c r="B1797" t="s">
        <v>337</v>
      </c>
    </row>
    <row r="1798" spans="1:2" x14ac:dyDescent="0.3">
      <c r="A1798" t="s">
        <v>93</v>
      </c>
      <c r="B1798" t="s">
        <v>341</v>
      </c>
    </row>
    <row r="1799" spans="1:2" x14ac:dyDescent="0.3">
      <c r="A1799" t="s">
        <v>93</v>
      </c>
      <c r="B1799" t="s">
        <v>224</v>
      </c>
    </row>
    <row r="1800" spans="1:2" x14ac:dyDescent="0.3">
      <c r="A1800" t="s">
        <v>93</v>
      </c>
      <c r="B1800" t="s">
        <v>249</v>
      </c>
    </row>
    <row r="1801" spans="1:2" x14ac:dyDescent="0.3">
      <c r="A1801" t="s">
        <v>93</v>
      </c>
      <c r="B1801" t="s">
        <v>310</v>
      </c>
    </row>
    <row r="1802" spans="1:2" x14ac:dyDescent="0.3">
      <c r="A1802" t="s">
        <v>94</v>
      </c>
      <c r="B1802" t="s">
        <v>418</v>
      </c>
    </row>
    <row r="1803" spans="1:2" x14ac:dyDescent="0.3">
      <c r="A1803" t="s">
        <v>94</v>
      </c>
      <c r="B1803" t="s">
        <v>270</v>
      </c>
    </row>
    <row r="1804" spans="1:2" x14ac:dyDescent="0.3">
      <c r="A1804" t="s">
        <v>94</v>
      </c>
      <c r="B1804" t="s">
        <v>316</v>
      </c>
    </row>
    <row r="1805" spans="1:2" x14ac:dyDescent="0.3">
      <c r="A1805" t="s">
        <v>94</v>
      </c>
      <c r="B1805" t="s">
        <v>362</v>
      </c>
    </row>
    <row r="1806" spans="1:2" x14ac:dyDescent="0.3">
      <c r="A1806" t="s">
        <v>94</v>
      </c>
      <c r="B1806" t="s">
        <v>320</v>
      </c>
    </row>
    <row r="1807" spans="1:2" x14ac:dyDescent="0.3">
      <c r="A1807" t="s">
        <v>94</v>
      </c>
      <c r="B1807" t="s">
        <v>258</v>
      </c>
    </row>
    <row r="1808" spans="1:2" x14ac:dyDescent="0.3">
      <c r="A1808" t="s">
        <v>94</v>
      </c>
      <c r="B1808" t="s">
        <v>247</v>
      </c>
    </row>
    <row r="1809" spans="1:2" x14ac:dyDescent="0.3">
      <c r="A1809" t="s">
        <v>94</v>
      </c>
      <c r="B1809" t="s">
        <v>406</v>
      </c>
    </row>
    <row r="1810" spans="1:2" x14ac:dyDescent="0.3">
      <c r="A1810" t="s">
        <v>94</v>
      </c>
      <c r="B1810" t="s">
        <v>345</v>
      </c>
    </row>
    <row r="1811" spans="1:2" x14ac:dyDescent="0.3">
      <c r="A1811" t="s">
        <v>94</v>
      </c>
      <c r="B1811" t="s">
        <v>298</v>
      </c>
    </row>
    <row r="1812" spans="1:2" x14ac:dyDescent="0.3">
      <c r="A1812" t="s">
        <v>94</v>
      </c>
      <c r="B1812" t="s">
        <v>385</v>
      </c>
    </row>
    <row r="1813" spans="1:2" x14ac:dyDescent="0.3">
      <c r="A1813" t="s">
        <v>94</v>
      </c>
      <c r="B1813" t="s">
        <v>324</v>
      </c>
    </row>
    <row r="1814" spans="1:2" x14ac:dyDescent="0.3">
      <c r="A1814" t="s">
        <v>94</v>
      </c>
      <c r="B1814" t="s">
        <v>286</v>
      </c>
    </row>
    <row r="1815" spans="1:2" x14ac:dyDescent="0.3">
      <c r="A1815" t="s">
        <v>94</v>
      </c>
      <c r="B1815" t="s">
        <v>335</v>
      </c>
    </row>
    <row r="1816" spans="1:2" x14ac:dyDescent="0.3">
      <c r="A1816" t="s">
        <v>94</v>
      </c>
      <c r="B1816" t="s">
        <v>331</v>
      </c>
    </row>
    <row r="1817" spans="1:2" x14ac:dyDescent="0.3">
      <c r="A1817" t="s">
        <v>94</v>
      </c>
      <c r="B1817" t="s">
        <v>277</v>
      </c>
    </row>
    <row r="1818" spans="1:2" x14ac:dyDescent="0.3">
      <c r="A1818" t="s">
        <v>94</v>
      </c>
      <c r="B1818" t="s">
        <v>307</v>
      </c>
    </row>
    <row r="1819" spans="1:2" x14ac:dyDescent="0.3">
      <c r="A1819" t="s">
        <v>94</v>
      </c>
      <c r="B1819" t="s">
        <v>400</v>
      </c>
    </row>
    <row r="1820" spans="1:2" x14ac:dyDescent="0.3">
      <c r="A1820" t="s">
        <v>94</v>
      </c>
      <c r="B1820" t="s">
        <v>265</v>
      </c>
    </row>
    <row r="1821" spans="1:2" x14ac:dyDescent="0.3">
      <c r="A1821" t="s">
        <v>94</v>
      </c>
      <c r="B1821" t="s">
        <v>295</v>
      </c>
    </row>
    <row r="1822" spans="1:2" x14ac:dyDescent="0.3">
      <c r="A1822" t="s">
        <v>95</v>
      </c>
      <c r="B1822" t="s">
        <v>409</v>
      </c>
    </row>
    <row r="1823" spans="1:2" x14ac:dyDescent="0.3">
      <c r="A1823" t="s">
        <v>95</v>
      </c>
      <c r="B1823" t="s">
        <v>373</v>
      </c>
    </row>
    <row r="1824" spans="1:2" x14ac:dyDescent="0.3">
      <c r="A1824" t="s">
        <v>95</v>
      </c>
      <c r="B1824" t="s">
        <v>228</v>
      </c>
    </row>
    <row r="1825" spans="1:2" x14ac:dyDescent="0.3">
      <c r="A1825" t="s">
        <v>95</v>
      </c>
      <c r="B1825" t="s">
        <v>411</v>
      </c>
    </row>
    <row r="1826" spans="1:2" x14ac:dyDescent="0.3">
      <c r="A1826" t="s">
        <v>95</v>
      </c>
      <c r="B1826" t="s">
        <v>242</v>
      </c>
    </row>
    <row r="1827" spans="1:2" x14ac:dyDescent="0.3">
      <c r="A1827" t="s">
        <v>95</v>
      </c>
      <c r="B1827" t="s">
        <v>412</v>
      </c>
    </row>
    <row r="1828" spans="1:2" x14ac:dyDescent="0.3">
      <c r="A1828" t="s">
        <v>95</v>
      </c>
      <c r="B1828" t="s">
        <v>240</v>
      </c>
    </row>
    <row r="1829" spans="1:2" x14ac:dyDescent="0.3">
      <c r="A1829" t="s">
        <v>95</v>
      </c>
      <c r="B1829" t="s">
        <v>256</v>
      </c>
    </row>
    <row r="1830" spans="1:2" x14ac:dyDescent="0.3">
      <c r="A1830" t="s">
        <v>95</v>
      </c>
      <c r="B1830" t="s">
        <v>252</v>
      </c>
    </row>
    <row r="1831" spans="1:2" x14ac:dyDescent="0.3">
      <c r="A1831" t="s">
        <v>95</v>
      </c>
      <c r="B1831" t="s">
        <v>314</v>
      </c>
    </row>
    <row r="1832" spans="1:2" x14ac:dyDescent="0.3">
      <c r="A1832" t="s">
        <v>95</v>
      </c>
      <c r="B1832" t="s">
        <v>385</v>
      </c>
    </row>
    <row r="1833" spans="1:2" x14ac:dyDescent="0.3">
      <c r="A1833" t="s">
        <v>95</v>
      </c>
      <c r="B1833" t="s">
        <v>340</v>
      </c>
    </row>
    <row r="1834" spans="1:2" x14ac:dyDescent="0.3">
      <c r="A1834" t="s">
        <v>95</v>
      </c>
      <c r="B1834" t="s">
        <v>282</v>
      </c>
    </row>
    <row r="1835" spans="1:2" x14ac:dyDescent="0.3">
      <c r="A1835" t="s">
        <v>95</v>
      </c>
      <c r="B1835" t="s">
        <v>273</v>
      </c>
    </row>
    <row r="1836" spans="1:2" x14ac:dyDescent="0.3">
      <c r="A1836" t="s">
        <v>95</v>
      </c>
      <c r="B1836" t="s">
        <v>325</v>
      </c>
    </row>
    <row r="1837" spans="1:2" x14ac:dyDescent="0.3">
      <c r="A1837" t="s">
        <v>95</v>
      </c>
      <c r="B1837" t="s">
        <v>300</v>
      </c>
    </row>
    <row r="1838" spans="1:2" x14ac:dyDescent="0.3">
      <c r="A1838" t="s">
        <v>95</v>
      </c>
      <c r="B1838" t="s">
        <v>326</v>
      </c>
    </row>
    <row r="1839" spans="1:2" x14ac:dyDescent="0.3">
      <c r="A1839" t="s">
        <v>95</v>
      </c>
      <c r="B1839" t="s">
        <v>395</v>
      </c>
    </row>
    <row r="1840" spans="1:2" x14ac:dyDescent="0.3">
      <c r="A1840" t="s">
        <v>95</v>
      </c>
      <c r="B1840" t="s">
        <v>391</v>
      </c>
    </row>
    <row r="1841" spans="1:2" x14ac:dyDescent="0.3">
      <c r="A1841" t="s">
        <v>95</v>
      </c>
      <c r="B1841" t="s">
        <v>248</v>
      </c>
    </row>
    <row r="1842" spans="1:2" x14ac:dyDescent="0.3">
      <c r="A1842" t="s">
        <v>96</v>
      </c>
      <c r="B1842" t="s">
        <v>294</v>
      </c>
    </row>
    <row r="1843" spans="1:2" x14ac:dyDescent="0.3">
      <c r="A1843" t="s">
        <v>96</v>
      </c>
      <c r="B1843" t="s">
        <v>395</v>
      </c>
    </row>
    <row r="1844" spans="1:2" x14ac:dyDescent="0.3">
      <c r="A1844" t="s">
        <v>96</v>
      </c>
      <c r="B1844" t="s">
        <v>317</v>
      </c>
    </row>
    <row r="1845" spans="1:2" x14ac:dyDescent="0.3">
      <c r="A1845" t="s">
        <v>96</v>
      </c>
      <c r="B1845" t="s">
        <v>286</v>
      </c>
    </row>
    <row r="1846" spans="1:2" x14ac:dyDescent="0.3">
      <c r="A1846" t="s">
        <v>96</v>
      </c>
      <c r="B1846" t="s">
        <v>399</v>
      </c>
    </row>
    <row r="1847" spans="1:2" x14ac:dyDescent="0.3">
      <c r="A1847" t="s">
        <v>96</v>
      </c>
      <c r="B1847" t="s">
        <v>347</v>
      </c>
    </row>
    <row r="1848" spans="1:2" x14ac:dyDescent="0.3">
      <c r="A1848" t="s">
        <v>96</v>
      </c>
      <c r="B1848" t="s">
        <v>273</v>
      </c>
    </row>
    <row r="1849" spans="1:2" x14ac:dyDescent="0.3">
      <c r="A1849" t="s">
        <v>96</v>
      </c>
      <c r="B1849" t="s">
        <v>309</v>
      </c>
    </row>
    <row r="1850" spans="1:2" x14ac:dyDescent="0.3">
      <c r="A1850" t="s">
        <v>96</v>
      </c>
      <c r="B1850" t="s">
        <v>407</v>
      </c>
    </row>
    <row r="1851" spans="1:2" x14ac:dyDescent="0.3">
      <c r="A1851" t="s">
        <v>96</v>
      </c>
      <c r="B1851" t="s">
        <v>363</v>
      </c>
    </row>
    <row r="1852" spans="1:2" x14ac:dyDescent="0.3">
      <c r="A1852" t="s">
        <v>96</v>
      </c>
      <c r="B1852" t="s">
        <v>279</v>
      </c>
    </row>
    <row r="1853" spans="1:2" x14ac:dyDescent="0.3">
      <c r="A1853" t="s">
        <v>96</v>
      </c>
      <c r="B1853" t="s">
        <v>410</v>
      </c>
    </row>
    <row r="1854" spans="1:2" x14ac:dyDescent="0.3">
      <c r="A1854" t="s">
        <v>96</v>
      </c>
      <c r="B1854" t="s">
        <v>386</v>
      </c>
    </row>
    <row r="1855" spans="1:2" x14ac:dyDescent="0.3">
      <c r="A1855" t="s">
        <v>96</v>
      </c>
      <c r="B1855" t="s">
        <v>369</v>
      </c>
    </row>
    <row r="1856" spans="1:2" x14ac:dyDescent="0.3">
      <c r="A1856" t="s">
        <v>96</v>
      </c>
      <c r="B1856" t="s">
        <v>402</v>
      </c>
    </row>
    <row r="1857" spans="1:2" x14ac:dyDescent="0.3">
      <c r="A1857" t="s">
        <v>96</v>
      </c>
      <c r="B1857" t="s">
        <v>223</v>
      </c>
    </row>
    <row r="1858" spans="1:2" x14ac:dyDescent="0.3">
      <c r="A1858" t="s">
        <v>96</v>
      </c>
      <c r="B1858" t="s">
        <v>232</v>
      </c>
    </row>
    <row r="1859" spans="1:2" x14ac:dyDescent="0.3">
      <c r="A1859" t="s">
        <v>96</v>
      </c>
      <c r="B1859" t="s">
        <v>308</v>
      </c>
    </row>
    <row r="1860" spans="1:2" x14ac:dyDescent="0.3">
      <c r="A1860" t="s">
        <v>96</v>
      </c>
      <c r="B1860" t="s">
        <v>290</v>
      </c>
    </row>
    <row r="1861" spans="1:2" x14ac:dyDescent="0.3">
      <c r="A1861" t="s">
        <v>96</v>
      </c>
      <c r="B1861" t="s">
        <v>239</v>
      </c>
    </row>
    <row r="1862" spans="1:2" x14ac:dyDescent="0.3">
      <c r="A1862" t="s">
        <v>97</v>
      </c>
      <c r="B1862" t="s">
        <v>296</v>
      </c>
    </row>
    <row r="1863" spans="1:2" x14ac:dyDescent="0.3">
      <c r="A1863" t="s">
        <v>97</v>
      </c>
      <c r="B1863" t="s">
        <v>362</v>
      </c>
    </row>
    <row r="1864" spans="1:2" x14ac:dyDescent="0.3">
      <c r="A1864" t="s">
        <v>97</v>
      </c>
      <c r="B1864" t="s">
        <v>300</v>
      </c>
    </row>
    <row r="1865" spans="1:2" x14ac:dyDescent="0.3">
      <c r="A1865" t="s">
        <v>97</v>
      </c>
      <c r="B1865" t="s">
        <v>365</v>
      </c>
    </row>
    <row r="1866" spans="1:2" x14ac:dyDescent="0.3">
      <c r="A1866" t="s">
        <v>97</v>
      </c>
      <c r="B1866" t="s">
        <v>408</v>
      </c>
    </row>
    <row r="1867" spans="1:2" x14ac:dyDescent="0.3">
      <c r="A1867" t="s">
        <v>97</v>
      </c>
      <c r="B1867" t="s">
        <v>308</v>
      </c>
    </row>
    <row r="1868" spans="1:2" x14ac:dyDescent="0.3">
      <c r="A1868" t="s">
        <v>97</v>
      </c>
      <c r="B1868" t="s">
        <v>289</v>
      </c>
    </row>
    <row r="1869" spans="1:2" x14ac:dyDescent="0.3">
      <c r="A1869" t="s">
        <v>97</v>
      </c>
      <c r="B1869" t="s">
        <v>390</v>
      </c>
    </row>
    <row r="1870" spans="1:2" x14ac:dyDescent="0.3">
      <c r="A1870" t="s">
        <v>97</v>
      </c>
      <c r="B1870" t="s">
        <v>385</v>
      </c>
    </row>
    <row r="1871" spans="1:2" x14ac:dyDescent="0.3">
      <c r="A1871" t="s">
        <v>97</v>
      </c>
      <c r="B1871" t="s">
        <v>295</v>
      </c>
    </row>
    <row r="1872" spans="1:2" x14ac:dyDescent="0.3">
      <c r="A1872" t="s">
        <v>97</v>
      </c>
      <c r="B1872" t="s">
        <v>236</v>
      </c>
    </row>
    <row r="1873" spans="1:2" x14ac:dyDescent="0.3">
      <c r="A1873" t="s">
        <v>97</v>
      </c>
      <c r="B1873" t="s">
        <v>413</v>
      </c>
    </row>
    <row r="1874" spans="1:2" x14ac:dyDescent="0.3">
      <c r="A1874" t="s">
        <v>97</v>
      </c>
      <c r="B1874" t="s">
        <v>328</v>
      </c>
    </row>
    <row r="1875" spans="1:2" x14ac:dyDescent="0.3">
      <c r="A1875" t="s">
        <v>97</v>
      </c>
      <c r="B1875" t="s">
        <v>239</v>
      </c>
    </row>
    <row r="1876" spans="1:2" x14ac:dyDescent="0.3">
      <c r="A1876" t="s">
        <v>97</v>
      </c>
      <c r="B1876" t="s">
        <v>329</v>
      </c>
    </row>
    <row r="1877" spans="1:2" x14ac:dyDescent="0.3">
      <c r="A1877" t="s">
        <v>97</v>
      </c>
      <c r="B1877" t="s">
        <v>391</v>
      </c>
    </row>
    <row r="1878" spans="1:2" x14ac:dyDescent="0.3">
      <c r="A1878" t="s">
        <v>97</v>
      </c>
      <c r="B1878" t="s">
        <v>271</v>
      </c>
    </row>
    <row r="1879" spans="1:2" x14ac:dyDescent="0.3">
      <c r="A1879" t="s">
        <v>97</v>
      </c>
      <c r="B1879" t="s">
        <v>222</v>
      </c>
    </row>
    <row r="1880" spans="1:2" x14ac:dyDescent="0.3">
      <c r="A1880" t="s">
        <v>97</v>
      </c>
      <c r="B1880" t="s">
        <v>394</v>
      </c>
    </row>
    <row r="1881" spans="1:2" x14ac:dyDescent="0.3">
      <c r="A1881" t="s">
        <v>97</v>
      </c>
      <c r="B1881" t="s">
        <v>376</v>
      </c>
    </row>
    <row r="1882" spans="1:2" x14ac:dyDescent="0.3">
      <c r="A1882" t="s">
        <v>98</v>
      </c>
      <c r="B1882" t="s">
        <v>244</v>
      </c>
    </row>
    <row r="1883" spans="1:2" x14ac:dyDescent="0.3">
      <c r="A1883" t="s">
        <v>98</v>
      </c>
      <c r="B1883" t="s">
        <v>378</v>
      </c>
    </row>
    <row r="1884" spans="1:2" x14ac:dyDescent="0.3">
      <c r="A1884" t="s">
        <v>98</v>
      </c>
      <c r="B1884" t="s">
        <v>347</v>
      </c>
    </row>
    <row r="1885" spans="1:2" x14ac:dyDescent="0.3">
      <c r="A1885" t="s">
        <v>98</v>
      </c>
      <c r="B1885" t="s">
        <v>240</v>
      </c>
    </row>
    <row r="1886" spans="1:2" x14ac:dyDescent="0.3">
      <c r="A1886" t="s">
        <v>98</v>
      </c>
      <c r="B1886" t="s">
        <v>357</v>
      </c>
    </row>
    <row r="1887" spans="1:2" x14ac:dyDescent="0.3">
      <c r="A1887" t="s">
        <v>98</v>
      </c>
      <c r="B1887" t="s">
        <v>339</v>
      </c>
    </row>
    <row r="1888" spans="1:2" x14ac:dyDescent="0.3">
      <c r="A1888" t="s">
        <v>98</v>
      </c>
      <c r="B1888" t="s">
        <v>407</v>
      </c>
    </row>
    <row r="1889" spans="1:2" x14ac:dyDescent="0.3">
      <c r="A1889" t="s">
        <v>98</v>
      </c>
      <c r="B1889" t="s">
        <v>370</v>
      </c>
    </row>
    <row r="1890" spans="1:2" x14ac:dyDescent="0.3">
      <c r="A1890" t="s">
        <v>98</v>
      </c>
      <c r="B1890" t="s">
        <v>365</v>
      </c>
    </row>
    <row r="1891" spans="1:2" x14ac:dyDescent="0.3">
      <c r="A1891" t="s">
        <v>98</v>
      </c>
      <c r="B1891" t="s">
        <v>228</v>
      </c>
    </row>
    <row r="1892" spans="1:2" x14ac:dyDescent="0.3">
      <c r="A1892" t="s">
        <v>98</v>
      </c>
      <c r="B1892" t="s">
        <v>255</v>
      </c>
    </row>
    <row r="1893" spans="1:2" x14ac:dyDescent="0.3">
      <c r="A1893" t="s">
        <v>98</v>
      </c>
      <c r="B1893" t="s">
        <v>361</v>
      </c>
    </row>
    <row r="1894" spans="1:2" x14ac:dyDescent="0.3">
      <c r="A1894" t="s">
        <v>98</v>
      </c>
      <c r="B1894" t="s">
        <v>352</v>
      </c>
    </row>
    <row r="1895" spans="1:2" x14ac:dyDescent="0.3">
      <c r="A1895" t="s">
        <v>98</v>
      </c>
      <c r="B1895" t="s">
        <v>239</v>
      </c>
    </row>
    <row r="1896" spans="1:2" x14ac:dyDescent="0.3">
      <c r="A1896" t="s">
        <v>98</v>
      </c>
      <c r="B1896" t="s">
        <v>295</v>
      </c>
    </row>
    <row r="1897" spans="1:2" x14ac:dyDescent="0.3">
      <c r="A1897" t="s">
        <v>98</v>
      </c>
      <c r="B1897" t="s">
        <v>412</v>
      </c>
    </row>
    <row r="1898" spans="1:2" x14ac:dyDescent="0.3">
      <c r="A1898" t="s">
        <v>98</v>
      </c>
      <c r="B1898" t="s">
        <v>394</v>
      </c>
    </row>
    <row r="1899" spans="1:2" x14ac:dyDescent="0.3">
      <c r="A1899" t="s">
        <v>98</v>
      </c>
      <c r="B1899" t="s">
        <v>319</v>
      </c>
    </row>
    <row r="1900" spans="1:2" x14ac:dyDescent="0.3">
      <c r="A1900" t="s">
        <v>98</v>
      </c>
      <c r="B1900" t="s">
        <v>368</v>
      </c>
    </row>
    <row r="1901" spans="1:2" x14ac:dyDescent="0.3">
      <c r="A1901" t="s">
        <v>98</v>
      </c>
      <c r="B1901" t="s">
        <v>363</v>
      </c>
    </row>
    <row r="1902" spans="1:2" x14ac:dyDescent="0.3">
      <c r="A1902" t="s">
        <v>99</v>
      </c>
      <c r="B1902" t="s">
        <v>363</v>
      </c>
    </row>
    <row r="1903" spans="1:2" x14ac:dyDescent="0.3">
      <c r="A1903" t="s">
        <v>99</v>
      </c>
      <c r="B1903" t="s">
        <v>418</v>
      </c>
    </row>
    <row r="1904" spans="1:2" x14ac:dyDescent="0.3">
      <c r="A1904" t="s">
        <v>99</v>
      </c>
      <c r="B1904" t="s">
        <v>396</v>
      </c>
    </row>
    <row r="1905" spans="1:2" x14ac:dyDescent="0.3">
      <c r="A1905" t="s">
        <v>99</v>
      </c>
      <c r="B1905" t="s">
        <v>403</v>
      </c>
    </row>
    <row r="1906" spans="1:2" x14ac:dyDescent="0.3">
      <c r="A1906" t="s">
        <v>99</v>
      </c>
      <c r="B1906" t="s">
        <v>253</v>
      </c>
    </row>
    <row r="1907" spans="1:2" x14ac:dyDescent="0.3">
      <c r="A1907" t="s">
        <v>99</v>
      </c>
      <c r="B1907" t="s">
        <v>287</v>
      </c>
    </row>
    <row r="1908" spans="1:2" x14ac:dyDescent="0.3">
      <c r="A1908" t="s">
        <v>99</v>
      </c>
      <c r="B1908" t="s">
        <v>343</v>
      </c>
    </row>
    <row r="1909" spans="1:2" x14ac:dyDescent="0.3">
      <c r="A1909" t="s">
        <v>99</v>
      </c>
      <c r="B1909" t="s">
        <v>401</v>
      </c>
    </row>
    <row r="1910" spans="1:2" x14ac:dyDescent="0.3">
      <c r="A1910" t="s">
        <v>99</v>
      </c>
      <c r="B1910" t="s">
        <v>389</v>
      </c>
    </row>
    <row r="1911" spans="1:2" x14ac:dyDescent="0.3">
      <c r="A1911" t="s">
        <v>99</v>
      </c>
      <c r="B1911" t="s">
        <v>377</v>
      </c>
    </row>
    <row r="1912" spans="1:2" x14ac:dyDescent="0.3">
      <c r="A1912" t="s">
        <v>99</v>
      </c>
      <c r="B1912" t="s">
        <v>307</v>
      </c>
    </row>
    <row r="1913" spans="1:2" x14ac:dyDescent="0.3">
      <c r="A1913" t="s">
        <v>99</v>
      </c>
      <c r="B1913" t="s">
        <v>258</v>
      </c>
    </row>
    <row r="1914" spans="1:2" x14ac:dyDescent="0.3">
      <c r="A1914" t="s">
        <v>99</v>
      </c>
      <c r="B1914" t="s">
        <v>229</v>
      </c>
    </row>
    <row r="1915" spans="1:2" x14ac:dyDescent="0.3">
      <c r="A1915" t="s">
        <v>99</v>
      </c>
      <c r="B1915" t="s">
        <v>346</v>
      </c>
    </row>
    <row r="1916" spans="1:2" x14ac:dyDescent="0.3">
      <c r="A1916" t="s">
        <v>99</v>
      </c>
      <c r="B1916" t="s">
        <v>381</v>
      </c>
    </row>
    <row r="1917" spans="1:2" x14ac:dyDescent="0.3">
      <c r="A1917" t="s">
        <v>99</v>
      </c>
      <c r="B1917" t="s">
        <v>369</v>
      </c>
    </row>
    <row r="1918" spans="1:2" x14ac:dyDescent="0.3">
      <c r="A1918" t="s">
        <v>99</v>
      </c>
      <c r="B1918" t="s">
        <v>295</v>
      </c>
    </row>
    <row r="1919" spans="1:2" x14ac:dyDescent="0.3">
      <c r="A1919" t="s">
        <v>99</v>
      </c>
      <c r="B1919" t="s">
        <v>406</v>
      </c>
    </row>
    <row r="1920" spans="1:2" x14ac:dyDescent="0.3">
      <c r="A1920" t="s">
        <v>99</v>
      </c>
      <c r="B1920" t="s">
        <v>311</v>
      </c>
    </row>
    <row r="1921" spans="1:2" x14ac:dyDescent="0.3">
      <c r="A1921" t="s">
        <v>99</v>
      </c>
      <c r="B1921" t="s">
        <v>371</v>
      </c>
    </row>
    <row r="1922" spans="1:2" x14ac:dyDescent="0.3">
      <c r="A1922" t="s">
        <v>100</v>
      </c>
      <c r="B1922" t="s">
        <v>260</v>
      </c>
    </row>
    <row r="1923" spans="1:2" x14ac:dyDescent="0.3">
      <c r="A1923" t="s">
        <v>100</v>
      </c>
      <c r="B1923" t="s">
        <v>303</v>
      </c>
    </row>
    <row r="1924" spans="1:2" x14ac:dyDescent="0.3">
      <c r="A1924" t="s">
        <v>100</v>
      </c>
      <c r="B1924" t="s">
        <v>229</v>
      </c>
    </row>
    <row r="1925" spans="1:2" x14ac:dyDescent="0.3">
      <c r="A1925" t="s">
        <v>100</v>
      </c>
      <c r="B1925" t="s">
        <v>329</v>
      </c>
    </row>
    <row r="1926" spans="1:2" x14ac:dyDescent="0.3">
      <c r="A1926" t="s">
        <v>100</v>
      </c>
      <c r="B1926" t="s">
        <v>401</v>
      </c>
    </row>
    <row r="1927" spans="1:2" x14ac:dyDescent="0.3">
      <c r="A1927" t="s">
        <v>100</v>
      </c>
      <c r="B1927" t="s">
        <v>332</v>
      </c>
    </row>
    <row r="1928" spans="1:2" x14ac:dyDescent="0.3">
      <c r="A1928" t="s">
        <v>100</v>
      </c>
      <c r="B1928" t="s">
        <v>375</v>
      </c>
    </row>
    <row r="1929" spans="1:2" x14ac:dyDescent="0.3">
      <c r="A1929" t="s">
        <v>100</v>
      </c>
      <c r="B1929" t="s">
        <v>356</v>
      </c>
    </row>
    <row r="1930" spans="1:2" x14ac:dyDescent="0.3">
      <c r="A1930" t="s">
        <v>100</v>
      </c>
      <c r="B1930" t="s">
        <v>240</v>
      </c>
    </row>
    <row r="1931" spans="1:2" x14ac:dyDescent="0.3">
      <c r="A1931" t="s">
        <v>100</v>
      </c>
      <c r="B1931" t="s">
        <v>407</v>
      </c>
    </row>
    <row r="1932" spans="1:2" x14ac:dyDescent="0.3">
      <c r="A1932" t="s">
        <v>100</v>
      </c>
      <c r="B1932" t="s">
        <v>406</v>
      </c>
    </row>
    <row r="1933" spans="1:2" x14ac:dyDescent="0.3">
      <c r="A1933" t="s">
        <v>100</v>
      </c>
      <c r="B1933" t="s">
        <v>270</v>
      </c>
    </row>
    <row r="1934" spans="1:2" x14ac:dyDescent="0.3">
      <c r="A1934" t="s">
        <v>100</v>
      </c>
      <c r="B1934" t="s">
        <v>322</v>
      </c>
    </row>
    <row r="1935" spans="1:2" x14ac:dyDescent="0.3">
      <c r="A1935" t="s">
        <v>100</v>
      </c>
      <c r="B1935" t="s">
        <v>280</v>
      </c>
    </row>
    <row r="1936" spans="1:2" x14ac:dyDescent="0.3">
      <c r="A1936" t="s">
        <v>100</v>
      </c>
      <c r="B1936" t="s">
        <v>318</v>
      </c>
    </row>
    <row r="1937" spans="1:2" x14ac:dyDescent="0.3">
      <c r="A1937" t="s">
        <v>100</v>
      </c>
      <c r="B1937" t="s">
        <v>400</v>
      </c>
    </row>
    <row r="1938" spans="1:2" x14ac:dyDescent="0.3">
      <c r="A1938" t="s">
        <v>100</v>
      </c>
      <c r="B1938" t="s">
        <v>362</v>
      </c>
    </row>
    <row r="1939" spans="1:2" x14ac:dyDescent="0.3">
      <c r="A1939" t="s">
        <v>100</v>
      </c>
      <c r="B1939" t="s">
        <v>314</v>
      </c>
    </row>
    <row r="1940" spans="1:2" x14ac:dyDescent="0.3">
      <c r="A1940" t="s">
        <v>100</v>
      </c>
      <c r="B1940" t="s">
        <v>254</v>
      </c>
    </row>
    <row r="1941" spans="1:2" x14ac:dyDescent="0.3">
      <c r="A1941" t="s">
        <v>100</v>
      </c>
      <c r="B1941" t="s">
        <v>417</v>
      </c>
    </row>
    <row r="1942" spans="1:2" x14ac:dyDescent="0.3">
      <c r="A1942" t="s">
        <v>101</v>
      </c>
      <c r="B1942" t="s">
        <v>374</v>
      </c>
    </row>
    <row r="1943" spans="1:2" x14ac:dyDescent="0.3">
      <c r="A1943" t="s">
        <v>101</v>
      </c>
      <c r="B1943" t="s">
        <v>328</v>
      </c>
    </row>
    <row r="1944" spans="1:2" x14ac:dyDescent="0.3">
      <c r="A1944" t="s">
        <v>101</v>
      </c>
      <c r="B1944" t="s">
        <v>368</v>
      </c>
    </row>
    <row r="1945" spans="1:2" x14ac:dyDescent="0.3">
      <c r="A1945" t="s">
        <v>101</v>
      </c>
      <c r="B1945" t="s">
        <v>352</v>
      </c>
    </row>
    <row r="1946" spans="1:2" x14ac:dyDescent="0.3">
      <c r="A1946" t="s">
        <v>101</v>
      </c>
      <c r="B1946" t="s">
        <v>362</v>
      </c>
    </row>
    <row r="1947" spans="1:2" x14ac:dyDescent="0.3">
      <c r="A1947" t="s">
        <v>101</v>
      </c>
      <c r="B1947" t="s">
        <v>241</v>
      </c>
    </row>
    <row r="1948" spans="1:2" x14ac:dyDescent="0.3">
      <c r="A1948" t="s">
        <v>101</v>
      </c>
      <c r="B1948" t="s">
        <v>269</v>
      </c>
    </row>
    <row r="1949" spans="1:2" x14ac:dyDescent="0.3">
      <c r="A1949" t="s">
        <v>101</v>
      </c>
      <c r="B1949" t="s">
        <v>317</v>
      </c>
    </row>
    <row r="1950" spans="1:2" x14ac:dyDescent="0.3">
      <c r="A1950" t="s">
        <v>101</v>
      </c>
      <c r="B1950" t="s">
        <v>371</v>
      </c>
    </row>
    <row r="1951" spans="1:2" x14ac:dyDescent="0.3">
      <c r="A1951" t="s">
        <v>101</v>
      </c>
      <c r="B1951" t="s">
        <v>355</v>
      </c>
    </row>
    <row r="1952" spans="1:2" x14ac:dyDescent="0.3">
      <c r="A1952" t="s">
        <v>101</v>
      </c>
      <c r="B1952" t="s">
        <v>292</v>
      </c>
    </row>
    <row r="1953" spans="1:2" x14ac:dyDescent="0.3">
      <c r="A1953" t="s">
        <v>101</v>
      </c>
      <c r="B1953" t="s">
        <v>245</v>
      </c>
    </row>
    <row r="1954" spans="1:2" x14ac:dyDescent="0.3">
      <c r="A1954" t="s">
        <v>101</v>
      </c>
      <c r="B1954" t="s">
        <v>222</v>
      </c>
    </row>
    <row r="1955" spans="1:2" x14ac:dyDescent="0.3">
      <c r="A1955" t="s">
        <v>101</v>
      </c>
      <c r="B1955" t="s">
        <v>304</v>
      </c>
    </row>
    <row r="1956" spans="1:2" x14ac:dyDescent="0.3">
      <c r="A1956" t="s">
        <v>101</v>
      </c>
      <c r="B1956" t="s">
        <v>418</v>
      </c>
    </row>
    <row r="1957" spans="1:2" x14ac:dyDescent="0.3">
      <c r="A1957" t="s">
        <v>101</v>
      </c>
      <c r="B1957" t="s">
        <v>236</v>
      </c>
    </row>
    <row r="1958" spans="1:2" x14ac:dyDescent="0.3">
      <c r="A1958" t="s">
        <v>101</v>
      </c>
      <c r="B1958" t="s">
        <v>295</v>
      </c>
    </row>
    <row r="1959" spans="1:2" x14ac:dyDescent="0.3">
      <c r="A1959" t="s">
        <v>101</v>
      </c>
      <c r="B1959" t="s">
        <v>233</v>
      </c>
    </row>
    <row r="1960" spans="1:2" x14ac:dyDescent="0.3">
      <c r="A1960" t="s">
        <v>101</v>
      </c>
      <c r="B1960" t="s">
        <v>324</v>
      </c>
    </row>
    <row r="1961" spans="1:2" x14ac:dyDescent="0.3">
      <c r="A1961" t="s">
        <v>101</v>
      </c>
      <c r="B1961" t="s">
        <v>275</v>
      </c>
    </row>
    <row r="1962" spans="1:2" x14ac:dyDescent="0.3">
      <c r="A1962" t="s">
        <v>102</v>
      </c>
      <c r="B1962" t="s">
        <v>349</v>
      </c>
    </row>
    <row r="1963" spans="1:2" x14ac:dyDescent="0.3">
      <c r="A1963" t="s">
        <v>102</v>
      </c>
      <c r="B1963" t="s">
        <v>275</v>
      </c>
    </row>
    <row r="1964" spans="1:2" x14ac:dyDescent="0.3">
      <c r="A1964" t="s">
        <v>102</v>
      </c>
      <c r="B1964" t="s">
        <v>362</v>
      </c>
    </row>
    <row r="1965" spans="1:2" x14ac:dyDescent="0.3">
      <c r="A1965" t="s">
        <v>102</v>
      </c>
      <c r="B1965" t="s">
        <v>384</v>
      </c>
    </row>
    <row r="1966" spans="1:2" x14ac:dyDescent="0.3">
      <c r="A1966" t="s">
        <v>102</v>
      </c>
      <c r="B1966" t="s">
        <v>312</v>
      </c>
    </row>
    <row r="1967" spans="1:2" x14ac:dyDescent="0.3">
      <c r="A1967" t="s">
        <v>102</v>
      </c>
      <c r="B1967" t="s">
        <v>255</v>
      </c>
    </row>
    <row r="1968" spans="1:2" x14ac:dyDescent="0.3">
      <c r="A1968" t="s">
        <v>102</v>
      </c>
      <c r="B1968" t="s">
        <v>306</v>
      </c>
    </row>
    <row r="1969" spans="1:2" x14ac:dyDescent="0.3">
      <c r="A1969" t="s">
        <v>102</v>
      </c>
      <c r="B1969" t="s">
        <v>354</v>
      </c>
    </row>
    <row r="1970" spans="1:2" x14ac:dyDescent="0.3">
      <c r="A1970" t="s">
        <v>102</v>
      </c>
      <c r="B1970" t="s">
        <v>277</v>
      </c>
    </row>
    <row r="1971" spans="1:2" x14ac:dyDescent="0.3">
      <c r="A1971" t="s">
        <v>102</v>
      </c>
      <c r="B1971" t="s">
        <v>225</v>
      </c>
    </row>
    <row r="1972" spans="1:2" x14ac:dyDescent="0.3">
      <c r="A1972" t="s">
        <v>102</v>
      </c>
      <c r="B1972" t="s">
        <v>226</v>
      </c>
    </row>
    <row r="1973" spans="1:2" x14ac:dyDescent="0.3">
      <c r="A1973" t="s">
        <v>102</v>
      </c>
      <c r="B1973" t="s">
        <v>256</v>
      </c>
    </row>
    <row r="1974" spans="1:2" x14ac:dyDescent="0.3">
      <c r="A1974" t="s">
        <v>102</v>
      </c>
      <c r="B1974" t="s">
        <v>385</v>
      </c>
    </row>
    <row r="1975" spans="1:2" x14ac:dyDescent="0.3">
      <c r="A1975" t="s">
        <v>102</v>
      </c>
      <c r="B1975" t="s">
        <v>272</v>
      </c>
    </row>
    <row r="1976" spans="1:2" x14ac:dyDescent="0.3">
      <c r="A1976" t="s">
        <v>102</v>
      </c>
      <c r="B1976" t="s">
        <v>284</v>
      </c>
    </row>
    <row r="1977" spans="1:2" x14ac:dyDescent="0.3">
      <c r="A1977" t="s">
        <v>102</v>
      </c>
      <c r="B1977" t="s">
        <v>239</v>
      </c>
    </row>
    <row r="1978" spans="1:2" x14ac:dyDescent="0.3">
      <c r="A1978" t="s">
        <v>102</v>
      </c>
      <c r="B1978" t="s">
        <v>282</v>
      </c>
    </row>
    <row r="1979" spans="1:2" x14ac:dyDescent="0.3">
      <c r="A1979" t="s">
        <v>102</v>
      </c>
      <c r="B1979" t="s">
        <v>344</v>
      </c>
    </row>
    <row r="1980" spans="1:2" x14ac:dyDescent="0.3">
      <c r="A1980" t="s">
        <v>102</v>
      </c>
      <c r="B1980" t="s">
        <v>222</v>
      </c>
    </row>
    <row r="1981" spans="1:2" x14ac:dyDescent="0.3">
      <c r="A1981" t="s">
        <v>102</v>
      </c>
      <c r="B1981" t="s">
        <v>418</v>
      </c>
    </row>
    <row r="1982" spans="1:2" x14ac:dyDescent="0.3">
      <c r="A1982" t="s">
        <v>103</v>
      </c>
      <c r="B1982" t="s">
        <v>408</v>
      </c>
    </row>
    <row r="1983" spans="1:2" x14ac:dyDescent="0.3">
      <c r="A1983" t="s">
        <v>103</v>
      </c>
      <c r="B1983" t="s">
        <v>280</v>
      </c>
    </row>
    <row r="1984" spans="1:2" x14ac:dyDescent="0.3">
      <c r="A1984" t="s">
        <v>103</v>
      </c>
      <c r="B1984" t="s">
        <v>258</v>
      </c>
    </row>
    <row r="1985" spans="1:2" x14ac:dyDescent="0.3">
      <c r="A1985" t="s">
        <v>103</v>
      </c>
      <c r="B1985" t="s">
        <v>306</v>
      </c>
    </row>
    <row r="1986" spans="1:2" x14ac:dyDescent="0.3">
      <c r="A1986" t="s">
        <v>103</v>
      </c>
      <c r="B1986" t="s">
        <v>274</v>
      </c>
    </row>
    <row r="1987" spans="1:2" x14ac:dyDescent="0.3">
      <c r="A1987" t="s">
        <v>103</v>
      </c>
      <c r="B1987" t="s">
        <v>374</v>
      </c>
    </row>
    <row r="1988" spans="1:2" x14ac:dyDescent="0.3">
      <c r="A1988" t="s">
        <v>103</v>
      </c>
      <c r="B1988" t="s">
        <v>328</v>
      </c>
    </row>
    <row r="1989" spans="1:2" x14ac:dyDescent="0.3">
      <c r="A1989" t="s">
        <v>103</v>
      </c>
      <c r="B1989" t="s">
        <v>269</v>
      </c>
    </row>
    <row r="1990" spans="1:2" x14ac:dyDescent="0.3">
      <c r="A1990" t="s">
        <v>103</v>
      </c>
      <c r="B1990" t="s">
        <v>256</v>
      </c>
    </row>
    <row r="1991" spans="1:2" x14ac:dyDescent="0.3">
      <c r="A1991" t="s">
        <v>103</v>
      </c>
      <c r="B1991" t="s">
        <v>288</v>
      </c>
    </row>
    <row r="1992" spans="1:2" x14ac:dyDescent="0.3">
      <c r="A1992" t="s">
        <v>103</v>
      </c>
      <c r="B1992" t="s">
        <v>384</v>
      </c>
    </row>
    <row r="1993" spans="1:2" x14ac:dyDescent="0.3">
      <c r="A1993" t="s">
        <v>103</v>
      </c>
      <c r="B1993" t="s">
        <v>416</v>
      </c>
    </row>
    <row r="1994" spans="1:2" x14ac:dyDescent="0.3">
      <c r="A1994" t="s">
        <v>103</v>
      </c>
      <c r="B1994" t="s">
        <v>282</v>
      </c>
    </row>
    <row r="1995" spans="1:2" x14ac:dyDescent="0.3">
      <c r="A1995" t="s">
        <v>103</v>
      </c>
      <c r="B1995" t="s">
        <v>399</v>
      </c>
    </row>
    <row r="1996" spans="1:2" x14ac:dyDescent="0.3">
      <c r="A1996" t="s">
        <v>103</v>
      </c>
      <c r="B1996" t="s">
        <v>359</v>
      </c>
    </row>
    <row r="1997" spans="1:2" x14ac:dyDescent="0.3">
      <c r="A1997" t="s">
        <v>103</v>
      </c>
      <c r="B1997" t="s">
        <v>334</v>
      </c>
    </row>
    <row r="1998" spans="1:2" x14ac:dyDescent="0.3">
      <c r="A1998" t="s">
        <v>103</v>
      </c>
      <c r="B1998" t="s">
        <v>363</v>
      </c>
    </row>
    <row r="1999" spans="1:2" x14ac:dyDescent="0.3">
      <c r="A1999" t="s">
        <v>103</v>
      </c>
      <c r="B1999" t="s">
        <v>264</v>
      </c>
    </row>
    <row r="2000" spans="1:2" x14ac:dyDescent="0.3">
      <c r="A2000" t="s">
        <v>103</v>
      </c>
      <c r="B2000" t="s">
        <v>380</v>
      </c>
    </row>
    <row r="2001" spans="1:2" x14ac:dyDescent="0.3">
      <c r="A2001" t="s">
        <v>103</v>
      </c>
      <c r="B2001" t="s">
        <v>287</v>
      </c>
    </row>
  </sheetData>
  <autoFilter ref="A1:B2001"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101"/>
  <sheetViews>
    <sheetView workbookViewId="0">
      <selection activeCell="B7" sqref="B7"/>
    </sheetView>
  </sheetViews>
  <sheetFormatPr defaultColWidth="8.77734375" defaultRowHeight="14.4" x14ac:dyDescent="0.3"/>
  <cols>
    <col min="1" max="1" width="14.44140625" bestFit="1" customWidth="1"/>
    <col min="2" max="2" width="16.21875" bestFit="1" customWidth="1"/>
    <col min="3" max="3" width="13.5546875" bestFit="1" customWidth="1"/>
    <col min="4" max="4" width="12" bestFit="1" customWidth="1"/>
  </cols>
  <sheetData>
    <row r="1" spans="1:4" x14ac:dyDescent="0.3">
      <c r="A1" s="1" t="s">
        <v>0</v>
      </c>
      <c r="B1" s="1" t="s">
        <v>1</v>
      </c>
      <c r="C1" s="1" t="s">
        <v>2</v>
      </c>
      <c r="D1" s="1" t="s">
        <v>3</v>
      </c>
    </row>
    <row r="2" spans="1:4" x14ac:dyDescent="0.3">
      <c r="A2" t="s">
        <v>4</v>
      </c>
      <c r="B2" t="s">
        <v>104</v>
      </c>
      <c r="C2" t="s">
        <v>204</v>
      </c>
      <c r="D2" t="s">
        <v>210</v>
      </c>
    </row>
    <row r="3" spans="1:4" x14ac:dyDescent="0.3">
      <c r="A3" t="s">
        <v>5</v>
      </c>
      <c r="B3" t="s">
        <v>105</v>
      </c>
      <c r="C3" t="s">
        <v>205</v>
      </c>
      <c r="D3" t="s">
        <v>211</v>
      </c>
    </row>
    <row r="4" spans="1:4" x14ac:dyDescent="0.3">
      <c r="A4" t="s">
        <v>6</v>
      </c>
      <c r="B4" t="s">
        <v>106</v>
      </c>
      <c r="C4" t="s">
        <v>204</v>
      </c>
      <c r="D4" t="s">
        <v>212</v>
      </c>
    </row>
    <row r="5" spans="1:4" x14ac:dyDescent="0.3">
      <c r="A5" t="s">
        <v>7</v>
      </c>
      <c r="B5" t="s">
        <v>107</v>
      </c>
      <c r="C5" t="s">
        <v>206</v>
      </c>
      <c r="D5" t="s">
        <v>210</v>
      </c>
    </row>
    <row r="6" spans="1:4" x14ac:dyDescent="0.3">
      <c r="A6" t="s">
        <v>8</v>
      </c>
      <c r="B6" t="s">
        <v>108</v>
      </c>
      <c r="C6" t="s">
        <v>207</v>
      </c>
      <c r="D6" t="s">
        <v>212</v>
      </c>
    </row>
    <row r="7" spans="1:4" x14ac:dyDescent="0.3">
      <c r="A7" t="s">
        <v>9</v>
      </c>
      <c r="B7" t="s">
        <v>109</v>
      </c>
      <c r="C7" t="s">
        <v>206</v>
      </c>
      <c r="D7" t="s">
        <v>213</v>
      </c>
    </row>
    <row r="8" spans="1:4" x14ac:dyDescent="0.3">
      <c r="A8" t="s">
        <v>10</v>
      </c>
      <c r="B8" t="s">
        <v>110</v>
      </c>
      <c r="C8" t="s">
        <v>204</v>
      </c>
      <c r="D8" t="s">
        <v>212</v>
      </c>
    </row>
    <row r="9" spans="1:4" x14ac:dyDescent="0.3">
      <c r="A9" t="s">
        <v>11</v>
      </c>
      <c r="B9" t="s">
        <v>111</v>
      </c>
      <c r="C9" t="s">
        <v>205</v>
      </c>
      <c r="D9" t="s">
        <v>211</v>
      </c>
    </row>
    <row r="10" spans="1:4" x14ac:dyDescent="0.3">
      <c r="A10" t="s">
        <v>12</v>
      </c>
      <c r="B10" t="s">
        <v>112</v>
      </c>
      <c r="C10" t="s">
        <v>205</v>
      </c>
      <c r="D10" t="s">
        <v>214</v>
      </c>
    </row>
    <row r="11" spans="1:4" x14ac:dyDescent="0.3">
      <c r="A11" t="s">
        <v>13</v>
      </c>
      <c r="B11" t="s">
        <v>113</v>
      </c>
      <c r="C11" t="s">
        <v>206</v>
      </c>
      <c r="D11" t="s">
        <v>210</v>
      </c>
    </row>
    <row r="12" spans="1:4" x14ac:dyDescent="0.3">
      <c r="A12" t="s">
        <v>14</v>
      </c>
      <c r="B12" t="s">
        <v>114</v>
      </c>
      <c r="C12" t="s">
        <v>208</v>
      </c>
      <c r="D12" t="s">
        <v>215</v>
      </c>
    </row>
    <row r="13" spans="1:4" x14ac:dyDescent="0.3">
      <c r="A13" t="s">
        <v>15</v>
      </c>
      <c r="B13" t="s">
        <v>115</v>
      </c>
      <c r="C13" t="s">
        <v>207</v>
      </c>
      <c r="D13" t="s">
        <v>216</v>
      </c>
    </row>
    <row r="14" spans="1:4" x14ac:dyDescent="0.3">
      <c r="A14" t="s">
        <v>16</v>
      </c>
      <c r="B14" t="s">
        <v>116</v>
      </c>
      <c r="C14" t="s">
        <v>204</v>
      </c>
      <c r="D14" t="s">
        <v>212</v>
      </c>
    </row>
    <row r="15" spans="1:4" x14ac:dyDescent="0.3">
      <c r="A15" t="s">
        <v>17</v>
      </c>
      <c r="B15" t="s">
        <v>117</v>
      </c>
      <c r="C15" t="s">
        <v>207</v>
      </c>
      <c r="D15" t="s">
        <v>217</v>
      </c>
    </row>
    <row r="16" spans="1:4" x14ac:dyDescent="0.3">
      <c r="A16" t="s">
        <v>18</v>
      </c>
      <c r="B16" t="s">
        <v>118</v>
      </c>
      <c r="C16" t="s">
        <v>204</v>
      </c>
      <c r="D16" t="s">
        <v>217</v>
      </c>
    </row>
    <row r="17" spans="1:4" x14ac:dyDescent="0.3">
      <c r="A17" t="s">
        <v>19</v>
      </c>
      <c r="B17" t="s">
        <v>119</v>
      </c>
      <c r="C17" t="s">
        <v>207</v>
      </c>
      <c r="D17" t="s">
        <v>217</v>
      </c>
    </row>
    <row r="18" spans="1:4" x14ac:dyDescent="0.3">
      <c r="A18" t="s">
        <v>20</v>
      </c>
      <c r="B18" t="s">
        <v>120</v>
      </c>
      <c r="C18" t="s">
        <v>206</v>
      </c>
      <c r="D18" t="s">
        <v>211</v>
      </c>
    </row>
    <row r="19" spans="1:4" x14ac:dyDescent="0.3">
      <c r="A19" t="s">
        <v>21</v>
      </c>
      <c r="B19" t="s">
        <v>121</v>
      </c>
      <c r="C19" t="s">
        <v>205</v>
      </c>
      <c r="D19" t="s">
        <v>215</v>
      </c>
    </row>
    <row r="20" spans="1:4" x14ac:dyDescent="0.3">
      <c r="A20" t="s">
        <v>22</v>
      </c>
      <c r="B20" t="s">
        <v>122</v>
      </c>
      <c r="C20" t="s">
        <v>205</v>
      </c>
      <c r="D20" t="s">
        <v>217</v>
      </c>
    </row>
    <row r="21" spans="1:4" x14ac:dyDescent="0.3">
      <c r="A21" t="s">
        <v>23</v>
      </c>
      <c r="B21" t="s">
        <v>123</v>
      </c>
      <c r="C21" t="s">
        <v>206</v>
      </c>
      <c r="D21" t="s">
        <v>212</v>
      </c>
    </row>
    <row r="22" spans="1:4" x14ac:dyDescent="0.3">
      <c r="A22" t="s">
        <v>24</v>
      </c>
      <c r="B22" t="s">
        <v>124</v>
      </c>
      <c r="C22" t="s">
        <v>207</v>
      </c>
      <c r="D22" t="s">
        <v>216</v>
      </c>
    </row>
    <row r="23" spans="1:4" x14ac:dyDescent="0.3">
      <c r="A23" t="s">
        <v>25</v>
      </c>
      <c r="B23" t="s">
        <v>125</v>
      </c>
      <c r="C23" t="s">
        <v>205</v>
      </c>
      <c r="D23" t="s">
        <v>216</v>
      </c>
    </row>
    <row r="24" spans="1:4" x14ac:dyDescent="0.3">
      <c r="A24" t="s">
        <v>26</v>
      </c>
      <c r="B24" t="s">
        <v>126</v>
      </c>
      <c r="C24" t="s">
        <v>205</v>
      </c>
      <c r="D24" t="s">
        <v>213</v>
      </c>
    </row>
    <row r="25" spans="1:4" x14ac:dyDescent="0.3">
      <c r="A25" t="s">
        <v>27</v>
      </c>
      <c r="B25" t="s">
        <v>127</v>
      </c>
      <c r="C25" t="s">
        <v>206</v>
      </c>
      <c r="D25" t="s">
        <v>214</v>
      </c>
    </row>
    <row r="26" spans="1:4" x14ac:dyDescent="0.3">
      <c r="A26" t="s">
        <v>28</v>
      </c>
      <c r="B26" t="s">
        <v>128</v>
      </c>
      <c r="C26" t="s">
        <v>209</v>
      </c>
      <c r="D26" t="s">
        <v>213</v>
      </c>
    </row>
    <row r="27" spans="1:4" x14ac:dyDescent="0.3">
      <c r="A27" t="s">
        <v>29</v>
      </c>
      <c r="B27" t="s">
        <v>129</v>
      </c>
      <c r="C27" t="s">
        <v>206</v>
      </c>
      <c r="D27" t="s">
        <v>216</v>
      </c>
    </row>
    <row r="28" spans="1:4" x14ac:dyDescent="0.3">
      <c r="A28" t="s">
        <v>30</v>
      </c>
      <c r="B28" t="s">
        <v>130</v>
      </c>
      <c r="C28" t="s">
        <v>207</v>
      </c>
      <c r="D28" t="s">
        <v>217</v>
      </c>
    </row>
    <row r="29" spans="1:4" x14ac:dyDescent="0.3">
      <c r="A29" t="s">
        <v>31</v>
      </c>
      <c r="B29" t="s">
        <v>131</v>
      </c>
      <c r="C29" t="s">
        <v>204</v>
      </c>
      <c r="D29" t="s">
        <v>213</v>
      </c>
    </row>
    <row r="30" spans="1:4" x14ac:dyDescent="0.3">
      <c r="A30" t="s">
        <v>32</v>
      </c>
      <c r="B30" t="s">
        <v>132</v>
      </c>
      <c r="C30" t="s">
        <v>206</v>
      </c>
      <c r="D30" t="s">
        <v>215</v>
      </c>
    </row>
    <row r="31" spans="1:4" x14ac:dyDescent="0.3">
      <c r="A31" t="s">
        <v>33</v>
      </c>
      <c r="B31" t="s">
        <v>133</v>
      </c>
      <c r="C31" t="s">
        <v>209</v>
      </c>
      <c r="D31" t="s">
        <v>211</v>
      </c>
    </row>
    <row r="32" spans="1:4" x14ac:dyDescent="0.3">
      <c r="A32" t="s">
        <v>34</v>
      </c>
      <c r="B32" t="s">
        <v>134</v>
      </c>
      <c r="C32" t="s">
        <v>205</v>
      </c>
      <c r="D32" t="s">
        <v>215</v>
      </c>
    </row>
    <row r="33" spans="1:4" x14ac:dyDescent="0.3">
      <c r="A33" t="s">
        <v>35</v>
      </c>
      <c r="B33" t="s">
        <v>135</v>
      </c>
      <c r="C33" t="s">
        <v>204</v>
      </c>
      <c r="D33" t="s">
        <v>212</v>
      </c>
    </row>
    <row r="34" spans="1:4" x14ac:dyDescent="0.3">
      <c r="A34" t="s">
        <v>36</v>
      </c>
      <c r="B34" t="s">
        <v>136</v>
      </c>
      <c r="C34" t="s">
        <v>205</v>
      </c>
      <c r="D34" t="s">
        <v>216</v>
      </c>
    </row>
    <row r="35" spans="1:4" x14ac:dyDescent="0.3">
      <c r="A35" t="s">
        <v>37</v>
      </c>
      <c r="B35" t="s">
        <v>137</v>
      </c>
      <c r="C35" t="s">
        <v>209</v>
      </c>
      <c r="D35" t="s">
        <v>216</v>
      </c>
    </row>
    <row r="36" spans="1:4" x14ac:dyDescent="0.3">
      <c r="A36" t="s">
        <v>38</v>
      </c>
      <c r="B36" t="s">
        <v>138</v>
      </c>
      <c r="C36" t="s">
        <v>207</v>
      </c>
      <c r="D36" t="s">
        <v>210</v>
      </c>
    </row>
    <row r="37" spans="1:4" x14ac:dyDescent="0.3">
      <c r="A37" t="s">
        <v>39</v>
      </c>
      <c r="B37" t="s">
        <v>139</v>
      </c>
      <c r="C37" t="s">
        <v>206</v>
      </c>
      <c r="D37" t="s">
        <v>214</v>
      </c>
    </row>
    <row r="38" spans="1:4" x14ac:dyDescent="0.3">
      <c r="A38" t="s">
        <v>40</v>
      </c>
      <c r="B38" t="s">
        <v>140</v>
      </c>
      <c r="C38" t="s">
        <v>209</v>
      </c>
      <c r="D38" t="s">
        <v>211</v>
      </c>
    </row>
    <row r="39" spans="1:4" x14ac:dyDescent="0.3">
      <c r="A39" t="s">
        <v>41</v>
      </c>
      <c r="B39" t="s">
        <v>141</v>
      </c>
      <c r="C39" t="s">
        <v>206</v>
      </c>
      <c r="D39" t="s">
        <v>211</v>
      </c>
    </row>
    <row r="40" spans="1:4" x14ac:dyDescent="0.3">
      <c r="A40" t="s">
        <v>42</v>
      </c>
      <c r="B40" t="s">
        <v>142</v>
      </c>
      <c r="C40" t="s">
        <v>209</v>
      </c>
      <c r="D40" t="s">
        <v>216</v>
      </c>
    </row>
    <row r="41" spans="1:4" x14ac:dyDescent="0.3">
      <c r="A41" t="s">
        <v>43</v>
      </c>
      <c r="B41" t="s">
        <v>143</v>
      </c>
      <c r="C41" t="s">
        <v>206</v>
      </c>
      <c r="D41" t="s">
        <v>214</v>
      </c>
    </row>
    <row r="42" spans="1:4" x14ac:dyDescent="0.3">
      <c r="A42" t="s">
        <v>44</v>
      </c>
      <c r="B42" t="s">
        <v>144</v>
      </c>
      <c r="C42" t="s">
        <v>204</v>
      </c>
      <c r="D42" t="s">
        <v>212</v>
      </c>
    </row>
    <row r="43" spans="1:4" x14ac:dyDescent="0.3">
      <c r="A43" t="s">
        <v>45</v>
      </c>
      <c r="B43" t="s">
        <v>145</v>
      </c>
      <c r="C43" t="s">
        <v>209</v>
      </c>
      <c r="D43" t="s">
        <v>217</v>
      </c>
    </row>
    <row r="44" spans="1:4" x14ac:dyDescent="0.3">
      <c r="A44" t="s">
        <v>46</v>
      </c>
      <c r="B44" t="s">
        <v>146</v>
      </c>
      <c r="C44" t="s">
        <v>205</v>
      </c>
      <c r="D44" t="s">
        <v>216</v>
      </c>
    </row>
    <row r="45" spans="1:4" x14ac:dyDescent="0.3">
      <c r="A45" t="s">
        <v>47</v>
      </c>
      <c r="B45" t="s">
        <v>147</v>
      </c>
      <c r="C45" t="s">
        <v>204</v>
      </c>
      <c r="D45" t="s">
        <v>210</v>
      </c>
    </row>
    <row r="46" spans="1:4" x14ac:dyDescent="0.3">
      <c r="A46" t="s">
        <v>48</v>
      </c>
      <c r="B46" t="s">
        <v>148</v>
      </c>
      <c r="C46" t="s">
        <v>204</v>
      </c>
      <c r="D46" t="s">
        <v>215</v>
      </c>
    </row>
    <row r="47" spans="1:4" x14ac:dyDescent="0.3">
      <c r="A47" t="s">
        <v>49</v>
      </c>
      <c r="B47" t="s">
        <v>149</v>
      </c>
      <c r="C47" t="s">
        <v>207</v>
      </c>
      <c r="D47" t="s">
        <v>214</v>
      </c>
    </row>
    <row r="48" spans="1:4" x14ac:dyDescent="0.3">
      <c r="A48" t="s">
        <v>50</v>
      </c>
      <c r="B48" t="s">
        <v>150</v>
      </c>
      <c r="C48" t="s">
        <v>209</v>
      </c>
      <c r="D48" t="s">
        <v>213</v>
      </c>
    </row>
    <row r="49" spans="1:4" x14ac:dyDescent="0.3">
      <c r="A49" t="s">
        <v>51</v>
      </c>
      <c r="B49" t="s">
        <v>151</v>
      </c>
      <c r="C49" t="s">
        <v>206</v>
      </c>
      <c r="D49" t="s">
        <v>214</v>
      </c>
    </row>
    <row r="50" spans="1:4" x14ac:dyDescent="0.3">
      <c r="A50" t="s">
        <v>52</v>
      </c>
      <c r="B50" t="s">
        <v>152</v>
      </c>
      <c r="C50" t="s">
        <v>206</v>
      </c>
      <c r="D50" t="s">
        <v>217</v>
      </c>
    </row>
    <row r="51" spans="1:4" x14ac:dyDescent="0.3">
      <c r="A51" t="s">
        <v>53</v>
      </c>
      <c r="B51" t="s">
        <v>153</v>
      </c>
      <c r="C51" t="s">
        <v>208</v>
      </c>
      <c r="D51" t="s">
        <v>213</v>
      </c>
    </row>
    <row r="52" spans="1:4" x14ac:dyDescent="0.3">
      <c r="A52" t="s">
        <v>54</v>
      </c>
      <c r="B52" t="s">
        <v>154</v>
      </c>
      <c r="C52" t="s">
        <v>209</v>
      </c>
      <c r="D52" t="s">
        <v>216</v>
      </c>
    </row>
    <row r="53" spans="1:4" x14ac:dyDescent="0.3">
      <c r="A53" t="s">
        <v>55</v>
      </c>
      <c r="B53" t="s">
        <v>155</v>
      </c>
      <c r="C53" t="s">
        <v>205</v>
      </c>
      <c r="D53" t="s">
        <v>212</v>
      </c>
    </row>
    <row r="54" spans="1:4" x14ac:dyDescent="0.3">
      <c r="A54" t="s">
        <v>56</v>
      </c>
      <c r="B54" t="s">
        <v>156</v>
      </c>
      <c r="C54" t="s">
        <v>209</v>
      </c>
      <c r="D54" t="s">
        <v>214</v>
      </c>
    </row>
    <row r="55" spans="1:4" x14ac:dyDescent="0.3">
      <c r="A55" t="s">
        <v>57</v>
      </c>
      <c r="B55" t="s">
        <v>157</v>
      </c>
      <c r="C55" t="s">
        <v>207</v>
      </c>
      <c r="D55" t="s">
        <v>211</v>
      </c>
    </row>
    <row r="56" spans="1:4" x14ac:dyDescent="0.3">
      <c r="A56" t="s">
        <v>58</v>
      </c>
      <c r="B56" t="s">
        <v>158</v>
      </c>
      <c r="C56" t="s">
        <v>204</v>
      </c>
      <c r="D56" t="s">
        <v>216</v>
      </c>
    </row>
    <row r="57" spans="1:4" x14ac:dyDescent="0.3">
      <c r="A57" t="s">
        <v>59</v>
      </c>
      <c r="B57" t="s">
        <v>159</v>
      </c>
      <c r="C57" t="s">
        <v>207</v>
      </c>
      <c r="D57" t="s">
        <v>217</v>
      </c>
    </row>
    <row r="58" spans="1:4" x14ac:dyDescent="0.3">
      <c r="A58" t="s">
        <v>60</v>
      </c>
      <c r="B58" t="s">
        <v>160</v>
      </c>
      <c r="C58" t="s">
        <v>207</v>
      </c>
      <c r="D58" t="s">
        <v>210</v>
      </c>
    </row>
    <row r="59" spans="1:4" x14ac:dyDescent="0.3">
      <c r="A59" t="s">
        <v>61</v>
      </c>
      <c r="B59" t="s">
        <v>161</v>
      </c>
      <c r="C59" t="s">
        <v>204</v>
      </c>
      <c r="D59" t="s">
        <v>217</v>
      </c>
    </row>
    <row r="60" spans="1:4" x14ac:dyDescent="0.3">
      <c r="A60" t="s">
        <v>62</v>
      </c>
      <c r="B60" t="s">
        <v>162</v>
      </c>
      <c r="C60" t="s">
        <v>208</v>
      </c>
      <c r="D60" t="s">
        <v>213</v>
      </c>
    </row>
    <row r="61" spans="1:4" x14ac:dyDescent="0.3">
      <c r="A61" t="s">
        <v>63</v>
      </c>
      <c r="B61" t="s">
        <v>163</v>
      </c>
      <c r="C61" t="s">
        <v>206</v>
      </c>
      <c r="D61" t="s">
        <v>216</v>
      </c>
    </row>
    <row r="62" spans="1:4" x14ac:dyDescent="0.3">
      <c r="A62" t="s">
        <v>64</v>
      </c>
      <c r="B62" t="s">
        <v>164</v>
      </c>
      <c r="C62" t="s">
        <v>207</v>
      </c>
      <c r="D62" t="s">
        <v>213</v>
      </c>
    </row>
    <row r="63" spans="1:4" x14ac:dyDescent="0.3">
      <c r="A63" t="s">
        <v>65</v>
      </c>
      <c r="B63" t="s">
        <v>165</v>
      </c>
      <c r="C63" t="s">
        <v>204</v>
      </c>
      <c r="D63" t="s">
        <v>215</v>
      </c>
    </row>
    <row r="64" spans="1:4" x14ac:dyDescent="0.3">
      <c r="A64" t="s">
        <v>66</v>
      </c>
      <c r="B64" t="s">
        <v>166</v>
      </c>
      <c r="C64" t="s">
        <v>204</v>
      </c>
      <c r="D64" t="s">
        <v>212</v>
      </c>
    </row>
    <row r="65" spans="1:4" x14ac:dyDescent="0.3">
      <c r="A65" t="s">
        <v>67</v>
      </c>
      <c r="B65" t="s">
        <v>167</v>
      </c>
      <c r="C65" t="s">
        <v>204</v>
      </c>
      <c r="D65" t="s">
        <v>212</v>
      </c>
    </row>
    <row r="66" spans="1:4" x14ac:dyDescent="0.3">
      <c r="A66" t="s">
        <v>68</v>
      </c>
      <c r="B66" t="s">
        <v>168</v>
      </c>
      <c r="C66" t="s">
        <v>204</v>
      </c>
      <c r="D66" t="s">
        <v>215</v>
      </c>
    </row>
    <row r="67" spans="1:4" x14ac:dyDescent="0.3">
      <c r="A67" t="s">
        <v>69</v>
      </c>
      <c r="B67" t="s">
        <v>169</v>
      </c>
      <c r="C67" t="s">
        <v>206</v>
      </c>
      <c r="D67" t="s">
        <v>217</v>
      </c>
    </row>
    <row r="68" spans="1:4" x14ac:dyDescent="0.3">
      <c r="A68" t="s">
        <v>70</v>
      </c>
      <c r="B68" t="s">
        <v>170</v>
      </c>
      <c r="C68" t="s">
        <v>204</v>
      </c>
      <c r="D68" t="s">
        <v>212</v>
      </c>
    </row>
    <row r="69" spans="1:4" x14ac:dyDescent="0.3">
      <c r="A69" t="s">
        <v>71</v>
      </c>
      <c r="B69" t="s">
        <v>171</v>
      </c>
      <c r="C69" t="s">
        <v>209</v>
      </c>
      <c r="D69" t="s">
        <v>211</v>
      </c>
    </row>
    <row r="70" spans="1:4" x14ac:dyDescent="0.3">
      <c r="A70" t="s">
        <v>72</v>
      </c>
      <c r="B70" t="s">
        <v>172</v>
      </c>
      <c r="C70" t="s">
        <v>206</v>
      </c>
      <c r="D70" t="s">
        <v>216</v>
      </c>
    </row>
    <row r="71" spans="1:4" x14ac:dyDescent="0.3">
      <c r="A71" t="s">
        <v>73</v>
      </c>
      <c r="B71" t="s">
        <v>173</v>
      </c>
      <c r="C71" t="s">
        <v>206</v>
      </c>
      <c r="D71" t="s">
        <v>216</v>
      </c>
    </row>
    <row r="72" spans="1:4" x14ac:dyDescent="0.3">
      <c r="A72" t="s">
        <v>74</v>
      </c>
      <c r="B72" t="s">
        <v>174</v>
      </c>
      <c r="C72" t="s">
        <v>207</v>
      </c>
      <c r="D72" t="s">
        <v>211</v>
      </c>
    </row>
    <row r="73" spans="1:4" x14ac:dyDescent="0.3">
      <c r="A73" t="s">
        <v>75</v>
      </c>
      <c r="B73" t="s">
        <v>175</v>
      </c>
      <c r="C73" t="s">
        <v>208</v>
      </c>
      <c r="D73" t="s">
        <v>214</v>
      </c>
    </row>
    <row r="74" spans="1:4" x14ac:dyDescent="0.3">
      <c r="A74" t="s">
        <v>76</v>
      </c>
      <c r="B74" t="s">
        <v>176</v>
      </c>
      <c r="C74" t="s">
        <v>208</v>
      </c>
      <c r="D74" t="s">
        <v>212</v>
      </c>
    </row>
    <row r="75" spans="1:4" x14ac:dyDescent="0.3">
      <c r="A75" t="s">
        <v>77</v>
      </c>
      <c r="B75" t="s">
        <v>177</v>
      </c>
      <c r="C75" t="s">
        <v>207</v>
      </c>
      <c r="D75" t="s">
        <v>216</v>
      </c>
    </row>
    <row r="76" spans="1:4" x14ac:dyDescent="0.3">
      <c r="A76" t="s">
        <v>78</v>
      </c>
      <c r="B76" t="s">
        <v>178</v>
      </c>
      <c r="C76" t="s">
        <v>204</v>
      </c>
      <c r="D76" t="s">
        <v>210</v>
      </c>
    </row>
    <row r="77" spans="1:4" x14ac:dyDescent="0.3">
      <c r="A77" t="s">
        <v>79</v>
      </c>
      <c r="B77" t="s">
        <v>179</v>
      </c>
      <c r="C77" t="s">
        <v>207</v>
      </c>
      <c r="D77" t="s">
        <v>213</v>
      </c>
    </row>
    <row r="78" spans="1:4" x14ac:dyDescent="0.3">
      <c r="A78" t="s">
        <v>80</v>
      </c>
      <c r="B78" t="s">
        <v>180</v>
      </c>
      <c r="C78" t="s">
        <v>209</v>
      </c>
      <c r="D78" t="s">
        <v>213</v>
      </c>
    </row>
    <row r="79" spans="1:4" x14ac:dyDescent="0.3">
      <c r="A79" t="s">
        <v>81</v>
      </c>
      <c r="B79" t="s">
        <v>181</v>
      </c>
      <c r="C79" t="s">
        <v>207</v>
      </c>
      <c r="D79" t="s">
        <v>217</v>
      </c>
    </row>
    <row r="80" spans="1:4" x14ac:dyDescent="0.3">
      <c r="A80" t="s">
        <v>82</v>
      </c>
      <c r="B80" t="s">
        <v>182</v>
      </c>
      <c r="C80" t="s">
        <v>207</v>
      </c>
      <c r="D80" t="s">
        <v>214</v>
      </c>
    </row>
    <row r="81" spans="1:4" x14ac:dyDescent="0.3">
      <c r="A81" t="s">
        <v>83</v>
      </c>
      <c r="B81" t="s">
        <v>183</v>
      </c>
      <c r="C81" t="s">
        <v>205</v>
      </c>
      <c r="D81" t="s">
        <v>212</v>
      </c>
    </row>
    <row r="82" spans="1:4" x14ac:dyDescent="0.3">
      <c r="A82" t="s">
        <v>84</v>
      </c>
      <c r="B82" t="s">
        <v>184</v>
      </c>
      <c r="C82" t="s">
        <v>205</v>
      </c>
      <c r="D82" t="s">
        <v>213</v>
      </c>
    </row>
    <row r="83" spans="1:4" x14ac:dyDescent="0.3">
      <c r="A83" t="s">
        <v>85</v>
      </c>
      <c r="B83" t="s">
        <v>185</v>
      </c>
      <c r="C83" t="s">
        <v>206</v>
      </c>
      <c r="D83" t="s">
        <v>212</v>
      </c>
    </row>
    <row r="84" spans="1:4" x14ac:dyDescent="0.3">
      <c r="A84" t="s">
        <v>86</v>
      </c>
      <c r="B84" t="s">
        <v>186</v>
      </c>
      <c r="C84" t="s">
        <v>204</v>
      </c>
      <c r="D84" t="s">
        <v>212</v>
      </c>
    </row>
    <row r="85" spans="1:4" x14ac:dyDescent="0.3">
      <c r="A85" t="s">
        <v>87</v>
      </c>
      <c r="B85" t="s">
        <v>187</v>
      </c>
      <c r="C85" t="s">
        <v>207</v>
      </c>
      <c r="D85" t="s">
        <v>211</v>
      </c>
    </row>
    <row r="86" spans="1:4" x14ac:dyDescent="0.3">
      <c r="A86" t="s">
        <v>88</v>
      </c>
      <c r="B86" t="s">
        <v>188</v>
      </c>
      <c r="C86" t="s">
        <v>209</v>
      </c>
      <c r="D86" t="s">
        <v>214</v>
      </c>
    </row>
    <row r="87" spans="1:4" x14ac:dyDescent="0.3">
      <c r="A87" t="s">
        <v>89</v>
      </c>
      <c r="B87" t="s">
        <v>189</v>
      </c>
      <c r="C87" t="s">
        <v>209</v>
      </c>
      <c r="D87" t="s">
        <v>214</v>
      </c>
    </row>
    <row r="88" spans="1:4" x14ac:dyDescent="0.3">
      <c r="A88" t="s">
        <v>90</v>
      </c>
      <c r="B88" t="s">
        <v>190</v>
      </c>
      <c r="C88" t="s">
        <v>208</v>
      </c>
      <c r="D88" t="s">
        <v>215</v>
      </c>
    </row>
    <row r="89" spans="1:4" x14ac:dyDescent="0.3">
      <c r="A89" t="s">
        <v>91</v>
      </c>
      <c r="B89" t="s">
        <v>191</v>
      </c>
      <c r="C89" t="s">
        <v>208</v>
      </c>
      <c r="D89" t="s">
        <v>211</v>
      </c>
    </row>
    <row r="90" spans="1:4" x14ac:dyDescent="0.3">
      <c r="A90" t="s">
        <v>92</v>
      </c>
      <c r="B90" t="s">
        <v>192</v>
      </c>
      <c r="C90" t="s">
        <v>207</v>
      </c>
      <c r="D90" t="s">
        <v>217</v>
      </c>
    </row>
    <row r="91" spans="1:4" x14ac:dyDescent="0.3">
      <c r="A91" t="s">
        <v>93</v>
      </c>
      <c r="B91" t="s">
        <v>193</v>
      </c>
      <c r="C91" t="s">
        <v>209</v>
      </c>
      <c r="D91" t="s">
        <v>213</v>
      </c>
    </row>
    <row r="92" spans="1:4" x14ac:dyDescent="0.3">
      <c r="A92" t="s">
        <v>94</v>
      </c>
      <c r="B92" t="s">
        <v>194</v>
      </c>
      <c r="C92" t="s">
        <v>204</v>
      </c>
      <c r="D92" t="s">
        <v>211</v>
      </c>
    </row>
    <row r="93" spans="1:4" x14ac:dyDescent="0.3">
      <c r="A93" t="s">
        <v>95</v>
      </c>
      <c r="B93" t="s">
        <v>195</v>
      </c>
      <c r="C93" t="s">
        <v>207</v>
      </c>
      <c r="D93" t="s">
        <v>212</v>
      </c>
    </row>
    <row r="94" spans="1:4" x14ac:dyDescent="0.3">
      <c r="A94" t="s">
        <v>96</v>
      </c>
      <c r="B94" t="s">
        <v>196</v>
      </c>
      <c r="C94" t="s">
        <v>208</v>
      </c>
      <c r="D94" t="s">
        <v>214</v>
      </c>
    </row>
    <row r="95" spans="1:4" x14ac:dyDescent="0.3">
      <c r="A95" t="s">
        <v>97</v>
      </c>
      <c r="B95" t="s">
        <v>197</v>
      </c>
      <c r="C95" t="s">
        <v>206</v>
      </c>
      <c r="D95" t="s">
        <v>212</v>
      </c>
    </row>
    <row r="96" spans="1:4" x14ac:dyDescent="0.3">
      <c r="A96" t="s">
        <v>98</v>
      </c>
      <c r="B96" t="s">
        <v>198</v>
      </c>
      <c r="C96" t="s">
        <v>207</v>
      </c>
      <c r="D96" t="s">
        <v>212</v>
      </c>
    </row>
    <row r="97" spans="1:4" x14ac:dyDescent="0.3">
      <c r="A97" t="s">
        <v>99</v>
      </c>
      <c r="B97" t="s">
        <v>199</v>
      </c>
      <c r="C97" t="s">
        <v>209</v>
      </c>
      <c r="D97" t="s">
        <v>213</v>
      </c>
    </row>
    <row r="98" spans="1:4" x14ac:dyDescent="0.3">
      <c r="A98" t="s">
        <v>100</v>
      </c>
      <c r="B98" t="s">
        <v>200</v>
      </c>
      <c r="C98" t="s">
        <v>208</v>
      </c>
      <c r="D98" t="s">
        <v>214</v>
      </c>
    </row>
    <row r="99" spans="1:4" x14ac:dyDescent="0.3">
      <c r="A99" t="s">
        <v>101</v>
      </c>
      <c r="B99" t="s">
        <v>201</v>
      </c>
      <c r="C99" t="s">
        <v>207</v>
      </c>
      <c r="D99" t="s">
        <v>216</v>
      </c>
    </row>
    <row r="100" spans="1:4" x14ac:dyDescent="0.3">
      <c r="A100" t="s">
        <v>102</v>
      </c>
      <c r="B100" t="s">
        <v>202</v>
      </c>
      <c r="C100" t="s">
        <v>209</v>
      </c>
      <c r="D100" t="s">
        <v>214</v>
      </c>
    </row>
    <row r="101" spans="1:4" x14ac:dyDescent="0.3">
      <c r="A101" t="s">
        <v>103</v>
      </c>
      <c r="B101" t="s">
        <v>203</v>
      </c>
      <c r="C101" t="s">
        <v>207</v>
      </c>
      <c r="D101" t="s">
        <v>215</v>
      </c>
    </row>
  </sheetData>
  <autoFilter ref="A1:D101" xr:uid="{00000000-0001-0000-00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G3062"/>
  <sheetViews>
    <sheetView workbookViewId="0">
      <selection activeCell="G18" sqref="G18"/>
    </sheetView>
  </sheetViews>
  <sheetFormatPr defaultColWidth="8.77734375" defaultRowHeight="14.4" x14ac:dyDescent="0.3"/>
  <cols>
    <col min="1" max="1" width="11.109375" bestFit="1" customWidth="1"/>
    <col min="2" max="2" width="10.6640625" bestFit="1" customWidth="1"/>
    <col min="3" max="3" width="13.88671875" bestFit="1" customWidth="1"/>
    <col min="4" max="4" width="19.6640625" bestFit="1" customWidth="1"/>
    <col min="5" max="5" width="15" bestFit="1" customWidth="1"/>
    <col min="6" max="6" width="19.21875" bestFit="1" customWidth="1"/>
    <col min="7" max="7" width="20.21875" bestFit="1" customWidth="1"/>
  </cols>
  <sheetData>
    <row r="1" spans="1:7" x14ac:dyDescent="0.3">
      <c r="A1" s="1" t="s">
        <v>419</v>
      </c>
      <c r="B1" s="1" t="s">
        <v>420</v>
      </c>
      <c r="C1" s="1" t="s">
        <v>0</v>
      </c>
      <c r="D1" s="1" t="s">
        <v>421</v>
      </c>
      <c r="E1" s="1" t="s">
        <v>422</v>
      </c>
      <c r="F1" s="1" t="s">
        <v>423</v>
      </c>
      <c r="G1" s="1" t="s">
        <v>424</v>
      </c>
    </row>
    <row r="2" spans="1:7" x14ac:dyDescent="0.3">
      <c r="A2">
        <v>10000</v>
      </c>
      <c r="B2" s="2">
        <v>44805</v>
      </c>
      <c r="C2" t="s">
        <v>22</v>
      </c>
      <c r="D2">
        <v>44</v>
      </c>
      <c r="E2">
        <v>56</v>
      </c>
      <c r="F2">
        <v>2</v>
      </c>
      <c r="G2">
        <v>1</v>
      </c>
    </row>
    <row r="3" spans="1:7" x14ac:dyDescent="0.3">
      <c r="A3">
        <v>10000</v>
      </c>
      <c r="B3" s="2">
        <v>45292</v>
      </c>
      <c r="C3" t="s">
        <v>81</v>
      </c>
      <c r="D3">
        <v>300</v>
      </c>
      <c r="E3">
        <v>57</v>
      </c>
      <c r="F3">
        <v>0</v>
      </c>
      <c r="G3">
        <v>0</v>
      </c>
    </row>
    <row r="4" spans="1:7" x14ac:dyDescent="0.3">
      <c r="A4">
        <v>10000</v>
      </c>
      <c r="B4" s="2">
        <v>45261</v>
      </c>
      <c r="C4" t="s">
        <v>90</v>
      </c>
      <c r="D4">
        <v>237</v>
      </c>
      <c r="E4">
        <v>60</v>
      </c>
      <c r="F4">
        <v>0</v>
      </c>
      <c r="G4">
        <v>0</v>
      </c>
    </row>
    <row r="5" spans="1:7" x14ac:dyDescent="0.3">
      <c r="A5">
        <v>10000</v>
      </c>
      <c r="B5" s="2">
        <v>45170</v>
      </c>
      <c r="C5" t="s">
        <v>60</v>
      </c>
      <c r="D5">
        <v>152</v>
      </c>
      <c r="E5">
        <v>33</v>
      </c>
      <c r="F5">
        <v>0</v>
      </c>
      <c r="G5">
        <v>0</v>
      </c>
    </row>
    <row r="6" spans="1:7" x14ac:dyDescent="0.3">
      <c r="A6">
        <v>10000</v>
      </c>
      <c r="B6" s="2">
        <v>45505</v>
      </c>
      <c r="C6" t="s">
        <v>8</v>
      </c>
      <c r="D6">
        <v>275</v>
      </c>
      <c r="E6">
        <v>43</v>
      </c>
      <c r="F6">
        <v>4</v>
      </c>
      <c r="G6">
        <v>0</v>
      </c>
    </row>
    <row r="7" spans="1:7" x14ac:dyDescent="0.3">
      <c r="A7">
        <v>10001</v>
      </c>
      <c r="B7" s="2">
        <v>44805</v>
      </c>
      <c r="C7" t="s">
        <v>94</v>
      </c>
      <c r="D7">
        <v>47</v>
      </c>
      <c r="E7">
        <v>21</v>
      </c>
      <c r="F7">
        <v>1</v>
      </c>
      <c r="G7">
        <v>1</v>
      </c>
    </row>
    <row r="8" spans="1:7" x14ac:dyDescent="0.3">
      <c r="A8">
        <v>10001</v>
      </c>
      <c r="B8" s="2">
        <v>45170</v>
      </c>
      <c r="C8" t="s">
        <v>61</v>
      </c>
      <c r="D8">
        <v>187</v>
      </c>
      <c r="E8">
        <v>30</v>
      </c>
      <c r="F8">
        <v>1</v>
      </c>
      <c r="G8">
        <v>1</v>
      </c>
    </row>
    <row r="9" spans="1:7" x14ac:dyDescent="0.3">
      <c r="A9">
        <v>10001</v>
      </c>
      <c r="B9" s="2">
        <v>44896</v>
      </c>
      <c r="C9" t="s">
        <v>31</v>
      </c>
      <c r="D9">
        <v>195</v>
      </c>
      <c r="E9">
        <v>35</v>
      </c>
      <c r="F9">
        <v>1</v>
      </c>
      <c r="G9">
        <v>0</v>
      </c>
    </row>
    <row r="10" spans="1:7" x14ac:dyDescent="0.3">
      <c r="A10">
        <v>10001</v>
      </c>
      <c r="B10" s="2">
        <v>44805</v>
      </c>
      <c r="C10" t="s">
        <v>82</v>
      </c>
      <c r="D10">
        <v>131</v>
      </c>
      <c r="E10">
        <v>80</v>
      </c>
      <c r="F10">
        <v>0</v>
      </c>
      <c r="G10">
        <v>0</v>
      </c>
    </row>
    <row r="11" spans="1:7" x14ac:dyDescent="0.3">
      <c r="A11">
        <v>10001</v>
      </c>
      <c r="B11" s="2">
        <v>45261</v>
      </c>
      <c r="C11" t="s">
        <v>40</v>
      </c>
      <c r="D11">
        <v>249</v>
      </c>
      <c r="E11">
        <v>18</v>
      </c>
      <c r="F11">
        <v>1</v>
      </c>
      <c r="G11">
        <v>0</v>
      </c>
    </row>
    <row r="12" spans="1:7" x14ac:dyDescent="0.3">
      <c r="A12">
        <v>10001</v>
      </c>
      <c r="B12" s="2">
        <v>45139</v>
      </c>
      <c r="C12" t="s">
        <v>92</v>
      </c>
      <c r="D12">
        <v>213</v>
      </c>
      <c r="E12">
        <v>62</v>
      </c>
      <c r="F12">
        <v>4</v>
      </c>
      <c r="G12">
        <v>3</v>
      </c>
    </row>
    <row r="13" spans="1:7" x14ac:dyDescent="0.3">
      <c r="A13">
        <v>10001</v>
      </c>
      <c r="B13" s="2">
        <v>44682</v>
      </c>
      <c r="C13" t="s">
        <v>66</v>
      </c>
      <c r="D13">
        <v>74</v>
      </c>
      <c r="E13">
        <v>69</v>
      </c>
      <c r="F13">
        <v>0</v>
      </c>
      <c r="G13">
        <v>0</v>
      </c>
    </row>
    <row r="14" spans="1:7" x14ac:dyDescent="0.3">
      <c r="A14">
        <v>10001</v>
      </c>
      <c r="B14" s="2">
        <v>45566</v>
      </c>
      <c r="C14" t="s">
        <v>29</v>
      </c>
      <c r="D14">
        <v>186</v>
      </c>
      <c r="E14">
        <v>85</v>
      </c>
      <c r="F14">
        <v>2</v>
      </c>
      <c r="G14">
        <v>2</v>
      </c>
    </row>
    <row r="15" spans="1:7" x14ac:dyDescent="0.3">
      <c r="A15">
        <v>10001</v>
      </c>
      <c r="B15" s="2">
        <v>44896</v>
      </c>
      <c r="C15" t="s">
        <v>19</v>
      </c>
      <c r="D15">
        <v>76</v>
      </c>
      <c r="E15">
        <v>25</v>
      </c>
      <c r="F15">
        <v>4</v>
      </c>
      <c r="G15">
        <v>0</v>
      </c>
    </row>
    <row r="16" spans="1:7" x14ac:dyDescent="0.3">
      <c r="A16">
        <v>10002</v>
      </c>
      <c r="B16" s="2">
        <v>45627</v>
      </c>
      <c r="C16" t="s">
        <v>23</v>
      </c>
      <c r="D16">
        <v>150</v>
      </c>
      <c r="E16">
        <v>88</v>
      </c>
      <c r="F16">
        <v>2</v>
      </c>
      <c r="G16">
        <v>1</v>
      </c>
    </row>
    <row r="17" spans="1:7" x14ac:dyDescent="0.3">
      <c r="A17">
        <v>10002</v>
      </c>
      <c r="B17" s="2">
        <v>45597</v>
      </c>
      <c r="C17" t="s">
        <v>42</v>
      </c>
      <c r="D17">
        <v>57</v>
      </c>
      <c r="E17">
        <v>85</v>
      </c>
      <c r="F17">
        <v>5</v>
      </c>
      <c r="G17">
        <v>1</v>
      </c>
    </row>
    <row r="18" spans="1:7" x14ac:dyDescent="0.3">
      <c r="A18">
        <v>10002</v>
      </c>
      <c r="B18" s="2">
        <v>44835</v>
      </c>
      <c r="C18" t="s">
        <v>25</v>
      </c>
      <c r="D18">
        <v>97</v>
      </c>
      <c r="E18">
        <v>53</v>
      </c>
      <c r="F18">
        <v>5</v>
      </c>
      <c r="G18">
        <v>4</v>
      </c>
    </row>
    <row r="19" spans="1:7" x14ac:dyDescent="0.3">
      <c r="A19">
        <v>10002</v>
      </c>
      <c r="B19" s="2">
        <v>44621</v>
      </c>
      <c r="C19" t="s">
        <v>24</v>
      </c>
      <c r="D19">
        <v>24</v>
      </c>
      <c r="E19">
        <v>93</v>
      </c>
      <c r="F19">
        <v>0</v>
      </c>
      <c r="G19">
        <v>0</v>
      </c>
    </row>
    <row r="20" spans="1:7" x14ac:dyDescent="0.3">
      <c r="A20">
        <v>10002</v>
      </c>
      <c r="B20" s="2">
        <v>44958</v>
      </c>
      <c r="C20" t="s">
        <v>45</v>
      </c>
      <c r="D20">
        <v>223</v>
      </c>
      <c r="E20">
        <v>73</v>
      </c>
      <c r="F20">
        <v>5</v>
      </c>
      <c r="G20">
        <v>0</v>
      </c>
    </row>
    <row r="21" spans="1:7" x14ac:dyDescent="0.3">
      <c r="A21">
        <v>10002</v>
      </c>
      <c r="B21" s="2">
        <v>45597</v>
      </c>
      <c r="C21" t="s">
        <v>94</v>
      </c>
      <c r="D21">
        <v>158</v>
      </c>
      <c r="E21">
        <v>97</v>
      </c>
      <c r="F21">
        <v>3</v>
      </c>
      <c r="G21">
        <v>1</v>
      </c>
    </row>
    <row r="22" spans="1:7" x14ac:dyDescent="0.3">
      <c r="A22">
        <v>10002</v>
      </c>
      <c r="B22" s="2">
        <v>45323</v>
      </c>
      <c r="C22" t="s">
        <v>32</v>
      </c>
      <c r="D22">
        <v>162</v>
      </c>
      <c r="E22">
        <v>30</v>
      </c>
      <c r="F22">
        <v>0</v>
      </c>
      <c r="G22">
        <v>0</v>
      </c>
    </row>
    <row r="23" spans="1:7" x14ac:dyDescent="0.3">
      <c r="A23">
        <v>10002</v>
      </c>
      <c r="B23" s="2">
        <v>45413</v>
      </c>
      <c r="C23" t="s">
        <v>48</v>
      </c>
      <c r="D23">
        <v>222</v>
      </c>
      <c r="E23">
        <v>53</v>
      </c>
      <c r="F23">
        <v>3</v>
      </c>
      <c r="G23">
        <v>1</v>
      </c>
    </row>
    <row r="24" spans="1:7" x14ac:dyDescent="0.3">
      <c r="A24">
        <v>10002</v>
      </c>
      <c r="B24" s="2">
        <v>44835</v>
      </c>
      <c r="C24" t="s">
        <v>70</v>
      </c>
      <c r="D24">
        <v>170</v>
      </c>
      <c r="E24">
        <v>26</v>
      </c>
      <c r="F24">
        <v>2</v>
      </c>
      <c r="G24">
        <v>1</v>
      </c>
    </row>
    <row r="25" spans="1:7" x14ac:dyDescent="0.3">
      <c r="A25">
        <v>10002</v>
      </c>
      <c r="B25" s="2">
        <v>45261</v>
      </c>
      <c r="C25" t="s">
        <v>40</v>
      </c>
      <c r="D25">
        <v>273</v>
      </c>
      <c r="E25">
        <v>40</v>
      </c>
      <c r="F25">
        <v>0</v>
      </c>
      <c r="G25">
        <v>0</v>
      </c>
    </row>
    <row r="26" spans="1:7" x14ac:dyDescent="0.3">
      <c r="A26">
        <v>10002</v>
      </c>
      <c r="B26" s="2">
        <v>45444</v>
      </c>
      <c r="C26" t="s">
        <v>14</v>
      </c>
      <c r="D26">
        <v>72</v>
      </c>
      <c r="E26">
        <v>28</v>
      </c>
      <c r="F26">
        <v>3</v>
      </c>
      <c r="G26">
        <v>1</v>
      </c>
    </row>
    <row r="27" spans="1:7" x14ac:dyDescent="0.3">
      <c r="A27">
        <v>10002</v>
      </c>
      <c r="B27" s="2">
        <v>44743</v>
      </c>
      <c r="C27" t="s">
        <v>36</v>
      </c>
      <c r="D27">
        <v>35</v>
      </c>
      <c r="E27">
        <v>41</v>
      </c>
      <c r="F27">
        <v>3</v>
      </c>
      <c r="G27">
        <v>3</v>
      </c>
    </row>
    <row r="28" spans="1:7" x14ac:dyDescent="0.3">
      <c r="A28">
        <v>10002</v>
      </c>
      <c r="B28" s="2">
        <v>44866</v>
      </c>
      <c r="C28" t="s">
        <v>29</v>
      </c>
      <c r="D28">
        <v>177</v>
      </c>
      <c r="E28">
        <v>34</v>
      </c>
      <c r="F28">
        <v>5</v>
      </c>
      <c r="G28">
        <v>2</v>
      </c>
    </row>
    <row r="29" spans="1:7" x14ac:dyDescent="0.3">
      <c r="A29">
        <v>10003</v>
      </c>
      <c r="B29" s="2">
        <v>45536</v>
      </c>
      <c r="C29" t="s">
        <v>67</v>
      </c>
      <c r="D29">
        <v>244</v>
      </c>
      <c r="E29">
        <v>16</v>
      </c>
      <c r="F29">
        <v>0</v>
      </c>
      <c r="G29">
        <v>0</v>
      </c>
    </row>
    <row r="30" spans="1:7" x14ac:dyDescent="0.3">
      <c r="A30">
        <v>10003</v>
      </c>
      <c r="B30" s="2">
        <v>44652</v>
      </c>
      <c r="C30" t="s">
        <v>69</v>
      </c>
      <c r="D30">
        <v>154</v>
      </c>
      <c r="E30">
        <v>46</v>
      </c>
      <c r="F30">
        <v>4</v>
      </c>
      <c r="G30">
        <v>3</v>
      </c>
    </row>
    <row r="31" spans="1:7" x14ac:dyDescent="0.3">
      <c r="A31">
        <v>10003</v>
      </c>
      <c r="B31" s="2">
        <v>45597</v>
      </c>
      <c r="C31" t="s">
        <v>63</v>
      </c>
      <c r="D31">
        <v>14</v>
      </c>
      <c r="E31">
        <v>43</v>
      </c>
      <c r="F31">
        <v>1</v>
      </c>
      <c r="G31">
        <v>0</v>
      </c>
    </row>
    <row r="32" spans="1:7" x14ac:dyDescent="0.3">
      <c r="A32">
        <v>10003</v>
      </c>
      <c r="B32" s="2">
        <v>45261</v>
      </c>
      <c r="C32" t="s">
        <v>43</v>
      </c>
      <c r="D32">
        <v>216</v>
      </c>
      <c r="E32">
        <v>16</v>
      </c>
      <c r="F32">
        <v>0</v>
      </c>
      <c r="G32">
        <v>0</v>
      </c>
    </row>
    <row r="33" spans="1:7" x14ac:dyDescent="0.3">
      <c r="A33">
        <v>10003</v>
      </c>
      <c r="B33" s="2">
        <v>45627</v>
      </c>
      <c r="C33" t="s">
        <v>6</v>
      </c>
      <c r="D33">
        <v>109</v>
      </c>
      <c r="E33">
        <v>59</v>
      </c>
      <c r="F33">
        <v>2</v>
      </c>
      <c r="G33">
        <v>0</v>
      </c>
    </row>
    <row r="34" spans="1:7" x14ac:dyDescent="0.3">
      <c r="A34">
        <v>10003</v>
      </c>
      <c r="B34" s="2">
        <v>45536</v>
      </c>
      <c r="C34" t="s">
        <v>15</v>
      </c>
      <c r="D34">
        <v>240</v>
      </c>
      <c r="E34">
        <v>97</v>
      </c>
      <c r="F34">
        <v>2</v>
      </c>
      <c r="G34">
        <v>2</v>
      </c>
    </row>
    <row r="35" spans="1:7" x14ac:dyDescent="0.3">
      <c r="A35">
        <v>10003</v>
      </c>
      <c r="B35" s="2">
        <v>44774</v>
      </c>
      <c r="C35" t="s">
        <v>54</v>
      </c>
      <c r="D35">
        <v>75</v>
      </c>
      <c r="E35">
        <v>53</v>
      </c>
      <c r="F35">
        <v>1</v>
      </c>
      <c r="G35">
        <v>1</v>
      </c>
    </row>
    <row r="36" spans="1:7" x14ac:dyDescent="0.3">
      <c r="A36">
        <v>10004</v>
      </c>
      <c r="B36" s="2">
        <v>45474</v>
      </c>
      <c r="C36" t="s">
        <v>50</v>
      </c>
      <c r="D36">
        <v>275</v>
      </c>
      <c r="E36">
        <v>51</v>
      </c>
      <c r="F36">
        <v>1</v>
      </c>
      <c r="G36">
        <v>0</v>
      </c>
    </row>
    <row r="37" spans="1:7" x14ac:dyDescent="0.3">
      <c r="A37">
        <v>10004</v>
      </c>
      <c r="B37" s="2">
        <v>45170</v>
      </c>
      <c r="C37" t="s">
        <v>100</v>
      </c>
      <c r="D37">
        <v>93</v>
      </c>
      <c r="E37">
        <v>85</v>
      </c>
      <c r="F37">
        <v>4</v>
      </c>
      <c r="G37">
        <v>2</v>
      </c>
    </row>
    <row r="38" spans="1:7" x14ac:dyDescent="0.3">
      <c r="A38">
        <v>10004</v>
      </c>
      <c r="B38" s="2">
        <v>45200</v>
      </c>
      <c r="C38" t="s">
        <v>22</v>
      </c>
      <c r="D38">
        <v>269</v>
      </c>
      <c r="E38">
        <v>100</v>
      </c>
      <c r="F38">
        <v>4</v>
      </c>
      <c r="G38">
        <v>3</v>
      </c>
    </row>
    <row r="39" spans="1:7" x14ac:dyDescent="0.3">
      <c r="A39">
        <v>10004</v>
      </c>
      <c r="B39" s="2">
        <v>45139</v>
      </c>
      <c r="C39" t="s">
        <v>29</v>
      </c>
      <c r="D39">
        <v>253</v>
      </c>
      <c r="E39">
        <v>96</v>
      </c>
      <c r="F39">
        <v>1</v>
      </c>
      <c r="G39">
        <v>1</v>
      </c>
    </row>
    <row r="40" spans="1:7" x14ac:dyDescent="0.3">
      <c r="A40">
        <v>10004</v>
      </c>
      <c r="B40" s="2">
        <v>44774</v>
      </c>
      <c r="C40" t="s">
        <v>81</v>
      </c>
      <c r="D40">
        <v>223</v>
      </c>
      <c r="E40">
        <v>98</v>
      </c>
      <c r="F40">
        <v>2</v>
      </c>
      <c r="G40">
        <v>2</v>
      </c>
    </row>
    <row r="41" spans="1:7" x14ac:dyDescent="0.3">
      <c r="A41">
        <v>10004</v>
      </c>
      <c r="B41" s="2">
        <v>44593</v>
      </c>
      <c r="C41" t="s">
        <v>69</v>
      </c>
      <c r="D41">
        <v>252</v>
      </c>
      <c r="E41">
        <v>84</v>
      </c>
      <c r="F41">
        <v>1</v>
      </c>
      <c r="G41">
        <v>0</v>
      </c>
    </row>
    <row r="42" spans="1:7" x14ac:dyDescent="0.3">
      <c r="A42">
        <v>10004</v>
      </c>
      <c r="B42" s="2">
        <v>45474</v>
      </c>
      <c r="C42" t="s">
        <v>55</v>
      </c>
      <c r="D42">
        <v>97</v>
      </c>
      <c r="E42">
        <v>89</v>
      </c>
      <c r="F42">
        <v>5</v>
      </c>
      <c r="G42">
        <v>5</v>
      </c>
    </row>
    <row r="43" spans="1:7" x14ac:dyDescent="0.3">
      <c r="A43">
        <v>10004</v>
      </c>
      <c r="B43" s="2">
        <v>45292</v>
      </c>
      <c r="C43" t="s">
        <v>68</v>
      </c>
      <c r="D43">
        <v>85</v>
      </c>
      <c r="E43">
        <v>34</v>
      </c>
      <c r="F43">
        <v>0</v>
      </c>
      <c r="G43">
        <v>0</v>
      </c>
    </row>
    <row r="44" spans="1:7" x14ac:dyDescent="0.3">
      <c r="A44">
        <v>10004</v>
      </c>
      <c r="B44" s="2">
        <v>44593</v>
      </c>
      <c r="C44" t="s">
        <v>9</v>
      </c>
      <c r="D44">
        <v>235</v>
      </c>
      <c r="E44">
        <v>62</v>
      </c>
      <c r="F44">
        <v>3</v>
      </c>
      <c r="G44">
        <v>1</v>
      </c>
    </row>
    <row r="45" spans="1:7" x14ac:dyDescent="0.3">
      <c r="A45">
        <v>10004</v>
      </c>
      <c r="B45" s="2">
        <v>44958</v>
      </c>
      <c r="C45" t="s">
        <v>8</v>
      </c>
      <c r="D45">
        <v>220</v>
      </c>
      <c r="E45">
        <v>17</v>
      </c>
      <c r="F45">
        <v>4</v>
      </c>
      <c r="G45">
        <v>3</v>
      </c>
    </row>
    <row r="46" spans="1:7" x14ac:dyDescent="0.3">
      <c r="A46">
        <v>10004</v>
      </c>
      <c r="B46" s="2">
        <v>44805</v>
      </c>
      <c r="C46" t="s">
        <v>21</v>
      </c>
      <c r="D46">
        <v>275</v>
      </c>
      <c r="E46">
        <v>94</v>
      </c>
      <c r="F46">
        <v>2</v>
      </c>
      <c r="G46">
        <v>1</v>
      </c>
    </row>
    <row r="47" spans="1:7" x14ac:dyDescent="0.3">
      <c r="A47">
        <v>10004</v>
      </c>
      <c r="B47" s="2">
        <v>45474</v>
      </c>
      <c r="C47" t="s">
        <v>95</v>
      </c>
      <c r="D47">
        <v>279</v>
      </c>
      <c r="E47">
        <v>68</v>
      </c>
      <c r="F47">
        <v>2</v>
      </c>
      <c r="G47">
        <v>0</v>
      </c>
    </row>
    <row r="48" spans="1:7" x14ac:dyDescent="0.3">
      <c r="A48">
        <v>10004</v>
      </c>
      <c r="B48" s="2">
        <v>45597</v>
      </c>
      <c r="C48" t="s">
        <v>46</v>
      </c>
      <c r="D48">
        <v>185</v>
      </c>
      <c r="E48">
        <v>97</v>
      </c>
      <c r="F48">
        <v>2</v>
      </c>
      <c r="G48">
        <v>2</v>
      </c>
    </row>
    <row r="49" spans="1:7" x14ac:dyDescent="0.3">
      <c r="A49">
        <v>10005</v>
      </c>
      <c r="B49" s="2">
        <v>45170</v>
      </c>
      <c r="C49" t="s">
        <v>92</v>
      </c>
      <c r="D49">
        <v>255</v>
      </c>
      <c r="E49">
        <v>25</v>
      </c>
      <c r="F49">
        <v>2</v>
      </c>
      <c r="G49">
        <v>1</v>
      </c>
    </row>
    <row r="50" spans="1:7" x14ac:dyDescent="0.3">
      <c r="A50">
        <v>10005</v>
      </c>
      <c r="B50" s="2">
        <v>45597</v>
      </c>
      <c r="C50" t="s">
        <v>37</v>
      </c>
      <c r="D50">
        <v>204</v>
      </c>
      <c r="E50">
        <v>47</v>
      </c>
      <c r="F50">
        <v>2</v>
      </c>
      <c r="G50">
        <v>0</v>
      </c>
    </row>
    <row r="51" spans="1:7" x14ac:dyDescent="0.3">
      <c r="A51">
        <v>10005</v>
      </c>
      <c r="B51" s="2">
        <v>44621</v>
      </c>
      <c r="C51" t="s">
        <v>82</v>
      </c>
      <c r="D51">
        <v>157</v>
      </c>
      <c r="E51">
        <v>93</v>
      </c>
      <c r="F51">
        <v>1</v>
      </c>
      <c r="G51">
        <v>1</v>
      </c>
    </row>
    <row r="52" spans="1:7" x14ac:dyDescent="0.3">
      <c r="A52">
        <v>10005</v>
      </c>
      <c r="B52" s="2">
        <v>45047</v>
      </c>
      <c r="C52" t="s">
        <v>65</v>
      </c>
      <c r="D52">
        <v>255</v>
      </c>
      <c r="E52">
        <v>81</v>
      </c>
      <c r="F52">
        <v>0</v>
      </c>
      <c r="G52">
        <v>0</v>
      </c>
    </row>
    <row r="53" spans="1:7" x14ac:dyDescent="0.3">
      <c r="A53">
        <v>10005</v>
      </c>
      <c r="B53" s="2">
        <v>45078</v>
      </c>
      <c r="C53" t="s">
        <v>28</v>
      </c>
      <c r="D53">
        <v>80</v>
      </c>
      <c r="E53">
        <v>16</v>
      </c>
      <c r="F53">
        <v>0</v>
      </c>
      <c r="G53">
        <v>0</v>
      </c>
    </row>
    <row r="54" spans="1:7" x14ac:dyDescent="0.3">
      <c r="A54">
        <v>10005</v>
      </c>
      <c r="B54" s="2">
        <v>45566</v>
      </c>
      <c r="C54" t="s">
        <v>35</v>
      </c>
      <c r="D54">
        <v>125</v>
      </c>
      <c r="E54">
        <v>62</v>
      </c>
      <c r="F54">
        <v>0</v>
      </c>
      <c r="G54">
        <v>0</v>
      </c>
    </row>
    <row r="55" spans="1:7" x14ac:dyDescent="0.3">
      <c r="A55">
        <v>10005</v>
      </c>
      <c r="B55" s="2">
        <v>45200</v>
      </c>
      <c r="C55" t="s">
        <v>39</v>
      </c>
      <c r="D55">
        <v>251</v>
      </c>
      <c r="E55">
        <v>80</v>
      </c>
      <c r="F55">
        <v>0</v>
      </c>
      <c r="G55">
        <v>0</v>
      </c>
    </row>
    <row r="56" spans="1:7" x14ac:dyDescent="0.3">
      <c r="A56">
        <v>10005</v>
      </c>
      <c r="B56" s="2">
        <v>44866</v>
      </c>
      <c r="C56" t="s">
        <v>75</v>
      </c>
      <c r="D56">
        <v>218</v>
      </c>
      <c r="E56">
        <v>46</v>
      </c>
      <c r="F56">
        <v>3</v>
      </c>
      <c r="G56">
        <v>1</v>
      </c>
    </row>
    <row r="57" spans="1:7" x14ac:dyDescent="0.3">
      <c r="A57">
        <v>10005</v>
      </c>
      <c r="B57" s="2">
        <v>45170</v>
      </c>
      <c r="C57" t="s">
        <v>42</v>
      </c>
      <c r="D57">
        <v>156</v>
      </c>
      <c r="E57">
        <v>78</v>
      </c>
      <c r="F57">
        <v>0</v>
      </c>
      <c r="G57">
        <v>0</v>
      </c>
    </row>
    <row r="58" spans="1:7" x14ac:dyDescent="0.3">
      <c r="A58">
        <v>10005</v>
      </c>
      <c r="B58" s="2">
        <v>44621</v>
      </c>
      <c r="C58" t="s">
        <v>32</v>
      </c>
      <c r="D58">
        <v>99</v>
      </c>
      <c r="E58">
        <v>60</v>
      </c>
      <c r="F58">
        <v>1</v>
      </c>
      <c r="G58">
        <v>0</v>
      </c>
    </row>
    <row r="59" spans="1:7" x14ac:dyDescent="0.3">
      <c r="A59">
        <v>10005</v>
      </c>
      <c r="B59" s="2">
        <v>45505</v>
      </c>
      <c r="C59" t="s">
        <v>102</v>
      </c>
      <c r="D59">
        <v>105</v>
      </c>
      <c r="E59">
        <v>48</v>
      </c>
      <c r="F59">
        <v>0</v>
      </c>
      <c r="G59">
        <v>0</v>
      </c>
    </row>
    <row r="60" spans="1:7" x14ac:dyDescent="0.3">
      <c r="A60">
        <v>10005</v>
      </c>
      <c r="B60" s="2">
        <v>44743</v>
      </c>
      <c r="C60" t="s">
        <v>40</v>
      </c>
      <c r="D60">
        <v>181</v>
      </c>
      <c r="E60">
        <v>27</v>
      </c>
      <c r="F60">
        <v>3</v>
      </c>
      <c r="G60">
        <v>3</v>
      </c>
    </row>
    <row r="61" spans="1:7" x14ac:dyDescent="0.3">
      <c r="A61">
        <v>10005</v>
      </c>
      <c r="B61" s="2">
        <v>45536</v>
      </c>
      <c r="C61" t="s">
        <v>94</v>
      </c>
      <c r="D61">
        <v>249</v>
      </c>
      <c r="E61">
        <v>52</v>
      </c>
      <c r="F61">
        <v>1</v>
      </c>
      <c r="G61">
        <v>0</v>
      </c>
    </row>
    <row r="62" spans="1:7" x14ac:dyDescent="0.3">
      <c r="A62">
        <v>10005</v>
      </c>
      <c r="B62" s="2">
        <v>44866</v>
      </c>
      <c r="C62" t="s">
        <v>30</v>
      </c>
      <c r="D62">
        <v>244</v>
      </c>
      <c r="E62">
        <v>53</v>
      </c>
      <c r="F62">
        <v>1</v>
      </c>
      <c r="G62">
        <v>0</v>
      </c>
    </row>
    <row r="63" spans="1:7" x14ac:dyDescent="0.3">
      <c r="A63">
        <v>10005</v>
      </c>
      <c r="B63" s="2">
        <v>45108</v>
      </c>
      <c r="C63" t="s">
        <v>66</v>
      </c>
      <c r="D63">
        <v>300</v>
      </c>
      <c r="E63">
        <v>64</v>
      </c>
      <c r="F63">
        <v>0</v>
      </c>
      <c r="G63">
        <v>0</v>
      </c>
    </row>
    <row r="64" spans="1:7" x14ac:dyDescent="0.3">
      <c r="A64">
        <v>10006</v>
      </c>
      <c r="B64" s="2">
        <v>45413</v>
      </c>
      <c r="C64" t="s">
        <v>45</v>
      </c>
      <c r="D64">
        <v>146</v>
      </c>
      <c r="E64">
        <v>83</v>
      </c>
      <c r="F64">
        <v>2</v>
      </c>
      <c r="G64">
        <v>2</v>
      </c>
    </row>
    <row r="65" spans="1:7" x14ac:dyDescent="0.3">
      <c r="A65">
        <v>10006</v>
      </c>
      <c r="B65" s="2">
        <v>44562</v>
      </c>
      <c r="C65" t="s">
        <v>15</v>
      </c>
      <c r="D65">
        <v>143</v>
      </c>
      <c r="E65">
        <v>95</v>
      </c>
      <c r="F65">
        <v>1</v>
      </c>
      <c r="G65">
        <v>0</v>
      </c>
    </row>
    <row r="66" spans="1:7" x14ac:dyDescent="0.3">
      <c r="A66">
        <v>10006</v>
      </c>
      <c r="B66" s="2">
        <v>44774</v>
      </c>
      <c r="C66" t="s">
        <v>55</v>
      </c>
      <c r="D66">
        <v>248</v>
      </c>
      <c r="E66">
        <v>97</v>
      </c>
      <c r="F66">
        <v>1</v>
      </c>
      <c r="G66">
        <v>1</v>
      </c>
    </row>
    <row r="67" spans="1:7" x14ac:dyDescent="0.3">
      <c r="A67">
        <v>10006</v>
      </c>
      <c r="B67" s="2">
        <v>45536</v>
      </c>
      <c r="C67" t="s">
        <v>89</v>
      </c>
      <c r="D67">
        <v>169</v>
      </c>
      <c r="E67">
        <v>88</v>
      </c>
      <c r="F67">
        <v>1</v>
      </c>
      <c r="G67">
        <v>1</v>
      </c>
    </row>
    <row r="68" spans="1:7" x14ac:dyDescent="0.3">
      <c r="A68">
        <v>10006</v>
      </c>
      <c r="B68" s="2">
        <v>44986</v>
      </c>
      <c r="C68" t="s">
        <v>16</v>
      </c>
      <c r="D68">
        <v>122</v>
      </c>
      <c r="E68">
        <v>68</v>
      </c>
      <c r="F68">
        <v>1</v>
      </c>
      <c r="G68">
        <v>0</v>
      </c>
    </row>
    <row r="69" spans="1:7" x14ac:dyDescent="0.3">
      <c r="A69">
        <v>10006</v>
      </c>
      <c r="B69" s="2">
        <v>45261</v>
      </c>
      <c r="C69" t="s">
        <v>27</v>
      </c>
      <c r="D69">
        <v>222</v>
      </c>
      <c r="E69">
        <v>41</v>
      </c>
      <c r="F69">
        <v>3</v>
      </c>
      <c r="G69">
        <v>1</v>
      </c>
    </row>
    <row r="70" spans="1:7" x14ac:dyDescent="0.3">
      <c r="A70">
        <v>10006</v>
      </c>
      <c r="B70" s="2">
        <v>44713</v>
      </c>
      <c r="C70" t="s">
        <v>21</v>
      </c>
      <c r="D70">
        <v>279</v>
      </c>
      <c r="E70">
        <v>19</v>
      </c>
      <c r="F70">
        <v>4</v>
      </c>
      <c r="G70">
        <v>2</v>
      </c>
    </row>
    <row r="71" spans="1:7" x14ac:dyDescent="0.3">
      <c r="A71">
        <v>10006</v>
      </c>
      <c r="B71" s="2">
        <v>44774</v>
      </c>
      <c r="C71" t="s">
        <v>65</v>
      </c>
      <c r="D71">
        <v>41</v>
      </c>
      <c r="E71">
        <v>83</v>
      </c>
      <c r="F71">
        <v>4</v>
      </c>
      <c r="G71">
        <v>1</v>
      </c>
    </row>
    <row r="72" spans="1:7" x14ac:dyDescent="0.3">
      <c r="A72">
        <v>10006</v>
      </c>
      <c r="B72" s="2">
        <v>45597</v>
      </c>
      <c r="C72" t="s">
        <v>35</v>
      </c>
      <c r="D72">
        <v>86</v>
      </c>
      <c r="E72">
        <v>24</v>
      </c>
      <c r="F72">
        <v>1</v>
      </c>
      <c r="G72">
        <v>1</v>
      </c>
    </row>
    <row r="73" spans="1:7" x14ac:dyDescent="0.3">
      <c r="A73">
        <v>10006</v>
      </c>
      <c r="B73" s="2">
        <v>44958</v>
      </c>
      <c r="C73" t="s">
        <v>4</v>
      </c>
      <c r="D73">
        <v>260</v>
      </c>
      <c r="E73">
        <v>68</v>
      </c>
      <c r="F73">
        <v>1</v>
      </c>
      <c r="G73">
        <v>0</v>
      </c>
    </row>
    <row r="74" spans="1:7" x14ac:dyDescent="0.3">
      <c r="A74">
        <v>10006</v>
      </c>
      <c r="B74" s="2">
        <v>44805</v>
      </c>
      <c r="C74" t="s">
        <v>37</v>
      </c>
      <c r="D74">
        <v>272</v>
      </c>
      <c r="E74">
        <v>81</v>
      </c>
      <c r="F74">
        <v>3</v>
      </c>
      <c r="G74">
        <v>0</v>
      </c>
    </row>
    <row r="75" spans="1:7" x14ac:dyDescent="0.3">
      <c r="A75">
        <v>10006</v>
      </c>
      <c r="B75" s="2">
        <v>45444</v>
      </c>
      <c r="C75" t="s">
        <v>53</v>
      </c>
      <c r="D75">
        <v>167</v>
      </c>
      <c r="E75">
        <v>10</v>
      </c>
      <c r="F75">
        <v>1</v>
      </c>
      <c r="G75">
        <v>1</v>
      </c>
    </row>
    <row r="76" spans="1:7" x14ac:dyDescent="0.3">
      <c r="A76">
        <v>10006</v>
      </c>
      <c r="B76" s="2">
        <v>44958</v>
      </c>
      <c r="C76" t="s">
        <v>34</v>
      </c>
      <c r="D76">
        <v>47</v>
      </c>
      <c r="E76">
        <v>99</v>
      </c>
      <c r="F76">
        <v>1</v>
      </c>
      <c r="G76">
        <v>1</v>
      </c>
    </row>
    <row r="77" spans="1:7" x14ac:dyDescent="0.3">
      <c r="A77">
        <v>10007</v>
      </c>
      <c r="B77" s="2">
        <v>45352</v>
      </c>
      <c r="C77" t="s">
        <v>73</v>
      </c>
      <c r="D77">
        <v>102</v>
      </c>
      <c r="E77">
        <v>92</v>
      </c>
      <c r="F77">
        <v>2</v>
      </c>
      <c r="G77">
        <v>2</v>
      </c>
    </row>
    <row r="78" spans="1:7" x14ac:dyDescent="0.3">
      <c r="A78">
        <v>10007</v>
      </c>
      <c r="B78" s="2">
        <v>45352</v>
      </c>
      <c r="C78" t="s">
        <v>11</v>
      </c>
      <c r="D78">
        <v>201</v>
      </c>
      <c r="E78">
        <v>58</v>
      </c>
      <c r="F78">
        <v>3</v>
      </c>
      <c r="G78">
        <v>3</v>
      </c>
    </row>
    <row r="79" spans="1:7" x14ac:dyDescent="0.3">
      <c r="A79">
        <v>10007</v>
      </c>
      <c r="B79" s="2">
        <v>44713</v>
      </c>
      <c r="C79" t="s">
        <v>12</v>
      </c>
      <c r="D79">
        <v>286</v>
      </c>
      <c r="E79">
        <v>25</v>
      </c>
      <c r="F79">
        <v>2</v>
      </c>
      <c r="G79">
        <v>1</v>
      </c>
    </row>
    <row r="80" spans="1:7" x14ac:dyDescent="0.3">
      <c r="A80">
        <v>10007</v>
      </c>
      <c r="B80" s="2">
        <v>44896</v>
      </c>
      <c r="C80" t="s">
        <v>64</v>
      </c>
      <c r="D80">
        <v>285</v>
      </c>
      <c r="E80">
        <v>38</v>
      </c>
      <c r="F80">
        <v>4</v>
      </c>
      <c r="G80">
        <v>1</v>
      </c>
    </row>
    <row r="81" spans="1:7" x14ac:dyDescent="0.3">
      <c r="A81">
        <v>10007</v>
      </c>
      <c r="B81" s="2">
        <v>44562</v>
      </c>
      <c r="C81" t="s">
        <v>8</v>
      </c>
      <c r="D81">
        <v>21</v>
      </c>
      <c r="E81">
        <v>78</v>
      </c>
      <c r="F81">
        <v>3</v>
      </c>
      <c r="G81">
        <v>3</v>
      </c>
    </row>
    <row r="82" spans="1:7" x14ac:dyDescent="0.3">
      <c r="A82">
        <v>10007</v>
      </c>
      <c r="B82" s="2">
        <v>45292</v>
      </c>
      <c r="C82" t="s">
        <v>40</v>
      </c>
      <c r="D82">
        <v>127</v>
      </c>
      <c r="E82">
        <v>29</v>
      </c>
      <c r="F82">
        <v>1</v>
      </c>
      <c r="G82">
        <v>1</v>
      </c>
    </row>
    <row r="83" spans="1:7" x14ac:dyDescent="0.3">
      <c r="A83">
        <v>10008</v>
      </c>
      <c r="B83" s="2">
        <v>44593</v>
      </c>
      <c r="C83" t="s">
        <v>28</v>
      </c>
      <c r="D83">
        <v>133</v>
      </c>
      <c r="E83">
        <v>86</v>
      </c>
      <c r="F83">
        <v>0</v>
      </c>
      <c r="G83">
        <v>0</v>
      </c>
    </row>
    <row r="84" spans="1:7" x14ac:dyDescent="0.3">
      <c r="A84">
        <v>10008</v>
      </c>
      <c r="B84" s="2">
        <v>44621</v>
      </c>
      <c r="C84" t="s">
        <v>96</v>
      </c>
      <c r="D84">
        <v>238</v>
      </c>
      <c r="E84">
        <v>16</v>
      </c>
      <c r="F84">
        <v>5</v>
      </c>
      <c r="G84">
        <v>5</v>
      </c>
    </row>
    <row r="85" spans="1:7" x14ac:dyDescent="0.3">
      <c r="A85">
        <v>10008</v>
      </c>
      <c r="B85" s="2">
        <v>45017</v>
      </c>
      <c r="C85" t="s">
        <v>101</v>
      </c>
      <c r="D85">
        <v>32</v>
      </c>
      <c r="E85">
        <v>79</v>
      </c>
      <c r="F85">
        <v>3</v>
      </c>
      <c r="G85">
        <v>1</v>
      </c>
    </row>
    <row r="86" spans="1:7" x14ac:dyDescent="0.3">
      <c r="A86">
        <v>10008</v>
      </c>
      <c r="B86" s="2">
        <v>44958</v>
      </c>
      <c r="C86" t="s">
        <v>18</v>
      </c>
      <c r="D86">
        <v>38</v>
      </c>
      <c r="E86">
        <v>39</v>
      </c>
      <c r="F86">
        <v>2</v>
      </c>
      <c r="G86">
        <v>1</v>
      </c>
    </row>
    <row r="87" spans="1:7" x14ac:dyDescent="0.3">
      <c r="A87">
        <v>10008</v>
      </c>
      <c r="B87" s="2">
        <v>45170</v>
      </c>
      <c r="C87" t="s">
        <v>8</v>
      </c>
      <c r="D87">
        <v>174</v>
      </c>
      <c r="E87">
        <v>94</v>
      </c>
      <c r="F87">
        <v>1</v>
      </c>
      <c r="G87">
        <v>0</v>
      </c>
    </row>
    <row r="88" spans="1:7" x14ac:dyDescent="0.3">
      <c r="A88">
        <v>10008</v>
      </c>
      <c r="B88" s="2">
        <v>45566</v>
      </c>
      <c r="C88" t="s">
        <v>88</v>
      </c>
      <c r="D88">
        <v>123</v>
      </c>
      <c r="E88">
        <v>17</v>
      </c>
      <c r="F88">
        <v>2</v>
      </c>
      <c r="G88">
        <v>1</v>
      </c>
    </row>
    <row r="89" spans="1:7" x14ac:dyDescent="0.3">
      <c r="A89">
        <v>10008</v>
      </c>
      <c r="B89" s="2">
        <v>45627</v>
      </c>
      <c r="C89" t="s">
        <v>57</v>
      </c>
      <c r="D89">
        <v>99</v>
      </c>
      <c r="E89">
        <v>16</v>
      </c>
      <c r="F89">
        <v>4</v>
      </c>
      <c r="G89">
        <v>3</v>
      </c>
    </row>
    <row r="90" spans="1:7" x14ac:dyDescent="0.3">
      <c r="A90">
        <v>10008</v>
      </c>
      <c r="B90" s="2">
        <v>45231</v>
      </c>
      <c r="C90" t="s">
        <v>82</v>
      </c>
      <c r="D90">
        <v>205</v>
      </c>
      <c r="E90">
        <v>63</v>
      </c>
      <c r="F90">
        <v>2</v>
      </c>
      <c r="G90">
        <v>2</v>
      </c>
    </row>
    <row r="91" spans="1:7" x14ac:dyDescent="0.3">
      <c r="A91">
        <v>10008</v>
      </c>
      <c r="B91" s="2">
        <v>45352</v>
      </c>
      <c r="C91" t="s">
        <v>102</v>
      </c>
      <c r="D91">
        <v>86</v>
      </c>
      <c r="E91">
        <v>78</v>
      </c>
      <c r="F91">
        <v>3</v>
      </c>
      <c r="G91">
        <v>1</v>
      </c>
    </row>
    <row r="92" spans="1:7" x14ac:dyDescent="0.3">
      <c r="A92">
        <v>10009</v>
      </c>
      <c r="B92" s="2">
        <v>45292</v>
      </c>
      <c r="C92" t="s">
        <v>34</v>
      </c>
      <c r="D92">
        <v>134</v>
      </c>
      <c r="E92">
        <v>92</v>
      </c>
      <c r="F92">
        <v>1</v>
      </c>
      <c r="G92">
        <v>1</v>
      </c>
    </row>
    <row r="93" spans="1:7" x14ac:dyDescent="0.3">
      <c r="A93">
        <v>10009</v>
      </c>
      <c r="B93" s="2">
        <v>44713</v>
      </c>
      <c r="C93" t="s">
        <v>32</v>
      </c>
      <c r="D93">
        <v>240</v>
      </c>
      <c r="E93">
        <v>16</v>
      </c>
      <c r="F93">
        <v>0</v>
      </c>
      <c r="G93">
        <v>0</v>
      </c>
    </row>
    <row r="94" spans="1:7" x14ac:dyDescent="0.3">
      <c r="A94">
        <v>10009</v>
      </c>
      <c r="B94" s="2">
        <v>45078</v>
      </c>
      <c r="C94" t="s">
        <v>42</v>
      </c>
      <c r="D94">
        <v>203</v>
      </c>
      <c r="E94">
        <v>19</v>
      </c>
      <c r="F94">
        <v>4</v>
      </c>
      <c r="G94">
        <v>0</v>
      </c>
    </row>
    <row r="95" spans="1:7" x14ac:dyDescent="0.3">
      <c r="A95">
        <v>10009</v>
      </c>
      <c r="B95" s="2">
        <v>44927</v>
      </c>
      <c r="C95" t="s">
        <v>94</v>
      </c>
      <c r="D95">
        <v>296</v>
      </c>
      <c r="E95">
        <v>52</v>
      </c>
      <c r="F95">
        <v>1</v>
      </c>
      <c r="G95">
        <v>0</v>
      </c>
    </row>
    <row r="96" spans="1:7" x14ac:dyDescent="0.3">
      <c r="A96">
        <v>10009</v>
      </c>
      <c r="B96" s="2">
        <v>45139</v>
      </c>
      <c r="C96" t="s">
        <v>22</v>
      </c>
      <c r="D96">
        <v>17</v>
      </c>
      <c r="E96">
        <v>71</v>
      </c>
      <c r="F96">
        <v>0</v>
      </c>
      <c r="G96">
        <v>0</v>
      </c>
    </row>
    <row r="97" spans="1:7" x14ac:dyDescent="0.3">
      <c r="A97">
        <v>10009</v>
      </c>
      <c r="B97" s="2">
        <v>45017</v>
      </c>
      <c r="C97" t="s">
        <v>63</v>
      </c>
      <c r="D97">
        <v>114</v>
      </c>
      <c r="E97">
        <v>46</v>
      </c>
      <c r="F97">
        <v>1</v>
      </c>
      <c r="G97">
        <v>1</v>
      </c>
    </row>
    <row r="98" spans="1:7" x14ac:dyDescent="0.3">
      <c r="A98">
        <v>10009</v>
      </c>
      <c r="B98" s="2">
        <v>45292</v>
      </c>
      <c r="C98" t="s">
        <v>11</v>
      </c>
      <c r="D98">
        <v>248</v>
      </c>
      <c r="E98">
        <v>49</v>
      </c>
      <c r="F98">
        <v>5</v>
      </c>
      <c r="G98">
        <v>2</v>
      </c>
    </row>
    <row r="99" spans="1:7" x14ac:dyDescent="0.3">
      <c r="A99">
        <v>10009</v>
      </c>
      <c r="B99" s="2">
        <v>45047</v>
      </c>
      <c r="C99" t="s">
        <v>75</v>
      </c>
      <c r="D99">
        <v>194</v>
      </c>
      <c r="E99">
        <v>22</v>
      </c>
      <c r="F99">
        <v>3</v>
      </c>
      <c r="G99">
        <v>3</v>
      </c>
    </row>
    <row r="100" spans="1:7" x14ac:dyDescent="0.3">
      <c r="A100">
        <v>10009</v>
      </c>
      <c r="B100" s="2">
        <v>45474</v>
      </c>
      <c r="C100" t="s">
        <v>56</v>
      </c>
      <c r="D100">
        <v>173</v>
      </c>
      <c r="E100">
        <v>62</v>
      </c>
      <c r="F100">
        <v>1</v>
      </c>
      <c r="G100">
        <v>1</v>
      </c>
    </row>
    <row r="101" spans="1:7" x14ac:dyDescent="0.3">
      <c r="A101">
        <v>10009</v>
      </c>
      <c r="B101" s="2">
        <v>44621</v>
      </c>
      <c r="C101" t="s">
        <v>57</v>
      </c>
      <c r="D101">
        <v>298</v>
      </c>
      <c r="E101">
        <v>12</v>
      </c>
      <c r="F101">
        <v>2</v>
      </c>
      <c r="G101">
        <v>0</v>
      </c>
    </row>
    <row r="102" spans="1:7" x14ac:dyDescent="0.3">
      <c r="A102">
        <v>10009</v>
      </c>
      <c r="B102" s="2">
        <v>45047</v>
      </c>
      <c r="C102" t="s">
        <v>71</v>
      </c>
      <c r="D102">
        <v>293</v>
      </c>
      <c r="E102">
        <v>47</v>
      </c>
      <c r="F102">
        <v>4</v>
      </c>
      <c r="G102">
        <v>3</v>
      </c>
    </row>
    <row r="103" spans="1:7" x14ac:dyDescent="0.3">
      <c r="A103">
        <v>10009</v>
      </c>
      <c r="B103" s="2">
        <v>44835</v>
      </c>
      <c r="C103" t="s">
        <v>21</v>
      </c>
      <c r="D103">
        <v>110</v>
      </c>
      <c r="E103">
        <v>82</v>
      </c>
      <c r="F103">
        <v>1</v>
      </c>
      <c r="G103">
        <v>1</v>
      </c>
    </row>
    <row r="104" spans="1:7" x14ac:dyDescent="0.3">
      <c r="A104">
        <v>10010</v>
      </c>
      <c r="B104" s="2">
        <v>45505</v>
      </c>
      <c r="C104" t="s">
        <v>67</v>
      </c>
      <c r="D104">
        <v>245</v>
      </c>
      <c r="E104">
        <v>31</v>
      </c>
      <c r="F104">
        <v>2</v>
      </c>
      <c r="G104">
        <v>1</v>
      </c>
    </row>
    <row r="105" spans="1:7" x14ac:dyDescent="0.3">
      <c r="A105">
        <v>10010</v>
      </c>
      <c r="B105" s="2">
        <v>44805</v>
      </c>
      <c r="C105" t="s">
        <v>74</v>
      </c>
      <c r="D105">
        <v>289</v>
      </c>
      <c r="E105">
        <v>77</v>
      </c>
      <c r="F105">
        <v>1</v>
      </c>
      <c r="G105">
        <v>0</v>
      </c>
    </row>
    <row r="106" spans="1:7" x14ac:dyDescent="0.3">
      <c r="A106">
        <v>10010</v>
      </c>
      <c r="B106" s="2">
        <v>44621</v>
      </c>
      <c r="C106" t="s">
        <v>87</v>
      </c>
      <c r="D106">
        <v>48</v>
      </c>
      <c r="E106">
        <v>27</v>
      </c>
      <c r="F106">
        <v>0</v>
      </c>
      <c r="G106">
        <v>0</v>
      </c>
    </row>
    <row r="107" spans="1:7" x14ac:dyDescent="0.3">
      <c r="A107">
        <v>10010</v>
      </c>
      <c r="B107" s="2">
        <v>44986</v>
      </c>
      <c r="C107" t="s">
        <v>91</v>
      </c>
      <c r="D107">
        <v>44</v>
      </c>
      <c r="E107">
        <v>74</v>
      </c>
      <c r="F107">
        <v>0</v>
      </c>
      <c r="G107">
        <v>0</v>
      </c>
    </row>
    <row r="108" spans="1:7" x14ac:dyDescent="0.3">
      <c r="A108">
        <v>10010</v>
      </c>
      <c r="B108" s="2">
        <v>45444</v>
      </c>
      <c r="C108" t="s">
        <v>47</v>
      </c>
      <c r="D108">
        <v>201</v>
      </c>
      <c r="E108">
        <v>12</v>
      </c>
      <c r="F108">
        <v>1</v>
      </c>
      <c r="G108">
        <v>1</v>
      </c>
    </row>
    <row r="109" spans="1:7" x14ac:dyDescent="0.3">
      <c r="A109">
        <v>10010</v>
      </c>
      <c r="B109" s="2">
        <v>44562</v>
      </c>
      <c r="C109" t="s">
        <v>36</v>
      </c>
      <c r="D109">
        <v>282</v>
      </c>
      <c r="E109">
        <v>12</v>
      </c>
      <c r="F109">
        <v>3</v>
      </c>
      <c r="G109">
        <v>0</v>
      </c>
    </row>
    <row r="110" spans="1:7" x14ac:dyDescent="0.3">
      <c r="A110">
        <v>10010</v>
      </c>
      <c r="B110" s="2">
        <v>45566</v>
      </c>
      <c r="C110" t="s">
        <v>101</v>
      </c>
      <c r="D110">
        <v>150</v>
      </c>
      <c r="E110">
        <v>74</v>
      </c>
      <c r="F110">
        <v>2</v>
      </c>
      <c r="G110">
        <v>0</v>
      </c>
    </row>
    <row r="111" spans="1:7" x14ac:dyDescent="0.3">
      <c r="A111">
        <v>10010</v>
      </c>
      <c r="B111" s="2">
        <v>45383</v>
      </c>
      <c r="C111" t="s">
        <v>66</v>
      </c>
      <c r="D111">
        <v>101</v>
      </c>
      <c r="E111">
        <v>40</v>
      </c>
      <c r="F111">
        <v>0</v>
      </c>
      <c r="G111">
        <v>0</v>
      </c>
    </row>
    <row r="112" spans="1:7" x14ac:dyDescent="0.3">
      <c r="A112">
        <v>10011</v>
      </c>
      <c r="B112" s="2">
        <v>45323</v>
      </c>
      <c r="C112" t="s">
        <v>83</v>
      </c>
      <c r="D112">
        <v>245</v>
      </c>
      <c r="E112">
        <v>48</v>
      </c>
      <c r="F112">
        <v>1</v>
      </c>
      <c r="G112">
        <v>0</v>
      </c>
    </row>
    <row r="113" spans="1:7" x14ac:dyDescent="0.3">
      <c r="A113">
        <v>10011</v>
      </c>
      <c r="B113" s="2">
        <v>44713</v>
      </c>
      <c r="C113" t="s">
        <v>71</v>
      </c>
      <c r="D113">
        <v>26</v>
      </c>
      <c r="E113">
        <v>58</v>
      </c>
      <c r="F113">
        <v>1</v>
      </c>
      <c r="G113">
        <v>1</v>
      </c>
    </row>
    <row r="114" spans="1:7" x14ac:dyDescent="0.3">
      <c r="A114">
        <v>10011</v>
      </c>
      <c r="B114" s="2">
        <v>45627</v>
      </c>
      <c r="C114" t="s">
        <v>36</v>
      </c>
      <c r="D114">
        <v>253</v>
      </c>
      <c r="E114">
        <v>20</v>
      </c>
      <c r="F114">
        <v>0</v>
      </c>
      <c r="G114">
        <v>0</v>
      </c>
    </row>
    <row r="115" spans="1:7" x14ac:dyDescent="0.3">
      <c r="A115">
        <v>10011</v>
      </c>
      <c r="B115" s="2">
        <v>45505</v>
      </c>
      <c r="C115" t="s">
        <v>49</v>
      </c>
      <c r="D115">
        <v>232</v>
      </c>
      <c r="E115">
        <v>39</v>
      </c>
      <c r="F115">
        <v>0</v>
      </c>
      <c r="G115">
        <v>0</v>
      </c>
    </row>
    <row r="116" spans="1:7" x14ac:dyDescent="0.3">
      <c r="A116">
        <v>10011</v>
      </c>
      <c r="B116" s="2">
        <v>44958</v>
      </c>
      <c r="C116" t="s">
        <v>38</v>
      </c>
      <c r="D116">
        <v>300</v>
      </c>
      <c r="E116">
        <v>19</v>
      </c>
      <c r="F116">
        <v>2</v>
      </c>
      <c r="G116">
        <v>0</v>
      </c>
    </row>
    <row r="117" spans="1:7" x14ac:dyDescent="0.3">
      <c r="A117">
        <v>10011</v>
      </c>
      <c r="B117" s="2">
        <v>45078</v>
      </c>
      <c r="C117" t="s">
        <v>54</v>
      </c>
      <c r="D117">
        <v>288</v>
      </c>
      <c r="E117">
        <v>32</v>
      </c>
      <c r="F117">
        <v>5</v>
      </c>
      <c r="G117">
        <v>0</v>
      </c>
    </row>
    <row r="118" spans="1:7" x14ac:dyDescent="0.3">
      <c r="A118">
        <v>10011</v>
      </c>
      <c r="B118" s="2">
        <v>45170</v>
      </c>
      <c r="C118" t="s">
        <v>14</v>
      </c>
      <c r="D118">
        <v>18</v>
      </c>
      <c r="E118">
        <v>60</v>
      </c>
      <c r="F118">
        <v>2</v>
      </c>
      <c r="G118">
        <v>0</v>
      </c>
    </row>
    <row r="119" spans="1:7" x14ac:dyDescent="0.3">
      <c r="A119">
        <v>10011</v>
      </c>
      <c r="B119" s="2">
        <v>44682</v>
      </c>
      <c r="C119" t="s">
        <v>51</v>
      </c>
      <c r="D119">
        <v>163</v>
      </c>
      <c r="E119">
        <v>82</v>
      </c>
      <c r="F119">
        <v>2</v>
      </c>
      <c r="G119">
        <v>0</v>
      </c>
    </row>
    <row r="120" spans="1:7" x14ac:dyDescent="0.3">
      <c r="A120">
        <v>10012</v>
      </c>
      <c r="B120" s="2">
        <v>45231</v>
      </c>
      <c r="C120" t="s">
        <v>90</v>
      </c>
      <c r="D120">
        <v>37</v>
      </c>
      <c r="E120">
        <v>19</v>
      </c>
      <c r="F120">
        <v>1</v>
      </c>
      <c r="G120">
        <v>0</v>
      </c>
    </row>
    <row r="121" spans="1:7" x14ac:dyDescent="0.3">
      <c r="A121">
        <v>10012</v>
      </c>
      <c r="B121" s="2">
        <v>45200</v>
      </c>
      <c r="C121" t="s">
        <v>73</v>
      </c>
      <c r="D121">
        <v>213</v>
      </c>
      <c r="E121">
        <v>67</v>
      </c>
      <c r="F121">
        <v>0</v>
      </c>
      <c r="G121">
        <v>0</v>
      </c>
    </row>
    <row r="122" spans="1:7" x14ac:dyDescent="0.3">
      <c r="A122">
        <v>10012</v>
      </c>
      <c r="B122" s="2">
        <v>45505</v>
      </c>
      <c r="C122" t="s">
        <v>46</v>
      </c>
      <c r="D122">
        <v>126</v>
      </c>
      <c r="E122">
        <v>33</v>
      </c>
      <c r="F122">
        <v>3</v>
      </c>
      <c r="G122">
        <v>3</v>
      </c>
    </row>
    <row r="123" spans="1:7" x14ac:dyDescent="0.3">
      <c r="A123">
        <v>10012</v>
      </c>
      <c r="B123" s="2">
        <v>45292</v>
      </c>
      <c r="C123" t="s">
        <v>53</v>
      </c>
      <c r="D123">
        <v>53</v>
      </c>
      <c r="E123">
        <v>19</v>
      </c>
      <c r="F123">
        <v>2</v>
      </c>
      <c r="G123">
        <v>0</v>
      </c>
    </row>
    <row r="124" spans="1:7" x14ac:dyDescent="0.3">
      <c r="A124">
        <v>10012</v>
      </c>
      <c r="B124" s="2">
        <v>44713</v>
      </c>
      <c r="C124" t="s">
        <v>100</v>
      </c>
      <c r="D124">
        <v>147</v>
      </c>
      <c r="E124">
        <v>59</v>
      </c>
      <c r="F124">
        <v>1</v>
      </c>
      <c r="G124">
        <v>0</v>
      </c>
    </row>
    <row r="125" spans="1:7" x14ac:dyDescent="0.3">
      <c r="A125">
        <v>10012</v>
      </c>
      <c r="B125" s="2">
        <v>45170</v>
      </c>
      <c r="C125" t="s">
        <v>98</v>
      </c>
      <c r="D125">
        <v>194</v>
      </c>
      <c r="E125">
        <v>49</v>
      </c>
      <c r="F125">
        <v>0</v>
      </c>
      <c r="G125">
        <v>0</v>
      </c>
    </row>
    <row r="126" spans="1:7" x14ac:dyDescent="0.3">
      <c r="A126">
        <v>10012</v>
      </c>
      <c r="B126" s="2">
        <v>45413</v>
      </c>
      <c r="C126" t="s">
        <v>21</v>
      </c>
      <c r="D126">
        <v>194</v>
      </c>
      <c r="E126">
        <v>21</v>
      </c>
      <c r="F126">
        <v>0</v>
      </c>
      <c r="G126">
        <v>0</v>
      </c>
    </row>
    <row r="127" spans="1:7" x14ac:dyDescent="0.3">
      <c r="A127">
        <v>10012</v>
      </c>
      <c r="B127" s="2">
        <v>44896</v>
      </c>
      <c r="C127" t="s">
        <v>92</v>
      </c>
      <c r="D127">
        <v>230</v>
      </c>
      <c r="E127">
        <v>75</v>
      </c>
      <c r="F127">
        <v>4</v>
      </c>
      <c r="G127">
        <v>4</v>
      </c>
    </row>
    <row r="128" spans="1:7" x14ac:dyDescent="0.3">
      <c r="A128">
        <v>10012</v>
      </c>
      <c r="B128" s="2">
        <v>45352</v>
      </c>
      <c r="C128" t="s">
        <v>96</v>
      </c>
      <c r="D128">
        <v>62</v>
      </c>
      <c r="E128">
        <v>80</v>
      </c>
      <c r="F128">
        <v>0</v>
      </c>
      <c r="G128">
        <v>0</v>
      </c>
    </row>
    <row r="129" spans="1:7" x14ac:dyDescent="0.3">
      <c r="A129">
        <v>10012</v>
      </c>
      <c r="B129" s="2">
        <v>44713</v>
      </c>
      <c r="C129" t="s">
        <v>14</v>
      </c>
      <c r="D129">
        <v>176</v>
      </c>
      <c r="E129">
        <v>62</v>
      </c>
      <c r="F129">
        <v>0</v>
      </c>
      <c r="G129">
        <v>0</v>
      </c>
    </row>
    <row r="130" spans="1:7" x14ac:dyDescent="0.3">
      <c r="A130">
        <v>10012</v>
      </c>
      <c r="B130" s="2">
        <v>45292</v>
      </c>
      <c r="C130" t="s">
        <v>68</v>
      </c>
      <c r="D130">
        <v>53</v>
      </c>
      <c r="E130">
        <v>97</v>
      </c>
      <c r="F130">
        <v>1</v>
      </c>
      <c r="G130">
        <v>0</v>
      </c>
    </row>
    <row r="131" spans="1:7" x14ac:dyDescent="0.3">
      <c r="A131">
        <v>10013</v>
      </c>
      <c r="B131" s="2">
        <v>44682</v>
      </c>
      <c r="C131" t="s">
        <v>25</v>
      </c>
      <c r="D131">
        <v>194</v>
      </c>
      <c r="E131">
        <v>86</v>
      </c>
      <c r="F131">
        <v>1</v>
      </c>
      <c r="G131">
        <v>1</v>
      </c>
    </row>
    <row r="132" spans="1:7" x14ac:dyDescent="0.3">
      <c r="A132">
        <v>10013</v>
      </c>
      <c r="B132" s="2">
        <v>44927</v>
      </c>
      <c r="C132" t="s">
        <v>21</v>
      </c>
      <c r="D132">
        <v>244</v>
      </c>
      <c r="E132">
        <v>10</v>
      </c>
      <c r="F132">
        <v>0</v>
      </c>
      <c r="G132">
        <v>0</v>
      </c>
    </row>
    <row r="133" spans="1:7" x14ac:dyDescent="0.3">
      <c r="A133">
        <v>10013</v>
      </c>
      <c r="B133" s="2">
        <v>45323</v>
      </c>
      <c r="C133" t="s">
        <v>38</v>
      </c>
      <c r="D133">
        <v>180</v>
      </c>
      <c r="E133">
        <v>66</v>
      </c>
      <c r="F133">
        <v>3</v>
      </c>
      <c r="G133">
        <v>2</v>
      </c>
    </row>
    <row r="134" spans="1:7" x14ac:dyDescent="0.3">
      <c r="A134">
        <v>10013</v>
      </c>
      <c r="B134" s="2">
        <v>45200</v>
      </c>
      <c r="C134" t="s">
        <v>42</v>
      </c>
      <c r="D134">
        <v>230</v>
      </c>
      <c r="E134">
        <v>51</v>
      </c>
      <c r="F134">
        <v>1</v>
      </c>
      <c r="G134">
        <v>1</v>
      </c>
    </row>
    <row r="135" spans="1:7" x14ac:dyDescent="0.3">
      <c r="A135">
        <v>10013</v>
      </c>
      <c r="B135" s="2">
        <v>44927</v>
      </c>
      <c r="C135" t="s">
        <v>67</v>
      </c>
      <c r="D135">
        <v>255</v>
      </c>
      <c r="E135">
        <v>50</v>
      </c>
      <c r="F135">
        <v>1</v>
      </c>
      <c r="G135">
        <v>1</v>
      </c>
    </row>
    <row r="136" spans="1:7" x14ac:dyDescent="0.3">
      <c r="A136">
        <v>10013</v>
      </c>
      <c r="B136" s="2">
        <v>45108</v>
      </c>
      <c r="C136" t="s">
        <v>22</v>
      </c>
      <c r="D136">
        <v>261</v>
      </c>
      <c r="E136">
        <v>58</v>
      </c>
      <c r="F136">
        <v>1</v>
      </c>
      <c r="G136">
        <v>1</v>
      </c>
    </row>
    <row r="137" spans="1:7" x14ac:dyDescent="0.3">
      <c r="A137">
        <v>10013</v>
      </c>
      <c r="B137" s="2">
        <v>45078</v>
      </c>
      <c r="C137" t="s">
        <v>12</v>
      </c>
      <c r="D137">
        <v>211</v>
      </c>
      <c r="E137">
        <v>85</v>
      </c>
      <c r="F137">
        <v>0</v>
      </c>
      <c r="G137">
        <v>0</v>
      </c>
    </row>
    <row r="138" spans="1:7" x14ac:dyDescent="0.3">
      <c r="A138">
        <v>10013</v>
      </c>
      <c r="B138" s="2">
        <v>45597</v>
      </c>
      <c r="C138" t="s">
        <v>59</v>
      </c>
      <c r="D138">
        <v>102</v>
      </c>
      <c r="E138">
        <v>100</v>
      </c>
      <c r="F138">
        <v>0</v>
      </c>
      <c r="G138">
        <v>0</v>
      </c>
    </row>
    <row r="139" spans="1:7" x14ac:dyDescent="0.3">
      <c r="A139">
        <v>10013</v>
      </c>
      <c r="B139" s="2">
        <v>44958</v>
      </c>
      <c r="C139" t="s">
        <v>39</v>
      </c>
      <c r="D139">
        <v>234</v>
      </c>
      <c r="E139">
        <v>96</v>
      </c>
      <c r="F139">
        <v>0</v>
      </c>
      <c r="G139">
        <v>0</v>
      </c>
    </row>
    <row r="140" spans="1:7" x14ac:dyDescent="0.3">
      <c r="A140">
        <v>10013</v>
      </c>
      <c r="B140" s="2">
        <v>45505</v>
      </c>
      <c r="C140" t="s">
        <v>57</v>
      </c>
      <c r="D140">
        <v>81</v>
      </c>
      <c r="E140">
        <v>94</v>
      </c>
      <c r="F140">
        <v>1</v>
      </c>
      <c r="G140">
        <v>1</v>
      </c>
    </row>
    <row r="141" spans="1:7" x14ac:dyDescent="0.3">
      <c r="A141">
        <v>10013</v>
      </c>
      <c r="B141" s="2">
        <v>44835</v>
      </c>
      <c r="C141" t="s">
        <v>65</v>
      </c>
      <c r="D141">
        <v>226</v>
      </c>
      <c r="E141">
        <v>86</v>
      </c>
      <c r="F141">
        <v>0</v>
      </c>
      <c r="G141">
        <v>0</v>
      </c>
    </row>
    <row r="142" spans="1:7" x14ac:dyDescent="0.3">
      <c r="A142">
        <v>10014</v>
      </c>
      <c r="B142" s="2">
        <v>44713</v>
      </c>
      <c r="C142" t="s">
        <v>78</v>
      </c>
      <c r="D142">
        <v>65</v>
      </c>
      <c r="E142">
        <v>55</v>
      </c>
      <c r="F142">
        <v>2</v>
      </c>
      <c r="G142">
        <v>2</v>
      </c>
    </row>
    <row r="143" spans="1:7" x14ac:dyDescent="0.3">
      <c r="A143">
        <v>10014</v>
      </c>
      <c r="B143" s="2">
        <v>44866</v>
      </c>
      <c r="C143" t="s">
        <v>55</v>
      </c>
      <c r="D143">
        <v>32</v>
      </c>
      <c r="E143">
        <v>92</v>
      </c>
      <c r="F143">
        <v>5</v>
      </c>
      <c r="G143">
        <v>5</v>
      </c>
    </row>
    <row r="144" spans="1:7" x14ac:dyDescent="0.3">
      <c r="A144">
        <v>10014</v>
      </c>
      <c r="B144" s="2">
        <v>45323</v>
      </c>
      <c r="C144" t="s">
        <v>72</v>
      </c>
      <c r="D144">
        <v>179</v>
      </c>
      <c r="E144">
        <v>22</v>
      </c>
      <c r="F144">
        <v>0</v>
      </c>
      <c r="G144">
        <v>0</v>
      </c>
    </row>
    <row r="145" spans="1:7" x14ac:dyDescent="0.3">
      <c r="A145">
        <v>10014</v>
      </c>
      <c r="B145" s="2">
        <v>45047</v>
      </c>
      <c r="C145" t="s">
        <v>68</v>
      </c>
      <c r="D145">
        <v>123</v>
      </c>
      <c r="E145">
        <v>81</v>
      </c>
      <c r="F145">
        <v>5</v>
      </c>
      <c r="G145">
        <v>4</v>
      </c>
    </row>
    <row r="146" spans="1:7" x14ac:dyDescent="0.3">
      <c r="A146">
        <v>10014</v>
      </c>
      <c r="B146" s="2">
        <v>44986</v>
      </c>
      <c r="C146" t="s">
        <v>92</v>
      </c>
      <c r="D146">
        <v>238</v>
      </c>
      <c r="E146">
        <v>96</v>
      </c>
      <c r="F146">
        <v>3</v>
      </c>
      <c r="G146">
        <v>3</v>
      </c>
    </row>
    <row r="147" spans="1:7" x14ac:dyDescent="0.3">
      <c r="A147">
        <v>10014</v>
      </c>
      <c r="B147" s="2">
        <v>45536</v>
      </c>
      <c r="C147" t="s">
        <v>57</v>
      </c>
      <c r="D147">
        <v>87</v>
      </c>
      <c r="E147">
        <v>23</v>
      </c>
      <c r="F147">
        <v>0</v>
      </c>
      <c r="G147">
        <v>0</v>
      </c>
    </row>
    <row r="148" spans="1:7" x14ac:dyDescent="0.3">
      <c r="A148">
        <v>10014</v>
      </c>
      <c r="B148" s="2">
        <v>45108</v>
      </c>
      <c r="C148" t="s">
        <v>73</v>
      </c>
      <c r="D148">
        <v>222</v>
      </c>
      <c r="E148">
        <v>54</v>
      </c>
      <c r="F148">
        <v>0</v>
      </c>
      <c r="G148">
        <v>0</v>
      </c>
    </row>
    <row r="149" spans="1:7" x14ac:dyDescent="0.3">
      <c r="A149">
        <v>10014</v>
      </c>
      <c r="B149" s="2">
        <v>45139</v>
      </c>
      <c r="C149" t="s">
        <v>8</v>
      </c>
      <c r="D149">
        <v>185</v>
      </c>
      <c r="E149">
        <v>54</v>
      </c>
      <c r="F149">
        <v>1</v>
      </c>
      <c r="G149">
        <v>1</v>
      </c>
    </row>
    <row r="150" spans="1:7" x14ac:dyDescent="0.3">
      <c r="A150">
        <v>10014</v>
      </c>
      <c r="B150" s="2">
        <v>45474</v>
      </c>
      <c r="C150" t="s">
        <v>50</v>
      </c>
      <c r="D150">
        <v>59</v>
      </c>
      <c r="E150">
        <v>18</v>
      </c>
      <c r="F150">
        <v>3</v>
      </c>
      <c r="G150">
        <v>2</v>
      </c>
    </row>
    <row r="151" spans="1:7" x14ac:dyDescent="0.3">
      <c r="A151">
        <v>10014</v>
      </c>
      <c r="B151" s="2">
        <v>45139</v>
      </c>
      <c r="C151" t="s">
        <v>93</v>
      </c>
      <c r="D151">
        <v>32</v>
      </c>
      <c r="E151">
        <v>92</v>
      </c>
      <c r="F151">
        <v>0</v>
      </c>
      <c r="G151">
        <v>0</v>
      </c>
    </row>
    <row r="152" spans="1:7" x14ac:dyDescent="0.3">
      <c r="A152">
        <v>10014</v>
      </c>
      <c r="B152" s="2">
        <v>44743</v>
      </c>
      <c r="C152" t="s">
        <v>80</v>
      </c>
      <c r="D152">
        <v>94</v>
      </c>
      <c r="E152">
        <v>80</v>
      </c>
      <c r="F152">
        <v>2</v>
      </c>
      <c r="G152">
        <v>0</v>
      </c>
    </row>
    <row r="153" spans="1:7" x14ac:dyDescent="0.3">
      <c r="A153">
        <v>10014</v>
      </c>
      <c r="B153" s="2">
        <v>44866</v>
      </c>
      <c r="C153" t="s">
        <v>85</v>
      </c>
      <c r="D153">
        <v>179</v>
      </c>
      <c r="E153">
        <v>39</v>
      </c>
      <c r="F153">
        <v>3</v>
      </c>
      <c r="G153">
        <v>3</v>
      </c>
    </row>
    <row r="154" spans="1:7" x14ac:dyDescent="0.3">
      <c r="A154">
        <v>10015</v>
      </c>
      <c r="B154" s="2">
        <v>45383</v>
      </c>
      <c r="C154" t="s">
        <v>84</v>
      </c>
      <c r="D154">
        <v>209</v>
      </c>
      <c r="E154">
        <v>45</v>
      </c>
      <c r="F154">
        <v>0</v>
      </c>
      <c r="G154">
        <v>0</v>
      </c>
    </row>
    <row r="155" spans="1:7" x14ac:dyDescent="0.3">
      <c r="A155">
        <v>10015</v>
      </c>
      <c r="B155" s="2">
        <v>44682</v>
      </c>
      <c r="C155" t="s">
        <v>27</v>
      </c>
      <c r="D155">
        <v>62</v>
      </c>
      <c r="E155">
        <v>51</v>
      </c>
      <c r="F155">
        <v>1</v>
      </c>
      <c r="G155">
        <v>1</v>
      </c>
    </row>
    <row r="156" spans="1:7" x14ac:dyDescent="0.3">
      <c r="A156">
        <v>10015</v>
      </c>
      <c r="B156" s="2">
        <v>44927</v>
      </c>
      <c r="C156" t="s">
        <v>85</v>
      </c>
      <c r="D156">
        <v>244</v>
      </c>
      <c r="E156">
        <v>77</v>
      </c>
      <c r="F156">
        <v>1</v>
      </c>
      <c r="G156">
        <v>1</v>
      </c>
    </row>
    <row r="157" spans="1:7" x14ac:dyDescent="0.3">
      <c r="A157">
        <v>10015</v>
      </c>
      <c r="B157" s="2">
        <v>45170</v>
      </c>
      <c r="C157" t="s">
        <v>88</v>
      </c>
      <c r="D157">
        <v>208</v>
      </c>
      <c r="E157">
        <v>54</v>
      </c>
      <c r="F157">
        <v>3</v>
      </c>
      <c r="G157">
        <v>0</v>
      </c>
    </row>
    <row r="158" spans="1:7" x14ac:dyDescent="0.3">
      <c r="A158">
        <v>10015</v>
      </c>
      <c r="B158" s="2">
        <v>45231</v>
      </c>
      <c r="C158" t="s">
        <v>59</v>
      </c>
      <c r="D158">
        <v>244</v>
      </c>
      <c r="E158">
        <v>88</v>
      </c>
      <c r="F158">
        <v>1</v>
      </c>
      <c r="G158">
        <v>1</v>
      </c>
    </row>
    <row r="159" spans="1:7" x14ac:dyDescent="0.3">
      <c r="A159">
        <v>10015</v>
      </c>
      <c r="B159" s="2">
        <v>44713</v>
      </c>
      <c r="C159" t="s">
        <v>54</v>
      </c>
      <c r="D159">
        <v>78</v>
      </c>
      <c r="E159">
        <v>49</v>
      </c>
      <c r="F159">
        <v>0</v>
      </c>
      <c r="G159">
        <v>0</v>
      </c>
    </row>
    <row r="160" spans="1:7" x14ac:dyDescent="0.3">
      <c r="A160">
        <v>10015</v>
      </c>
      <c r="B160" s="2">
        <v>44774</v>
      </c>
      <c r="C160" t="s">
        <v>7</v>
      </c>
      <c r="D160">
        <v>103</v>
      </c>
      <c r="E160">
        <v>63</v>
      </c>
      <c r="F160">
        <v>1</v>
      </c>
      <c r="G160">
        <v>1</v>
      </c>
    </row>
    <row r="161" spans="1:7" x14ac:dyDescent="0.3">
      <c r="A161">
        <v>10015</v>
      </c>
      <c r="B161" s="2">
        <v>44805</v>
      </c>
      <c r="C161" t="s">
        <v>98</v>
      </c>
      <c r="D161">
        <v>206</v>
      </c>
      <c r="E161">
        <v>91</v>
      </c>
      <c r="F161">
        <v>1</v>
      </c>
      <c r="G161">
        <v>1</v>
      </c>
    </row>
    <row r="162" spans="1:7" x14ac:dyDescent="0.3">
      <c r="A162">
        <v>10015</v>
      </c>
      <c r="B162" s="2">
        <v>45597</v>
      </c>
      <c r="C162" t="s">
        <v>82</v>
      </c>
      <c r="D162">
        <v>98</v>
      </c>
      <c r="E162">
        <v>46</v>
      </c>
      <c r="F162">
        <v>1</v>
      </c>
      <c r="G162">
        <v>1</v>
      </c>
    </row>
    <row r="163" spans="1:7" x14ac:dyDescent="0.3">
      <c r="A163">
        <v>10015</v>
      </c>
      <c r="B163" s="2">
        <v>44805</v>
      </c>
      <c r="C163" t="s">
        <v>29</v>
      </c>
      <c r="D163">
        <v>105</v>
      </c>
      <c r="E163">
        <v>55</v>
      </c>
      <c r="F163">
        <v>3</v>
      </c>
      <c r="G163">
        <v>0</v>
      </c>
    </row>
    <row r="164" spans="1:7" x14ac:dyDescent="0.3">
      <c r="A164">
        <v>10015</v>
      </c>
      <c r="B164" s="2">
        <v>44562</v>
      </c>
      <c r="C164" t="s">
        <v>61</v>
      </c>
      <c r="D164">
        <v>258</v>
      </c>
      <c r="E164">
        <v>81</v>
      </c>
      <c r="F164">
        <v>0</v>
      </c>
      <c r="G164">
        <v>0</v>
      </c>
    </row>
    <row r="165" spans="1:7" x14ac:dyDescent="0.3">
      <c r="A165">
        <v>10016</v>
      </c>
      <c r="B165" s="2">
        <v>44986</v>
      </c>
      <c r="C165" t="s">
        <v>87</v>
      </c>
      <c r="D165">
        <v>159</v>
      </c>
      <c r="E165">
        <v>78</v>
      </c>
      <c r="F165">
        <v>1</v>
      </c>
      <c r="G165">
        <v>0</v>
      </c>
    </row>
    <row r="166" spans="1:7" x14ac:dyDescent="0.3">
      <c r="A166">
        <v>10016</v>
      </c>
      <c r="B166" s="2">
        <v>45108</v>
      </c>
      <c r="C166" t="s">
        <v>67</v>
      </c>
      <c r="D166">
        <v>96</v>
      </c>
      <c r="E166">
        <v>80</v>
      </c>
      <c r="F166">
        <v>4</v>
      </c>
      <c r="G166">
        <v>3</v>
      </c>
    </row>
    <row r="167" spans="1:7" x14ac:dyDescent="0.3">
      <c r="A167">
        <v>10016</v>
      </c>
      <c r="B167" s="2">
        <v>45536</v>
      </c>
      <c r="C167" t="s">
        <v>56</v>
      </c>
      <c r="D167">
        <v>67</v>
      </c>
      <c r="E167">
        <v>79</v>
      </c>
      <c r="F167">
        <v>0</v>
      </c>
      <c r="G167">
        <v>0</v>
      </c>
    </row>
    <row r="168" spans="1:7" x14ac:dyDescent="0.3">
      <c r="A168">
        <v>10016</v>
      </c>
      <c r="B168" s="2">
        <v>45261</v>
      </c>
      <c r="C168" t="s">
        <v>91</v>
      </c>
      <c r="D168">
        <v>287</v>
      </c>
      <c r="E168">
        <v>64</v>
      </c>
      <c r="F168">
        <v>1</v>
      </c>
      <c r="G168">
        <v>0</v>
      </c>
    </row>
    <row r="169" spans="1:7" x14ac:dyDescent="0.3">
      <c r="A169">
        <v>10016</v>
      </c>
      <c r="B169" s="2">
        <v>44743</v>
      </c>
      <c r="C169" t="s">
        <v>66</v>
      </c>
      <c r="D169">
        <v>136</v>
      </c>
      <c r="E169">
        <v>43</v>
      </c>
      <c r="F169">
        <v>0</v>
      </c>
      <c r="G169">
        <v>0</v>
      </c>
    </row>
    <row r="170" spans="1:7" x14ac:dyDescent="0.3">
      <c r="A170">
        <v>10016</v>
      </c>
      <c r="B170" s="2">
        <v>45231</v>
      </c>
      <c r="C170" t="s">
        <v>57</v>
      </c>
      <c r="D170">
        <v>54</v>
      </c>
      <c r="E170">
        <v>36</v>
      </c>
      <c r="F170">
        <v>0</v>
      </c>
      <c r="G170">
        <v>0</v>
      </c>
    </row>
    <row r="171" spans="1:7" x14ac:dyDescent="0.3">
      <c r="A171">
        <v>10016</v>
      </c>
      <c r="B171" s="2">
        <v>45231</v>
      </c>
      <c r="C171" t="s">
        <v>94</v>
      </c>
      <c r="D171">
        <v>229</v>
      </c>
      <c r="E171">
        <v>36</v>
      </c>
      <c r="F171">
        <v>2</v>
      </c>
      <c r="G171">
        <v>0</v>
      </c>
    </row>
    <row r="172" spans="1:7" x14ac:dyDescent="0.3">
      <c r="A172">
        <v>10016</v>
      </c>
      <c r="B172" s="2">
        <v>44958</v>
      </c>
      <c r="C172" t="s">
        <v>60</v>
      </c>
      <c r="D172">
        <v>40</v>
      </c>
      <c r="E172">
        <v>45</v>
      </c>
      <c r="F172">
        <v>2</v>
      </c>
      <c r="G172">
        <v>2</v>
      </c>
    </row>
    <row r="173" spans="1:7" x14ac:dyDescent="0.3">
      <c r="A173">
        <v>10016</v>
      </c>
      <c r="B173" s="2">
        <v>45597</v>
      </c>
      <c r="C173" t="s">
        <v>25</v>
      </c>
      <c r="D173">
        <v>96</v>
      </c>
      <c r="E173">
        <v>83</v>
      </c>
      <c r="F173">
        <v>2</v>
      </c>
      <c r="G173">
        <v>1</v>
      </c>
    </row>
    <row r="174" spans="1:7" x14ac:dyDescent="0.3">
      <c r="A174">
        <v>10016</v>
      </c>
      <c r="B174" s="2">
        <v>45078</v>
      </c>
      <c r="C174" t="s">
        <v>14</v>
      </c>
      <c r="D174">
        <v>273</v>
      </c>
      <c r="E174">
        <v>17</v>
      </c>
      <c r="F174">
        <v>0</v>
      </c>
      <c r="G174">
        <v>0</v>
      </c>
    </row>
    <row r="175" spans="1:7" x14ac:dyDescent="0.3">
      <c r="A175">
        <v>10016</v>
      </c>
      <c r="B175" s="2">
        <v>45078</v>
      </c>
      <c r="C175" t="s">
        <v>76</v>
      </c>
      <c r="D175">
        <v>74</v>
      </c>
      <c r="E175">
        <v>51</v>
      </c>
      <c r="F175">
        <v>0</v>
      </c>
      <c r="G175">
        <v>0</v>
      </c>
    </row>
    <row r="176" spans="1:7" x14ac:dyDescent="0.3">
      <c r="A176">
        <v>10016</v>
      </c>
      <c r="B176" s="2">
        <v>45017</v>
      </c>
      <c r="C176" t="s">
        <v>7</v>
      </c>
      <c r="D176">
        <v>211</v>
      </c>
      <c r="E176">
        <v>90</v>
      </c>
      <c r="F176">
        <v>1</v>
      </c>
      <c r="G176">
        <v>1</v>
      </c>
    </row>
    <row r="177" spans="1:7" x14ac:dyDescent="0.3">
      <c r="A177">
        <v>10016</v>
      </c>
      <c r="B177" s="2">
        <v>45352</v>
      </c>
      <c r="C177" t="s">
        <v>101</v>
      </c>
      <c r="D177">
        <v>202</v>
      </c>
      <c r="E177">
        <v>61</v>
      </c>
      <c r="F177">
        <v>0</v>
      </c>
      <c r="G177">
        <v>0</v>
      </c>
    </row>
    <row r="178" spans="1:7" x14ac:dyDescent="0.3">
      <c r="A178">
        <v>10017</v>
      </c>
      <c r="B178" s="2">
        <v>45231</v>
      </c>
      <c r="C178" t="s">
        <v>99</v>
      </c>
      <c r="D178">
        <v>42</v>
      </c>
      <c r="E178">
        <v>64</v>
      </c>
      <c r="F178">
        <v>3</v>
      </c>
      <c r="G178">
        <v>1</v>
      </c>
    </row>
    <row r="179" spans="1:7" x14ac:dyDescent="0.3">
      <c r="A179">
        <v>10017</v>
      </c>
      <c r="B179" s="2">
        <v>44958</v>
      </c>
      <c r="C179" t="s">
        <v>39</v>
      </c>
      <c r="D179">
        <v>263</v>
      </c>
      <c r="E179">
        <v>53</v>
      </c>
      <c r="F179">
        <v>2</v>
      </c>
      <c r="G179">
        <v>1</v>
      </c>
    </row>
    <row r="180" spans="1:7" x14ac:dyDescent="0.3">
      <c r="A180">
        <v>10017</v>
      </c>
      <c r="B180" s="2">
        <v>45627</v>
      </c>
      <c r="C180" t="s">
        <v>92</v>
      </c>
      <c r="D180">
        <v>76</v>
      </c>
      <c r="E180">
        <v>97</v>
      </c>
      <c r="F180">
        <v>3</v>
      </c>
      <c r="G180">
        <v>2</v>
      </c>
    </row>
    <row r="181" spans="1:7" x14ac:dyDescent="0.3">
      <c r="A181">
        <v>10017</v>
      </c>
      <c r="B181" s="2">
        <v>44652</v>
      </c>
      <c r="C181" t="s">
        <v>51</v>
      </c>
      <c r="D181">
        <v>33</v>
      </c>
      <c r="E181">
        <v>25</v>
      </c>
      <c r="F181">
        <v>1</v>
      </c>
      <c r="G181">
        <v>0</v>
      </c>
    </row>
    <row r="182" spans="1:7" x14ac:dyDescent="0.3">
      <c r="A182">
        <v>10017</v>
      </c>
      <c r="B182" s="2">
        <v>44866</v>
      </c>
      <c r="C182" t="s">
        <v>62</v>
      </c>
      <c r="D182">
        <v>235</v>
      </c>
      <c r="E182">
        <v>35</v>
      </c>
      <c r="F182">
        <v>0</v>
      </c>
      <c r="G182">
        <v>0</v>
      </c>
    </row>
    <row r="183" spans="1:7" x14ac:dyDescent="0.3">
      <c r="A183">
        <v>10017</v>
      </c>
      <c r="B183" s="2">
        <v>44805</v>
      </c>
      <c r="C183" t="s">
        <v>66</v>
      </c>
      <c r="D183">
        <v>164</v>
      </c>
      <c r="E183">
        <v>93</v>
      </c>
      <c r="F183">
        <v>1</v>
      </c>
      <c r="G183">
        <v>0</v>
      </c>
    </row>
    <row r="184" spans="1:7" x14ac:dyDescent="0.3">
      <c r="A184">
        <v>10017</v>
      </c>
      <c r="B184" s="2">
        <v>45261</v>
      </c>
      <c r="C184" t="s">
        <v>45</v>
      </c>
      <c r="D184">
        <v>138</v>
      </c>
      <c r="E184">
        <v>16</v>
      </c>
      <c r="F184">
        <v>1</v>
      </c>
      <c r="G184">
        <v>0</v>
      </c>
    </row>
    <row r="185" spans="1:7" x14ac:dyDescent="0.3">
      <c r="A185">
        <v>10017</v>
      </c>
      <c r="B185" s="2">
        <v>45323</v>
      </c>
      <c r="C185" t="s">
        <v>78</v>
      </c>
      <c r="D185">
        <v>166</v>
      </c>
      <c r="E185">
        <v>100</v>
      </c>
      <c r="F185">
        <v>1</v>
      </c>
      <c r="G185">
        <v>0</v>
      </c>
    </row>
    <row r="186" spans="1:7" x14ac:dyDescent="0.3">
      <c r="A186">
        <v>10017</v>
      </c>
      <c r="B186" s="2">
        <v>44743</v>
      </c>
      <c r="C186" t="s">
        <v>4</v>
      </c>
      <c r="D186">
        <v>10</v>
      </c>
      <c r="E186">
        <v>26</v>
      </c>
      <c r="F186">
        <v>1</v>
      </c>
      <c r="G186">
        <v>0</v>
      </c>
    </row>
    <row r="187" spans="1:7" x14ac:dyDescent="0.3">
      <c r="A187">
        <v>10017</v>
      </c>
      <c r="B187" s="2">
        <v>44986</v>
      </c>
      <c r="C187" t="s">
        <v>103</v>
      </c>
      <c r="D187">
        <v>275</v>
      </c>
      <c r="E187">
        <v>99</v>
      </c>
      <c r="F187">
        <v>0</v>
      </c>
      <c r="G187">
        <v>0</v>
      </c>
    </row>
    <row r="188" spans="1:7" x14ac:dyDescent="0.3">
      <c r="A188">
        <v>10017</v>
      </c>
      <c r="B188" s="2">
        <v>45200</v>
      </c>
      <c r="C188" t="s">
        <v>97</v>
      </c>
      <c r="D188">
        <v>71</v>
      </c>
      <c r="E188">
        <v>19</v>
      </c>
      <c r="F188">
        <v>1</v>
      </c>
      <c r="G188">
        <v>1</v>
      </c>
    </row>
    <row r="189" spans="1:7" x14ac:dyDescent="0.3">
      <c r="A189">
        <v>10017</v>
      </c>
      <c r="B189" s="2">
        <v>44986</v>
      </c>
      <c r="C189" t="s">
        <v>15</v>
      </c>
      <c r="D189">
        <v>206</v>
      </c>
      <c r="E189">
        <v>50</v>
      </c>
      <c r="F189">
        <v>0</v>
      </c>
      <c r="G189">
        <v>0</v>
      </c>
    </row>
    <row r="190" spans="1:7" x14ac:dyDescent="0.3">
      <c r="A190">
        <v>10017</v>
      </c>
      <c r="B190" s="2">
        <v>45261</v>
      </c>
      <c r="C190" t="s">
        <v>85</v>
      </c>
      <c r="D190">
        <v>163</v>
      </c>
      <c r="E190">
        <v>92</v>
      </c>
      <c r="F190">
        <v>1</v>
      </c>
      <c r="G190">
        <v>0</v>
      </c>
    </row>
    <row r="191" spans="1:7" x14ac:dyDescent="0.3">
      <c r="A191">
        <v>10018</v>
      </c>
      <c r="B191" s="2">
        <v>45352</v>
      </c>
      <c r="C191" t="s">
        <v>22</v>
      </c>
      <c r="D191">
        <v>236</v>
      </c>
      <c r="E191">
        <v>27</v>
      </c>
      <c r="F191">
        <v>0</v>
      </c>
      <c r="G191">
        <v>0</v>
      </c>
    </row>
    <row r="192" spans="1:7" x14ac:dyDescent="0.3">
      <c r="A192">
        <v>10018</v>
      </c>
      <c r="B192" s="2">
        <v>44774</v>
      </c>
      <c r="C192" t="s">
        <v>12</v>
      </c>
      <c r="D192">
        <v>206</v>
      </c>
      <c r="E192">
        <v>27</v>
      </c>
      <c r="F192">
        <v>3</v>
      </c>
      <c r="G192">
        <v>2</v>
      </c>
    </row>
    <row r="193" spans="1:7" x14ac:dyDescent="0.3">
      <c r="A193">
        <v>10018</v>
      </c>
      <c r="B193" s="2">
        <v>45017</v>
      </c>
      <c r="C193" t="s">
        <v>71</v>
      </c>
      <c r="D193">
        <v>151</v>
      </c>
      <c r="E193">
        <v>98</v>
      </c>
      <c r="F193">
        <v>0</v>
      </c>
      <c r="G193">
        <v>0</v>
      </c>
    </row>
    <row r="194" spans="1:7" x14ac:dyDescent="0.3">
      <c r="A194">
        <v>10018</v>
      </c>
      <c r="B194" s="2">
        <v>44593</v>
      </c>
      <c r="C194" t="s">
        <v>76</v>
      </c>
      <c r="D194">
        <v>164</v>
      </c>
      <c r="E194">
        <v>75</v>
      </c>
      <c r="F194">
        <v>2</v>
      </c>
      <c r="G194">
        <v>2</v>
      </c>
    </row>
    <row r="195" spans="1:7" x14ac:dyDescent="0.3">
      <c r="A195">
        <v>10018</v>
      </c>
      <c r="B195" s="2">
        <v>44927</v>
      </c>
      <c r="C195" t="s">
        <v>5</v>
      </c>
      <c r="D195">
        <v>210</v>
      </c>
      <c r="E195">
        <v>73</v>
      </c>
      <c r="F195">
        <v>0</v>
      </c>
      <c r="G195">
        <v>0</v>
      </c>
    </row>
    <row r="196" spans="1:7" x14ac:dyDescent="0.3">
      <c r="A196">
        <v>10018</v>
      </c>
      <c r="B196" s="2">
        <v>45292</v>
      </c>
      <c r="C196" t="s">
        <v>82</v>
      </c>
      <c r="D196">
        <v>67</v>
      </c>
      <c r="E196">
        <v>77</v>
      </c>
      <c r="F196">
        <v>1</v>
      </c>
      <c r="G196">
        <v>0</v>
      </c>
    </row>
    <row r="197" spans="1:7" x14ac:dyDescent="0.3">
      <c r="A197">
        <v>10018</v>
      </c>
      <c r="B197" s="2">
        <v>44562</v>
      </c>
      <c r="C197" t="s">
        <v>87</v>
      </c>
      <c r="D197">
        <v>194</v>
      </c>
      <c r="E197">
        <v>82</v>
      </c>
      <c r="F197">
        <v>1</v>
      </c>
      <c r="G197">
        <v>1</v>
      </c>
    </row>
    <row r="198" spans="1:7" x14ac:dyDescent="0.3">
      <c r="A198">
        <v>10018</v>
      </c>
      <c r="B198" s="2">
        <v>45352</v>
      </c>
      <c r="C198" t="s">
        <v>25</v>
      </c>
      <c r="D198">
        <v>197</v>
      </c>
      <c r="E198">
        <v>70</v>
      </c>
      <c r="F198">
        <v>5</v>
      </c>
      <c r="G198">
        <v>1</v>
      </c>
    </row>
    <row r="199" spans="1:7" x14ac:dyDescent="0.3">
      <c r="A199">
        <v>10018</v>
      </c>
      <c r="B199" s="2">
        <v>44682</v>
      </c>
      <c r="C199" t="s">
        <v>60</v>
      </c>
      <c r="D199">
        <v>18</v>
      </c>
      <c r="E199">
        <v>43</v>
      </c>
      <c r="F199">
        <v>0</v>
      </c>
      <c r="G199">
        <v>0</v>
      </c>
    </row>
    <row r="200" spans="1:7" x14ac:dyDescent="0.3">
      <c r="A200">
        <v>10018</v>
      </c>
      <c r="B200" s="2">
        <v>44958</v>
      </c>
      <c r="C200" t="s">
        <v>48</v>
      </c>
      <c r="D200">
        <v>30</v>
      </c>
      <c r="E200">
        <v>90</v>
      </c>
      <c r="F200">
        <v>1</v>
      </c>
      <c r="G200">
        <v>1</v>
      </c>
    </row>
    <row r="201" spans="1:7" x14ac:dyDescent="0.3">
      <c r="A201">
        <v>10018</v>
      </c>
      <c r="B201" s="2">
        <v>45536</v>
      </c>
      <c r="C201" t="s">
        <v>96</v>
      </c>
      <c r="D201">
        <v>222</v>
      </c>
      <c r="E201">
        <v>91</v>
      </c>
      <c r="F201">
        <v>3</v>
      </c>
      <c r="G201">
        <v>0</v>
      </c>
    </row>
    <row r="202" spans="1:7" x14ac:dyDescent="0.3">
      <c r="A202">
        <v>10018</v>
      </c>
      <c r="B202" s="2">
        <v>45597</v>
      </c>
      <c r="C202" t="s">
        <v>31</v>
      </c>
      <c r="D202">
        <v>285</v>
      </c>
      <c r="E202">
        <v>20</v>
      </c>
      <c r="F202">
        <v>1</v>
      </c>
      <c r="G202">
        <v>1</v>
      </c>
    </row>
    <row r="203" spans="1:7" x14ac:dyDescent="0.3">
      <c r="A203">
        <v>10018</v>
      </c>
      <c r="B203" s="2">
        <v>45139</v>
      </c>
      <c r="C203" t="s">
        <v>84</v>
      </c>
      <c r="D203">
        <v>50</v>
      </c>
      <c r="E203">
        <v>78</v>
      </c>
      <c r="F203">
        <v>1</v>
      </c>
      <c r="G203">
        <v>0</v>
      </c>
    </row>
    <row r="204" spans="1:7" x14ac:dyDescent="0.3">
      <c r="A204">
        <v>10018</v>
      </c>
      <c r="B204" s="2">
        <v>45170</v>
      </c>
      <c r="C204" t="s">
        <v>99</v>
      </c>
      <c r="D204">
        <v>210</v>
      </c>
      <c r="E204">
        <v>97</v>
      </c>
      <c r="F204">
        <v>5</v>
      </c>
      <c r="G204">
        <v>5</v>
      </c>
    </row>
    <row r="205" spans="1:7" x14ac:dyDescent="0.3">
      <c r="A205">
        <v>10018</v>
      </c>
      <c r="B205" s="2">
        <v>44682</v>
      </c>
      <c r="C205" t="s">
        <v>23</v>
      </c>
      <c r="D205">
        <v>168</v>
      </c>
      <c r="E205">
        <v>41</v>
      </c>
      <c r="F205">
        <v>1</v>
      </c>
      <c r="G205">
        <v>0</v>
      </c>
    </row>
    <row r="206" spans="1:7" x14ac:dyDescent="0.3">
      <c r="A206">
        <v>10019</v>
      </c>
      <c r="B206" s="2">
        <v>45139</v>
      </c>
      <c r="C206" t="s">
        <v>59</v>
      </c>
      <c r="D206">
        <v>99</v>
      </c>
      <c r="E206">
        <v>99</v>
      </c>
      <c r="F206">
        <v>0</v>
      </c>
      <c r="G206">
        <v>0</v>
      </c>
    </row>
    <row r="207" spans="1:7" x14ac:dyDescent="0.3">
      <c r="A207">
        <v>10019</v>
      </c>
      <c r="B207" s="2">
        <v>44562</v>
      </c>
      <c r="C207" t="s">
        <v>18</v>
      </c>
      <c r="D207">
        <v>93</v>
      </c>
      <c r="E207">
        <v>76</v>
      </c>
      <c r="F207">
        <v>2</v>
      </c>
      <c r="G207">
        <v>2</v>
      </c>
    </row>
    <row r="208" spans="1:7" x14ac:dyDescent="0.3">
      <c r="A208">
        <v>10019</v>
      </c>
      <c r="B208" s="2">
        <v>45047</v>
      </c>
      <c r="C208" t="s">
        <v>62</v>
      </c>
      <c r="D208">
        <v>95</v>
      </c>
      <c r="E208">
        <v>25</v>
      </c>
      <c r="F208">
        <v>1</v>
      </c>
      <c r="G208">
        <v>1</v>
      </c>
    </row>
    <row r="209" spans="1:7" x14ac:dyDescent="0.3">
      <c r="A209">
        <v>10019</v>
      </c>
      <c r="B209" s="2">
        <v>44593</v>
      </c>
      <c r="C209" t="s">
        <v>82</v>
      </c>
      <c r="D209">
        <v>181</v>
      </c>
      <c r="E209">
        <v>18</v>
      </c>
      <c r="F209">
        <v>2</v>
      </c>
      <c r="G209">
        <v>2</v>
      </c>
    </row>
    <row r="210" spans="1:7" x14ac:dyDescent="0.3">
      <c r="A210">
        <v>10019</v>
      </c>
      <c r="B210" s="2">
        <v>45047</v>
      </c>
      <c r="C210" t="s">
        <v>81</v>
      </c>
      <c r="D210">
        <v>49</v>
      </c>
      <c r="E210">
        <v>17</v>
      </c>
      <c r="F210">
        <v>3</v>
      </c>
      <c r="G210">
        <v>2</v>
      </c>
    </row>
    <row r="211" spans="1:7" x14ac:dyDescent="0.3">
      <c r="A211">
        <v>10019</v>
      </c>
      <c r="B211" s="2">
        <v>45505</v>
      </c>
      <c r="C211" t="s">
        <v>11</v>
      </c>
      <c r="D211">
        <v>300</v>
      </c>
      <c r="E211">
        <v>42</v>
      </c>
      <c r="F211">
        <v>1</v>
      </c>
      <c r="G211">
        <v>0</v>
      </c>
    </row>
    <row r="212" spans="1:7" x14ac:dyDescent="0.3">
      <c r="A212">
        <v>10020</v>
      </c>
      <c r="B212" s="2">
        <v>45536</v>
      </c>
      <c r="C212" t="s">
        <v>77</v>
      </c>
      <c r="D212">
        <v>11</v>
      </c>
      <c r="E212">
        <v>15</v>
      </c>
      <c r="F212">
        <v>0</v>
      </c>
      <c r="G212">
        <v>0</v>
      </c>
    </row>
    <row r="213" spans="1:7" x14ac:dyDescent="0.3">
      <c r="A213">
        <v>10020</v>
      </c>
      <c r="B213" s="2">
        <v>45474</v>
      </c>
      <c r="C213" t="s">
        <v>90</v>
      </c>
      <c r="D213">
        <v>196</v>
      </c>
      <c r="E213">
        <v>14</v>
      </c>
      <c r="F213">
        <v>1</v>
      </c>
      <c r="G213">
        <v>0</v>
      </c>
    </row>
    <row r="214" spans="1:7" x14ac:dyDescent="0.3">
      <c r="A214">
        <v>10020</v>
      </c>
      <c r="B214" s="2">
        <v>45627</v>
      </c>
      <c r="C214" t="s">
        <v>96</v>
      </c>
      <c r="D214">
        <v>224</v>
      </c>
      <c r="E214">
        <v>63</v>
      </c>
      <c r="F214">
        <v>1</v>
      </c>
      <c r="G214">
        <v>0</v>
      </c>
    </row>
    <row r="215" spans="1:7" x14ac:dyDescent="0.3">
      <c r="A215">
        <v>10020</v>
      </c>
      <c r="B215" s="2">
        <v>45170</v>
      </c>
      <c r="C215" t="s">
        <v>18</v>
      </c>
      <c r="D215">
        <v>148</v>
      </c>
      <c r="E215">
        <v>74</v>
      </c>
      <c r="F215">
        <v>1</v>
      </c>
      <c r="G215">
        <v>0</v>
      </c>
    </row>
    <row r="216" spans="1:7" x14ac:dyDescent="0.3">
      <c r="A216">
        <v>10020</v>
      </c>
      <c r="B216" s="2">
        <v>44652</v>
      </c>
      <c r="C216" t="s">
        <v>33</v>
      </c>
      <c r="D216">
        <v>101</v>
      </c>
      <c r="E216">
        <v>61</v>
      </c>
      <c r="F216">
        <v>2</v>
      </c>
      <c r="G216">
        <v>0</v>
      </c>
    </row>
    <row r="217" spans="1:7" x14ac:dyDescent="0.3">
      <c r="A217">
        <v>10020</v>
      </c>
      <c r="B217" s="2">
        <v>44682</v>
      </c>
      <c r="C217" t="s">
        <v>98</v>
      </c>
      <c r="D217">
        <v>248</v>
      </c>
      <c r="E217">
        <v>21</v>
      </c>
      <c r="F217">
        <v>2</v>
      </c>
      <c r="G217">
        <v>1</v>
      </c>
    </row>
    <row r="218" spans="1:7" x14ac:dyDescent="0.3">
      <c r="A218">
        <v>10021</v>
      </c>
      <c r="B218" s="2">
        <v>44927</v>
      </c>
      <c r="C218" t="s">
        <v>62</v>
      </c>
      <c r="D218">
        <v>289</v>
      </c>
      <c r="E218">
        <v>62</v>
      </c>
      <c r="F218">
        <v>0</v>
      </c>
      <c r="G218">
        <v>0</v>
      </c>
    </row>
    <row r="219" spans="1:7" x14ac:dyDescent="0.3">
      <c r="A219">
        <v>10021</v>
      </c>
      <c r="B219" s="2">
        <v>44593</v>
      </c>
      <c r="C219" t="s">
        <v>5</v>
      </c>
      <c r="D219">
        <v>129</v>
      </c>
      <c r="E219">
        <v>98</v>
      </c>
      <c r="F219">
        <v>2</v>
      </c>
      <c r="G219">
        <v>2</v>
      </c>
    </row>
    <row r="220" spans="1:7" x14ac:dyDescent="0.3">
      <c r="A220">
        <v>10021</v>
      </c>
      <c r="B220" s="2">
        <v>44562</v>
      </c>
      <c r="C220" t="s">
        <v>51</v>
      </c>
      <c r="D220">
        <v>181</v>
      </c>
      <c r="E220">
        <v>23</v>
      </c>
      <c r="F220">
        <v>1</v>
      </c>
      <c r="G220">
        <v>1</v>
      </c>
    </row>
    <row r="221" spans="1:7" x14ac:dyDescent="0.3">
      <c r="A221">
        <v>10021</v>
      </c>
      <c r="B221" s="2">
        <v>44958</v>
      </c>
      <c r="C221" t="s">
        <v>29</v>
      </c>
      <c r="D221">
        <v>281</v>
      </c>
      <c r="E221">
        <v>17</v>
      </c>
      <c r="F221">
        <v>1</v>
      </c>
      <c r="G221">
        <v>1</v>
      </c>
    </row>
    <row r="222" spans="1:7" x14ac:dyDescent="0.3">
      <c r="A222">
        <v>10021</v>
      </c>
      <c r="B222" s="2">
        <v>44835</v>
      </c>
      <c r="C222" t="s">
        <v>41</v>
      </c>
      <c r="D222">
        <v>153</v>
      </c>
      <c r="E222">
        <v>76</v>
      </c>
      <c r="F222">
        <v>0</v>
      </c>
      <c r="G222">
        <v>0</v>
      </c>
    </row>
    <row r="223" spans="1:7" x14ac:dyDescent="0.3">
      <c r="A223">
        <v>10021</v>
      </c>
      <c r="B223" s="2">
        <v>45352</v>
      </c>
      <c r="C223" t="s">
        <v>76</v>
      </c>
      <c r="D223">
        <v>200</v>
      </c>
      <c r="E223">
        <v>74</v>
      </c>
      <c r="F223">
        <v>0</v>
      </c>
      <c r="G223">
        <v>0</v>
      </c>
    </row>
    <row r="224" spans="1:7" x14ac:dyDescent="0.3">
      <c r="A224">
        <v>10021</v>
      </c>
      <c r="B224" s="2">
        <v>44805</v>
      </c>
      <c r="C224" t="s">
        <v>42</v>
      </c>
      <c r="D224">
        <v>211</v>
      </c>
      <c r="E224">
        <v>94</v>
      </c>
      <c r="F224">
        <v>0</v>
      </c>
      <c r="G224">
        <v>0</v>
      </c>
    </row>
    <row r="225" spans="1:7" x14ac:dyDescent="0.3">
      <c r="A225">
        <v>10021</v>
      </c>
      <c r="B225" s="2">
        <v>44805</v>
      </c>
      <c r="C225" t="s">
        <v>98</v>
      </c>
      <c r="D225">
        <v>131</v>
      </c>
      <c r="E225">
        <v>60</v>
      </c>
      <c r="F225">
        <v>2</v>
      </c>
      <c r="G225">
        <v>1</v>
      </c>
    </row>
    <row r="226" spans="1:7" x14ac:dyDescent="0.3">
      <c r="A226">
        <v>10021</v>
      </c>
      <c r="B226" s="2">
        <v>45170</v>
      </c>
      <c r="C226" t="s">
        <v>83</v>
      </c>
      <c r="D226">
        <v>172</v>
      </c>
      <c r="E226">
        <v>19</v>
      </c>
      <c r="F226">
        <v>2</v>
      </c>
      <c r="G226">
        <v>0</v>
      </c>
    </row>
    <row r="227" spans="1:7" x14ac:dyDescent="0.3">
      <c r="A227">
        <v>10021</v>
      </c>
      <c r="B227" s="2">
        <v>44927</v>
      </c>
      <c r="C227" t="s">
        <v>35</v>
      </c>
      <c r="D227">
        <v>79</v>
      </c>
      <c r="E227">
        <v>23</v>
      </c>
      <c r="F227">
        <v>0</v>
      </c>
      <c r="G227">
        <v>0</v>
      </c>
    </row>
    <row r="228" spans="1:7" x14ac:dyDescent="0.3">
      <c r="A228">
        <v>10021</v>
      </c>
      <c r="B228" s="2">
        <v>44866</v>
      </c>
      <c r="C228" t="s">
        <v>63</v>
      </c>
      <c r="D228">
        <v>240</v>
      </c>
      <c r="E228">
        <v>25</v>
      </c>
      <c r="F228">
        <v>2</v>
      </c>
      <c r="G228">
        <v>1</v>
      </c>
    </row>
    <row r="229" spans="1:7" x14ac:dyDescent="0.3">
      <c r="A229">
        <v>10021</v>
      </c>
      <c r="B229" s="2">
        <v>45597</v>
      </c>
      <c r="C229" t="s">
        <v>79</v>
      </c>
      <c r="D229">
        <v>193</v>
      </c>
      <c r="E229">
        <v>69</v>
      </c>
      <c r="F229">
        <v>1</v>
      </c>
      <c r="G229">
        <v>1</v>
      </c>
    </row>
    <row r="230" spans="1:7" x14ac:dyDescent="0.3">
      <c r="A230">
        <v>10021</v>
      </c>
      <c r="B230" s="2">
        <v>45047</v>
      </c>
      <c r="C230" t="s">
        <v>67</v>
      </c>
      <c r="D230">
        <v>71</v>
      </c>
      <c r="E230">
        <v>100</v>
      </c>
      <c r="F230">
        <v>0</v>
      </c>
      <c r="G230">
        <v>0</v>
      </c>
    </row>
    <row r="231" spans="1:7" x14ac:dyDescent="0.3">
      <c r="A231">
        <v>10022</v>
      </c>
      <c r="B231" s="2">
        <v>44896</v>
      </c>
      <c r="C231" t="s">
        <v>9</v>
      </c>
      <c r="D231">
        <v>25</v>
      </c>
      <c r="E231">
        <v>22</v>
      </c>
      <c r="F231">
        <v>3</v>
      </c>
      <c r="G231">
        <v>1</v>
      </c>
    </row>
    <row r="232" spans="1:7" x14ac:dyDescent="0.3">
      <c r="A232">
        <v>10022</v>
      </c>
      <c r="B232" s="2">
        <v>45444</v>
      </c>
      <c r="C232" t="s">
        <v>31</v>
      </c>
      <c r="D232">
        <v>62</v>
      </c>
      <c r="E232">
        <v>17</v>
      </c>
      <c r="F232">
        <v>0</v>
      </c>
      <c r="G232">
        <v>0</v>
      </c>
    </row>
    <row r="233" spans="1:7" x14ac:dyDescent="0.3">
      <c r="A233">
        <v>10022</v>
      </c>
      <c r="B233" s="2">
        <v>44986</v>
      </c>
      <c r="C233" t="s">
        <v>45</v>
      </c>
      <c r="D233">
        <v>76</v>
      </c>
      <c r="E233">
        <v>97</v>
      </c>
      <c r="F233">
        <v>1</v>
      </c>
      <c r="G233">
        <v>1</v>
      </c>
    </row>
    <row r="234" spans="1:7" x14ac:dyDescent="0.3">
      <c r="A234">
        <v>10022</v>
      </c>
      <c r="B234" s="2">
        <v>44713</v>
      </c>
      <c r="C234" t="s">
        <v>22</v>
      </c>
      <c r="D234">
        <v>142</v>
      </c>
      <c r="E234">
        <v>35</v>
      </c>
      <c r="F234">
        <v>0</v>
      </c>
      <c r="G234">
        <v>0</v>
      </c>
    </row>
    <row r="235" spans="1:7" x14ac:dyDescent="0.3">
      <c r="A235">
        <v>10022</v>
      </c>
      <c r="B235" s="2">
        <v>45413</v>
      </c>
      <c r="C235" t="s">
        <v>15</v>
      </c>
      <c r="D235">
        <v>75</v>
      </c>
      <c r="E235">
        <v>15</v>
      </c>
      <c r="F235">
        <v>1</v>
      </c>
      <c r="G235">
        <v>0</v>
      </c>
    </row>
    <row r="236" spans="1:7" x14ac:dyDescent="0.3">
      <c r="A236">
        <v>10022</v>
      </c>
      <c r="B236" s="2">
        <v>45444</v>
      </c>
      <c r="C236" t="s">
        <v>95</v>
      </c>
      <c r="D236">
        <v>35</v>
      </c>
      <c r="E236">
        <v>60</v>
      </c>
      <c r="F236">
        <v>2</v>
      </c>
      <c r="G236">
        <v>1</v>
      </c>
    </row>
    <row r="237" spans="1:7" x14ac:dyDescent="0.3">
      <c r="A237">
        <v>10022</v>
      </c>
      <c r="B237" s="2">
        <v>45505</v>
      </c>
      <c r="C237" t="s">
        <v>35</v>
      </c>
      <c r="D237">
        <v>25</v>
      </c>
      <c r="E237">
        <v>55</v>
      </c>
      <c r="F237">
        <v>3</v>
      </c>
      <c r="G237">
        <v>1</v>
      </c>
    </row>
    <row r="238" spans="1:7" x14ac:dyDescent="0.3">
      <c r="A238">
        <v>10022</v>
      </c>
      <c r="B238" s="2">
        <v>44958</v>
      </c>
      <c r="C238" t="s">
        <v>49</v>
      </c>
      <c r="D238">
        <v>105</v>
      </c>
      <c r="E238">
        <v>29</v>
      </c>
      <c r="F238">
        <v>2</v>
      </c>
      <c r="G238">
        <v>1</v>
      </c>
    </row>
    <row r="239" spans="1:7" x14ac:dyDescent="0.3">
      <c r="A239">
        <v>10022</v>
      </c>
      <c r="B239" s="2">
        <v>44621</v>
      </c>
      <c r="C239" t="s">
        <v>54</v>
      </c>
      <c r="D239">
        <v>135</v>
      </c>
      <c r="E239">
        <v>80</v>
      </c>
      <c r="F239">
        <v>3</v>
      </c>
      <c r="G239">
        <v>3</v>
      </c>
    </row>
    <row r="240" spans="1:7" x14ac:dyDescent="0.3">
      <c r="A240">
        <v>10022</v>
      </c>
      <c r="B240" s="2">
        <v>45474</v>
      </c>
      <c r="C240" t="s">
        <v>69</v>
      </c>
      <c r="D240">
        <v>41</v>
      </c>
      <c r="E240">
        <v>27</v>
      </c>
      <c r="F240">
        <v>1</v>
      </c>
      <c r="G240">
        <v>1</v>
      </c>
    </row>
    <row r="241" spans="1:7" x14ac:dyDescent="0.3">
      <c r="A241">
        <v>10022</v>
      </c>
      <c r="B241" s="2">
        <v>45352</v>
      </c>
      <c r="C241" t="s">
        <v>10</v>
      </c>
      <c r="D241">
        <v>112</v>
      </c>
      <c r="E241">
        <v>58</v>
      </c>
      <c r="F241">
        <v>1</v>
      </c>
      <c r="G241">
        <v>0</v>
      </c>
    </row>
    <row r="242" spans="1:7" x14ac:dyDescent="0.3">
      <c r="A242">
        <v>10022</v>
      </c>
      <c r="B242" s="2">
        <v>45231</v>
      </c>
      <c r="C242" t="s">
        <v>90</v>
      </c>
      <c r="D242">
        <v>255</v>
      </c>
      <c r="E242">
        <v>82</v>
      </c>
      <c r="F242">
        <v>3</v>
      </c>
      <c r="G242">
        <v>2</v>
      </c>
    </row>
    <row r="243" spans="1:7" x14ac:dyDescent="0.3">
      <c r="A243">
        <v>10022</v>
      </c>
      <c r="B243" s="2">
        <v>45536</v>
      </c>
      <c r="C243" t="s">
        <v>42</v>
      </c>
      <c r="D243">
        <v>174</v>
      </c>
      <c r="E243">
        <v>13</v>
      </c>
      <c r="F243">
        <v>2</v>
      </c>
      <c r="G243">
        <v>0</v>
      </c>
    </row>
    <row r="244" spans="1:7" x14ac:dyDescent="0.3">
      <c r="A244">
        <v>10022</v>
      </c>
      <c r="B244" s="2">
        <v>45170</v>
      </c>
      <c r="C244" t="s">
        <v>37</v>
      </c>
      <c r="D244">
        <v>122</v>
      </c>
      <c r="E244">
        <v>70</v>
      </c>
      <c r="F244">
        <v>1</v>
      </c>
      <c r="G244">
        <v>0</v>
      </c>
    </row>
    <row r="245" spans="1:7" x14ac:dyDescent="0.3">
      <c r="A245">
        <v>10023</v>
      </c>
      <c r="B245" s="2">
        <v>44986</v>
      </c>
      <c r="C245" t="s">
        <v>49</v>
      </c>
      <c r="D245">
        <v>208</v>
      </c>
      <c r="E245">
        <v>40</v>
      </c>
      <c r="F245">
        <v>1</v>
      </c>
      <c r="G245">
        <v>0</v>
      </c>
    </row>
    <row r="246" spans="1:7" x14ac:dyDescent="0.3">
      <c r="A246">
        <v>10023</v>
      </c>
      <c r="B246" s="2">
        <v>45170</v>
      </c>
      <c r="C246" t="s">
        <v>102</v>
      </c>
      <c r="D246">
        <v>193</v>
      </c>
      <c r="E246">
        <v>82</v>
      </c>
      <c r="F246">
        <v>0</v>
      </c>
      <c r="G246">
        <v>0</v>
      </c>
    </row>
    <row r="247" spans="1:7" x14ac:dyDescent="0.3">
      <c r="A247">
        <v>10023</v>
      </c>
      <c r="B247" s="2">
        <v>44835</v>
      </c>
      <c r="C247" t="s">
        <v>78</v>
      </c>
      <c r="D247">
        <v>298</v>
      </c>
      <c r="E247">
        <v>32</v>
      </c>
      <c r="F247">
        <v>1</v>
      </c>
      <c r="G247">
        <v>1</v>
      </c>
    </row>
    <row r="248" spans="1:7" x14ac:dyDescent="0.3">
      <c r="A248">
        <v>10023</v>
      </c>
      <c r="B248" s="2">
        <v>45505</v>
      </c>
      <c r="C248" t="s">
        <v>33</v>
      </c>
      <c r="D248">
        <v>29</v>
      </c>
      <c r="E248">
        <v>87</v>
      </c>
      <c r="F248">
        <v>0</v>
      </c>
      <c r="G248">
        <v>0</v>
      </c>
    </row>
    <row r="249" spans="1:7" x14ac:dyDescent="0.3">
      <c r="A249">
        <v>10023</v>
      </c>
      <c r="B249" s="2">
        <v>44986</v>
      </c>
      <c r="C249" t="s">
        <v>24</v>
      </c>
      <c r="D249">
        <v>20</v>
      </c>
      <c r="E249">
        <v>52</v>
      </c>
      <c r="F249">
        <v>3</v>
      </c>
      <c r="G249">
        <v>0</v>
      </c>
    </row>
    <row r="250" spans="1:7" x14ac:dyDescent="0.3">
      <c r="A250">
        <v>10023</v>
      </c>
      <c r="B250" s="2">
        <v>44927</v>
      </c>
      <c r="C250" t="s">
        <v>16</v>
      </c>
      <c r="D250">
        <v>76</v>
      </c>
      <c r="E250">
        <v>17</v>
      </c>
      <c r="F250">
        <v>1</v>
      </c>
      <c r="G250">
        <v>1</v>
      </c>
    </row>
    <row r="251" spans="1:7" x14ac:dyDescent="0.3">
      <c r="A251">
        <v>10023</v>
      </c>
      <c r="B251" s="2">
        <v>44593</v>
      </c>
      <c r="C251" t="s">
        <v>35</v>
      </c>
      <c r="D251">
        <v>85</v>
      </c>
      <c r="E251">
        <v>24</v>
      </c>
      <c r="F251">
        <v>5</v>
      </c>
      <c r="G251">
        <v>1</v>
      </c>
    </row>
    <row r="252" spans="1:7" x14ac:dyDescent="0.3">
      <c r="A252">
        <v>10023</v>
      </c>
      <c r="B252" s="2">
        <v>45566</v>
      </c>
      <c r="C252" t="s">
        <v>88</v>
      </c>
      <c r="D252">
        <v>196</v>
      </c>
      <c r="E252">
        <v>85</v>
      </c>
      <c r="F252">
        <v>1</v>
      </c>
      <c r="G252">
        <v>1</v>
      </c>
    </row>
    <row r="253" spans="1:7" x14ac:dyDescent="0.3">
      <c r="A253">
        <v>10023</v>
      </c>
      <c r="B253" s="2">
        <v>44743</v>
      </c>
      <c r="C253" t="s">
        <v>34</v>
      </c>
      <c r="D253">
        <v>182</v>
      </c>
      <c r="E253">
        <v>30</v>
      </c>
      <c r="F253">
        <v>2</v>
      </c>
      <c r="G253">
        <v>0</v>
      </c>
    </row>
    <row r="254" spans="1:7" x14ac:dyDescent="0.3">
      <c r="A254">
        <v>10023</v>
      </c>
      <c r="B254" s="2">
        <v>45383</v>
      </c>
      <c r="C254" t="s">
        <v>38</v>
      </c>
      <c r="D254">
        <v>259</v>
      </c>
      <c r="E254">
        <v>38</v>
      </c>
      <c r="F254">
        <v>1</v>
      </c>
      <c r="G254">
        <v>1</v>
      </c>
    </row>
    <row r="255" spans="1:7" x14ac:dyDescent="0.3">
      <c r="A255">
        <v>10023</v>
      </c>
      <c r="B255" s="2">
        <v>44896</v>
      </c>
      <c r="C255" t="s">
        <v>72</v>
      </c>
      <c r="D255">
        <v>203</v>
      </c>
      <c r="E255">
        <v>32</v>
      </c>
      <c r="F255">
        <v>2</v>
      </c>
      <c r="G255">
        <v>0</v>
      </c>
    </row>
    <row r="256" spans="1:7" x14ac:dyDescent="0.3">
      <c r="A256">
        <v>10023</v>
      </c>
      <c r="B256" s="2">
        <v>44562</v>
      </c>
      <c r="C256" t="s">
        <v>98</v>
      </c>
      <c r="D256">
        <v>210</v>
      </c>
      <c r="E256">
        <v>87</v>
      </c>
      <c r="F256">
        <v>0</v>
      </c>
      <c r="G256">
        <v>0</v>
      </c>
    </row>
    <row r="257" spans="1:7" x14ac:dyDescent="0.3">
      <c r="A257">
        <v>10023</v>
      </c>
      <c r="B257" s="2">
        <v>45170</v>
      </c>
      <c r="C257" t="s">
        <v>11</v>
      </c>
      <c r="D257">
        <v>123</v>
      </c>
      <c r="E257">
        <v>28</v>
      </c>
      <c r="F257">
        <v>0</v>
      </c>
      <c r="G257">
        <v>0</v>
      </c>
    </row>
    <row r="258" spans="1:7" x14ac:dyDescent="0.3">
      <c r="A258">
        <v>10024</v>
      </c>
      <c r="B258" s="2">
        <v>45200</v>
      </c>
      <c r="C258" t="s">
        <v>99</v>
      </c>
      <c r="D258">
        <v>238</v>
      </c>
      <c r="E258">
        <v>41</v>
      </c>
      <c r="F258">
        <v>1</v>
      </c>
      <c r="G258">
        <v>0</v>
      </c>
    </row>
    <row r="259" spans="1:7" x14ac:dyDescent="0.3">
      <c r="A259">
        <v>10024</v>
      </c>
      <c r="B259" s="2">
        <v>44682</v>
      </c>
      <c r="C259" t="s">
        <v>13</v>
      </c>
      <c r="D259">
        <v>189</v>
      </c>
      <c r="E259">
        <v>16</v>
      </c>
      <c r="F259">
        <v>0</v>
      </c>
      <c r="G259">
        <v>0</v>
      </c>
    </row>
    <row r="260" spans="1:7" x14ac:dyDescent="0.3">
      <c r="A260">
        <v>10024</v>
      </c>
      <c r="B260" s="2">
        <v>45292</v>
      </c>
      <c r="C260" t="s">
        <v>34</v>
      </c>
      <c r="D260">
        <v>234</v>
      </c>
      <c r="E260">
        <v>73</v>
      </c>
      <c r="F260">
        <v>1</v>
      </c>
      <c r="G260">
        <v>1</v>
      </c>
    </row>
    <row r="261" spans="1:7" x14ac:dyDescent="0.3">
      <c r="A261">
        <v>10024</v>
      </c>
      <c r="B261" s="2">
        <v>45292</v>
      </c>
      <c r="C261" t="s">
        <v>48</v>
      </c>
      <c r="D261">
        <v>189</v>
      </c>
      <c r="E261">
        <v>71</v>
      </c>
      <c r="F261">
        <v>3</v>
      </c>
      <c r="G261">
        <v>0</v>
      </c>
    </row>
    <row r="262" spans="1:7" x14ac:dyDescent="0.3">
      <c r="A262">
        <v>10024</v>
      </c>
      <c r="B262" s="2">
        <v>44986</v>
      </c>
      <c r="C262" t="s">
        <v>44</v>
      </c>
      <c r="D262">
        <v>93</v>
      </c>
      <c r="E262">
        <v>47</v>
      </c>
      <c r="F262">
        <v>0</v>
      </c>
      <c r="G262">
        <v>0</v>
      </c>
    </row>
    <row r="263" spans="1:7" x14ac:dyDescent="0.3">
      <c r="A263">
        <v>10024</v>
      </c>
      <c r="B263" s="2">
        <v>44593</v>
      </c>
      <c r="C263" t="s">
        <v>25</v>
      </c>
      <c r="D263">
        <v>173</v>
      </c>
      <c r="E263">
        <v>53</v>
      </c>
      <c r="F263">
        <v>0</v>
      </c>
      <c r="G263">
        <v>0</v>
      </c>
    </row>
    <row r="264" spans="1:7" x14ac:dyDescent="0.3">
      <c r="A264">
        <v>10024</v>
      </c>
      <c r="B264" s="2">
        <v>44866</v>
      </c>
      <c r="C264" t="s">
        <v>85</v>
      </c>
      <c r="D264">
        <v>202</v>
      </c>
      <c r="E264">
        <v>80</v>
      </c>
      <c r="F264">
        <v>2</v>
      </c>
      <c r="G264">
        <v>0</v>
      </c>
    </row>
    <row r="265" spans="1:7" x14ac:dyDescent="0.3">
      <c r="A265">
        <v>10024</v>
      </c>
      <c r="B265" s="2">
        <v>44713</v>
      </c>
      <c r="C265" t="s">
        <v>15</v>
      </c>
      <c r="D265">
        <v>183</v>
      </c>
      <c r="E265">
        <v>100</v>
      </c>
      <c r="F265">
        <v>4</v>
      </c>
      <c r="G265">
        <v>3</v>
      </c>
    </row>
    <row r="266" spans="1:7" x14ac:dyDescent="0.3">
      <c r="A266">
        <v>10024</v>
      </c>
      <c r="B266" s="2">
        <v>44593</v>
      </c>
      <c r="C266" t="s">
        <v>94</v>
      </c>
      <c r="D266">
        <v>230</v>
      </c>
      <c r="E266">
        <v>30</v>
      </c>
      <c r="F266">
        <v>2</v>
      </c>
      <c r="G266">
        <v>1</v>
      </c>
    </row>
    <row r="267" spans="1:7" x14ac:dyDescent="0.3">
      <c r="A267">
        <v>10024</v>
      </c>
      <c r="B267" s="2">
        <v>44652</v>
      </c>
      <c r="C267" t="s">
        <v>89</v>
      </c>
      <c r="D267">
        <v>61</v>
      </c>
      <c r="E267">
        <v>62</v>
      </c>
      <c r="F267">
        <v>1</v>
      </c>
      <c r="G267">
        <v>0</v>
      </c>
    </row>
    <row r="268" spans="1:7" x14ac:dyDescent="0.3">
      <c r="A268">
        <v>10025</v>
      </c>
      <c r="B268" s="2">
        <v>45505</v>
      </c>
      <c r="C268" t="s">
        <v>96</v>
      </c>
      <c r="D268">
        <v>88</v>
      </c>
      <c r="E268">
        <v>64</v>
      </c>
      <c r="F268">
        <v>1</v>
      </c>
      <c r="G268">
        <v>0</v>
      </c>
    </row>
    <row r="269" spans="1:7" x14ac:dyDescent="0.3">
      <c r="A269">
        <v>10025</v>
      </c>
      <c r="B269" s="2">
        <v>44713</v>
      </c>
      <c r="C269" t="s">
        <v>97</v>
      </c>
      <c r="D269">
        <v>160</v>
      </c>
      <c r="E269">
        <v>22</v>
      </c>
      <c r="F269">
        <v>3</v>
      </c>
      <c r="G269">
        <v>1</v>
      </c>
    </row>
    <row r="270" spans="1:7" x14ac:dyDescent="0.3">
      <c r="A270">
        <v>10025</v>
      </c>
      <c r="B270" s="2">
        <v>44593</v>
      </c>
      <c r="C270" t="s">
        <v>73</v>
      </c>
      <c r="D270">
        <v>115</v>
      </c>
      <c r="E270">
        <v>20</v>
      </c>
      <c r="F270">
        <v>2</v>
      </c>
      <c r="G270">
        <v>1</v>
      </c>
    </row>
    <row r="271" spans="1:7" x14ac:dyDescent="0.3">
      <c r="A271">
        <v>10025</v>
      </c>
      <c r="B271" s="2">
        <v>45474</v>
      </c>
      <c r="C271" t="s">
        <v>37</v>
      </c>
      <c r="D271">
        <v>69</v>
      </c>
      <c r="E271">
        <v>72</v>
      </c>
      <c r="F271">
        <v>3</v>
      </c>
      <c r="G271">
        <v>3</v>
      </c>
    </row>
    <row r="272" spans="1:7" x14ac:dyDescent="0.3">
      <c r="A272">
        <v>10025</v>
      </c>
      <c r="B272" s="2">
        <v>45047</v>
      </c>
      <c r="C272" t="s">
        <v>88</v>
      </c>
      <c r="D272">
        <v>56</v>
      </c>
      <c r="E272">
        <v>57</v>
      </c>
      <c r="F272">
        <v>3</v>
      </c>
      <c r="G272">
        <v>1</v>
      </c>
    </row>
    <row r="273" spans="1:7" x14ac:dyDescent="0.3">
      <c r="A273">
        <v>10025</v>
      </c>
      <c r="B273" s="2">
        <v>45292</v>
      </c>
      <c r="C273" t="s">
        <v>40</v>
      </c>
      <c r="D273">
        <v>199</v>
      </c>
      <c r="E273">
        <v>43</v>
      </c>
      <c r="F273">
        <v>1</v>
      </c>
      <c r="G273">
        <v>0</v>
      </c>
    </row>
    <row r="274" spans="1:7" x14ac:dyDescent="0.3">
      <c r="A274">
        <v>10025</v>
      </c>
      <c r="B274" s="2">
        <v>45413</v>
      </c>
      <c r="C274" t="s">
        <v>42</v>
      </c>
      <c r="D274">
        <v>248</v>
      </c>
      <c r="E274">
        <v>82</v>
      </c>
      <c r="F274">
        <v>1</v>
      </c>
      <c r="G274">
        <v>1</v>
      </c>
    </row>
    <row r="275" spans="1:7" x14ac:dyDescent="0.3">
      <c r="A275">
        <v>10025</v>
      </c>
      <c r="B275" s="2">
        <v>44652</v>
      </c>
      <c r="C275" t="s">
        <v>34</v>
      </c>
      <c r="D275">
        <v>87</v>
      </c>
      <c r="E275">
        <v>79</v>
      </c>
      <c r="F275">
        <v>0</v>
      </c>
      <c r="G275">
        <v>0</v>
      </c>
    </row>
    <row r="276" spans="1:7" x14ac:dyDescent="0.3">
      <c r="A276">
        <v>10025</v>
      </c>
      <c r="B276" s="2">
        <v>45352</v>
      </c>
      <c r="C276" t="s">
        <v>16</v>
      </c>
      <c r="D276">
        <v>126</v>
      </c>
      <c r="E276">
        <v>76</v>
      </c>
      <c r="F276">
        <v>0</v>
      </c>
      <c r="G276">
        <v>0</v>
      </c>
    </row>
    <row r="277" spans="1:7" x14ac:dyDescent="0.3">
      <c r="A277">
        <v>10025</v>
      </c>
      <c r="B277" s="2">
        <v>45352</v>
      </c>
      <c r="C277" t="s">
        <v>10</v>
      </c>
      <c r="D277">
        <v>284</v>
      </c>
      <c r="E277">
        <v>70</v>
      </c>
      <c r="F277">
        <v>4</v>
      </c>
      <c r="G277">
        <v>1</v>
      </c>
    </row>
    <row r="278" spans="1:7" x14ac:dyDescent="0.3">
      <c r="A278">
        <v>10025</v>
      </c>
      <c r="B278" s="2">
        <v>45139</v>
      </c>
      <c r="C278" t="s">
        <v>54</v>
      </c>
      <c r="D278">
        <v>50</v>
      </c>
      <c r="E278">
        <v>25</v>
      </c>
      <c r="F278">
        <v>0</v>
      </c>
      <c r="G278">
        <v>0</v>
      </c>
    </row>
    <row r="279" spans="1:7" x14ac:dyDescent="0.3">
      <c r="A279">
        <v>10025</v>
      </c>
      <c r="B279" s="2">
        <v>45413</v>
      </c>
      <c r="C279" t="s">
        <v>77</v>
      </c>
      <c r="D279">
        <v>98</v>
      </c>
      <c r="E279">
        <v>26</v>
      </c>
      <c r="F279">
        <v>0</v>
      </c>
      <c r="G279">
        <v>0</v>
      </c>
    </row>
    <row r="280" spans="1:7" x14ac:dyDescent="0.3">
      <c r="A280">
        <v>10025</v>
      </c>
      <c r="B280" s="2">
        <v>44621</v>
      </c>
      <c r="C280" t="s">
        <v>74</v>
      </c>
      <c r="D280">
        <v>226</v>
      </c>
      <c r="E280">
        <v>90</v>
      </c>
      <c r="F280">
        <v>1</v>
      </c>
      <c r="G280">
        <v>0</v>
      </c>
    </row>
    <row r="281" spans="1:7" x14ac:dyDescent="0.3">
      <c r="A281">
        <v>10026</v>
      </c>
      <c r="B281" s="2">
        <v>45627</v>
      </c>
      <c r="C281" t="s">
        <v>80</v>
      </c>
      <c r="D281">
        <v>213</v>
      </c>
      <c r="E281">
        <v>76</v>
      </c>
      <c r="F281">
        <v>2</v>
      </c>
      <c r="G281">
        <v>1</v>
      </c>
    </row>
    <row r="282" spans="1:7" x14ac:dyDescent="0.3">
      <c r="A282">
        <v>10026</v>
      </c>
      <c r="B282" s="2">
        <v>45444</v>
      </c>
      <c r="C282" t="s">
        <v>37</v>
      </c>
      <c r="D282">
        <v>16</v>
      </c>
      <c r="E282">
        <v>63</v>
      </c>
      <c r="F282">
        <v>4</v>
      </c>
      <c r="G282">
        <v>4</v>
      </c>
    </row>
    <row r="283" spans="1:7" x14ac:dyDescent="0.3">
      <c r="A283">
        <v>10026</v>
      </c>
      <c r="B283" s="2">
        <v>44774</v>
      </c>
      <c r="C283" t="s">
        <v>44</v>
      </c>
      <c r="D283">
        <v>222</v>
      </c>
      <c r="E283">
        <v>23</v>
      </c>
      <c r="F283">
        <v>0</v>
      </c>
      <c r="G283">
        <v>0</v>
      </c>
    </row>
    <row r="284" spans="1:7" x14ac:dyDescent="0.3">
      <c r="A284">
        <v>10026</v>
      </c>
      <c r="B284" s="2">
        <v>44743</v>
      </c>
      <c r="C284" t="s">
        <v>97</v>
      </c>
      <c r="D284">
        <v>156</v>
      </c>
      <c r="E284">
        <v>43</v>
      </c>
      <c r="F284">
        <v>2</v>
      </c>
      <c r="G284">
        <v>1</v>
      </c>
    </row>
    <row r="285" spans="1:7" x14ac:dyDescent="0.3">
      <c r="A285">
        <v>10026</v>
      </c>
      <c r="B285" s="2">
        <v>45292</v>
      </c>
      <c r="C285" t="s">
        <v>12</v>
      </c>
      <c r="D285">
        <v>258</v>
      </c>
      <c r="E285">
        <v>14</v>
      </c>
      <c r="F285">
        <v>4</v>
      </c>
      <c r="G285">
        <v>3</v>
      </c>
    </row>
    <row r="286" spans="1:7" x14ac:dyDescent="0.3">
      <c r="A286">
        <v>10026</v>
      </c>
      <c r="B286" s="2">
        <v>44896</v>
      </c>
      <c r="C286" t="s">
        <v>15</v>
      </c>
      <c r="D286">
        <v>151</v>
      </c>
      <c r="E286">
        <v>14</v>
      </c>
      <c r="F286">
        <v>1</v>
      </c>
      <c r="G286">
        <v>1</v>
      </c>
    </row>
    <row r="287" spans="1:7" x14ac:dyDescent="0.3">
      <c r="A287">
        <v>10026</v>
      </c>
      <c r="B287" s="2">
        <v>45323</v>
      </c>
      <c r="C287" t="s">
        <v>53</v>
      </c>
      <c r="D287">
        <v>179</v>
      </c>
      <c r="E287">
        <v>44</v>
      </c>
      <c r="F287">
        <v>0</v>
      </c>
      <c r="G287">
        <v>0</v>
      </c>
    </row>
    <row r="288" spans="1:7" x14ac:dyDescent="0.3">
      <c r="A288">
        <v>10027</v>
      </c>
      <c r="B288" s="2">
        <v>44805</v>
      </c>
      <c r="C288" t="s">
        <v>6</v>
      </c>
      <c r="D288">
        <v>163</v>
      </c>
      <c r="E288">
        <v>63</v>
      </c>
      <c r="F288">
        <v>2</v>
      </c>
      <c r="G288">
        <v>1</v>
      </c>
    </row>
    <row r="289" spans="1:7" x14ac:dyDescent="0.3">
      <c r="A289">
        <v>10027</v>
      </c>
      <c r="B289" s="2">
        <v>44713</v>
      </c>
      <c r="C289" t="s">
        <v>47</v>
      </c>
      <c r="D289">
        <v>106</v>
      </c>
      <c r="E289">
        <v>72</v>
      </c>
      <c r="F289">
        <v>1</v>
      </c>
      <c r="G289">
        <v>1</v>
      </c>
    </row>
    <row r="290" spans="1:7" x14ac:dyDescent="0.3">
      <c r="A290">
        <v>10027</v>
      </c>
      <c r="B290" s="2">
        <v>45566</v>
      </c>
      <c r="C290" t="s">
        <v>42</v>
      </c>
      <c r="D290">
        <v>201</v>
      </c>
      <c r="E290">
        <v>49</v>
      </c>
      <c r="F290">
        <v>0</v>
      </c>
      <c r="G290">
        <v>0</v>
      </c>
    </row>
    <row r="291" spans="1:7" x14ac:dyDescent="0.3">
      <c r="A291">
        <v>10027</v>
      </c>
      <c r="B291" s="2">
        <v>45536</v>
      </c>
      <c r="C291" t="s">
        <v>43</v>
      </c>
      <c r="D291">
        <v>216</v>
      </c>
      <c r="E291">
        <v>13</v>
      </c>
      <c r="F291">
        <v>2</v>
      </c>
      <c r="G291">
        <v>2</v>
      </c>
    </row>
    <row r="292" spans="1:7" x14ac:dyDescent="0.3">
      <c r="A292">
        <v>10027</v>
      </c>
      <c r="B292" s="2">
        <v>44896</v>
      </c>
      <c r="C292" t="s">
        <v>39</v>
      </c>
      <c r="D292">
        <v>108</v>
      </c>
      <c r="E292">
        <v>14</v>
      </c>
      <c r="F292">
        <v>0</v>
      </c>
      <c r="G292">
        <v>0</v>
      </c>
    </row>
    <row r="293" spans="1:7" x14ac:dyDescent="0.3">
      <c r="A293">
        <v>10027</v>
      </c>
      <c r="B293" s="2">
        <v>45444</v>
      </c>
      <c r="C293" t="s">
        <v>66</v>
      </c>
      <c r="D293">
        <v>35</v>
      </c>
      <c r="E293">
        <v>57</v>
      </c>
      <c r="F293">
        <v>1</v>
      </c>
      <c r="G293">
        <v>1</v>
      </c>
    </row>
    <row r="294" spans="1:7" x14ac:dyDescent="0.3">
      <c r="A294">
        <v>10027</v>
      </c>
      <c r="B294" s="2">
        <v>45444</v>
      </c>
      <c r="C294" t="s">
        <v>93</v>
      </c>
      <c r="D294">
        <v>268</v>
      </c>
      <c r="E294">
        <v>40</v>
      </c>
      <c r="F294">
        <v>0</v>
      </c>
      <c r="G294">
        <v>0</v>
      </c>
    </row>
    <row r="295" spans="1:7" x14ac:dyDescent="0.3">
      <c r="A295">
        <v>10027</v>
      </c>
      <c r="B295" s="2">
        <v>45261</v>
      </c>
      <c r="C295" t="s">
        <v>91</v>
      </c>
      <c r="D295">
        <v>260</v>
      </c>
      <c r="E295">
        <v>70</v>
      </c>
      <c r="F295">
        <v>3</v>
      </c>
      <c r="G295">
        <v>1</v>
      </c>
    </row>
    <row r="296" spans="1:7" x14ac:dyDescent="0.3">
      <c r="A296">
        <v>10027</v>
      </c>
      <c r="B296" s="2">
        <v>45627</v>
      </c>
      <c r="C296" t="s">
        <v>16</v>
      </c>
      <c r="D296">
        <v>189</v>
      </c>
      <c r="E296">
        <v>98</v>
      </c>
      <c r="F296">
        <v>1</v>
      </c>
      <c r="G296">
        <v>1</v>
      </c>
    </row>
    <row r="297" spans="1:7" x14ac:dyDescent="0.3">
      <c r="A297">
        <v>10027</v>
      </c>
      <c r="B297" s="2">
        <v>44713</v>
      </c>
      <c r="C297" t="s">
        <v>33</v>
      </c>
      <c r="D297">
        <v>155</v>
      </c>
      <c r="E297">
        <v>30</v>
      </c>
      <c r="F297">
        <v>1</v>
      </c>
      <c r="G297">
        <v>0</v>
      </c>
    </row>
    <row r="298" spans="1:7" x14ac:dyDescent="0.3">
      <c r="A298">
        <v>10028</v>
      </c>
      <c r="B298" s="2">
        <v>45474</v>
      </c>
      <c r="C298" t="s">
        <v>103</v>
      </c>
      <c r="D298">
        <v>77</v>
      </c>
      <c r="E298">
        <v>38</v>
      </c>
      <c r="F298">
        <v>2</v>
      </c>
      <c r="G298">
        <v>0</v>
      </c>
    </row>
    <row r="299" spans="1:7" x14ac:dyDescent="0.3">
      <c r="A299">
        <v>10028</v>
      </c>
      <c r="B299" s="2">
        <v>45047</v>
      </c>
      <c r="C299" t="s">
        <v>31</v>
      </c>
      <c r="D299">
        <v>166</v>
      </c>
      <c r="E299">
        <v>54</v>
      </c>
      <c r="F299">
        <v>3</v>
      </c>
      <c r="G299">
        <v>3</v>
      </c>
    </row>
    <row r="300" spans="1:7" x14ac:dyDescent="0.3">
      <c r="A300">
        <v>10028</v>
      </c>
      <c r="B300" s="2">
        <v>45444</v>
      </c>
      <c r="C300" t="s">
        <v>32</v>
      </c>
      <c r="D300">
        <v>139</v>
      </c>
      <c r="E300">
        <v>96</v>
      </c>
      <c r="F300">
        <v>1</v>
      </c>
      <c r="G300">
        <v>1</v>
      </c>
    </row>
    <row r="301" spans="1:7" x14ac:dyDescent="0.3">
      <c r="A301">
        <v>10028</v>
      </c>
      <c r="B301" s="2">
        <v>45566</v>
      </c>
      <c r="C301" t="s">
        <v>86</v>
      </c>
      <c r="D301">
        <v>213</v>
      </c>
      <c r="E301">
        <v>75</v>
      </c>
      <c r="F301">
        <v>0</v>
      </c>
      <c r="G301">
        <v>0</v>
      </c>
    </row>
    <row r="302" spans="1:7" x14ac:dyDescent="0.3">
      <c r="A302">
        <v>10028</v>
      </c>
      <c r="B302" s="2">
        <v>45261</v>
      </c>
      <c r="C302" t="s">
        <v>90</v>
      </c>
      <c r="D302">
        <v>297</v>
      </c>
      <c r="E302">
        <v>48</v>
      </c>
      <c r="F302">
        <v>4</v>
      </c>
      <c r="G302">
        <v>2</v>
      </c>
    </row>
    <row r="303" spans="1:7" x14ac:dyDescent="0.3">
      <c r="A303">
        <v>10028</v>
      </c>
      <c r="B303" s="2">
        <v>44743</v>
      </c>
      <c r="C303" t="s">
        <v>30</v>
      </c>
      <c r="D303">
        <v>256</v>
      </c>
      <c r="E303">
        <v>91</v>
      </c>
      <c r="F303">
        <v>1</v>
      </c>
      <c r="G303">
        <v>1</v>
      </c>
    </row>
    <row r="304" spans="1:7" x14ac:dyDescent="0.3">
      <c r="A304">
        <v>10028</v>
      </c>
      <c r="B304" s="2">
        <v>45170</v>
      </c>
      <c r="C304" t="s">
        <v>38</v>
      </c>
      <c r="D304">
        <v>151</v>
      </c>
      <c r="E304">
        <v>29</v>
      </c>
      <c r="F304">
        <v>2</v>
      </c>
      <c r="G304">
        <v>0</v>
      </c>
    </row>
    <row r="305" spans="1:7" x14ac:dyDescent="0.3">
      <c r="A305">
        <v>10028</v>
      </c>
      <c r="B305" s="2">
        <v>45566</v>
      </c>
      <c r="C305" t="s">
        <v>87</v>
      </c>
      <c r="D305">
        <v>133</v>
      </c>
      <c r="E305">
        <v>97</v>
      </c>
      <c r="F305">
        <v>1</v>
      </c>
      <c r="G305">
        <v>1</v>
      </c>
    </row>
    <row r="306" spans="1:7" x14ac:dyDescent="0.3">
      <c r="A306">
        <v>10028</v>
      </c>
      <c r="B306" s="2">
        <v>44805</v>
      </c>
      <c r="C306" t="s">
        <v>56</v>
      </c>
      <c r="D306">
        <v>23</v>
      </c>
      <c r="E306">
        <v>63</v>
      </c>
      <c r="F306">
        <v>2</v>
      </c>
      <c r="G306">
        <v>1</v>
      </c>
    </row>
    <row r="307" spans="1:7" x14ac:dyDescent="0.3">
      <c r="A307">
        <v>10028</v>
      </c>
      <c r="B307" s="2">
        <v>45323</v>
      </c>
      <c r="C307" t="s">
        <v>69</v>
      </c>
      <c r="D307">
        <v>208</v>
      </c>
      <c r="E307">
        <v>38</v>
      </c>
      <c r="F307">
        <v>0</v>
      </c>
      <c r="G307">
        <v>0</v>
      </c>
    </row>
    <row r="308" spans="1:7" x14ac:dyDescent="0.3">
      <c r="A308">
        <v>10028</v>
      </c>
      <c r="B308" s="2">
        <v>45597</v>
      </c>
      <c r="C308" t="s">
        <v>6</v>
      </c>
      <c r="D308">
        <v>253</v>
      </c>
      <c r="E308">
        <v>94</v>
      </c>
      <c r="F308">
        <v>2</v>
      </c>
      <c r="G308">
        <v>0</v>
      </c>
    </row>
    <row r="309" spans="1:7" x14ac:dyDescent="0.3">
      <c r="A309">
        <v>10028</v>
      </c>
      <c r="B309" s="2">
        <v>45627</v>
      </c>
      <c r="C309" t="s">
        <v>102</v>
      </c>
      <c r="D309">
        <v>102</v>
      </c>
      <c r="E309">
        <v>26</v>
      </c>
      <c r="F309">
        <v>0</v>
      </c>
      <c r="G309">
        <v>0</v>
      </c>
    </row>
    <row r="310" spans="1:7" x14ac:dyDescent="0.3">
      <c r="A310">
        <v>10028</v>
      </c>
      <c r="B310" s="2">
        <v>45047</v>
      </c>
      <c r="C310" t="s">
        <v>91</v>
      </c>
      <c r="D310">
        <v>296</v>
      </c>
      <c r="E310">
        <v>93</v>
      </c>
      <c r="F310">
        <v>2</v>
      </c>
      <c r="G310">
        <v>1</v>
      </c>
    </row>
    <row r="311" spans="1:7" x14ac:dyDescent="0.3">
      <c r="A311">
        <v>10028</v>
      </c>
      <c r="B311" s="2">
        <v>44713</v>
      </c>
      <c r="C311" t="s">
        <v>5</v>
      </c>
      <c r="D311">
        <v>123</v>
      </c>
      <c r="E311">
        <v>63</v>
      </c>
      <c r="F311">
        <v>1</v>
      </c>
      <c r="G311">
        <v>1</v>
      </c>
    </row>
    <row r="312" spans="1:7" x14ac:dyDescent="0.3">
      <c r="A312">
        <v>10029</v>
      </c>
      <c r="B312" s="2">
        <v>44682</v>
      </c>
      <c r="C312" t="s">
        <v>51</v>
      </c>
      <c r="D312">
        <v>251</v>
      </c>
      <c r="E312">
        <v>97</v>
      </c>
      <c r="F312">
        <v>2</v>
      </c>
      <c r="G312">
        <v>0</v>
      </c>
    </row>
    <row r="313" spans="1:7" x14ac:dyDescent="0.3">
      <c r="A313">
        <v>10029</v>
      </c>
      <c r="B313" s="2">
        <v>45292</v>
      </c>
      <c r="C313" t="s">
        <v>37</v>
      </c>
      <c r="D313">
        <v>281</v>
      </c>
      <c r="E313">
        <v>29</v>
      </c>
      <c r="F313">
        <v>3</v>
      </c>
      <c r="G313">
        <v>0</v>
      </c>
    </row>
    <row r="314" spans="1:7" x14ac:dyDescent="0.3">
      <c r="A314">
        <v>10029</v>
      </c>
      <c r="B314" s="2">
        <v>44805</v>
      </c>
      <c r="C314" t="s">
        <v>78</v>
      </c>
      <c r="D314">
        <v>112</v>
      </c>
      <c r="E314">
        <v>28</v>
      </c>
      <c r="F314">
        <v>3</v>
      </c>
      <c r="G314">
        <v>3</v>
      </c>
    </row>
    <row r="315" spans="1:7" x14ac:dyDescent="0.3">
      <c r="A315">
        <v>10029</v>
      </c>
      <c r="B315" s="2">
        <v>45170</v>
      </c>
      <c r="C315" t="s">
        <v>41</v>
      </c>
      <c r="D315">
        <v>102</v>
      </c>
      <c r="E315">
        <v>90</v>
      </c>
      <c r="F315">
        <v>1</v>
      </c>
      <c r="G315">
        <v>1</v>
      </c>
    </row>
    <row r="316" spans="1:7" x14ac:dyDescent="0.3">
      <c r="A316">
        <v>10029</v>
      </c>
      <c r="B316" s="2">
        <v>44896</v>
      </c>
      <c r="C316" t="s">
        <v>63</v>
      </c>
      <c r="D316">
        <v>170</v>
      </c>
      <c r="E316">
        <v>45</v>
      </c>
      <c r="F316">
        <v>0</v>
      </c>
      <c r="G316">
        <v>0</v>
      </c>
    </row>
    <row r="317" spans="1:7" x14ac:dyDescent="0.3">
      <c r="A317">
        <v>10029</v>
      </c>
      <c r="B317" s="2">
        <v>44958</v>
      </c>
      <c r="C317" t="s">
        <v>19</v>
      </c>
      <c r="D317">
        <v>96</v>
      </c>
      <c r="E317">
        <v>21</v>
      </c>
      <c r="F317">
        <v>1</v>
      </c>
      <c r="G317">
        <v>1</v>
      </c>
    </row>
    <row r="318" spans="1:7" x14ac:dyDescent="0.3">
      <c r="A318">
        <v>10029</v>
      </c>
      <c r="B318" s="2">
        <v>44805</v>
      </c>
      <c r="C318" t="s">
        <v>64</v>
      </c>
      <c r="D318">
        <v>232</v>
      </c>
      <c r="E318">
        <v>71</v>
      </c>
      <c r="F318">
        <v>3</v>
      </c>
      <c r="G318">
        <v>3</v>
      </c>
    </row>
    <row r="319" spans="1:7" x14ac:dyDescent="0.3">
      <c r="A319">
        <v>10029</v>
      </c>
      <c r="B319" s="2">
        <v>45292</v>
      </c>
      <c r="C319" t="s">
        <v>10</v>
      </c>
      <c r="D319">
        <v>12</v>
      </c>
      <c r="E319">
        <v>11</v>
      </c>
      <c r="F319">
        <v>0</v>
      </c>
      <c r="G319">
        <v>0</v>
      </c>
    </row>
    <row r="320" spans="1:7" x14ac:dyDescent="0.3">
      <c r="A320">
        <v>10029</v>
      </c>
      <c r="B320" s="2">
        <v>45170</v>
      </c>
      <c r="C320" t="s">
        <v>85</v>
      </c>
      <c r="D320">
        <v>281</v>
      </c>
      <c r="E320">
        <v>90</v>
      </c>
      <c r="F320">
        <v>0</v>
      </c>
      <c r="G320">
        <v>0</v>
      </c>
    </row>
    <row r="321" spans="1:7" x14ac:dyDescent="0.3">
      <c r="A321">
        <v>10029</v>
      </c>
      <c r="B321" s="2">
        <v>45017</v>
      </c>
      <c r="C321" t="s">
        <v>83</v>
      </c>
      <c r="D321">
        <v>125</v>
      </c>
      <c r="E321">
        <v>23</v>
      </c>
      <c r="F321">
        <v>2</v>
      </c>
      <c r="G321">
        <v>0</v>
      </c>
    </row>
    <row r="322" spans="1:7" x14ac:dyDescent="0.3">
      <c r="A322">
        <v>10030</v>
      </c>
      <c r="B322" s="2">
        <v>45566</v>
      </c>
      <c r="C322" t="s">
        <v>68</v>
      </c>
      <c r="D322">
        <v>182</v>
      </c>
      <c r="E322">
        <v>72</v>
      </c>
      <c r="F322">
        <v>1</v>
      </c>
      <c r="G322">
        <v>1</v>
      </c>
    </row>
    <row r="323" spans="1:7" x14ac:dyDescent="0.3">
      <c r="A323">
        <v>10030</v>
      </c>
      <c r="B323" s="2">
        <v>45231</v>
      </c>
      <c r="C323" t="s">
        <v>79</v>
      </c>
      <c r="D323">
        <v>106</v>
      </c>
      <c r="E323">
        <v>39</v>
      </c>
      <c r="F323">
        <v>1</v>
      </c>
      <c r="G323">
        <v>0</v>
      </c>
    </row>
    <row r="324" spans="1:7" x14ac:dyDescent="0.3">
      <c r="A324">
        <v>10030</v>
      </c>
      <c r="B324" s="2">
        <v>44986</v>
      </c>
      <c r="C324" t="s">
        <v>43</v>
      </c>
      <c r="D324">
        <v>77</v>
      </c>
      <c r="E324">
        <v>85</v>
      </c>
      <c r="F324">
        <v>2</v>
      </c>
      <c r="G324">
        <v>0</v>
      </c>
    </row>
    <row r="325" spans="1:7" x14ac:dyDescent="0.3">
      <c r="A325">
        <v>10030</v>
      </c>
      <c r="B325" s="2">
        <v>45536</v>
      </c>
      <c r="C325" t="s">
        <v>25</v>
      </c>
      <c r="D325">
        <v>96</v>
      </c>
      <c r="E325">
        <v>58</v>
      </c>
      <c r="F325">
        <v>1</v>
      </c>
      <c r="G325">
        <v>0</v>
      </c>
    </row>
    <row r="326" spans="1:7" x14ac:dyDescent="0.3">
      <c r="A326">
        <v>10030</v>
      </c>
      <c r="B326" s="2">
        <v>45047</v>
      </c>
      <c r="C326" t="s">
        <v>12</v>
      </c>
      <c r="D326">
        <v>283</v>
      </c>
      <c r="E326">
        <v>94</v>
      </c>
      <c r="F326">
        <v>0</v>
      </c>
      <c r="G326">
        <v>0</v>
      </c>
    </row>
    <row r="327" spans="1:7" x14ac:dyDescent="0.3">
      <c r="A327">
        <v>10030</v>
      </c>
      <c r="B327" s="2">
        <v>44743</v>
      </c>
      <c r="C327" t="s">
        <v>9</v>
      </c>
      <c r="D327">
        <v>20</v>
      </c>
      <c r="E327">
        <v>66</v>
      </c>
      <c r="F327">
        <v>0</v>
      </c>
      <c r="G327">
        <v>0</v>
      </c>
    </row>
    <row r="328" spans="1:7" x14ac:dyDescent="0.3">
      <c r="A328">
        <v>10030</v>
      </c>
      <c r="B328" s="2">
        <v>45292</v>
      </c>
      <c r="C328" t="s">
        <v>42</v>
      </c>
      <c r="D328">
        <v>73</v>
      </c>
      <c r="E328">
        <v>99</v>
      </c>
      <c r="F328">
        <v>2</v>
      </c>
      <c r="G328">
        <v>1</v>
      </c>
    </row>
    <row r="329" spans="1:7" x14ac:dyDescent="0.3">
      <c r="A329">
        <v>10030</v>
      </c>
      <c r="B329" s="2">
        <v>44835</v>
      </c>
      <c r="C329" t="s">
        <v>41</v>
      </c>
      <c r="D329">
        <v>115</v>
      </c>
      <c r="E329">
        <v>94</v>
      </c>
      <c r="F329">
        <v>1</v>
      </c>
      <c r="G329">
        <v>1</v>
      </c>
    </row>
    <row r="330" spans="1:7" x14ac:dyDescent="0.3">
      <c r="A330">
        <v>10030</v>
      </c>
      <c r="B330" s="2">
        <v>44743</v>
      </c>
      <c r="C330" t="s">
        <v>62</v>
      </c>
      <c r="D330">
        <v>276</v>
      </c>
      <c r="E330">
        <v>23</v>
      </c>
      <c r="F330">
        <v>1</v>
      </c>
      <c r="G330">
        <v>1</v>
      </c>
    </row>
    <row r="331" spans="1:7" x14ac:dyDescent="0.3">
      <c r="A331">
        <v>10030</v>
      </c>
      <c r="B331" s="2">
        <v>45536</v>
      </c>
      <c r="C331" t="s">
        <v>97</v>
      </c>
      <c r="D331">
        <v>70</v>
      </c>
      <c r="E331">
        <v>73</v>
      </c>
      <c r="F331">
        <v>0</v>
      </c>
      <c r="G331">
        <v>0</v>
      </c>
    </row>
    <row r="332" spans="1:7" x14ac:dyDescent="0.3">
      <c r="A332">
        <v>10030</v>
      </c>
      <c r="B332" s="2">
        <v>44927</v>
      </c>
      <c r="C332" t="s">
        <v>70</v>
      </c>
      <c r="D332">
        <v>112</v>
      </c>
      <c r="E332">
        <v>100</v>
      </c>
      <c r="F332">
        <v>1</v>
      </c>
      <c r="G332">
        <v>1</v>
      </c>
    </row>
    <row r="333" spans="1:7" x14ac:dyDescent="0.3">
      <c r="A333">
        <v>10031</v>
      </c>
      <c r="B333" s="2">
        <v>44562</v>
      </c>
      <c r="C333" t="s">
        <v>41</v>
      </c>
      <c r="D333">
        <v>55</v>
      </c>
      <c r="E333">
        <v>21</v>
      </c>
      <c r="F333">
        <v>1</v>
      </c>
      <c r="G333">
        <v>0</v>
      </c>
    </row>
    <row r="334" spans="1:7" x14ac:dyDescent="0.3">
      <c r="A334">
        <v>10031</v>
      </c>
      <c r="B334" s="2">
        <v>45536</v>
      </c>
      <c r="C334" t="s">
        <v>24</v>
      </c>
      <c r="D334">
        <v>48</v>
      </c>
      <c r="E334">
        <v>68</v>
      </c>
      <c r="F334">
        <v>1</v>
      </c>
      <c r="G334">
        <v>0</v>
      </c>
    </row>
    <row r="335" spans="1:7" x14ac:dyDescent="0.3">
      <c r="A335">
        <v>10031</v>
      </c>
      <c r="B335" s="2">
        <v>45108</v>
      </c>
      <c r="C335" t="s">
        <v>9</v>
      </c>
      <c r="D335">
        <v>145</v>
      </c>
      <c r="E335">
        <v>32</v>
      </c>
      <c r="F335">
        <v>0</v>
      </c>
      <c r="G335">
        <v>0</v>
      </c>
    </row>
    <row r="336" spans="1:7" x14ac:dyDescent="0.3">
      <c r="A336">
        <v>10031</v>
      </c>
      <c r="B336" s="2">
        <v>44621</v>
      </c>
      <c r="C336" t="s">
        <v>74</v>
      </c>
      <c r="D336">
        <v>158</v>
      </c>
      <c r="E336">
        <v>24</v>
      </c>
      <c r="F336">
        <v>2</v>
      </c>
      <c r="G336">
        <v>1</v>
      </c>
    </row>
    <row r="337" spans="1:7" x14ac:dyDescent="0.3">
      <c r="A337">
        <v>10031</v>
      </c>
      <c r="B337" s="2">
        <v>44743</v>
      </c>
      <c r="C337" t="s">
        <v>67</v>
      </c>
      <c r="D337">
        <v>33</v>
      </c>
      <c r="E337">
        <v>52</v>
      </c>
      <c r="F337">
        <v>0</v>
      </c>
      <c r="G337">
        <v>0</v>
      </c>
    </row>
    <row r="338" spans="1:7" x14ac:dyDescent="0.3">
      <c r="A338">
        <v>10031</v>
      </c>
      <c r="B338" s="2">
        <v>45231</v>
      </c>
      <c r="C338" t="s">
        <v>30</v>
      </c>
      <c r="D338">
        <v>234</v>
      </c>
      <c r="E338">
        <v>21</v>
      </c>
      <c r="F338">
        <v>2</v>
      </c>
      <c r="G338">
        <v>2</v>
      </c>
    </row>
    <row r="339" spans="1:7" x14ac:dyDescent="0.3">
      <c r="A339">
        <v>10031</v>
      </c>
      <c r="B339" s="2">
        <v>45261</v>
      </c>
      <c r="C339" t="s">
        <v>92</v>
      </c>
      <c r="D339">
        <v>185</v>
      </c>
      <c r="E339">
        <v>61</v>
      </c>
      <c r="F339">
        <v>0</v>
      </c>
      <c r="G339">
        <v>0</v>
      </c>
    </row>
    <row r="340" spans="1:7" x14ac:dyDescent="0.3">
      <c r="A340">
        <v>10031</v>
      </c>
      <c r="B340" s="2">
        <v>45444</v>
      </c>
      <c r="C340" t="s">
        <v>65</v>
      </c>
      <c r="D340">
        <v>149</v>
      </c>
      <c r="E340">
        <v>93</v>
      </c>
      <c r="F340">
        <v>3</v>
      </c>
      <c r="G340">
        <v>3</v>
      </c>
    </row>
    <row r="341" spans="1:7" x14ac:dyDescent="0.3">
      <c r="A341">
        <v>10031</v>
      </c>
      <c r="B341" s="2">
        <v>44866</v>
      </c>
      <c r="C341" t="s">
        <v>46</v>
      </c>
      <c r="D341">
        <v>67</v>
      </c>
      <c r="E341">
        <v>17</v>
      </c>
      <c r="F341">
        <v>2</v>
      </c>
      <c r="G341">
        <v>2</v>
      </c>
    </row>
    <row r="342" spans="1:7" x14ac:dyDescent="0.3">
      <c r="A342">
        <v>10031</v>
      </c>
      <c r="B342" s="2">
        <v>44866</v>
      </c>
      <c r="C342" t="s">
        <v>34</v>
      </c>
      <c r="D342">
        <v>63</v>
      </c>
      <c r="E342">
        <v>82</v>
      </c>
      <c r="F342">
        <v>4</v>
      </c>
      <c r="G342">
        <v>3</v>
      </c>
    </row>
    <row r="343" spans="1:7" x14ac:dyDescent="0.3">
      <c r="A343">
        <v>10031</v>
      </c>
      <c r="B343" s="2">
        <v>45413</v>
      </c>
      <c r="C343" t="s">
        <v>4</v>
      </c>
      <c r="D343">
        <v>102</v>
      </c>
      <c r="E343">
        <v>88</v>
      </c>
      <c r="F343">
        <v>3</v>
      </c>
      <c r="G343">
        <v>2</v>
      </c>
    </row>
    <row r="344" spans="1:7" x14ac:dyDescent="0.3">
      <c r="A344">
        <v>10032</v>
      </c>
      <c r="B344" s="2">
        <v>44774</v>
      </c>
      <c r="C344" t="s">
        <v>91</v>
      </c>
      <c r="D344">
        <v>220</v>
      </c>
      <c r="E344">
        <v>43</v>
      </c>
      <c r="F344">
        <v>0</v>
      </c>
      <c r="G344">
        <v>0</v>
      </c>
    </row>
    <row r="345" spans="1:7" x14ac:dyDescent="0.3">
      <c r="A345">
        <v>10032</v>
      </c>
      <c r="B345" s="2">
        <v>45170</v>
      </c>
      <c r="C345" t="s">
        <v>97</v>
      </c>
      <c r="D345">
        <v>16</v>
      </c>
      <c r="E345">
        <v>82</v>
      </c>
      <c r="F345">
        <v>5</v>
      </c>
      <c r="G345">
        <v>4</v>
      </c>
    </row>
    <row r="346" spans="1:7" x14ac:dyDescent="0.3">
      <c r="A346">
        <v>10032</v>
      </c>
      <c r="B346" s="2">
        <v>44986</v>
      </c>
      <c r="C346" t="s">
        <v>20</v>
      </c>
      <c r="D346">
        <v>183</v>
      </c>
      <c r="E346">
        <v>22</v>
      </c>
      <c r="F346">
        <v>4</v>
      </c>
      <c r="G346">
        <v>4</v>
      </c>
    </row>
    <row r="347" spans="1:7" x14ac:dyDescent="0.3">
      <c r="A347">
        <v>10032</v>
      </c>
      <c r="B347" s="2">
        <v>45383</v>
      </c>
      <c r="C347" t="s">
        <v>65</v>
      </c>
      <c r="D347">
        <v>137</v>
      </c>
      <c r="E347">
        <v>96</v>
      </c>
      <c r="F347">
        <v>2</v>
      </c>
      <c r="G347">
        <v>2</v>
      </c>
    </row>
    <row r="348" spans="1:7" x14ac:dyDescent="0.3">
      <c r="A348">
        <v>10032</v>
      </c>
      <c r="B348" s="2">
        <v>45292</v>
      </c>
      <c r="C348" t="s">
        <v>66</v>
      </c>
      <c r="D348">
        <v>86</v>
      </c>
      <c r="E348">
        <v>11</v>
      </c>
      <c r="F348">
        <v>4</v>
      </c>
      <c r="G348">
        <v>0</v>
      </c>
    </row>
    <row r="349" spans="1:7" x14ac:dyDescent="0.3">
      <c r="A349">
        <v>10033</v>
      </c>
      <c r="B349" s="2">
        <v>45292</v>
      </c>
      <c r="C349" t="s">
        <v>24</v>
      </c>
      <c r="D349">
        <v>216</v>
      </c>
      <c r="E349">
        <v>66</v>
      </c>
      <c r="F349">
        <v>0</v>
      </c>
      <c r="G349">
        <v>0</v>
      </c>
    </row>
    <row r="350" spans="1:7" x14ac:dyDescent="0.3">
      <c r="A350">
        <v>10033</v>
      </c>
      <c r="B350" s="2">
        <v>45413</v>
      </c>
      <c r="C350" t="s">
        <v>68</v>
      </c>
      <c r="D350">
        <v>55</v>
      </c>
      <c r="E350">
        <v>25</v>
      </c>
      <c r="F350">
        <v>3</v>
      </c>
      <c r="G350">
        <v>2</v>
      </c>
    </row>
    <row r="351" spans="1:7" x14ac:dyDescent="0.3">
      <c r="A351">
        <v>10033</v>
      </c>
      <c r="B351" s="2">
        <v>45505</v>
      </c>
      <c r="C351" t="s">
        <v>64</v>
      </c>
      <c r="D351">
        <v>19</v>
      </c>
      <c r="E351">
        <v>14</v>
      </c>
      <c r="F351">
        <v>1</v>
      </c>
      <c r="G351">
        <v>1</v>
      </c>
    </row>
    <row r="352" spans="1:7" x14ac:dyDescent="0.3">
      <c r="A352">
        <v>10033</v>
      </c>
      <c r="B352" s="2">
        <v>45627</v>
      </c>
      <c r="C352" t="s">
        <v>67</v>
      </c>
      <c r="D352">
        <v>291</v>
      </c>
      <c r="E352">
        <v>75</v>
      </c>
      <c r="F352">
        <v>0</v>
      </c>
      <c r="G352">
        <v>0</v>
      </c>
    </row>
    <row r="353" spans="1:7" x14ac:dyDescent="0.3">
      <c r="A353">
        <v>10033</v>
      </c>
      <c r="B353" s="2">
        <v>45627</v>
      </c>
      <c r="C353" t="s">
        <v>25</v>
      </c>
      <c r="D353">
        <v>115</v>
      </c>
      <c r="E353">
        <v>16</v>
      </c>
      <c r="F353">
        <v>2</v>
      </c>
      <c r="G353">
        <v>1</v>
      </c>
    </row>
    <row r="354" spans="1:7" x14ac:dyDescent="0.3">
      <c r="A354">
        <v>10033</v>
      </c>
      <c r="B354" s="2">
        <v>44986</v>
      </c>
      <c r="C354" t="s">
        <v>13</v>
      </c>
      <c r="D354">
        <v>242</v>
      </c>
      <c r="E354">
        <v>67</v>
      </c>
      <c r="F354">
        <v>3</v>
      </c>
      <c r="G354">
        <v>2</v>
      </c>
    </row>
    <row r="355" spans="1:7" x14ac:dyDescent="0.3">
      <c r="A355">
        <v>10033</v>
      </c>
      <c r="B355" s="2">
        <v>44774</v>
      </c>
      <c r="C355" t="s">
        <v>100</v>
      </c>
      <c r="D355">
        <v>59</v>
      </c>
      <c r="E355">
        <v>55</v>
      </c>
      <c r="F355">
        <v>0</v>
      </c>
      <c r="G355">
        <v>0</v>
      </c>
    </row>
    <row r="356" spans="1:7" x14ac:dyDescent="0.3">
      <c r="A356">
        <v>10033</v>
      </c>
      <c r="B356" s="2">
        <v>45108</v>
      </c>
      <c r="C356" t="s">
        <v>66</v>
      </c>
      <c r="D356">
        <v>290</v>
      </c>
      <c r="E356">
        <v>23</v>
      </c>
      <c r="F356">
        <v>2</v>
      </c>
      <c r="G356">
        <v>2</v>
      </c>
    </row>
    <row r="357" spans="1:7" x14ac:dyDescent="0.3">
      <c r="A357">
        <v>10033</v>
      </c>
      <c r="B357" s="2">
        <v>44621</v>
      </c>
      <c r="C357" t="s">
        <v>45</v>
      </c>
      <c r="D357">
        <v>94</v>
      </c>
      <c r="E357">
        <v>23</v>
      </c>
      <c r="F357">
        <v>1</v>
      </c>
      <c r="G357">
        <v>1</v>
      </c>
    </row>
    <row r="358" spans="1:7" x14ac:dyDescent="0.3">
      <c r="A358">
        <v>10033</v>
      </c>
      <c r="B358" s="2">
        <v>45047</v>
      </c>
      <c r="C358" t="s">
        <v>34</v>
      </c>
      <c r="D358">
        <v>110</v>
      </c>
      <c r="E358">
        <v>37</v>
      </c>
      <c r="F358">
        <v>0</v>
      </c>
      <c r="G358">
        <v>0</v>
      </c>
    </row>
    <row r="359" spans="1:7" x14ac:dyDescent="0.3">
      <c r="A359">
        <v>10033</v>
      </c>
      <c r="B359" s="2">
        <v>45444</v>
      </c>
      <c r="C359" t="s">
        <v>46</v>
      </c>
      <c r="D359">
        <v>107</v>
      </c>
      <c r="E359">
        <v>15</v>
      </c>
      <c r="F359">
        <v>0</v>
      </c>
      <c r="G359">
        <v>0</v>
      </c>
    </row>
    <row r="360" spans="1:7" x14ac:dyDescent="0.3">
      <c r="A360">
        <v>10033</v>
      </c>
      <c r="B360" s="2">
        <v>44774</v>
      </c>
      <c r="C360" t="s">
        <v>39</v>
      </c>
      <c r="D360">
        <v>240</v>
      </c>
      <c r="E360">
        <v>27</v>
      </c>
      <c r="F360">
        <v>4</v>
      </c>
      <c r="G360">
        <v>4</v>
      </c>
    </row>
    <row r="361" spans="1:7" x14ac:dyDescent="0.3">
      <c r="A361">
        <v>10033</v>
      </c>
      <c r="B361" s="2">
        <v>45505</v>
      </c>
      <c r="C361" t="s">
        <v>10</v>
      </c>
      <c r="D361">
        <v>12</v>
      </c>
      <c r="E361">
        <v>80</v>
      </c>
      <c r="F361">
        <v>5</v>
      </c>
      <c r="G361">
        <v>0</v>
      </c>
    </row>
    <row r="362" spans="1:7" x14ac:dyDescent="0.3">
      <c r="A362">
        <v>10033</v>
      </c>
      <c r="B362" s="2">
        <v>45383</v>
      </c>
      <c r="C362" t="s">
        <v>32</v>
      </c>
      <c r="D362">
        <v>257</v>
      </c>
      <c r="E362">
        <v>26</v>
      </c>
      <c r="F362">
        <v>1</v>
      </c>
      <c r="G362">
        <v>0</v>
      </c>
    </row>
    <row r="363" spans="1:7" x14ac:dyDescent="0.3">
      <c r="A363">
        <v>10033</v>
      </c>
      <c r="B363" s="2">
        <v>44743</v>
      </c>
      <c r="C363" t="s">
        <v>74</v>
      </c>
      <c r="D363">
        <v>208</v>
      </c>
      <c r="E363">
        <v>74</v>
      </c>
      <c r="F363">
        <v>4</v>
      </c>
      <c r="G363">
        <v>2</v>
      </c>
    </row>
    <row r="364" spans="1:7" x14ac:dyDescent="0.3">
      <c r="A364">
        <v>10034</v>
      </c>
      <c r="B364" s="2">
        <v>44805</v>
      </c>
      <c r="C364" t="s">
        <v>57</v>
      </c>
      <c r="D364">
        <v>221</v>
      </c>
      <c r="E364">
        <v>75</v>
      </c>
      <c r="F364">
        <v>5</v>
      </c>
      <c r="G364">
        <v>5</v>
      </c>
    </row>
    <row r="365" spans="1:7" x14ac:dyDescent="0.3">
      <c r="A365">
        <v>10034</v>
      </c>
      <c r="B365" s="2">
        <v>45139</v>
      </c>
      <c r="C365" t="s">
        <v>81</v>
      </c>
      <c r="D365">
        <v>290</v>
      </c>
      <c r="E365">
        <v>36</v>
      </c>
      <c r="F365">
        <v>1</v>
      </c>
      <c r="G365">
        <v>0</v>
      </c>
    </row>
    <row r="366" spans="1:7" x14ac:dyDescent="0.3">
      <c r="A366">
        <v>10034</v>
      </c>
      <c r="B366" s="2">
        <v>45108</v>
      </c>
      <c r="C366" t="s">
        <v>92</v>
      </c>
      <c r="D366">
        <v>186</v>
      </c>
      <c r="E366">
        <v>32</v>
      </c>
      <c r="F366">
        <v>2</v>
      </c>
      <c r="G366">
        <v>2</v>
      </c>
    </row>
    <row r="367" spans="1:7" x14ac:dyDescent="0.3">
      <c r="A367">
        <v>10034</v>
      </c>
      <c r="B367" s="2">
        <v>45536</v>
      </c>
      <c r="C367" t="s">
        <v>101</v>
      </c>
      <c r="D367">
        <v>287</v>
      </c>
      <c r="E367">
        <v>81</v>
      </c>
      <c r="F367">
        <v>0</v>
      </c>
      <c r="G367">
        <v>0</v>
      </c>
    </row>
    <row r="368" spans="1:7" x14ac:dyDescent="0.3">
      <c r="A368">
        <v>10034</v>
      </c>
      <c r="B368" s="2">
        <v>45474</v>
      </c>
      <c r="C368" t="s">
        <v>35</v>
      </c>
      <c r="D368">
        <v>223</v>
      </c>
      <c r="E368">
        <v>11</v>
      </c>
      <c r="F368">
        <v>2</v>
      </c>
      <c r="G368">
        <v>1</v>
      </c>
    </row>
    <row r="369" spans="1:7" x14ac:dyDescent="0.3">
      <c r="A369">
        <v>10034</v>
      </c>
      <c r="B369" s="2">
        <v>45566</v>
      </c>
      <c r="C369" t="s">
        <v>39</v>
      </c>
      <c r="D369">
        <v>64</v>
      </c>
      <c r="E369">
        <v>16</v>
      </c>
      <c r="F369">
        <v>1</v>
      </c>
      <c r="G369">
        <v>0</v>
      </c>
    </row>
    <row r="370" spans="1:7" x14ac:dyDescent="0.3">
      <c r="A370">
        <v>10034</v>
      </c>
      <c r="B370" s="2">
        <v>44652</v>
      </c>
      <c r="C370" t="s">
        <v>54</v>
      </c>
      <c r="D370">
        <v>112</v>
      </c>
      <c r="E370">
        <v>97</v>
      </c>
      <c r="F370">
        <v>1</v>
      </c>
      <c r="G370">
        <v>1</v>
      </c>
    </row>
    <row r="371" spans="1:7" x14ac:dyDescent="0.3">
      <c r="A371">
        <v>10034</v>
      </c>
      <c r="B371" s="2">
        <v>45047</v>
      </c>
      <c r="C371" t="s">
        <v>47</v>
      </c>
      <c r="D371">
        <v>84</v>
      </c>
      <c r="E371">
        <v>79</v>
      </c>
      <c r="F371">
        <v>1</v>
      </c>
      <c r="G371">
        <v>0</v>
      </c>
    </row>
    <row r="372" spans="1:7" x14ac:dyDescent="0.3">
      <c r="A372">
        <v>10034</v>
      </c>
      <c r="B372" s="2">
        <v>44621</v>
      </c>
      <c r="C372" t="s">
        <v>41</v>
      </c>
      <c r="D372">
        <v>193</v>
      </c>
      <c r="E372">
        <v>92</v>
      </c>
      <c r="F372">
        <v>0</v>
      </c>
      <c r="G372">
        <v>0</v>
      </c>
    </row>
    <row r="373" spans="1:7" x14ac:dyDescent="0.3">
      <c r="A373">
        <v>10034</v>
      </c>
      <c r="B373" s="2">
        <v>45627</v>
      </c>
      <c r="C373" t="s">
        <v>61</v>
      </c>
      <c r="D373">
        <v>209</v>
      </c>
      <c r="E373">
        <v>46</v>
      </c>
      <c r="F373">
        <v>2</v>
      </c>
      <c r="G373">
        <v>2</v>
      </c>
    </row>
    <row r="374" spans="1:7" x14ac:dyDescent="0.3">
      <c r="A374">
        <v>10034</v>
      </c>
      <c r="B374" s="2">
        <v>44652</v>
      </c>
      <c r="C374" t="s">
        <v>21</v>
      </c>
      <c r="D374">
        <v>205</v>
      </c>
      <c r="E374">
        <v>80</v>
      </c>
      <c r="F374">
        <v>3</v>
      </c>
      <c r="G374">
        <v>2</v>
      </c>
    </row>
    <row r="375" spans="1:7" x14ac:dyDescent="0.3">
      <c r="A375">
        <v>10035</v>
      </c>
      <c r="B375" s="2">
        <v>45413</v>
      </c>
      <c r="C375" t="s">
        <v>5</v>
      </c>
      <c r="D375">
        <v>125</v>
      </c>
      <c r="E375">
        <v>47</v>
      </c>
      <c r="F375">
        <v>1</v>
      </c>
      <c r="G375">
        <v>0</v>
      </c>
    </row>
    <row r="376" spans="1:7" x14ac:dyDescent="0.3">
      <c r="A376">
        <v>10035</v>
      </c>
      <c r="B376" s="2">
        <v>45413</v>
      </c>
      <c r="C376" t="s">
        <v>99</v>
      </c>
      <c r="D376">
        <v>100</v>
      </c>
      <c r="E376">
        <v>75</v>
      </c>
      <c r="F376">
        <v>0</v>
      </c>
      <c r="G376">
        <v>0</v>
      </c>
    </row>
    <row r="377" spans="1:7" x14ac:dyDescent="0.3">
      <c r="A377">
        <v>10035</v>
      </c>
      <c r="B377" s="2">
        <v>44774</v>
      </c>
      <c r="C377" t="s">
        <v>36</v>
      </c>
      <c r="D377">
        <v>203</v>
      </c>
      <c r="E377">
        <v>81</v>
      </c>
      <c r="F377">
        <v>1</v>
      </c>
      <c r="G377">
        <v>1</v>
      </c>
    </row>
    <row r="378" spans="1:7" x14ac:dyDescent="0.3">
      <c r="A378">
        <v>10035</v>
      </c>
      <c r="B378" s="2">
        <v>45047</v>
      </c>
      <c r="C378" t="s">
        <v>29</v>
      </c>
      <c r="D378">
        <v>76</v>
      </c>
      <c r="E378">
        <v>10</v>
      </c>
      <c r="F378">
        <v>2</v>
      </c>
      <c r="G378">
        <v>1</v>
      </c>
    </row>
    <row r="379" spans="1:7" x14ac:dyDescent="0.3">
      <c r="A379">
        <v>10035</v>
      </c>
      <c r="B379" s="2">
        <v>45200</v>
      </c>
      <c r="C379" t="s">
        <v>83</v>
      </c>
      <c r="D379">
        <v>248</v>
      </c>
      <c r="E379">
        <v>51</v>
      </c>
      <c r="F379">
        <v>0</v>
      </c>
      <c r="G379">
        <v>0</v>
      </c>
    </row>
    <row r="380" spans="1:7" x14ac:dyDescent="0.3">
      <c r="A380">
        <v>10036</v>
      </c>
      <c r="B380" s="2">
        <v>44986</v>
      </c>
      <c r="C380" t="s">
        <v>10</v>
      </c>
      <c r="D380">
        <v>104</v>
      </c>
      <c r="E380">
        <v>63</v>
      </c>
      <c r="F380">
        <v>0</v>
      </c>
      <c r="G380">
        <v>0</v>
      </c>
    </row>
    <row r="381" spans="1:7" x14ac:dyDescent="0.3">
      <c r="A381">
        <v>10036</v>
      </c>
      <c r="B381" s="2">
        <v>45597</v>
      </c>
      <c r="C381" t="s">
        <v>103</v>
      </c>
      <c r="D381">
        <v>284</v>
      </c>
      <c r="E381">
        <v>38</v>
      </c>
      <c r="F381">
        <v>0</v>
      </c>
      <c r="G381">
        <v>0</v>
      </c>
    </row>
    <row r="382" spans="1:7" x14ac:dyDescent="0.3">
      <c r="A382">
        <v>10036</v>
      </c>
      <c r="B382" s="2">
        <v>44958</v>
      </c>
      <c r="C382" t="s">
        <v>84</v>
      </c>
      <c r="D382">
        <v>179</v>
      </c>
      <c r="E382">
        <v>37</v>
      </c>
      <c r="F382">
        <v>2</v>
      </c>
      <c r="G382">
        <v>1</v>
      </c>
    </row>
    <row r="383" spans="1:7" x14ac:dyDescent="0.3">
      <c r="A383">
        <v>10036</v>
      </c>
      <c r="B383" s="2">
        <v>45566</v>
      </c>
      <c r="C383" t="s">
        <v>82</v>
      </c>
      <c r="D383">
        <v>253</v>
      </c>
      <c r="E383">
        <v>24</v>
      </c>
      <c r="F383">
        <v>5</v>
      </c>
      <c r="G383">
        <v>0</v>
      </c>
    </row>
    <row r="384" spans="1:7" x14ac:dyDescent="0.3">
      <c r="A384">
        <v>10036</v>
      </c>
      <c r="B384" s="2">
        <v>45231</v>
      </c>
      <c r="C384" t="s">
        <v>88</v>
      </c>
      <c r="D384">
        <v>238</v>
      </c>
      <c r="E384">
        <v>89</v>
      </c>
      <c r="F384">
        <v>2</v>
      </c>
      <c r="G384">
        <v>2</v>
      </c>
    </row>
    <row r="385" spans="1:7" x14ac:dyDescent="0.3">
      <c r="A385">
        <v>10036</v>
      </c>
      <c r="B385" s="2">
        <v>45017</v>
      </c>
      <c r="C385" t="s">
        <v>42</v>
      </c>
      <c r="D385">
        <v>30</v>
      </c>
      <c r="E385">
        <v>59</v>
      </c>
      <c r="F385">
        <v>3</v>
      </c>
      <c r="G385">
        <v>0</v>
      </c>
    </row>
    <row r="386" spans="1:7" x14ac:dyDescent="0.3">
      <c r="A386">
        <v>10036</v>
      </c>
      <c r="B386" s="2">
        <v>45047</v>
      </c>
      <c r="C386" t="s">
        <v>66</v>
      </c>
      <c r="D386">
        <v>286</v>
      </c>
      <c r="E386">
        <v>75</v>
      </c>
      <c r="F386">
        <v>0</v>
      </c>
      <c r="G386">
        <v>0</v>
      </c>
    </row>
    <row r="387" spans="1:7" x14ac:dyDescent="0.3">
      <c r="A387">
        <v>10036</v>
      </c>
      <c r="B387" s="2">
        <v>45536</v>
      </c>
      <c r="C387" t="s">
        <v>77</v>
      </c>
      <c r="D387">
        <v>238</v>
      </c>
      <c r="E387">
        <v>93</v>
      </c>
      <c r="F387">
        <v>0</v>
      </c>
      <c r="G387">
        <v>0</v>
      </c>
    </row>
    <row r="388" spans="1:7" x14ac:dyDescent="0.3">
      <c r="A388">
        <v>10036</v>
      </c>
      <c r="B388" s="2">
        <v>44927</v>
      </c>
      <c r="C388" t="s">
        <v>74</v>
      </c>
      <c r="D388">
        <v>174</v>
      </c>
      <c r="E388">
        <v>31</v>
      </c>
      <c r="F388">
        <v>0</v>
      </c>
      <c r="G388">
        <v>0</v>
      </c>
    </row>
    <row r="389" spans="1:7" x14ac:dyDescent="0.3">
      <c r="A389">
        <v>10036</v>
      </c>
      <c r="B389" s="2">
        <v>45597</v>
      </c>
      <c r="C389" t="s">
        <v>49</v>
      </c>
      <c r="D389">
        <v>283</v>
      </c>
      <c r="E389">
        <v>95</v>
      </c>
      <c r="F389">
        <v>0</v>
      </c>
      <c r="G389">
        <v>0</v>
      </c>
    </row>
    <row r="390" spans="1:7" x14ac:dyDescent="0.3">
      <c r="A390">
        <v>10036</v>
      </c>
      <c r="B390" s="2">
        <v>44958</v>
      </c>
      <c r="C390" t="s">
        <v>13</v>
      </c>
      <c r="D390">
        <v>227</v>
      </c>
      <c r="E390">
        <v>92</v>
      </c>
      <c r="F390">
        <v>0</v>
      </c>
      <c r="G390">
        <v>0</v>
      </c>
    </row>
    <row r="391" spans="1:7" x14ac:dyDescent="0.3">
      <c r="A391">
        <v>10036</v>
      </c>
      <c r="B391" s="2">
        <v>44682</v>
      </c>
      <c r="C391" t="s">
        <v>94</v>
      </c>
      <c r="D391">
        <v>88</v>
      </c>
      <c r="E391">
        <v>14</v>
      </c>
      <c r="F391">
        <v>1</v>
      </c>
      <c r="G391">
        <v>1</v>
      </c>
    </row>
    <row r="392" spans="1:7" x14ac:dyDescent="0.3">
      <c r="A392">
        <v>10036</v>
      </c>
      <c r="B392" s="2">
        <v>44713</v>
      </c>
      <c r="C392" t="s">
        <v>44</v>
      </c>
      <c r="D392">
        <v>47</v>
      </c>
      <c r="E392">
        <v>81</v>
      </c>
      <c r="F392">
        <v>0</v>
      </c>
      <c r="G392">
        <v>0</v>
      </c>
    </row>
    <row r="393" spans="1:7" x14ac:dyDescent="0.3">
      <c r="A393">
        <v>10036</v>
      </c>
      <c r="B393" s="2">
        <v>44682</v>
      </c>
      <c r="C393" t="s">
        <v>71</v>
      </c>
      <c r="D393">
        <v>126</v>
      </c>
      <c r="E393">
        <v>67</v>
      </c>
      <c r="F393">
        <v>3</v>
      </c>
      <c r="G393">
        <v>3</v>
      </c>
    </row>
    <row r="394" spans="1:7" x14ac:dyDescent="0.3">
      <c r="A394">
        <v>10037</v>
      </c>
      <c r="B394" s="2">
        <v>44621</v>
      </c>
      <c r="C394" t="s">
        <v>55</v>
      </c>
      <c r="D394">
        <v>47</v>
      </c>
      <c r="E394">
        <v>97</v>
      </c>
      <c r="F394">
        <v>0</v>
      </c>
      <c r="G394">
        <v>0</v>
      </c>
    </row>
    <row r="395" spans="1:7" x14ac:dyDescent="0.3">
      <c r="A395">
        <v>10037</v>
      </c>
      <c r="B395" s="2">
        <v>45139</v>
      </c>
      <c r="C395" t="s">
        <v>59</v>
      </c>
      <c r="D395">
        <v>54</v>
      </c>
      <c r="E395">
        <v>60</v>
      </c>
      <c r="F395">
        <v>3</v>
      </c>
      <c r="G395">
        <v>3</v>
      </c>
    </row>
    <row r="396" spans="1:7" x14ac:dyDescent="0.3">
      <c r="A396">
        <v>10037</v>
      </c>
      <c r="B396" s="2">
        <v>44593</v>
      </c>
      <c r="C396" t="s">
        <v>44</v>
      </c>
      <c r="D396">
        <v>252</v>
      </c>
      <c r="E396">
        <v>27</v>
      </c>
      <c r="F396">
        <v>2</v>
      </c>
      <c r="G396">
        <v>0</v>
      </c>
    </row>
    <row r="397" spans="1:7" x14ac:dyDescent="0.3">
      <c r="A397">
        <v>10037</v>
      </c>
      <c r="B397" s="2">
        <v>45323</v>
      </c>
      <c r="C397" t="s">
        <v>6</v>
      </c>
      <c r="D397">
        <v>289</v>
      </c>
      <c r="E397">
        <v>96</v>
      </c>
      <c r="F397">
        <v>1</v>
      </c>
      <c r="G397">
        <v>1</v>
      </c>
    </row>
    <row r="398" spans="1:7" x14ac:dyDescent="0.3">
      <c r="A398">
        <v>10037</v>
      </c>
      <c r="B398" s="2">
        <v>45261</v>
      </c>
      <c r="C398" t="s">
        <v>53</v>
      </c>
      <c r="D398">
        <v>15</v>
      </c>
      <c r="E398">
        <v>25</v>
      </c>
      <c r="F398">
        <v>4</v>
      </c>
      <c r="G398">
        <v>1</v>
      </c>
    </row>
    <row r="399" spans="1:7" x14ac:dyDescent="0.3">
      <c r="A399">
        <v>10037</v>
      </c>
      <c r="B399" s="2">
        <v>44621</v>
      </c>
      <c r="C399" t="s">
        <v>90</v>
      </c>
      <c r="D399">
        <v>12</v>
      </c>
      <c r="E399">
        <v>78</v>
      </c>
      <c r="F399">
        <v>4</v>
      </c>
      <c r="G399">
        <v>3</v>
      </c>
    </row>
    <row r="400" spans="1:7" x14ac:dyDescent="0.3">
      <c r="A400">
        <v>10037</v>
      </c>
      <c r="B400" s="2">
        <v>45627</v>
      </c>
      <c r="C400" t="s">
        <v>19</v>
      </c>
      <c r="D400">
        <v>53</v>
      </c>
      <c r="E400">
        <v>37</v>
      </c>
      <c r="F400">
        <v>1</v>
      </c>
      <c r="G400">
        <v>1</v>
      </c>
    </row>
    <row r="401" spans="1:7" x14ac:dyDescent="0.3">
      <c r="A401">
        <v>10037</v>
      </c>
      <c r="B401" s="2">
        <v>45352</v>
      </c>
      <c r="C401" t="s">
        <v>72</v>
      </c>
      <c r="D401">
        <v>272</v>
      </c>
      <c r="E401">
        <v>38</v>
      </c>
      <c r="F401">
        <v>0</v>
      </c>
      <c r="G401">
        <v>0</v>
      </c>
    </row>
    <row r="402" spans="1:7" x14ac:dyDescent="0.3">
      <c r="A402">
        <v>10037</v>
      </c>
      <c r="B402" s="2">
        <v>45047</v>
      </c>
      <c r="C402" t="s">
        <v>4</v>
      </c>
      <c r="D402">
        <v>109</v>
      </c>
      <c r="E402">
        <v>80</v>
      </c>
      <c r="F402">
        <v>0</v>
      </c>
      <c r="G402">
        <v>0</v>
      </c>
    </row>
    <row r="403" spans="1:7" x14ac:dyDescent="0.3">
      <c r="A403">
        <v>10037</v>
      </c>
      <c r="B403" s="2">
        <v>45444</v>
      </c>
      <c r="C403" t="s">
        <v>86</v>
      </c>
      <c r="D403">
        <v>291</v>
      </c>
      <c r="E403">
        <v>42</v>
      </c>
      <c r="F403">
        <v>1</v>
      </c>
      <c r="G403">
        <v>0</v>
      </c>
    </row>
    <row r="404" spans="1:7" x14ac:dyDescent="0.3">
      <c r="A404">
        <v>10037</v>
      </c>
      <c r="B404" s="2">
        <v>44743</v>
      </c>
      <c r="C404" t="s">
        <v>96</v>
      </c>
      <c r="D404">
        <v>111</v>
      </c>
      <c r="E404">
        <v>55</v>
      </c>
      <c r="F404">
        <v>3</v>
      </c>
      <c r="G404">
        <v>2</v>
      </c>
    </row>
    <row r="405" spans="1:7" x14ac:dyDescent="0.3">
      <c r="A405">
        <v>10037</v>
      </c>
      <c r="B405" s="2">
        <v>44805</v>
      </c>
      <c r="C405" t="s">
        <v>83</v>
      </c>
      <c r="D405">
        <v>130</v>
      </c>
      <c r="E405">
        <v>34</v>
      </c>
      <c r="F405">
        <v>1</v>
      </c>
      <c r="G405">
        <v>0</v>
      </c>
    </row>
    <row r="406" spans="1:7" x14ac:dyDescent="0.3">
      <c r="A406">
        <v>10037</v>
      </c>
      <c r="B406" s="2">
        <v>45170</v>
      </c>
      <c r="C406" t="s">
        <v>12</v>
      </c>
      <c r="D406">
        <v>258</v>
      </c>
      <c r="E406">
        <v>94</v>
      </c>
      <c r="F406">
        <v>2</v>
      </c>
      <c r="G406">
        <v>2</v>
      </c>
    </row>
    <row r="407" spans="1:7" x14ac:dyDescent="0.3">
      <c r="A407">
        <v>10037</v>
      </c>
      <c r="B407" s="2">
        <v>45139</v>
      </c>
      <c r="C407" t="s">
        <v>100</v>
      </c>
      <c r="D407">
        <v>88</v>
      </c>
      <c r="E407">
        <v>50</v>
      </c>
      <c r="F407">
        <v>4</v>
      </c>
      <c r="G407">
        <v>2</v>
      </c>
    </row>
    <row r="408" spans="1:7" x14ac:dyDescent="0.3">
      <c r="A408">
        <v>10037</v>
      </c>
      <c r="B408" s="2">
        <v>45383</v>
      </c>
      <c r="C408" t="s">
        <v>99</v>
      </c>
      <c r="D408">
        <v>96</v>
      </c>
      <c r="E408">
        <v>38</v>
      </c>
      <c r="F408">
        <v>1</v>
      </c>
      <c r="G408">
        <v>0</v>
      </c>
    </row>
    <row r="409" spans="1:7" x14ac:dyDescent="0.3">
      <c r="A409">
        <v>10038</v>
      </c>
      <c r="B409" s="2">
        <v>44743</v>
      </c>
      <c r="C409" t="s">
        <v>59</v>
      </c>
      <c r="D409">
        <v>99</v>
      </c>
      <c r="E409">
        <v>27</v>
      </c>
      <c r="F409">
        <v>0</v>
      </c>
      <c r="G409">
        <v>0</v>
      </c>
    </row>
    <row r="410" spans="1:7" x14ac:dyDescent="0.3">
      <c r="A410">
        <v>10038</v>
      </c>
      <c r="B410" s="2">
        <v>45597</v>
      </c>
      <c r="C410" t="s">
        <v>39</v>
      </c>
      <c r="D410">
        <v>110</v>
      </c>
      <c r="E410">
        <v>12</v>
      </c>
      <c r="F410">
        <v>0</v>
      </c>
      <c r="G410">
        <v>0</v>
      </c>
    </row>
    <row r="411" spans="1:7" x14ac:dyDescent="0.3">
      <c r="A411">
        <v>10038</v>
      </c>
      <c r="B411" s="2">
        <v>45536</v>
      </c>
      <c r="C411" t="s">
        <v>50</v>
      </c>
      <c r="D411">
        <v>25</v>
      </c>
      <c r="E411">
        <v>85</v>
      </c>
      <c r="F411">
        <v>4</v>
      </c>
      <c r="G411">
        <v>3</v>
      </c>
    </row>
    <row r="412" spans="1:7" x14ac:dyDescent="0.3">
      <c r="A412">
        <v>10038</v>
      </c>
      <c r="B412" s="2">
        <v>44958</v>
      </c>
      <c r="C412" t="s">
        <v>21</v>
      </c>
      <c r="D412">
        <v>28</v>
      </c>
      <c r="E412">
        <v>79</v>
      </c>
      <c r="F412">
        <v>2</v>
      </c>
      <c r="G412">
        <v>2</v>
      </c>
    </row>
    <row r="413" spans="1:7" x14ac:dyDescent="0.3">
      <c r="A413">
        <v>10038</v>
      </c>
      <c r="B413" s="2">
        <v>45474</v>
      </c>
      <c r="C413" t="s">
        <v>90</v>
      </c>
      <c r="D413">
        <v>86</v>
      </c>
      <c r="E413">
        <v>85</v>
      </c>
      <c r="F413">
        <v>3</v>
      </c>
      <c r="G413">
        <v>1</v>
      </c>
    </row>
    <row r="414" spans="1:7" x14ac:dyDescent="0.3">
      <c r="A414">
        <v>10038</v>
      </c>
      <c r="B414" s="2">
        <v>45108</v>
      </c>
      <c r="C414" t="s">
        <v>97</v>
      </c>
      <c r="D414">
        <v>78</v>
      </c>
      <c r="E414">
        <v>21</v>
      </c>
      <c r="F414">
        <v>4</v>
      </c>
      <c r="G414">
        <v>4</v>
      </c>
    </row>
    <row r="415" spans="1:7" x14ac:dyDescent="0.3">
      <c r="A415">
        <v>10038</v>
      </c>
      <c r="B415" s="2">
        <v>45323</v>
      </c>
      <c r="C415" t="s">
        <v>46</v>
      </c>
      <c r="D415">
        <v>196</v>
      </c>
      <c r="E415">
        <v>88</v>
      </c>
      <c r="F415">
        <v>0</v>
      </c>
      <c r="G415">
        <v>0</v>
      </c>
    </row>
    <row r="416" spans="1:7" x14ac:dyDescent="0.3">
      <c r="A416">
        <v>10038</v>
      </c>
      <c r="B416" s="2">
        <v>44866</v>
      </c>
      <c r="C416" t="s">
        <v>65</v>
      </c>
      <c r="D416">
        <v>273</v>
      </c>
      <c r="E416">
        <v>32</v>
      </c>
      <c r="F416">
        <v>1</v>
      </c>
      <c r="G416">
        <v>0</v>
      </c>
    </row>
    <row r="417" spans="1:7" x14ac:dyDescent="0.3">
      <c r="A417">
        <v>10038</v>
      </c>
      <c r="B417" s="2">
        <v>44835</v>
      </c>
      <c r="C417" t="s">
        <v>63</v>
      </c>
      <c r="D417">
        <v>257</v>
      </c>
      <c r="E417">
        <v>72</v>
      </c>
      <c r="F417">
        <v>0</v>
      </c>
      <c r="G417">
        <v>0</v>
      </c>
    </row>
    <row r="418" spans="1:7" x14ac:dyDescent="0.3">
      <c r="A418">
        <v>10038</v>
      </c>
      <c r="B418" s="2">
        <v>44986</v>
      </c>
      <c r="C418" t="s">
        <v>61</v>
      </c>
      <c r="D418">
        <v>42</v>
      </c>
      <c r="E418">
        <v>15</v>
      </c>
      <c r="F418">
        <v>2</v>
      </c>
      <c r="G418">
        <v>0</v>
      </c>
    </row>
    <row r="419" spans="1:7" x14ac:dyDescent="0.3">
      <c r="A419">
        <v>10038</v>
      </c>
      <c r="B419" s="2">
        <v>44958</v>
      </c>
      <c r="C419" t="s">
        <v>49</v>
      </c>
      <c r="D419">
        <v>275</v>
      </c>
      <c r="E419">
        <v>68</v>
      </c>
      <c r="F419">
        <v>3</v>
      </c>
      <c r="G419">
        <v>3</v>
      </c>
    </row>
    <row r="420" spans="1:7" x14ac:dyDescent="0.3">
      <c r="A420">
        <v>10038</v>
      </c>
      <c r="B420" s="2">
        <v>44621</v>
      </c>
      <c r="C420" t="s">
        <v>103</v>
      </c>
      <c r="D420">
        <v>30</v>
      </c>
      <c r="E420">
        <v>43</v>
      </c>
      <c r="F420">
        <v>0</v>
      </c>
      <c r="G420">
        <v>0</v>
      </c>
    </row>
    <row r="421" spans="1:7" x14ac:dyDescent="0.3">
      <c r="A421">
        <v>10038</v>
      </c>
      <c r="B421" s="2">
        <v>45597</v>
      </c>
      <c r="C421" t="s">
        <v>43</v>
      </c>
      <c r="D421">
        <v>99</v>
      </c>
      <c r="E421">
        <v>85</v>
      </c>
      <c r="F421">
        <v>3</v>
      </c>
      <c r="G421">
        <v>2</v>
      </c>
    </row>
    <row r="422" spans="1:7" x14ac:dyDescent="0.3">
      <c r="A422">
        <v>10038</v>
      </c>
      <c r="B422" s="2">
        <v>44682</v>
      </c>
      <c r="C422" t="s">
        <v>66</v>
      </c>
      <c r="D422">
        <v>274</v>
      </c>
      <c r="E422">
        <v>76</v>
      </c>
      <c r="F422">
        <v>3</v>
      </c>
      <c r="G422">
        <v>1</v>
      </c>
    </row>
    <row r="423" spans="1:7" x14ac:dyDescent="0.3">
      <c r="A423">
        <v>10038</v>
      </c>
      <c r="B423" s="2">
        <v>45323</v>
      </c>
      <c r="C423" t="s">
        <v>74</v>
      </c>
      <c r="D423">
        <v>190</v>
      </c>
      <c r="E423">
        <v>87</v>
      </c>
      <c r="F423">
        <v>3</v>
      </c>
      <c r="G423">
        <v>3</v>
      </c>
    </row>
    <row r="424" spans="1:7" x14ac:dyDescent="0.3">
      <c r="A424">
        <v>10039</v>
      </c>
      <c r="B424" s="2">
        <v>44682</v>
      </c>
      <c r="C424" t="s">
        <v>68</v>
      </c>
      <c r="D424">
        <v>273</v>
      </c>
      <c r="E424">
        <v>33</v>
      </c>
      <c r="F424">
        <v>1</v>
      </c>
      <c r="G424">
        <v>0</v>
      </c>
    </row>
    <row r="425" spans="1:7" x14ac:dyDescent="0.3">
      <c r="A425">
        <v>10039</v>
      </c>
      <c r="B425" s="2">
        <v>44866</v>
      </c>
      <c r="C425" t="s">
        <v>21</v>
      </c>
      <c r="D425">
        <v>195</v>
      </c>
      <c r="E425">
        <v>94</v>
      </c>
      <c r="F425">
        <v>5</v>
      </c>
      <c r="G425">
        <v>0</v>
      </c>
    </row>
    <row r="426" spans="1:7" x14ac:dyDescent="0.3">
      <c r="A426">
        <v>10039</v>
      </c>
      <c r="B426" s="2">
        <v>44986</v>
      </c>
      <c r="C426" t="s">
        <v>60</v>
      </c>
      <c r="D426">
        <v>222</v>
      </c>
      <c r="E426">
        <v>96</v>
      </c>
      <c r="F426">
        <v>0</v>
      </c>
      <c r="G426">
        <v>0</v>
      </c>
    </row>
    <row r="427" spans="1:7" x14ac:dyDescent="0.3">
      <c r="A427">
        <v>10039</v>
      </c>
      <c r="B427" s="2">
        <v>45474</v>
      </c>
      <c r="C427" t="s">
        <v>25</v>
      </c>
      <c r="D427">
        <v>255</v>
      </c>
      <c r="E427">
        <v>92</v>
      </c>
      <c r="F427">
        <v>2</v>
      </c>
      <c r="G427">
        <v>0</v>
      </c>
    </row>
    <row r="428" spans="1:7" x14ac:dyDescent="0.3">
      <c r="A428">
        <v>10039</v>
      </c>
      <c r="B428" s="2">
        <v>45352</v>
      </c>
      <c r="C428" t="s">
        <v>33</v>
      </c>
      <c r="D428">
        <v>21</v>
      </c>
      <c r="E428">
        <v>83</v>
      </c>
      <c r="F428">
        <v>0</v>
      </c>
      <c r="G428">
        <v>0</v>
      </c>
    </row>
    <row r="429" spans="1:7" x14ac:dyDescent="0.3">
      <c r="A429">
        <v>10040</v>
      </c>
      <c r="B429" s="2">
        <v>44593</v>
      </c>
      <c r="C429" t="s">
        <v>24</v>
      </c>
      <c r="D429">
        <v>155</v>
      </c>
      <c r="E429">
        <v>87</v>
      </c>
      <c r="F429">
        <v>0</v>
      </c>
      <c r="G429">
        <v>0</v>
      </c>
    </row>
    <row r="430" spans="1:7" x14ac:dyDescent="0.3">
      <c r="A430">
        <v>10040</v>
      </c>
      <c r="B430" s="2">
        <v>45474</v>
      </c>
      <c r="C430" t="s">
        <v>21</v>
      </c>
      <c r="D430">
        <v>256</v>
      </c>
      <c r="E430">
        <v>86</v>
      </c>
      <c r="F430">
        <v>0</v>
      </c>
      <c r="G430">
        <v>0</v>
      </c>
    </row>
    <row r="431" spans="1:7" x14ac:dyDescent="0.3">
      <c r="A431">
        <v>10040</v>
      </c>
      <c r="B431" s="2">
        <v>44835</v>
      </c>
      <c r="C431" t="s">
        <v>84</v>
      </c>
      <c r="D431">
        <v>103</v>
      </c>
      <c r="E431">
        <v>43</v>
      </c>
      <c r="F431">
        <v>5</v>
      </c>
      <c r="G431">
        <v>4</v>
      </c>
    </row>
    <row r="432" spans="1:7" x14ac:dyDescent="0.3">
      <c r="A432">
        <v>10040</v>
      </c>
      <c r="B432" s="2">
        <v>44866</v>
      </c>
      <c r="C432" t="s">
        <v>69</v>
      </c>
      <c r="D432">
        <v>185</v>
      </c>
      <c r="E432">
        <v>18</v>
      </c>
      <c r="F432">
        <v>4</v>
      </c>
      <c r="G432">
        <v>4</v>
      </c>
    </row>
    <row r="433" spans="1:7" x14ac:dyDescent="0.3">
      <c r="A433">
        <v>10040</v>
      </c>
      <c r="B433" s="2">
        <v>44986</v>
      </c>
      <c r="C433" t="s">
        <v>9</v>
      </c>
      <c r="D433">
        <v>203</v>
      </c>
      <c r="E433">
        <v>12</v>
      </c>
      <c r="F433">
        <v>1</v>
      </c>
      <c r="G433">
        <v>0</v>
      </c>
    </row>
    <row r="434" spans="1:7" x14ac:dyDescent="0.3">
      <c r="A434">
        <v>10040</v>
      </c>
      <c r="B434" s="2">
        <v>44927</v>
      </c>
      <c r="C434" t="s">
        <v>77</v>
      </c>
      <c r="D434">
        <v>277</v>
      </c>
      <c r="E434">
        <v>29</v>
      </c>
      <c r="F434">
        <v>5</v>
      </c>
      <c r="G434">
        <v>3</v>
      </c>
    </row>
    <row r="435" spans="1:7" x14ac:dyDescent="0.3">
      <c r="A435">
        <v>10040</v>
      </c>
      <c r="B435" s="2">
        <v>44743</v>
      </c>
      <c r="C435" t="s">
        <v>22</v>
      </c>
      <c r="D435">
        <v>100</v>
      </c>
      <c r="E435">
        <v>14</v>
      </c>
      <c r="F435">
        <v>4</v>
      </c>
      <c r="G435">
        <v>4</v>
      </c>
    </row>
    <row r="436" spans="1:7" x14ac:dyDescent="0.3">
      <c r="A436">
        <v>10040</v>
      </c>
      <c r="B436" s="2">
        <v>45597</v>
      </c>
      <c r="C436" t="s">
        <v>11</v>
      </c>
      <c r="D436">
        <v>267</v>
      </c>
      <c r="E436">
        <v>94</v>
      </c>
      <c r="F436">
        <v>0</v>
      </c>
      <c r="G436">
        <v>0</v>
      </c>
    </row>
    <row r="437" spans="1:7" x14ac:dyDescent="0.3">
      <c r="A437">
        <v>10040</v>
      </c>
      <c r="B437" s="2">
        <v>44805</v>
      </c>
      <c r="C437" t="s">
        <v>25</v>
      </c>
      <c r="D437">
        <v>286</v>
      </c>
      <c r="E437">
        <v>57</v>
      </c>
      <c r="F437">
        <v>1</v>
      </c>
      <c r="G437">
        <v>1</v>
      </c>
    </row>
    <row r="438" spans="1:7" x14ac:dyDescent="0.3">
      <c r="A438">
        <v>10040</v>
      </c>
      <c r="B438" s="2">
        <v>44621</v>
      </c>
      <c r="C438" t="s">
        <v>37</v>
      </c>
      <c r="D438">
        <v>281</v>
      </c>
      <c r="E438">
        <v>58</v>
      </c>
      <c r="F438">
        <v>1</v>
      </c>
      <c r="G438">
        <v>1</v>
      </c>
    </row>
    <row r="439" spans="1:7" x14ac:dyDescent="0.3">
      <c r="A439">
        <v>10040</v>
      </c>
      <c r="B439" s="2">
        <v>45231</v>
      </c>
      <c r="C439" t="s">
        <v>27</v>
      </c>
      <c r="D439">
        <v>60</v>
      </c>
      <c r="E439">
        <v>71</v>
      </c>
      <c r="F439">
        <v>1</v>
      </c>
      <c r="G439">
        <v>1</v>
      </c>
    </row>
    <row r="440" spans="1:7" x14ac:dyDescent="0.3">
      <c r="A440">
        <v>10040</v>
      </c>
      <c r="B440" s="2">
        <v>44986</v>
      </c>
      <c r="C440" t="s">
        <v>70</v>
      </c>
      <c r="D440">
        <v>52</v>
      </c>
      <c r="E440">
        <v>34</v>
      </c>
      <c r="F440">
        <v>3</v>
      </c>
      <c r="G440">
        <v>2</v>
      </c>
    </row>
    <row r="441" spans="1:7" x14ac:dyDescent="0.3">
      <c r="A441">
        <v>10040</v>
      </c>
      <c r="B441" s="2">
        <v>44562</v>
      </c>
      <c r="C441" t="s">
        <v>55</v>
      </c>
      <c r="D441">
        <v>13</v>
      </c>
      <c r="E441">
        <v>76</v>
      </c>
      <c r="F441">
        <v>4</v>
      </c>
      <c r="G441">
        <v>0</v>
      </c>
    </row>
    <row r="442" spans="1:7" x14ac:dyDescent="0.3">
      <c r="A442">
        <v>10040</v>
      </c>
      <c r="B442" s="2">
        <v>44562</v>
      </c>
      <c r="C442" t="s">
        <v>80</v>
      </c>
      <c r="D442">
        <v>202</v>
      </c>
      <c r="E442">
        <v>62</v>
      </c>
      <c r="F442">
        <v>2</v>
      </c>
      <c r="G442">
        <v>1</v>
      </c>
    </row>
    <row r="443" spans="1:7" x14ac:dyDescent="0.3">
      <c r="A443">
        <v>10041</v>
      </c>
      <c r="B443" s="2">
        <v>45078</v>
      </c>
      <c r="C443" t="s">
        <v>17</v>
      </c>
      <c r="D443">
        <v>213</v>
      </c>
      <c r="E443">
        <v>32</v>
      </c>
      <c r="F443">
        <v>1</v>
      </c>
      <c r="G443">
        <v>1</v>
      </c>
    </row>
    <row r="444" spans="1:7" x14ac:dyDescent="0.3">
      <c r="A444">
        <v>10041</v>
      </c>
      <c r="B444" s="2">
        <v>45261</v>
      </c>
      <c r="C444" t="s">
        <v>23</v>
      </c>
      <c r="D444">
        <v>296</v>
      </c>
      <c r="E444">
        <v>49</v>
      </c>
      <c r="F444">
        <v>3</v>
      </c>
      <c r="G444">
        <v>2</v>
      </c>
    </row>
    <row r="445" spans="1:7" x14ac:dyDescent="0.3">
      <c r="A445">
        <v>10041</v>
      </c>
      <c r="B445" s="2">
        <v>45231</v>
      </c>
      <c r="C445" t="s">
        <v>58</v>
      </c>
      <c r="D445">
        <v>213</v>
      </c>
      <c r="E445">
        <v>39</v>
      </c>
      <c r="F445">
        <v>2</v>
      </c>
      <c r="G445">
        <v>0</v>
      </c>
    </row>
    <row r="446" spans="1:7" x14ac:dyDescent="0.3">
      <c r="A446">
        <v>10041</v>
      </c>
      <c r="B446" s="2">
        <v>45413</v>
      </c>
      <c r="C446" t="s">
        <v>87</v>
      </c>
      <c r="D446">
        <v>92</v>
      </c>
      <c r="E446">
        <v>53</v>
      </c>
      <c r="F446">
        <v>0</v>
      </c>
      <c r="G446">
        <v>0</v>
      </c>
    </row>
    <row r="447" spans="1:7" x14ac:dyDescent="0.3">
      <c r="A447">
        <v>10041</v>
      </c>
      <c r="B447" s="2">
        <v>45627</v>
      </c>
      <c r="C447" t="s">
        <v>78</v>
      </c>
      <c r="D447">
        <v>36</v>
      </c>
      <c r="E447">
        <v>21</v>
      </c>
      <c r="F447">
        <v>1</v>
      </c>
      <c r="G447">
        <v>0</v>
      </c>
    </row>
    <row r="448" spans="1:7" x14ac:dyDescent="0.3">
      <c r="A448">
        <v>10041</v>
      </c>
      <c r="B448" s="2">
        <v>44835</v>
      </c>
      <c r="C448" t="s">
        <v>36</v>
      </c>
      <c r="D448">
        <v>251</v>
      </c>
      <c r="E448">
        <v>18</v>
      </c>
      <c r="F448">
        <v>3</v>
      </c>
      <c r="G448">
        <v>0</v>
      </c>
    </row>
    <row r="449" spans="1:7" x14ac:dyDescent="0.3">
      <c r="A449">
        <v>10041</v>
      </c>
      <c r="B449" s="2">
        <v>45047</v>
      </c>
      <c r="C449" t="s">
        <v>37</v>
      </c>
      <c r="D449">
        <v>123</v>
      </c>
      <c r="E449">
        <v>59</v>
      </c>
      <c r="F449">
        <v>0</v>
      </c>
      <c r="G449">
        <v>0</v>
      </c>
    </row>
    <row r="450" spans="1:7" x14ac:dyDescent="0.3">
      <c r="A450">
        <v>10041</v>
      </c>
      <c r="B450" s="2">
        <v>45323</v>
      </c>
      <c r="C450" t="s">
        <v>72</v>
      </c>
      <c r="D450">
        <v>276</v>
      </c>
      <c r="E450">
        <v>91</v>
      </c>
      <c r="F450">
        <v>0</v>
      </c>
      <c r="G450">
        <v>0</v>
      </c>
    </row>
    <row r="451" spans="1:7" x14ac:dyDescent="0.3">
      <c r="A451">
        <v>10041</v>
      </c>
      <c r="B451" s="2">
        <v>45505</v>
      </c>
      <c r="C451" t="s">
        <v>76</v>
      </c>
      <c r="D451">
        <v>234</v>
      </c>
      <c r="E451">
        <v>34</v>
      </c>
      <c r="F451">
        <v>0</v>
      </c>
      <c r="G451">
        <v>0</v>
      </c>
    </row>
    <row r="452" spans="1:7" x14ac:dyDescent="0.3">
      <c r="A452">
        <v>10041</v>
      </c>
      <c r="B452" s="2">
        <v>44621</v>
      </c>
      <c r="C452" t="s">
        <v>50</v>
      </c>
      <c r="D452">
        <v>271</v>
      </c>
      <c r="E452">
        <v>88</v>
      </c>
      <c r="F452">
        <v>5</v>
      </c>
      <c r="G452">
        <v>1</v>
      </c>
    </row>
    <row r="453" spans="1:7" x14ac:dyDescent="0.3">
      <c r="A453">
        <v>10042</v>
      </c>
      <c r="B453" s="2">
        <v>44713</v>
      </c>
      <c r="C453" t="s">
        <v>90</v>
      </c>
      <c r="D453">
        <v>151</v>
      </c>
      <c r="E453">
        <v>60</v>
      </c>
      <c r="F453">
        <v>2</v>
      </c>
      <c r="G453">
        <v>2</v>
      </c>
    </row>
    <row r="454" spans="1:7" x14ac:dyDescent="0.3">
      <c r="A454">
        <v>10042</v>
      </c>
      <c r="B454" s="2">
        <v>45323</v>
      </c>
      <c r="C454" t="s">
        <v>8</v>
      </c>
      <c r="D454">
        <v>112</v>
      </c>
      <c r="E454">
        <v>21</v>
      </c>
      <c r="F454">
        <v>0</v>
      </c>
      <c r="G454">
        <v>0</v>
      </c>
    </row>
    <row r="455" spans="1:7" x14ac:dyDescent="0.3">
      <c r="A455">
        <v>10042</v>
      </c>
      <c r="B455" s="2">
        <v>45627</v>
      </c>
      <c r="C455" t="s">
        <v>50</v>
      </c>
      <c r="D455">
        <v>155</v>
      </c>
      <c r="E455">
        <v>54</v>
      </c>
      <c r="F455">
        <v>4</v>
      </c>
      <c r="G455">
        <v>2</v>
      </c>
    </row>
    <row r="456" spans="1:7" x14ac:dyDescent="0.3">
      <c r="A456">
        <v>10042</v>
      </c>
      <c r="B456" s="2">
        <v>45078</v>
      </c>
      <c r="C456" t="s">
        <v>34</v>
      </c>
      <c r="D456">
        <v>125</v>
      </c>
      <c r="E456">
        <v>61</v>
      </c>
      <c r="F456">
        <v>1</v>
      </c>
      <c r="G456">
        <v>1</v>
      </c>
    </row>
    <row r="457" spans="1:7" x14ac:dyDescent="0.3">
      <c r="A457">
        <v>10042</v>
      </c>
      <c r="B457" s="2">
        <v>44562</v>
      </c>
      <c r="C457" t="s">
        <v>87</v>
      </c>
      <c r="D457">
        <v>143</v>
      </c>
      <c r="E457">
        <v>81</v>
      </c>
      <c r="F457">
        <v>1</v>
      </c>
      <c r="G457">
        <v>0</v>
      </c>
    </row>
    <row r="458" spans="1:7" x14ac:dyDescent="0.3">
      <c r="A458">
        <v>10042</v>
      </c>
      <c r="B458" s="2">
        <v>44682</v>
      </c>
      <c r="C458" t="s">
        <v>4</v>
      </c>
      <c r="D458">
        <v>267</v>
      </c>
      <c r="E458">
        <v>75</v>
      </c>
      <c r="F458">
        <v>2</v>
      </c>
      <c r="G458">
        <v>0</v>
      </c>
    </row>
    <row r="459" spans="1:7" x14ac:dyDescent="0.3">
      <c r="A459">
        <v>10042</v>
      </c>
      <c r="B459" s="2">
        <v>45047</v>
      </c>
      <c r="C459" t="s">
        <v>24</v>
      </c>
      <c r="D459">
        <v>285</v>
      </c>
      <c r="E459">
        <v>66</v>
      </c>
      <c r="F459">
        <v>2</v>
      </c>
      <c r="G459">
        <v>2</v>
      </c>
    </row>
    <row r="460" spans="1:7" x14ac:dyDescent="0.3">
      <c r="A460">
        <v>10043</v>
      </c>
      <c r="B460" s="2">
        <v>45474</v>
      </c>
      <c r="C460" t="s">
        <v>76</v>
      </c>
      <c r="D460">
        <v>69</v>
      </c>
      <c r="E460">
        <v>91</v>
      </c>
      <c r="F460">
        <v>0</v>
      </c>
      <c r="G460">
        <v>0</v>
      </c>
    </row>
    <row r="461" spans="1:7" x14ac:dyDescent="0.3">
      <c r="A461">
        <v>10043</v>
      </c>
      <c r="B461" s="2">
        <v>44986</v>
      </c>
      <c r="C461" t="s">
        <v>65</v>
      </c>
      <c r="D461">
        <v>127</v>
      </c>
      <c r="E461">
        <v>76</v>
      </c>
      <c r="F461">
        <v>3</v>
      </c>
      <c r="G461">
        <v>2</v>
      </c>
    </row>
    <row r="462" spans="1:7" x14ac:dyDescent="0.3">
      <c r="A462">
        <v>10043</v>
      </c>
      <c r="B462" s="2">
        <v>45597</v>
      </c>
      <c r="C462" t="s">
        <v>102</v>
      </c>
      <c r="D462">
        <v>14</v>
      </c>
      <c r="E462">
        <v>21</v>
      </c>
      <c r="F462">
        <v>1</v>
      </c>
      <c r="G462">
        <v>1</v>
      </c>
    </row>
    <row r="463" spans="1:7" x14ac:dyDescent="0.3">
      <c r="A463">
        <v>10043</v>
      </c>
      <c r="B463" s="2">
        <v>45323</v>
      </c>
      <c r="C463" t="s">
        <v>35</v>
      </c>
      <c r="D463">
        <v>185</v>
      </c>
      <c r="E463">
        <v>50</v>
      </c>
      <c r="F463">
        <v>0</v>
      </c>
      <c r="G463">
        <v>0</v>
      </c>
    </row>
    <row r="464" spans="1:7" x14ac:dyDescent="0.3">
      <c r="A464">
        <v>10043</v>
      </c>
      <c r="B464" s="2">
        <v>45231</v>
      </c>
      <c r="C464" t="s">
        <v>100</v>
      </c>
      <c r="D464">
        <v>121</v>
      </c>
      <c r="E464">
        <v>97</v>
      </c>
      <c r="F464">
        <v>2</v>
      </c>
      <c r="G464">
        <v>0</v>
      </c>
    </row>
    <row r="465" spans="1:7" x14ac:dyDescent="0.3">
      <c r="A465">
        <v>10043</v>
      </c>
      <c r="B465" s="2">
        <v>44927</v>
      </c>
      <c r="C465" t="s">
        <v>47</v>
      </c>
      <c r="D465">
        <v>265</v>
      </c>
      <c r="E465">
        <v>43</v>
      </c>
      <c r="F465">
        <v>0</v>
      </c>
      <c r="G465">
        <v>0</v>
      </c>
    </row>
    <row r="466" spans="1:7" x14ac:dyDescent="0.3">
      <c r="A466">
        <v>10043</v>
      </c>
      <c r="B466" s="2">
        <v>44958</v>
      </c>
      <c r="C466" t="s">
        <v>103</v>
      </c>
      <c r="D466">
        <v>127</v>
      </c>
      <c r="E466">
        <v>29</v>
      </c>
      <c r="F466">
        <v>0</v>
      </c>
      <c r="G466">
        <v>0</v>
      </c>
    </row>
    <row r="467" spans="1:7" x14ac:dyDescent="0.3">
      <c r="A467">
        <v>10043</v>
      </c>
      <c r="B467" s="2">
        <v>44743</v>
      </c>
      <c r="C467" t="s">
        <v>62</v>
      </c>
      <c r="D467">
        <v>71</v>
      </c>
      <c r="E467">
        <v>79</v>
      </c>
      <c r="F467">
        <v>1</v>
      </c>
      <c r="G467">
        <v>0</v>
      </c>
    </row>
    <row r="468" spans="1:7" x14ac:dyDescent="0.3">
      <c r="A468">
        <v>10043</v>
      </c>
      <c r="B468" s="2">
        <v>44621</v>
      </c>
      <c r="C468" t="s">
        <v>91</v>
      </c>
      <c r="D468">
        <v>256</v>
      </c>
      <c r="E468">
        <v>83</v>
      </c>
      <c r="F468">
        <v>2</v>
      </c>
      <c r="G468">
        <v>1</v>
      </c>
    </row>
    <row r="469" spans="1:7" x14ac:dyDescent="0.3">
      <c r="A469">
        <v>10043</v>
      </c>
      <c r="B469" s="2">
        <v>45078</v>
      </c>
      <c r="C469" t="s">
        <v>79</v>
      </c>
      <c r="D469">
        <v>261</v>
      </c>
      <c r="E469">
        <v>60</v>
      </c>
      <c r="F469">
        <v>2</v>
      </c>
      <c r="G469">
        <v>1</v>
      </c>
    </row>
    <row r="470" spans="1:7" x14ac:dyDescent="0.3">
      <c r="A470">
        <v>10043</v>
      </c>
      <c r="B470" s="2">
        <v>44986</v>
      </c>
      <c r="C470" t="s">
        <v>7</v>
      </c>
      <c r="D470">
        <v>75</v>
      </c>
      <c r="E470">
        <v>79</v>
      </c>
      <c r="F470">
        <v>1</v>
      </c>
      <c r="G470">
        <v>1</v>
      </c>
    </row>
    <row r="471" spans="1:7" x14ac:dyDescent="0.3">
      <c r="A471">
        <v>10044</v>
      </c>
      <c r="B471" s="2">
        <v>44896</v>
      </c>
      <c r="C471" t="s">
        <v>68</v>
      </c>
      <c r="D471">
        <v>244</v>
      </c>
      <c r="E471">
        <v>98</v>
      </c>
      <c r="F471">
        <v>1</v>
      </c>
      <c r="G471">
        <v>1</v>
      </c>
    </row>
    <row r="472" spans="1:7" x14ac:dyDescent="0.3">
      <c r="A472">
        <v>10044</v>
      </c>
      <c r="B472" s="2">
        <v>44562</v>
      </c>
      <c r="C472" t="s">
        <v>48</v>
      </c>
      <c r="D472">
        <v>16</v>
      </c>
      <c r="E472">
        <v>51</v>
      </c>
      <c r="F472">
        <v>1</v>
      </c>
      <c r="G472">
        <v>0</v>
      </c>
    </row>
    <row r="473" spans="1:7" x14ac:dyDescent="0.3">
      <c r="A473">
        <v>10044</v>
      </c>
      <c r="B473" s="2">
        <v>45261</v>
      </c>
      <c r="C473" t="s">
        <v>54</v>
      </c>
      <c r="D473">
        <v>142</v>
      </c>
      <c r="E473">
        <v>40</v>
      </c>
      <c r="F473">
        <v>2</v>
      </c>
      <c r="G473">
        <v>1</v>
      </c>
    </row>
    <row r="474" spans="1:7" x14ac:dyDescent="0.3">
      <c r="A474">
        <v>10044</v>
      </c>
      <c r="B474" s="2">
        <v>45078</v>
      </c>
      <c r="C474" t="s">
        <v>91</v>
      </c>
      <c r="D474">
        <v>251</v>
      </c>
      <c r="E474">
        <v>33</v>
      </c>
      <c r="F474">
        <v>2</v>
      </c>
      <c r="G474">
        <v>1</v>
      </c>
    </row>
    <row r="475" spans="1:7" x14ac:dyDescent="0.3">
      <c r="A475">
        <v>10044</v>
      </c>
      <c r="B475" s="2">
        <v>45505</v>
      </c>
      <c r="C475" t="s">
        <v>103</v>
      </c>
      <c r="D475">
        <v>227</v>
      </c>
      <c r="E475">
        <v>56</v>
      </c>
      <c r="F475">
        <v>1</v>
      </c>
      <c r="G475">
        <v>1</v>
      </c>
    </row>
    <row r="476" spans="1:7" x14ac:dyDescent="0.3">
      <c r="A476">
        <v>10045</v>
      </c>
      <c r="B476" s="2">
        <v>45627</v>
      </c>
      <c r="C476" t="s">
        <v>39</v>
      </c>
      <c r="D476">
        <v>231</v>
      </c>
      <c r="E476">
        <v>29</v>
      </c>
      <c r="F476">
        <v>1</v>
      </c>
      <c r="G476">
        <v>0</v>
      </c>
    </row>
    <row r="477" spans="1:7" x14ac:dyDescent="0.3">
      <c r="A477">
        <v>10045</v>
      </c>
      <c r="B477" s="2">
        <v>45474</v>
      </c>
      <c r="C477" t="s">
        <v>61</v>
      </c>
      <c r="D477">
        <v>14</v>
      </c>
      <c r="E477">
        <v>27</v>
      </c>
      <c r="F477">
        <v>1</v>
      </c>
      <c r="G477">
        <v>1</v>
      </c>
    </row>
    <row r="478" spans="1:7" x14ac:dyDescent="0.3">
      <c r="A478">
        <v>10045</v>
      </c>
      <c r="B478" s="2">
        <v>45566</v>
      </c>
      <c r="C478" t="s">
        <v>27</v>
      </c>
      <c r="D478">
        <v>283</v>
      </c>
      <c r="E478">
        <v>42</v>
      </c>
      <c r="F478">
        <v>3</v>
      </c>
      <c r="G478">
        <v>2</v>
      </c>
    </row>
    <row r="479" spans="1:7" x14ac:dyDescent="0.3">
      <c r="A479">
        <v>10045</v>
      </c>
      <c r="B479" s="2">
        <v>45627</v>
      </c>
      <c r="C479" t="s">
        <v>77</v>
      </c>
      <c r="D479">
        <v>300</v>
      </c>
      <c r="E479">
        <v>98</v>
      </c>
      <c r="F479">
        <v>1</v>
      </c>
      <c r="G479">
        <v>0</v>
      </c>
    </row>
    <row r="480" spans="1:7" x14ac:dyDescent="0.3">
      <c r="A480">
        <v>10045</v>
      </c>
      <c r="B480" s="2">
        <v>44866</v>
      </c>
      <c r="C480" t="s">
        <v>20</v>
      </c>
      <c r="D480">
        <v>40</v>
      </c>
      <c r="E480">
        <v>90</v>
      </c>
      <c r="F480">
        <v>1</v>
      </c>
      <c r="G480">
        <v>1</v>
      </c>
    </row>
    <row r="481" spans="1:7" x14ac:dyDescent="0.3">
      <c r="A481">
        <v>10045</v>
      </c>
      <c r="B481" s="2">
        <v>44743</v>
      </c>
      <c r="C481" t="s">
        <v>91</v>
      </c>
      <c r="D481">
        <v>240</v>
      </c>
      <c r="E481">
        <v>56</v>
      </c>
      <c r="F481">
        <v>2</v>
      </c>
      <c r="G481">
        <v>1</v>
      </c>
    </row>
    <row r="482" spans="1:7" x14ac:dyDescent="0.3">
      <c r="A482">
        <v>10045</v>
      </c>
      <c r="B482" s="2">
        <v>45627</v>
      </c>
      <c r="C482" t="s">
        <v>33</v>
      </c>
      <c r="D482">
        <v>295</v>
      </c>
      <c r="E482">
        <v>62</v>
      </c>
      <c r="F482">
        <v>2</v>
      </c>
      <c r="G482">
        <v>0</v>
      </c>
    </row>
    <row r="483" spans="1:7" x14ac:dyDescent="0.3">
      <c r="A483">
        <v>10045</v>
      </c>
      <c r="B483" s="2">
        <v>44774</v>
      </c>
      <c r="C483" t="s">
        <v>16</v>
      </c>
      <c r="D483">
        <v>189</v>
      </c>
      <c r="E483">
        <v>46</v>
      </c>
      <c r="F483">
        <v>1</v>
      </c>
      <c r="G483">
        <v>0</v>
      </c>
    </row>
    <row r="484" spans="1:7" x14ac:dyDescent="0.3">
      <c r="A484">
        <v>10045</v>
      </c>
      <c r="B484" s="2">
        <v>45231</v>
      </c>
      <c r="C484" t="s">
        <v>96</v>
      </c>
      <c r="D484">
        <v>176</v>
      </c>
      <c r="E484">
        <v>20</v>
      </c>
      <c r="F484">
        <v>3</v>
      </c>
      <c r="G484">
        <v>3</v>
      </c>
    </row>
    <row r="485" spans="1:7" x14ac:dyDescent="0.3">
      <c r="A485">
        <v>10045</v>
      </c>
      <c r="B485" s="2">
        <v>45292</v>
      </c>
      <c r="C485" t="s">
        <v>38</v>
      </c>
      <c r="D485">
        <v>156</v>
      </c>
      <c r="E485">
        <v>91</v>
      </c>
      <c r="F485">
        <v>1</v>
      </c>
      <c r="G485">
        <v>0</v>
      </c>
    </row>
    <row r="486" spans="1:7" x14ac:dyDescent="0.3">
      <c r="A486">
        <v>10045</v>
      </c>
      <c r="B486" s="2">
        <v>45200</v>
      </c>
      <c r="C486" t="s">
        <v>34</v>
      </c>
      <c r="D486">
        <v>225</v>
      </c>
      <c r="E486">
        <v>19</v>
      </c>
      <c r="F486">
        <v>4</v>
      </c>
      <c r="G486">
        <v>3</v>
      </c>
    </row>
    <row r="487" spans="1:7" x14ac:dyDescent="0.3">
      <c r="A487">
        <v>10046</v>
      </c>
      <c r="B487" s="2">
        <v>45078</v>
      </c>
      <c r="C487" t="s">
        <v>24</v>
      </c>
      <c r="D487">
        <v>212</v>
      </c>
      <c r="E487">
        <v>85</v>
      </c>
      <c r="F487">
        <v>3</v>
      </c>
      <c r="G487">
        <v>2</v>
      </c>
    </row>
    <row r="488" spans="1:7" x14ac:dyDescent="0.3">
      <c r="A488">
        <v>10046</v>
      </c>
      <c r="B488" s="2">
        <v>45566</v>
      </c>
      <c r="C488" t="s">
        <v>47</v>
      </c>
      <c r="D488">
        <v>240</v>
      </c>
      <c r="E488">
        <v>12</v>
      </c>
      <c r="F488">
        <v>1</v>
      </c>
      <c r="G488">
        <v>0</v>
      </c>
    </row>
    <row r="489" spans="1:7" x14ac:dyDescent="0.3">
      <c r="A489">
        <v>10046</v>
      </c>
      <c r="B489" s="2">
        <v>44805</v>
      </c>
      <c r="C489" t="s">
        <v>33</v>
      </c>
      <c r="D489">
        <v>130</v>
      </c>
      <c r="E489">
        <v>31</v>
      </c>
      <c r="F489">
        <v>0</v>
      </c>
      <c r="G489">
        <v>0</v>
      </c>
    </row>
    <row r="490" spans="1:7" x14ac:dyDescent="0.3">
      <c r="A490">
        <v>10046</v>
      </c>
      <c r="B490" s="2">
        <v>45323</v>
      </c>
      <c r="C490" t="s">
        <v>44</v>
      </c>
      <c r="D490">
        <v>62</v>
      </c>
      <c r="E490">
        <v>80</v>
      </c>
      <c r="F490">
        <v>0</v>
      </c>
      <c r="G490">
        <v>0</v>
      </c>
    </row>
    <row r="491" spans="1:7" x14ac:dyDescent="0.3">
      <c r="A491">
        <v>10046</v>
      </c>
      <c r="B491" s="2">
        <v>44652</v>
      </c>
      <c r="C491" t="s">
        <v>87</v>
      </c>
      <c r="D491">
        <v>23</v>
      </c>
      <c r="E491">
        <v>23</v>
      </c>
      <c r="F491">
        <v>4</v>
      </c>
      <c r="G491">
        <v>0</v>
      </c>
    </row>
    <row r="492" spans="1:7" x14ac:dyDescent="0.3">
      <c r="A492">
        <v>10046</v>
      </c>
      <c r="B492" s="2">
        <v>45047</v>
      </c>
      <c r="C492" t="s">
        <v>41</v>
      </c>
      <c r="D492">
        <v>89</v>
      </c>
      <c r="E492">
        <v>39</v>
      </c>
      <c r="F492">
        <v>1</v>
      </c>
      <c r="G492">
        <v>1</v>
      </c>
    </row>
    <row r="493" spans="1:7" x14ac:dyDescent="0.3">
      <c r="A493">
        <v>10047</v>
      </c>
      <c r="B493" s="2">
        <v>44621</v>
      </c>
      <c r="C493" t="s">
        <v>98</v>
      </c>
      <c r="D493">
        <v>192</v>
      </c>
      <c r="E493">
        <v>79</v>
      </c>
      <c r="F493">
        <v>3</v>
      </c>
      <c r="G493">
        <v>3</v>
      </c>
    </row>
    <row r="494" spans="1:7" x14ac:dyDescent="0.3">
      <c r="A494">
        <v>10047</v>
      </c>
      <c r="B494" s="2">
        <v>45078</v>
      </c>
      <c r="C494" t="s">
        <v>40</v>
      </c>
      <c r="D494">
        <v>290</v>
      </c>
      <c r="E494">
        <v>85</v>
      </c>
      <c r="F494">
        <v>1</v>
      </c>
      <c r="G494">
        <v>0</v>
      </c>
    </row>
    <row r="495" spans="1:7" x14ac:dyDescent="0.3">
      <c r="A495">
        <v>10047</v>
      </c>
      <c r="B495" s="2">
        <v>45444</v>
      </c>
      <c r="C495" t="s">
        <v>60</v>
      </c>
      <c r="D495">
        <v>298</v>
      </c>
      <c r="E495">
        <v>49</v>
      </c>
      <c r="F495">
        <v>4</v>
      </c>
      <c r="G495">
        <v>4</v>
      </c>
    </row>
    <row r="496" spans="1:7" x14ac:dyDescent="0.3">
      <c r="A496">
        <v>10047</v>
      </c>
      <c r="B496" s="2">
        <v>45231</v>
      </c>
      <c r="C496" t="s">
        <v>84</v>
      </c>
      <c r="D496">
        <v>256</v>
      </c>
      <c r="E496">
        <v>66</v>
      </c>
      <c r="F496">
        <v>1</v>
      </c>
      <c r="G496">
        <v>0</v>
      </c>
    </row>
    <row r="497" spans="1:7" x14ac:dyDescent="0.3">
      <c r="A497">
        <v>10047</v>
      </c>
      <c r="B497" s="2">
        <v>45139</v>
      </c>
      <c r="C497" t="s">
        <v>20</v>
      </c>
      <c r="D497">
        <v>197</v>
      </c>
      <c r="E497">
        <v>48</v>
      </c>
      <c r="F497">
        <v>2</v>
      </c>
      <c r="G497">
        <v>0</v>
      </c>
    </row>
    <row r="498" spans="1:7" x14ac:dyDescent="0.3">
      <c r="A498">
        <v>10047</v>
      </c>
      <c r="B498" s="2">
        <v>44562</v>
      </c>
      <c r="C498" t="s">
        <v>71</v>
      </c>
      <c r="D498">
        <v>10</v>
      </c>
      <c r="E498">
        <v>46</v>
      </c>
      <c r="F498">
        <v>1</v>
      </c>
      <c r="G498">
        <v>1</v>
      </c>
    </row>
    <row r="499" spans="1:7" x14ac:dyDescent="0.3">
      <c r="A499">
        <v>10047</v>
      </c>
      <c r="B499" s="2">
        <v>45474</v>
      </c>
      <c r="C499" t="s">
        <v>25</v>
      </c>
      <c r="D499">
        <v>283</v>
      </c>
      <c r="E499">
        <v>48</v>
      </c>
      <c r="F499">
        <v>1</v>
      </c>
      <c r="G499">
        <v>1</v>
      </c>
    </row>
    <row r="500" spans="1:7" x14ac:dyDescent="0.3">
      <c r="A500">
        <v>10047</v>
      </c>
      <c r="B500" s="2">
        <v>44562</v>
      </c>
      <c r="C500" t="s">
        <v>7</v>
      </c>
      <c r="D500">
        <v>230</v>
      </c>
      <c r="E500">
        <v>80</v>
      </c>
      <c r="F500">
        <v>1</v>
      </c>
      <c r="G500">
        <v>0</v>
      </c>
    </row>
    <row r="501" spans="1:7" x14ac:dyDescent="0.3">
      <c r="A501">
        <v>10048</v>
      </c>
      <c r="B501" s="2">
        <v>45292</v>
      </c>
      <c r="C501" t="s">
        <v>28</v>
      </c>
      <c r="D501">
        <v>203</v>
      </c>
      <c r="E501">
        <v>64</v>
      </c>
      <c r="F501">
        <v>1</v>
      </c>
      <c r="G501">
        <v>0</v>
      </c>
    </row>
    <row r="502" spans="1:7" x14ac:dyDescent="0.3">
      <c r="A502">
        <v>10048</v>
      </c>
      <c r="B502" s="2">
        <v>45017</v>
      </c>
      <c r="C502" t="s">
        <v>56</v>
      </c>
      <c r="D502">
        <v>274</v>
      </c>
      <c r="E502">
        <v>44</v>
      </c>
      <c r="F502">
        <v>5</v>
      </c>
      <c r="G502">
        <v>5</v>
      </c>
    </row>
    <row r="503" spans="1:7" x14ac:dyDescent="0.3">
      <c r="A503">
        <v>10048</v>
      </c>
      <c r="B503" s="2">
        <v>45108</v>
      </c>
      <c r="C503" t="s">
        <v>75</v>
      </c>
      <c r="D503">
        <v>282</v>
      </c>
      <c r="E503">
        <v>18</v>
      </c>
      <c r="F503">
        <v>3</v>
      </c>
      <c r="G503">
        <v>1</v>
      </c>
    </row>
    <row r="504" spans="1:7" x14ac:dyDescent="0.3">
      <c r="A504">
        <v>10048</v>
      </c>
      <c r="B504" s="2">
        <v>44896</v>
      </c>
      <c r="C504" t="s">
        <v>59</v>
      </c>
      <c r="D504">
        <v>79</v>
      </c>
      <c r="E504">
        <v>89</v>
      </c>
      <c r="F504">
        <v>0</v>
      </c>
      <c r="G504">
        <v>0</v>
      </c>
    </row>
    <row r="505" spans="1:7" x14ac:dyDescent="0.3">
      <c r="A505">
        <v>10048</v>
      </c>
      <c r="B505" s="2">
        <v>45413</v>
      </c>
      <c r="C505" t="s">
        <v>54</v>
      </c>
      <c r="D505">
        <v>149</v>
      </c>
      <c r="E505">
        <v>51</v>
      </c>
      <c r="F505">
        <v>3</v>
      </c>
      <c r="G505">
        <v>1</v>
      </c>
    </row>
    <row r="506" spans="1:7" x14ac:dyDescent="0.3">
      <c r="A506">
        <v>10048</v>
      </c>
      <c r="B506" s="2">
        <v>44593</v>
      </c>
      <c r="C506" t="s">
        <v>35</v>
      </c>
      <c r="D506">
        <v>87</v>
      </c>
      <c r="E506">
        <v>23</v>
      </c>
      <c r="F506">
        <v>0</v>
      </c>
      <c r="G506">
        <v>0</v>
      </c>
    </row>
    <row r="507" spans="1:7" x14ac:dyDescent="0.3">
      <c r="A507">
        <v>10048</v>
      </c>
      <c r="B507" s="2">
        <v>45108</v>
      </c>
      <c r="C507" t="s">
        <v>24</v>
      </c>
      <c r="D507">
        <v>147</v>
      </c>
      <c r="E507">
        <v>11</v>
      </c>
      <c r="F507">
        <v>2</v>
      </c>
      <c r="G507">
        <v>1</v>
      </c>
    </row>
    <row r="508" spans="1:7" x14ac:dyDescent="0.3">
      <c r="A508">
        <v>10048</v>
      </c>
      <c r="B508" s="2">
        <v>44986</v>
      </c>
      <c r="C508" t="s">
        <v>95</v>
      </c>
      <c r="D508">
        <v>56</v>
      </c>
      <c r="E508">
        <v>37</v>
      </c>
      <c r="F508">
        <v>0</v>
      </c>
      <c r="G508">
        <v>0</v>
      </c>
    </row>
    <row r="509" spans="1:7" x14ac:dyDescent="0.3">
      <c r="A509">
        <v>10048</v>
      </c>
      <c r="B509" s="2">
        <v>45200</v>
      </c>
      <c r="C509" t="s">
        <v>98</v>
      </c>
      <c r="D509">
        <v>225</v>
      </c>
      <c r="E509">
        <v>69</v>
      </c>
      <c r="F509">
        <v>3</v>
      </c>
      <c r="G509">
        <v>2</v>
      </c>
    </row>
    <row r="510" spans="1:7" x14ac:dyDescent="0.3">
      <c r="A510">
        <v>10048</v>
      </c>
      <c r="B510" s="2">
        <v>44621</v>
      </c>
      <c r="C510" t="s">
        <v>86</v>
      </c>
      <c r="D510">
        <v>179</v>
      </c>
      <c r="E510">
        <v>44</v>
      </c>
      <c r="F510">
        <v>0</v>
      </c>
      <c r="G510">
        <v>0</v>
      </c>
    </row>
    <row r="511" spans="1:7" x14ac:dyDescent="0.3">
      <c r="A511">
        <v>10049</v>
      </c>
      <c r="B511" s="2">
        <v>45017</v>
      </c>
      <c r="C511" t="s">
        <v>13</v>
      </c>
      <c r="D511">
        <v>207</v>
      </c>
      <c r="E511">
        <v>35</v>
      </c>
      <c r="F511">
        <v>1</v>
      </c>
      <c r="G511">
        <v>0</v>
      </c>
    </row>
    <row r="512" spans="1:7" x14ac:dyDescent="0.3">
      <c r="A512">
        <v>10049</v>
      </c>
      <c r="B512" s="2">
        <v>45444</v>
      </c>
      <c r="C512" t="s">
        <v>73</v>
      </c>
      <c r="D512">
        <v>58</v>
      </c>
      <c r="E512">
        <v>70</v>
      </c>
      <c r="F512">
        <v>5</v>
      </c>
      <c r="G512">
        <v>1</v>
      </c>
    </row>
    <row r="513" spans="1:7" x14ac:dyDescent="0.3">
      <c r="A513">
        <v>10049</v>
      </c>
      <c r="B513" s="2">
        <v>45292</v>
      </c>
      <c r="C513" t="s">
        <v>64</v>
      </c>
      <c r="D513">
        <v>169</v>
      </c>
      <c r="E513">
        <v>80</v>
      </c>
      <c r="F513">
        <v>1</v>
      </c>
      <c r="G513">
        <v>0</v>
      </c>
    </row>
    <row r="514" spans="1:7" x14ac:dyDescent="0.3">
      <c r="A514">
        <v>10049</v>
      </c>
      <c r="B514" s="2">
        <v>45566</v>
      </c>
      <c r="C514" t="s">
        <v>27</v>
      </c>
      <c r="D514">
        <v>72</v>
      </c>
      <c r="E514">
        <v>35</v>
      </c>
      <c r="F514">
        <v>3</v>
      </c>
      <c r="G514">
        <v>2</v>
      </c>
    </row>
    <row r="515" spans="1:7" x14ac:dyDescent="0.3">
      <c r="A515">
        <v>10049</v>
      </c>
      <c r="B515" s="2">
        <v>45261</v>
      </c>
      <c r="C515" t="s">
        <v>28</v>
      </c>
      <c r="D515">
        <v>36</v>
      </c>
      <c r="E515">
        <v>91</v>
      </c>
      <c r="F515">
        <v>0</v>
      </c>
      <c r="G515">
        <v>0</v>
      </c>
    </row>
    <row r="516" spans="1:7" x14ac:dyDescent="0.3">
      <c r="A516">
        <v>10049</v>
      </c>
      <c r="B516" s="2">
        <v>45383</v>
      </c>
      <c r="C516" t="s">
        <v>36</v>
      </c>
      <c r="D516">
        <v>176</v>
      </c>
      <c r="E516">
        <v>84</v>
      </c>
      <c r="F516">
        <v>0</v>
      </c>
      <c r="G516">
        <v>0</v>
      </c>
    </row>
    <row r="517" spans="1:7" x14ac:dyDescent="0.3">
      <c r="A517">
        <v>10049</v>
      </c>
      <c r="B517" s="2">
        <v>44774</v>
      </c>
      <c r="C517" t="s">
        <v>52</v>
      </c>
      <c r="D517">
        <v>212</v>
      </c>
      <c r="E517">
        <v>84</v>
      </c>
      <c r="F517">
        <v>0</v>
      </c>
      <c r="G517">
        <v>0</v>
      </c>
    </row>
    <row r="518" spans="1:7" x14ac:dyDescent="0.3">
      <c r="A518">
        <v>10049</v>
      </c>
      <c r="B518" s="2">
        <v>45474</v>
      </c>
      <c r="C518" t="s">
        <v>5</v>
      </c>
      <c r="D518">
        <v>89</v>
      </c>
      <c r="E518">
        <v>30</v>
      </c>
      <c r="F518">
        <v>0</v>
      </c>
      <c r="G518">
        <v>0</v>
      </c>
    </row>
    <row r="519" spans="1:7" x14ac:dyDescent="0.3">
      <c r="A519">
        <v>10049</v>
      </c>
      <c r="B519" s="2">
        <v>45505</v>
      </c>
      <c r="C519" t="s">
        <v>19</v>
      </c>
      <c r="D519">
        <v>56</v>
      </c>
      <c r="E519">
        <v>17</v>
      </c>
      <c r="F519">
        <v>2</v>
      </c>
      <c r="G519">
        <v>2</v>
      </c>
    </row>
    <row r="520" spans="1:7" x14ac:dyDescent="0.3">
      <c r="A520">
        <v>10049</v>
      </c>
      <c r="B520" s="2">
        <v>44652</v>
      </c>
      <c r="C520" t="s">
        <v>102</v>
      </c>
      <c r="D520">
        <v>192</v>
      </c>
      <c r="E520">
        <v>23</v>
      </c>
      <c r="F520">
        <v>2</v>
      </c>
      <c r="G520">
        <v>2</v>
      </c>
    </row>
    <row r="521" spans="1:7" x14ac:dyDescent="0.3">
      <c r="A521">
        <v>10049</v>
      </c>
      <c r="B521" s="2">
        <v>44805</v>
      </c>
      <c r="C521" t="s">
        <v>95</v>
      </c>
      <c r="D521">
        <v>259</v>
      </c>
      <c r="E521">
        <v>66</v>
      </c>
      <c r="F521">
        <v>1</v>
      </c>
      <c r="G521">
        <v>1</v>
      </c>
    </row>
    <row r="522" spans="1:7" x14ac:dyDescent="0.3">
      <c r="A522">
        <v>10050</v>
      </c>
      <c r="B522" s="2">
        <v>45505</v>
      </c>
      <c r="C522" t="s">
        <v>6</v>
      </c>
      <c r="D522">
        <v>234</v>
      </c>
      <c r="E522">
        <v>99</v>
      </c>
      <c r="F522">
        <v>2</v>
      </c>
      <c r="G522">
        <v>2</v>
      </c>
    </row>
    <row r="523" spans="1:7" x14ac:dyDescent="0.3">
      <c r="A523">
        <v>10050</v>
      </c>
      <c r="B523" s="2">
        <v>45505</v>
      </c>
      <c r="C523" t="s">
        <v>92</v>
      </c>
      <c r="D523">
        <v>107</v>
      </c>
      <c r="E523">
        <v>51</v>
      </c>
      <c r="F523">
        <v>1</v>
      </c>
      <c r="G523">
        <v>1</v>
      </c>
    </row>
    <row r="524" spans="1:7" x14ac:dyDescent="0.3">
      <c r="A524">
        <v>10050</v>
      </c>
      <c r="B524" s="2">
        <v>45444</v>
      </c>
      <c r="C524" t="s">
        <v>52</v>
      </c>
      <c r="D524">
        <v>150</v>
      </c>
      <c r="E524">
        <v>18</v>
      </c>
      <c r="F524">
        <v>4</v>
      </c>
      <c r="G524">
        <v>1</v>
      </c>
    </row>
    <row r="525" spans="1:7" x14ac:dyDescent="0.3">
      <c r="A525">
        <v>10050</v>
      </c>
      <c r="B525" s="2">
        <v>45566</v>
      </c>
      <c r="C525" t="s">
        <v>49</v>
      </c>
      <c r="D525">
        <v>89</v>
      </c>
      <c r="E525">
        <v>79</v>
      </c>
      <c r="F525">
        <v>2</v>
      </c>
      <c r="G525">
        <v>1</v>
      </c>
    </row>
    <row r="526" spans="1:7" x14ac:dyDescent="0.3">
      <c r="A526">
        <v>10050</v>
      </c>
      <c r="B526" s="2">
        <v>45261</v>
      </c>
      <c r="C526" t="s">
        <v>96</v>
      </c>
      <c r="D526">
        <v>242</v>
      </c>
      <c r="E526">
        <v>12</v>
      </c>
      <c r="F526">
        <v>1</v>
      </c>
      <c r="G526">
        <v>0</v>
      </c>
    </row>
    <row r="527" spans="1:7" x14ac:dyDescent="0.3">
      <c r="A527">
        <v>10050</v>
      </c>
      <c r="B527" s="2">
        <v>45261</v>
      </c>
      <c r="C527" t="s">
        <v>21</v>
      </c>
      <c r="D527">
        <v>132</v>
      </c>
      <c r="E527">
        <v>34</v>
      </c>
      <c r="F527">
        <v>0</v>
      </c>
      <c r="G527">
        <v>0</v>
      </c>
    </row>
    <row r="528" spans="1:7" x14ac:dyDescent="0.3">
      <c r="A528">
        <v>10050</v>
      </c>
      <c r="B528" s="2">
        <v>45566</v>
      </c>
      <c r="C528" t="s">
        <v>36</v>
      </c>
      <c r="D528">
        <v>264</v>
      </c>
      <c r="E528">
        <v>51</v>
      </c>
      <c r="F528">
        <v>1</v>
      </c>
      <c r="G528">
        <v>1</v>
      </c>
    </row>
    <row r="529" spans="1:7" x14ac:dyDescent="0.3">
      <c r="A529">
        <v>10050</v>
      </c>
      <c r="B529" s="2">
        <v>45352</v>
      </c>
      <c r="C529" t="s">
        <v>9</v>
      </c>
      <c r="D529">
        <v>174</v>
      </c>
      <c r="E529">
        <v>15</v>
      </c>
      <c r="F529">
        <v>0</v>
      </c>
      <c r="G529">
        <v>0</v>
      </c>
    </row>
    <row r="530" spans="1:7" x14ac:dyDescent="0.3">
      <c r="A530">
        <v>10051</v>
      </c>
      <c r="B530" s="2">
        <v>44621</v>
      </c>
      <c r="C530" t="s">
        <v>26</v>
      </c>
      <c r="D530">
        <v>208</v>
      </c>
      <c r="E530">
        <v>99</v>
      </c>
      <c r="F530">
        <v>4</v>
      </c>
      <c r="G530">
        <v>4</v>
      </c>
    </row>
    <row r="531" spans="1:7" x14ac:dyDescent="0.3">
      <c r="A531">
        <v>10051</v>
      </c>
      <c r="B531" s="2">
        <v>45047</v>
      </c>
      <c r="C531" t="s">
        <v>8</v>
      </c>
      <c r="D531">
        <v>35</v>
      </c>
      <c r="E531">
        <v>11</v>
      </c>
      <c r="F531">
        <v>1</v>
      </c>
      <c r="G531">
        <v>0</v>
      </c>
    </row>
    <row r="532" spans="1:7" x14ac:dyDescent="0.3">
      <c r="A532">
        <v>10051</v>
      </c>
      <c r="B532" s="2">
        <v>44958</v>
      </c>
      <c r="C532" t="s">
        <v>29</v>
      </c>
      <c r="D532">
        <v>261</v>
      </c>
      <c r="E532">
        <v>56</v>
      </c>
      <c r="F532">
        <v>1</v>
      </c>
      <c r="G532">
        <v>0</v>
      </c>
    </row>
    <row r="533" spans="1:7" x14ac:dyDescent="0.3">
      <c r="A533">
        <v>10051</v>
      </c>
      <c r="B533" s="2">
        <v>45627</v>
      </c>
      <c r="C533" t="s">
        <v>17</v>
      </c>
      <c r="D533">
        <v>222</v>
      </c>
      <c r="E533">
        <v>77</v>
      </c>
      <c r="F533">
        <v>0</v>
      </c>
      <c r="G533">
        <v>0</v>
      </c>
    </row>
    <row r="534" spans="1:7" x14ac:dyDescent="0.3">
      <c r="A534">
        <v>10051</v>
      </c>
      <c r="B534" s="2">
        <v>44621</v>
      </c>
      <c r="C534" t="s">
        <v>66</v>
      </c>
      <c r="D534">
        <v>46</v>
      </c>
      <c r="E534">
        <v>76</v>
      </c>
      <c r="F534">
        <v>0</v>
      </c>
      <c r="G534">
        <v>0</v>
      </c>
    </row>
    <row r="535" spans="1:7" x14ac:dyDescent="0.3">
      <c r="A535">
        <v>10051</v>
      </c>
      <c r="B535" s="2">
        <v>44743</v>
      </c>
      <c r="C535" t="s">
        <v>28</v>
      </c>
      <c r="D535">
        <v>61</v>
      </c>
      <c r="E535">
        <v>34</v>
      </c>
      <c r="F535">
        <v>2</v>
      </c>
      <c r="G535">
        <v>1</v>
      </c>
    </row>
    <row r="536" spans="1:7" x14ac:dyDescent="0.3">
      <c r="A536">
        <v>10051</v>
      </c>
      <c r="B536" s="2">
        <v>44927</v>
      </c>
      <c r="C536" t="s">
        <v>16</v>
      </c>
      <c r="D536">
        <v>279</v>
      </c>
      <c r="E536">
        <v>32</v>
      </c>
      <c r="F536">
        <v>2</v>
      </c>
      <c r="G536">
        <v>2</v>
      </c>
    </row>
    <row r="537" spans="1:7" x14ac:dyDescent="0.3">
      <c r="A537">
        <v>10052</v>
      </c>
      <c r="B537" s="2">
        <v>44743</v>
      </c>
      <c r="C537" t="s">
        <v>99</v>
      </c>
      <c r="D537">
        <v>95</v>
      </c>
      <c r="E537">
        <v>74</v>
      </c>
      <c r="F537">
        <v>2</v>
      </c>
      <c r="G537">
        <v>1</v>
      </c>
    </row>
    <row r="538" spans="1:7" x14ac:dyDescent="0.3">
      <c r="A538">
        <v>10052</v>
      </c>
      <c r="B538" s="2">
        <v>45200</v>
      </c>
      <c r="C538" t="s">
        <v>75</v>
      </c>
      <c r="D538">
        <v>90</v>
      </c>
      <c r="E538">
        <v>55</v>
      </c>
      <c r="F538">
        <v>4</v>
      </c>
      <c r="G538">
        <v>3</v>
      </c>
    </row>
    <row r="539" spans="1:7" x14ac:dyDescent="0.3">
      <c r="A539">
        <v>10052</v>
      </c>
      <c r="B539" s="2">
        <v>45170</v>
      </c>
      <c r="C539" t="s">
        <v>57</v>
      </c>
      <c r="D539">
        <v>291</v>
      </c>
      <c r="E539">
        <v>91</v>
      </c>
      <c r="F539">
        <v>2</v>
      </c>
      <c r="G539">
        <v>1</v>
      </c>
    </row>
    <row r="540" spans="1:7" x14ac:dyDescent="0.3">
      <c r="A540">
        <v>10052</v>
      </c>
      <c r="B540" s="2">
        <v>45383</v>
      </c>
      <c r="C540" t="s">
        <v>17</v>
      </c>
      <c r="D540">
        <v>175</v>
      </c>
      <c r="E540">
        <v>58</v>
      </c>
      <c r="F540">
        <v>1</v>
      </c>
      <c r="G540">
        <v>0</v>
      </c>
    </row>
    <row r="541" spans="1:7" x14ac:dyDescent="0.3">
      <c r="A541">
        <v>10052</v>
      </c>
      <c r="B541" s="2">
        <v>45627</v>
      </c>
      <c r="C541" t="s">
        <v>102</v>
      </c>
      <c r="D541">
        <v>140</v>
      </c>
      <c r="E541">
        <v>60</v>
      </c>
      <c r="F541">
        <v>3</v>
      </c>
      <c r="G541">
        <v>3</v>
      </c>
    </row>
    <row r="542" spans="1:7" x14ac:dyDescent="0.3">
      <c r="A542">
        <v>10052</v>
      </c>
      <c r="B542" s="2">
        <v>44562</v>
      </c>
      <c r="C542" t="s">
        <v>85</v>
      </c>
      <c r="D542">
        <v>27</v>
      </c>
      <c r="E542">
        <v>48</v>
      </c>
      <c r="F542">
        <v>0</v>
      </c>
      <c r="G542">
        <v>0</v>
      </c>
    </row>
    <row r="543" spans="1:7" x14ac:dyDescent="0.3">
      <c r="A543">
        <v>10052</v>
      </c>
      <c r="B543" s="2">
        <v>44562</v>
      </c>
      <c r="C543" t="s">
        <v>77</v>
      </c>
      <c r="D543">
        <v>163</v>
      </c>
      <c r="E543">
        <v>12</v>
      </c>
      <c r="F543">
        <v>0</v>
      </c>
      <c r="G543">
        <v>0</v>
      </c>
    </row>
    <row r="544" spans="1:7" x14ac:dyDescent="0.3">
      <c r="A544">
        <v>10052</v>
      </c>
      <c r="B544" s="2">
        <v>45078</v>
      </c>
      <c r="C544" t="s">
        <v>49</v>
      </c>
      <c r="D544">
        <v>293</v>
      </c>
      <c r="E544">
        <v>83</v>
      </c>
      <c r="F544">
        <v>4</v>
      </c>
      <c r="G544">
        <v>4</v>
      </c>
    </row>
    <row r="545" spans="1:7" x14ac:dyDescent="0.3">
      <c r="A545">
        <v>10052</v>
      </c>
      <c r="B545" s="2">
        <v>44835</v>
      </c>
      <c r="C545" t="s">
        <v>90</v>
      </c>
      <c r="D545">
        <v>58</v>
      </c>
      <c r="E545">
        <v>29</v>
      </c>
      <c r="F545">
        <v>1</v>
      </c>
      <c r="G545">
        <v>1</v>
      </c>
    </row>
    <row r="546" spans="1:7" x14ac:dyDescent="0.3">
      <c r="A546">
        <v>10052</v>
      </c>
      <c r="B546" s="2">
        <v>44805</v>
      </c>
      <c r="C546" t="s">
        <v>62</v>
      </c>
      <c r="D546">
        <v>145</v>
      </c>
      <c r="E546">
        <v>42</v>
      </c>
      <c r="F546">
        <v>1</v>
      </c>
      <c r="G546">
        <v>0</v>
      </c>
    </row>
    <row r="547" spans="1:7" x14ac:dyDescent="0.3">
      <c r="A547">
        <v>10052</v>
      </c>
      <c r="B547" s="2">
        <v>45139</v>
      </c>
      <c r="C547" t="s">
        <v>93</v>
      </c>
      <c r="D547">
        <v>57</v>
      </c>
      <c r="E547">
        <v>19</v>
      </c>
      <c r="F547">
        <v>3</v>
      </c>
      <c r="G547">
        <v>1</v>
      </c>
    </row>
    <row r="548" spans="1:7" x14ac:dyDescent="0.3">
      <c r="A548">
        <v>10052</v>
      </c>
      <c r="B548" s="2">
        <v>45170</v>
      </c>
      <c r="C548" t="s">
        <v>89</v>
      </c>
      <c r="D548">
        <v>257</v>
      </c>
      <c r="E548">
        <v>86</v>
      </c>
      <c r="F548">
        <v>1</v>
      </c>
      <c r="G548">
        <v>0</v>
      </c>
    </row>
    <row r="549" spans="1:7" x14ac:dyDescent="0.3">
      <c r="A549">
        <v>10052</v>
      </c>
      <c r="B549" s="2">
        <v>45139</v>
      </c>
      <c r="C549" t="s">
        <v>58</v>
      </c>
      <c r="D549">
        <v>29</v>
      </c>
      <c r="E549">
        <v>17</v>
      </c>
      <c r="F549">
        <v>3</v>
      </c>
      <c r="G549">
        <v>0</v>
      </c>
    </row>
    <row r="550" spans="1:7" x14ac:dyDescent="0.3">
      <c r="A550">
        <v>10053</v>
      </c>
      <c r="B550" s="2">
        <v>45292</v>
      </c>
      <c r="C550" t="s">
        <v>48</v>
      </c>
      <c r="D550">
        <v>37</v>
      </c>
      <c r="E550">
        <v>79</v>
      </c>
      <c r="F550">
        <v>0</v>
      </c>
      <c r="G550">
        <v>0</v>
      </c>
    </row>
    <row r="551" spans="1:7" x14ac:dyDescent="0.3">
      <c r="A551">
        <v>10053</v>
      </c>
      <c r="B551" s="2">
        <v>44835</v>
      </c>
      <c r="C551" t="s">
        <v>59</v>
      </c>
      <c r="D551">
        <v>177</v>
      </c>
      <c r="E551">
        <v>29</v>
      </c>
      <c r="F551">
        <v>5</v>
      </c>
      <c r="G551">
        <v>1</v>
      </c>
    </row>
    <row r="552" spans="1:7" x14ac:dyDescent="0.3">
      <c r="A552">
        <v>10053</v>
      </c>
      <c r="B552" s="2">
        <v>44652</v>
      </c>
      <c r="C552" t="s">
        <v>57</v>
      </c>
      <c r="D552">
        <v>211</v>
      </c>
      <c r="E552">
        <v>74</v>
      </c>
      <c r="F552">
        <v>4</v>
      </c>
      <c r="G552">
        <v>4</v>
      </c>
    </row>
    <row r="553" spans="1:7" x14ac:dyDescent="0.3">
      <c r="A553">
        <v>10053</v>
      </c>
      <c r="B553" s="2">
        <v>44713</v>
      </c>
      <c r="C553" t="s">
        <v>19</v>
      </c>
      <c r="D553">
        <v>123</v>
      </c>
      <c r="E553">
        <v>28</v>
      </c>
      <c r="F553">
        <v>2</v>
      </c>
      <c r="G553">
        <v>1</v>
      </c>
    </row>
    <row r="554" spans="1:7" x14ac:dyDescent="0.3">
      <c r="A554">
        <v>10053</v>
      </c>
      <c r="B554" s="2">
        <v>44805</v>
      </c>
      <c r="C554" t="s">
        <v>102</v>
      </c>
      <c r="D554">
        <v>182</v>
      </c>
      <c r="E554">
        <v>80</v>
      </c>
      <c r="F554">
        <v>1</v>
      </c>
      <c r="G554">
        <v>0</v>
      </c>
    </row>
    <row r="555" spans="1:7" x14ac:dyDescent="0.3">
      <c r="A555">
        <v>10053</v>
      </c>
      <c r="B555" s="2">
        <v>45323</v>
      </c>
      <c r="C555" t="s">
        <v>33</v>
      </c>
      <c r="D555">
        <v>144</v>
      </c>
      <c r="E555">
        <v>99</v>
      </c>
      <c r="F555">
        <v>1</v>
      </c>
      <c r="G555">
        <v>1</v>
      </c>
    </row>
    <row r="556" spans="1:7" x14ac:dyDescent="0.3">
      <c r="A556">
        <v>10053</v>
      </c>
      <c r="B556" s="2">
        <v>44805</v>
      </c>
      <c r="C556" t="s">
        <v>99</v>
      </c>
      <c r="D556">
        <v>79</v>
      </c>
      <c r="E556">
        <v>72</v>
      </c>
      <c r="F556">
        <v>4</v>
      </c>
      <c r="G556">
        <v>1</v>
      </c>
    </row>
    <row r="557" spans="1:7" x14ac:dyDescent="0.3">
      <c r="A557">
        <v>10053</v>
      </c>
      <c r="B557" s="2">
        <v>45323</v>
      </c>
      <c r="C557" t="s">
        <v>87</v>
      </c>
      <c r="D557">
        <v>110</v>
      </c>
      <c r="E557">
        <v>41</v>
      </c>
      <c r="F557">
        <v>4</v>
      </c>
      <c r="G557">
        <v>4</v>
      </c>
    </row>
    <row r="558" spans="1:7" x14ac:dyDescent="0.3">
      <c r="A558">
        <v>10053</v>
      </c>
      <c r="B558" s="2">
        <v>45017</v>
      </c>
      <c r="C558" t="s">
        <v>81</v>
      </c>
      <c r="D558">
        <v>46</v>
      </c>
      <c r="E558">
        <v>97</v>
      </c>
      <c r="F558">
        <v>3</v>
      </c>
      <c r="G558">
        <v>2</v>
      </c>
    </row>
    <row r="559" spans="1:7" x14ac:dyDescent="0.3">
      <c r="A559">
        <v>10053</v>
      </c>
      <c r="B559" s="2">
        <v>44713</v>
      </c>
      <c r="C559" t="s">
        <v>5</v>
      </c>
      <c r="D559">
        <v>67</v>
      </c>
      <c r="E559">
        <v>54</v>
      </c>
      <c r="F559">
        <v>3</v>
      </c>
      <c r="G559">
        <v>2</v>
      </c>
    </row>
    <row r="560" spans="1:7" x14ac:dyDescent="0.3">
      <c r="A560">
        <v>10054</v>
      </c>
      <c r="B560" s="2">
        <v>45231</v>
      </c>
      <c r="C560" t="s">
        <v>45</v>
      </c>
      <c r="D560">
        <v>236</v>
      </c>
      <c r="E560">
        <v>15</v>
      </c>
      <c r="F560">
        <v>1</v>
      </c>
      <c r="G560">
        <v>1</v>
      </c>
    </row>
    <row r="561" spans="1:7" x14ac:dyDescent="0.3">
      <c r="A561">
        <v>10054</v>
      </c>
      <c r="B561" s="2">
        <v>44986</v>
      </c>
      <c r="C561" t="s">
        <v>48</v>
      </c>
      <c r="D561">
        <v>112</v>
      </c>
      <c r="E561">
        <v>24</v>
      </c>
      <c r="F561">
        <v>1</v>
      </c>
      <c r="G561">
        <v>0</v>
      </c>
    </row>
    <row r="562" spans="1:7" x14ac:dyDescent="0.3">
      <c r="A562">
        <v>10054</v>
      </c>
      <c r="B562" s="2">
        <v>44652</v>
      </c>
      <c r="C562" t="s">
        <v>80</v>
      </c>
      <c r="D562">
        <v>134</v>
      </c>
      <c r="E562">
        <v>11</v>
      </c>
      <c r="F562">
        <v>1</v>
      </c>
      <c r="G562">
        <v>1</v>
      </c>
    </row>
    <row r="563" spans="1:7" x14ac:dyDescent="0.3">
      <c r="A563">
        <v>10054</v>
      </c>
      <c r="B563" s="2">
        <v>45200</v>
      </c>
      <c r="C563" t="s">
        <v>87</v>
      </c>
      <c r="D563">
        <v>66</v>
      </c>
      <c r="E563">
        <v>12</v>
      </c>
      <c r="F563">
        <v>3</v>
      </c>
      <c r="G563">
        <v>3</v>
      </c>
    </row>
    <row r="564" spans="1:7" x14ac:dyDescent="0.3">
      <c r="A564">
        <v>10054</v>
      </c>
      <c r="B564" s="2">
        <v>45200</v>
      </c>
      <c r="C564" t="s">
        <v>7</v>
      </c>
      <c r="D564">
        <v>117</v>
      </c>
      <c r="E564">
        <v>79</v>
      </c>
      <c r="F564">
        <v>1</v>
      </c>
      <c r="G564">
        <v>0</v>
      </c>
    </row>
    <row r="565" spans="1:7" x14ac:dyDescent="0.3">
      <c r="A565">
        <v>10054</v>
      </c>
      <c r="B565" s="2">
        <v>45566</v>
      </c>
      <c r="C565" t="s">
        <v>102</v>
      </c>
      <c r="D565">
        <v>142</v>
      </c>
      <c r="E565">
        <v>98</v>
      </c>
      <c r="F565">
        <v>3</v>
      </c>
      <c r="G565">
        <v>1</v>
      </c>
    </row>
    <row r="566" spans="1:7" x14ac:dyDescent="0.3">
      <c r="A566">
        <v>10054</v>
      </c>
      <c r="B566" s="2">
        <v>44593</v>
      </c>
      <c r="C566" t="s">
        <v>43</v>
      </c>
      <c r="D566">
        <v>202</v>
      </c>
      <c r="E566">
        <v>15</v>
      </c>
      <c r="F566">
        <v>5</v>
      </c>
      <c r="G566">
        <v>4</v>
      </c>
    </row>
    <row r="567" spans="1:7" x14ac:dyDescent="0.3">
      <c r="A567">
        <v>10054</v>
      </c>
      <c r="B567" s="2">
        <v>45047</v>
      </c>
      <c r="C567" t="s">
        <v>25</v>
      </c>
      <c r="D567">
        <v>97</v>
      </c>
      <c r="E567">
        <v>99</v>
      </c>
      <c r="F567">
        <v>1</v>
      </c>
      <c r="G567">
        <v>0</v>
      </c>
    </row>
    <row r="568" spans="1:7" x14ac:dyDescent="0.3">
      <c r="A568">
        <v>10055</v>
      </c>
      <c r="B568" s="2">
        <v>45536</v>
      </c>
      <c r="C568" t="s">
        <v>38</v>
      </c>
      <c r="D568">
        <v>60</v>
      </c>
      <c r="E568">
        <v>33</v>
      </c>
      <c r="F568">
        <v>3</v>
      </c>
      <c r="G568">
        <v>0</v>
      </c>
    </row>
    <row r="569" spans="1:7" x14ac:dyDescent="0.3">
      <c r="A569">
        <v>10055</v>
      </c>
      <c r="B569" s="2">
        <v>44927</v>
      </c>
      <c r="C569" t="s">
        <v>10</v>
      </c>
      <c r="D569">
        <v>266</v>
      </c>
      <c r="E569">
        <v>15</v>
      </c>
      <c r="F569">
        <v>4</v>
      </c>
      <c r="G569">
        <v>0</v>
      </c>
    </row>
    <row r="570" spans="1:7" x14ac:dyDescent="0.3">
      <c r="A570">
        <v>10055</v>
      </c>
      <c r="B570" s="2">
        <v>45017</v>
      </c>
      <c r="C570" t="s">
        <v>63</v>
      </c>
      <c r="D570">
        <v>281</v>
      </c>
      <c r="E570">
        <v>60</v>
      </c>
      <c r="F570">
        <v>2</v>
      </c>
      <c r="G570">
        <v>1</v>
      </c>
    </row>
    <row r="571" spans="1:7" x14ac:dyDescent="0.3">
      <c r="A571">
        <v>10055</v>
      </c>
      <c r="B571" s="2">
        <v>44866</v>
      </c>
      <c r="C571" t="s">
        <v>87</v>
      </c>
      <c r="D571">
        <v>19</v>
      </c>
      <c r="E571">
        <v>90</v>
      </c>
      <c r="F571">
        <v>2</v>
      </c>
      <c r="G571">
        <v>1</v>
      </c>
    </row>
    <row r="572" spans="1:7" x14ac:dyDescent="0.3">
      <c r="A572">
        <v>10055</v>
      </c>
      <c r="B572" s="2">
        <v>45139</v>
      </c>
      <c r="C572" t="s">
        <v>5</v>
      </c>
      <c r="D572">
        <v>130</v>
      </c>
      <c r="E572">
        <v>90</v>
      </c>
      <c r="F572">
        <v>2</v>
      </c>
      <c r="G572">
        <v>0</v>
      </c>
    </row>
    <row r="573" spans="1:7" x14ac:dyDescent="0.3">
      <c r="A573">
        <v>10055</v>
      </c>
      <c r="B573" s="2">
        <v>45047</v>
      </c>
      <c r="C573" t="s">
        <v>12</v>
      </c>
      <c r="D573">
        <v>208</v>
      </c>
      <c r="E573">
        <v>29</v>
      </c>
      <c r="F573">
        <v>1</v>
      </c>
      <c r="G573">
        <v>0</v>
      </c>
    </row>
    <row r="574" spans="1:7" x14ac:dyDescent="0.3">
      <c r="A574">
        <v>10055</v>
      </c>
      <c r="B574" s="2">
        <v>45200</v>
      </c>
      <c r="C574" t="s">
        <v>53</v>
      </c>
      <c r="D574">
        <v>211</v>
      </c>
      <c r="E574">
        <v>76</v>
      </c>
      <c r="F574">
        <v>0</v>
      </c>
      <c r="G574">
        <v>0</v>
      </c>
    </row>
    <row r="575" spans="1:7" x14ac:dyDescent="0.3">
      <c r="A575">
        <v>10055</v>
      </c>
      <c r="B575" s="2">
        <v>44986</v>
      </c>
      <c r="C575" t="s">
        <v>88</v>
      </c>
      <c r="D575">
        <v>223</v>
      </c>
      <c r="E575">
        <v>64</v>
      </c>
      <c r="F575">
        <v>2</v>
      </c>
      <c r="G575">
        <v>0</v>
      </c>
    </row>
    <row r="576" spans="1:7" x14ac:dyDescent="0.3">
      <c r="A576">
        <v>10055</v>
      </c>
      <c r="B576" s="2">
        <v>45139</v>
      </c>
      <c r="C576" t="s">
        <v>50</v>
      </c>
      <c r="D576">
        <v>178</v>
      </c>
      <c r="E576">
        <v>36</v>
      </c>
      <c r="F576">
        <v>4</v>
      </c>
      <c r="G576">
        <v>1</v>
      </c>
    </row>
    <row r="577" spans="1:7" x14ac:dyDescent="0.3">
      <c r="A577">
        <v>10055</v>
      </c>
      <c r="B577" s="2">
        <v>44805</v>
      </c>
      <c r="C577" t="s">
        <v>17</v>
      </c>
      <c r="D577">
        <v>287</v>
      </c>
      <c r="E577">
        <v>98</v>
      </c>
      <c r="F577">
        <v>0</v>
      </c>
      <c r="G577">
        <v>0</v>
      </c>
    </row>
    <row r="578" spans="1:7" x14ac:dyDescent="0.3">
      <c r="A578">
        <v>10055</v>
      </c>
      <c r="B578" s="2">
        <v>45566</v>
      </c>
      <c r="C578" t="s">
        <v>6</v>
      </c>
      <c r="D578">
        <v>79</v>
      </c>
      <c r="E578">
        <v>50</v>
      </c>
      <c r="F578">
        <v>1</v>
      </c>
      <c r="G578">
        <v>0</v>
      </c>
    </row>
    <row r="579" spans="1:7" x14ac:dyDescent="0.3">
      <c r="A579">
        <v>10055</v>
      </c>
      <c r="B579" s="2">
        <v>44682</v>
      </c>
      <c r="C579" t="s">
        <v>41</v>
      </c>
      <c r="D579">
        <v>295</v>
      </c>
      <c r="E579">
        <v>33</v>
      </c>
      <c r="F579">
        <v>5</v>
      </c>
      <c r="G579">
        <v>0</v>
      </c>
    </row>
    <row r="580" spans="1:7" x14ac:dyDescent="0.3">
      <c r="A580">
        <v>10055</v>
      </c>
      <c r="B580" s="2">
        <v>45170</v>
      </c>
      <c r="C580" t="s">
        <v>33</v>
      </c>
      <c r="D580">
        <v>84</v>
      </c>
      <c r="E580">
        <v>62</v>
      </c>
      <c r="F580">
        <v>1</v>
      </c>
      <c r="G580">
        <v>1</v>
      </c>
    </row>
    <row r="581" spans="1:7" x14ac:dyDescent="0.3">
      <c r="A581">
        <v>10055</v>
      </c>
      <c r="B581" s="2">
        <v>45139</v>
      </c>
      <c r="C581" t="s">
        <v>52</v>
      </c>
      <c r="D581">
        <v>236</v>
      </c>
      <c r="E581">
        <v>23</v>
      </c>
      <c r="F581">
        <v>1</v>
      </c>
      <c r="G581">
        <v>0</v>
      </c>
    </row>
    <row r="582" spans="1:7" x14ac:dyDescent="0.3">
      <c r="A582">
        <v>10056</v>
      </c>
      <c r="B582" s="2">
        <v>44986</v>
      </c>
      <c r="C582" t="s">
        <v>27</v>
      </c>
      <c r="D582">
        <v>128</v>
      </c>
      <c r="E582">
        <v>55</v>
      </c>
      <c r="F582">
        <v>2</v>
      </c>
      <c r="G582">
        <v>0</v>
      </c>
    </row>
    <row r="583" spans="1:7" x14ac:dyDescent="0.3">
      <c r="A583">
        <v>10056</v>
      </c>
      <c r="B583" s="2">
        <v>44713</v>
      </c>
      <c r="C583" t="s">
        <v>7</v>
      </c>
      <c r="D583">
        <v>254</v>
      </c>
      <c r="E583">
        <v>70</v>
      </c>
      <c r="F583">
        <v>2</v>
      </c>
      <c r="G583">
        <v>2</v>
      </c>
    </row>
    <row r="584" spans="1:7" x14ac:dyDescent="0.3">
      <c r="A584">
        <v>10056</v>
      </c>
      <c r="B584" s="2">
        <v>45261</v>
      </c>
      <c r="C584" t="s">
        <v>101</v>
      </c>
      <c r="D584">
        <v>104</v>
      </c>
      <c r="E584">
        <v>27</v>
      </c>
      <c r="F584">
        <v>3</v>
      </c>
      <c r="G584">
        <v>3</v>
      </c>
    </row>
    <row r="585" spans="1:7" x14ac:dyDescent="0.3">
      <c r="A585">
        <v>10056</v>
      </c>
      <c r="B585" s="2">
        <v>44866</v>
      </c>
      <c r="C585" t="s">
        <v>82</v>
      </c>
      <c r="D585">
        <v>108</v>
      </c>
      <c r="E585">
        <v>11</v>
      </c>
      <c r="F585">
        <v>0</v>
      </c>
      <c r="G585">
        <v>0</v>
      </c>
    </row>
    <row r="586" spans="1:7" x14ac:dyDescent="0.3">
      <c r="A586">
        <v>10056</v>
      </c>
      <c r="B586" s="2">
        <v>45078</v>
      </c>
      <c r="C586" t="s">
        <v>38</v>
      </c>
      <c r="D586">
        <v>221</v>
      </c>
      <c r="E586">
        <v>35</v>
      </c>
      <c r="F586">
        <v>2</v>
      </c>
      <c r="G586">
        <v>2</v>
      </c>
    </row>
    <row r="587" spans="1:7" x14ac:dyDescent="0.3">
      <c r="A587">
        <v>10056</v>
      </c>
      <c r="B587" s="2">
        <v>44958</v>
      </c>
      <c r="C587" t="s">
        <v>81</v>
      </c>
      <c r="D587">
        <v>43</v>
      </c>
      <c r="E587">
        <v>98</v>
      </c>
      <c r="F587">
        <v>1</v>
      </c>
      <c r="G587">
        <v>1</v>
      </c>
    </row>
    <row r="588" spans="1:7" x14ac:dyDescent="0.3">
      <c r="A588">
        <v>10056</v>
      </c>
      <c r="B588" s="2">
        <v>45170</v>
      </c>
      <c r="C588" t="s">
        <v>76</v>
      </c>
      <c r="D588">
        <v>244</v>
      </c>
      <c r="E588">
        <v>15</v>
      </c>
      <c r="F588">
        <v>1</v>
      </c>
      <c r="G588">
        <v>1</v>
      </c>
    </row>
    <row r="589" spans="1:7" x14ac:dyDescent="0.3">
      <c r="A589">
        <v>10057</v>
      </c>
      <c r="B589" s="2">
        <v>45566</v>
      </c>
      <c r="C589" t="s">
        <v>98</v>
      </c>
      <c r="D589">
        <v>65</v>
      </c>
      <c r="E589">
        <v>41</v>
      </c>
      <c r="F589">
        <v>3</v>
      </c>
      <c r="G589">
        <v>0</v>
      </c>
    </row>
    <row r="590" spans="1:7" x14ac:dyDescent="0.3">
      <c r="A590">
        <v>10057</v>
      </c>
      <c r="B590" s="2">
        <v>45566</v>
      </c>
      <c r="C590" t="s">
        <v>52</v>
      </c>
      <c r="D590">
        <v>285</v>
      </c>
      <c r="E590">
        <v>76</v>
      </c>
      <c r="F590">
        <v>0</v>
      </c>
      <c r="G590">
        <v>0</v>
      </c>
    </row>
    <row r="591" spans="1:7" x14ac:dyDescent="0.3">
      <c r="A591">
        <v>10057</v>
      </c>
      <c r="B591" s="2">
        <v>44652</v>
      </c>
      <c r="C591" t="s">
        <v>96</v>
      </c>
      <c r="D591">
        <v>107</v>
      </c>
      <c r="E591">
        <v>48</v>
      </c>
      <c r="F591">
        <v>3</v>
      </c>
      <c r="G591">
        <v>3</v>
      </c>
    </row>
    <row r="592" spans="1:7" x14ac:dyDescent="0.3">
      <c r="A592">
        <v>10057</v>
      </c>
      <c r="B592" s="2">
        <v>45108</v>
      </c>
      <c r="C592" t="s">
        <v>44</v>
      </c>
      <c r="D592">
        <v>246</v>
      </c>
      <c r="E592">
        <v>88</v>
      </c>
      <c r="F592">
        <v>1</v>
      </c>
      <c r="G592">
        <v>1</v>
      </c>
    </row>
    <row r="593" spans="1:7" x14ac:dyDescent="0.3">
      <c r="A593">
        <v>10057</v>
      </c>
      <c r="B593" s="2">
        <v>44652</v>
      </c>
      <c r="C593" t="s">
        <v>54</v>
      </c>
      <c r="D593">
        <v>274</v>
      </c>
      <c r="E593">
        <v>21</v>
      </c>
      <c r="F593">
        <v>1</v>
      </c>
      <c r="G593">
        <v>1</v>
      </c>
    </row>
    <row r="594" spans="1:7" x14ac:dyDescent="0.3">
      <c r="A594">
        <v>10057</v>
      </c>
      <c r="B594" s="2">
        <v>45536</v>
      </c>
      <c r="C594" t="s">
        <v>82</v>
      </c>
      <c r="D594">
        <v>67</v>
      </c>
      <c r="E594">
        <v>79</v>
      </c>
      <c r="F594">
        <v>2</v>
      </c>
      <c r="G594">
        <v>2</v>
      </c>
    </row>
    <row r="595" spans="1:7" x14ac:dyDescent="0.3">
      <c r="A595">
        <v>10057</v>
      </c>
      <c r="B595" s="2">
        <v>44805</v>
      </c>
      <c r="C595" t="s">
        <v>99</v>
      </c>
      <c r="D595">
        <v>211</v>
      </c>
      <c r="E595">
        <v>13</v>
      </c>
      <c r="F595">
        <v>2</v>
      </c>
      <c r="G595">
        <v>1</v>
      </c>
    </row>
    <row r="596" spans="1:7" x14ac:dyDescent="0.3">
      <c r="A596">
        <v>10057</v>
      </c>
      <c r="B596" s="2">
        <v>44896</v>
      </c>
      <c r="C596" t="s">
        <v>77</v>
      </c>
      <c r="D596">
        <v>242</v>
      </c>
      <c r="E596">
        <v>68</v>
      </c>
      <c r="F596">
        <v>5</v>
      </c>
      <c r="G596">
        <v>1</v>
      </c>
    </row>
    <row r="597" spans="1:7" x14ac:dyDescent="0.3">
      <c r="A597">
        <v>10057</v>
      </c>
      <c r="B597" s="2">
        <v>44713</v>
      </c>
      <c r="C597" t="s">
        <v>80</v>
      </c>
      <c r="D597">
        <v>138</v>
      </c>
      <c r="E597">
        <v>21</v>
      </c>
      <c r="F597">
        <v>1</v>
      </c>
      <c r="G597">
        <v>0</v>
      </c>
    </row>
    <row r="598" spans="1:7" x14ac:dyDescent="0.3">
      <c r="A598">
        <v>10057</v>
      </c>
      <c r="B598" s="2">
        <v>44774</v>
      </c>
      <c r="C598" t="s">
        <v>72</v>
      </c>
      <c r="D598">
        <v>240</v>
      </c>
      <c r="E598">
        <v>75</v>
      </c>
      <c r="F598">
        <v>0</v>
      </c>
      <c r="G598">
        <v>0</v>
      </c>
    </row>
    <row r="599" spans="1:7" x14ac:dyDescent="0.3">
      <c r="A599">
        <v>10057</v>
      </c>
      <c r="B599" s="2">
        <v>44866</v>
      </c>
      <c r="C599" t="s">
        <v>71</v>
      </c>
      <c r="D599">
        <v>203</v>
      </c>
      <c r="E599">
        <v>31</v>
      </c>
      <c r="F599">
        <v>3</v>
      </c>
      <c r="G599">
        <v>0</v>
      </c>
    </row>
    <row r="600" spans="1:7" x14ac:dyDescent="0.3">
      <c r="A600">
        <v>10057</v>
      </c>
      <c r="B600" s="2">
        <v>45200</v>
      </c>
      <c r="C600" t="s">
        <v>86</v>
      </c>
      <c r="D600">
        <v>299</v>
      </c>
      <c r="E600">
        <v>32</v>
      </c>
      <c r="F600">
        <v>0</v>
      </c>
      <c r="G600">
        <v>0</v>
      </c>
    </row>
    <row r="601" spans="1:7" x14ac:dyDescent="0.3">
      <c r="A601">
        <v>10057</v>
      </c>
      <c r="B601" s="2">
        <v>44652</v>
      </c>
      <c r="C601" t="s">
        <v>94</v>
      </c>
      <c r="D601">
        <v>224</v>
      </c>
      <c r="E601">
        <v>67</v>
      </c>
      <c r="F601">
        <v>2</v>
      </c>
      <c r="G601">
        <v>2</v>
      </c>
    </row>
    <row r="602" spans="1:7" x14ac:dyDescent="0.3">
      <c r="A602">
        <v>10057</v>
      </c>
      <c r="B602" s="2">
        <v>45108</v>
      </c>
      <c r="C602" t="s">
        <v>8</v>
      </c>
      <c r="D602">
        <v>102</v>
      </c>
      <c r="E602">
        <v>10</v>
      </c>
      <c r="F602">
        <v>0</v>
      </c>
      <c r="G602">
        <v>0</v>
      </c>
    </row>
    <row r="603" spans="1:7" x14ac:dyDescent="0.3">
      <c r="A603">
        <v>10058</v>
      </c>
      <c r="B603" s="2">
        <v>45413</v>
      </c>
      <c r="C603" t="s">
        <v>101</v>
      </c>
      <c r="D603">
        <v>50</v>
      </c>
      <c r="E603">
        <v>41</v>
      </c>
      <c r="F603">
        <v>4</v>
      </c>
      <c r="G603">
        <v>0</v>
      </c>
    </row>
    <row r="604" spans="1:7" x14ac:dyDescent="0.3">
      <c r="A604">
        <v>10058</v>
      </c>
      <c r="B604" s="2">
        <v>45627</v>
      </c>
      <c r="C604" t="s">
        <v>36</v>
      </c>
      <c r="D604">
        <v>152</v>
      </c>
      <c r="E604">
        <v>36</v>
      </c>
      <c r="F604">
        <v>5</v>
      </c>
      <c r="G604">
        <v>4</v>
      </c>
    </row>
    <row r="605" spans="1:7" x14ac:dyDescent="0.3">
      <c r="A605">
        <v>10058</v>
      </c>
      <c r="B605" s="2">
        <v>44652</v>
      </c>
      <c r="C605" t="s">
        <v>5</v>
      </c>
      <c r="D605">
        <v>104</v>
      </c>
      <c r="E605">
        <v>14</v>
      </c>
      <c r="F605">
        <v>0</v>
      </c>
      <c r="G605">
        <v>0</v>
      </c>
    </row>
    <row r="606" spans="1:7" x14ac:dyDescent="0.3">
      <c r="A606">
        <v>10058</v>
      </c>
      <c r="B606" s="2">
        <v>44835</v>
      </c>
      <c r="C606" t="s">
        <v>62</v>
      </c>
      <c r="D606">
        <v>26</v>
      </c>
      <c r="E606">
        <v>52</v>
      </c>
      <c r="F606">
        <v>4</v>
      </c>
      <c r="G606">
        <v>2</v>
      </c>
    </row>
    <row r="607" spans="1:7" x14ac:dyDescent="0.3">
      <c r="A607">
        <v>10058</v>
      </c>
      <c r="B607" s="2">
        <v>44713</v>
      </c>
      <c r="C607" t="s">
        <v>67</v>
      </c>
      <c r="D607">
        <v>35</v>
      </c>
      <c r="E607">
        <v>30</v>
      </c>
      <c r="F607">
        <v>1</v>
      </c>
      <c r="G607">
        <v>0</v>
      </c>
    </row>
    <row r="608" spans="1:7" x14ac:dyDescent="0.3">
      <c r="A608">
        <v>10058</v>
      </c>
      <c r="B608" s="2">
        <v>45108</v>
      </c>
      <c r="C608" t="s">
        <v>73</v>
      </c>
      <c r="D608">
        <v>297</v>
      </c>
      <c r="E608">
        <v>14</v>
      </c>
      <c r="F608">
        <v>1</v>
      </c>
      <c r="G608">
        <v>1</v>
      </c>
    </row>
    <row r="609" spans="1:7" x14ac:dyDescent="0.3">
      <c r="A609">
        <v>10058</v>
      </c>
      <c r="B609" s="2">
        <v>44713</v>
      </c>
      <c r="C609" t="s">
        <v>4</v>
      </c>
      <c r="D609">
        <v>163</v>
      </c>
      <c r="E609">
        <v>18</v>
      </c>
      <c r="F609">
        <v>2</v>
      </c>
      <c r="G609">
        <v>1</v>
      </c>
    </row>
    <row r="610" spans="1:7" x14ac:dyDescent="0.3">
      <c r="A610">
        <v>10058</v>
      </c>
      <c r="B610" s="2">
        <v>45383</v>
      </c>
      <c r="C610" t="s">
        <v>81</v>
      </c>
      <c r="D610">
        <v>291</v>
      </c>
      <c r="E610">
        <v>27</v>
      </c>
      <c r="F610">
        <v>1</v>
      </c>
      <c r="G610">
        <v>1</v>
      </c>
    </row>
    <row r="611" spans="1:7" x14ac:dyDescent="0.3">
      <c r="A611">
        <v>10058</v>
      </c>
      <c r="B611" s="2">
        <v>44774</v>
      </c>
      <c r="C611" t="s">
        <v>34</v>
      </c>
      <c r="D611">
        <v>150</v>
      </c>
      <c r="E611">
        <v>99</v>
      </c>
      <c r="F611">
        <v>3</v>
      </c>
      <c r="G611">
        <v>1</v>
      </c>
    </row>
    <row r="612" spans="1:7" x14ac:dyDescent="0.3">
      <c r="A612">
        <v>10058</v>
      </c>
      <c r="B612" s="2">
        <v>44958</v>
      </c>
      <c r="C612" t="s">
        <v>31</v>
      </c>
      <c r="D612">
        <v>39</v>
      </c>
      <c r="E612">
        <v>98</v>
      </c>
      <c r="F612">
        <v>0</v>
      </c>
      <c r="G612">
        <v>0</v>
      </c>
    </row>
    <row r="613" spans="1:7" x14ac:dyDescent="0.3">
      <c r="A613">
        <v>10058</v>
      </c>
      <c r="B613" s="2">
        <v>45108</v>
      </c>
      <c r="C613" t="s">
        <v>79</v>
      </c>
      <c r="D613">
        <v>228</v>
      </c>
      <c r="E613">
        <v>77</v>
      </c>
      <c r="F613">
        <v>2</v>
      </c>
      <c r="G613">
        <v>1</v>
      </c>
    </row>
    <row r="614" spans="1:7" x14ac:dyDescent="0.3">
      <c r="A614">
        <v>10058</v>
      </c>
      <c r="B614" s="2">
        <v>45231</v>
      </c>
      <c r="C614" t="s">
        <v>88</v>
      </c>
      <c r="D614">
        <v>76</v>
      </c>
      <c r="E614">
        <v>76</v>
      </c>
      <c r="F614">
        <v>4</v>
      </c>
      <c r="G614">
        <v>3</v>
      </c>
    </row>
    <row r="615" spans="1:7" x14ac:dyDescent="0.3">
      <c r="A615">
        <v>10058</v>
      </c>
      <c r="B615" s="2">
        <v>45505</v>
      </c>
      <c r="C615" t="s">
        <v>64</v>
      </c>
      <c r="D615">
        <v>262</v>
      </c>
      <c r="E615">
        <v>100</v>
      </c>
      <c r="F615">
        <v>2</v>
      </c>
      <c r="G615">
        <v>0</v>
      </c>
    </row>
    <row r="616" spans="1:7" x14ac:dyDescent="0.3">
      <c r="A616">
        <v>10058</v>
      </c>
      <c r="B616" s="2">
        <v>45108</v>
      </c>
      <c r="C616" t="s">
        <v>56</v>
      </c>
      <c r="D616">
        <v>109</v>
      </c>
      <c r="E616">
        <v>69</v>
      </c>
      <c r="F616">
        <v>0</v>
      </c>
      <c r="G616">
        <v>0</v>
      </c>
    </row>
    <row r="617" spans="1:7" x14ac:dyDescent="0.3">
      <c r="A617">
        <v>10059</v>
      </c>
      <c r="B617" s="2">
        <v>45108</v>
      </c>
      <c r="C617" t="s">
        <v>19</v>
      </c>
      <c r="D617">
        <v>140</v>
      </c>
      <c r="E617">
        <v>74</v>
      </c>
      <c r="F617">
        <v>1</v>
      </c>
      <c r="G617">
        <v>1</v>
      </c>
    </row>
    <row r="618" spans="1:7" x14ac:dyDescent="0.3">
      <c r="A618">
        <v>10059</v>
      </c>
      <c r="B618" s="2">
        <v>45627</v>
      </c>
      <c r="C618" t="s">
        <v>98</v>
      </c>
      <c r="D618">
        <v>175</v>
      </c>
      <c r="E618">
        <v>53</v>
      </c>
      <c r="F618">
        <v>0</v>
      </c>
      <c r="G618">
        <v>0</v>
      </c>
    </row>
    <row r="619" spans="1:7" x14ac:dyDescent="0.3">
      <c r="A619">
        <v>10059</v>
      </c>
      <c r="B619" s="2">
        <v>45323</v>
      </c>
      <c r="C619" t="s">
        <v>30</v>
      </c>
      <c r="D619">
        <v>24</v>
      </c>
      <c r="E619">
        <v>53</v>
      </c>
      <c r="F619">
        <v>0</v>
      </c>
      <c r="G619">
        <v>0</v>
      </c>
    </row>
    <row r="620" spans="1:7" x14ac:dyDescent="0.3">
      <c r="A620">
        <v>10059</v>
      </c>
      <c r="B620" s="2">
        <v>45474</v>
      </c>
      <c r="C620" t="s">
        <v>82</v>
      </c>
      <c r="D620">
        <v>252</v>
      </c>
      <c r="E620">
        <v>29</v>
      </c>
      <c r="F620">
        <v>0</v>
      </c>
      <c r="G620">
        <v>0</v>
      </c>
    </row>
    <row r="621" spans="1:7" x14ac:dyDescent="0.3">
      <c r="A621">
        <v>10059</v>
      </c>
      <c r="B621" s="2">
        <v>45444</v>
      </c>
      <c r="C621" t="s">
        <v>57</v>
      </c>
      <c r="D621">
        <v>284</v>
      </c>
      <c r="E621">
        <v>17</v>
      </c>
      <c r="F621">
        <v>3</v>
      </c>
      <c r="G621">
        <v>3</v>
      </c>
    </row>
    <row r="622" spans="1:7" x14ac:dyDescent="0.3">
      <c r="A622">
        <v>10059</v>
      </c>
      <c r="B622" s="2">
        <v>45566</v>
      </c>
      <c r="C622" t="s">
        <v>56</v>
      </c>
      <c r="D622">
        <v>163</v>
      </c>
      <c r="E622">
        <v>50</v>
      </c>
      <c r="F622">
        <v>5</v>
      </c>
      <c r="G622">
        <v>5</v>
      </c>
    </row>
    <row r="623" spans="1:7" x14ac:dyDescent="0.3">
      <c r="A623">
        <v>10059</v>
      </c>
      <c r="B623" s="2">
        <v>45627</v>
      </c>
      <c r="C623" t="s">
        <v>9</v>
      </c>
      <c r="D623">
        <v>284</v>
      </c>
      <c r="E623">
        <v>55</v>
      </c>
      <c r="F623">
        <v>0</v>
      </c>
      <c r="G623">
        <v>0</v>
      </c>
    </row>
    <row r="624" spans="1:7" x14ac:dyDescent="0.3">
      <c r="A624">
        <v>10059</v>
      </c>
      <c r="B624" s="2">
        <v>44682</v>
      </c>
      <c r="C624" t="s">
        <v>46</v>
      </c>
      <c r="D624">
        <v>86</v>
      </c>
      <c r="E624">
        <v>58</v>
      </c>
      <c r="F624">
        <v>0</v>
      </c>
      <c r="G624">
        <v>0</v>
      </c>
    </row>
    <row r="625" spans="1:7" x14ac:dyDescent="0.3">
      <c r="A625">
        <v>10059</v>
      </c>
      <c r="B625" s="2">
        <v>45597</v>
      </c>
      <c r="C625" t="s">
        <v>48</v>
      </c>
      <c r="D625">
        <v>94</v>
      </c>
      <c r="E625">
        <v>33</v>
      </c>
      <c r="F625">
        <v>4</v>
      </c>
      <c r="G625">
        <v>3</v>
      </c>
    </row>
    <row r="626" spans="1:7" x14ac:dyDescent="0.3">
      <c r="A626">
        <v>10059</v>
      </c>
      <c r="B626" s="2">
        <v>44774</v>
      </c>
      <c r="C626" t="s">
        <v>75</v>
      </c>
      <c r="D626">
        <v>167</v>
      </c>
      <c r="E626">
        <v>62</v>
      </c>
      <c r="F626">
        <v>0</v>
      </c>
      <c r="G626">
        <v>0</v>
      </c>
    </row>
    <row r="627" spans="1:7" x14ac:dyDescent="0.3">
      <c r="A627">
        <v>10059</v>
      </c>
      <c r="B627" s="2">
        <v>44713</v>
      </c>
      <c r="C627" t="s">
        <v>85</v>
      </c>
      <c r="D627">
        <v>264</v>
      </c>
      <c r="E627">
        <v>48</v>
      </c>
      <c r="F627">
        <v>1</v>
      </c>
      <c r="G627">
        <v>1</v>
      </c>
    </row>
    <row r="628" spans="1:7" x14ac:dyDescent="0.3">
      <c r="A628">
        <v>10059</v>
      </c>
      <c r="B628" s="2">
        <v>44958</v>
      </c>
      <c r="C628" t="s">
        <v>31</v>
      </c>
      <c r="D628">
        <v>278</v>
      </c>
      <c r="E628">
        <v>57</v>
      </c>
      <c r="F628">
        <v>1</v>
      </c>
      <c r="G628">
        <v>0</v>
      </c>
    </row>
    <row r="629" spans="1:7" x14ac:dyDescent="0.3">
      <c r="A629">
        <v>10059</v>
      </c>
      <c r="B629" s="2">
        <v>44621</v>
      </c>
      <c r="C629" t="s">
        <v>5</v>
      </c>
      <c r="D629">
        <v>113</v>
      </c>
      <c r="E629">
        <v>71</v>
      </c>
      <c r="F629">
        <v>1</v>
      </c>
      <c r="G629">
        <v>0</v>
      </c>
    </row>
    <row r="630" spans="1:7" x14ac:dyDescent="0.3">
      <c r="A630">
        <v>10059</v>
      </c>
      <c r="B630" s="2">
        <v>45536</v>
      </c>
      <c r="C630" t="s">
        <v>29</v>
      </c>
      <c r="D630">
        <v>88</v>
      </c>
      <c r="E630">
        <v>77</v>
      </c>
      <c r="F630">
        <v>1</v>
      </c>
      <c r="G630">
        <v>1</v>
      </c>
    </row>
    <row r="631" spans="1:7" x14ac:dyDescent="0.3">
      <c r="A631">
        <v>10059</v>
      </c>
      <c r="B631" s="2">
        <v>45139</v>
      </c>
      <c r="C631" t="s">
        <v>92</v>
      </c>
      <c r="D631">
        <v>177</v>
      </c>
      <c r="E631">
        <v>36</v>
      </c>
      <c r="F631">
        <v>0</v>
      </c>
      <c r="G631">
        <v>0</v>
      </c>
    </row>
    <row r="632" spans="1:7" x14ac:dyDescent="0.3">
      <c r="A632">
        <v>10060</v>
      </c>
      <c r="B632" s="2">
        <v>44562</v>
      </c>
      <c r="C632" t="s">
        <v>62</v>
      </c>
      <c r="D632">
        <v>169</v>
      </c>
      <c r="E632">
        <v>69</v>
      </c>
      <c r="F632">
        <v>0</v>
      </c>
      <c r="G632">
        <v>0</v>
      </c>
    </row>
    <row r="633" spans="1:7" x14ac:dyDescent="0.3">
      <c r="A633">
        <v>10060</v>
      </c>
      <c r="B633" s="2">
        <v>44621</v>
      </c>
      <c r="C633" t="s">
        <v>53</v>
      </c>
      <c r="D633">
        <v>62</v>
      </c>
      <c r="E633">
        <v>49</v>
      </c>
      <c r="F633">
        <v>5</v>
      </c>
      <c r="G633">
        <v>5</v>
      </c>
    </row>
    <row r="634" spans="1:7" x14ac:dyDescent="0.3">
      <c r="A634">
        <v>10060</v>
      </c>
      <c r="B634" s="2">
        <v>44593</v>
      </c>
      <c r="C634" t="s">
        <v>95</v>
      </c>
      <c r="D634">
        <v>169</v>
      </c>
      <c r="E634">
        <v>34</v>
      </c>
      <c r="F634">
        <v>1</v>
      </c>
      <c r="G634">
        <v>0</v>
      </c>
    </row>
    <row r="635" spans="1:7" x14ac:dyDescent="0.3">
      <c r="A635">
        <v>10060</v>
      </c>
      <c r="B635" s="2">
        <v>45108</v>
      </c>
      <c r="C635" t="s">
        <v>70</v>
      </c>
      <c r="D635">
        <v>151</v>
      </c>
      <c r="E635">
        <v>95</v>
      </c>
      <c r="F635">
        <v>2</v>
      </c>
      <c r="G635">
        <v>1</v>
      </c>
    </row>
    <row r="636" spans="1:7" x14ac:dyDescent="0.3">
      <c r="A636">
        <v>10060</v>
      </c>
      <c r="B636" s="2">
        <v>44774</v>
      </c>
      <c r="C636" t="s">
        <v>18</v>
      </c>
      <c r="D636">
        <v>149</v>
      </c>
      <c r="E636">
        <v>24</v>
      </c>
      <c r="F636">
        <v>0</v>
      </c>
      <c r="G636">
        <v>0</v>
      </c>
    </row>
    <row r="637" spans="1:7" x14ac:dyDescent="0.3">
      <c r="A637">
        <v>10061</v>
      </c>
      <c r="B637" s="2">
        <v>45597</v>
      </c>
      <c r="C637" t="s">
        <v>83</v>
      </c>
      <c r="D637">
        <v>189</v>
      </c>
      <c r="E637">
        <v>28</v>
      </c>
      <c r="F637">
        <v>2</v>
      </c>
      <c r="G637">
        <v>1</v>
      </c>
    </row>
    <row r="638" spans="1:7" x14ac:dyDescent="0.3">
      <c r="A638">
        <v>10061</v>
      </c>
      <c r="B638" s="2">
        <v>45108</v>
      </c>
      <c r="C638" t="s">
        <v>75</v>
      </c>
      <c r="D638">
        <v>135</v>
      </c>
      <c r="E638">
        <v>88</v>
      </c>
      <c r="F638">
        <v>0</v>
      </c>
      <c r="G638">
        <v>0</v>
      </c>
    </row>
    <row r="639" spans="1:7" x14ac:dyDescent="0.3">
      <c r="A639">
        <v>10061</v>
      </c>
      <c r="B639" s="2">
        <v>45200</v>
      </c>
      <c r="C639" t="s">
        <v>69</v>
      </c>
      <c r="D639">
        <v>286</v>
      </c>
      <c r="E639">
        <v>13</v>
      </c>
      <c r="F639">
        <v>0</v>
      </c>
      <c r="G639">
        <v>0</v>
      </c>
    </row>
    <row r="640" spans="1:7" x14ac:dyDescent="0.3">
      <c r="A640">
        <v>10061</v>
      </c>
      <c r="B640" s="2">
        <v>45474</v>
      </c>
      <c r="C640" t="s">
        <v>17</v>
      </c>
      <c r="D640">
        <v>35</v>
      </c>
      <c r="E640">
        <v>21</v>
      </c>
      <c r="F640">
        <v>1</v>
      </c>
      <c r="G640">
        <v>0</v>
      </c>
    </row>
    <row r="641" spans="1:7" x14ac:dyDescent="0.3">
      <c r="A641">
        <v>10061</v>
      </c>
      <c r="B641" s="2">
        <v>45383</v>
      </c>
      <c r="C641" t="s">
        <v>30</v>
      </c>
      <c r="D641">
        <v>210</v>
      </c>
      <c r="E641">
        <v>85</v>
      </c>
      <c r="F641">
        <v>2</v>
      </c>
      <c r="G641">
        <v>2</v>
      </c>
    </row>
    <row r="642" spans="1:7" x14ac:dyDescent="0.3">
      <c r="A642">
        <v>10062</v>
      </c>
      <c r="B642" s="2">
        <v>44805</v>
      </c>
      <c r="C642" t="s">
        <v>92</v>
      </c>
      <c r="D642">
        <v>57</v>
      </c>
      <c r="E642">
        <v>49</v>
      </c>
      <c r="F642">
        <v>0</v>
      </c>
      <c r="G642">
        <v>0</v>
      </c>
    </row>
    <row r="643" spans="1:7" x14ac:dyDescent="0.3">
      <c r="A643">
        <v>10062</v>
      </c>
      <c r="B643" s="2">
        <v>45444</v>
      </c>
      <c r="C643" t="s">
        <v>93</v>
      </c>
      <c r="D643">
        <v>250</v>
      </c>
      <c r="E643">
        <v>88</v>
      </c>
      <c r="F643">
        <v>0</v>
      </c>
      <c r="G643">
        <v>0</v>
      </c>
    </row>
    <row r="644" spans="1:7" x14ac:dyDescent="0.3">
      <c r="A644">
        <v>10062</v>
      </c>
      <c r="B644" s="2">
        <v>45047</v>
      </c>
      <c r="C644" t="s">
        <v>61</v>
      </c>
      <c r="D644">
        <v>196</v>
      </c>
      <c r="E644">
        <v>51</v>
      </c>
      <c r="F644">
        <v>1</v>
      </c>
      <c r="G644">
        <v>1</v>
      </c>
    </row>
    <row r="645" spans="1:7" x14ac:dyDescent="0.3">
      <c r="A645">
        <v>10062</v>
      </c>
      <c r="B645" s="2">
        <v>45444</v>
      </c>
      <c r="C645" t="s">
        <v>82</v>
      </c>
      <c r="D645">
        <v>259</v>
      </c>
      <c r="E645">
        <v>24</v>
      </c>
      <c r="F645">
        <v>0</v>
      </c>
      <c r="G645">
        <v>0</v>
      </c>
    </row>
    <row r="646" spans="1:7" x14ac:dyDescent="0.3">
      <c r="A646">
        <v>10062</v>
      </c>
      <c r="B646" s="2">
        <v>45231</v>
      </c>
      <c r="C646" t="s">
        <v>49</v>
      </c>
      <c r="D646">
        <v>255</v>
      </c>
      <c r="E646">
        <v>54</v>
      </c>
      <c r="F646">
        <v>1</v>
      </c>
      <c r="G646">
        <v>1</v>
      </c>
    </row>
    <row r="647" spans="1:7" x14ac:dyDescent="0.3">
      <c r="A647">
        <v>10062</v>
      </c>
      <c r="B647" s="2">
        <v>44805</v>
      </c>
      <c r="C647" t="s">
        <v>43</v>
      </c>
      <c r="D647">
        <v>270</v>
      </c>
      <c r="E647">
        <v>51</v>
      </c>
      <c r="F647">
        <v>1</v>
      </c>
      <c r="G647">
        <v>0</v>
      </c>
    </row>
    <row r="648" spans="1:7" x14ac:dyDescent="0.3">
      <c r="A648">
        <v>10062</v>
      </c>
      <c r="B648" s="2">
        <v>45627</v>
      </c>
      <c r="C648" t="s">
        <v>46</v>
      </c>
      <c r="D648">
        <v>46</v>
      </c>
      <c r="E648">
        <v>85</v>
      </c>
      <c r="F648">
        <v>3</v>
      </c>
      <c r="G648">
        <v>3</v>
      </c>
    </row>
    <row r="649" spans="1:7" x14ac:dyDescent="0.3">
      <c r="A649">
        <v>10062</v>
      </c>
      <c r="B649" s="2">
        <v>45352</v>
      </c>
      <c r="C649" t="s">
        <v>29</v>
      </c>
      <c r="D649">
        <v>132</v>
      </c>
      <c r="E649">
        <v>71</v>
      </c>
      <c r="F649">
        <v>1</v>
      </c>
      <c r="G649">
        <v>0</v>
      </c>
    </row>
    <row r="650" spans="1:7" x14ac:dyDescent="0.3">
      <c r="A650">
        <v>10062</v>
      </c>
      <c r="B650" s="2">
        <v>45292</v>
      </c>
      <c r="C650" t="s">
        <v>95</v>
      </c>
      <c r="D650">
        <v>43</v>
      </c>
      <c r="E650">
        <v>65</v>
      </c>
      <c r="F650">
        <v>1</v>
      </c>
      <c r="G650">
        <v>1</v>
      </c>
    </row>
    <row r="651" spans="1:7" x14ac:dyDescent="0.3">
      <c r="A651">
        <v>10062</v>
      </c>
      <c r="B651" s="2">
        <v>45200</v>
      </c>
      <c r="C651" t="s">
        <v>101</v>
      </c>
      <c r="D651">
        <v>288</v>
      </c>
      <c r="E651">
        <v>83</v>
      </c>
      <c r="F651">
        <v>0</v>
      </c>
      <c r="G651">
        <v>0</v>
      </c>
    </row>
    <row r="652" spans="1:7" x14ac:dyDescent="0.3">
      <c r="A652">
        <v>10062</v>
      </c>
      <c r="B652" s="2">
        <v>45505</v>
      </c>
      <c r="C652" t="s">
        <v>89</v>
      </c>
      <c r="D652">
        <v>68</v>
      </c>
      <c r="E652">
        <v>51</v>
      </c>
      <c r="F652">
        <v>4</v>
      </c>
      <c r="G652">
        <v>3</v>
      </c>
    </row>
    <row r="653" spans="1:7" x14ac:dyDescent="0.3">
      <c r="A653">
        <v>10062</v>
      </c>
      <c r="B653" s="2">
        <v>45627</v>
      </c>
      <c r="C653" t="s">
        <v>72</v>
      </c>
      <c r="D653">
        <v>59</v>
      </c>
      <c r="E653">
        <v>61</v>
      </c>
      <c r="F653">
        <v>1</v>
      </c>
      <c r="G653">
        <v>1</v>
      </c>
    </row>
    <row r="654" spans="1:7" x14ac:dyDescent="0.3">
      <c r="A654">
        <v>10062</v>
      </c>
      <c r="B654" s="2">
        <v>44682</v>
      </c>
      <c r="C654" t="s">
        <v>14</v>
      </c>
      <c r="D654">
        <v>65</v>
      </c>
      <c r="E654">
        <v>73</v>
      </c>
      <c r="F654">
        <v>3</v>
      </c>
      <c r="G654">
        <v>2</v>
      </c>
    </row>
    <row r="655" spans="1:7" x14ac:dyDescent="0.3">
      <c r="A655">
        <v>10062</v>
      </c>
      <c r="B655" s="2">
        <v>44652</v>
      </c>
      <c r="C655" t="s">
        <v>100</v>
      </c>
      <c r="D655">
        <v>56</v>
      </c>
      <c r="E655">
        <v>28</v>
      </c>
      <c r="F655">
        <v>0</v>
      </c>
      <c r="G655">
        <v>0</v>
      </c>
    </row>
    <row r="656" spans="1:7" x14ac:dyDescent="0.3">
      <c r="A656">
        <v>10062</v>
      </c>
      <c r="B656" s="2">
        <v>44835</v>
      </c>
      <c r="C656" t="s">
        <v>63</v>
      </c>
      <c r="D656">
        <v>241</v>
      </c>
      <c r="E656">
        <v>88</v>
      </c>
      <c r="F656">
        <v>2</v>
      </c>
      <c r="G656">
        <v>1</v>
      </c>
    </row>
    <row r="657" spans="1:7" x14ac:dyDescent="0.3">
      <c r="A657">
        <v>10063</v>
      </c>
      <c r="B657" s="2">
        <v>45536</v>
      </c>
      <c r="C657" t="s">
        <v>61</v>
      </c>
      <c r="D657">
        <v>216</v>
      </c>
      <c r="E657">
        <v>57</v>
      </c>
      <c r="F657">
        <v>1</v>
      </c>
      <c r="G657">
        <v>0</v>
      </c>
    </row>
    <row r="658" spans="1:7" x14ac:dyDescent="0.3">
      <c r="A658">
        <v>10063</v>
      </c>
      <c r="B658" s="2">
        <v>45627</v>
      </c>
      <c r="C658" t="s">
        <v>29</v>
      </c>
      <c r="D658">
        <v>37</v>
      </c>
      <c r="E658">
        <v>46</v>
      </c>
      <c r="F658">
        <v>1</v>
      </c>
      <c r="G658">
        <v>0</v>
      </c>
    </row>
    <row r="659" spans="1:7" x14ac:dyDescent="0.3">
      <c r="A659">
        <v>10063</v>
      </c>
      <c r="B659" s="2">
        <v>44593</v>
      </c>
      <c r="C659" t="s">
        <v>30</v>
      </c>
      <c r="D659">
        <v>130</v>
      </c>
      <c r="E659">
        <v>90</v>
      </c>
      <c r="F659">
        <v>4</v>
      </c>
      <c r="G659">
        <v>3</v>
      </c>
    </row>
    <row r="660" spans="1:7" x14ac:dyDescent="0.3">
      <c r="A660">
        <v>10063</v>
      </c>
      <c r="B660" s="2">
        <v>45170</v>
      </c>
      <c r="C660" t="s">
        <v>91</v>
      </c>
      <c r="D660">
        <v>205</v>
      </c>
      <c r="E660">
        <v>79</v>
      </c>
      <c r="F660">
        <v>3</v>
      </c>
      <c r="G660">
        <v>3</v>
      </c>
    </row>
    <row r="661" spans="1:7" x14ac:dyDescent="0.3">
      <c r="A661">
        <v>10063</v>
      </c>
      <c r="B661" s="2">
        <v>44958</v>
      </c>
      <c r="C661" t="s">
        <v>44</v>
      </c>
      <c r="D661">
        <v>98</v>
      </c>
      <c r="E661">
        <v>81</v>
      </c>
      <c r="F661">
        <v>1</v>
      </c>
      <c r="G661">
        <v>0</v>
      </c>
    </row>
    <row r="662" spans="1:7" x14ac:dyDescent="0.3">
      <c r="A662">
        <v>10063</v>
      </c>
      <c r="B662" s="2">
        <v>45292</v>
      </c>
      <c r="C662" t="s">
        <v>42</v>
      </c>
      <c r="D662">
        <v>194</v>
      </c>
      <c r="E662">
        <v>95</v>
      </c>
      <c r="F662">
        <v>1</v>
      </c>
      <c r="G662">
        <v>1</v>
      </c>
    </row>
    <row r="663" spans="1:7" x14ac:dyDescent="0.3">
      <c r="A663">
        <v>10063</v>
      </c>
      <c r="B663" s="2">
        <v>44805</v>
      </c>
      <c r="C663" t="s">
        <v>76</v>
      </c>
      <c r="D663">
        <v>78</v>
      </c>
      <c r="E663">
        <v>28</v>
      </c>
      <c r="F663">
        <v>0</v>
      </c>
      <c r="G663">
        <v>0</v>
      </c>
    </row>
    <row r="664" spans="1:7" x14ac:dyDescent="0.3">
      <c r="A664">
        <v>10063</v>
      </c>
      <c r="B664" s="2">
        <v>45505</v>
      </c>
      <c r="C664" t="s">
        <v>90</v>
      </c>
      <c r="D664">
        <v>233</v>
      </c>
      <c r="E664">
        <v>92</v>
      </c>
      <c r="F664">
        <v>0</v>
      </c>
      <c r="G664">
        <v>0</v>
      </c>
    </row>
    <row r="665" spans="1:7" x14ac:dyDescent="0.3">
      <c r="A665">
        <v>10063</v>
      </c>
      <c r="B665" s="2">
        <v>45352</v>
      </c>
      <c r="C665" t="s">
        <v>59</v>
      </c>
      <c r="D665">
        <v>243</v>
      </c>
      <c r="E665">
        <v>68</v>
      </c>
      <c r="F665">
        <v>3</v>
      </c>
      <c r="G665">
        <v>1</v>
      </c>
    </row>
    <row r="666" spans="1:7" x14ac:dyDescent="0.3">
      <c r="A666">
        <v>10063</v>
      </c>
      <c r="B666" s="2">
        <v>45536</v>
      </c>
      <c r="C666" t="s">
        <v>95</v>
      </c>
      <c r="D666">
        <v>227</v>
      </c>
      <c r="E666">
        <v>55</v>
      </c>
      <c r="F666">
        <v>3</v>
      </c>
      <c r="G666">
        <v>3</v>
      </c>
    </row>
    <row r="667" spans="1:7" x14ac:dyDescent="0.3">
      <c r="A667">
        <v>10063</v>
      </c>
      <c r="B667" s="2">
        <v>44986</v>
      </c>
      <c r="C667" t="s">
        <v>48</v>
      </c>
      <c r="D667">
        <v>105</v>
      </c>
      <c r="E667">
        <v>83</v>
      </c>
      <c r="F667">
        <v>4</v>
      </c>
      <c r="G667">
        <v>0</v>
      </c>
    </row>
    <row r="668" spans="1:7" x14ac:dyDescent="0.3">
      <c r="A668">
        <v>10063</v>
      </c>
      <c r="B668" s="2">
        <v>45505</v>
      </c>
      <c r="C668" t="s">
        <v>15</v>
      </c>
      <c r="D668">
        <v>131</v>
      </c>
      <c r="E668">
        <v>79</v>
      </c>
      <c r="F668">
        <v>2</v>
      </c>
      <c r="G668">
        <v>1</v>
      </c>
    </row>
    <row r="669" spans="1:7" x14ac:dyDescent="0.3">
      <c r="A669">
        <v>10063</v>
      </c>
      <c r="B669" s="2">
        <v>45261</v>
      </c>
      <c r="C669" t="s">
        <v>78</v>
      </c>
      <c r="D669">
        <v>27</v>
      </c>
      <c r="E669">
        <v>24</v>
      </c>
      <c r="F669">
        <v>1</v>
      </c>
      <c r="G669">
        <v>1</v>
      </c>
    </row>
    <row r="670" spans="1:7" x14ac:dyDescent="0.3">
      <c r="A670">
        <v>10063</v>
      </c>
      <c r="B670" s="2">
        <v>45474</v>
      </c>
      <c r="C670" t="s">
        <v>5</v>
      </c>
      <c r="D670">
        <v>50</v>
      </c>
      <c r="E670">
        <v>77</v>
      </c>
      <c r="F670">
        <v>2</v>
      </c>
      <c r="G670">
        <v>2</v>
      </c>
    </row>
    <row r="671" spans="1:7" x14ac:dyDescent="0.3">
      <c r="A671">
        <v>10064</v>
      </c>
      <c r="B671" s="2">
        <v>44682</v>
      </c>
      <c r="C671" t="s">
        <v>63</v>
      </c>
      <c r="D671">
        <v>286</v>
      </c>
      <c r="E671">
        <v>16</v>
      </c>
      <c r="F671">
        <v>2</v>
      </c>
      <c r="G671">
        <v>2</v>
      </c>
    </row>
    <row r="672" spans="1:7" x14ac:dyDescent="0.3">
      <c r="A672">
        <v>10064</v>
      </c>
      <c r="B672" s="2">
        <v>45200</v>
      </c>
      <c r="C672" t="s">
        <v>70</v>
      </c>
      <c r="D672">
        <v>283</v>
      </c>
      <c r="E672">
        <v>75</v>
      </c>
      <c r="F672">
        <v>1</v>
      </c>
      <c r="G672">
        <v>1</v>
      </c>
    </row>
    <row r="673" spans="1:7" x14ac:dyDescent="0.3">
      <c r="A673">
        <v>10064</v>
      </c>
      <c r="B673" s="2">
        <v>45474</v>
      </c>
      <c r="C673" t="s">
        <v>14</v>
      </c>
      <c r="D673">
        <v>179</v>
      </c>
      <c r="E673">
        <v>47</v>
      </c>
      <c r="F673">
        <v>2</v>
      </c>
      <c r="G673">
        <v>1</v>
      </c>
    </row>
    <row r="674" spans="1:7" x14ac:dyDescent="0.3">
      <c r="A674">
        <v>10064</v>
      </c>
      <c r="B674" s="2">
        <v>44866</v>
      </c>
      <c r="C674" t="s">
        <v>82</v>
      </c>
      <c r="D674">
        <v>28</v>
      </c>
      <c r="E674">
        <v>82</v>
      </c>
      <c r="F674">
        <v>5</v>
      </c>
      <c r="G674">
        <v>2</v>
      </c>
    </row>
    <row r="675" spans="1:7" x14ac:dyDescent="0.3">
      <c r="A675">
        <v>10064</v>
      </c>
      <c r="B675" s="2">
        <v>45047</v>
      </c>
      <c r="C675" t="s">
        <v>15</v>
      </c>
      <c r="D675">
        <v>41</v>
      </c>
      <c r="E675">
        <v>83</v>
      </c>
      <c r="F675">
        <v>4</v>
      </c>
      <c r="G675">
        <v>1</v>
      </c>
    </row>
    <row r="676" spans="1:7" x14ac:dyDescent="0.3">
      <c r="A676">
        <v>10064</v>
      </c>
      <c r="B676" s="2">
        <v>44652</v>
      </c>
      <c r="C676" t="s">
        <v>35</v>
      </c>
      <c r="D676">
        <v>159</v>
      </c>
      <c r="E676">
        <v>72</v>
      </c>
      <c r="F676">
        <v>0</v>
      </c>
      <c r="G676">
        <v>0</v>
      </c>
    </row>
    <row r="677" spans="1:7" x14ac:dyDescent="0.3">
      <c r="A677">
        <v>10064</v>
      </c>
      <c r="B677" s="2">
        <v>44713</v>
      </c>
      <c r="C677" t="s">
        <v>64</v>
      </c>
      <c r="D677">
        <v>74</v>
      </c>
      <c r="E677">
        <v>42</v>
      </c>
      <c r="F677">
        <v>0</v>
      </c>
      <c r="G677">
        <v>0</v>
      </c>
    </row>
    <row r="678" spans="1:7" x14ac:dyDescent="0.3">
      <c r="A678">
        <v>10064</v>
      </c>
      <c r="B678" s="2">
        <v>44805</v>
      </c>
      <c r="C678" t="s">
        <v>84</v>
      </c>
      <c r="D678">
        <v>153</v>
      </c>
      <c r="E678">
        <v>24</v>
      </c>
      <c r="F678">
        <v>2</v>
      </c>
      <c r="G678">
        <v>0</v>
      </c>
    </row>
    <row r="679" spans="1:7" x14ac:dyDescent="0.3">
      <c r="A679">
        <v>10064</v>
      </c>
      <c r="B679" s="2">
        <v>44896</v>
      </c>
      <c r="C679" t="s">
        <v>98</v>
      </c>
      <c r="D679">
        <v>87</v>
      </c>
      <c r="E679">
        <v>43</v>
      </c>
      <c r="F679">
        <v>2</v>
      </c>
      <c r="G679">
        <v>0</v>
      </c>
    </row>
    <row r="680" spans="1:7" x14ac:dyDescent="0.3">
      <c r="A680">
        <v>10065</v>
      </c>
      <c r="B680" s="2">
        <v>44835</v>
      </c>
      <c r="C680" t="s">
        <v>66</v>
      </c>
      <c r="D680">
        <v>263</v>
      </c>
      <c r="E680">
        <v>94</v>
      </c>
      <c r="F680">
        <v>3</v>
      </c>
      <c r="G680">
        <v>1</v>
      </c>
    </row>
    <row r="681" spans="1:7" x14ac:dyDescent="0.3">
      <c r="A681">
        <v>10065</v>
      </c>
      <c r="B681" s="2">
        <v>45413</v>
      </c>
      <c r="C681" t="s">
        <v>27</v>
      </c>
      <c r="D681">
        <v>95</v>
      </c>
      <c r="E681">
        <v>54</v>
      </c>
      <c r="F681">
        <v>2</v>
      </c>
      <c r="G681">
        <v>2</v>
      </c>
    </row>
    <row r="682" spans="1:7" x14ac:dyDescent="0.3">
      <c r="A682">
        <v>10065</v>
      </c>
      <c r="B682" s="2">
        <v>44652</v>
      </c>
      <c r="C682" t="s">
        <v>71</v>
      </c>
      <c r="D682">
        <v>145</v>
      </c>
      <c r="E682">
        <v>69</v>
      </c>
      <c r="F682">
        <v>0</v>
      </c>
      <c r="G682">
        <v>0</v>
      </c>
    </row>
    <row r="683" spans="1:7" x14ac:dyDescent="0.3">
      <c r="A683">
        <v>10065</v>
      </c>
      <c r="B683" s="2">
        <v>45323</v>
      </c>
      <c r="C683" t="s">
        <v>8</v>
      </c>
      <c r="D683">
        <v>253</v>
      </c>
      <c r="E683">
        <v>58</v>
      </c>
      <c r="F683">
        <v>3</v>
      </c>
      <c r="G683">
        <v>1</v>
      </c>
    </row>
    <row r="684" spans="1:7" x14ac:dyDescent="0.3">
      <c r="A684">
        <v>10065</v>
      </c>
      <c r="B684" s="2">
        <v>45292</v>
      </c>
      <c r="C684" t="s">
        <v>47</v>
      </c>
      <c r="D684">
        <v>252</v>
      </c>
      <c r="E684">
        <v>11</v>
      </c>
      <c r="F684">
        <v>1</v>
      </c>
      <c r="G684">
        <v>1</v>
      </c>
    </row>
    <row r="685" spans="1:7" x14ac:dyDescent="0.3">
      <c r="A685">
        <v>10065</v>
      </c>
      <c r="B685" s="2">
        <v>45108</v>
      </c>
      <c r="C685" t="s">
        <v>14</v>
      </c>
      <c r="D685">
        <v>239</v>
      </c>
      <c r="E685">
        <v>97</v>
      </c>
      <c r="F685">
        <v>2</v>
      </c>
      <c r="G685">
        <v>2</v>
      </c>
    </row>
    <row r="686" spans="1:7" x14ac:dyDescent="0.3">
      <c r="A686">
        <v>10065</v>
      </c>
      <c r="B686" s="2">
        <v>44621</v>
      </c>
      <c r="C686" t="s">
        <v>22</v>
      </c>
      <c r="D686">
        <v>59</v>
      </c>
      <c r="E686">
        <v>65</v>
      </c>
      <c r="F686">
        <v>5</v>
      </c>
      <c r="G686">
        <v>2</v>
      </c>
    </row>
    <row r="687" spans="1:7" x14ac:dyDescent="0.3">
      <c r="A687">
        <v>10065</v>
      </c>
      <c r="B687" s="2">
        <v>45078</v>
      </c>
      <c r="C687" t="s">
        <v>80</v>
      </c>
      <c r="D687">
        <v>181</v>
      </c>
      <c r="E687">
        <v>42</v>
      </c>
      <c r="F687">
        <v>2</v>
      </c>
      <c r="G687">
        <v>0</v>
      </c>
    </row>
    <row r="688" spans="1:7" x14ac:dyDescent="0.3">
      <c r="A688">
        <v>10066</v>
      </c>
      <c r="B688" s="2">
        <v>45627</v>
      </c>
      <c r="C688" t="s">
        <v>78</v>
      </c>
      <c r="D688">
        <v>15</v>
      </c>
      <c r="E688">
        <v>62</v>
      </c>
      <c r="F688">
        <v>0</v>
      </c>
      <c r="G688">
        <v>0</v>
      </c>
    </row>
    <row r="689" spans="1:7" x14ac:dyDescent="0.3">
      <c r="A689">
        <v>10066</v>
      </c>
      <c r="B689" s="2">
        <v>44743</v>
      </c>
      <c r="C689" t="s">
        <v>54</v>
      </c>
      <c r="D689">
        <v>278</v>
      </c>
      <c r="E689">
        <v>38</v>
      </c>
      <c r="F689">
        <v>1</v>
      </c>
      <c r="G689">
        <v>1</v>
      </c>
    </row>
    <row r="690" spans="1:7" x14ac:dyDescent="0.3">
      <c r="A690">
        <v>10066</v>
      </c>
      <c r="B690" s="2">
        <v>45108</v>
      </c>
      <c r="C690" t="s">
        <v>63</v>
      </c>
      <c r="D690">
        <v>138</v>
      </c>
      <c r="E690">
        <v>89</v>
      </c>
      <c r="F690">
        <v>0</v>
      </c>
      <c r="G690">
        <v>0</v>
      </c>
    </row>
    <row r="691" spans="1:7" x14ac:dyDescent="0.3">
      <c r="A691">
        <v>10066</v>
      </c>
      <c r="B691" s="2">
        <v>44713</v>
      </c>
      <c r="C691" t="s">
        <v>102</v>
      </c>
      <c r="D691">
        <v>39</v>
      </c>
      <c r="E691">
        <v>86</v>
      </c>
      <c r="F691">
        <v>5</v>
      </c>
      <c r="G691">
        <v>1</v>
      </c>
    </row>
    <row r="692" spans="1:7" x14ac:dyDescent="0.3">
      <c r="A692">
        <v>10066</v>
      </c>
      <c r="B692" s="2">
        <v>44774</v>
      </c>
      <c r="C692" t="s">
        <v>90</v>
      </c>
      <c r="D692">
        <v>71</v>
      </c>
      <c r="E692">
        <v>94</v>
      </c>
      <c r="F692">
        <v>0</v>
      </c>
      <c r="G692">
        <v>0</v>
      </c>
    </row>
    <row r="693" spans="1:7" x14ac:dyDescent="0.3">
      <c r="A693">
        <v>10066</v>
      </c>
      <c r="B693" s="2">
        <v>44896</v>
      </c>
      <c r="C693" t="s">
        <v>99</v>
      </c>
      <c r="D693">
        <v>66</v>
      </c>
      <c r="E693">
        <v>69</v>
      </c>
      <c r="F693">
        <v>1</v>
      </c>
      <c r="G693">
        <v>1</v>
      </c>
    </row>
    <row r="694" spans="1:7" x14ac:dyDescent="0.3">
      <c r="A694">
        <v>10066</v>
      </c>
      <c r="B694" s="2">
        <v>44682</v>
      </c>
      <c r="C694" t="s">
        <v>34</v>
      </c>
      <c r="D694">
        <v>242</v>
      </c>
      <c r="E694">
        <v>42</v>
      </c>
      <c r="F694">
        <v>3</v>
      </c>
      <c r="G694">
        <v>2</v>
      </c>
    </row>
    <row r="695" spans="1:7" x14ac:dyDescent="0.3">
      <c r="A695">
        <v>10066</v>
      </c>
      <c r="B695" s="2">
        <v>44866</v>
      </c>
      <c r="C695" t="s">
        <v>97</v>
      </c>
      <c r="D695">
        <v>47</v>
      </c>
      <c r="E695">
        <v>59</v>
      </c>
      <c r="F695">
        <v>0</v>
      </c>
      <c r="G695">
        <v>0</v>
      </c>
    </row>
    <row r="696" spans="1:7" x14ac:dyDescent="0.3">
      <c r="A696">
        <v>10066</v>
      </c>
      <c r="B696" s="2">
        <v>45200</v>
      </c>
      <c r="C696" t="s">
        <v>79</v>
      </c>
      <c r="D696">
        <v>40</v>
      </c>
      <c r="E696">
        <v>66</v>
      </c>
      <c r="F696">
        <v>2</v>
      </c>
      <c r="G696">
        <v>0</v>
      </c>
    </row>
    <row r="697" spans="1:7" x14ac:dyDescent="0.3">
      <c r="A697">
        <v>10066</v>
      </c>
      <c r="B697" s="2">
        <v>44682</v>
      </c>
      <c r="C697" t="s">
        <v>28</v>
      </c>
      <c r="D697">
        <v>261</v>
      </c>
      <c r="E697">
        <v>32</v>
      </c>
      <c r="F697">
        <v>2</v>
      </c>
      <c r="G697">
        <v>1</v>
      </c>
    </row>
    <row r="698" spans="1:7" x14ac:dyDescent="0.3">
      <c r="A698">
        <v>10066</v>
      </c>
      <c r="B698" s="2">
        <v>45505</v>
      </c>
      <c r="C698" t="s">
        <v>70</v>
      </c>
      <c r="D698">
        <v>65</v>
      </c>
      <c r="E698">
        <v>37</v>
      </c>
      <c r="F698">
        <v>2</v>
      </c>
      <c r="G698">
        <v>1</v>
      </c>
    </row>
    <row r="699" spans="1:7" x14ac:dyDescent="0.3">
      <c r="A699">
        <v>10066</v>
      </c>
      <c r="B699" s="2">
        <v>44743</v>
      </c>
      <c r="C699" t="s">
        <v>47</v>
      </c>
      <c r="D699">
        <v>236</v>
      </c>
      <c r="E699">
        <v>19</v>
      </c>
      <c r="F699">
        <v>0</v>
      </c>
      <c r="G699">
        <v>0</v>
      </c>
    </row>
    <row r="700" spans="1:7" x14ac:dyDescent="0.3">
      <c r="A700">
        <v>10066</v>
      </c>
      <c r="B700" s="2">
        <v>44682</v>
      </c>
      <c r="C700" t="s">
        <v>92</v>
      </c>
      <c r="D700">
        <v>138</v>
      </c>
      <c r="E700">
        <v>29</v>
      </c>
      <c r="F700">
        <v>0</v>
      </c>
      <c r="G700">
        <v>0</v>
      </c>
    </row>
    <row r="701" spans="1:7" x14ac:dyDescent="0.3">
      <c r="A701">
        <v>10066</v>
      </c>
      <c r="B701" s="2">
        <v>44562</v>
      </c>
      <c r="C701" t="s">
        <v>27</v>
      </c>
      <c r="D701">
        <v>29</v>
      </c>
      <c r="E701">
        <v>99</v>
      </c>
      <c r="F701">
        <v>2</v>
      </c>
      <c r="G701">
        <v>0</v>
      </c>
    </row>
    <row r="702" spans="1:7" x14ac:dyDescent="0.3">
      <c r="A702">
        <v>10066</v>
      </c>
      <c r="B702" s="2">
        <v>45200</v>
      </c>
      <c r="C702" t="s">
        <v>44</v>
      </c>
      <c r="D702">
        <v>210</v>
      </c>
      <c r="E702">
        <v>71</v>
      </c>
      <c r="F702">
        <v>0</v>
      </c>
      <c r="G702">
        <v>0</v>
      </c>
    </row>
    <row r="703" spans="1:7" x14ac:dyDescent="0.3">
      <c r="A703">
        <v>10067</v>
      </c>
      <c r="B703" s="2">
        <v>45597</v>
      </c>
      <c r="C703" t="s">
        <v>55</v>
      </c>
      <c r="D703">
        <v>193</v>
      </c>
      <c r="E703">
        <v>17</v>
      </c>
      <c r="F703">
        <v>2</v>
      </c>
      <c r="G703">
        <v>1</v>
      </c>
    </row>
    <row r="704" spans="1:7" x14ac:dyDescent="0.3">
      <c r="A704">
        <v>10067</v>
      </c>
      <c r="B704" s="2">
        <v>44713</v>
      </c>
      <c r="C704" t="s">
        <v>97</v>
      </c>
      <c r="D704">
        <v>197</v>
      </c>
      <c r="E704">
        <v>68</v>
      </c>
      <c r="F704">
        <v>2</v>
      </c>
      <c r="G704">
        <v>0</v>
      </c>
    </row>
    <row r="705" spans="1:7" x14ac:dyDescent="0.3">
      <c r="A705">
        <v>10067</v>
      </c>
      <c r="B705" s="2">
        <v>45108</v>
      </c>
      <c r="C705" t="s">
        <v>103</v>
      </c>
      <c r="D705">
        <v>113</v>
      </c>
      <c r="E705">
        <v>59</v>
      </c>
      <c r="F705">
        <v>2</v>
      </c>
      <c r="G705">
        <v>0</v>
      </c>
    </row>
    <row r="706" spans="1:7" x14ac:dyDescent="0.3">
      <c r="A706">
        <v>10067</v>
      </c>
      <c r="B706" s="2">
        <v>44927</v>
      </c>
      <c r="C706" t="s">
        <v>12</v>
      </c>
      <c r="D706">
        <v>163</v>
      </c>
      <c r="E706">
        <v>72</v>
      </c>
      <c r="F706">
        <v>0</v>
      </c>
      <c r="G706">
        <v>0</v>
      </c>
    </row>
    <row r="707" spans="1:7" x14ac:dyDescent="0.3">
      <c r="A707">
        <v>10067</v>
      </c>
      <c r="B707" s="2">
        <v>44713</v>
      </c>
      <c r="C707" t="s">
        <v>73</v>
      </c>
      <c r="D707">
        <v>234</v>
      </c>
      <c r="E707">
        <v>34</v>
      </c>
      <c r="F707">
        <v>0</v>
      </c>
      <c r="G707">
        <v>0</v>
      </c>
    </row>
    <row r="708" spans="1:7" x14ac:dyDescent="0.3">
      <c r="A708">
        <v>10067</v>
      </c>
      <c r="B708" s="2">
        <v>44593</v>
      </c>
      <c r="C708" t="s">
        <v>32</v>
      </c>
      <c r="D708">
        <v>132</v>
      </c>
      <c r="E708">
        <v>79</v>
      </c>
      <c r="F708">
        <v>3</v>
      </c>
      <c r="G708">
        <v>0</v>
      </c>
    </row>
    <row r="709" spans="1:7" x14ac:dyDescent="0.3">
      <c r="A709">
        <v>10067</v>
      </c>
      <c r="B709" s="2">
        <v>45139</v>
      </c>
      <c r="C709" t="s">
        <v>4</v>
      </c>
      <c r="D709">
        <v>265</v>
      </c>
      <c r="E709">
        <v>14</v>
      </c>
      <c r="F709">
        <v>3</v>
      </c>
      <c r="G709">
        <v>0</v>
      </c>
    </row>
    <row r="710" spans="1:7" x14ac:dyDescent="0.3">
      <c r="A710">
        <v>10067</v>
      </c>
      <c r="B710" s="2">
        <v>45200</v>
      </c>
      <c r="C710" t="s">
        <v>53</v>
      </c>
      <c r="D710">
        <v>38</v>
      </c>
      <c r="E710">
        <v>25</v>
      </c>
      <c r="F710">
        <v>0</v>
      </c>
      <c r="G710">
        <v>0</v>
      </c>
    </row>
    <row r="711" spans="1:7" x14ac:dyDescent="0.3">
      <c r="A711">
        <v>10067</v>
      </c>
      <c r="B711" s="2">
        <v>44958</v>
      </c>
      <c r="C711" t="s">
        <v>92</v>
      </c>
      <c r="D711">
        <v>277</v>
      </c>
      <c r="E711">
        <v>84</v>
      </c>
      <c r="F711">
        <v>4</v>
      </c>
      <c r="G711">
        <v>1</v>
      </c>
    </row>
    <row r="712" spans="1:7" x14ac:dyDescent="0.3">
      <c r="A712">
        <v>10067</v>
      </c>
      <c r="B712" s="2">
        <v>44986</v>
      </c>
      <c r="C712" t="s">
        <v>65</v>
      </c>
      <c r="D712">
        <v>46</v>
      </c>
      <c r="E712">
        <v>93</v>
      </c>
      <c r="F712">
        <v>0</v>
      </c>
      <c r="G712">
        <v>0</v>
      </c>
    </row>
    <row r="713" spans="1:7" x14ac:dyDescent="0.3">
      <c r="A713">
        <v>10067</v>
      </c>
      <c r="B713" s="2">
        <v>44593</v>
      </c>
      <c r="C713" t="s">
        <v>19</v>
      </c>
      <c r="D713">
        <v>251</v>
      </c>
      <c r="E713">
        <v>99</v>
      </c>
      <c r="F713">
        <v>0</v>
      </c>
      <c r="G713">
        <v>0</v>
      </c>
    </row>
    <row r="714" spans="1:7" x14ac:dyDescent="0.3">
      <c r="A714">
        <v>10068</v>
      </c>
      <c r="B714" s="2">
        <v>44986</v>
      </c>
      <c r="C714" t="s">
        <v>20</v>
      </c>
      <c r="D714">
        <v>42</v>
      </c>
      <c r="E714">
        <v>96</v>
      </c>
      <c r="F714">
        <v>1</v>
      </c>
      <c r="G714">
        <v>1</v>
      </c>
    </row>
    <row r="715" spans="1:7" x14ac:dyDescent="0.3">
      <c r="A715">
        <v>10068</v>
      </c>
      <c r="B715" s="2">
        <v>45323</v>
      </c>
      <c r="C715" t="s">
        <v>5</v>
      </c>
      <c r="D715">
        <v>176</v>
      </c>
      <c r="E715">
        <v>37</v>
      </c>
      <c r="F715">
        <v>0</v>
      </c>
      <c r="G715">
        <v>0</v>
      </c>
    </row>
    <row r="716" spans="1:7" x14ac:dyDescent="0.3">
      <c r="A716">
        <v>10068</v>
      </c>
      <c r="B716" s="2">
        <v>44621</v>
      </c>
      <c r="C716" t="s">
        <v>26</v>
      </c>
      <c r="D716">
        <v>98</v>
      </c>
      <c r="E716">
        <v>45</v>
      </c>
      <c r="F716">
        <v>0</v>
      </c>
      <c r="G716">
        <v>0</v>
      </c>
    </row>
    <row r="717" spans="1:7" x14ac:dyDescent="0.3">
      <c r="A717">
        <v>10068</v>
      </c>
      <c r="B717" s="2">
        <v>44835</v>
      </c>
      <c r="C717" t="s">
        <v>84</v>
      </c>
      <c r="D717">
        <v>222</v>
      </c>
      <c r="E717">
        <v>80</v>
      </c>
      <c r="F717">
        <v>2</v>
      </c>
      <c r="G717">
        <v>1</v>
      </c>
    </row>
    <row r="718" spans="1:7" x14ac:dyDescent="0.3">
      <c r="A718">
        <v>10068</v>
      </c>
      <c r="B718" s="2">
        <v>44866</v>
      </c>
      <c r="C718" t="s">
        <v>10</v>
      </c>
      <c r="D718">
        <v>234</v>
      </c>
      <c r="E718">
        <v>27</v>
      </c>
      <c r="F718">
        <v>2</v>
      </c>
      <c r="G718">
        <v>0</v>
      </c>
    </row>
    <row r="719" spans="1:7" x14ac:dyDescent="0.3">
      <c r="A719">
        <v>10068</v>
      </c>
      <c r="B719" s="2">
        <v>44743</v>
      </c>
      <c r="C719" t="s">
        <v>43</v>
      </c>
      <c r="D719">
        <v>202</v>
      </c>
      <c r="E719">
        <v>20</v>
      </c>
      <c r="F719">
        <v>0</v>
      </c>
      <c r="G719">
        <v>0</v>
      </c>
    </row>
    <row r="720" spans="1:7" x14ac:dyDescent="0.3">
      <c r="A720">
        <v>10068</v>
      </c>
      <c r="B720" s="2">
        <v>44562</v>
      </c>
      <c r="C720" t="s">
        <v>16</v>
      </c>
      <c r="D720">
        <v>13</v>
      </c>
      <c r="E720">
        <v>63</v>
      </c>
      <c r="F720">
        <v>0</v>
      </c>
      <c r="G720">
        <v>0</v>
      </c>
    </row>
    <row r="721" spans="1:7" x14ac:dyDescent="0.3">
      <c r="A721">
        <v>10068</v>
      </c>
      <c r="B721" s="2">
        <v>45474</v>
      </c>
      <c r="C721" t="s">
        <v>62</v>
      </c>
      <c r="D721">
        <v>74</v>
      </c>
      <c r="E721">
        <v>76</v>
      </c>
      <c r="F721">
        <v>0</v>
      </c>
      <c r="G721">
        <v>0</v>
      </c>
    </row>
    <row r="722" spans="1:7" x14ac:dyDescent="0.3">
      <c r="A722">
        <v>10068</v>
      </c>
      <c r="B722" s="2">
        <v>45413</v>
      </c>
      <c r="C722" t="s">
        <v>82</v>
      </c>
      <c r="D722">
        <v>220</v>
      </c>
      <c r="E722">
        <v>86</v>
      </c>
      <c r="F722">
        <v>0</v>
      </c>
      <c r="G722">
        <v>0</v>
      </c>
    </row>
    <row r="723" spans="1:7" x14ac:dyDescent="0.3">
      <c r="A723">
        <v>10068</v>
      </c>
      <c r="B723" s="2">
        <v>44896</v>
      </c>
      <c r="C723" t="s">
        <v>25</v>
      </c>
      <c r="D723">
        <v>265</v>
      </c>
      <c r="E723">
        <v>54</v>
      </c>
      <c r="F723">
        <v>0</v>
      </c>
      <c r="G723">
        <v>0</v>
      </c>
    </row>
    <row r="724" spans="1:7" x14ac:dyDescent="0.3">
      <c r="A724">
        <v>10068</v>
      </c>
      <c r="B724" s="2">
        <v>45352</v>
      </c>
      <c r="C724" t="s">
        <v>79</v>
      </c>
      <c r="D724">
        <v>12</v>
      </c>
      <c r="E724">
        <v>25</v>
      </c>
      <c r="F724">
        <v>1</v>
      </c>
      <c r="G724">
        <v>0</v>
      </c>
    </row>
    <row r="725" spans="1:7" x14ac:dyDescent="0.3">
      <c r="A725">
        <v>10068</v>
      </c>
      <c r="B725" s="2">
        <v>45566</v>
      </c>
      <c r="C725" t="s">
        <v>12</v>
      </c>
      <c r="D725">
        <v>58</v>
      </c>
      <c r="E725">
        <v>74</v>
      </c>
      <c r="F725">
        <v>2</v>
      </c>
      <c r="G725">
        <v>2</v>
      </c>
    </row>
    <row r="726" spans="1:7" x14ac:dyDescent="0.3">
      <c r="A726">
        <v>10068</v>
      </c>
      <c r="B726" s="2">
        <v>44986</v>
      </c>
      <c r="C726" t="s">
        <v>17</v>
      </c>
      <c r="D726">
        <v>247</v>
      </c>
      <c r="E726">
        <v>34</v>
      </c>
      <c r="F726">
        <v>1</v>
      </c>
      <c r="G726">
        <v>0</v>
      </c>
    </row>
    <row r="727" spans="1:7" x14ac:dyDescent="0.3">
      <c r="A727">
        <v>10068</v>
      </c>
      <c r="B727" s="2">
        <v>44774</v>
      </c>
      <c r="C727" t="s">
        <v>18</v>
      </c>
      <c r="D727">
        <v>86</v>
      </c>
      <c r="E727">
        <v>30</v>
      </c>
      <c r="F727">
        <v>3</v>
      </c>
      <c r="G727">
        <v>1</v>
      </c>
    </row>
    <row r="728" spans="1:7" x14ac:dyDescent="0.3">
      <c r="A728">
        <v>10068</v>
      </c>
      <c r="B728" s="2">
        <v>44621</v>
      </c>
      <c r="C728" t="s">
        <v>67</v>
      </c>
      <c r="D728">
        <v>37</v>
      </c>
      <c r="E728">
        <v>65</v>
      </c>
      <c r="F728">
        <v>2</v>
      </c>
      <c r="G728">
        <v>0</v>
      </c>
    </row>
    <row r="729" spans="1:7" x14ac:dyDescent="0.3">
      <c r="A729">
        <v>10069</v>
      </c>
      <c r="B729" s="2">
        <v>44896</v>
      </c>
      <c r="C729" t="s">
        <v>46</v>
      </c>
      <c r="D729">
        <v>90</v>
      </c>
      <c r="E729">
        <v>19</v>
      </c>
      <c r="F729">
        <v>1</v>
      </c>
      <c r="G729">
        <v>0</v>
      </c>
    </row>
    <row r="730" spans="1:7" x14ac:dyDescent="0.3">
      <c r="A730">
        <v>10069</v>
      </c>
      <c r="B730" s="2">
        <v>45017</v>
      </c>
      <c r="C730" t="s">
        <v>82</v>
      </c>
      <c r="D730">
        <v>237</v>
      </c>
      <c r="E730">
        <v>63</v>
      </c>
      <c r="F730">
        <v>4</v>
      </c>
      <c r="G730">
        <v>2</v>
      </c>
    </row>
    <row r="731" spans="1:7" x14ac:dyDescent="0.3">
      <c r="A731">
        <v>10069</v>
      </c>
      <c r="B731" s="2">
        <v>44927</v>
      </c>
      <c r="C731" t="s">
        <v>101</v>
      </c>
      <c r="D731">
        <v>176</v>
      </c>
      <c r="E731">
        <v>39</v>
      </c>
      <c r="F731">
        <v>0</v>
      </c>
      <c r="G731">
        <v>0</v>
      </c>
    </row>
    <row r="732" spans="1:7" x14ac:dyDescent="0.3">
      <c r="A732">
        <v>10069</v>
      </c>
      <c r="B732" s="2">
        <v>44743</v>
      </c>
      <c r="C732" t="s">
        <v>62</v>
      </c>
      <c r="D732">
        <v>131</v>
      </c>
      <c r="E732">
        <v>38</v>
      </c>
      <c r="F732">
        <v>1</v>
      </c>
      <c r="G732">
        <v>1</v>
      </c>
    </row>
    <row r="733" spans="1:7" x14ac:dyDescent="0.3">
      <c r="A733">
        <v>10069</v>
      </c>
      <c r="B733" s="2">
        <v>44682</v>
      </c>
      <c r="C733" t="s">
        <v>9</v>
      </c>
      <c r="D733">
        <v>251</v>
      </c>
      <c r="E733">
        <v>65</v>
      </c>
      <c r="F733">
        <v>3</v>
      </c>
      <c r="G733">
        <v>0</v>
      </c>
    </row>
    <row r="734" spans="1:7" x14ac:dyDescent="0.3">
      <c r="A734">
        <v>10069</v>
      </c>
      <c r="B734" s="2">
        <v>44835</v>
      </c>
      <c r="C734" t="s">
        <v>17</v>
      </c>
      <c r="D734">
        <v>120</v>
      </c>
      <c r="E734">
        <v>59</v>
      </c>
      <c r="F734">
        <v>3</v>
      </c>
      <c r="G734">
        <v>1</v>
      </c>
    </row>
    <row r="735" spans="1:7" x14ac:dyDescent="0.3">
      <c r="A735">
        <v>10069</v>
      </c>
      <c r="B735" s="2">
        <v>45261</v>
      </c>
      <c r="C735" t="s">
        <v>98</v>
      </c>
      <c r="D735">
        <v>79</v>
      </c>
      <c r="E735">
        <v>44</v>
      </c>
      <c r="F735">
        <v>1</v>
      </c>
      <c r="G735">
        <v>1</v>
      </c>
    </row>
    <row r="736" spans="1:7" x14ac:dyDescent="0.3">
      <c r="A736">
        <v>10069</v>
      </c>
      <c r="B736" s="2">
        <v>44927</v>
      </c>
      <c r="C736" t="s">
        <v>10</v>
      </c>
      <c r="D736">
        <v>181</v>
      </c>
      <c r="E736">
        <v>45</v>
      </c>
      <c r="F736">
        <v>0</v>
      </c>
      <c r="G736">
        <v>0</v>
      </c>
    </row>
    <row r="737" spans="1:7" x14ac:dyDescent="0.3">
      <c r="A737">
        <v>10069</v>
      </c>
      <c r="B737" s="2">
        <v>44805</v>
      </c>
      <c r="C737" t="s">
        <v>72</v>
      </c>
      <c r="D737">
        <v>66</v>
      </c>
      <c r="E737">
        <v>31</v>
      </c>
      <c r="F737">
        <v>3</v>
      </c>
      <c r="G737">
        <v>3</v>
      </c>
    </row>
    <row r="738" spans="1:7" x14ac:dyDescent="0.3">
      <c r="A738">
        <v>10070</v>
      </c>
      <c r="B738" s="2">
        <v>44713</v>
      </c>
      <c r="C738" t="s">
        <v>32</v>
      </c>
      <c r="D738">
        <v>220</v>
      </c>
      <c r="E738">
        <v>85</v>
      </c>
      <c r="F738">
        <v>3</v>
      </c>
      <c r="G738">
        <v>1</v>
      </c>
    </row>
    <row r="739" spans="1:7" x14ac:dyDescent="0.3">
      <c r="A739">
        <v>10070</v>
      </c>
      <c r="B739" s="2">
        <v>45474</v>
      </c>
      <c r="C739" t="s">
        <v>41</v>
      </c>
      <c r="D739">
        <v>246</v>
      </c>
      <c r="E739">
        <v>41</v>
      </c>
      <c r="F739">
        <v>0</v>
      </c>
      <c r="G739">
        <v>0</v>
      </c>
    </row>
    <row r="740" spans="1:7" x14ac:dyDescent="0.3">
      <c r="A740">
        <v>10070</v>
      </c>
      <c r="B740" s="2">
        <v>45017</v>
      </c>
      <c r="C740" t="s">
        <v>81</v>
      </c>
      <c r="D740">
        <v>177</v>
      </c>
      <c r="E740">
        <v>85</v>
      </c>
      <c r="F740">
        <v>4</v>
      </c>
      <c r="G740">
        <v>1</v>
      </c>
    </row>
    <row r="741" spans="1:7" x14ac:dyDescent="0.3">
      <c r="A741">
        <v>10070</v>
      </c>
      <c r="B741" s="2">
        <v>44835</v>
      </c>
      <c r="C741" t="s">
        <v>24</v>
      </c>
      <c r="D741">
        <v>12</v>
      </c>
      <c r="E741">
        <v>70</v>
      </c>
      <c r="F741">
        <v>0</v>
      </c>
      <c r="G741">
        <v>0</v>
      </c>
    </row>
    <row r="742" spans="1:7" x14ac:dyDescent="0.3">
      <c r="A742">
        <v>10070</v>
      </c>
      <c r="B742" s="2">
        <v>45536</v>
      </c>
      <c r="C742" t="s">
        <v>85</v>
      </c>
      <c r="D742">
        <v>27</v>
      </c>
      <c r="E742">
        <v>71</v>
      </c>
      <c r="F742">
        <v>4</v>
      </c>
      <c r="G742">
        <v>3</v>
      </c>
    </row>
    <row r="743" spans="1:7" x14ac:dyDescent="0.3">
      <c r="A743">
        <v>10070</v>
      </c>
      <c r="B743" s="2">
        <v>44743</v>
      </c>
      <c r="C743" t="s">
        <v>82</v>
      </c>
      <c r="D743">
        <v>241</v>
      </c>
      <c r="E743">
        <v>81</v>
      </c>
      <c r="F743">
        <v>1</v>
      </c>
      <c r="G743">
        <v>0</v>
      </c>
    </row>
    <row r="744" spans="1:7" x14ac:dyDescent="0.3">
      <c r="A744">
        <v>10070</v>
      </c>
      <c r="B744" s="2">
        <v>44562</v>
      </c>
      <c r="C744" t="s">
        <v>25</v>
      </c>
      <c r="D744">
        <v>218</v>
      </c>
      <c r="E744">
        <v>47</v>
      </c>
      <c r="F744">
        <v>0</v>
      </c>
      <c r="G744">
        <v>0</v>
      </c>
    </row>
    <row r="745" spans="1:7" x14ac:dyDescent="0.3">
      <c r="A745">
        <v>10070</v>
      </c>
      <c r="B745" s="2">
        <v>45017</v>
      </c>
      <c r="C745" t="s">
        <v>77</v>
      </c>
      <c r="D745">
        <v>56</v>
      </c>
      <c r="E745">
        <v>30</v>
      </c>
      <c r="F745">
        <v>1</v>
      </c>
      <c r="G745">
        <v>1</v>
      </c>
    </row>
    <row r="746" spans="1:7" x14ac:dyDescent="0.3">
      <c r="A746">
        <v>10070</v>
      </c>
      <c r="B746" s="2">
        <v>45444</v>
      </c>
      <c r="C746" t="s">
        <v>74</v>
      </c>
      <c r="D746">
        <v>22</v>
      </c>
      <c r="E746">
        <v>100</v>
      </c>
      <c r="F746">
        <v>3</v>
      </c>
      <c r="G746">
        <v>1</v>
      </c>
    </row>
    <row r="747" spans="1:7" x14ac:dyDescent="0.3">
      <c r="A747">
        <v>10070</v>
      </c>
      <c r="B747" s="2">
        <v>45323</v>
      </c>
      <c r="C747" t="s">
        <v>33</v>
      </c>
      <c r="D747">
        <v>104</v>
      </c>
      <c r="E747">
        <v>90</v>
      </c>
      <c r="F747">
        <v>3</v>
      </c>
      <c r="G747">
        <v>0</v>
      </c>
    </row>
    <row r="748" spans="1:7" x14ac:dyDescent="0.3">
      <c r="A748">
        <v>10071</v>
      </c>
      <c r="B748" s="2">
        <v>45383</v>
      </c>
      <c r="C748" t="s">
        <v>53</v>
      </c>
      <c r="D748">
        <v>148</v>
      </c>
      <c r="E748">
        <v>36</v>
      </c>
      <c r="F748">
        <v>4</v>
      </c>
      <c r="G748">
        <v>4</v>
      </c>
    </row>
    <row r="749" spans="1:7" x14ac:dyDescent="0.3">
      <c r="A749">
        <v>10071</v>
      </c>
      <c r="B749" s="2">
        <v>44713</v>
      </c>
      <c r="C749" t="s">
        <v>92</v>
      </c>
      <c r="D749">
        <v>181</v>
      </c>
      <c r="E749">
        <v>24</v>
      </c>
      <c r="F749">
        <v>1</v>
      </c>
      <c r="G749">
        <v>0</v>
      </c>
    </row>
    <row r="750" spans="1:7" x14ac:dyDescent="0.3">
      <c r="A750">
        <v>10071</v>
      </c>
      <c r="B750" s="2">
        <v>45292</v>
      </c>
      <c r="C750" t="s">
        <v>46</v>
      </c>
      <c r="D750">
        <v>197</v>
      </c>
      <c r="E750">
        <v>56</v>
      </c>
      <c r="F750">
        <v>4</v>
      </c>
      <c r="G750">
        <v>0</v>
      </c>
    </row>
    <row r="751" spans="1:7" x14ac:dyDescent="0.3">
      <c r="A751">
        <v>10071</v>
      </c>
      <c r="B751" s="2">
        <v>45261</v>
      </c>
      <c r="C751" t="s">
        <v>71</v>
      </c>
      <c r="D751">
        <v>99</v>
      </c>
      <c r="E751">
        <v>81</v>
      </c>
      <c r="F751">
        <v>5</v>
      </c>
      <c r="G751">
        <v>0</v>
      </c>
    </row>
    <row r="752" spans="1:7" x14ac:dyDescent="0.3">
      <c r="A752">
        <v>10071</v>
      </c>
      <c r="B752" s="2">
        <v>44958</v>
      </c>
      <c r="C752" t="s">
        <v>8</v>
      </c>
      <c r="D752">
        <v>80</v>
      </c>
      <c r="E752">
        <v>93</v>
      </c>
      <c r="F752">
        <v>1</v>
      </c>
      <c r="G752">
        <v>0</v>
      </c>
    </row>
    <row r="753" spans="1:7" x14ac:dyDescent="0.3">
      <c r="A753">
        <v>10071</v>
      </c>
      <c r="B753" s="2">
        <v>45474</v>
      </c>
      <c r="C753" t="s">
        <v>41</v>
      </c>
      <c r="D753">
        <v>117</v>
      </c>
      <c r="E753">
        <v>44</v>
      </c>
      <c r="F753">
        <v>1</v>
      </c>
      <c r="G753">
        <v>1</v>
      </c>
    </row>
    <row r="754" spans="1:7" x14ac:dyDescent="0.3">
      <c r="A754">
        <v>10072</v>
      </c>
      <c r="B754" s="2">
        <v>45597</v>
      </c>
      <c r="C754" t="s">
        <v>91</v>
      </c>
      <c r="D754">
        <v>282</v>
      </c>
      <c r="E754">
        <v>96</v>
      </c>
      <c r="F754">
        <v>3</v>
      </c>
      <c r="G754">
        <v>2</v>
      </c>
    </row>
    <row r="755" spans="1:7" x14ac:dyDescent="0.3">
      <c r="A755">
        <v>10072</v>
      </c>
      <c r="B755" s="2">
        <v>44682</v>
      </c>
      <c r="C755" t="s">
        <v>58</v>
      </c>
      <c r="D755">
        <v>106</v>
      </c>
      <c r="E755">
        <v>60</v>
      </c>
      <c r="F755">
        <v>0</v>
      </c>
      <c r="G755">
        <v>0</v>
      </c>
    </row>
    <row r="756" spans="1:7" x14ac:dyDescent="0.3">
      <c r="A756">
        <v>10072</v>
      </c>
      <c r="B756" s="2">
        <v>44896</v>
      </c>
      <c r="C756" t="s">
        <v>39</v>
      </c>
      <c r="D756">
        <v>157</v>
      </c>
      <c r="E756">
        <v>45</v>
      </c>
      <c r="F756">
        <v>0</v>
      </c>
      <c r="G756">
        <v>0</v>
      </c>
    </row>
    <row r="757" spans="1:7" x14ac:dyDescent="0.3">
      <c r="A757">
        <v>10072</v>
      </c>
      <c r="B757" s="2">
        <v>44774</v>
      </c>
      <c r="C757" t="s">
        <v>10</v>
      </c>
      <c r="D757">
        <v>85</v>
      </c>
      <c r="E757">
        <v>76</v>
      </c>
      <c r="F757">
        <v>1</v>
      </c>
      <c r="G757">
        <v>0</v>
      </c>
    </row>
    <row r="758" spans="1:7" x14ac:dyDescent="0.3">
      <c r="A758">
        <v>10072</v>
      </c>
      <c r="B758" s="2">
        <v>44593</v>
      </c>
      <c r="C758" t="s">
        <v>12</v>
      </c>
      <c r="D758">
        <v>160</v>
      </c>
      <c r="E758">
        <v>70</v>
      </c>
      <c r="F758">
        <v>4</v>
      </c>
      <c r="G758">
        <v>1</v>
      </c>
    </row>
    <row r="759" spans="1:7" x14ac:dyDescent="0.3">
      <c r="A759">
        <v>10072</v>
      </c>
      <c r="B759" s="2">
        <v>45231</v>
      </c>
      <c r="C759" t="s">
        <v>51</v>
      </c>
      <c r="D759">
        <v>225</v>
      </c>
      <c r="E759">
        <v>34</v>
      </c>
      <c r="F759">
        <v>0</v>
      </c>
      <c r="G759">
        <v>0</v>
      </c>
    </row>
    <row r="760" spans="1:7" x14ac:dyDescent="0.3">
      <c r="A760">
        <v>10072</v>
      </c>
      <c r="B760" s="2">
        <v>44682</v>
      </c>
      <c r="C760" t="s">
        <v>48</v>
      </c>
      <c r="D760">
        <v>21</v>
      </c>
      <c r="E760">
        <v>52</v>
      </c>
      <c r="F760">
        <v>2</v>
      </c>
      <c r="G760">
        <v>2</v>
      </c>
    </row>
    <row r="761" spans="1:7" x14ac:dyDescent="0.3">
      <c r="A761">
        <v>10072</v>
      </c>
      <c r="B761" s="2">
        <v>45352</v>
      </c>
      <c r="C761" t="s">
        <v>61</v>
      </c>
      <c r="D761">
        <v>185</v>
      </c>
      <c r="E761">
        <v>68</v>
      </c>
      <c r="F761">
        <v>3</v>
      </c>
      <c r="G761">
        <v>3</v>
      </c>
    </row>
    <row r="762" spans="1:7" x14ac:dyDescent="0.3">
      <c r="A762">
        <v>10072</v>
      </c>
      <c r="B762" s="2">
        <v>45139</v>
      </c>
      <c r="C762" t="s">
        <v>66</v>
      </c>
      <c r="D762">
        <v>300</v>
      </c>
      <c r="E762">
        <v>43</v>
      </c>
      <c r="F762">
        <v>1</v>
      </c>
      <c r="G762">
        <v>0</v>
      </c>
    </row>
    <row r="763" spans="1:7" x14ac:dyDescent="0.3">
      <c r="A763">
        <v>10072</v>
      </c>
      <c r="B763" s="2">
        <v>44986</v>
      </c>
      <c r="C763" t="s">
        <v>68</v>
      </c>
      <c r="D763">
        <v>257</v>
      </c>
      <c r="E763">
        <v>28</v>
      </c>
      <c r="F763">
        <v>2</v>
      </c>
      <c r="G763">
        <v>0</v>
      </c>
    </row>
    <row r="764" spans="1:7" x14ac:dyDescent="0.3">
      <c r="A764">
        <v>10072</v>
      </c>
      <c r="B764" s="2">
        <v>45231</v>
      </c>
      <c r="C764" t="s">
        <v>71</v>
      </c>
      <c r="D764">
        <v>155</v>
      </c>
      <c r="E764">
        <v>78</v>
      </c>
      <c r="F764">
        <v>1</v>
      </c>
      <c r="G764">
        <v>0</v>
      </c>
    </row>
    <row r="765" spans="1:7" x14ac:dyDescent="0.3">
      <c r="A765">
        <v>10072</v>
      </c>
      <c r="B765" s="2">
        <v>45108</v>
      </c>
      <c r="C765" t="s">
        <v>19</v>
      </c>
      <c r="D765">
        <v>103</v>
      </c>
      <c r="E765">
        <v>95</v>
      </c>
      <c r="F765">
        <v>2</v>
      </c>
      <c r="G765">
        <v>2</v>
      </c>
    </row>
    <row r="766" spans="1:7" x14ac:dyDescent="0.3">
      <c r="A766">
        <v>10072</v>
      </c>
      <c r="B766" s="2">
        <v>44835</v>
      </c>
      <c r="C766" t="s">
        <v>64</v>
      </c>
      <c r="D766">
        <v>92</v>
      </c>
      <c r="E766">
        <v>50</v>
      </c>
      <c r="F766">
        <v>0</v>
      </c>
      <c r="G766">
        <v>0</v>
      </c>
    </row>
    <row r="767" spans="1:7" x14ac:dyDescent="0.3">
      <c r="A767">
        <v>10073</v>
      </c>
      <c r="B767" s="2">
        <v>45597</v>
      </c>
      <c r="C767" t="s">
        <v>20</v>
      </c>
      <c r="D767">
        <v>93</v>
      </c>
      <c r="E767">
        <v>13</v>
      </c>
      <c r="F767">
        <v>2</v>
      </c>
      <c r="G767">
        <v>0</v>
      </c>
    </row>
    <row r="768" spans="1:7" x14ac:dyDescent="0.3">
      <c r="A768">
        <v>10073</v>
      </c>
      <c r="B768" s="2">
        <v>45323</v>
      </c>
      <c r="C768" t="s">
        <v>60</v>
      </c>
      <c r="D768">
        <v>265</v>
      </c>
      <c r="E768">
        <v>29</v>
      </c>
      <c r="F768">
        <v>1</v>
      </c>
      <c r="G768">
        <v>1</v>
      </c>
    </row>
    <row r="769" spans="1:7" x14ac:dyDescent="0.3">
      <c r="A769">
        <v>10073</v>
      </c>
      <c r="B769" s="2">
        <v>44562</v>
      </c>
      <c r="C769" t="s">
        <v>37</v>
      </c>
      <c r="D769">
        <v>289</v>
      </c>
      <c r="E769">
        <v>100</v>
      </c>
      <c r="F769">
        <v>2</v>
      </c>
      <c r="G769">
        <v>2</v>
      </c>
    </row>
    <row r="770" spans="1:7" x14ac:dyDescent="0.3">
      <c r="A770">
        <v>10073</v>
      </c>
      <c r="B770" s="2">
        <v>45108</v>
      </c>
      <c r="C770" t="s">
        <v>51</v>
      </c>
      <c r="D770">
        <v>252</v>
      </c>
      <c r="E770">
        <v>53</v>
      </c>
      <c r="F770">
        <v>1</v>
      </c>
      <c r="G770">
        <v>1</v>
      </c>
    </row>
    <row r="771" spans="1:7" x14ac:dyDescent="0.3">
      <c r="A771">
        <v>10073</v>
      </c>
      <c r="B771" s="2">
        <v>44774</v>
      </c>
      <c r="C771" t="s">
        <v>27</v>
      </c>
      <c r="D771">
        <v>255</v>
      </c>
      <c r="E771">
        <v>49</v>
      </c>
      <c r="F771">
        <v>0</v>
      </c>
      <c r="G771">
        <v>0</v>
      </c>
    </row>
    <row r="772" spans="1:7" x14ac:dyDescent="0.3">
      <c r="A772">
        <v>10073</v>
      </c>
      <c r="B772" s="2">
        <v>44593</v>
      </c>
      <c r="C772" t="s">
        <v>30</v>
      </c>
      <c r="D772">
        <v>215</v>
      </c>
      <c r="E772">
        <v>55</v>
      </c>
      <c r="F772">
        <v>1</v>
      </c>
      <c r="G772">
        <v>1</v>
      </c>
    </row>
    <row r="773" spans="1:7" x14ac:dyDescent="0.3">
      <c r="A773">
        <v>10073</v>
      </c>
      <c r="B773" s="2">
        <v>44713</v>
      </c>
      <c r="C773" t="s">
        <v>75</v>
      </c>
      <c r="D773">
        <v>177</v>
      </c>
      <c r="E773">
        <v>45</v>
      </c>
      <c r="F773">
        <v>0</v>
      </c>
      <c r="G773">
        <v>0</v>
      </c>
    </row>
    <row r="774" spans="1:7" x14ac:dyDescent="0.3">
      <c r="A774">
        <v>10073</v>
      </c>
      <c r="B774" s="2">
        <v>44927</v>
      </c>
      <c r="C774" t="s">
        <v>94</v>
      </c>
      <c r="D774">
        <v>21</v>
      </c>
      <c r="E774">
        <v>75</v>
      </c>
      <c r="F774">
        <v>1</v>
      </c>
      <c r="G774">
        <v>0</v>
      </c>
    </row>
    <row r="775" spans="1:7" x14ac:dyDescent="0.3">
      <c r="A775">
        <v>10073</v>
      </c>
      <c r="B775" s="2">
        <v>45323</v>
      </c>
      <c r="C775" t="s">
        <v>8</v>
      </c>
      <c r="D775">
        <v>109</v>
      </c>
      <c r="E775">
        <v>87</v>
      </c>
      <c r="F775">
        <v>2</v>
      </c>
      <c r="G775">
        <v>2</v>
      </c>
    </row>
    <row r="776" spans="1:7" x14ac:dyDescent="0.3">
      <c r="A776">
        <v>10073</v>
      </c>
      <c r="B776" s="2">
        <v>45536</v>
      </c>
      <c r="C776" t="s">
        <v>89</v>
      </c>
      <c r="D776">
        <v>38</v>
      </c>
      <c r="E776">
        <v>64</v>
      </c>
      <c r="F776">
        <v>3</v>
      </c>
      <c r="G776">
        <v>1</v>
      </c>
    </row>
    <row r="777" spans="1:7" x14ac:dyDescent="0.3">
      <c r="A777">
        <v>10073</v>
      </c>
      <c r="B777" s="2">
        <v>45261</v>
      </c>
      <c r="C777" t="s">
        <v>44</v>
      </c>
      <c r="D777">
        <v>207</v>
      </c>
      <c r="E777">
        <v>54</v>
      </c>
      <c r="F777">
        <v>0</v>
      </c>
      <c r="G777">
        <v>0</v>
      </c>
    </row>
    <row r="778" spans="1:7" x14ac:dyDescent="0.3">
      <c r="A778">
        <v>10073</v>
      </c>
      <c r="B778" s="2">
        <v>45231</v>
      </c>
      <c r="C778" t="s">
        <v>48</v>
      </c>
      <c r="D778">
        <v>167</v>
      </c>
      <c r="E778">
        <v>37</v>
      </c>
      <c r="F778">
        <v>4</v>
      </c>
      <c r="G778">
        <v>0</v>
      </c>
    </row>
    <row r="779" spans="1:7" x14ac:dyDescent="0.3">
      <c r="A779">
        <v>10073</v>
      </c>
      <c r="B779" s="2">
        <v>45413</v>
      </c>
      <c r="C779" t="s">
        <v>22</v>
      </c>
      <c r="D779">
        <v>222</v>
      </c>
      <c r="E779">
        <v>64</v>
      </c>
      <c r="F779">
        <v>2</v>
      </c>
      <c r="G779">
        <v>0</v>
      </c>
    </row>
    <row r="780" spans="1:7" x14ac:dyDescent="0.3">
      <c r="A780">
        <v>10073</v>
      </c>
      <c r="B780" s="2">
        <v>45352</v>
      </c>
      <c r="C780" t="s">
        <v>61</v>
      </c>
      <c r="D780">
        <v>81</v>
      </c>
      <c r="E780">
        <v>28</v>
      </c>
      <c r="F780">
        <v>4</v>
      </c>
      <c r="G780">
        <v>0</v>
      </c>
    </row>
    <row r="781" spans="1:7" x14ac:dyDescent="0.3">
      <c r="A781">
        <v>10074</v>
      </c>
      <c r="B781" s="2">
        <v>44713</v>
      </c>
      <c r="C781" t="s">
        <v>42</v>
      </c>
      <c r="D781">
        <v>13</v>
      </c>
      <c r="E781">
        <v>32</v>
      </c>
      <c r="F781">
        <v>2</v>
      </c>
      <c r="G781">
        <v>1</v>
      </c>
    </row>
    <row r="782" spans="1:7" x14ac:dyDescent="0.3">
      <c r="A782">
        <v>10074</v>
      </c>
      <c r="B782" s="2">
        <v>45627</v>
      </c>
      <c r="C782" t="s">
        <v>64</v>
      </c>
      <c r="D782">
        <v>246</v>
      </c>
      <c r="E782">
        <v>33</v>
      </c>
      <c r="F782">
        <v>1</v>
      </c>
      <c r="G782">
        <v>0</v>
      </c>
    </row>
    <row r="783" spans="1:7" x14ac:dyDescent="0.3">
      <c r="A783">
        <v>10074</v>
      </c>
      <c r="B783" s="2">
        <v>45292</v>
      </c>
      <c r="C783" t="s">
        <v>71</v>
      </c>
      <c r="D783">
        <v>158</v>
      </c>
      <c r="E783">
        <v>48</v>
      </c>
      <c r="F783">
        <v>3</v>
      </c>
      <c r="G783">
        <v>0</v>
      </c>
    </row>
    <row r="784" spans="1:7" x14ac:dyDescent="0.3">
      <c r="A784">
        <v>10074</v>
      </c>
      <c r="B784" s="2">
        <v>45139</v>
      </c>
      <c r="C784" t="s">
        <v>46</v>
      </c>
      <c r="D784">
        <v>262</v>
      </c>
      <c r="E784">
        <v>38</v>
      </c>
      <c r="F784">
        <v>5</v>
      </c>
      <c r="G784">
        <v>3</v>
      </c>
    </row>
    <row r="785" spans="1:7" x14ac:dyDescent="0.3">
      <c r="A785">
        <v>10074</v>
      </c>
      <c r="B785" s="2">
        <v>44593</v>
      </c>
      <c r="C785" t="s">
        <v>12</v>
      </c>
      <c r="D785">
        <v>11</v>
      </c>
      <c r="E785">
        <v>91</v>
      </c>
      <c r="F785">
        <v>1</v>
      </c>
      <c r="G785">
        <v>1</v>
      </c>
    </row>
    <row r="786" spans="1:7" x14ac:dyDescent="0.3">
      <c r="A786">
        <v>10074</v>
      </c>
      <c r="B786" s="2">
        <v>45474</v>
      </c>
      <c r="C786" t="s">
        <v>79</v>
      </c>
      <c r="D786">
        <v>73</v>
      </c>
      <c r="E786">
        <v>72</v>
      </c>
      <c r="F786">
        <v>3</v>
      </c>
      <c r="G786">
        <v>1</v>
      </c>
    </row>
    <row r="787" spans="1:7" x14ac:dyDescent="0.3">
      <c r="A787">
        <v>10074</v>
      </c>
      <c r="B787" s="2">
        <v>45017</v>
      </c>
      <c r="C787" t="s">
        <v>100</v>
      </c>
      <c r="D787">
        <v>24</v>
      </c>
      <c r="E787">
        <v>18</v>
      </c>
      <c r="F787">
        <v>1</v>
      </c>
      <c r="G787">
        <v>1</v>
      </c>
    </row>
    <row r="788" spans="1:7" x14ac:dyDescent="0.3">
      <c r="A788">
        <v>10074</v>
      </c>
      <c r="B788" s="2">
        <v>45261</v>
      </c>
      <c r="C788" t="s">
        <v>52</v>
      </c>
      <c r="D788">
        <v>256</v>
      </c>
      <c r="E788">
        <v>90</v>
      </c>
      <c r="F788">
        <v>3</v>
      </c>
      <c r="G788">
        <v>2</v>
      </c>
    </row>
    <row r="789" spans="1:7" x14ac:dyDescent="0.3">
      <c r="A789">
        <v>10075</v>
      </c>
      <c r="B789" s="2">
        <v>44805</v>
      </c>
      <c r="C789" t="s">
        <v>64</v>
      </c>
      <c r="D789">
        <v>192</v>
      </c>
      <c r="E789">
        <v>56</v>
      </c>
      <c r="F789">
        <v>0</v>
      </c>
      <c r="G789">
        <v>0</v>
      </c>
    </row>
    <row r="790" spans="1:7" x14ac:dyDescent="0.3">
      <c r="A790">
        <v>10075</v>
      </c>
      <c r="B790" s="2">
        <v>45352</v>
      </c>
      <c r="C790" t="s">
        <v>92</v>
      </c>
      <c r="D790">
        <v>192</v>
      </c>
      <c r="E790">
        <v>77</v>
      </c>
      <c r="F790">
        <v>1</v>
      </c>
      <c r="G790">
        <v>1</v>
      </c>
    </row>
    <row r="791" spans="1:7" x14ac:dyDescent="0.3">
      <c r="A791">
        <v>10075</v>
      </c>
      <c r="B791" s="2">
        <v>44682</v>
      </c>
      <c r="C791" t="s">
        <v>19</v>
      </c>
      <c r="D791">
        <v>273</v>
      </c>
      <c r="E791">
        <v>22</v>
      </c>
      <c r="F791">
        <v>2</v>
      </c>
      <c r="G791">
        <v>0</v>
      </c>
    </row>
    <row r="792" spans="1:7" x14ac:dyDescent="0.3">
      <c r="A792">
        <v>10075</v>
      </c>
      <c r="B792" s="2">
        <v>44866</v>
      </c>
      <c r="C792" t="s">
        <v>51</v>
      </c>
      <c r="D792">
        <v>288</v>
      </c>
      <c r="E792">
        <v>48</v>
      </c>
      <c r="F792">
        <v>2</v>
      </c>
      <c r="G792">
        <v>2</v>
      </c>
    </row>
    <row r="793" spans="1:7" x14ac:dyDescent="0.3">
      <c r="A793">
        <v>10075</v>
      </c>
      <c r="B793" s="2">
        <v>45078</v>
      </c>
      <c r="C793" t="s">
        <v>69</v>
      </c>
      <c r="D793">
        <v>195</v>
      </c>
      <c r="E793">
        <v>11</v>
      </c>
      <c r="F793">
        <v>1</v>
      </c>
      <c r="G793">
        <v>0</v>
      </c>
    </row>
    <row r="794" spans="1:7" x14ac:dyDescent="0.3">
      <c r="A794">
        <v>10075</v>
      </c>
      <c r="B794" s="2">
        <v>44805</v>
      </c>
      <c r="C794" t="s">
        <v>97</v>
      </c>
      <c r="D794">
        <v>275</v>
      </c>
      <c r="E794">
        <v>62</v>
      </c>
      <c r="F794">
        <v>2</v>
      </c>
      <c r="G794">
        <v>1</v>
      </c>
    </row>
    <row r="795" spans="1:7" x14ac:dyDescent="0.3">
      <c r="A795">
        <v>10075</v>
      </c>
      <c r="B795" s="2">
        <v>45200</v>
      </c>
      <c r="C795" t="s">
        <v>77</v>
      </c>
      <c r="D795">
        <v>93</v>
      </c>
      <c r="E795">
        <v>74</v>
      </c>
      <c r="F795">
        <v>0</v>
      </c>
      <c r="G795">
        <v>0</v>
      </c>
    </row>
    <row r="796" spans="1:7" x14ac:dyDescent="0.3">
      <c r="A796">
        <v>10075</v>
      </c>
      <c r="B796" s="2">
        <v>44986</v>
      </c>
      <c r="C796" t="s">
        <v>6</v>
      </c>
      <c r="D796">
        <v>106</v>
      </c>
      <c r="E796">
        <v>78</v>
      </c>
      <c r="F796">
        <v>4</v>
      </c>
      <c r="G796">
        <v>4</v>
      </c>
    </row>
    <row r="797" spans="1:7" x14ac:dyDescent="0.3">
      <c r="A797">
        <v>10075</v>
      </c>
      <c r="B797" s="2">
        <v>45627</v>
      </c>
      <c r="C797" t="s">
        <v>37</v>
      </c>
      <c r="D797">
        <v>68</v>
      </c>
      <c r="E797">
        <v>24</v>
      </c>
      <c r="F797">
        <v>3</v>
      </c>
      <c r="G797">
        <v>0</v>
      </c>
    </row>
    <row r="798" spans="1:7" x14ac:dyDescent="0.3">
      <c r="A798">
        <v>10075</v>
      </c>
      <c r="B798" s="2">
        <v>44805</v>
      </c>
      <c r="C798" t="s">
        <v>24</v>
      </c>
      <c r="D798">
        <v>18</v>
      </c>
      <c r="E798">
        <v>98</v>
      </c>
      <c r="F798">
        <v>2</v>
      </c>
      <c r="G798">
        <v>1</v>
      </c>
    </row>
    <row r="799" spans="1:7" x14ac:dyDescent="0.3">
      <c r="A799">
        <v>10075</v>
      </c>
      <c r="B799" s="2">
        <v>45261</v>
      </c>
      <c r="C799" t="s">
        <v>78</v>
      </c>
      <c r="D799">
        <v>81</v>
      </c>
      <c r="E799">
        <v>53</v>
      </c>
      <c r="F799">
        <v>4</v>
      </c>
      <c r="G799">
        <v>4</v>
      </c>
    </row>
    <row r="800" spans="1:7" x14ac:dyDescent="0.3">
      <c r="A800">
        <v>10075</v>
      </c>
      <c r="B800" s="2">
        <v>44896</v>
      </c>
      <c r="C800" t="s">
        <v>11</v>
      </c>
      <c r="D800">
        <v>165</v>
      </c>
      <c r="E800">
        <v>26</v>
      </c>
      <c r="F800">
        <v>0</v>
      </c>
      <c r="G800">
        <v>0</v>
      </c>
    </row>
    <row r="801" spans="1:7" x14ac:dyDescent="0.3">
      <c r="A801">
        <v>10075</v>
      </c>
      <c r="B801" s="2">
        <v>44835</v>
      </c>
      <c r="C801" t="s">
        <v>22</v>
      </c>
      <c r="D801">
        <v>126</v>
      </c>
      <c r="E801">
        <v>26</v>
      </c>
      <c r="F801">
        <v>1</v>
      </c>
      <c r="G801">
        <v>0</v>
      </c>
    </row>
    <row r="802" spans="1:7" x14ac:dyDescent="0.3">
      <c r="A802">
        <v>10075</v>
      </c>
      <c r="B802" s="2">
        <v>44713</v>
      </c>
      <c r="C802" t="s">
        <v>44</v>
      </c>
      <c r="D802">
        <v>227</v>
      </c>
      <c r="E802">
        <v>71</v>
      </c>
      <c r="F802">
        <v>0</v>
      </c>
      <c r="G802">
        <v>0</v>
      </c>
    </row>
    <row r="803" spans="1:7" x14ac:dyDescent="0.3">
      <c r="A803">
        <v>10075</v>
      </c>
      <c r="B803" s="2">
        <v>45383</v>
      </c>
      <c r="C803" t="s">
        <v>63</v>
      </c>
      <c r="D803">
        <v>31</v>
      </c>
      <c r="E803">
        <v>94</v>
      </c>
      <c r="F803">
        <v>0</v>
      </c>
      <c r="G803">
        <v>0</v>
      </c>
    </row>
    <row r="804" spans="1:7" x14ac:dyDescent="0.3">
      <c r="A804">
        <v>10076</v>
      </c>
      <c r="B804" s="2">
        <v>44958</v>
      </c>
      <c r="C804" t="s">
        <v>79</v>
      </c>
      <c r="D804">
        <v>112</v>
      </c>
      <c r="E804">
        <v>13</v>
      </c>
      <c r="F804">
        <v>2</v>
      </c>
      <c r="G804">
        <v>1</v>
      </c>
    </row>
    <row r="805" spans="1:7" x14ac:dyDescent="0.3">
      <c r="A805">
        <v>10076</v>
      </c>
      <c r="B805" s="2">
        <v>44713</v>
      </c>
      <c r="C805" t="s">
        <v>11</v>
      </c>
      <c r="D805">
        <v>84</v>
      </c>
      <c r="E805">
        <v>30</v>
      </c>
      <c r="F805">
        <v>2</v>
      </c>
      <c r="G805">
        <v>1</v>
      </c>
    </row>
    <row r="806" spans="1:7" x14ac:dyDescent="0.3">
      <c r="A806">
        <v>10076</v>
      </c>
      <c r="B806" s="2">
        <v>45536</v>
      </c>
      <c r="C806" t="s">
        <v>64</v>
      </c>
      <c r="D806">
        <v>133</v>
      </c>
      <c r="E806">
        <v>22</v>
      </c>
      <c r="F806">
        <v>4</v>
      </c>
      <c r="G806">
        <v>0</v>
      </c>
    </row>
    <row r="807" spans="1:7" x14ac:dyDescent="0.3">
      <c r="A807">
        <v>10076</v>
      </c>
      <c r="B807" s="2">
        <v>44562</v>
      </c>
      <c r="C807" t="s">
        <v>19</v>
      </c>
      <c r="D807">
        <v>280</v>
      </c>
      <c r="E807">
        <v>46</v>
      </c>
      <c r="F807">
        <v>2</v>
      </c>
      <c r="G807">
        <v>0</v>
      </c>
    </row>
    <row r="808" spans="1:7" x14ac:dyDescent="0.3">
      <c r="A808">
        <v>10076</v>
      </c>
      <c r="B808" s="2">
        <v>44866</v>
      </c>
      <c r="C808" t="s">
        <v>36</v>
      </c>
      <c r="D808">
        <v>285</v>
      </c>
      <c r="E808">
        <v>74</v>
      </c>
      <c r="F808">
        <v>0</v>
      </c>
      <c r="G808">
        <v>0</v>
      </c>
    </row>
    <row r="809" spans="1:7" x14ac:dyDescent="0.3">
      <c r="A809">
        <v>10076</v>
      </c>
      <c r="B809" s="2">
        <v>45474</v>
      </c>
      <c r="C809" t="s">
        <v>9</v>
      </c>
      <c r="D809">
        <v>197</v>
      </c>
      <c r="E809">
        <v>96</v>
      </c>
      <c r="F809">
        <v>1</v>
      </c>
      <c r="G809">
        <v>1</v>
      </c>
    </row>
    <row r="810" spans="1:7" x14ac:dyDescent="0.3">
      <c r="A810">
        <v>10076</v>
      </c>
      <c r="B810" s="2">
        <v>44743</v>
      </c>
      <c r="C810" t="s">
        <v>12</v>
      </c>
      <c r="D810">
        <v>102</v>
      </c>
      <c r="E810">
        <v>37</v>
      </c>
      <c r="F810">
        <v>3</v>
      </c>
      <c r="G810">
        <v>3</v>
      </c>
    </row>
    <row r="811" spans="1:7" x14ac:dyDescent="0.3">
      <c r="A811">
        <v>10076</v>
      </c>
      <c r="B811" s="2">
        <v>45536</v>
      </c>
      <c r="C811" t="s">
        <v>42</v>
      </c>
      <c r="D811">
        <v>126</v>
      </c>
      <c r="E811">
        <v>25</v>
      </c>
      <c r="F811">
        <v>0</v>
      </c>
      <c r="G811">
        <v>0</v>
      </c>
    </row>
    <row r="812" spans="1:7" x14ac:dyDescent="0.3">
      <c r="A812">
        <v>10076</v>
      </c>
      <c r="B812" s="2">
        <v>45444</v>
      </c>
      <c r="C812" t="s">
        <v>89</v>
      </c>
      <c r="D812">
        <v>66</v>
      </c>
      <c r="E812">
        <v>56</v>
      </c>
      <c r="F812">
        <v>1</v>
      </c>
      <c r="G812">
        <v>1</v>
      </c>
    </row>
    <row r="813" spans="1:7" x14ac:dyDescent="0.3">
      <c r="A813">
        <v>10076</v>
      </c>
      <c r="B813" s="2">
        <v>45108</v>
      </c>
      <c r="C813" t="s">
        <v>5</v>
      </c>
      <c r="D813">
        <v>295</v>
      </c>
      <c r="E813">
        <v>73</v>
      </c>
      <c r="F813">
        <v>0</v>
      </c>
      <c r="G813">
        <v>0</v>
      </c>
    </row>
    <row r="814" spans="1:7" x14ac:dyDescent="0.3">
      <c r="A814">
        <v>10076</v>
      </c>
      <c r="B814" s="2">
        <v>44774</v>
      </c>
      <c r="C814" t="s">
        <v>100</v>
      </c>
      <c r="D814">
        <v>207</v>
      </c>
      <c r="E814">
        <v>97</v>
      </c>
      <c r="F814">
        <v>3</v>
      </c>
      <c r="G814">
        <v>2</v>
      </c>
    </row>
    <row r="815" spans="1:7" x14ac:dyDescent="0.3">
      <c r="A815">
        <v>10076</v>
      </c>
      <c r="B815" s="2">
        <v>45413</v>
      </c>
      <c r="C815" t="s">
        <v>16</v>
      </c>
      <c r="D815">
        <v>125</v>
      </c>
      <c r="E815">
        <v>64</v>
      </c>
      <c r="F815">
        <v>3</v>
      </c>
      <c r="G815">
        <v>2</v>
      </c>
    </row>
    <row r="816" spans="1:7" x14ac:dyDescent="0.3">
      <c r="A816">
        <v>10076</v>
      </c>
      <c r="B816" s="2">
        <v>44927</v>
      </c>
      <c r="C816" t="s">
        <v>81</v>
      </c>
      <c r="D816">
        <v>45</v>
      </c>
      <c r="E816">
        <v>11</v>
      </c>
      <c r="F816">
        <v>2</v>
      </c>
      <c r="G816">
        <v>0</v>
      </c>
    </row>
    <row r="817" spans="1:7" x14ac:dyDescent="0.3">
      <c r="A817">
        <v>10077</v>
      </c>
      <c r="B817" s="2">
        <v>44682</v>
      </c>
      <c r="C817" t="s">
        <v>66</v>
      </c>
      <c r="D817">
        <v>196</v>
      </c>
      <c r="E817">
        <v>86</v>
      </c>
      <c r="F817">
        <v>1</v>
      </c>
      <c r="G817">
        <v>0</v>
      </c>
    </row>
    <row r="818" spans="1:7" x14ac:dyDescent="0.3">
      <c r="A818">
        <v>10077</v>
      </c>
      <c r="B818" s="2">
        <v>45323</v>
      </c>
      <c r="C818" t="s">
        <v>90</v>
      </c>
      <c r="D818">
        <v>72</v>
      </c>
      <c r="E818">
        <v>45</v>
      </c>
      <c r="F818">
        <v>1</v>
      </c>
      <c r="G818">
        <v>1</v>
      </c>
    </row>
    <row r="819" spans="1:7" x14ac:dyDescent="0.3">
      <c r="A819">
        <v>10077</v>
      </c>
      <c r="B819" s="2">
        <v>45078</v>
      </c>
      <c r="C819" t="s">
        <v>17</v>
      </c>
      <c r="D819">
        <v>214</v>
      </c>
      <c r="E819">
        <v>72</v>
      </c>
      <c r="F819">
        <v>3</v>
      </c>
      <c r="G819">
        <v>3</v>
      </c>
    </row>
    <row r="820" spans="1:7" x14ac:dyDescent="0.3">
      <c r="A820">
        <v>10077</v>
      </c>
      <c r="B820" s="2">
        <v>45536</v>
      </c>
      <c r="C820" t="s">
        <v>54</v>
      </c>
      <c r="D820">
        <v>152</v>
      </c>
      <c r="E820">
        <v>25</v>
      </c>
      <c r="F820">
        <v>1</v>
      </c>
      <c r="G820">
        <v>0</v>
      </c>
    </row>
    <row r="821" spans="1:7" x14ac:dyDescent="0.3">
      <c r="A821">
        <v>10077</v>
      </c>
      <c r="B821" s="2">
        <v>45047</v>
      </c>
      <c r="C821" t="s">
        <v>60</v>
      </c>
      <c r="D821">
        <v>260</v>
      </c>
      <c r="E821">
        <v>13</v>
      </c>
      <c r="F821">
        <v>1</v>
      </c>
      <c r="G821">
        <v>0</v>
      </c>
    </row>
    <row r="822" spans="1:7" x14ac:dyDescent="0.3">
      <c r="A822">
        <v>10077</v>
      </c>
      <c r="B822" s="2">
        <v>44743</v>
      </c>
      <c r="C822" t="s">
        <v>70</v>
      </c>
      <c r="D822">
        <v>37</v>
      </c>
      <c r="E822">
        <v>32</v>
      </c>
      <c r="F822">
        <v>1</v>
      </c>
      <c r="G822">
        <v>0</v>
      </c>
    </row>
    <row r="823" spans="1:7" x14ac:dyDescent="0.3">
      <c r="A823">
        <v>10077</v>
      </c>
      <c r="B823" s="2">
        <v>45292</v>
      </c>
      <c r="C823" t="s">
        <v>88</v>
      </c>
      <c r="D823">
        <v>177</v>
      </c>
      <c r="E823">
        <v>19</v>
      </c>
      <c r="F823">
        <v>1</v>
      </c>
      <c r="G823">
        <v>0</v>
      </c>
    </row>
    <row r="824" spans="1:7" x14ac:dyDescent="0.3">
      <c r="A824">
        <v>10077</v>
      </c>
      <c r="B824" s="2">
        <v>45566</v>
      </c>
      <c r="C824" t="s">
        <v>14</v>
      </c>
      <c r="D824">
        <v>262</v>
      </c>
      <c r="E824">
        <v>94</v>
      </c>
      <c r="F824">
        <v>1</v>
      </c>
      <c r="G824">
        <v>1</v>
      </c>
    </row>
    <row r="825" spans="1:7" x14ac:dyDescent="0.3">
      <c r="A825">
        <v>10077</v>
      </c>
      <c r="B825" s="2">
        <v>45505</v>
      </c>
      <c r="C825" t="s">
        <v>19</v>
      </c>
      <c r="D825">
        <v>261</v>
      </c>
      <c r="E825">
        <v>53</v>
      </c>
      <c r="F825">
        <v>2</v>
      </c>
      <c r="G825">
        <v>2</v>
      </c>
    </row>
    <row r="826" spans="1:7" x14ac:dyDescent="0.3">
      <c r="A826">
        <v>10077</v>
      </c>
      <c r="B826" s="2">
        <v>45597</v>
      </c>
      <c r="C826" t="s">
        <v>22</v>
      </c>
      <c r="D826">
        <v>289</v>
      </c>
      <c r="E826">
        <v>25</v>
      </c>
      <c r="F826">
        <v>0</v>
      </c>
      <c r="G826">
        <v>0</v>
      </c>
    </row>
    <row r="827" spans="1:7" x14ac:dyDescent="0.3">
      <c r="A827">
        <v>10077</v>
      </c>
      <c r="B827" s="2">
        <v>45292</v>
      </c>
      <c r="C827" t="s">
        <v>55</v>
      </c>
      <c r="D827">
        <v>240</v>
      </c>
      <c r="E827">
        <v>68</v>
      </c>
      <c r="F827">
        <v>3</v>
      </c>
      <c r="G827">
        <v>3</v>
      </c>
    </row>
    <row r="828" spans="1:7" x14ac:dyDescent="0.3">
      <c r="A828">
        <v>10077</v>
      </c>
      <c r="B828" s="2">
        <v>44621</v>
      </c>
      <c r="C828" t="s">
        <v>92</v>
      </c>
      <c r="D828">
        <v>26</v>
      </c>
      <c r="E828">
        <v>48</v>
      </c>
      <c r="F828">
        <v>2</v>
      </c>
      <c r="G828">
        <v>2</v>
      </c>
    </row>
    <row r="829" spans="1:7" x14ac:dyDescent="0.3">
      <c r="A829">
        <v>10077</v>
      </c>
      <c r="B829" s="2">
        <v>44866</v>
      </c>
      <c r="C829" t="s">
        <v>79</v>
      </c>
      <c r="D829">
        <v>261</v>
      </c>
      <c r="E829">
        <v>59</v>
      </c>
      <c r="F829">
        <v>1</v>
      </c>
      <c r="G829">
        <v>1</v>
      </c>
    </row>
    <row r="830" spans="1:7" x14ac:dyDescent="0.3">
      <c r="A830">
        <v>10077</v>
      </c>
      <c r="B830" s="2">
        <v>45505</v>
      </c>
      <c r="C830" t="s">
        <v>98</v>
      </c>
      <c r="D830">
        <v>66</v>
      </c>
      <c r="E830">
        <v>94</v>
      </c>
      <c r="F830">
        <v>5</v>
      </c>
      <c r="G830">
        <v>3</v>
      </c>
    </row>
    <row r="831" spans="1:7" x14ac:dyDescent="0.3">
      <c r="A831">
        <v>10077</v>
      </c>
      <c r="B831" s="2">
        <v>45627</v>
      </c>
      <c r="C831" t="s">
        <v>25</v>
      </c>
      <c r="D831">
        <v>286</v>
      </c>
      <c r="E831">
        <v>81</v>
      </c>
      <c r="F831">
        <v>3</v>
      </c>
      <c r="G831">
        <v>3</v>
      </c>
    </row>
    <row r="832" spans="1:7" x14ac:dyDescent="0.3">
      <c r="A832">
        <v>10078</v>
      </c>
      <c r="B832" s="2">
        <v>45231</v>
      </c>
      <c r="C832" t="s">
        <v>68</v>
      </c>
      <c r="D832">
        <v>155</v>
      </c>
      <c r="E832">
        <v>85</v>
      </c>
      <c r="F832">
        <v>0</v>
      </c>
      <c r="G832">
        <v>0</v>
      </c>
    </row>
    <row r="833" spans="1:7" x14ac:dyDescent="0.3">
      <c r="A833">
        <v>10078</v>
      </c>
      <c r="B833" s="2">
        <v>44621</v>
      </c>
      <c r="C833" t="s">
        <v>11</v>
      </c>
      <c r="D833">
        <v>75</v>
      </c>
      <c r="E833">
        <v>84</v>
      </c>
      <c r="F833">
        <v>2</v>
      </c>
      <c r="G833">
        <v>2</v>
      </c>
    </row>
    <row r="834" spans="1:7" x14ac:dyDescent="0.3">
      <c r="A834">
        <v>10078</v>
      </c>
      <c r="B834" s="2">
        <v>44593</v>
      </c>
      <c r="C834" t="s">
        <v>54</v>
      </c>
      <c r="D834">
        <v>184</v>
      </c>
      <c r="E834">
        <v>54</v>
      </c>
      <c r="F834">
        <v>0</v>
      </c>
      <c r="G834">
        <v>0</v>
      </c>
    </row>
    <row r="835" spans="1:7" x14ac:dyDescent="0.3">
      <c r="A835">
        <v>10078</v>
      </c>
      <c r="B835" s="2">
        <v>45231</v>
      </c>
      <c r="C835" t="s">
        <v>37</v>
      </c>
      <c r="D835">
        <v>220</v>
      </c>
      <c r="E835">
        <v>41</v>
      </c>
      <c r="F835">
        <v>0</v>
      </c>
      <c r="G835">
        <v>0</v>
      </c>
    </row>
    <row r="836" spans="1:7" x14ac:dyDescent="0.3">
      <c r="A836">
        <v>10078</v>
      </c>
      <c r="B836" s="2">
        <v>45017</v>
      </c>
      <c r="C836" t="s">
        <v>67</v>
      </c>
      <c r="D836">
        <v>169</v>
      </c>
      <c r="E836">
        <v>49</v>
      </c>
      <c r="F836">
        <v>0</v>
      </c>
      <c r="G836">
        <v>0</v>
      </c>
    </row>
    <row r="837" spans="1:7" x14ac:dyDescent="0.3">
      <c r="A837">
        <v>10078</v>
      </c>
      <c r="B837" s="2">
        <v>44774</v>
      </c>
      <c r="C837" t="s">
        <v>79</v>
      </c>
      <c r="D837">
        <v>182</v>
      </c>
      <c r="E837">
        <v>14</v>
      </c>
      <c r="F837">
        <v>0</v>
      </c>
      <c r="G837">
        <v>0</v>
      </c>
    </row>
    <row r="838" spans="1:7" x14ac:dyDescent="0.3">
      <c r="A838">
        <v>10078</v>
      </c>
      <c r="B838" s="2">
        <v>45444</v>
      </c>
      <c r="C838" t="s">
        <v>52</v>
      </c>
      <c r="D838">
        <v>226</v>
      </c>
      <c r="E838">
        <v>44</v>
      </c>
      <c r="F838">
        <v>4</v>
      </c>
      <c r="G838">
        <v>3</v>
      </c>
    </row>
    <row r="839" spans="1:7" x14ac:dyDescent="0.3">
      <c r="A839">
        <v>10079</v>
      </c>
      <c r="B839" s="2">
        <v>45292</v>
      </c>
      <c r="C839" t="s">
        <v>93</v>
      </c>
      <c r="D839">
        <v>209</v>
      </c>
      <c r="E839">
        <v>22</v>
      </c>
      <c r="F839">
        <v>0</v>
      </c>
      <c r="G839">
        <v>0</v>
      </c>
    </row>
    <row r="840" spans="1:7" x14ac:dyDescent="0.3">
      <c r="A840">
        <v>10079</v>
      </c>
      <c r="B840" s="2">
        <v>44958</v>
      </c>
      <c r="C840" t="s">
        <v>64</v>
      </c>
      <c r="D840">
        <v>182</v>
      </c>
      <c r="E840">
        <v>31</v>
      </c>
      <c r="F840">
        <v>4</v>
      </c>
      <c r="G840">
        <v>2</v>
      </c>
    </row>
    <row r="841" spans="1:7" x14ac:dyDescent="0.3">
      <c r="A841">
        <v>10079</v>
      </c>
      <c r="B841" s="2">
        <v>45139</v>
      </c>
      <c r="C841" t="s">
        <v>79</v>
      </c>
      <c r="D841">
        <v>196</v>
      </c>
      <c r="E841">
        <v>91</v>
      </c>
      <c r="F841">
        <v>1</v>
      </c>
      <c r="G841">
        <v>1</v>
      </c>
    </row>
    <row r="842" spans="1:7" x14ac:dyDescent="0.3">
      <c r="A842">
        <v>10079</v>
      </c>
      <c r="B842" s="2">
        <v>44682</v>
      </c>
      <c r="C842" t="s">
        <v>6</v>
      </c>
      <c r="D842">
        <v>284</v>
      </c>
      <c r="E842">
        <v>16</v>
      </c>
      <c r="F842">
        <v>1</v>
      </c>
      <c r="G842">
        <v>1</v>
      </c>
    </row>
    <row r="843" spans="1:7" x14ac:dyDescent="0.3">
      <c r="A843">
        <v>10079</v>
      </c>
      <c r="B843" s="2">
        <v>45139</v>
      </c>
      <c r="C843" t="s">
        <v>44</v>
      </c>
      <c r="D843">
        <v>215</v>
      </c>
      <c r="E843">
        <v>21</v>
      </c>
      <c r="F843">
        <v>2</v>
      </c>
      <c r="G843">
        <v>2</v>
      </c>
    </row>
    <row r="844" spans="1:7" x14ac:dyDescent="0.3">
      <c r="A844">
        <v>10080</v>
      </c>
      <c r="B844" s="2">
        <v>45536</v>
      </c>
      <c r="C844" t="s">
        <v>16</v>
      </c>
      <c r="D844">
        <v>163</v>
      </c>
      <c r="E844">
        <v>35</v>
      </c>
      <c r="F844">
        <v>4</v>
      </c>
      <c r="G844">
        <v>2</v>
      </c>
    </row>
    <row r="845" spans="1:7" x14ac:dyDescent="0.3">
      <c r="A845">
        <v>10080</v>
      </c>
      <c r="B845" s="2">
        <v>45352</v>
      </c>
      <c r="C845" t="s">
        <v>79</v>
      </c>
      <c r="D845">
        <v>215</v>
      </c>
      <c r="E845">
        <v>12</v>
      </c>
      <c r="F845">
        <v>3</v>
      </c>
      <c r="G845">
        <v>1</v>
      </c>
    </row>
    <row r="846" spans="1:7" x14ac:dyDescent="0.3">
      <c r="A846">
        <v>10080</v>
      </c>
      <c r="B846" s="2">
        <v>45566</v>
      </c>
      <c r="C846" t="s">
        <v>47</v>
      </c>
      <c r="D846">
        <v>105</v>
      </c>
      <c r="E846">
        <v>94</v>
      </c>
      <c r="F846">
        <v>3</v>
      </c>
      <c r="G846">
        <v>1</v>
      </c>
    </row>
    <row r="847" spans="1:7" x14ac:dyDescent="0.3">
      <c r="A847">
        <v>10080</v>
      </c>
      <c r="B847" s="2">
        <v>45444</v>
      </c>
      <c r="C847" t="s">
        <v>38</v>
      </c>
      <c r="D847">
        <v>147</v>
      </c>
      <c r="E847">
        <v>82</v>
      </c>
      <c r="F847">
        <v>4</v>
      </c>
      <c r="G847">
        <v>3</v>
      </c>
    </row>
    <row r="848" spans="1:7" x14ac:dyDescent="0.3">
      <c r="A848">
        <v>10080</v>
      </c>
      <c r="B848" s="2">
        <v>44652</v>
      </c>
      <c r="C848" t="s">
        <v>12</v>
      </c>
      <c r="D848">
        <v>277</v>
      </c>
      <c r="E848">
        <v>28</v>
      </c>
      <c r="F848">
        <v>1</v>
      </c>
      <c r="G848">
        <v>1</v>
      </c>
    </row>
    <row r="849" spans="1:7" x14ac:dyDescent="0.3">
      <c r="A849">
        <v>10080</v>
      </c>
      <c r="B849" s="2">
        <v>45017</v>
      </c>
      <c r="C849" t="s">
        <v>76</v>
      </c>
      <c r="D849">
        <v>87</v>
      </c>
      <c r="E849">
        <v>50</v>
      </c>
      <c r="F849">
        <v>3</v>
      </c>
      <c r="G849">
        <v>3</v>
      </c>
    </row>
    <row r="850" spans="1:7" x14ac:dyDescent="0.3">
      <c r="A850">
        <v>10080</v>
      </c>
      <c r="B850" s="2">
        <v>44682</v>
      </c>
      <c r="C850" t="s">
        <v>71</v>
      </c>
      <c r="D850">
        <v>114</v>
      </c>
      <c r="E850">
        <v>92</v>
      </c>
      <c r="F850">
        <v>2</v>
      </c>
      <c r="G850">
        <v>1</v>
      </c>
    </row>
    <row r="851" spans="1:7" x14ac:dyDescent="0.3">
      <c r="A851">
        <v>10080</v>
      </c>
      <c r="B851" s="2">
        <v>44866</v>
      </c>
      <c r="C851" t="s">
        <v>64</v>
      </c>
      <c r="D851">
        <v>141</v>
      </c>
      <c r="E851">
        <v>40</v>
      </c>
      <c r="F851">
        <v>1</v>
      </c>
      <c r="G851">
        <v>1</v>
      </c>
    </row>
    <row r="852" spans="1:7" x14ac:dyDescent="0.3">
      <c r="A852">
        <v>10080</v>
      </c>
      <c r="B852" s="2">
        <v>44774</v>
      </c>
      <c r="C852" t="s">
        <v>58</v>
      </c>
      <c r="D852">
        <v>86</v>
      </c>
      <c r="E852">
        <v>49</v>
      </c>
      <c r="F852">
        <v>0</v>
      </c>
      <c r="G852">
        <v>0</v>
      </c>
    </row>
    <row r="853" spans="1:7" x14ac:dyDescent="0.3">
      <c r="A853">
        <v>10080</v>
      </c>
      <c r="B853" s="2">
        <v>45444</v>
      </c>
      <c r="C853" t="s">
        <v>30</v>
      </c>
      <c r="D853">
        <v>258</v>
      </c>
      <c r="E853">
        <v>92</v>
      </c>
      <c r="F853">
        <v>3</v>
      </c>
      <c r="G853">
        <v>3</v>
      </c>
    </row>
    <row r="854" spans="1:7" x14ac:dyDescent="0.3">
      <c r="A854">
        <v>10080</v>
      </c>
      <c r="B854" s="2">
        <v>44621</v>
      </c>
      <c r="C854" t="s">
        <v>48</v>
      </c>
      <c r="D854">
        <v>113</v>
      </c>
      <c r="E854">
        <v>13</v>
      </c>
      <c r="F854">
        <v>1</v>
      </c>
      <c r="G854">
        <v>0</v>
      </c>
    </row>
    <row r="855" spans="1:7" x14ac:dyDescent="0.3">
      <c r="A855">
        <v>10080</v>
      </c>
      <c r="B855" s="2">
        <v>45047</v>
      </c>
      <c r="C855" t="s">
        <v>13</v>
      </c>
      <c r="D855">
        <v>152</v>
      </c>
      <c r="E855">
        <v>72</v>
      </c>
      <c r="F855">
        <v>1</v>
      </c>
      <c r="G855">
        <v>0</v>
      </c>
    </row>
    <row r="856" spans="1:7" x14ac:dyDescent="0.3">
      <c r="A856">
        <v>10080</v>
      </c>
      <c r="B856" s="2">
        <v>44593</v>
      </c>
      <c r="C856" t="s">
        <v>87</v>
      </c>
      <c r="D856">
        <v>38</v>
      </c>
      <c r="E856">
        <v>18</v>
      </c>
      <c r="F856">
        <v>1</v>
      </c>
      <c r="G856">
        <v>1</v>
      </c>
    </row>
    <row r="857" spans="1:7" x14ac:dyDescent="0.3">
      <c r="A857">
        <v>10080</v>
      </c>
      <c r="B857" s="2">
        <v>45352</v>
      </c>
      <c r="C857" t="s">
        <v>42</v>
      </c>
      <c r="D857">
        <v>196</v>
      </c>
      <c r="E857">
        <v>40</v>
      </c>
      <c r="F857">
        <v>1</v>
      </c>
      <c r="G857">
        <v>0</v>
      </c>
    </row>
    <row r="858" spans="1:7" x14ac:dyDescent="0.3">
      <c r="A858">
        <v>10081</v>
      </c>
      <c r="B858" s="2">
        <v>45566</v>
      </c>
      <c r="C858" t="s">
        <v>77</v>
      </c>
      <c r="D858">
        <v>138</v>
      </c>
      <c r="E858">
        <v>86</v>
      </c>
      <c r="F858">
        <v>0</v>
      </c>
      <c r="G858">
        <v>0</v>
      </c>
    </row>
    <row r="859" spans="1:7" x14ac:dyDescent="0.3">
      <c r="A859">
        <v>10081</v>
      </c>
      <c r="B859" s="2">
        <v>44774</v>
      </c>
      <c r="C859" t="s">
        <v>98</v>
      </c>
      <c r="D859">
        <v>170</v>
      </c>
      <c r="E859">
        <v>64</v>
      </c>
      <c r="F859">
        <v>3</v>
      </c>
      <c r="G859">
        <v>1</v>
      </c>
    </row>
    <row r="860" spans="1:7" x14ac:dyDescent="0.3">
      <c r="A860">
        <v>10081</v>
      </c>
      <c r="B860" s="2">
        <v>44958</v>
      </c>
      <c r="C860" t="s">
        <v>68</v>
      </c>
      <c r="D860">
        <v>83</v>
      </c>
      <c r="E860">
        <v>45</v>
      </c>
      <c r="F860">
        <v>0</v>
      </c>
      <c r="G860">
        <v>0</v>
      </c>
    </row>
    <row r="861" spans="1:7" x14ac:dyDescent="0.3">
      <c r="A861">
        <v>10081</v>
      </c>
      <c r="B861" s="2">
        <v>45413</v>
      </c>
      <c r="C861" t="s">
        <v>19</v>
      </c>
      <c r="D861">
        <v>219</v>
      </c>
      <c r="E861">
        <v>78</v>
      </c>
      <c r="F861">
        <v>0</v>
      </c>
      <c r="G861">
        <v>0</v>
      </c>
    </row>
    <row r="862" spans="1:7" x14ac:dyDescent="0.3">
      <c r="A862">
        <v>10081</v>
      </c>
      <c r="B862" s="2">
        <v>45261</v>
      </c>
      <c r="C862" t="s">
        <v>70</v>
      </c>
      <c r="D862">
        <v>67</v>
      </c>
      <c r="E862">
        <v>97</v>
      </c>
      <c r="F862">
        <v>3</v>
      </c>
      <c r="G862">
        <v>3</v>
      </c>
    </row>
    <row r="863" spans="1:7" x14ac:dyDescent="0.3">
      <c r="A863">
        <v>10081</v>
      </c>
      <c r="B863" s="2">
        <v>45017</v>
      </c>
      <c r="C863" t="s">
        <v>89</v>
      </c>
      <c r="D863">
        <v>152</v>
      </c>
      <c r="E863">
        <v>57</v>
      </c>
      <c r="F863">
        <v>1</v>
      </c>
      <c r="G863">
        <v>1</v>
      </c>
    </row>
    <row r="864" spans="1:7" x14ac:dyDescent="0.3">
      <c r="A864">
        <v>10082</v>
      </c>
      <c r="B864" s="2">
        <v>45017</v>
      </c>
      <c r="C864" t="s">
        <v>6</v>
      </c>
      <c r="D864">
        <v>139</v>
      </c>
      <c r="E864">
        <v>91</v>
      </c>
      <c r="F864">
        <v>3</v>
      </c>
      <c r="G864">
        <v>2</v>
      </c>
    </row>
    <row r="865" spans="1:7" x14ac:dyDescent="0.3">
      <c r="A865">
        <v>10082</v>
      </c>
      <c r="B865" s="2">
        <v>45261</v>
      </c>
      <c r="C865" t="s">
        <v>86</v>
      </c>
      <c r="D865">
        <v>72</v>
      </c>
      <c r="E865">
        <v>59</v>
      </c>
      <c r="F865">
        <v>1</v>
      </c>
      <c r="G865">
        <v>1</v>
      </c>
    </row>
    <row r="866" spans="1:7" x14ac:dyDescent="0.3">
      <c r="A866">
        <v>10082</v>
      </c>
      <c r="B866" s="2">
        <v>44562</v>
      </c>
      <c r="C866" t="s">
        <v>81</v>
      </c>
      <c r="D866">
        <v>211</v>
      </c>
      <c r="E866">
        <v>40</v>
      </c>
      <c r="F866">
        <v>2</v>
      </c>
      <c r="G866">
        <v>0</v>
      </c>
    </row>
    <row r="867" spans="1:7" x14ac:dyDescent="0.3">
      <c r="A867">
        <v>10082</v>
      </c>
      <c r="B867" s="2">
        <v>45139</v>
      </c>
      <c r="C867" t="s">
        <v>8</v>
      </c>
      <c r="D867">
        <v>117</v>
      </c>
      <c r="E867">
        <v>92</v>
      </c>
      <c r="F867">
        <v>1</v>
      </c>
      <c r="G867">
        <v>1</v>
      </c>
    </row>
    <row r="868" spans="1:7" x14ac:dyDescent="0.3">
      <c r="A868">
        <v>10082</v>
      </c>
      <c r="B868" s="2">
        <v>45352</v>
      </c>
      <c r="C868" t="s">
        <v>98</v>
      </c>
      <c r="D868">
        <v>27</v>
      </c>
      <c r="E868">
        <v>70</v>
      </c>
      <c r="F868">
        <v>0</v>
      </c>
      <c r="G868">
        <v>0</v>
      </c>
    </row>
    <row r="869" spans="1:7" x14ac:dyDescent="0.3">
      <c r="A869">
        <v>10082</v>
      </c>
      <c r="B869" s="2">
        <v>45352</v>
      </c>
      <c r="C869" t="s">
        <v>88</v>
      </c>
      <c r="D869">
        <v>180</v>
      </c>
      <c r="E869">
        <v>99</v>
      </c>
      <c r="F869">
        <v>0</v>
      </c>
      <c r="G869">
        <v>0</v>
      </c>
    </row>
    <row r="870" spans="1:7" x14ac:dyDescent="0.3">
      <c r="A870">
        <v>10082</v>
      </c>
      <c r="B870" s="2">
        <v>45047</v>
      </c>
      <c r="C870" t="s">
        <v>10</v>
      </c>
      <c r="D870">
        <v>269</v>
      </c>
      <c r="E870">
        <v>87</v>
      </c>
      <c r="F870">
        <v>1</v>
      </c>
      <c r="G870">
        <v>1</v>
      </c>
    </row>
    <row r="871" spans="1:7" x14ac:dyDescent="0.3">
      <c r="A871">
        <v>10082</v>
      </c>
      <c r="B871" s="2">
        <v>45627</v>
      </c>
      <c r="C871" t="s">
        <v>92</v>
      </c>
      <c r="D871">
        <v>177</v>
      </c>
      <c r="E871">
        <v>92</v>
      </c>
      <c r="F871">
        <v>0</v>
      </c>
      <c r="G871">
        <v>0</v>
      </c>
    </row>
    <row r="872" spans="1:7" x14ac:dyDescent="0.3">
      <c r="A872">
        <v>10082</v>
      </c>
      <c r="B872" s="2">
        <v>44896</v>
      </c>
      <c r="C872" t="s">
        <v>89</v>
      </c>
      <c r="D872">
        <v>237</v>
      </c>
      <c r="E872">
        <v>35</v>
      </c>
      <c r="F872">
        <v>0</v>
      </c>
      <c r="G872">
        <v>0</v>
      </c>
    </row>
    <row r="873" spans="1:7" x14ac:dyDescent="0.3">
      <c r="A873">
        <v>10083</v>
      </c>
      <c r="B873" s="2">
        <v>45352</v>
      </c>
      <c r="C873" t="s">
        <v>43</v>
      </c>
      <c r="D873">
        <v>173</v>
      </c>
      <c r="E873">
        <v>43</v>
      </c>
      <c r="F873">
        <v>3</v>
      </c>
      <c r="G873">
        <v>1</v>
      </c>
    </row>
    <row r="874" spans="1:7" x14ac:dyDescent="0.3">
      <c r="A874">
        <v>10083</v>
      </c>
      <c r="B874" s="2">
        <v>44896</v>
      </c>
      <c r="C874" t="s">
        <v>44</v>
      </c>
      <c r="D874">
        <v>177</v>
      </c>
      <c r="E874">
        <v>63</v>
      </c>
      <c r="F874">
        <v>1</v>
      </c>
      <c r="G874">
        <v>0</v>
      </c>
    </row>
    <row r="875" spans="1:7" x14ac:dyDescent="0.3">
      <c r="A875">
        <v>10083</v>
      </c>
      <c r="B875" s="2">
        <v>45261</v>
      </c>
      <c r="C875" t="s">
        <v>77</v>
      </c>
      <c r="D875">
        <v>103</v>
      </c>
      <c r="E875">
        <v>12</v>
      </c>
      <c r="F875">
        <v>3</v>
      </c>
      <c r="G875">
        <v>1</v>
      </c>
    </row>
    <row r="876" spans="1:7" x14ac:dyDescent="0.3">
      <c r="A876">
        <v>10083</v>
      </c>
      <c r="B876" s="2">
        <v>44593</v>
      </c>
      <c r="C876" t="s">
        <v>14</v>
      </c>
      <c r="D876">
        <v>295</v>
      </c>
      <c r="E876">
        <v>21</v>
      </c>
      <c r="F876">
        <v>5</v>
      </c>
      <c r="G876">
        <v>1</v>
      </c>
    </row>
    <row r="877" spans="1:7" x14ac:dyDescent="0.3">
      <c r="A877">
        <v>10083</v>
      </c>
      <c r="B877" s="2">
        <v>45444</v>
      </c>
      <c r="C877" t="s">
        <v>18</v>
      </c>
      <c r="D877">
        <v>111</v>
      </c>
      <c r="E877">
        <v>61</v>
      </c>
      <c r="F877">
        <v>1</v>
      </c>
      <c r="G877">
        <v>0</v>
      </c>
    </row>
    <row r="878" spans="1:7" x14ac:dyDescent="0.3">
      <c r="A878">
        <v>10083</v>
      </c>
      <c r="B878" s="2">
        <v>45383</v>
      </c>
      <c r="C878" t="s">
        <v>24</v>
      </c>
      <c r="D878">
        <v>143</v>
      </c>
      <c r="E878">
        <v>31</v>
      </c>
      <c r="F878">
        <v>0</v>
      </c>
      <c r="G878">
        <v>0</v>
      </c>
    </row>
    <row r="879" spans="1:7" x14ac:dyDescent="0.3">
      <c r="A879">
        <v>10083</v>
      </c>
      <c r="B879" s="2">
        <v>44774</v>
      </c>
      <c r="C879" t="s">
        <v>35</v>
      </c>
      <c r="D879">
        <v>17</v>
      </c>
      <c r="E879">
        <v>96</v>
      </c>
      <c r="F879">
        <v>3</v>
      </c>
      <c r="G879">
        <v>3</v>
      </c>
    </row>
    <row r="880" spans="1:7" x14ac:dyDescent="0.3">
      <c r="A880">
        <v>10083</v>
      </c>
      <c r="B880" s="2">
        <v>45505</v>
      </c>
      <c r="C880" t="s">
        <v>70</v>
      </c>
      <c r="D880">
        <v>70</v>
      </c>
      <c r="E880">
        <v>34</v>
      </c>
      <c r="F880">
        <v>2</v>
      </c>
      <c r="G880">
        <v>0</v>
      </c>
    </row>
    <row r="881" spans="1:7" x14ac:dyDescent="0.3">
      <c r="A881">
        <v>10083</v>
      </c>
      <c r="B881" s="2">
        <v>45078</v>
      </c>
      <c r="C881" t="s">
        <v>95</v>
      </c>
      <c r="D881">
        <v>157</v>
      </c>
      <c r="E881">
        <v>65</v>
      </c>
      <c r="F881">
        <v>3</v>
      </c>
      <c r="G881">
        <v>1</v>
      </c>
    </row>
    <row r="882" spans="1:7" x14ac:dyDescent="0.3">
      <c r="A882">
        <v>10083</v>
      </c>
      <c r="B882" s="2">
        <v>44958</v>
      </c>
      <c r="C882" t="s">
        <v>102</v>
      </c>
      <c r="D882">
        <v>120</v>
      </c>
      <c r="E882">
        <v>33</v>
      </c>
      <c r="F882">
        <v>1</v>
      </c>
      <c r="G882">
        <v>1</v>
      </c>
    </row>
    <row r="883" spans="1:7" x14ac:dyDescent="0.3">
      <c r="A883">
        <v>10083</v>
      </c>
      <c r="B883" s="2">
        <v>45352</v>
      </c>
      <c r="C883" t="s">
        <v>87</v>
      </c>
      <c r="D883">
        <v>84</v>
      </c>
      <c r="E883">
        <v>40</v>
      </c>
      <c r="F883">
        <v>1</v>
      </c>
      <c r="G883">
        <v>1</v>
      </c>
    </row>
    <row r="884" spans="1:7" x14ac:dyDescent="0.3">
      <c r="A884">
        <v>10083</v>
      </c>
      <c r="B884" s="2">
        <v>45413</v>
      </c>
      <c r="C884" t="s">
        <v>101</v>
      </c>
      <c r="D884">
        <v>137</v>
      </c>
      <c r="E884">
        <v>11</v>
      </c>
      <c r="F884">
        <v>3</v>
      </c>
      <c r="G884">
        <v>0</v>
      </c>
    </row>
    <row r="885" spans="1:7" x14ac:dyDescent="0.3">
      <c r="A885">
        <v>10083</v>
      </c>
      <c r="B885" s="2">
        <v>45474</v>
      </c>
      <c r="C885" t="s">
        <v>20</v>
      </c>
      <c r="D885">
        <v>78</v>
      </c>
      <c r="E885">
        <v>59</v>
      </c>
      <c r="F885">
        <v>3</v>
      </c>
      <c r="G885">
        <v>1</v>
      </c>
    </row>
    <row r="886" spans="1:7" x14ac:dyDescent="0.3">
      <c r="A886">
        <v>10083</v>
      </c>
      <c r="B886" s="2">
        <v>45383</v>
      </c>
      <c r="C886" t="s">
        <v>80</v>
      </c>
      <c r="D886">
        <v>141</v>
      </c>
      <c r="E886">
        <v>16</v>
      </c>
      <c r="F886">
        <v>0</v>
      </c>
      <c r="G886">
        <v>0</v>
      </c>
    </row>
    <row r="887" spans="1:7" x14ac:dyDescent="0.3">
      <c r="A887">
        <v>10083</v>
      </c>
      <c r="B887" s="2">
        <v>45200</v>
      </c>
      <c r="C887" t="s">
        <v>91</v>
      </c>
      <c r="D887">
        <v>130</v>
      </c>
      <c r="E887">
        <v>95</v>
      </c>
      <c r="F887">
        <v>2</v>
      </c>
      <c r="G887">
        <v>2</v>
      </c>
    </row>
    <row r="888" spans="1:7" x14ac:dyDescent="0.3">
      <c r="A888">
        <v>10084</v>
      </c>
      <c r="B888" s="2">
        <v>44621</v>
      </c>
      <c r="C888" t="s">
        <v>94</v>
      </c>
      <c r="D888">
        <v>101</v>
      </c>
      <c r="E888">
        <v>53</v>
      </c>
      <c r="F888">
        <v>1</v>
      </c>
      <c r="G888">
        <v>1</v>
      </c>
    </row>
    <row r="889" spans="1:7" x14ac:dyDescent="0.3">
      <c r="A889">
        <v>10084</v>
      </c>
      <c r="B889" s="2">
        <v>45444</v>
      </c>
      <c r="C889" t="s">
        <v>99</v>
      </c>
      <c r="D889">
        <v>77</v>
      </c>
      <c r="E889">
        <v>28</v>
      </c>
      <c r="F889">
        <v>1</v>
      </c>
      <c r="G889">
        <v>1</v>
      </c>
    </row>
    <row r="890" spans="1:7" x14ac:dyDescent="0.3">
      <c r="A890">
        <v>10084</v>
      </c>
      <c r="B890" s="2">
        <v>45047</v>
      </c>
      <c r="C890" t="s">
        <v>9</v>
      </c>
      <c r="D890">
        <v>69</v>
      </c>
      <c r="E890">
        <v>73</v>
      </c>
      <c r="F890">
        <v>0</v>
      </c>
      <c r="G890">
        <v>0</v>
      </c>
    </row>
    <row r="891" spans="1:7" x14ac:dyDescent="0.3">
      <c r="A891">
        <v>10084</v>
      </c>
      <c r="B891" s="2">
        <v>45078</v>
      </c>
      <c r="C891" t="s">
        <v>4</v>
      </c>
      <c r="D891">
        <v>194</v>
      </c>
      <c r="E891">
        <v>88</v>
      </c>
      <c r="F891">
        <v>2</v>
      </c>
      <c r="G891">
        <v>1</v>
      </c>
    </row>
    <row r="892" spans="1:7" x14ac:dyDescent="0.3">
      <c r="A892">
        <v>10084</v>
      </c>
      <c r="B892" s="2">
        <v>45047</v>
      </c>
      <c r="C892" t="s">
        <v>36</v>
      </c>
      <c r="D892">
        <v>274</v>
      </c>
      <c r="E892">
        <v>50</v>
      </c>
      <c r="F892">
        <v>3</v>
      </c>
      <c r="G892">
        <v>1</v>
      </c>
    </row>
    <row r="893" spans="1:7" x14ac:dyDescent="0.3">
      <c r="A893">
        <v>10084</v>
      </c>
      <c r="B893" s="2">
        <v>45505</v>
      </c>
      <c r="C893" t="s">
        <v>68</v>
      </c>
      <c r="D893">
        <v>87</v>
      </c>
      <c r="E893">
        <v>66</v>
      </c>
      <c r="F893">
        <v>5</v>
      </c>
      <c r="G893">
        <v>5</v>
      </c>
    </row>
    <row r="894" spans="1:7" x14ac:dyDescent="0.3">
      <c r="A894">
        <v>10084</v>
      </c>
      <c r="B894" s="2">
        <v>44652</v>
      </c>
      <c r="C894" t="s">
        <v>83</v>
      </c>
      <c r="D894">
        <v>106</v>
      </c>
      <c r="E894">
        <v>33</v>
      </c>
      <c r="F894">
        <v>0</v>
      </c>
      <c r="G894">
        <v>0</v>
      </c>
    </row>
    <row r="895" spans="1:7" x14ac:dyDescent="0.3">
      <c r="A895">
        <v>10084</v>
      </c>
      <c r="B895" s="2">
        <v>44621</v>
      </c>
      <c r="C895" t="s">
        <v>52</v>
      </c>
      <c r="D895">
        <v>250</v>
      </c>
      <c r="E895">
        <v>65</v>
      </c>
      <c r="F895">
        <v>1</v>
      </c>
      <c r="G895">
        <v>1</v>
      </c>
    </row>
    <row r="896" spans="1:7" x14ac:dyDescent="0.3">
      <c r="A896">
        <v>10084</v>
      </c>
      <c r="B896" s="2">
        <v>44774</v>
      </c>
      <c r="C896" t="s">
        <v>42</v>
      </c>
      <c r="D896">
        <v>263</v>
      </c>
      <c r="E896">
        <v>100</v>
      </c>
      <c r="F896">
        <v>1</v>
      </c>
      <c r="G896">
        <v>1</v>
      </c>
    </row>
    <row r="897" spans="1:7" x14ac:dyDescent="0.3">
      <c r="A897">
        <v>10084</v>
      </c>
      <c r="B897" s="2">
        <v>45627</v>
      </c>
      <c r="C897" t="s">
        <v>54</v>
      </c>
      <c r="D897">
        <v>258</v>
      </c>
      <c r="E897">
        <v>28</v>
      </c>
      <c r="F897">
        <v>3</v>
      </c>
      <c r="G897">
        <v>0</v>
      </c>
    </row>
    <row r="898" spans="1:7" x14ac:dyDescent="0.3">
      <c r="A898">
        <v>10084</v>
      </c>
      <c r="B898" s="2">
        <v>44774</v>
      </c>
      <c r="C898" t="s">
        <v>89</v>
      </c>
      <c r="D898">
        <v>188</v>
      </c>
      <c r="E898">
        <v>33</v>
      </c>
      <c r="F898">
        <v>0</v>
      </c>
      <c r="G898">
        <v>0</v>
      </c>
    </row>
    <row r="899" spans="1:7" x14ac:dyDescent="0.3">
      <c r="A899">
        <v>10084</v>
      </c>
      <c r="B899" s="2">
        <v>44866</v>
      </c>
      <c r="C899" t="s">
        <v>51</v>
      </c>
      <c r="D899">
        <v>270</v>
      </c>
      <c r="E899">
        <v>77</v>
      </c>
      <c r="F899">
        <v>1</v>
      </c>
      <c r="G899">
        <v>0</v>
      </c>
    </row>
    <row r="900" spans="1:7" x14ac:dyDescent="0.3">
      <c r="A900">
        <v>10084</v>
      </c>
      <c r="B900" s="2">
        <v>44896</v>
      </c>
      <c r="C900" t="s">
        <v>20</v>
      </c>
      <c r="D900">
        <v>223</v>
      </c>
      <c r="E900">
        <v>96</v>
      </c>
      <c r="F900">
        <v>0</v>
      </c>
      <c r="G900">
        <v>0</v>
      </c>
    </row>
    <row r="901" spans="1:7" x14ac:dyDescent="0.3">
      <c r="A901">
        <v>10084</v>
      </c>
      <c r="B901" s="2">
        <v>44743</v>
      </c>
      <c r="C901" t="s">
        <v>75</v>
      </c>
      <c r="D901">
        <v>178</v>
      </c>
      <c r="E901">
        <v>60</v>
      </c>
      <c r="F901">
        <v>1</v>
      </c>
      <c r="G901">
        <v>0</v>
      </c>
    </row>
    <row r="902" spans="1:7" x14ac:dyDescent="0.3">
      <c r="A902">
        <v>10085</v>
      </c>
      <c r="B902" s="2">
        <v>45444</v>
      </c>
      <c r="C902" t="s">
        <v>79</v>
      </c>
      <c r="D902">
        <v>147</v>
      </c>
      <c r="E902">
        <v>52</v>
      </c>
      <c r="F902">
        <v>5</v>
      </c>
      <c r="G902">
        <v>0</v>
      </c>
    </row>
    <row r="903" spans="1:7" x14ac:dyDescent="0.3">
      <c r="A903">
        <v>10085</v>
      </c>
      <c r="B903" s="2">
        <v>44621</v>
      </c>
      <c r="C903" t="s">
        <v>17</v>
      </c>
      <c r="D903">
        <v>241</v>
      </c>
      <c r="E903">
        <v>16</v>
      </c>
      <c r="F903">
        <v>1</v>
      </c>
      <c r="G903">
        <v>0</v>
      </c>
    </row>
    <row r="904" spans="1:7" x14ac:dyDescent="0.3">
      <c r="A904">
        <v>10085</v>
      </c>
      <c r="B904" s="2">
        <v>45108</v>
      </c>
      <c r="C904" t="s">
        <v>45</v>
      </c>
      <c r="D904">
        <v>175</v>
      </c>
      <c r="E904">
        <v>21</v>
      </c>
      <c r="F904">
        <v>0</v>
      </c>
      <c r="G904">
        <v>0</v>
      </c>
    </row>
    <row r="905" spans="1:7" x14ac:dyDescent="0.3">
      <c r="A905">
        <v>10085</v>
      </c>
      <c r="B905" s="2">
        <v>45323</v>
      </c>
      <c r="C905" t="s">
        <v>23</v>
      </c>
      <c r="D905">
        <v>140</v>
      </c>
      <c r="E905">
        <v>21</v>
      </c>
      <c r="F905">
        <v>0</v>
      </c>
      <c r="G905">
        <v>0</v>
      </c>
    </row>
    <row r="906" spans="1:7" x14ac:dyDescent="0.3">
      <c r="A906">
        <v>10085</v>
      </c>
      <c r="B906" s="2">
        <v>44593</v>
      </c>
      <c r="C906" t="s">
        <v>7</v>
      </c>
      <c r="D906">
        <v>116</v>
      </c>
      <c r="E906">
        <v>46</v>
      </c>
      <c r="F906">
        <v>1</v>
      </c>
      <c r="G906">
        <v>1</v>
      </c>
    </row>
    <row r="907" spans="1:7" x14ac:dyDescent="0.3">
      <c r="A907">
        <v>10085</v>
      </c>
      <c r="B907" s="2">
        <v>44835</v>
      </c>
      <c r="C907" t="s">
        <v>14</v>
      </c>
      <c r="D907">
        <v>71</v>
      </c>
      <c r="E907">
        <v>49</v>
      </c>
      <c r="F907">
        <v>3</v>
      </c>
      <c r="G907">
        <v>3</v>
      </c>
    </row>
    <row r="908" spans="1:7" x14ac:dyDescent="0.3">
      <c r="A908">
        <v>10085</v>
      </c>
      <c r="B908" s="2">
        <v>44805</v>
      </c>
      <c r="C908" t="s">
        <v>62</v>
      </c>
      <c r="D908">
        <v>193</v>
      </c>
      <c r="E908">
        <v>72</v>
      </c>
      <c r="F908">
        <v>1</v>
      </c>
      <c r="G908">
        <v>0</v>
      </c>
    </row>
    <row r="909" spans="1:7" x14ac:dyDescent="0.3">
      <c r="A909">
        <v>10085</v>
      </c>
      <c r="B909" s="2">
        <v>45413</v>
      </c>
      <c r="C909" t="s">
        <v>94</v>
      </c>
      <c r="D909">
        <v>208</v>
      </c>
      <c r="E909">
        <v>86</v>
      </c>
      <c r="F909">
        <v>2</v>
      </c>
      <c r="G909">
        <v>2</v>
      </c>
    </row>
    <row r="910" spans="1:7" x14ac:dyDescent="0.3">
      <c r="A910">
        <v>10085</v>
      </c>
      <c r="B910" s="2">
        <v>45383</v>
      </c>
      <c r="C910" t="s">
        <v>88</v>
      </c>
      <c r="D910">
        <v>56</v>
      </c>
      <c r="E910">
        <v>33</v>
      </c>
      <c r="F910">
        <v>2</v>
      </c>
      <c r="G910">
        <v>2</v>
      </c>
    </row>
    <row r="911" spans="1:7" x14ac:dyDescent="0.3">
      <c r="A911">
        <v>10085</v>
      </c>
      <c r="B911" s="2">
        <v>45383</v>
      </c>
      <c r="C911" t="s">
        <v>65</v>
      </c>
      <c r="D911">
        <v>228</v>
      </c>
      <c r="E911">
        <v>69</v>
      </c>
      <c r="F911">
        <v>0</v>
      </c>
      <c r="G911">
        <v>0</v>
      </c>
    </row>
    <row r="912" spans="1:7" x14ac:dyDescent="0.3">
      <c r="A912">
        <v>10086</v>
      </c>
      <c r="B912" s="2">
        <v>45139</v>
      </c>
      <c r="C912" t="s">
        <v>32</v>
      </c>
      <c r="D912">
        <v>137</v>
      </c>
      <c r="E912">
        <v>82</v>
      </c>
      <c r="F912">
        <v>3</v>
      </c>
      <c r="G912">
        <v>2</v>
      </c>
    </row>
    <row r="913" spans="1:7" x14ac:dyDescent="0.3">
      <c r="A913">
        <v>10086</v>
      </c>
      <c r="B913" s="2">
        <v>44652</v>
      </c>
      <c r="C913" t="s">
        <v>86</v>
      </c>
      <c r="D913">
        <v>292</v>
      </c>
      <c r="E913">
        <v>75</v>
      </c>
      <c r="F913">
        <v>0</v>
      </c>
      <c r="G913">
        <v>0</v>
      </c>
    </row>
    <row r="914" spans="1:7" x14ac:dyDescent="0.3">
      <c r="A914">
        <v>10086</v>
      </c>
      <c r="B914" s="2">
        <v>45383</v>
      </c>
      <c r="C914" t="s">
        <v>91</v>
      </c>
      <c r="D914">
        <v>221</v>
      </c>
      <c r="E914">
        <v>55</v>
      </c>
      <c r="F914">
        <v>1</v>
      </c>
      <c r="G914">
        <v>1</v>
      </c>
    </row>
    <row r="915" spans="1:7" x14ac:dyDescent="0.3">
      <c r="A915">
        <v>10086</v>
      </c>
      <c r="B915" s="2">
        <v>45047</v>
      </c>
      <c r="C915" t="s">
        <v>95</v>
      </c>
      <c r="D915">
        <v>51</v>
      </c>
      <c r="E915">
        <v>94</v>
      </c>
      <c r="F915">
        <v>0</v>
      </c>
      <c r="G915">
        <v>0</v>
      </c>
    </row>
    <row r="916" spans="1:7" x14ac:dyDescent="0.3">
      <c r="A916">
        <v>10086</v>
      </c>
      <c r="B916" s="2">
        <v>45444</v>
      </c>
      <c r="C916" t="s">
        <v>23</v>
      </c>
      <c r="D916">
        <v>101</v>
      </c>
      <c r="E916">
        <v>20</v>
      </c>
      <c r="F916">
        <v>1</v>
      </c>
      <c r="G916">
        <v>0</v>
      </c>
    </row>
    <row r="917" spans="1:7" x14ac:dyDescent="0.3">
      <c r="A917">
        <v>10086</v>
      </c>
      <c r="B917" s="2">
        <v>45352</v>
      </c>
      <c r="C917" t="s">
        <v>67</v>
      </c>
      <c r="D917">
        <v>162</v>
      </c>
      <c r="E917">
        <v>89</v>
      </c>
      <c r="F917">
        <v>3</v>
      </c>
      <c r="G917">
        <v>3</v>
      </c>
    </row>
    <row r="918" spans="1:7" x14ac:dyDescent="0.3">
      <c r="A918">
        <v>10086</v>
      </c>
      <c r="B918" s="2">
        <v>45047</v>
      </c>
      <c r="C918" t="s">
        <v>71</v>
      </c>
      <c r="D918">
        <v>184</v>
      </c>
      <c r="E918">
        <v>20</v>
      </c>
      <c r="F918">
        <v>0</v>
      </c>
      <c r="G918">
        <v>0</v>
      </c>
    </row>
    <row r="919" spans="1:7" x14ac:dyDescent="0.3">
      <c r="A919">
        <v>10086</v>
      </c>
      <c r="B919" s="2">
        <v>45047</v>
      </c>
      <c r="C919" t="s">
        <v>84</v>
      </c>
      <c r="D919">
        <v>64</v>
      </c>
      <c r="E919">
        <v>10</v>
      </c>
      <c r="F919">
        <v>4</v>
      </c>
      <c r="G919">
        <v>0</v>
      </c>
    </row>
    <row r="920" spans="1:7" x14ac:dyDescent="0.3">
      <c r="A920">
        <v>10086</v>
      </c>
      <c r="B920" s="2">
        <v>45323</v>
      </c>
      <c r="C920" t="s">
        <v>14</v>
      </c>
      <c r="D920">
        <v>69</v>
      </c>
      <c r="E920">
        <v>68</v>
      </c>
      <c r="F920">
        <v>0</v>
      </c>
      <c r="G920">
        <v>0</v>
      </c>
    </row>
    <row r="921" spans="1:7" x14ac:dyDescent="0.3">
      <c r="A921">
        <v>10086</v>
      </c>
      <c r="B921" s="2">
        <v>45323</v>
      </c>
      <c r="C921" t="s">
        <v>41</v>
      </c>
      <c r="D921">
        <v>259</v>
      </c>
      <c r="E921">
        <v>96</v>
      </c>
      <c r="F921">
        <v>2</v>
      </c>
      <c r="G921">
        <v>2</v>
      </c>
    </row>
    <row r="922" spans="1:7" x14ac:dyDescent="0.3">
      <c r="A922">
        <v>10086</v>
      </c>
      <c r="B922" s="2">
        <v>45323</v>
      </c>
      <c r="C922" t="s">
        <v>63</v>
      </c>
      <c r="D922">
        <v>164</v>
      </c>
      <c r="E922">
        <v>11</v>
      </c>
      <c r="F922">
        <v>0</v>
      </c>
      <c r="G922">
        <v>0</v>
      </c>
    </row>
    <row r="923" spans="1:7" x14ac:dyDescent="0.3">
      <c r="A923">
        <v>10086</v>
      </c>
      <c r="B923" s="2">
        <v>44927</v>
      </c>
      <c r="C923" t="s">
        <v>59</v>
      </c>
      <c r="D923">
        <v>67</v>
      </c>
      <c r="E923">
        <v>36</v>
      </c>
      <c r="F923">
        <v>0</v>
      </c>
      <c r="G923">
        <v>0</v>
      </c>
    </row>
    <row r="924" spans="1:7" x14ac:dyDescent="0.3">
      <c r="A924">
        <v>10086</v>
      </c>
      <c r="B924" s="2">
        <v>45474</v>
      </c>
      <c r="C924" t="s">
        <v>65</v>
      </c>
      <c r="D924">
        <v>84</v>
      </c>
      <c r="E924">
        <v>21</v>
      </c>
      <c r="F924">
        <v>1</v>
      </c>
      <c r="G924">
        <v>0</v>
      </c>
    </row>
    <row r="925" spans="1:7" x14ac:dyDescent="0.3">
      <c r="A925">
        <v>10086</v>
      </c>
      <c r="B925" s="2">
        <v>45139</v>
      </c>
      <c r="C925" t="s">
        <v>42</v>
      </c>
      <c r="D925">
        <v>247</v>
      </c>
      <c r="E925">
        <v>12</v>
      </c>
      <c r="F925">
        <v>1</v>
      </c>
      <c r="G925">
        <v>1</v>
      </c>
    </row>
    <row r="926" spans="1:7" x14ac:dyDescent="0.3">
      <c r="A926">
        <v>10086</v>
      </c>
      <c r="B926" s="2">
        <v>44774</v>
      </c>
      <c r="C926" t="s">
        <v>20</v>
      </c>
      <c r="D926">
        <v>95</v>
      </c>
      <c r="E926">
        <v>66</v>
      </c>
      <c r="F926">
        <v>2</v>
      </c>
      <c r="G926">
        <v>2</v>
      </c>
    </row>
    <row r="927" spans="1:7" x14ac:dyDescent="0.3">
      <c r="A927">
        <v>10087</v>
      </c>
      <c r="B927" s="2">
        <v>44743</v>
      </c>
      <c r="C927" t="s">
        <v>64</v>
      </c>
      <c r="D927">
        <v>231</v>
      </c>
      <c r="E927">
        <v>14</v>
      </c>
      <c r="F927">
        <v>3</v>
      </c>
      <c r="G927">
        <v>2</v>
      </c>
    </row>
    <row r="928" spans="1:7" x14ac:dyDescent="0.3">
      <c r="A928">
        <v>10087</v>
      </c>
      <c r="B928" s="2">
        <v>45505</v>
      </c>
      <c r="C928" t="s">
        <v>6</v>
      </c>
      <c r="D928">
        <v>214</v>
      </c>
      <c r="E928">
        <v>88</v>
      </c>
      <c r="F928">
        <v>4</v>
      </c>
      <c r="G928">
        <v>4</v>
      </c>
    </row>
    <row r="929" spans="1:7" x14ac:dyDescent="0.3">
      <c r="A929">
        <v>10087</v>
      </c>
      <c r="B929" s="2">
        <v>45505</v>
      </c>
      <c r="C929" t="s">
        <v>61</v>
      </c>
      <c r="D929">
        <v>128</v>
      </c>
      <c r="E929">
        <v>83</v>
      </c>
      <c r="F929">
        <v>0</v>
      </c>
      <c r="G929">
        <v>0</v>
      </c>
    </row>
    <row r="930" spans="1:7" x14ac:dyDescent="0.3">
      <c r="A930">
        <v>10087</v>
      </c>
      <c r="B930" s="2">
        <v>45170</v>
      </c>
      <c r="C930" t="s">
        <v>78</v>
      </c>
      <c r="D930">
        <v>293</v>
      </c>
      <c r="E930">
        <v>70</v>
      </c>
      <c r="F930">
        <v>1</v>
      </c>
      <c r="G930">
        <v>1</v>
      </c>
    </row>
    <row r="931" spans="1:7" x14ac:dyDescent="0.3">
      <c r="A931">
        <v>10087</v>
      </c>
      <c r="B931" s="2">
        <v>44774</v>
      </c>
      <c r="C931" t="s">
        <v>35</v>
      </c>
      <c r="D931">
        <v>263</v>
      </c>
      <c r="E931">
        <v>67</v>
      </c>
      <c r="F931">
        <v>5</v>
      </c>
      <c r="G931">
        <v>2</v>
      </c>
    </row>
    <row r="932" spans="1:7" x14ac:dyDescent="0.3">
      <c r="A932">
        <v>10087</v>
      </c>
      <c r="B932" s="2">
        <v>45383</v>
      </c>
      <c r="C932" t="s">
        <v>29</v>
      </c>
      <c r="D932">
        <v>20</v>
      </c>
      <c r="E932">
        <v>70</v>
      </c>
      <c r="F932">
        <v>1</v>
      </c>
      <c r="G932">
        <v>0</v>
      </c>
    </row>
    <row r="933" spans="1:7" x14ac:dyDescent="0.3">
      <c r="A933">
        <v>10087</v>
      </c>
      <c r="B933" s="2">
        <v>45231</v>
      </c>
      <c r="C933" t="s">
        <v>41</v>
      </c>
      <c r="D933">
        <v>234</v>
      </c>
      <c r="E933">
        <v>85</v>
      </c>
      <c r="F933">
        <v>2</v>
      </c>
      <c r="G933">
        <v>0</v>
      </c>
    </row>
    <row r="934" spans="1:7" x14ac:dyDescent="0.3">
      <c r="A934">
        <v>10087</v>
      </c>
      <c r="B934" s="2">
        <v>45200</v>
      </c>
      <c r="C934" t="s">
        <v>76</v>
      </c>
      <c r="D934">
        <v>249</v>
      </c>
      <c r="E934">
        <v>63</v>
      </c>
      <c r="F934">
        <v>1</v>
      </c>
      <c r="G934">
        <v>1</v>
      </c>
    </row>
    <row r="935" spans="1:7" x14ac:dyDescent="0.3">
      <c r="A935">
        <v>10087</v>
      </c>
      <c r="B935" s="2">
        <v>45261</v>
      </c>
      <c r="C935" t="s">
        <v>54</v>
      </c>
      <c r="D935">
        <v>251</v>
      </c>
      <c r="E935">
        <v>46</v>
      </c>
      <c r="F935">
        <v>2</v>
      </c>
      <c r="G935">
        <v>0</v>
      </c>
    </row>
    <row r="936" spans="1:7" x14ac:dyDescent="0.3">
      <c r="A936">
        <v>10087</v>
      </c>
      <c r="B936" s="2">
        <v>44713</v>
      </c>
      <c r="C936" t="s">
        <v>10</v>
      </c>
      <c r="D936">
        <v>257</v>
      </c>
      <c r="E936">
        <v>30</v>
      </c>
      <c r="F936">
        <v>0</v>
      </c>
      <c r="G936">
        <v>0</v>
      </c>
    </row>
    <row r="937" spans="1:7" x14ac:dyDescent="0.3">
      <c r="A937">
        <v>10087</v>
      </c>
      <c r="B937" s="2">
        <v>45505</v>
      </c>
      <c r="C937" t="s">
        <v>46</v>
      </c>
      <c r="D937">
        <v>61</v>
      </c>
      <c r="E937">
        <v>40</v>
      </c>
      <c r="F937">
        <v>3</v>
      </c>
      <c r="G937">
        <v>2</v>
      </c>
    </row>
    <row r="938" spans="1:7" x14ac:dyDescent="0.3">
      <c r="A938">
        <v>10087</v>
      </c>
      <c r="B938" s="2">
        <v>44958</v>
      </c>
      <c r="C938" t="s">
        <v>5</v>
      </c>
      <c r="D938">
        <v>295</v>
      </c>
      <c r="E938">
        <v>43</v>
      </c>
      <c r="F938">
        <v>0</v>
      </c>
      <c r="G938">
        <v>0</v>
      </c>
    </row>
    <row r="939" spans="1:7" x14ac:dyDescent="0.3">
      <c r="A939">
        <v>10088</v>
      </c>
      <c r="B939" s="2">
        <v>44986</v>
      </c>
      <c r="C939" t="s">
        <v>90</v>
      </c>
      <c r="D939">
        <v>71</v>
      </c>
      <c r="E939">
        <v>43</v>
      </c>
      <c r="F939">
        <v>1</v>
      </c>
      <c r="G939">
        <v>1</v>
      </c>
    </row>
    <row r="940" spans="1:7" x14ac:dyDescent="0.3">
      <c r="A940">
        <v>10088</v>
      </c>
      <c r="B940" s="2">
        <v>45200</v>
      </c>
      <c r="C940" t="s">
        <v>24</v>
      </c>
      <c r="D940">
        <v>191</v>
      </c>
      <c r="E940">
        <v>98</v>
      </c>
      <c r="F940">
        <v>1</v>
      </c>
      <c r="G940">
        <v>0</v>
      </c>
    </row>
    <row r="941" spans="1:7" x14ac:dyDescent="0.3">
      <c r="A941">
        <v>10088</v>
      </c>
      <c r="B941" s="2">
        <v>45536</v>
      </c>
      <c r="C941" t="s">
        <v>26</v>
      </c>
      <c r="D941">
        <v>63</v>
      </c>
      <c r="E941">
        <v>24</v>
      </c>
      <c r="F941">
        <v>1</v>
      </c>
      <c r="G941">
        <v>1</v>
      </c>
    </row>
    <row r="942" spans="1:7" x14ac:dyDescent="0.3">
      <c r="A942">
        <v>10088</v>
      </c>
      <c r="B942" s="2">
        <v>44743</v>
      </c>
      <c r="C942" t="s">
        <v>68</v>
      </c>
      <c r="D942">
        <v>62</v>
      </c>
      <c r="E942">
        <v>31</v>
      </c>
      <c r="F942">
        <v>0</v>
      </c>
      <c r="G942">
        <v>0</v>
      </c>
    </row>
    <row r="943" spans="1:7" x14ac:dyDescent="0.3">
      <c r="A943">
        <v>10088</v>
      </c>
      <c r="B943" s="2">
        <v>44774</v>
      </c>
      <c r="C943" t="s">
        <v>8</v>
      </c>
      <c r="D943">
        <v>115</v>
      </c>
      <c r="E943">
        <v>100</v>
      </c>
      <c r="F943">
        <v>1</v>
      </c>
      <c r="G943">
        <v>1</v>
      </c>
    </row>
    <row r="944" spans="1:7" x14ac:dyDescent="0.3">
      <c r="A944">
        <v>10088</v>
      </c>
      <c r="B944" s="2">
        <v>45413</v>
      </c>
      <c r="C944" t="s">
        <v>12</v>
      </c>
      <c r="D944">
        <v>269</v>
      </c>
      <c r="E944">
        <v>92</v>
      </c>
      <c r="F944">
        <v>0</v>
      </c>
      <c r="G944">
        <v>0</v>
      </c>
    </row>
    <row r="945" spans="1:7" x14ac:dyDescent="0.3">
      <c r="A945">
        <v>10088</v>
      </c>
      <c r="B945" s="2">
        <v>45261</v>
      </c>
      <c r="C945" t="s">
        <v>47</v>
      </c>
      <c r="D945">
        <v>181</v>
      </c>
      <c r="E945">
        <v>66</v>
      </c>
      <c r="F945">
        <v>0</v>
      </c>
      <c r="G945">
        <v>0</v>
      </c>
    </row>
    <row r="946" spans="1:7" x14ac:dyDescent="0.3">
      <c r="A946">
        <v>10088</v>
      </c>
      <c r="B946" s="2">
        <v>45352</v>
      </c>
      <c r="C946" t="s">
        <v>59</v>
      </c>
      <c r="D946">
        <v>13</v>
      </c>
      <c r="E946">
        <v>46</v>
      </c>
      <c r="F946">
        <v>1</v>
      </c>
      <c r="G946">
        <v>1</v>
      </c>
    </row>
    <row r="947" spans="1:7" x14ac:dyDescent="0.3">
      <c r="A947">
        <v>10088</v>
      </c>
      <c r="B947" s="2">
        <v>45536</v>
      </c>
      <c r="C947" t="s">
        <v>18</v>
      </c>
      <c r="D947">
        <v>97</v>
      </c>
      <c r="E947">
        <v>63</v>
      </c>
      <c r="F947">
        <v>1</v>
      </c>
      <c r="G947">
        <v>1</v>
      </c>
    </row>
    <row r="948" spans="1:7" x14ac:dyDescent="0.3">
      <c r="A948">
        <v>10088</v>
      </c>
      <c r="B948" s="2">
        <v>45261</v>
      </c>
      <c r="C948" t="s">
        <v>83</v>
      </c>
      <c r="D948">
        <v>135</v>
      </c>
      <c r="E948">
        <v>39</v>
      </c>
      <c r="F948">
        <v>2</v>
      </c>
      <c r="G948">
        <v>1</v>
      </c>
    </row>
    <row r="949" spans="1:7" x14ac:dyDescent="0.3">
      <c r="A949">
        <v>10089</v>
      </c>
      <c r="B949" s="2">
        <v>45413</v>
      </c>
      <c r="C949" t="s">
        <v>58</v>
      </c>
      <c r="D949">
        <v>84</v>
      </c>
      <c r="E949">
        <v>53</v>
      </c>
      <c r="F949">
        <v>0</v>
      </c>
      <c r="G949">
        <v>0</v>
      </c>
    </row>
    <row r="950" spans="1:7" x14ac:dyDescent="0.3">
      <c r="A950">
        <v>10089</v>
      </c>
      <c r="B950" s="2">
        <v>45170</v>
      </c>
      <c r="C950" t="s">
        <v>56</v>
      </c>
      <c r="D950">
        <v>215</v>
      </c>
      <c r="E950">
        <v>60</v>
      </c>
      <c r="F950">
        <v>1</v>
      </c>
      <c r="G950">
        <v>0</v>
      </c>
    </row>
    <row r="951" spans="1:7" x14ac:dyDescent="0.3">
      <c r="A951">
        <v>10089</v>
      </c>
      <c r="B951" s="2">
        <v>44621</v>
      </c>
      <c r="C951" t="s">
        <v>62</v>
      </c>
      <c r="D951">
        <v>87</v>
      </c>
      <c r="E951">
        <v>63</v>
      </c>
      <c r="F951">
        <v>0</v>
      </c>
      <c r="G951">
        <v>0</v>
      </c>
    </row>
    <row r="952" spans="1:7" x14ac:dyDescent="0.3">
      <c r="A952">
        <v>10089</v>
      </c>
      <c r="B952" s="2">
        <v>45323</v>
      </c>
      <c r="C952" t="s">
        <v>70</v>
      </c>
      <c r="D952">
        <v>293</v>
      </c>
      <c r="E952">
        <v>11</v>
      </c>
      <c r="F952">
        <v>2</v>
      </c>
      <c r="G952">
        <v>1</v>
      </c>
    </row>
    <row r="953" spans="1:7" x14ac:dyDescent="0.3">
      <c r="A953">
        <v>10089</v>
      </c>
      <c r="B953" s="2">
        <v>45078</v>
      </c>
      <c r="C953" t="s">
        <v>91</v>
      </c>
      <c r="D953">
        <v>280</v>
      </c>
      <c r="E953">
        <v>67</v>
      </c>
      <c r="F953">
        <v>1</v>
      </c>
      <c r="G953">
        <v>1</v>
      </c>
    </row>
    <row r="954" spans="1:7" x14ac:dyDescent="0.3">
      <c r="A954">
        <v>10089</v>
      </c>
      <c r="B954" s="2">
        <v>44958</v>
      </c>
      <c r="C954" t="s">
        <v>50</v>
      </c>
      <c r="D954">
        <v>288</v>
      </c>
      <c r="E954">
        <v>99</v>
      </c>
      <c r="F954">
        <v>4</v>
      </c>
      <c r="G954">
        <v>3</v>
      </c>
    </row>
    <row r="955" spans="1:7" x14ac:dyDescent="0.3">
      <c r="A955">
        <v>10089</v>
      </c>
      <c r="B955" s="2">
        <v>45231</v>
      </c>
      <c r="C955" t="s">
        <v>7</v>
      </c>
      <c r="D955">
        <v>217</v>
      </c>
      <c r="E955">
        <v>14</v>
      </c>
      <c r="F955">
        <v>1</v>
      </c>
      <c r="G955">
        <v>0</v>
      </c>
    </row>
    <row r="956" spans="1:7" x14ac:dyDescent="0.3">
      <c r="A956">
        <v>10090</v>
      </c>
      <c r="B956" s="2">
        <v>45566</v>
      </c>
      <c r="C956" t="s">
        <v>46</v>
      </c>
      <c r="D956">
        <v>184</v>
      </c>
      <c r="E956">
        <v>79</v>
      </c>
      <c r="F956">
        <v>0</v>
      </c>
      <c r="G956">
        <v>0</v>
      </c>
    </row>
    <row r="957" spans="1:7" x14ac:dyDescent="0.3">
      <c r="A957">
        <v>10090</v>
      </c>
      <c r="B957" s="2">
        <v>45047</v>
      </c>
      <c r="C957" t="s">
        <v>53</v>
      </c>
      <c r="D957">
        <v>133</v>
      </c>
      <c r="E957">
        <v>17</v>
      </c>
      <c r="F957">
        <v>3</v>
      </c>
      <c r="G957">
        <v>0</v>
      </c>
    </row>
    <row r="958" spans="1:7" x14ac:dyDescent="0.3">
      <c r="A958">
        <v>10090</v>
      </c>
      <c r="B958" s="2">
        <v>45261</v>
      </c>
      <c r="C958" t="s">
        <v>96</v>
      </c>
      <c r="D958">
        <v>142</v>
      </c>
      <c r="E958">
        <v>16</v>
      </c>
      <c r="F958">
        <v>2</v>
      </c>
      <c r="G958">
        <v>0</v>
      </c>
    </row>
    <row r="959" spans="1:7" x14ac:dyDescent="0.3">
      <c r="A959">
        <v>10090</v>
      </c>
      <c r="B959" s="2">
        <v>44774</v>
      </c>
      <c r="C959" t="s">
        <v>98</v>
      </c>
      <c r="D959">
        <v>239</v>
      </c>
      <c r="E959">
        <v>53</v>
      </c>
      <c r="F959">
        <v>0</v>
      </c>
      <c r="G959">
        <v>0</v>
      </c>
    </row>
    <row r="960" spans="1:7" x14ac:dyDescent="0.3">
      <c r="A960">
        <v>10090</v>
      </c>
      <c r="B960" s="2">
        <v>45017</v>
      </c>
      <c r="C960" t="s">
        <v>20</v>
      </c>
      <c r="D960">
        <v>299</v>
      </c>
      <c r="E960">
        <v>54</v>
      </c>
      <c r="F960">
        <v>4</v>
      </c>
      <c r="G960">
        <v>1</v>
      </c>
    </row>
    <row r="961" spans="1:7" x14ac:dyDescent="0.3">
      <c r="A961">
        <v>10090</v>
      </c>
      <c r="B961" s="2">
        <v>45139</v>
      </c>
      <c r="C961" t="s">
        <v>70</v>
      </c>
      <c r="D961">
        <v>155</v>
      </c>
      <c r="E961">
        <v>58</v>
      </c>
      <c r="F961">
        <v>5</v>
      </c>
      <c r="G961">
        <v>1</v>
      </c>
    </row>
    <row r="962" spans="1:7" x14ac:dyDescent="0.3">
      <c r="A962">
        <v>10090</v>
      </c>
      <c r="B962" s="2">
        <v>45566</v>
      </c>
      <c r="C962" t="s">
        <v>73</v>
      </c>
      <c r="D962">
        <v>136</v>
      </c>
      <c r="E962">
        <v>56</v>
      </c>
      <c r="F962">
        <v>1</v>
      </c>
      <c r="G962">
        <v>0</v>
      </c>
    </row>
    <row r="963" spans="1:7" x14ac:dyDescent="0.3">
      <c r="A963">
        <v>10090</v>
      </c>
      <c r="B963" s="2">
        <v>45444</v>
      </c>
      <c r="C963" t="s">
        <v>40</v>
      </c>
      <c r="D963">
        <v>60</v>
      </c>
      <c r="E963">
        <v>62</v>
      </c>
      <c r="F963">
        <v>2</v>
      </c>
      <c r="G963">
        <v>1</v>
      </c>
    </row>
    <row r="964" spans="1:7" x14ac:dyDescent="0.3">
      <c r="A964">
        <v>10090</v>
      </c>
      <c r="B964" s="2">
        <v>44713</v>
      </c>
      <c r="C964" t="s">
        <v>31</v>
      </c>
      <c r="D964">
        <v>57</v>
      </c>
      <c r="E964">
        <v>70</v>
      </c>
      <c r="F964">
        <v>1</v>
      </c>
      <c r="G964">
        <v>0</v>
      </c>
    </row>
    <row r="965" spans="1:7" x14ac:dyDescent="0.3">
      <c r="A965">
        <v>10090</v>
      </c>
      <c r="B965" s="2">
        <v>44958</v>
      </c>
      <c r="C965" t="s">
        <v>15</v>
      </c>
      <c r="D965">
        <v>238</v>
      </c>
      <c r="E965">
        <v>85</v>
      </c>
      <c r="F965">
        <v>1</v>
      </c>
      <c r="G965">
        <v>1</v>
      </c>
    </row>
    <row r="966" spans="1:7" x14ac:dyDescent="0.3">
      <c r="A966">
        <v>10090</v>
      </c>
      <c r="B966" s="2">
        <v>45627</v>
      </c>
      <c r="C966" t="s">
        <v>69</v>
      </c>
      <c r="D966">
        <v>275</v>
      </c>
      <c r="E966">
        <v>73</v>
      </c>
      <c r="F966">
        <v>2</v>
      </c>
      <c r="G966">
        <v>2</v>
      </c>
    </row>
    <row r="967" spans="1:7" x14ac:dyDescent="0.3">
      <c r="A967">
        <v>10090</v>
      </c>
      <c r="B967" s="2">
        <v>45383</v>
      </c>
      <c r="C967" t="s">
        <v>74</v>
      </c>
      <c r="D967">
        <v>235</v>
      </c>
      <c r="E967">
        <v>28</v>
      </c>
      <c r="F967">
        <v>3</v>
      </c>
      <c r="G967">
        <v>1</v>
      </c>
    </row>
    <row r="968" spans="1:7" x14ac:dyDescent="0.3">
      <c r="A968">
        <v>10090</v>
      </c>
      <c r="B968" s="2">
        <v>45536</v>
      </c>
      <c r="C968" t="s">
        <v>43</v>
      </c>
      <c r="D968">
        <v>75</v>
      </c>
      <c r="E968">
        <v>100</v>
      </c>
      <c r="F968">
        <v>3</v>
      </c>
      <c r="G968">
        <v>1</v>
      </c>
    </row>
    <row r="969" spans="1:7" x14ac:dyDescent="0.3">
      <c r="A969">
        <v>10091</v>
      </c>
      <c r="B969" s="2">
        <v>44774</v>
      </c>
      <c r="C969" t="s">
        <v>71</v>
      </c>
      <c r="D969">
        <v>71</v>
      </c>
      <c r="E969">
        <v>76</v>
      </c>
      <c r="F969">
        <v>2</v>
      </c>
      <c r="G969">
        <v>0</v>
      </c>
    </row>
    <row r="970" spans="1:7" x14ac:dyDescent="0.3">
      <c r="A970">
        <v>10091</v>
      </c>
      <c r="B970" s="2">
        <v>44835</v>
      </c>
      <c r="C970" t="s">
        <v>19</v>
      </c>
      <c r="D970">
        <v>70</v>
      </c>
      <c r="E970">
        <v>48</v>
      </c>
      <c r="F970">
        <v>2</v>
      </c>
      <c r="G970">
        <v>1</v>
      </c>
    </row>
    <row r="971" spans="1:7" x14ac:dyDescent="0.3">
      <c r="A971">
        <v>10091</v>
      </c>
      <c r="B971" s="2">
        <v>45108</v>
      </c>
      <c r="C971" t="s">
        <v>92</v>
      </c>
      <c r="D971">
        <v>258</v>
      </c>
      <c r="E971">
        <v>85</v>
      </c>
      <c r="F971">
        <v>0</v>
      </c>
      <c r="G971">
        <v>0</v>
      </c>
    </row>
    <row r="972" spans="1:7" x14ac:dyDescent="0.3">
      <c r="A972">
        <v>10091</v>
      </c>
      <c r="B972" s="2">
        <v>45352</v>
      </c>
      <c r="C972" t="s">
        <v>31</v>
      </c>
      <c r="D972">
        <v>34</v>
      </c>
      <c r="E972">
        <v>33</v>
      </c>
      <c r="F972">
        <v>2</v>
      </c>
      <c r="G972">
        <v>0</v>
      </c>
    </row>
    <row r="973" spans="1:7" x14ac:dyDescent="0.3">
      <c r="A973">
        <v>10091</v>
      </c>
      <c r="B973" s="2">
        <v>45505</v>
      </c>
      <c r="C973" t="s">
        <v>62</v>
      </c>
      <c r="D973">
        <v>11</v>
      </c>
      <c r="E973">
        <v>15</v>
      </c>
      <c r="F973">
        <v>1</v>
      </c>
      <c r="G973">
        <v>0</v>
      </c>
    </row>
    <row r="974" spans="1:7" x14ac:dyDescent="0.3">
      <c r="A974">
        <v>10091</v>
      </c>
      <c r="B974" s="2">
        <v>45352</v>
      </c>
      <c r="C974" t="s">
        <v>64</v>
      </c>
      <c r="D974">
        <v>256</v>
      </c>
      <c r="E974">
        <v>67</v>
      </c>
      <c r="F974">
        <v>2</v>
      </c>
      <c r="G974">
        <v>2</v>
      </c>
    </row>
    <row r="975" spans="1:7" x14ac:dyDescent="0.3">
      <c r="A975">
        <v>10091</v>
      </c>
      <c r="B975" s="2">
        <v>45200</v>
      </c>
      <c r="C975" t="s">
        <v>8</v>
      </c>
      <c r="D975">
        <v>203</v>
      </c>
      <c r="E975">
        <v>27</v>
      </c>
      <c r="F975">
        <v>4</v>
      </c>
      <c r="G975">
        <v>1</v>
      </c>
    </row>
    <row r="976" spans="1:7" x14ac:dyDescent="0.3">
      <c r="A976">
        <v>10091</v>
      </c>
      <c r="B976" s="2">
        <v>45536</v>
      </c>
      <c r="C976" t="s">
        <v>99</v>
      </c>
      <c r="D976">
        <v>245</v>
      </c>
      <c r="E976">
        <v>51</v>
      </c>
      <c r="F976">
        <v>3</v>
      </c>
      <c r="G976">
        <v>1</v>
      </c>
    </row>
    <row r="977" spans="1:7" x14ac:dyDescent="0.3">
      <c r="A977">
        <v>10091</v>
      </c>
      <c r="B977" s="2">
        <v>44713</v>
      </c>
      <c r="C977" t="s">
        <v>24</v>
      </c>
      <c r="D977">
        <v>219</v>
      </c>
      <c r="E977">
        <v>53</v>
      </c>
      <c r="F977">
        <v>1</v>
      </c>
      <c r="G977">
        <v>1</v>
      </c>
    </row>
    <row r="978" spans="1:7" x14ac:dyDescent="0.3">
      <c r="A978">
        <v>10091</v>
      </c>
      <c r="B978" s="2">
        <v>45597</v>
      </c>
      <c r="C978" t="s">
        <v>75</v>
      </c>
      <c r="D978">
        <v>33</v>
      </c>
      <c r="E978">
        <v>21</v>
      </c>
      <c r="F978">
        <v>2</v>
      </c>
      <c r="G978">
        <v>2</v>
      </c>
    </row>
    <row r="979" spans="1:7" x14ac:dyDescent="0.3">
      <c r="A979">
        <v>10091</v>
      </c>
      <c r="B979" s="2">
        <v>44866</v>
      </c>
      <c r="C979" t="s">
        <v>51</v>
      </c>
      <c r="D979">
        <v>22</v>
      </c>
      <c r="E979">
        <v>49</v>
      </c>
      <c r="F979">
        <v>5</v>
      </c>
      <c r="G979">
        <v>5</v>
      </c>
    </row>
    <row r="980" spans="1:7" x14ac:dyDescent="0.3">
      <c r="A980">
        <v>10091</v>
      </c>
      <c r="B980" s="2">
        <v>45627</v>
      </c>
      <c r="C980" t="s">
        <v>81</v>
      </c>
      <c r="D980">
        <v>73</v>
      </c>
      <c r="E980">
        <v>89</v>
      </c>
      <c r="F980">
        <v>0</v>
      </c>
      <c r="G980">
        <v>0</v>
      </c>
    </row>
    <row r="981" spans="1:7" x14ac:dyDescent="0.3">
      <c r="A981">
        <v>10091</v>
      </c>
      <c r="B981" s="2">
        <v>45597</v>
      </c>
      <c r="C981" t="s">
        <v>56</v>
      </c>
      <c r="D981">
        <v>37</v>
      </c>
      <c r="E981">
        <v>70</v>
      </c>
      <c r="F981">
        <v>4</v>
      </c>
      <c r="G981">
        <v>1</v>
      </c>
    </row>
    <row r="982" spans="1:7" x14ac:dyDescent="0.3">
      <c r="A982">
        <v>10092</v>
      </c>
      <c r="B982" s="2">
        <v>45170</v>
      </c>
      <c r="C982" t="s">
        <v>6</v>
      </c>
      <c r="D982">
        <v>215</v>
      </c>
      <c r="E982">
        <v>12</v>
      </c>
      <c r="F982">
        <v>0</v>
      </c>
      <c r="G982">
        <v>0</v>
      </c>
    </row>
    <row r="983" spans="1:7" x14ac:dyDescent="0.3">
      <c r="A983">
        <v>10092</v>
      </c>
      <c r="B983" s="2">
        <v>45200</v>
      </c>
      <c r="C983" t="s">
        <v>19</v>
      </c>
      <c r="D983">
        <v>233</v>
      </c>
      <c r="E983">
        <v>77</v>
      </c>
      <c r="F983">
        <v>1</v>
      </c>
      <c r="G983">
        <v>0</v>
      </c>
    </row>
    <row r="984" spans="1:7" x14ac:dyDescent="0.3">
      <c r="A984">
        <v>10092</v>
      </c>
      <c r="B984" s="2">
        <v>45170</v>
      </c>
      <c r="C984" t="s">
        <v>88</v>
      </c>
      <c r="D984">
        <v>205</v>
      </c>
      <c r="E984">
        <v>22</v>
      </c>
      <c r="F984">
        <v>0</v>
      </c>
      <c r="G984">
        <v>0</v>
      </c>
    </row>
    <row r="985" spans="1:7" x14ac:dyDescent="0.3">
      <c r="A985">
        <v>10092</v>
      </c>
      <c r="B985" s="2">
        <v>45597</v>
      </c>
      <c r="C985" t="s">
        <v>72</v>
      </c>
      <c r="D985">
        <v>96</v>
      </c>
      <c r="E985">
        <v>42</v>
      </c>
      <c r="F985">
        <v>1</v>
      </c>
      <c r="G985">
        <v>0</v>
      </c>
    </row>
    <row r="986" spans="1:7" x14ac:dyDescent="0.3">
      <c r="A986">
        <v>10092</v>
      </c>
      <c r="B986" s="2">
        <v>44713</v>
      </c>
      <c r="C986" t="s">
        <v>27</v>
      </c>
      <c r="D986">
        <v>88</v>
      </c>
      <c r="E986">
        <v>17</v>
      </c>
      <c r="F986">
        <v>3</v>
      </c>
      <c r="G986">
        <v>1</v>
      </c>
    </row>
    <row r="987" spans="1:7" x14ac:dyDescent="0.3">
      <c r="A987">
        <v>10092</v>
      </c>
      <c r="B987" s="2">
        <v>45170</v>
      </c>
      <c r="C987" t="s">
        <v>39</v>
      </c>
      <c r="D987">
        <v>102</v>
      </c>
      <c r="E987">
        <v>59</v>
      </c>
      <c r="F987">
        <v>0</v>
      </c>
      <c r="G987">
        <v>0</v>
      </c>
    </row>
    <row r="988" spans="1:7" x14ac:dyDescent="0.3">
      <c r="A988">
        <v>10092</v>
      </c>
      <c r="B988" s="2">
        <v>44743</v>
      </c>
      <c r="C988" t="s">
        <v>30</v>
      </c>
      <c r="D988">
        <v>173</v>
      </c>
      <c r="E988">
        <v>43</v>
      </c>
      <c r="F988">
        <v>1</v>
      </c>
      <c r="G988">
        <v>1</v>
      </c>
    </row>
    <row r="989" spans="1:7" x14ac:dyDescent="0.3">
      <c r="A989">
        <v>10092</v>
      </c>
      <c r="B989" s="2">
        <v>45292</v>
      </c>
      <c r="C989" t="s">
        <v>35</v>
      </c>
      <c r="D989">
        <v>71</v>
      </c>
      <c r="E989">
        <v>86</v>
      </c>
      <c r="F989">
        <v>0</v>
      </c>
      <c r="G989">
        <v>0</v>
      </c>
    </row>
    <row r="990" spans="1:7" x14ac:dyDescent="0.3">
      <c r="A990">
        <v>10092</v>
      </c>
      <c r="B990" s="2">
        <v>45017</v>
      </c>
      <c r="C990" t="s">
        <v>94</v>
      </c>
      <c r="D990">
        <v>262</v>
      </c>
      <c r="E990">
        <v>24</v>
      </c>
      <c r="F990">
        <v>4</v>
      </c>
      <c r="G990">
        <v>3</v>
      </c>
    </row>
    <row r="991" spans="1:7" x14ac:dyDescent="0.3">
      <c r="A991">
        <v>10092</v>
      </c>
      <c r="B991" s="2">
        <v>45078</v>
      </c>
      <c r="C991" t="s">
        <v>78</v>
      </c>
      <c r="D991">
        <v>41</v>
      </c>
      <c r="E991">
        <v>18</v>
      </c>
      <c r="F991">
        <v>3</v>
      </c>
      <c r="G991">
        <v>3</v>
      </c>
    </row>
    <row r="992" spans="1:7" x14ac:dyDescent="0.3">
      <c r="A992">
        <v>10092</v>
      </c>
      <c r="B992" s="2">
        <v>45474</v>
      </c>
      <c r="C992" t="s">
        <v>60</v>
      </c>
      <c r="D992">
        <v>24</v>
      </c>
      <c r="E992">
        <v>44</v>
      </c>
      <c r="F992">
        <v>1</v>
      </c>
      <c r="G992">
        <v>0</v>
      </c>
    </row>
    <row r="993" spans="1:7" x14ac:dyDescent="0.3">
      <c r="A993">
        <v>10092</v>
      </c>
      <c r="B993" s="2">
        <v>45627</v>
      </c>
      <c r="C993" t="s">
        <v>14</v>
      </c>
      <c r="D993">
        <v>61</v>
      </c>
      <c r="E993">
        <v>26</v>
      </c>
      <c r="F993">
        <v>2</v>
      </c>
      <c r="G993">
        <v>2</v>
      </c>
    </row>
    <row r="994" spans="1:7" x14ac:dyDescent="0.3">
      <c r="A994">
        <v>10092</v>
      </c>
      <c r="B994" s="2">
        <v>45139</v>
      </c>
      <c r="C994" t="s">
        <v>81</v>
      </c>
      <c r="D994">
        <v>300</v>
      </c>
      <c r="E994">
        <v>91</v>
      </c>
      <c r="F994">
        <v>3</v>
      </c>
      <c r="G994">
        <v>0</v>
      </c>
    </row>
    <row r="995" spans="1:7" x14ac:dyDescent="0.3">
      <c r="A995">
        <v>10093</v>
      </c>
      <c r="B995" s="2">
        <v>45108</v>
      </c>
      <c r="C995" t="s">
        <v>30</v>
      </c>
      <c r="D995">
        <v>95</v>
      </c>
      <c r="E995">
        <v>44</v>
      </c>
      <c r="F995">
        <v>0</v>
      </c>
      <c r="G995">
        <v>0</v>
      </c>
    </row>
    <row r="996" spans="1:7" x14ac:dyDescent="0.3">
      <c r="A996">
        <v>10093</v>
      </c>
      <c r="B996" s="2">
        <v>45047</v>
      </c>
      <c r="C996" t="s">
        <v>22</v>
      </c>
      <c r="D996">
        <v>204</v>
      </c>
      <c r="E996">
        <v>15</v>
      </c>
      <c r="F996">
        <v>1</v>
      </c>
      <c r="G996">
        <v>1</v>
      </c>
    </row>
    <row r="997" spans="1:7" x14ac:dyDescent="0.3">
      <c r="A997">
        <v>10093</v>
      </c>
      <c r="B997" s="2">
        <v>44866</v>
      </c>
      <c r="C997" t="s">
        <v>51</v>
      </c>
      <c r="D997">
        <v>283</v>
      </c>
      <c r="E997">
        <v>21</v>
      </c>
      <c r="F997">
        <v>0</v>
      </c>
      <c r="G997">
        <v>0</v>
      </c>
    </row>
    <row r="998" spans="1:7" x14ac:dyDescent="0.3">
      <c r="A998">
        <v>10093</v>
      </c>
      <c r="B998" s="2">
        <v>45323</v>
      </c>
      <c r="C998" t="s">
        <v>73</v>
      </c>
      <c r="D998">
        <v>72</v>
      </c>
      <c r="E998">
        <v>45</v>
      </c>
      <c r="F998">
        <v>2</v>
      </c>
      <c r="G998">
        <v>2</v>
      </c>
    </row>
    <row r="999" spans="1:7" x14ac:dyDescent="0.3">
      <c r="A999">
        <v>10093</v>
      </c>
      <c r="B999" s="2">
        <v>45383</v>
      </c>
      <c r="C999" t="s">
        <v>25</v>
      </c>
      <c r="D999">
        <v>117</v>
      </c>
      <c r="E999">
        <v>97</v>
      </c>
      <c r="F999">
        <v>4</v>
      </c>
      <c r="G999">
        <v>2</v>
      </c>
    </row>
    <row r="1000" spans="1:7" x14ac:dyDescent="0.3">
      <c r="A1000">
        <v>10093</v>
      </c>
      <c r="B1000" s="2">
        <v>45200</v>
      </c>
      <c r="C1000" t="s">
        <v>35</v>
      </c>
      <c r="D1000">
        <v>143</v>
      </c>
      <c r="E1000">
        <v>94</v>
      </c>
      <c r="F1000">
        <v>2</v>
      </c>
      <c r="G1000">
        <v>0</v>
      </c>
    </row>
    <row r="1001" spans="1:7" x14ac:dyDescent="0.3">
      <c r="A1001">
        <v>10093</v>
      </c>
      <c r="B1001" s="2">
        <v>45170</v>
      </c>
      <c r="C1001" t="s">
        <v>72</v>
      </c>
      <c r="D1001">
        <v>184</v>
      </c>
      <c r="E1001">
        <v>12</v>
      </c>
      <c r="F1001">
        <v>1</v>
      </c>
      <c r="G1001">
        <v>1</v>
      </c>
    </row>
    <row r="1002" spans="1:7" x14ac:dyDescent="0.3">
      <c r="A1002">
        <v>10093</v>
      </c>
      <c r="B1002" s="2">
        <v>44805</v>
      </c>
      <c r="C1002" t="s">
        <v>58</v>
      </c>
      <c r="D1002">
        <v>11</v>
      </c>
      <c r="E1002">
        <v>11</v>
      </c>
      <c r="F1002">
        <v>3</v>
      </c>
      <c r="G1002">
        <v>0</v>
      </c>
    </row>
    <row r="1003" spans="1:7" x14ac:dyDescent="0.3">
      <c r="A1003">
        <v>10093</v>
      </c>
      <c r="B1003" s="2">
        <v>44896</v>
      </c>
      <c r="C1003" t="s">
        <v>75</v>
      </c>
      <c r="D1003">
        <v>221</v>
      </c>
      <c r="E1003">
        <v>72</v>
      </c>
      <c r="F1003">
        <v>5</v>
      </c>
      <c r="G1003">
        <v>5</v>
      </c>
    </row>
    <row r="1004" spans="1:7" x14ac:dyDescent="0.3">
      <c r="A1004">
        <v>10093</v>
      </c>
      <c r="B1004" s="2">
        <v>45323</v>
      </c>
      <c r="C1004" t="s">
        <v>61</v>
      </c>
      <c r="D1004">
        <v>285</v>
      </c>
      <c r="E1004">
        <v>95</v>
      </c>
      <c r="F1004">
        <v>0</v>
      </c>
      <c r="G1004">
        <v>0</v>
      </c>
    </row>
    <row r="1005" spans="1:7" x14ac:dyDescent="0.3">
      <c r="A1005">
        <v>10093</v>
      </c>
      <c r="B1005" s="2">
        <v>45413</v>
      </c>
      <c r="C1005" t="s">
        <v>9</v>
      </c>
      <c r="D1005">
        <v>73</v>
      </c>
      <c r="E1005">
        <v>59</v>
      </c>
      <c r="F1005">
        <v>3</v>
      </c>
      <c r="G1005">
        <v>2</v>
      </c>
    </row>
    <row r="1006" spans="1:7" x14ac:dyDescent="0.3">
      <c r="A1006">
        <v>10093</v>
      </c>
      <c r="B1006" s="2">
        <v>44896</v>
      </c>
      <c r="C1006" t="s">
        <v>4</v>
      </c>
      <c r="D1006">
        <v>14</v>
      </c>
      <c r="E1006">
        <v>34</v>
      </c>
      <c r="F1006">
        <v>1</v>
      </c>
      <c r="G1006">
        <v>1</v>
      </c>
    </row>
    <row r="1007" spans="1:7" x14ac:dyDescent="0.3">
      <c r="A1007">
        <v>10093</v>
      </c>
      <c r="B1007" s="2">
        <v>45413</v>
      </c>
      <c r="C1007" t="s">
        <v>63</v>
      </c>
      <c r="D1007">
        <v>14</v>
      </c>
      <c r="E1007">
        <v>45</v>
      </c>
      <c r="F1007">
        <v>2</v>
      </c>
      <c r="G1007">
        <v>0</v>
      </c>
    </row>
    <row r="1008" spans="1:7" x14ac:dyDescent="0.3">
      <c r="A1008">
        <v>10094</v>
      </c>
      <c r="B1008" s="2">
        <v>44958</v>
      </c>
      <c r="C1008" t="s">
        <v>94</v>
      </c>
      <c r="D1008">
        <v>13</v>
      </c>
      <c r="E1008">
        <v>24</v>
      </c>
      <c r="F1008">
        <v>2</v>
      </c>
      <c r="G1008">
        <v>1</v>
      </c>
    </row>
    <row r="1009" spans="1:7" x14ac:dyDescent="0.3">
      <c r="A1009">
        <v>10094</v>
      </c>
      <c r="B1009" s="2">
        <v>45078</v>
      </c>
      <c r="C1009" t="s">
        <v>49</v>
      </c>
      <c r="D1009">
        <v>266</v>
      </c>
      <c r="E1009">
        <v>94</v>
      </c>
      <c r="F1009">
        <v>1</v>
      </c>
      <c r="G1009">
        <v>0</v>
      </c>
    </row>
    <row r="1010" spans="1:7" x14ac:dyDescent="0.3">
      <c r="A1010">
        <v>10094</v>
      </c>
      <c r="B1010" s="2">
        <v>44896</v>
      </c>
      <c r="C1010" t="s">
        <v>28</v>
      </c>
      <c r="D1010">
        <v>43</v>
      </c>
      <c r="E1010">
        <v>26</v>
      </c>
      <c r="F1010">
        <v>1</v>
      </c>
      <c r="G1010">
        <v>0</v>
      </c>
    </row>
    <row r="1011" spans="1:7" x14ac:dyDescent="0.3">
      <c r="A1011">
        <v>10094</v>
      </c>
      <c r="B1011" s="2">
        <v>45047</v>
      </c>
      <c r="C1011" t="s">
        <v>15</v>
      </c>
      <c r="D1011">
        <v>126</v>
      </c>
      <c r="E1011">
        <v>34</v>
      </c>
      <c r="F1011">
        <v>5</v>
      </c>
      <c r="G1011">
        <v>2</v>
      </c>
    </row>
    <row r="1012" spans="1:7" x14ac:dyDescent="0.3">
      <c r="A1012">
        <v>10094</v>
      </c>
      <c r="B1012" s="2">
        <v>44593</v>
      </c>
      <c r="C1012" t="s">
        <v>82</v>
      </c>
      <c r="D1012">
        <v>282</v>
      </c>
      <c r="E1012">
        <v>81</v>
      </c>
      <c r="F1012">
        <v>2</v>
      </c>
      <c r="G1012">
        <v>2</v>
      </c>
    </row>
    <row r="1013" spans="1:7" x14ac:dyDescent="0.3">
      <c r="A1013">
        <v>10094</v>
      </c>
      <c r="B1013" s="2">
        <v>45444</v>
      </c>
      <c r="C1013" t="s">
        <v>84</v>
      </c>
      <c r="D1013">
        <v>11</v>
      </c>
      <c r="E1013">
        <v>65</v>
      </c>
      <c r="F1013">
        <v>0</v>
      </c>
      <c r="G1013">
        <v>0</v>
      </c>
    </row>
    <row r="1014" spans="1:7" x14ac:dyDescent="0.3">
      <c r="A1014">
        <v>10094</v>
      </c>
      <c r="B1014" s="2">
        <v>45352</v>
      </c>
      <c r="C1014" t="s">
        <v>42</v>
      </c>
      <c r="D1014">
        <v>150</v>
      </c>
      <c r="E1014">
        <v>56</v>
      </c>
      <c r="F1014">
        <v>1</v>
      </c>
      <c r="G1014">
        <v>1</v>
      </c>
    </row>
    <row r="1015" spans="1:7" x14ac:dyDescent="0.3">
      <c r="A1015">
        <v>10094</v>
      </c>
      <c r="B1015" s="2">
        <v>45566</v>
      </c>
      <c r="C1015" t="s">
        <v>95</v>
      </c>
      <c r="D1015">
        <v>32</v>
      </c>
      <c r="E1015">
        <v>63</v>
      </c>
      <c r="F1015">
        <v>0</v>
      </c>
      <c r="G1015">
        <v>0</v>
      </c>
    </row>
    <row r="1016" spans="1:7" x14ac:dyDescent="0.3">
      <c r="A1016">
        <v>10094</v>
      </c>
      <c r="B1016" s="2">
        <v>45597</v>
      </c>
      <c r="C1016" t="s">
        <v>32</v>
      </c>
      <c r="D1016">
        <v>239</v>
      </c>
      <c r="E1016">
        <v>34</v>
      </c>
      <c r="F1016">
        <v>0</v>
      </c>
      <c r="G1016">
        <v>0</v>
      </c>
    </row>
    <row r="1017" spans="1:7" x14ac:dyDescent="0.3">
      <c r="A1017">
        <v>10094</v>
      </c>
      <c r="B1017" s="2">
        <v>45200</v>
      </c>
      <c r="C1017" t="s">
        <v>33</v>
      </c>
      <c r="D1017">
        <v>51</v>
      </c>
      <c r="E1017">
        <v>98</v>
      </c>
      <c r="F1017">
        <v>0</v>
      </c>
      <c r="G1017">
        <v>0</v>
      </c>
    </row>
    <row r="1018" spans="1:7" x14ac:dyDescent="0.3">
      <c r="A1018">
        <v>10094</v>
      </c>
      <c r="B1018" s="2">
        <v>45383</v>
      </c>
      <c r="C1018" t="s">
        <v>67</v>
      </c>
      <c r="D1018">
        <v>48</v>
      </c>
      <c r="E1018">
        <v>52</v>
      </c>
      <c r="F1018">
        <v>0</v>
      </c>
      <c r="G1018">
        <v>0</v>
      </c>
    </row>
    <row r="1019" spans="1:7" x14ac:dyDescent="0.3">
      <c r="A1019">
        <v>10094</v>
      </c>
      <c r="B1019" s="2">
        <v>45139</v>
      </c>
      <c r="C1019" t="s">
        <v>50</v>
      </c>
      <c r="D1019">
        <v>42</v>
      </c>
      <c r="E1019">
        <v>65</v>
      </c>
      <c r="F1019">
        <v>0</v>
      </c>
      <c r="G1019">
        <v>0</v>
      </c>
    </row>
    <row r="1020" spans="1:7" x14ac:dyDescent="0.3">
      <c r="A1020">
        <v>10094</v>
      </c>
      <c r="B1020" s="2">
        <v>44593</v>
      </c>
      <c r="C1020" t="s">
        <v>8</v>
      </c>
      <c r="D1020">
        <v>181</v>
      </c>
      <c r="E1020">
        <v>70</v>
      </c>
      <c r="F1020">
        <v>1</v>
      </c>
      <c r="G1020">
        <v>0</v>
      </c>
    </row>
    <row r="1021" spans="1:7" x14ac:dyDescent="0.3">
      <c r="A1021">
        <v>10094</v>
      </c>
      <c r="B1021" s="2">
        <v>45017</v>
      </c>
      <c r="C1021" t="s">
        <v>39</v>
      </c>
      <c r="D1021">
        <v>184</v>
      </c>
      <c r="E1021">
        <v>19</v>
      </c>
      <c r="F1021">
        <v>1</v>
      </c>
      <c r="G1021">
        <v>0</v>
      </c>
    </row>
    <row r="1022" spans="1:7" x14ac:dyDescent="0.3">
      <c r="A1022">
        <v>10094</v>
      </c>
      <c r="B1022" s="2">
        <v>45413</v>
      </c>
      <c r="C1022" t="s">
        <v>81</v>
      </c>
      <c r="D1022">
        <v>58</v>
      </c>
      <c r="E1022">
        <v>20</v>
      </c>
      <c r="F1022">
        <v>4</v>
      </c>
      <c r="G1022">
        <v>0</v>
      </c>
    </row>
    <row r="1023" spans="1:7" x14ac:dyDescent="0.3">
      <c r="A1023">
        <v>10095</v>
      </c>
      <c r="B1023" s="2">
        <v>44805</v>
      </c>
      <c r="C1023" t="s">
        <v>8</v>
      </c>
      <c r="D1023">
        <v>41</v>
      </c>
      <c r="E1023">
        <v>88</v>
      </c>
      <c r="F1023">
        <v>0</v>
      </c>
      <c r="G1023">
        <v>0</v>
      </c>
    </row>
    <row r="1024" spans="1:7" x14ac:dyDescent="0.3">
      <c r="A1024">
        <v>10095</v>
      </c>
      <c r="B1024" s="2">
        <v>45383</v>
      </c>
      <c r="C1024" t="s">
        <v>52</v>
      </c>
      <c r="D1024">
        <v>43</v>
      </c>
      <c r="E1024">
        <v>47</v>
      </c>
      <c r="F1024">
        <v>0</v>
      </c>
      <c r="G1024">
        <v>0</v>
      </c>
    </row>
    <row r="1025" spans="1:7" x14ac:dyDescent="0.3">
      <c r="A1025">
        <v>10095</v>
      </c>
      <c r="B1025" s="2">
        <v>45292</v>
      </c>
      <c r="C1025" t="s">
        <v>44</v>
      </c>
      <c r="D1025">
        <v>215</v>
      </c>
      <c r="E1025">
        <v>86</v>
      </c>
      <c r="F1025">
        <v>1</v>
      </c>
      <c r="G1025">
        <v>0</v>
      </c>
    </row>
    <row r="1026" spans="1:7" x14ac:dyDescent="0.3">
      <c r="A1026">
        <v>10095</v>
      </c>
      <c r="B1026" s="2">
        <v>44562</v>
      </c>
      <c r="C1026" t="s">
        <v>92</v>
      </c>
      <c r="D1026">
        <v>242</v>
      </c>
      <c r="E1026">
        <v>89</v>
      </c>
      <c r="F1026">
        <v>3</v>
      </c>
      <c r="G1026">
        <v>3</v>
      </c>
    </row>
    <row r="1027" spans="1:7" x14ac:dyDescent="0.3">
      <c r="A1027">
        <v>10095</v>
      </c>
      <c r="B1027" s="2">
        <v>44743</v>
      </c>
      <c r="C1027" t="s">
        <v>12</v>
      </c>
      <c r="D1027">
        <v>183</v>
      </c>
      <c r="E1027">
        <v>85</v>
      </c>
      <c r="F1027">
        <v>1</v>
      </c>
      <c r="G1027">
        <v>1</v>
      </c>
    </row>
    <row r="1028" spans="1:7" x14ac:dyDescent="0.3">
      <c r="A1028">
        <v>10096</v>
      </c>
      <c r="B1028" s="2">
        <v>44805</v>
      </c>
      <c r="C1028" t="s">
        <v>17</v>
      </c>
      <c r="D1028">
        <v>270</v>
      </c>
      <c r="E1028">
        <v>71</v>
      </c>
      <c r="F1028">
        <v>2</v>
      </c>
      <c r="G1028">
        <v>1</v>
      </c>
    </row>
    <row r="1029" spans="1:7" x14ac:dyDescent="0.3">
      <c r="A1029">
        <v>10096</v>
      </c>
      <c r="B1029" s="2">
        <v>45413</v>
      </c>
      <c r="C1029" t="s">
        <v>5</v>
      </c>
      <c r="D1029">
        <v>105</v>
      </c>
      <c r="E1029">
        <v>17</v>
      </c>
      <c r="F1029">
        <v>0</v>
      </c>
      <c r="G1029">
        <v>0</v>
      </c>
    </row>
    <row r="1030" spans="1:7" x14ac:dyDescent="0.3">
      <c r="A1030">
        <v>10096</v>
      </c>
      <c r="B1030" s="2">
        <v>44805</v>
      </c>
      <c r="C1030" t="s">
        <v>80</v>
      </c>
      <c r="D1030">
        <v>169</v>
      </c>
      <c r="E1030">
        <v>49</v>
      </c>
      <c r="F1030">
        <v>3</v>
      </c>
      <c r="G1030">
        <v>2</v>
      </c>
    </row>
    <row r="1031" spans="1:7" x14ac:dyDescent="0.3">
      <c r="A1031">
        <v>10096</v>
      </c>
      <c r="B1031" s="2">
        <v>45597</v>
      </c>
      <c r="C1031" t="s">
        <v>95</v>
      </c>
      <c r="D1031">
        <v>84</v>
      </c>
      <c r="E1031">
        <v>87</v>
      </c>
      <c r="F1031">
        <v>1</v>
      </c>
      <c r="G1031">
        <v>1</v>
      </c>
    </row>
    <row r="1032" spans="1:7" x14ac:dyDescent="0.3">
      <c r="A1032">
        <v>10096</v>
      </c>
      <c r="B1032" s="2">
        <v>45200</v>
      </c>
      <c r="C1032" t="s">
        <v>12</v>
      </c>
      <c r="D1032">
        <v>159</v>
      </c>
      <c r="E1032">
        <v>17</v>
      </c>
      <c r="F1032">
        <v>0</v>
      </c>
      <c r="G1032">
        <v>0</v>
      </c>
    </row>
    <row r="1033" spans="1:7" x14ac:dyDescent="0.3">
      <c r="A1033">
        <v>10096</v>
      </c>
      <c r="B1033" s="2">
        <v>45017</v>
      </c>
      <c r="C1033" t="s">
        <v>79</v>
      </c>
      <c r="D1033">
        <v>269</v>
      </c>
      <c r="E1033">
        <v>54</v>
      </c>
      <c r="F1033">
        <v>0</v>
      </c>
      <c r="G1033">
        <v>0</v>
      </c>
    </row>
    <row r="1034" spans="1:7" x14ac:dyDescent="0.3">
      <c r="A1034">
        <v>10096</v>
      </c>
      <c r="B1034" s="2">
        <v>44927</v>
      </c>
      <c r="C1034" t="s">
        <v>28</v>
      </c>
      <c r="D1034">
        <v>112</v>
      </c>
      <c r="E1034">
        <v>34</v>
      </c>
      <c r="F1034">
        <v>0</v>
      </c>
      <c r="G1034">
        <v>0</v>
      </c>
    </row>
    <row r="1035" spans="1:7" x14ac:dyDescent="0.3">
      <c r="A1035">
        <v>10096</v>
      </c>
      <c r="B1035" s="2">
        <v>45474</v>
      </c>
      <c r="C1035" t="s">
        <v>77</v>
      </c>
      <c r="D1035">
        <v>249</v>
      </c>
      <c r="E1035">
        <v>84</v>
      </c>
      <c r="F1035">
        <v>5</v>
      </c>
      <c r="G1035">
        <v>2</v>
      </c>
    </row>
    <row r="1036" spans="1:7" x14ac:dyDescent="0.3">
      <c r="A1036">
        <v>10097</v>
      </c>
      <c r="B1036" s="2">
        <v>45444</v>
      </c>
      <c r="C1036" t="s">
        <v>46</v>
      </c>
      <c r="D1036">
        <v>119</v>
      </c>
      <c r="E1036">
        <v>58</v>
      </c>
      <c r="F1036">
        <v>1</v>
      </c>
      <c r="G1036">
        <v>1</v>
      </c>
    </row>
    <row r="1037" spans="1:7" x14ac:dyDescent="0.3">
      <c r="A1037">
        <v>10097</v>
      </c>
      <c r="B1037" s="2">
        <v>44958</v>
      </c>
      <c r="C1037" t="s">
        <v>82</v>
      </c>
      <c r="D1037">
        <v>214</v>
      </c>
      <c r="E1037">
        <v>11</v>
      </c>
      <c r="F1037">
        <v>0</v>
      </c>
      <c r="G1037">
        <v>0</v>
      </c>
    </row>
    <row r="1038" spans="1:7" x14ac:dyDescent="0.3">
      <c r="A1038">
        <v>10097</v>
      </c>
      <c r="B1038" s="2">
        <v>44682</v>
      </c>
      <c r="C1038" t="s">
        <v>42</v>
      </c>
      <c r="D1038">
        <v>193</v>
      </c>
      <c r="E1038">
        <v>47</v>
      </c>
      <c r="F1038">
        <v>0</v>
      </c>
      <c r="G1038">
        <v>0</v>
      </c>
    </row>
    <row r="1039" spans="1:7" x14ac:dyDescent="0.3">
      <c r="A1039">
        <v>10097</v>
      </c>
      <c r="B1039" s="2">
        <v>45413</v>
      </c>
      <c r="C1039" t="s">
        <v>57</v>
      </c>
      <c r="D1039">
        <v>109</v>
      </c>
      <c r="E1039">
        <v>13</v>
      </c>
      <c r="F1039">
        <v>2</v>
      </c>
      <c r="G1039">
        <v>0</v>
      </c>
    </row>
    <row r="1040" spans="1:7" x14ac:dyDescent="0.3">
      <c r="A1040">
        <v>10097</v>
      </c>
      <c r="B1040" s="2">
        <v>44927</v>
      </c>
      <c r="C1040" t="s">
        <v>24</v>
      </c>
      <c r="D1040">
        <v>111</v>
      </c>
      <c r="E1040">
        <v>43</v>
      </c>
      <c r="F1040">
        <v>1</v>
      </c>
      <c r="G1040">
        <v>0</v>
      </c>
    </row>
    <row r="1041" spans="1:7" x14ac:dyDescent="0.3">
      <c r="A1041">
        <v>10097</v>
      </c>
      <c r="B1041" s="2">
        <v>44896</v>
      </c>
      <c r="C1041" t="s">
        <v>17</v>
      </c>
      <c r="D1041">
        <v>183</v>
      </c>
      <c r="E1041">
        <v>35</v>
      </c>
      <c r="F1041">
        <v>1</v>
      </c>
      <c r="G1041">
        <v>0</v>
      </c>
    </row>
    <row r="1042" spans="1:7" x14ac:dyDescent="0.3">
      <c r="A1042">
        <v>10097</v>
      </c>
      <c r="B1042" s="2">
        <v>44593</v>
      </c>
      <c r="C1042" t="s">
        <v>62</v>
      </c>
      <c r="D1042">
        <v>100</v>
      </c>
      <c r="E1042">
        <v>96</v>
      </c>
      <c r="F1042">
        <v>0</v>
      </c>
      <c r="G1042">
        <v>0</v>
      </c>
    </row>
    <row r="1043" spans="1:7" x14ac:dyDescent="0.3">
      <c r="A1043">
        <v>10097</v>
      </c>
      <c r="B1043" s="2">
        <v>44805</v>
      </c>
      <c r="C1043" t="s">
        <v>9</v>
      </c>
      <c r="D1043">
        <v>204</v>
      </c>
      <c r="E1043">
        <v>49</v>
      </c>
      <c r="F1043">
        <v>1</v>
      </c>
      <c r="G1043">
        <v>0</v>
      </c>
    </row>
    <row r="1044" spans="1:7" x14ac:dyDescent="0.3">
      <c r="A1044">
        <v>10097</v>
      </c>
      <c r="B1044" s="2">
        <v>45444</v>
      </c>
      <c r="C1044" t="s">
        <v>67</v>
      </c>
      <c r="D1044">
        <v>132</v>
      </c>
      <c r="E1044">
        <v>31</v>
      </c>
      <c r="F1044">
        <v>2</v>
      </c>
      <c r="G1044">
        <v>2</v>
      </c>
    </row>
    <row r="1045" spans="1:7" x14ac:dyDescent="0.3">
      <c r="A1045">
        <v>10097</v>
      </c>
      <c r="B1045" s="2">
        <v>45566</v>
      </c>
      <c r="C1045" t="s">
        <v>32</v>
      </c>
      <c r="D1045">
        <v>232</v>
      </c>
      <c r="E1045">
        <v>26</v>
      </c>
      <c r="F1045">
        <v>0</v>
      </c>
      <c r="G1045">
        <v>0</v>
      </c>
    </row>
    <row r="1046" spans="1:7" x14ac:dyDescent="0.3">
      <c r="A1046">
        <v>10097</v>
      </c>
      <c r="B1046" s="2">
        <v>44927</v>
      </c>
      <c r="C1046" t="s">
        <v>4</v>
      </c>
      <c r="D1046">
        <v>108</v>
      </c>
      <c r="E1046">
        <v>50</v>
      </c>
      <c r="F1046">
        <v>3</v>
      </c>
      <c r="G1046">
        <v>2</v>
      </c>
    </row>
    <row r="1047" spans="1:7" x14ac:dyDescent="0.3">
      <c r="A1047">
        <v>10097</v>
      </c>
      <c r="B1047" s="2">
        <v>45383</v>
      </c>
      <c r="C1047" t="s">
        <v>85</v>
      </c>
      <c r="D1047">
        <v>135</v>
      </c>
      <c r="E1047">
        <v>29</v>
      </c>
      <c r="F1047">
        <v>0</v>
      </c>
      <c r="G1047">
        <v>0</v>
      </c>
    </row>
    <row r="1048" spans="1:7" x14ac:dyDescent="0.3">
      <c r="A1048">
        <v>10097</v>
      </c>
      <c r="B1048" s="2">
        <v>45170</v>
      </c>
      <c r="C1048" t="s">
        <v>92</v>
      </c>
      <c r="D1048">
        <v>136</v>
      </c>
      <c r="E1048">
        <v>75</v>
      </c>
      <c r="F1048">
        <v>1</v>
      </c>
      <c r="G1048">
        <v>0</v>
      </c>
    </row>
    <row r="1049" spans="1:7" x14ac:dyDescent="0.3">
      <c r="A1049">
        <v>10097</v>
      </c>
      <c r="B1049" s="2">
        <v>45505</v>
      </c>
      <c r="C1049" t="s">
        <v>33</v>
      </c>
      <c r="D1049">
        <v>117</v>
      </c>
      <c r="E1049">
        <v>31</v>
      </c>
      <c r="F1049">
        <v>1</v>
      </c>
      <c r="G1049">
        <v>0</v>
      </c>
    </row>
    <row r="1050" spans="1:7" x14ac:dyDescent="0.3">
      <c r="A1050">
        <v>10098</v>
      </c>
      <c r="B1050" s="2">
        <v>45474</v>
      </c>
      <c r="C1050" t="s">
        <v>53</v>
      </c>
      <c r="D1050">
        <v>263</v>
      </c>
      <c r="E1050">
        <v>61</v>
      </c>
      <c r="F1050">
        <v>2</v>
      </c>
      <c r="G1050">
        <v>2</v>
      </c>
    </row>
    <row r="1051" spans="1:7" x14ac:dyDescent="0.3">
      <c r="A1051">
        <v>10098</v>
      </c>
      <c r="B1051" s="2">
        <v>44621</v>
      </c>
      <c r="C1051" t="s">
        <v>100</v>
      </c>
      <c r="D1051">
        <v>116</v>
      </c>
      <c r="E1051">
        <v>40</v>
      </c>
      <c r="F1051">
        <v>0</v>
      </c>
      <c r="G1051">
        <v>0</v>
      </c>
    </row>
    <row r="1052" spans="1:7" x14ac:dyDescent="0.3">
      <c r="A1052">
        <v>10098</v>
      </c>
      <c r="B1052" s="2">
        <v>45323</v>
      </c>
      <c r="C1052" t="s">
        <v>86</v>
      </c>
      <c r="D1052">
        <v>121</v>
      </c>
      <c r="E1052">
        <v>83</v>
      </c>
      <c r="F1052">
        <v>3</v>
      </c>
      <c r="G1052">
        <v>3</v>
      </c>
    </row>
    <row r="1053" spans="1:7" x14ac:dyDescent="0.3">
      <c r="A1053">
        <v>10098</v>
      </c>
      <c r="B1053" s="2">
        <v>44866</v>
      </c>
      <c r="C1053" t="s">
        <v>69</v>
      </c>
      <c r="D1053">
        <v>201</v>
      </c>
      <c r="E1053">
        <v>20</v>
      </c>
      <c r="F1053">
        <v>0</v>
      </c>
      <c r="G1053">
        <v>0</v>
      </c>
    </row>
    <row r="1054" spans="1:7" x14ac:dyDescent="0.3">
      <c r="A1054">
        <v>10098</v>
      </c>
      <c r="B1054" s="2">
        <v>45108</v>
      </c>
      <c r="C1054" t="s">
        <v>51</v>
      </c>
      <c r="D1054">
        <v>237</v>
      </c>
      <c r="E1054">
        <v>84</v>
      </c>
      <c r="F1054">
        <v>2</v>
      </c>
      <c r="G1054">
        <v>0</v>
      </c>
    </row>
    <row r="1055" spans="1:7" x14ac:dyDescent="0.3">
      <c r="A1055">
        <v>10098</v>
      </c>
      <c r="B1055" s="2">
        <v>44621</v>
      </c>
      <c r="C1055" t="s">
        <v>67</v>
      </c>
      <c r="D1055">
        <v>248</v>
      </c>
      <c r="E1055">
        <v>64</v>
      </c>
      <c r="F1055">
        <v>4</v>
      </c>
      <c r="G1055">
        <v>2</v>
      </c>
    </row>
    <row r="1056" spans="1:7" x14ac:dyDescent="0.3">
      <c r="A1056">
        <v>10098</v>
      </c>
      <c r="B1056" s="2">
        <v>45413</v>
      </c>
      <c r="C1056" t="s">
        <v>70</v>
      </c>
      <c r="D1056">
        <v>249</v>
      </c>
      <c r="E1056">
        <v>73</v>
      </c>
      <c r="F1056">
        <v>3</v>
      </c>
      <c r="G1056">
        <v>2</v>
      </c>
    </row>
    <row r="1057" spans="1:7" x14ac:dyDescent="0.3">
      <c r="A1057">
        <v>10098</v>
      </c>
      <c r="B1057" s="2">
        <v>45170</v>
      </c>
      <c r="C1057" t="s">
        <v>63</v>
      </c>
      <c r="D1057">
        <v>149</v>
      </c>
      <c r="E1057">
        <v>66</v>
      </c>
      <c r="F1057">
        <v>0</v>
      </c>
      <c r="G1057">
        <v>0</v>
      </c>
    </row>
    <row r="1058" spans="1:7" x14ac:dyDescent="0.3">
      <c r="A1058">
        <v>10098</v>
      </c>
      <c r="B1058" s="2">
        <v>44986</v>
      </c>
      <c r="C1058" t="s">
        <v>26</v>
      </c>
      <c r="D1058">
        <v>145</v>
      </c>
      <c r="E1058">
        <v>47</v>
      </c>
      <c r="F1058">
        <v>1</v>
      </c>
      <c r="G1058">
        <v>0</v>
      </c>
    </row>
    <row r="1059" spans="1:7" x14ac:dyDescent="0.3">
      <c r="A1059">
        <v>10098</v>
      </c>
      <c r="B1059" s="2">
        <v>45536</v>
      </c>
      <c r="C1059" t="s">
        <v>45</v>
      </c>
      <c r="D1059">
        <v>272</v>
      </c>
      <c r="E1059">
        <v>45</v>
      </c>
      <c r="F1059">
        <v>5</v>
      </c>
      <c r="G1059">
        <v>0</v>
      </c>
    </row>
    <row r="1060" spans="1:7" x14ac:dyDescent="0.3">
      <c r="A1060">
        <v>10098</v>
      </c>
      <c r="B1060" s="2">
        <v>44986</v>
      </c>
      <c r="C1060" t="s">
        <v>95</v>
      </c>
      <c r="D1060">
        <v>60</v>
      </c>
      <c r="E1060">
        <v>14</v>
      </c>
      <c r="F1060">
        <v>0</v>
      </c>
      <c r="G1060">
        <v>0</v>
      </c>
    </row>
    <row r="1061" spans="1:7" x14ac:dyDescent="0.3">
      <c r="A1061">
        <v>10098</v>
      </c>
      <c r="B1061" s="2">
        <v>45597</v>
      </c>
      <c r="C1061" t="s">
        <v>71</v>
      </c>
      <c r="D1061">
        <v>112</v>
      </c>
      <c r="E1061">
        <v>42</v>
      </c>
      <c r="F1061">
        <v>1</v>
      </c>
      <c r="G1061">
        <v>1</v>
      </c>
    </row>
    <row r="1062" spans="1:7" x14ac:dyDescent="0.3">
      <c r="A1062">
        <v>10098</v>
      </c>
      <c r="B1062" s="2">
        <v>45139</v>
      </c>
      <c r="C1062" t="s">
        <v>92</v>
      </c>
      <c r="D1062">
        <v>150</v>
      </c>
      <c r="E1062">
        <v>27</v>
      </c>
      <c r="F1062">
        <v>2</v>
      </c>
      <c r="G1062">
        <v>2</v>
      </c>
    </row>
    <row r="1063" spans="1:7" x14ac:dyDescent="0.3">
      <c r="A1063">
        <v>10099</v>
      </c>
      <c r="B1063" s="2">
        <v>44835</v>
      </c>
      <c r="C1063" t="s">
        <v>37</v>
      </c>
      <c r="D1063">
        <v>213</v>
      </c>
      <c r="E1063">
        <v>70</v>
      </c>
      <c r="F1063">
        <v>0</v>
      </c>
      <c r="G1063">
        <v>0</v>
      </c>
    </row>
    <row r="1064" spans="1:7" x14ac:dyDescent="0.3">
      <c r="A1064">
        <v>10099</v>
      </c>
      <c r="B1064" s="2">
        <v>44986</v>
      </c>
      <c r="C1064" t="s">
        <v>5</v>
      </c>
      <c r="D1064">
        <v>274</v>
      </c>
      <c r="E1064">
        <v>69</v>
      </c>
      <c r="F1064">
        <v>4</v>
      </c>
      <c r="G1064">
        <v>3</v>
      </c>
    </row>
    <row r="1065" spans="1:7" x14ac:dyDescent="0.3">
      <c r="A1065">
        <v>10099</v>
      </c>
      <c r="B1065" s="2">
        <v>45200</v>
      </c>
      <c r="C1065" t="s">
        <v>102</v>
      </c>
      <c r="D1065">
        <v>53</v>
      </c>
      <c r="E1065">
        <v>99</v>
      </c>
      <c r="F1065">
        <v>1</v>
      </c>
      <c r="G1065">
        <v>1</v>
      </c>
    </row>
    <row r="1066" spans="1:7" x14ac:dyDescent="0.3">
      <c r="A1066">
        <v>10099</v>
      </c>
      <c r="B1066" s="2">
        <v>45352</v>
      </c>
      <c r="C1066" t="s">
        <v>42</v>
      </c>
      <c r="D1066">
        <v>117</v>
      </c>
      <c r="E1066">
        <v>57</v>
      </c>
      <c r="F1066">
        <v>3</v>
      </c>
      <c r="G1066">
        <v>0</v>
      </c>
    </row>
    <row r="1067" spans="1:7" x14ac:dyDescent="0.3">
      <c r="A1067">
        <v>10099</v>
      </c>
      <c r="B1067" s="2">
        <v>44805</v>
      </c>
      <c r="C1067" t="s">
        <v>40</v>
      </c>
      <c r="D1067">
        <v>75</v>
      </c>
      <c r="E1067">
        <v>94</v>
      </c>
      <c r="F1067">
        <v>0</v>
      </c>
      <c r="G1067">
        <v>0</v>
      </c>
    </row>
    <row r="1068" spans="1:7" x14ac:dyDescent="0.3">
      <c r="A1068">
        <v>10099</v>
      </c>
      <c r="B1068" s="2">
        <v>45231</v>
      </c>
      <c r="C1068" t="s">
        <v>48</v>
      </c>
      <c r="D1068">
        <v>183</v>
      </c>
      <c r="E1068">
        <v>97</v>
      </c>
      <c r="F1068">
        <v>1</v>
      </c>
      <c r="G1068">
        <v>1</v>
      </c>
    </row>
    <row r="1069" spans="1:7" x14ac:dyDescent="0.3">
      <c r="A1069">
        <v>10099</v>
      </c>
      <c r="B1069" s="2">
        <v>45323</v>
      </c>
      <c r="C1069" t="s">
        <v>55</v>
      </c>
      <c r="D1069">
        <v>285</v>
      </c>
      <c r="E1069">
        <v>12</v>
      </c>
      <c r="F1069">
        <v>2</v>
      </c>
      <c r="G1069">
        <v>2</v>
      </c>
    </row>
    <row r="1070" spans="1:7" x14ac:dyDescent="0.3">
      <c r="A1070">
        <v>10099</v>
      </c>
      <c r="B1070" s="2">
        <v>44621</v>
      </c>
      <c r="C1070" t="s">
        <v>78</v>
      </c>
      <c r="D1070">
        <v>81</v>
      </c>
      <c r="E1070">
        <v>58</v>
      </c>
      <c r="F1070">
        <v>1</v>
      </c>
      <c r="G1070">
        <v>1</v>
      </c>
    </row>
    <row r="1071" spans="1:7" x14ac:dyDescent="0.3">
      <c r="A1071">
        <v>10099</v>
      </c>
      <c r="B1071" s="2">
        <v>44958</v>
      </c>
      <c r="C1071" t="s">
        <v>100</v>
      </c>
      <c r="D1071">
        <v>210</v>
      </c>
      <c r="E1071">
        <v>70</v>
      </c>
      <c r="F1071">
        <v>1</v>
      </c>
      <c r="G1071">
        <v>0</v>
      </c>
    </row>
    <row r="1072" spans="1:7" x14ac:dyDescent="0.3">
      <c r="A1072">
        <v>10099</v>
      </c>
      <c r="B1072" s="2">
        <v>44743</v>
      </c>
      <c r="C1072" t="s">
        <v>87</v>
      </c>
      <c r="D1072">
        <v>178</v>
      </c>
      <c r="E1072">
        <v>21</v>
      </c>
      <c r="F1072">
        <v>3</v>
      </c>
      <c r="G1072">
        <v>2</v>
      </c>
    </row>
    <row r="1073" spans="1:7" x14ac:dyDescent="0.3">
      <c r="A1073">
        <v>10099</v>
      </c>
      <c r="B1073" s="2">
        <v>44866</v>
      </c>
      <c r="C1073" t="s">
        <v>64</v>
      </c>
      <c r="D1073">
        <v>63</v>
      </c>
      <c r="E1073">
        <v>98</v>
      </c>
      <c r="F1073">
        <v>1</v>
      </c>
      <c r="G1073">
        <v>0</v>
      </c>
    </row>
    <row r="1074" spans="1:7" x14ac:dyDescent="0.3">
      <c r="A1074">
        <v>10099</v>
      </c>
      <c r="B1074" s="2">
        <v>45505</v>
      </c>
      <c r="C1074" t="s">
        <v>69</v>
      </c>
      <c r="D1074">
        <v>23</v>
      </c>
      <c r="E1074">
        <v>59</v>
      </c>
      <c r="F1074">
        <v>0</v>
      </c>
      <c r="G1074">
        <v>0</v>
      </c>
    </row>
    <row r="1075" spans="1:7" x14ac:dyDescent="0.3">
      <c r="A1075">
        <v>10099</v>
      </c>
      <c r="B1075" s="2">
        <v>45108</v>
      </c>
      <c r="C1075" t="s">
        <v>101</v>
      </c>
      <c r="D1075">
        <v>115</v>
      </c>
      <c r="E1075">
        <v>68</v>
      </c>
      <c r="F1075">
        <v>1</v>
      </c>
      <c r="G1075">
        <v>0</v>
      </c>
    </row>
    <row r="1076" spans="1:7" x14ac:dyDescent="0.3">
      <c r="A1076">
        <v>10100</v>
      </c>
      <c r="B1076" s="2">
        <v>45352</v>
      </c>
      <c r="C1076" t="s">
        <v>51</v>
      </c>
      <c r="D1076">
        <v>210</v>
      </c>
      <c r="E1076">
        <v>78</v>
      </c>
      <c r="F1076">
        <v>0</v>
      </c>
      <c r="G1076">
        <v>0</v>
      </c>
    </row>
    <row r="1077" spans="1:7" x14ac:dyDescent="0.3">
      <c r="A1077">
        <v>10100</v>
      </c>
      <c r="B1077" s="2">
        <v>45352</v>
      </c>
      <c r="C1077" t="s">
        <v>70</v>
      </c>
      <c r="D1077">
        <v>254</v>
      </c>
      <c r="E1077">
        <v>26</v>
      </c>
      <c r="F1077">
        <v>1</v>
      </c>
      <c r="G1077">
        <v>0</v>
      </c>
    </row>
    <row r="1078" spans="1:7" x14ac:dyDescent="0.3">
      <c r="A1078">
        <v>10100</v>
      </c>
      <c r="B1078" s="2">
        <v>44958</v>
      </c>
      <c r="C1078" t="s">
        <v>5</v>
      </c>
      <c r="D1078">
        <v>168</v>
      </c>
      <c r="E1078">
        <v>87</v>
      </c>
      <c r="F1078">
        <v>3</v>
      </c>
      <c r="G1078">
        <v>1</v>
      </c>
    </row>
    <row r="1079" spans="1:7" x14ac:dyDescent="0.3">
      <c r="A1079">
        <v>10100</v>
      </c>
      <c r="B1079" s="2">
        <v>45139</v>
      </c>
      <c r="C1079" t="s">
        <v>25</v>
      </c>
      <c r="D1079">
        <v>113</v>
      </c>
      <c r="E1079">
        <v>68</v>
      </c>
      <c r="F1079">
        <v>5</v>
      </c>
      <c r="G1079">
        <v>5</v>
      </c>
    </row>
    <row r="1080" spans="1:7" x14ac:dyDescent="0.3">
      <c r="A1080">
        <v>10100</v>
      </c>
      <c r="B1080" s="2">
        <v>45078</v>
      </c>
      <c r="C1080" t="s">
        <v>45</v>
      </c>
      <c r="D1080">
        <v>113</v>
      </c>
      <c r="E1080">
        <v>18</v>
      </c>
      <c r="F1080">
        <v>0</v>
      </c>
      <c r="G1080">
        <v>0</v>
      </c>
    </row>
    <row r="1081" spans="1:7" x14ac:dyDescent="0.3">
      <c r="A1081">
        <v>10101</v>
      </c>
      <c r="B1081" s="2">
        <v>44713</v>
      </c>
      <c r="C1081" t="s">
        <v>81</v>
      </c>
      <c r="D1081">
        <v>157</v>
      </c>
      <c r="E1081">
        <v>48</v>
      </c>
      <c r="F1081">
        <v>2</v>
      </c>
      <c r="G1081">
        <v>2</v>
      </c>
    </row>
    <row r="1082" spans="1:7" x14ac:dyDescent="0.3">
      <c r="A1082">
        <v>10101</v>
      </c>
      <c r="B1082" s="2">
        <v>45323</v>
      </c>
      <c r="C1082" t="s">
        <v>35</v>
      </c>
      <c r="D1082">
        <v>99</v>
      </c>
      <c r="E1082">
        <v>89</v>
      </c>
      <c r="F1082">
        <v>1</v>
      </c>
      <c r="G1082">
        <v>0</v>
      </c>
    </row>
    <row r="1083" spans="1:7" x14ac:dyDescent="0.3">
      <c r="A1083">
        <v>10101</v>
      </c>
      <c r="B1083" s="2">
        <v>45383</v>
      </c>
      <c r="C1083" t="s">
        <v>71</v>
      </c>
      <c r="D1083">
        <v>244</v>
      </c>
      <c r="E1083">
        <v>60</v>
      </c>
      <c r="F1083">
        <v>1</v>
      </c>
      <c r="G1083">
        <v>0</v>
      </c>
    </row>
    <row r="1084" spans="1:7" x14ac:dyDescent="0.3">
      <c r="A1084">
        <v>10101</v>
      </c>
      <c r="B1084" s="2">
        <v>44621</v>
      </c>
      <c r="C1084" t="s">
        <v>46</v>
      </c>
      <c r="D1084">
        <v>132</v>
      </c>
      <c r="E1084">
        <v>95</v>
      </c>
      <c r="F1084">
        <v>1</v>
      </c>
      <c r="G1084">
        <v>1</v>
      </c>
    </row>
    <row r="1085" spans="1:7" x14ac:dyDescent="0.3">
      <c r="A1085">
        <v>10101</v>
      </c>
      <c r="B1085" s="2">
        <v>44682</v>
      </c>
      <c r="C1085" t="s">
        <v>76</v>
      </c>
      <c r="D1085">
        <v>121</v>
      </c>
      <c r="E1085">
        <v>57</v>
      </c>
      <c r="F1085">
        <v>3</v>
      </c>
      <c r="G1085">
        <v>0</v>
      </c>
    </row>
    <row r="1086" spans="1:7" x14ac:dyDescent="0.3">
      <c r="A1086">
        <v>10101</v>
      </c>
      <c r="B1086" s="2">
        <v>44682</v>
      </c>
      <c r="C1086" t="s">
        <v>66</v>
      </c>
      <c r="D1086">
        <v>63</v>
      </c>
      <c r="E1086">
        <v>67</v>
      </c>
      <c r="F1086">
        <v>2</v>
      </c>
      <c r="G1086">
        <v>1</v>
      </c>
    </row>
    <row r="1087" spans="1:7" x14ac:dyDescent="0.3">
      <c r="A1087">
        <v>10101</v>
      </c>
      <c r="B1087" s="2">
        <v>44866</v>
      </c>
      <c r="C1087" t="s">
        <v>62</v>
      </c>
      <c r="D1087">
        <v>139</v>
      </c>
      <c r="E1087">
        <v>69</v>
      </c>
      <c r="F1087">
        <v>2</v>
      </c>
      <c r="G1087">
        <v>0</v>
      </c>
    </row>
    <row r="1088" spans="1:7" x14ac:dyDescent="0.3">
      <c r="A1088">
        <v>10101</v>
      </c>
      <c r="B1088" s="2">
        <v>44593</v>
      </c>
      <c r="C1088" t="s">
        <v>63</v>
      </c>
      <c r="D1088">
        <v>47</v>
      </c>
      <c r="E1088">
        <v>61</v>
      </c>
      <c r="F1088">
        <v>3</v>
      </c>
      <c r="G1088">
        <v>2</v>
      </c>
    </row>
    <row r="1089" spans="1:7" x14ac:dyDescent="0.3">
      <c r="A1089">
        <v>10101</v>
      </c>
      <c r="B1089" s="2">
        <v>44927</v>
      </c>
      <c r="C1089" t="s">
        <v>77</v>
      </c>
      <c r="D1089">
        <v>213</v>
      </c>
      <c r="E1089">
        <v>24</v>
      </c>
      <c r="F1089">
        <v>0</v>
      </c>
      <c r="G1089">
        <v>0</v>
      </c>
    </row>
    <row r="1090" spans="1:7" x14ac:dyDescent="0.3">
      <c r="A1090">
        <v>10101</v>
      </c>
      <c r="B1090" s="2">
        <v>44805</v>
      </c>
      <c r="C1090" t="s">
        <v>9</v>
      </c>
      <c r="D1090">
        <v>177</v>
      </c>
      <c r="E1090">
        <v>18</v>
      </c>
      <c r="F1090">
        <v>3</v>
      </c>
      <c r="G1090">
        <v>3</v>
      </c>
    </row>
    <row r="1091" spans="1:7" x14ac:dyDescent="0.3">
      <c r="A1091">
        <v>10101</v>
      </c>
      <c r="B1091" s="2">
        <v>44713</v>
      </c>
      <c r="C1091" t="s">
        <v>98</v>
      </c>
      <c r="D1091">
        <v>290</v>
      </c>
      <c r="E1091">
        <v>27</v>
      </c>
      <c r="F1091">
        <v>2</v>
      </c>
      <c r="G1091">
        <v>1</v>
      </c>
    </row>
    <row r="1092" spans="1:7" x14ac:dyDescent="0.3">
      <c r="A1092">
        <v>10102</v>
      </c>
      <c r="B1092" s="2">
        <v>44866</v>
      </c>
      <c r="C1092" t="s">
        <v>39</v>
      </c>
      <c r="D1092">
        <v>49</v>
      </c>
      <c r="E1092">
        <v>66</v>
      </c>
      <c r="F1092">
        <v>1</v>
      </c>
      <c r="G1092">
        <v>0</v>
      </c>
    </row>
    <row r="1093" spans="1:7" x14ac:dyDescent="0.3">
      <c r="A1093">
        <v>10102</v>
      </c>
      <c r="B1093" s="2">
        <v>45231</v>
      </c>
      <c r="C1093" t="s">
        <v>24</v>
      </c>
      <c r="D1093">
        <v>101</v>
      </c>
      <c r="E1093">
        <v>96</v>
      </c>
      <c r="F1093">
        <v>2</v>
      </c>
      <c r="G1093">
        <v>0</v>
      </c>
    </row>
    <row r="1094" spans="1:7" x14ac:dyDescent="0.3">
      <c r="A1094">
        <v>10102</v>
      </c>
      <c r="B1094" s="2">
        <v>45597</v>
      </c>
      <c r="C1094" t="s">
        <v>25</v>
      </c>
      <c r="D1094">
        <v>120</v>
      </c>
      <c r="E1094">
        <v>59</v>
      </c>
      <c r="F1094">
        <v>0</v>
      </c>
      <c r="G1094">
        <v>0</v>
      </c>
    </row>
    <row r="1095" spans="1:7" x14ac:dyDescent="0.3">
      <c r="A1095">
        <v>10102</v>
      </c>
      <c r="B1095" s="2">
        <v>45139</v>
      </c>
      <c r="C1095" t="s">
        <v>6</v>
      </c>
      <c r="D1095">
        <v>237</v>
      </c>
      <c r="E1095">
        <v>58</v>
      </c>
      <c r="F1095">
        <v>0</v>
      </c>
      <c r="G1095">
        <v>0</v>
      </c>
    </row>
    <row r="1096" spans="1:7" x14ac:dyDescent="0.3">
      <c r="A1096">
        <v>10102</v>
      </c>
      <c r="B1096" s="2">
        <v>44927</v>
      </c>
      <c r="C1096" t="s">
        <v>81</v>
      </c>
      <c r="D1096">
        <v>137</v>
      </c>
      <c r="E1096">
        <v>21</v>
      </c>
      <c r="F1096">
        <v>1</v>
      </c>
      <c r="G1096">
        <v>0</v>
      </c>
    </row>
    <row r="1097" spans="1:7" x14ac:dyDescent="0.3">
      <c r="A1097">
        <v>10102</v>
      </c>
      <c r="B1097" s="2">
        <v>44593</v>
      </c>
      <c r="C1097" t="s">
        <v>16</v>
      </c>
      <c r="D1097">
        <v>225</v>
      </c>
      <c r="E1097">
        <v>34</v>
      </c>
      <c r="F1097">
        <v>0</v>
      </c>
      <c r="G1097">
        <v>0</v>
      </c>
    </row>
    <row r="1098" spans="1:7" x14ac:dyDescent="0.3">
      <c r="A1098">
        <v>10102</v>
      </c>
      <c r="B1098" s="2">
        <v>44682</v>
      </c>
      <c r="C1098" t="s">
        <v>26</v>
      </c>
      <c r="D1098">
        <v>122</v>
      </c>
      <c r="E1098">
        <v>15</v>
      </c>
      <c r="F1098">
        <v>0</v>
      </c>
      <c r="G1098">
        <v>0</v>
      </c>
    </row>
    <row r="1099" spans="1:7" x14ac:dyDescent="0.3">
      <c r="A1099">
        <v>10102</v>
      </c>
      <c r="B1099" s="2">
        <v>45352</v>
      </c>
      <c r="C1099" t="s">
        <v>41</v>
      </c>
      <c r="D1099">
        <v>272</v>
      </c>
      <c r="E1099">
        <v>81</v>
      </c>
      <c r="F1099">
        <v>1</v>
      </c>
      <c r="G1099">
        <v>1</v>
      </c>
    </row>
    <row r="1100" spans="1:7" x14ac:dyDescent="0.3">
      <c r="A1100">
        <v>10102</v>
      </c>
      <c r="B1100" s="2">
        <v>44927</v>
      </c>
      <c r="C1100" t="s">
        <v>19</v>
      </c>
      <c r="D1100">
        <v>116</v>
      </c>
      <c r="E1100">
        <v>25</v>
      </c>
      <c r="F1100">
        <v>3</v>
      </c>
      <c r="G1100">
        <v>3</v>
      </c>
    </row>
    <row r="1101" spans="1:7" x14ac:dyDescent="0.3">
      <c r="A1101">
        <v>10102</v>
      </c>
      <c r="B1101" s="2">
        <v>44986</v>
      </c>
      <c r="C1101" t="s">
        <v>72</v>
      </c>
      <c r="D1101">
        <v>119</v>
      </c>
      <c r="E1101">
        <v>32</v>
      </c>
      <c r="F1101">
        <v>1</v>
      </c>
      <c r="G1101">
        <v>1</v>
      </c>
    </row>
    <row r="1102" spans="1:7" x14ac:dyDescent="0.3">
      <c r="A1102">
        <v>10102</v>
      </c>
      <c r="B1102" s="2">
        <v>44562</v>
      </c>
      <c r="C1102" t="s">
        <v>98</v>
      </c>
      <c r="D1102">
        <v>215</v>
      </c>
      <c r="E1102">
        <v>37</v>
      </c>
      <c r="F1102">
        <v>0</v>
      </c>
      <c r="G1102">
        <v>0</v>
      </c>
    </row>
    <row r="1103" spans="1:7" x14ac:dyDescent="0.3">
      <c r="A1103">
        <v>10102</v>
      </c>
      <c r="B1103" s="2">
        <v>45444</v>
      </c>
      <c r="C1103" t="s">
        <v>54</v>
      </c>
      <c r="D1103">
        <v>122</v>
      </c>
      <c r="E1103">
        <v>15</v>
      </c>
      <c r="F1103">
        <v>1</v>
      </c>
      <c r="G1103">
        <v>1</v>
      </c>
    </row>
    <row r="1104" spans="1:7" x14ac:dyDescent="0.3">
      <c r="A1104">
        <v>10103</v>
      </c>
      <c r="B1104" s="2">
        <v>44743</v>
      </c>
      <c r="C1104" t="s">
        <v>31</v>
      </c>
      <c r="D1104">
        <v>284</v>
      </c>
      <c r="E1104">
        <v>22</v>
      </c>
      <c r="F1104">
        <v>1</v>
      </c>
      <c r="G1104">
        <v>1</v>
      </c>
    </row>
    <row r="1105" spans="1:7" x14ac:dyDescent="0.3">
      <c r="A1105">
        <v>10103</v>
      </c>
      <c r="B1105" s="2">
        <v>45170</v>
      </c>
      <c r="C1105" t="s">
        <v>56</v>
      </c>
      <c r="D1105">
        <v>208</v>
      </c>
      <c r="E1105">
        <v>91</v>
      </c>
      <c r="F1105">
        <v>1</v>
      </c>
      <c r="G1105">
        <v>0</v>
      </c>
    </row>
    <row r="1106" spans="1:7" x14ac:dyDescent="0.3">
      <c r="A1106">
        <v>10103</v>
      </c>
      <c r="B1106" s="2">
        <v>45170</v>
      </c>
      <c r="C1106" t="s">
        <v>42</v>
      </c>
      <c r="D1106">
        <v>256</v>
      </c>
      <c r="E1106">
        <v>87</v>
      </c>
      <c r="F1106">
        <v>1</v>
      </c>
      <c r="G1106">
        <v>0</v>
      </c>
    </row>
    <row r="1107" spans="1:7" x14ac:dyDescent="0.3">
      <c r="A1107">
        <v>10103</v>
      </c>
      <c r="B1107" s="2">
        <v>45413</v>
      </c>
      <c r="C1107" t="s">
        <v>102</v>
      </c>
      <c r="D1107">
        <v>205</v>
      </c>
      <c r="E1107">
        <v>39</v>
      </c>
      <c r="F1107">
        <v>5</v>
      </c>
      <c r="G1107">
        <v>5</v>
      </c>
    </row>
    <row r="1108" spans="1:7" x14ac:dyDescent="0.3">
      <c r="A1108">
        <v>10103</v>
      </c>
      <c r="B1108" s="2">
        <v>45536</v>
      </c>
      <c r="C1108" t="s">
        <v>80</v>
      </c>
      <c r="D1108">
        <v>16</v>
      </c>
      <c r="E1108">
        <v>49</v>
      </c>
      <c r="F1108">
        <v>0</v>
      </c>
      <c r="G1108">
        <v>0</v>
      </c>
    </row>
    <row r="1109" spans="1:7" x14ac:dyDescent="0.3">
      <c r="A1109">
        <v>10103</v>
      </c>
      <c r="B1109" s="2">
        <v>45017</v>
      </c>
      <c r="C1109" t="s">
        <v>67</v>
      </c>
      <c r="D1109">
        <v>229</v>
      </c>
      <c r="E1109">
        <v>17</v>
      </c>
      <c r="F1109">
        <v>2</v>
      </c>
      <c r="G1109">
        <v>0</v>
      </c>
    </row>
    <row r="1110" spans="1:7" x14ac:dyDescent="0.3">
      <c r="A1110">
        <v>10104</v>
      </c>
      <c r="B1110" s="2">
        <v>44621</v>
      </c>
      <c r="C1110" t="s">
        <v>51</v>
      </c>
      <c r="D1110">
        <v>131</v>
      </c>
      <c r="E1110">
        <v>27</v>
      </c>
      <c r="F1110">
        <v>3</v>
      </c>
      <c r="G1110">
        <v>2</v>
      </c>
    </row>
    <row r="1111" spans="1:7" x14ac:dyDescent="0.3">
      <c r="A1111">
        <v>10104</v>
      </c>
      <c r="B1111" s="2">
        <v>45078</v>
      </c>
      <c r="C1111" t="s">
        <v>67</v>
      </c>
      <c r="D1111">
        <v>172</v>
      </c>
      <c r="E1111">
        <v>13</v>
      </c>
      <c r="F1111">
        <v>1</v>
      </c>
      <c r="G1111">
        <v>1</v>
      </c>
    </row>
    <row r="1112" spans="1:7" x14ac:dyDescent="0.3">
      <c r="A1112">
        <v>10104</v>
      </c>
      <c r="B1112" s="2">
        <v>44986</v>
      </c>
      <c r="C1112" t="s">
        <v>41</v>
      </c>
      <c r="D1112">
        <v>179</v>
      </c>
      <c r="E1112">
        <v>79</v>
      </c>
      <c r="F1112">
        <v>1</v>
      </c>
      <c r="G1112">
        <v>0</v>
      </c>
    </row>
    <row r="1113" spans="1:7" x14ac:dyDescent="0.3">
      <c r="A1113">
        <v>10104</v>
      </c>
      <c r="B1113" s="2">
        <v>44652</v>
      </c>
      <c r="C1113" t="s">
        <v>29</v>
      </c>
      <c r="D1113">
        <v>137</v>
      </c>
      <c r="E1113">
        <v>76</v>
      </c>
      <c r="F1113">
        <v>2</v>
      </c>
      <c r="G1113">
        <v>1</v>
      </c>
    </row>
    <row r="1114" spans="1:7" x14ac:dyDescent="0.3">
      <c r="A1114">
        <v>10104</v>
      </c>
      <c r="B1114" s="2">
        <v>45170</v>
      </c>
      <c r="C1114" t="s">
        <v>23</v>
      </c>
      <c r="D1114">
        <v>103</v>
      </c>
      <c r="E1114">
        <v>72</v>
      </c>
      <c r="F1114">
        <v>0</v>
      </c>
      <c r="G1114">
        <v>0</v>
      </c>
    </row>
    <row r="1115" spans="1:7" x14ac:dyDescent="0.3">
      <c r="A1115">
        <v>10104</v>
      </c>
      <c r="B1115" s="2">
        <v>44682</v>
      </c>
      <c r="C1115" t="s">
        <v>52</v>
      </c>
      <c r="D1115">
        <v>108</v>
      </c>
      <c r="E1115">
        <v>26</v>
      </c>
      <c r="F1115">
        <v>0</v>
      </c>
      <c r="G1115">
        <v>0</v>
      </c>
    </row>
    <row r="1116" spans="1:7" x14ac:dyDescent="0.3">
      <c r="A1116">
        <v>10104</v>
      </c>
      <c r="B1116" s="2">
        <v>44713</v>
      </c>
      <c r="C1116" t="s">
        <v>30</v>
      </c>
      <c r="D1116">
        <v>98</v>
      </c>
      <c r="E1116">
        <v>40</v>
      </c>
      <c r="F1116">
        <v>4</v>
      </c>
      <c r="G1116">
        <v>1</v>
      </c>
    </row>
    <row r="1117" spans="1:7" x14ac:dyDescent="0.3">
      <c r="A1117">
        <v>10105</v>
      </c>
      <c r="B1117" s="2">
        <v>45413</v>
      </c>
      <c r="C1117" t="s">
        <v>14</v>
      </c>
      <c r="D1117">
        <v>113</v>
      </c>
      <c r="E1117">
        <v>56</v>
      </c>
      <c r="F1117">
        <v>3</v>
      </c>
      <c r="G1117">
        <v>0</v>
      </c>
    </row>
    <row r="1118" spans="1:7" x14ac:dyDescent="0.3">
      <c r="A1118">
        <v>10105</v>
      </c>
      <c r="B1118" s="2">
        <v>45323</v>
      </c>
      <c r="C1118" t="s">
        <v>58</v>
      </c>
      <c r="D1118">
        <v>203</v>
      </c>
      <c r="E1118">
        <v>64</v>
      </c>
      <c r="F1118">
        <v>1</v>
      </c>
      <c r="G1118">
        <v>1</v>
      </c>
    </row>
    <row r="1119" spans="1:7" x14ac:dyDescent="0.3">
      <c r="A1119">
        <v>10105</v>
      </c>
      <c r="B1119" s="2">
        <v>45536</v>
      </c>
      <c r="C1119" t="s">
        <v>96</v>
      </c>
      <c r="D1119">
        <v>231</v>
      </c>
      <c r="E1119">
        <v>58</v>
      </c>
      <c r="F1119">
        <v>1</v>
      </c>
      <c r="G1119">
        <v>0</v>
      </c>
    </row>
    <row r="1120" spans="1:7" x14ac:dyDescent="0.3">
      <c r="A1120">
        <v>10105</v>
      </c>
      <c r="B1120" s="2">
        <v>45383</v>
      </c>
      <c r="C1120" t="s">
        <v>63</v>
      </c>
      <c r="D1120">
        <v>52</v>
      </c>
      <c r="E1120">
        <v>42</v>
      </c>
      <c r="F1120">
        <v>1</v>
      </c>
      <c r="G1120">
        <v>0</v>
      </c>
    </row>
    <row r="1121" spans="1:7" x14ac:dyDescent="0.3">
      <c r="A1121">
        <v>10105</v>
      </c>
      <c r="B1121" s="2">
        <v>45292</v>
      </c>
      <c r="C1121" t="s">
        <v>43</v>
      </c>
      <c r="D1121">
        <v>247</v>
      </c>
      <c r="E1121">
        <v>58</v>
      </c>
      <c r="F1121">
        <v>3</v>
      </c>
      <c r="G1121">
        <v>2</v>
      </c>
    </row>
    <row r="1122" spans="1:7" x14ac:dyDescent="0.3">
      <c r="A1122">
        <v>10105</v>
      </c>
      <c r="B1122" s="2">
        <v>45627</v>
      </c>
      <c r="C1122" t="s">
        <v>25</v>
      </c>
      <c r="D1122">
        <v>256</v>
      </c>
      <c r="E1122">
        <v>70</v>
      </c>
      <c r="F1122">
        <v>1</v>
      </c>
      <c r="G1122">
        <v>0</v>
      </c>
    </row>
    <row r="1123" spans="1:7" x14ac:dyDescent="0.3">
      <c r="A1123">
        <v>10105</v>
      </c>
      <c r="B1123" s="2">
        <v>44927</v>
      </c>
      <c r="C1123" t="s">
        <v>29</v>
      </c>
      <c r="D1123">
        <v>89</v>
      </c>
      <c r="E1123">
        <v>74</v>
      </c>
      <c r="F1123">
        <v>0</v>
      </c>
      <c r="G1123">
        <v>0</v>
      </c>
    </row>
    <row r="1124" spans="1:7" x14ac:dyDescent="0.3">
      <c r="A1124">
        <v>10105</v>
      </c>
      <c r="B1124" s="2">
        <v>45261</v>
      </c>
      <c r="C1124" t="s">
        <v>35</v>
      </c>
      <c r="D1124">
        <v>261</v>
      </c>
      <c r="E1124">
        <v>57</v>
      </c>
      <c r="F1124">
        <v>3</v>
      </c>
      <c r="G1124">
        <v>3</v>
      </c>
    </row>
    <row r="1125" spans="1:7" x14ac:dyDescent="0.3">
      <c r="A1125">
        <v>10105</v>
      </c>
      <c r="B1125" s="2">
        <v>45292</v>
      </c>
      <c r="C1125" t="s">
        <v>26</v>
      </c>
      <c r="D1125">
        <v>260</v>
      </c>
      <c r="E1125">
        <v>14</v>
      </c>
      <c r="F1125">
        <v>0</v>
      </c>
      <c r="G1125">
        <v>0</v>
      </c>
    </row>
    <row r="1126" spans="1:7" x14ac:dyDescent="0.3">
      <c r="A1126">
        <v>10105</v>
      </c>
      <c r="B1126" s="2">
        <v>44774</v>
      </c>
      <c r="C1126" t="s">
        <v>81</v>
      </c>
      <c r="D1126">
        <v>207</v>
      </c>
      <c r="E1126">
        <v>65</v>
      </c>
      <c r="F1126">
        <v>1</v>
      </c>
      <c r="G1126">
        <v>0</v>
      </c>
    </row>
    <row r="1127" spans="1:7" x14ac:dyDescent="0.3">
      <c r="A1127">
        <v>10105</v>
      </c>
      <c r="B1127" s="2">
        <v>45047</v>
      </c>
      <c r="C1127" t="s">
        <v>42</v>
      </c>
      <c r="D1127">
        <v>188</v>
      </c>
      <c r="E1127">
        <v>91</v>
      </c>
      <c r="F1127">
        <v>5</v>
      </c>
      <c r="G1127">
        <v>3</v>
      </c>
    </row>
    <row r="1128" spans="1:7" x14ac:dyDescent="0.3">
      <c r="A1128">
        <v>10105</v>
      </c>
      <c r="B1128" s="2">
        <v>45261</v>
      </c>
      <c r="C1128" t="s">
        <v>40</v>
      </c>
      <c r="D1128">
        <v>39</v>
      </c>
      <c r="E1128">
        <v>41</v>
      </c>
      <c r="F1128">
        <v>3</v>
      </c>
      <c r="G1128">
        <v>1</v>
      </c>
    </row>
    <row r="1129" spans="1:7" x14ac:dyDescent="0.3">
      <c r="A1129">
        <v>10105</v>
      </c>
      <c r="B1129" s="2">
        <v>45474</v>
      </c>
      <c r="C1129" t="s">
        <v>77</v>
      </c>
      <c r="D1129">
        <v>27</v>
      </c>
      <c r="E1129">
        <v>43</v>
      </c>
      <c r="F1129">
        <v>0</v>
      </c>
      <c r="G1129">
        <v>0</v>
      </c>
    </row>
    <row r="1130" spans="1:7" x14ac:dyDescent="0.3">
      <c r="A1130">
        <v>10106</v>
      </c>
      <c r="B1130" s="2">
        <v>45292</v>
      </c>
      <c r="C1130" t="s">
        <v>62</v>
      </c>
      <c r="D1130">
        <v>213</v>
      </c>
      <c r="E1130">
        <v>64</v>
      </c>
      <c r="F1130">
        <v>0</v>
      </c>
      <c r="G1130">
        <v>0</v>
      </c>
    </row>
    <row r="1131" spans="1:7" x14ac:dyDescent="0.3">
      <c r="A1131">
        <v>10106</v>
      </c>
      <c r="B1131" s="2">
        <v>44866</v>
      </c>
      <c r="C1131" t="s">
        <v>91</v>
      </c>
      <c r="D1131">
        <v>228</v>
      </c>
      <c r="E1131">
        <v>78</v>
      </c>
      <c r="F1131">
        <v>2</v>
      </c>
      <c r="G1131">
        <v>2</v>
      </c>
    </row>
    <row r="1132" spans="1:7" x14ac:dyDescent="0.3">
      <c r="A1132">
        <v>10106</v>
      </c>
      <c r="B1132" s="2">
        <v>45292</v>
      </c>
      <c r="C1132" t="s">
        <v>22</v>
      </c>
      <c r="D1132">
        <v>167</v>
      </c>
      <c r="E1132">
        <v>91</v>
      </c>
      <c r="F1132">
        <v>0</v>
      </c>
      <c r="G1132">
        <v>0</v>
      </c>
    </row>
    <row r="1133" spans="1:7" x14ac:dyDescent="0.3">
      <c r="A1133">
        <v>10106</v>
      </c>
      <c r="B1133" s="2">
        <v>45231</v>
      </c>
      <c r="C1133" t="s">
        <v>36</v>
      </c>
      <c r="D1133">
        <v>83</v>
      </c>
      <c r="E1133">
        <v>99</v>
      </c>
      <c r="F1133">
        <v>1</v>
      </c>
      <c r="G1133">
        <v>1</v>
      </c>
    </row>
    <row r="1134" spans="1:7" x14ac:dyDescent="0.3">
      <c r="A1134">
        <v>10106</v>
      </c>
      <c r="B1134" s="2">
        <v>45139</v>
      </c>
      <c r="C1134" t="s">
        <v>35</v>
      </c>
      <c r="D1134">
        <v>13</v>
      </c>
      <c r="E1134">
        <v>22</v>
      </c>
      <c r="F1134">
        <v>1</v>
      </c>
      <c r="G1134">
        <v>0</v>
      </c>
    </row>
    <row r="1135" spans="1:7" x14ac:dyDescent="0.3">
      <c r="A1135">
        <v>10106</v>
      </c>
      <c r="B1135" s="2">
        <v>44682</v>
      </c>
      <c r="C1135" t="s">
        <v>81</v>
      </c>
      <c r="D1135">
        <v>223</v>
      </c>
      <c r="E1135">
        <v>65</v>
      </c>
      <c r="F1135">
        <v>3</v>
      </c>
      <c r="G1135">
        <v>2</v>
      </c>
    </row>
    <row r="1136" spans="1:7" x14ac:dyDescent="0.3">
      <c r="A1136">
        <v>10106</v>
      </c>
      <c r="B1136" s="2">
        <v>44866</v>
      </c>
      <c r="C1136" t="s">
        <v>78</v>
      </c>
      <c r="D1136">
        <v>100</v>
      </c>
      <c r="E1136">
        <v>35</v>
      </c>
      <c r="F1136">
        <v>1</v>
      </c>
      <c r="G1136">
        <v>0</v>
      </c>
    </row>
    <row r="1137" spans="1:7" x14ac:dyDescent="0.3">
      <c r="A1137">
        <v>10106</v>
      </c>
      <c r="B1137" s="2">
        <v>45505</v>
      </c>
      <c r="C1137" t="s">
        <v>88</v>
      </c>
      <c r="D1137">
        <v>103</v>
      </c>
      <c r="E1137">
        <v>82</v>
      </c>
      <c r="F1137">
        <v>0</v>
      </c>
      <c r="G1137">
        <v>0</v>
      </c>
    </row>
    <row r="1138" spans="1:7" x14ac:dyDescent="0.3">
      <c r="A1138">
        <v>10106</v>
      </c>
      <c r="B1138" s="2">
        <v>44958</v>
      </c>
      <c r="C1138" t="s">
        <v>24</v>
      </c>
      <c r="D1138">
        <v>105</v>
      </c>
      <c r="E1138">
        <v>34</v>
      </c>
      <c r="F1138">
        <v>0</v>
      </c>
      <c r="G1138">
        <v>0</v>
      </c>
    </row>
    <row r="1139" spans="1:7" x14ac:dyDescent="0.3">
      <c r="A1139">
        <v>10106</v>
      </c>
      <c r="B1139" s="2">
        <v>45047</v>
      </c>
      <c r="C1139" t="s">
        <v>5</v>
      </c>
      <c r="D1139">
        <v>219</v>
      </c>
      <c r="E1139">
        <v>91</v>
      </c>
      <c r="F1139">
        <v>4</v>
      </c>
      <c r="G1139">
        <v>0</v>
      </c>
    </row>
    <row r="1140" spans="1:7" x14ac:dyDescent="0.3">
      <c r="A1140">
        <v>10106</v>
      </c>
      <c r="B1140" s="2">
        <v>44866</v>
      </c>
      <c r="C1140" t="s">
        <v>18</v>
      </c>
      <c r="D1140">
        <v>50</v>
      </c>
      <c r="E1140">
        <v>25</v>
      </c>
      <c r="F1140">
        <v>0</v>
      </c>
      <c r="G1140">
        <v>0</v>
      </c>
    </row>
    <row r="1141" spans="1:7" x14ac:dyDescent="0.3">
      <c r="A1141">
        <v>10106</v>
      </c>
      <c r="B1141" s="2">
        <v>45078</v>
      </c>
      <c r="C1141" t="s">
        <v>102</v>
      </c>
      <c r="D1141">
        <v>42</v>
      </c>
      <c r="E1141">
        <v>71</v>
      </c>
      <c r="F1141">
        <v>0</v>
      </c>
      <c r="G1141">
        <v>0</v>
      </c>
    </row>
    <row r="1142" spans="1:7" x14ac:dyDescent="0.3">
      <c r="A1142">
        <v>10106</v>
      </c>
      <c r="B1142" s="2">
        <v>45505</v>
      </c>
      <c r="C1142" t="s">
        <v>15</v>
      </c>
      <c r="D1142">
        <v>61</v>
      </c>
      <c r="E1142">
        <v>10</v>
      </c>
      <c r="F1142">
        <v>0</v>
      </c>
      <c r="G1142">
        <v>0</v>
      </c>
    </row>
    <row r="1143" spans="1:7" x14ac:dyDescent="0.3">
      <c r="A1143">
        <v>10106</v>
      </c>
      <c r="B1143" s="2">
        <v>44621</v>
      </c>
      <c r="C1143" t="s">
        <v>86</v>
      </c>
      <c r="D1143">
        <v>59</v>
      </c>
      <c r="E1143">
        <v>58</v>
      </c>
      <c r="F1143">
        <v>2</v>
      </c>
      <c r="G1143">
        <v>0</v>
      </c>
    </row>
    <row r="1144" spans="1:7" x14ac:dyDescent="0.3">
      <c r="A1144">
        <v>10107</v>
      </c>
      <c r="B1144" s="2">
        <v>45323</v>
      </c>
      <c r="C1144" t="s">
        <v>70</v>
      </c>
      <c r="D1144">
        <v>203</v>
      </c>
      <c r="E1144">
        <v>52</v>
      </c>
      <c r="F1144">
        <v>0</v>
      </c>
      <c r="G1144">
        <v>0</v>
      </c>
    </row>
    <row r="1145" spans="1:7" x14ac:dyDescent="0.3">
      <c r="A1145">
        <v>10107</v>
      </c>
      <c r="B1145" s="2">
        <v>44743</v>
      </c>
      <c r="C1145" t="s">
        <v>101</v>
      </c>
      <c r="D1145">
        <v>11</v>
      </c>
      <c r="E1145">
        <v>13</v>
      </c>
      <c r="F1145">
        <v>3</v>
      </c>
      <c r="G1145">
        <v>1</v>
      </c>
    </row>
    <row r="1146" spans="1:7" x14ac:dyDescent="0.3">
      <c r="A1146">
        <v>10107</v>
      </c>
      <c r="B1146" s="2">
        <v>44774</v>
      </c>
      <c r="C1146" t="s">
        <v>38</v>
      </c>
      <c r="D1146">
        <v>281</v>
      </c>
      <c r="E1146">
        <v>67</v>
      </c>
      <c r="F1146">
        <v>1</v>
      </c>
      <c r="G1146">
        <v>1</v>
      </c>
    </row>
    <row r="1147" spans="1:7" x14ac:dyDescent="0.3">
      <c r="A1147">
        <v>10107</v>
      </c>
      <c r="B1147" s="2">
        <v>45474</v>
      </c>
      <c r="C1147" t="s">
        <v>66</v>
      </c>
      <c r="D1147">
        <v>273</v>
      </c>
      <c r="E1147">
        <v>91</v>
      </c>
      <c r="F1147">
        <v>1</v>
      </c>
      <c r="G1147">
        <v>0</v>
      </c>
    </row>
    <row r="1148" spans="1:7" x14ac:dyDescent="0.3">
      <c r="A1148">
        <v>10107</v>
      </c>
      <c r="B1148" s="2">
        <v>45170</v>
      </c>
      <c r="C1148" t="s">
        <v>64</v>
      </c>
      <c r="D1148">
        <v>18</v>
      </c>
      <c r="E1148">
        <v>96</v>
      </c>
      <c r="F1148">
        <v>0</v>
      </c>
      <c r="G1148">
        <v>0</v>
      </c>
    </row>
    <row r="1149" spans="1:7" x14ac:dyDescent="0.3">
      <c r="A1149">
        <v>10107</v>
      </c>
      <c r="B1149" s="2">
        <v>45413</v>
      </c>
      <c r="C1149" t="s">
        <v>100</v>
      </c>
      <c r="D1149">
        <v>129</v>
      </c>
      <c r="E1149">
        <v>88</v>
      </c>
      <c r="F1149">
        <v>3</v>
      </c>
      <c r="G1149">
        <v>3</v>
      </c>
    </row>
    <row r="1150" spans="1:7" x14ac:dyDescent="0.3">
      <c r="A1150">
        <v>10107</v>
      </c>
      <c r="B1150" s="2">
        <v>44713</v>
      </c>
      <c r="C1150" t="s">
        <v>47</v>
      </c>
      <c r="D1150">
        <v>188</v>
      </c>
      <c r="E1150">
        <v>59</v>
      </c>
      <c r="F1150">
        <v>3</v>
      </c>
      <c r="G1150">
        <v>0</v>
      </c>
    </row>
    <row r="1151" spans="1:7" x14ac:dyDescent="0.3">
      <c r="A1151">
        <v>10107</v>
      </c>
      <c r="B1151" s="2">
        <v>45108</v>
      </c>
      <c r="C1151" t="s">
        <v>81</v>
      </c>
      <c r="D1151">
        <v>109</v>
      </c>
      <c r="E1151">
        <v>74</v>
      </c>
      <c r="F1151">
        <v>2</v>
      </c>
      <c r="G1151">
        <v>2</v>
      </c>
    </row>
    <row r="1152" spans="1:7" x14ac:dyDescent="0.3">
      <c r="A1152">
        <v>10107</v>
      </c>
      <c r="B1152" s="2">
        <v>44621</v>
      </c>
      <c r="C1152" t="s">
        <v>58</v>
      </c>
      <c r="D1152">
        <v>75</v>
      </c>
      <c r="E1152">
        <v>96</v>
      </c>
      <c r="F1152">
        <v>0</v>
      </c>
      <c r="G1152">
        <v>0</v>
      </c>
    </row>
    <row r="1153" spans="1:7" x14ac:dyDescent="0.3">
      <c r="A1153">
        <v>10107</v>
      </c>
      <c r="B1153" s="2">
        <v>45627</v>
      </c>
      <c r="C1153" t="s">
        <v>51</v>
      </c>
      <c r="D1153">
        <v>249</v>
      </c>
      <c r="E1153">
        <v>71</v>
      </c>
      <c r="F1153">
        <v>1</v>
      </c>
      <c r="G1153">
        <v>0</v>
      </c>
    </row>
    <row r="1154" spans="1:7" x14ac:dyDescent="0.3">
      <c r="A1154">
        <v>10107</v>
      </c>
      <c r="B1154" s="2">
        <v>45597</v>
      </c>
      <c r="C1154" t="s">
        <v>91</v>
      </c>
      <c r="D1154">
        <v>133</v>
      </c>
      <c r="E1154">
        <v>94</v>
      </c>
      <c r="F1154">
        <v>0</v>
      </c>
      <c r="G1154">
        <v>0</v>
      </c>
    </row>
    <row r="1155" spans="1:7" x14ac:dyDescent="0.3">
      <c r="A1155">
        <v>10107</v>
      </c>
      <c r="B1155" s="2">
        <v>44713</v>
      </c>
      <c r="C1155" t="s">
        <v>44</v>
      </c>
      <c r="D1155">
        <v>64</v>
      </c>
      <c r="E1155">
        <v>51</v>
      </c>
      <c r="F1155">
        <v>0</v>
      </c>
      <c r="G1155">
        <v>0</v>
      </c>
    </row>
    <row r="1156" spans="1:7" x14ac:dyDescent="0.3">
      <c r="A1156">
        <v>10107</v>
      </c>
      <c r="B1156" s="2">
        <v>45292</v>
      </c>
      <c r="C1156" t="s">
        <v>34</v>
      </c>
      <c r="D1156">
        <v>153</v>
      </c>
      <c r="E1156">
        <v>95</v>
      </c>
      <c r="F1156">
        <v>2</v>
      </c>
      <c r="G1156">
        <v>1</v>
      </c>
    </row>
    <row r="1157" spans="1:7" x14ac:dyDescent="0.3">
      <c r="A1157">
        <v>10107</v>
      </c>
      <c r="B1157" s="2">
        <v>45474</v>
      </c>
      <c r="C1157" t="s">
        <v>50</v>
      </c>
      <c r="D1157">
        <v>73</v>
      </c>
      <c r="E1157">
        <v>72</v>
      </c>
      <c r="F1157">
        <v>2</v>
      </c>
      <c r="G1157">
        <v>2</v>
      </c>
    </row>
    <row r="1158" spans="1:7" x14ac:dyDescent="0.3">
      <c r="A1158">
        <v>10108</v>
      </c>
      <c r="B1158" s="2">
        <v>44682</v>
      </c>
      <c r="C1158" t="s">
        <v>92</v>
      </c>
      <c r="D1158">
        <v>185</v>
      </c>
      <c r="E1158">
        <v>39</v>
      </c>
      <c r="F1158">
        <v>3</v>
      </c>
      <c r="G1158">
        <v>3</v>
      </c>
    </row>
    <row r="1159" spans="1:7" x14ac:dyDescent="0.3">
      <c r="A1159">
        <v>10108</v>
      </c>
      <c r="B1159" s="2">
        <v>44986</v>
      </c>
      <c r="C1159" t="s">
        <v>46</v>
      </c>
      <c r="D1159">
        <v>142</v>
      </c>
      <c r="E1159">
        <v>24</v>
      </c>
      <c r="F1159">
        <v>1</v>
      </c>
      <c r="G1159">
        <v>0</v>
      </c>
    </row>
    <row r="1160" spans="1:7" x14ac:dyDescent="0.3">
      <c r="A1160">
        <v>10108</v>
      </c>
      <c r="B1160" s="2">
        <v>44713</v>
      </c>
      <c r="C1160" t="s">
        <v>32</v>
      </c>
      <c r="D1160">
        <v>184</v>
      </c>
      <c r="E1160">
        <v>83</v>
      </c>
      <c r="F1160">
        <v>1</v>
      </c>
      <c r="G1160">
        <v>0</v>
      </c>
    </row>
    <row r="1161" spans="1:7" x14ac:dyDescent="0.3">
      <c r="A1161">
        <v>10108</v>
      </c>
      <c r="B1161" s="2">
        <v>45261</v>
      </c>
      <c r="C1161" t="s">
        <v>77</v>
      </c>
      <c r="D1161">
        <v>75</v>
      </c>
      <c r="E1161">
        <v>49</v>
      </c>
      <c r="F1161">
        <v>3</v>
      </c>
      <c r="G1161">
        <v>0</v>
      </c>
    </row>
    <row r="1162" spans="1:7" x14ac:dyDescent="0.3">
      <c r="A1162">
        <v>10108</v>
      </c>
      <c r="B1162" s="2">
        <v>44652</v>
      </c>
      <c r="C1162" t="s">
        <v>102</v>
      </c>
      <c r="D1162">
        <v>284</v>
      </c>
      <c r="E1162">
        <v>50</v>
      </c>
      <c r="F1162">
        <v>1</v>
      </c>
      <c r="G1162">
        <v>1</v>
      </c>
    </row>
    <row r="1163" spans="1:7" x14ac:dyDescent="0.3">
      <c r="A1163">
        <v>10108</v>
      </c>
      <c r="B1163" s="2">
        <v>45261</v>
      </c>
      <c r="C1163" t="s">
        <v>80</v>
      </c>
      <c r="D1163">
        <v>74</v>
      </c>
      <c r="E1163">
        <v>85</v>
      </c>
      <c r="F1163">
        <v>5</v>
      </c>
      <c r="G1163">
        <v>4</v>
      </c>
    </row>
    <row r="1164" spans="1:7" x14ac:dyDescent="0.3">
      <c r="A1164">
        <v>10109</v>
      </c>
      <c r="B1164" s="2">
        <v>44986</v>
      </c>
      <c r="C1164" t="s">
        <v>17</v>
      </c>
      <c r="D1164">
        <v>265</v>
      </c>
      <c r="E1164">
        <v>28</v>
      </c>
      <c r="F1164">
        <v>1</v>
      </c>
      <c r="G1164">
        <v>1</v>
      </c>
    </row>
    <row r="1165" spans="1:7" x14ac:dyDescent="0.3">
      <c r="A1165">
        <v>10109</v>
      </c>
      <c r="B1165" s="2">
        <v>44621</v>
      </c>
      <c r="C1165" t="s">
        <v>54</v>
      </c>
      <c r="D1165">
        <v>173</v>
      </c>
      <c r="E1165">
        <v>100</v>
      </c>
      <c r="F1165">
        <v>0</v>
      </c>
      <c r="G1165">
        <v>0</v>
      </c>
    </row>
    <row r="1166" spans="1:7" x14ac:dyDescent="0.3">
      <c r="A1166">
        <v>10109</v>
      </c>
      <c r="B1166" s="2">
        <v>45474</v>
      </c>
      <c r="C1166" t="s">
        <v>5</v>
      </c>
      <c r="D1166">
        <v>120</v>
      </c>
      <c r="E1166">
        <v>58</v>
      </c>
      <c r="F1166">
        <v>2</v>
      </c>
      <c r="G1166">
        <v>2</v>
      </c>
    </row>
    <row r="1167" spans="1:7" x14ac:dyDescent="0.3">
      <c r="A1167">
        <v>10109</v>
      </c>
      <c r="B1167" s="2">
        <v>44652</v>
      </c>
      <c r="C1167" t="s">
        <v>72</v>
      </c>
      <c r="D1167">
        <v>180</v>
      </c>
      <c r="E1167">
        <v>38</v>
      </c>
      <c r="F1167">
        <v>2</v>
      </c>
      <c r="G1167">
        <v>0</v>
      </c>
    </row>
    <row r="1168" spans="1:7" x14ac:dyDescent="0.3">
      <c r="A1168">
        <v>10109</v>
      </c>
      <c r="B1168" s="2">
        <v>44652</v>
      </c>
      <c r="C1168" t="s">
        <v>62</v>
      </c>
      <c r="D1168">
        <v>101</v>
      </c>
      <c r="E1168">
        <v>94</v>
      </c>
      <c r="F1168">
        <v>3</v>
      </c>
      <c r="G1168">
        <v>2</v>
      </c>
    </row>
    <row r="1169" spans="1:7" x14ac:dyDescent="0.3">
      <c r="A1169">
        <v>10109</v>
      </c>
      <c r="B1169" s="2">
        <v>44866</v>
      </c>
      <c r="C1169" t="s">
        <v>44</v>
      </c>
      <c r="D1169">
        <v>21</v>
      </c>
      <c r="E1169">
        <v>64</v>
      </c>
      <c r="F1169">
        <v>3</v>
      </c>
      <c r="G1169">
        <v>2</v>
      </c>
    </row>
    <row r="1170" spans="1:7" x14ac:dyDescent="0.3">
      <c r="A1170">
        <v>10109</v>
      </c>
      <c r="B1170" s="2">
        <v>45474</v>
      </c>
      <c r="C1170" t="s">
        <v>22</v>
      </c>
      <c r="D1170">
        <v>188</v>
      </c>
      <c r="E1170">
        <v>77</v>
      </c>
      <c r="F1170">
        <v>3</v>
      </c>
      <c r="G1170">
        <v>0</v>
      </c>
    </row>
    <row r="1171" spans="1:7" x14ac:dyDescent="0.3">
      <c r="A1171">
        <v>10109</v>
      </c>
      <c r="B1171" s="2">
        <v>45108</v>
      </c>
      <c r="C1171" t="s">
        <v>41</v>
      </c>
      <c r="D1171">
        <v>154</v>
      </c>
      <c r="E1171">
        <v>60</v>
      </c>
      <c r="F1171">
        <v>2</v>
      </c>
      <c r="G1171">
        <v>2</v>
      </c>
    </row>
    <row r="1172" spans="1:7" x14ac:dyDescent="0.3">
      <c r="A1172">
        <v>10110</v>
      </c>
      <c r="B1172" s="2">
        <v>45139</v>
      </c>
      <c r="C1172" t="s">
        <v>20</v>
      </c>
      <c r="D1172">
        <v>244</v>
      </c>
      <c r="E1172">
        <v>66</v>
      </c>
      <c r="F1172">
        <v>2</v>
      </c>
      <c r="G1172">
        <v>0</v>
      </c>
    </row>
    <row r="1173" spans="1:7" x14ac:dyDescent="0.3">
      <c r="A1173">
        <v>10110</v>
      </c>
      <c r="B1173" s="2">
        <v>45474</v>
      </c>
      <c r="C1173" t="s">
        <v>45</v>
      </c>
      <c r="D1173">
        <v>159</v>
      </c>
      <c r="E1173">
        <v>35</v>
      </c>
      <c r="F1173">
        <v>0</v>
      </c>
      <c r="G1173">
        <v>0</v>
      </c>
    </row>
    <row r="1174" spans="1:7" x14ac:dyDescent="0.3">
      <c r="A1174">
        <v>10110</v>
      </c>
      <c r="B1174" s="2">
        <v>44562</v>
      </c>
      <c r="C1174" t="s">
        <v>100</v>
      </c>
      <c r="D1174">
        <v>195</v>
      </c>
      <c r="E1174">
        <v>58</v>
      </c>
      <c r="F1174">
        <v>0</v>
      </c>
      <c r="G1174">
        <v>0</v>
      </c>
    </row>
    <row r="1175" spans="1:7" x14ac:dyDescent="0.3">
      <c r="A1175">
        <v>10110</v>
      </c>
      <c r="B1175" s="2">
        <v>45383</v>
      </c>
      <c r="C1175" t="s">
        <v>78</v>
      </c>
      <c r="D1175">
        <v>96</v>
      </c>
      <c r="E1175">
        <v>70</v>
      </c>
      <c r="F1175">
        <v>0</v>
      </c>
      <c r="G1175">
        <v>0</v>
      </c>
    </row>
    <row r="1176" spans="1:7" x14ac:dyDescent="0.3">
      <c r="A1176">
        <v>10110</v>
      </c>
      <c r="B1176" s="2">
        <v>44896</v>
      </c>
      <c r="C1176" t="s">
        <v>10</v>
      </c>
      <c r="D1176">
        <v>36</v>
      </c>
      <c r="E1176">
        <v>29</v>
      </c>
      <c r="F1176">
        <v>1</v>
      </c>
      <c r="G1176">
        <v>1</v>
      </c>
    </row>
    <row r="1177" spans="1:7" x14ac:dyDescent="0.3">
      <c r="A1177">
        <v>10110</v>
      </c>
      <c r="B1177" s="2">
        <v>45323</v>
      </c>
      <c r="C1177" t="s">
        <v>94</v>
      </c>
      <c r="D1177">
        <v>135</v>
      </c>
      <c r="E1177">
        <v>60</v>
      </c>
      <c r="F1177">
        <v>0</v>
      </c>
      <c r="G1177">
        <v>0</v>
      </c>
    </row>
    <row r="1178" spans="1:7" x14ac:dyDescent="0.3">
      <c r="A1178">
        <v>10111</v>
      </c>
      <c r="B1178" s="2">
        <v>45292</v>
      </c>
      <c r="C1178" t="s">
        <v>42</v>
      </c>
      <c r="D1178">
        <v>150</v>
      </c>
      <c r="E1178">
        <v>25</v>
      </c>
      <c r="F1178">
        <v>2</v>
      </c>
      <c r="G1178">
        <v>0</v>
      </c>
    </row>
    <row r="1179" spans="1:7" x14ac:dyDescent="0.3">
      <c r="A1179">
        <v>10111</v>
      </c>
      <c r="B1179" s="2">
        <v>44774</v>
      </c>
      <c r="C1179" t="s">
        <v>92</v>
      </c>
      <c r="D1179">
        <v>52</v>
      </c>
      <c r="E1179">
        <v>12</v>
      </c>
      <c r="F1179">
        <v>1</v>
      </c>
      <c r="G1179">
        <v>0</v>
      </c>
    </row>
    <row r="1180" spans="1:7" x14ac:dyDescent="0.3">
      <c r="A1180">
        <v>10111</v>
      </c>
      <c r="B1180" s="2">
        <v>45474</v>
      </c>
      <c r="C1180" t="s">
        <v>80</v>
      </c>
      <c r="D1180">
        <v>150</v>
      </c>
      <c r="E1180">
        <v>71</v>
      </c>
      <c r="F1180">
        <v>0</v>
      </c>
      <c r="G1180">
        <v>0</v>
      </c>
    </row>
    <row r="1181" spans="1:7" x14ac:dyDescent="0.3">
      <c r="A1181">
        <v>10111</v>
      </c>
      <c r="B1181" s="2">
        <v>45383</v>
      </c>
      <c r="C1181" t="s">
        <v>26</v>
      </c>
      <c r="D1181">
        <v>162</v>
      </c>
      <c r="E1181">
        <v>51</v>
      </c>
      <c r="F1181">
        <v>1</v>
      </c>
      <c r="G1181">
        <v>0</v>
      </c>
    </row>
    <row r="1182" spans="1:7" x14ac:dyDescent="0.3">
      <c r="A1182">
        <v>10111</v>
      </c>
      <c r="B1182" s="2">
        <v>44682</v>
      </c>
      <c r="C1182" t="s">
        <v>87</v>
      </c>
      <c r="D1182">
        <v>285</v>
      </c>
      <c r="E1182">
        <v>60</v>
      </c>
      <c r="F1182">
        <v>1</v>
      </c>
      <c r="G1182">
        <v>0</v>
      </c>
    </row>
    <row r="1183" spans="1:7" x14ac:dyDescent="0.3">
      <c r="A1183">
        <v>10111</v>
      </c>
      <c r="B1183" s="2">
        <v>45627</v>
      </c>
      <c r="C1183" t="s">
        <v>99</v>
      </c>
      <c r="D1183">
        <v>284</v>
      </c>
      <c r="E1183">
        <v>76</v>
      </c>
      <c r="F1183">
        <v>3</v>
      </c>
      <c r="G1183">
        <v>0</v>
      </c>
    </row>
    <row r="1184" spans="1:7" x14ac:dyDescent="0.3">
      <c r="A1184">
        <v>10111</v>
      </c>
      <c r="B1184" s="2">
        <v>45597</v>
      </c>
      <c r="C1184" t="s">
        <v>52</v>
      </c>
      <c r="D1184">
        <v>73</v>
      </c>
      <c r="E1184">
        <v>33</v>
      </c>
      <c r="F1184">
        <v>2</v>
      </c>
      <c r="G1184">
        <v>0</v>
      </c>
    </row>
    <row r="1185" spans="1:7" x14ac:dyDescent="0.3">
      <c r="A1185">
        <v>10111</v>
      </c>
      <c r="B1185" s="2">
        <v>44896</v>
      </c>
      <c r="C1185" t="s">
        <v>103</v>
      </c>
      <c r="D1185">
        <v>12</v>
      </c>
      <c r="E1185">
        <v>25</v>
      </c>
      <c r="F1185">
        <v>3</v>
      </c>
      <c r="G1185">
        <v>2</v>
      </c>
    </row>
    <row r="1186" spans="1:7" x14ac:dyDescent="0.3">
      <c r="A1186">
        <v>10111</v>
      </c>
      <c r="B1186" s="2">
        <v>44621</v>
      </c>
      <c r="C1186" t="s">
        <v>89</v>
      </c>
      <c r="D1186">
        <v>75</v>
      </c>
      <c r="E1186">
        <v>21</v>
      </c>
      <c r="F1186">
        <v>1</v>
      </c>
      <c r="G1186">
        <v>0</v>
      </c>
    </row>
    <row r="1187" spans="1:7" x14ac:dyDescent="0.3">
      <c r="A1187">
        <v>10111</v>
      </c>
      <c r="B1187" s="2">
        <v>45627</v>
      </c>
      <c r="C1187" t="s">
        <v>88</v>
      </c>
      <c r="D1187">
        <v>141</v>
      </c>
      <c r="E1187">
        <v>74</v>
      </c>
      <c r="F1187">
        <v>0</v>
      </c>
      <c r="G1187">
        <v>0</v>
      </c>
    </row>
    <row r="1188" spans="1:7" x14ac:dyDescent="0.3">
      <c r="A1188">
        <v>10111</v>
      </c>
      <c r="B1188" s="2">
        <v>45139</v>
      </c>
      <c r="C1188" t="s">
        <v>15</v>
      </c>
      <c r="D1188">
        <v>196</v>
      </c>
      <c r="E1188">
        <v>94</v>
      </c>
      <c r="F1188">
        <v>1</v>
      </c>
      <c r="G1188">
        <v>1</v>
      </c>
    </row>
    <row r="1189" spans="1:7" x14ac:dyDescent="0.3">
      <c r="A1189">
        <v>10111</v>
      </c>
      <c r="B1189" s="2">
        <v>44562</v>
      </c>
      <c r="C1189" t="s">
        <v>63</v>
      </c>
      <c r="D1189">
        <v>137</v>
      </c>
      <c r="E1189">
        <v>94</v>
      </c>
      <c r="F1189">
        <v>0</v>
      </c>
      <c r="G1189">
        <v>0</v>
      </c>
    </row>
    <row r="1190" spans="1:7" x14ac:dyDescent="0.3">
      <c r="A1190">
        <v>10112</v>
      </c>
      <c r="B1190" s="2">
        <v>44621</v>
      </c>
      <c r="C1190" t="s">
        <v>60</v>
      </c>
      <c r="D1190">
        <v>131</v>
      </c>
      <c r="E1190">
        <v>48</v>
      </c>
      <c r="F1190">
        <v>0</v>
      </c>
      <c r="G1190">
        <v>0</v>
      </c>
    </row>
    <row r="1191" spans="1:7" x14ac:dyDescent="0.3">
      <c r="A1191">
        <v>10112</v>
      </c>
      <c r="B1191" s="2">
        <v>44958</v>
      </c>
      <c r="C1191" t="s">
        <v>21</v>
      </c>
      <c r="D1191">
        <v>78</v>
      </c>
      <c r="E1191">
        <v>85</v>
      </c>
      <c r="F1191">
        <v>4</v>
      </c>
      <c r="G1191">
        <v>1</v>
      </c>
    </row>
    <row r="1192" spans="1:7" x14ac:dyDescent="0.3">
      <c r="A1192">
        <v>10112</v>
      </c>
      <c r="B1192" s="2">
        <v>45231</v>
      </c>
      <c r="C1192" t="s">
        <v>77</v>
      </c>
      <c r="D1192">
        <v>152</v>
      </c>
      <c r="E1192">
        <v>64</v>
      </c>
      <c r="F1192">
        <v>2</v>
      </c>
      <c r="G1192">
        <v>2</v>
      </c>
    </row>
    <row r="1193" spans="1:7" x14ac:dyDescent="0.3">
      <c r="A1193">
        <v>10112</v>
      </c>
      <c r="B1193" s="2">
        <v>44682</v>
      </c>
      <c r="C1193" t="s">
        <v>66</v>
      </c>
      <c r="D1193">
        <v>291</v>
      </c>
      <c r="E1193">
        <v>93</v>
      </c>
      <c r="F1193">
        <v>2</v>
      </c>
      <c r="G1193">
        <v>1</v>
      </c>
    </row>
    <row r="1194" spans="1:7" x14ac:dyDescent="0.3">
      <c r="A1194">
        <v>10112</v>
      </c>
      <c r="B1194" s="2">
        <v>44866</v>
      </c>
      <c r="C1194" t="s">
        <v>92</v>
      </c>
      <c r="D1194">
        <v>214</v>
      </c>
      <c r="E1194">
        <v>96</v>
      </c>
      <c r="F1194">
        <v>0</v>
      </c>
      <c r="G1194">
        <v>0</v>
      </c>
    </row>
    <row r="1195" spans="1:7" x14ac:dyDescent="0.3">
      <c r="A1195">
        <v>10112</v>
      </c>
      <c r="B1195" s="2">
        <v>45383</v>
      </c>
      <c r="C1195" t="s">
        <v>44</v>
      </c>
      <c r="D1195">
        <v>83</v>
      </c>
      <c r="E1195">
        <v>90</v>
      </c>
      <c r="F1195">
        <v>1</v>
      </c>
      <c r="G1195">
        <v>0</v>
      </c>
    </row>
    <row r="1196" spans="1:7" x14ac:dyDescent="0.3">
      <c r="A1196">
        <v>10112</v>
      </c>
      <c r="B1196" s="2">
        <v>45078</v>
      </c>
      <c r="C1196" t="s">
        <v>70</v>
      </c>
      <c r="D1196">
        <v>108</v>
      </c>
      <c r="E1196">
        <v>29</v>
      </c>
      <c r="F1196">
        <v>1</v>
      </c>
      <c r="G1196">
        <v>1</v>
      </c>
    </row>
    <row r="1197" spans="1:7" x14ac:dyDescent="0.3">
      <c r="A1197">
        <v>10112</v>
      </c>
      <c r="B1197" s="2">
        <v>45170</v>
      </c>
      <c r="C1197" t="s">
        <v>49</v>
      </c>
      <c r="D1197">
        <v>232</v>
      </c>
      <c r="E1197">
        <v>19</v>
      </c>
      <c r="F1197">
        <v>0</v>
      </c>
      <c r="G1197">
        <v>0</v>
      </c>
    </row>
    <row r="1198" spans="1:7" x14ac:dyDescent="0.3">
      <c r="A1198">
        <v>10112</v>
      </c>
      <c r="B1198" s="2">
        <v>45078</v>
      </c>
      <c r="C1198" t="s">
        <v>81</v>
      </c>
      <c r="D1198">
        <v>73</v>
      </c>
      <c r="E1198">
        <v>18</v>
      </c>
      <c r="F1198">
        <v>0</v>
      </c>
      <c r="G1198">
        <v>0</v>
      </c>
    </row>
    <row r="1199" spans="1:7" x14ac:dyDescent="0.3">
      <c r="A1199">
        <v>10112</v>
      </c>
      <c r="B1199" s="2">
        <v>45200</v>
      </c>
      <c r="C1199" t="s">
        <v>72</v>
      </c>
      <c r="D1199">
        <v>55</v>
      </c>
      <c r="E1199">
        <v>28</v>
      </c>
      <c r="F1199">
        <v>2</v>
      </c>
      <c r="G1199">
        <v>1</v>
      </c>
    </row>
    <row r="1200" spans="1:7" x14ac:dyDescent="0.3">
      <c r="A1200">
        <v>10112</v>
      </c>
      <c r="B1200" s="2">
        <v>44986</v>
      </c>
      <c r="C1200" t="s">
        <v>69</v>
      </c>
      <c r="D1200">
        <v>150</v>
      </c>
      <c r="E1200">
        <v>38</v>
      </c>
      <c r="F1200">
        <v>0</v>
      </c>
      <c r="G1200">
        <v>0</v>
      </c>
    </row>
    <row r="1201" spans="1:7" x14ac:dyDescent="0.3">
      <c r="A1201">
        <v>10112</v>
      </c>
      <c r="B1201" s="2">
        <v>45292</v>
      </c>
      <c r="C1201" t="s">
        <v>30</v>
      </c>
      <c r="D1201">
        <v>63</v>
      </c>
      <c r="E1201">
        <v>85</v>
      </c>
      <c r="F1201">
        <v>0</v>
      </c>
      <c r="G1201">
        <v>0</v>
      </c>
    </row>
    <row r="1202" spans="1:7" x14ac:dyDescent="0.3">
      <c r="A1202">
        <v>10112</v>
      </c>
      <c r="B1202" s="2">
        <v>45505</v>
      </c>
      <c r="C1202" t="s">
        <v>16</v>
      </c>
      <c r="D1202">
        <v>58</v>
      </c>
      <c r="E1202">
        <v>83</v>
      </c>
      <c r="F1202">
        <v>2</v>
      </c>
      <c r="G1202">
        <v>2</v>
      </c>
    </row>
    <row r="1203" spans="1:7" x14ac:dyDescent="0.3">
      <c r="A1203">
        <v>10113</v>
      </c>
      <c r="B1203" s="2">
        <v>44896</v>
      </c>
      <c r="C1203" t="s">
        <v>74</v>
      </c>
      <c r="D1203">
        <v>186</v>
      </c>
      <c r="E1203">
        <v>61</v>
      </c>
      <c r="F1203">
        <v>4</v>
      </c>
      <c r="G1203">
        <v>4</v>
      </c>
    </row>
    <row r="1204" spans="1:7" x14ac:dyDescent="0.3">
      <c r="A1204">
        <v>10113</v>
      </c>
      <c r="B1204" s="2">
        <v>45474</v>
      </c>
      <c r="C1204" t="s">
        <v>38</v>
      </c>
      <c r="D1204">
        <v>75</v>
      </c>
      <c r="E1204">
        <v>94</v>
      </c>
      <c r="F1204">
        <v>0</v>
      </c>
      <c r="G1204">
        <v>0</v>
      </c>
    </row>
    <row r="1205" spans="1:7" x14ac:dyDescent="0.3">
      <c r="A1205">
        <v>10113</v>
      </c>
      <c r="B1205" s="2">
        <v>44805</v>
      </c>
      <c r="C1205" t="s">
        <v>81</v>
      </c>
      <c r="D1205">
        <v>83</v>
      </c>
      <c r="E1205">
        <v>16</v>
      </c>
      <c r="F1205">
        <v>4</v>
      </c>
      <c r="G1205">
        <v>2</v>
      </c>
    </row>
    <row r="1206" spans="1:7" x14ac:dyDescent="0.3">
      <c r="A1206">
        <v>10113</v>
      </c>
      <c r="B1206" s="2">
        <v>45261</v>
      </c>
      <c r="C1206" t="s">
        <v>16</v>
      </c>
      <c r="D1206">
        <v>137</v>
      </c>
      <c r="E1206">
        <v>33</v>
      </c>
      <c r="F1206">
        <v>3</v>
      </c>
      <c r="G1206">
        <v>3</v>
      </c>
    </row>
    <row r="1207" spans="1:7" x14ac:dyDescent="0.3">
      <c r="A1207">
        <v>10113</v>
      </c>
      <c r="B1207" s="2">
        <v>45413</v>
      </c>
      <c r="C1207" t="s">
        <v>10</v>
      </c>
      <c r="D1207">
        <v>191</v>
      </c>
      <c r="E1207">
        <v>45</v>
      </c>
      <c r="F1207">
        <v>4</v>
      </c>
      <c r="G1207">
        <v>2</v>
      </c>
    </row>
    <row r="1208" spans="1:7" x14ac:dyDescent="0.3">
      <c r="A1208">
        <v>10113</v>
      </c>
      <c r="B1208" s="2">
        <v>45383</v>
      </c>
      <c r="C1208" t="s">
        <v>25</v>
      </c>
      <c r="D1208">
        <v>276</v>
      </c>
      <c r="E1208">
        <v>49</v>
      </c>
      <c r="F1208">
        <v>1</v>
      </c>
      <c r="G1208">
        <v>0</v>
      </c>
    </row>
    <row r="1209" spans="1:7" x14ac:dyDescent="0.3">
      <c r="A1209">
        <v>10113</v>
      </c>
      <c r="B1209" s="2">
        <v>45352</v>
      </c>
      <c r="C1209" t="s">
        <v>44</v>
      </c>
      <c r="D1209">
        <v>170</v>
      </c>
      <c r="E1209">
        <v>40</v>
      </c>
      <c r="F1209">
        <v>0</v>
      </c>
      <c r="G1209">
        <v>0</v>
      </c>
    </row>
    <row r="1210" spans="1:7" x14ac:dyDescent="0.3">
      <c r="A1210">
        <v>10113</v>
      </c>
      <c r="B1210" s="2">
        <v>44713</v>
      </c>
      <c r="C1210" t="s">
        <v>100</v>
      </c>
      <c r="D1210">
        <v>94</v>
      </c>
      <c r="E1210">
        <v>46</v>
      </c>
      <c r="F1210">
        <v>0</v>
      </c>
      <c r="G1210">
        <v>0</v>
      </c>
    </row>
    <row r="1211" spans="1:7" x14ac:dyDescent="0.3">
      <c r="A1211">
        <v>10113</v>
      </c>
      <c r="B1211" s="2">
        <v>45627</v>
      </c>
      <c r="C1211" t="s">
        <v>53</v>
      </c>
      <c r="D1211">
        <v>262</v>
      </c>
      <c r="E1211">
        <v>71</v>
      </c>
      <c r="F1211">
        <v>1</v>
      </c>
      <c r="G1211">
        <v>0</v>
      </c>
    </row>
    <row r="1212" spans="1:7" x14ac:dyDescent="0.3">
      <c r="A1212">
        <v>10114</v>
      </c>
      <c r="B1212" s="2">
        <v>45383</v>
      </c>
      <c r="C1212" t="s">
        <v>69</v>
      </c>
      <c r="D1212">
        <v>283</v>
      </c>
      <c r="E1212">
        <v>87</v>
      </c>
      <c r="F1212">
        <v>1</v>
      </c>
      <c r="G1212">
        <v>0</v>
      </c>
    </row>
    <row r="1213" spans="1:7" x14ac:dyDescent="0.3">
      <c r="A1213">
        <v>10114</v>
      </c>
      <c r="B1213" s="2">
        <v>45413</v>
      </c>
      <c r="C1213" t="s">
        <v>91</v>
      </c>
      <c r="D1213">
        <v>96</v>
      </c>
      <c r="E1213">
        <v>19</v>
      </c>
      <c r="F1213">
        <v>1</v>
      </c>
      <c r="G1213">
        <v>0</v>
      </c>
    </row>
    <row r="1214" spans="1:7" x14ac:dyDescent="0.3">
      <c r="A1214">
        <v>10114</v>
      </c>
      <c r="B1214" s="2">
        <v>45261</v>
      </c>
      <c r="C1214" t="s">
        <v>90</v>
      </c>
      <c r="D1214">
        <v>78</v>
      </c>
      <c r="E1214">
        <v>64</v>
      </c>
      <c r="F1214">
        <v>2</v>
      </c>
      <c r="G1214">
        <v>0</v>
      </c>
    </row>
    <row r="1215" spans="1:7" x14ac:dyDescent="0.3">
      <c r="A1215">
        <v>10114</v>
      </c>
      <c r="B1215" s="2">
        <v>45505</v>
      </c>
      <c r="C1215" t="s">
        <v>72</v>
      </c>
      <c r="D1215">
        <v>204</v>
      </c>
      <c r="E1215">
        <v>53</v>
      </c>
      <c r="F1215">
        <v>1</v>
      </c>
      <c r="G1215">
        <v>0</v>
      </c>
    </row>
    <row r="1216" spans="1:7" x14ac:dyDescent="0.3">
      <c r="A1216">
        <v>10114</v>
      </c>
      <c r="B1216" s="2">
        <v>45017</v>
      </c>
      <c r="C1216" t="s">
        <v>93</v>
      </c>
      <c r="D1216">
        <v>286</v>
      </c>
      <c r="E1216">
        <v>71</v>
      </c>
      <c r="F1216">
        <v>1</v>
      </c>
      <c r="G1216">
        <v>1</v>
      </c>
    </row>
    <row r="1217" spans="1:7" x14ac:dyDescent="0.3">
      <c r="A1217">
        <v>10114</v>
      </c>
      <c r="B1217" s="2">
        <v>45108</v>
      </c>
      <c r="C1217" t="s">
        <v>19</v>
      </c>
      <c r="D1217">
        <v>145</v>
      </c>
      <c r="E1217">
        <v>37</v>
      </c>
      <c r="F1217">
        <v>0</v>
      </c>
      <c r="G1217">
        <v>0</v>
      </c>
    </row>
    <row r="1218" spans="1:7" x14ac:dyDescent="0.3">
      <c r="A1218">
        <v>10114</v>
      </c>
      <c r="B1218" s="2">
        <v>45139</v>
      </c>
      <c r="C1218" t="s">
        <v>55</v>
      </c>
      <c r="D1218">
        <v>273</v>
      </c>
      <c r="E1218">
        <v>17</v>
      </c>
      <c r="F1218">
        <v>1</v>
      </c>
      <c r="G1218">
        <v>1</v>
      </c>
    </row>
    <row r="1219" spans="1:7" x14ac:dyDescent="0.3">
      <c r="A1219">
        <v>10114</v>
      </c>
      <c r="B1219" s="2">
        <v>45231</v>
      </c>
      <c r="C1219" t="s">
        <v>5</v>
      </c>
      <c r="D1219">
        <v>13</v>
      </c>
      <c r="E1219">
        <v>48</v>
      </c>
      <c r="F1219">
        <v>3</v>
      </c>
      <c r="G1219">
        <v>2</v>
      </c>
    </row>
    <row r="1220" spans="1:7" x14ac:dyDescent="0.3">
      <c r="A1220">
        <v>10114</v>
      </c>
      <c r="B1220" s="2">
        <v>45231</v>
      </c>
      <c r="C1220" t="s">
        <v>82</v>
      </c>
      <c r="D1220">
        <v>64</v>
      </c>
      <c r="E1220">
        <v>61</v>
      </c>
      <c r="F1220">
        <v>1</v>
      </c>
      <c r="G1220">
        <v>0</v>
      </c>
    </row>
    <row r="1221" spans="1:7" x14ac:dyDescent="0.3">
      <c r="A1221">
        <v>10114</v>
      </c>
      <c r="B1221" s="2">
        <v>45231</v>
      </c>
      <c r="C1221" t="s">
        <v>28</v>
      </c>
      <c r="D1221">
        <v>14</v>
      </c>
      <c r="E1221">
        <v>35</v>
      </c>
      <c r="F1221">
        <v>1</v>
      </c>
      <c r="G1221">
        <v>1</v>
      </c>
    </row>
    <row r="1222" spans="1:7" x14ac:dyDescent="0.3">
      <c r="A1222">
        <v>10114</v>
      </c>
      <c r="B1222" s="2">
        <v>44713</v>
      </c>
      <c r="C1222" t="s">
        <v>99</v>
      </c>
      <c r="D1222">
        <v>280</v>
      </c>
      <c r="E1222">
        <v>25</v>
      </c>
      <c r="F1222">
        <v>1</v>
      </c>
      <c r="G1222">
        <v>1</v>
      </c>
    </row>
    <row r="1223" spans="1:7" x14ac:dyDescent="0.3">
      <c r="A1223">
        <v>10114</v>
      </c>
      <c r="B1223" s="2">
        <v>45505</v>
      </c>
      <c r="C1223" t="s">
        <v>4</v>
      </c>
      <c r="D1223">
        <v>13</v>
      </c>
      <c r="E1223">
        <v>38</v>
      </c>
      <c r="F1223">
        <v>2</v>
      </c>
      <c r="G1223">
        <v>1</v>
      </c>
    </row>
    <row r="1224" spans="1:7" x14ac:dyDescent="0.3">
      <c r="A1224">
        <v>10115</v>
      </c>
      <c r="B1224" s="2">
        <v>44805</v>
      </c>
      <c r="C1224" t="s">
        <v>54</v>
      </c>
      <c r="D1224">
        <v>191</v>
      </c>
      <c r="E1224">
        <v>100</v>
      </c>
      <c r="F1224">
        <v>0</v>
      </c>
      <c r="G1224">
        <v>0</v>
      </c>
    </row>
    <row r="1225" spans="1:7" x14ac:dyDescent="0.3">
      <c r="A1225">
        <v>10115</v>
      </c>
      <c r="B1225" s="2">
        <v>44927</v>
      </c>
      <c r="C1225" t="s">
        <v>51</v>
      </c>
      <c r="D1225">
        <v>66</v>
      </c>
      <c r="E1225">
        <v>27</v>
      </c>
      <c r="F1225">
        <v>1</v>
      </c>
      <c r="G1225">
        <v>0</v>
      </c>
    </row>
    <row r="1226" spans="1:7" x14ac:dyDescent="0.3">
      <c r="A1226">
        <v>10115</v>
      </c>
      <c r="B1226" s="2">
        <v>45323</v>
      </c>
      <c r="C1226" t="s">
        <v>42</v>
      </c>
      <c r="D1226">
        <v>225</v>
      </c>
      <c r="E1226">
        <v>95</v>
      </c>
      <c r="F1226">
        <v>0</v>
      </c>
      <c r="G1226">
        <v>0</v>
      </c>
    </row>
    <row r="1227" spans="1:7" x14ac:dyDescent="0.3">
      <c r="A1227">
        <v>10115</v>
      </c>
      <c r="B1227" s="2">
        <v>44927</v>
      </c>
      <c r="C1227" t="s">
        <v>50</v>
      </c>
      <c r="D1227">
        <v>255</v>
      </c>
      <c r="E1227">
        <v>72</v>
      </c>
      <c r="F1227">
        <v>0</v>
      </c>
      <c r="G1227">
        <v>0</v>
      </c>
    </row>
    <row r="1228" spans="1:7" x14ac:dyDescent="0.3">
      <c r="A1228">
        <v>10115</v>
      </c>
      <c r="B1228" s="2">
        <v>45627</v>
      </c>
      <c r="C1228" t="s">
        <v>58</v>
      </c>
      <c r="D1228">
        <v>263</v>
      </c>
      <c r="E1228">
        <v>74</v>
      </c>
      <c r="F1228">
        <v>1</v>
      </c>
      <c r="G1228">
        <v>1</v>
      </c>
    </row>
    <row r="1229" spans="1:7" x14ac:dyDescent="0.3">
      <c r="A1229">
        <v>10115</v>
      </c>
      <c r="B1229" s="2">
        <v>45292</v>
      </c>
      <c r="C1229" t="s">
        <v>27</v>
      </c>
      <c r="D1229">
        <v>77</v>
      </c>
      <c r="E1229">
        <v>26</v>
      </c>
      <c r="F1229">
        <v>0</v>
      </c>
      <c r="G1229">
        <v>0</v>
      </c>
    </row>
    <row r="1230" spans="1:7" x14ac:dyDescent="0.3">
      <c r="A1230">
        <v>10115</v>
      </c>
      <c r="B1230" s="2">
        <v>44835</v>
      </c>
      <c r="C1230" t="s">
        <v>72</v>
      </c>
      <c r="D1230">
        <v>186</v>
      </c>
      <c r="E1230">
        <v>16</v>
      </c>
      <c r="F1230">
        <v>0</v>
      </c>
      <c r="G1230">
        <v>0</v>
      </c>
    </row>
    <row r="1231" spans="1:7" x14ac:dyDescent="0.3">
      <c r="A1231">
        <v>10115</v>
      </c>
      <c r="B1231" s="2">
        <v>45200</v>
      </c>
      <c r="C1231" t="s">
        <v>38</v>
      </c>
      <c r="D1231">
        <v>229</v>
      </c>
      <c r="E1231">
        <v>65</v>
      </c>
      <c r="F1231">
        <v>5</v>
      </c>
      <c r="G1231">
        <v>0</v>
      </c>
    </row>
    <row r="1232" spans="1:7" x14ac:dyDescent="0.3">
      <c r="A1232">
        <v>10115</v>
      </c>
      <c r="B1232" s="2">
        <v>45474</v>
      </c>
      <c r="C1232" t="s">
        <v>17</v>
      </c>
      <c r="D1232">
        <v>158</v>
      </c>
      <c r="E1232">
        <v>64</v>
      </c>
      <c r="F1232">
        <v>3</v>
      </c>
      <c r="G1232">
        <v>0</v>
      </c>
    </row>
    <row r="1233" spans="1:7" x14ac:dyDescent="0.3">
      <c r="A1233">
        <v>10115</v>
      </c>
      <c r="B1233" s="2">
        <v>45017</v>
      </c>
      <c r="C1233" t="s">
        <v>60</v>
      </c>
      <c r="D1233">
        <v>88</v>
      </c>
      <c r="E1233">
        <v>45</v>
      </c>
      <c r="F1233">
        <v>1</v>
      </c>
      <c r="G1233">
        <v>0</v>
      </c>
    </row>
    <row r="1234" spans="1:7" x14ac:dyDescent="0.3">
      <c r="A1234">
        <v>10115</v>
      </c>
      <c r="B1234" s="2">
        <v>44774</v>
      </c>
      <c r="C1234" t="s">
        <v>88</v>
      </c>
      <c r="D1234">
        <v>144</v>
      </c>
      <c r="E1234">
        <v>35</v>
      </c>
      <c r="F1234">
        <v>2</v>
      </c>
      <c r="G1234">
        <v>1</v>
      </c>
    </row>
    <row r="1235" spans="1:7" x14ac:dyDescent="0.3">
      <c r="A1235">
        <v>10115</v>
      </c>
      <c r="B1235" s="2">
        <v>45474</v>
      </c>
      <c r="C1235" t="s">
        <v>24</v>
      </c>
      <c r="D1235">
        <v>62</v>
      </c>
      <c r="E1235">
        <v>34</v>
      </c>
      <c r="F1235">
        <v>4</v>
      </c>
      <c r="G1235">
        <v>1</v>
      </c>
    </row>
    <row r="1236" spans="1:7" x14ac:dyDescent="0.3">
      <c r="A1236">
        <v>10116</v>
      </c>
      <c r="B1236" s="2">
        <v>44927</v>
      </c>
      <c r="C1236" t="s">
        <v>84</v>
      </c>
      <c r="D1236">
        <v>56</v>
      </c>
      <c r="E1236">
        <v>77</v>
      </c>
      <c r="F1236">
        <v>1</v>
      </c>
      <c r="G1236">
        <v>1</v>
      </c>
    </row>
    <row r="1237" spans="1:7" x14ac:dyDescent="0.3">
      <c r="A1237">
        <v>10116</v>
      </c>
      <c r="B1237" s="2">
        <v>45139</v>
      </c>
      <c r="C1237" t="s">
        <v>85</v>
      </c>
      <c r="D1237">
        <v>128</v>
      </c>
      <c r="E1237">
        <v>71</v>
      </c>
      <c r="F1237">
        <v>1</v>
      </c>
      <c r="G1237">
        <v>1</v>
      </c>
    </row>
    <row r="1238" spans="1:7" x14ac:dyDescent="0.3">
      <c r="A1238">
        <v>10116</v>
      </c>
      <c r="B1238" s="2">
        <v>44652</v>
      </c>
      <c r="C1238" t="s">
        <v>23</v>
      </c>
      <c r="D1238">
        <v>271</v>
      </c>
      <c r="E1238">
        <v>24</v>
      </c>
      <c r="F1238">
        <v>0</v>
      </c>
      <c r="G1238">
        <v>0</v>
      </c>
    </row>
    <row r="1239" spans="1:7" x14ac:dyDescent="0.3">
      <c r="A1239">
        <v>10116</v>
      </c>
      <c r="B1239" s="2">
        <v>45078</v>
      </c>
      <c r="C1239" t="s">
        <v>33</v>
      </c>
      <c r="D1239">
        <v>196</v>
      </c>
      <c r="E1239">
        <v>63</v>
      </c>
      <c r="F1239">
        <v>2</v>
      </c>
      <c r="G1239">
        <v>2</v>
      </c>
    </row>
    <row r="1240" spans="1:7" x14ac:dyDescent="0.3">
      <c r="A1240">
        <v>10116</v>
      </c>
      <c r="B1240" s="2">
        <v>45017</v>
      </c>
      <c r="C1240" t="s">
        <v>19</v>
      </c>
      <c r="D1240">
        <v>173</v>
      </c>
      <c r="E1240">
        <v>10</v>
      </c>
      <c r="F1240">
        <v>0</v>
      </c>
      <c r="G1240">
        <v>0</v>
      </c>
    </row>
    <row r="1241" spans="1:7" x14ac:dyDescent="0.3">
      <c r="A1241">
        <v>10116</v>
      </c>
      <c r="B1241" s="2">
        <v>44652</v>
      </c>
      <c r="C1241" t="s">
        <v>20</v>
      </c>
      <c r="D1241">
        <v>174</v>
      </c>
      <c r="E1241">
        <v>45</v>
      </c>
      <c r="F1241">
        <v>1</v>
      </c>
      <c r="G1241">
        <v>1</v>
      </c>
    </row>
    <row r="1242" spans="1:7" x14ac:dyDescent="0.3">
      <c r="A1242">
        <v>10116</v>
      </c>
      <c r="B1242" s="2">
        <v>44743</v>
      </c>
      <c r="C1242" t="s">
        <v>55</v>
      </c>
      <c r="D1242">
        <v>230</v>
      </c>
      <c r="E1242">
        <v>56</v>
      </c>
      <c r="F1242">
        <v>1</v>
      </c>
      <c r="G1242">
        <v>1</v>
      </c>
    </row>
    <row r="1243" spans="1:7" x14ac:dyDescent="0.3">
      <c r="A1243">
        <v>10116</v>
      </c>
      <c r="B1243" s="2">
        <v>45200</v>
      </c>
      <c r="C1243" t="s">
        <v>8</v>
      </c>
      <c r="D1243">
        <v>165</v>
      </c>
      <c r="E1243">
        <v>97</v>
      </c>
      <c r="F1243">
        <v>0</v>
      </c>
      <c r="G1243">
        <v>0</v>
      </c>
    </row>
    <row r="1244" spans="1:7" x14ac:dyDescent="0.3">
      <c r="A1244">
        <v>10116</v>
      </c>
      <c r="B1244" s="2">
        <v>45627</v>
      </c>
      <c r="C1244" t="s">
        <v>39</v>
      </c>
      <c r="D1244">
        <v>76</v>
      </c>
      <c r="E1244">
        <v>56</v>
      </c>
      <c r="F1244">
        <v>2</v>
      </c>
      <c r="G1244">
        <v>2</v>
      </c>
    </row>
    <row r="1245" spans="1:7" x14ac:dyDescent="0.3">
      <c r="A1245">
        <v>10116</v>
      </c>
      <c r="B1245" s="2">
        <v>45566</v>
      </c>
      <c r="C1245" t="s">
        <v>28</v>
      </c>
      <c r="D1245">
        <v>200</v>
      </c>
      <c r="E1245">
        <v>36</v>
      </c>
      <c r="F1245">
        <v>2</v>
      </c>
      <c r="G1245">
        <v>1</v>
      </c>
    </row>
    <row r="1246" spans="1:7" x14ac:dyDescent="0.3">
      <c r="A1246">
        <v>10116</v>
      </c>
      <c r="B1246" s="2">
        <v>45292</v>
      </c>
      <c r="C1246" t="s">
        <v>22</v>
      </c>
      <c r="D1246">
        <v>54</v>
      </c>
      <c r="E1246">
        <v>15</v>
      </c>
      <c r="F1246">
        <v>0</v>
      </c>
      <c r="G1246">
        <v>0</v>
      </c>
    </row>
    <row r="1247" spans="1:7" x14ac:dyDescent="0.3">
      <c r="A1247">
        <v>10116</v>
      </c>
      <c r="B1247" s="2">
        <v>44927</v>
      </c>
      <c r="C1247" t="s">
        <v>58</v>
      </c>
      <c r="D1247">
        <v>108</v>
      </c>
      <c r="E1247">
        <v>79</v>
      </c>
      <c r="F1247">
        <v>0</v>
      </c>
      <c r="G1247">
        <v>0</v>
      </c>
    </row>
    <row r="1248" spans="1:7" x14ac:dyDescent="0.3">
      <c r="A1248">
        <v>10116</v>
      </c>
      <c r="B1248" s="2">
        <v>45200</v>
      </c>
      <c r="C1248" t="s">
        <v>6</v>
      </c>
      <c r="D1248">
        <v>164</v>
      </c>
      <c r="E1248">
        <v>15</v>
      </c>
      <c r="F1248">
        <v>1</v>
      </c>
      <c r="G1248">
        <v>0</v>
      </c>
    </row>
    <row r="1249" spans="1:7" x14ac:dyDescent="0.3">
      <c r="A1249">
        <v>10116</v>
      </c>
      <c r="B1249" s="2">
        <v>44805</v>
      </c>
      <c r="C1249" t="s">
        <v>82</v>
      </c>
      <c r="D1249">
        <v>108</v>
      </c>
      <c r="E1249">
        <v>81</v>
      </c>
      <c r="F1249">
        <v>4</v>
      </c>
      <c r="G1249">
        <v>2</v>
      </c>
    </row>
    <row r="1250" spans="1:7" x14ac:dyDescent="0.3">
      <c r="A1250">
        <v>10117</v>
      </c>
      <c r="B1250" s="2">
        <v>45536</v>
      </c>
      <c r="C1250" t="s">
        <v>50</v>
      </c>
      <c r="D1250">
        <v>21</v>
      </c>
      <c r="E1250">
        <v>99</v>
      </c>
      <c r="F1250">
        <v>2</v>
      </c>
      <c r="G1250">
        <v>1</v>
      </c>
    </row>
    <row r="1251" spans="1:7" x14ac:dyDescent="0.3">
      <c r="A1251">
        <v>10117</v>
      </c>
      <c r="B1251" s="2">
        <v>44805</v>
      </c>
      <c r="C1251" t="s">
        <v>61</v>
      </c>
      <c r="D1251">
        <v>158</v>
      </c>
      <c r="E1251">
        <v>60</v>
      </c>
      <c r="F1251">
        <v>0</v>
      </c>
      <c r="G1251">
        <v>0</v>
      </c>
    </row>
    <row r="1252" spans="1:7" x14ac:dyDescent="0.3">
      <c r="A1252">
        <v>10117</v>
      </c>
      <c r="B1252" s="2">
        <v>45505</v>
      </c>
      <c r="C1252" t="s">
        <v>84</v>
      </c>
      <c r="D1252">
        <v>282</v>
      </c>
      <c r="E1252">
        <v>66</v>
      </c>
      <c r="F1252">
        <v>0</v>
      </c>
      <c r="G1252">
        <v>0</v>
      </c>
    </row>
    <row r="1253" spans="1:7" x14ac:dyDescent="0.3">
      <c r="A1253">
        <v>10117</v>
      </c>
      <c r="B1253" s="2">
        <v>45536</v>
      </c>
      <c r="C1253" t="s">
        <v>95</v>
      </c>
      <c r="D1253">
        <v>206</v>
      </c>
      <c r="E1253">
        <v>87</v>
      </c>
      <c r="F1253">
        <v>3</v>
      </c>
      <c r="G1253">
        <v>3</v>
      </c>
    </row>
    <row r="1254" spans="1:7" x14ac:dyDescent="0.3">
      <c r="A1254">
        <v>10117</v>
      </c>
      <c r="B1254" s="2">
        <v>45078</v>
      </c>
      <c r="C1254" t="s">
        <v>19</v>
      </c>
      <c r="D1254">
        <v>115</v>
      </c>
      <c r="E1254">
        <v>83</v>
      </c>
      <c r="F1254">
        <v>0</v>
      </c>
      <c r="G1254">
        <v>0</v>
      </c>
    </row>
    <row r="1255" spans="1:7" x14ac:dyDescent="0.3">
      <c r="A1255">
        <v>10117</v>
      </c>
      <c r="B1255" s="2">
        <v>44958</v>
      </c>
      <c r="C1255" t="s">
        <v>59</v>
      </c>
      <c r="D1255">
        <v>14</v>
      </c>
      <c r="E1255">
        <v>48</v>
      </c>
      <c r="F1255">
        <v>3</v>
      </c>
      <c r="G1255">
        <v>2</v>
      </c>
    </row>
    <row r="1256" spans="1:7" x14ac:dyDescent="0.3">
      <c r="A1256">
        <v>10117</v>
      </c>
      <c r="B1256" s="2">
        <v>44986</v>
      </c>
      <c r="C1256" t="s">
        <v>12</v>
      </c>
      <c r="D1256">
        <v>161</v>
      </c>
      <c r="E1256">
        <v>38</v>
      </c>
      <c r="F1256">
        <v>0</v>
      </c>
      <c r="G1256">
        <v>0</v>
      </c>
    </row>
    <row r="1257" spans="1:7" x14ac:dyDescent="0.3">
      <c r="A1257">
        <v>10117</v>
      </c>
      <c r="B1257" s="2">
        <v>44621</v>
      </c>
      <c r="C1257" t="s">
        <v>65</v>
      </c>
      <c r="D1257">
        <v>283</v>
      </c>
      <c r="E1257">
        <v>91</v>
      </c>
      <c r="F1257">
        <v>1</v>
      </c>
      <c r="G1257">
        <v>0</v>
      </c>
    </row>
    <row r="1258" spans="1:7" x14ac:dyDescent="0.3">
      <c r="A1258">
        <v>10117</v>
      </c>
      <c r="B1258" s="2">
        <v>44835</v>
      </c>
      <c r="C1258" t="s">
        <v>57</v>
      </c>
      <c r="D1258">
        <v>152</v>
      </c>
      <c r="E1258">
        <v>92</v>
      </c>
      <c r="F1258">
        <v>1</v>
      </c>
      <c r="G1258">
        <v>0</v>
      </c>
    </row>
    <row r="1259" spans="1:7" x14ac:dyDescent="0.3">
      <c r="A1259">
        <v>10117</v>
      </c>
      <c r="B1259" s="2">
        <v>45017</v>
      </c>
      <c r="C1259" t="s">
        <v>71</v>
      </c>
      <c r="D1259">
        <v>117</v>
      </c>
      <c r="E1259">
        <v>93</v>
      </c>
      <c r="F1259">
        <v>0</v>
      </c>
      <c r="G1259">
        <v>0</v>
      </c>
    </row>
    <row r="1260" spans="1:7" x14ac:dyDescent="0.3">
      <c r="A1260">
        <v>10118</v>
      </c>
      <c r="B1260" s="2">
        <v>45352</v>
      </c>
      <c r="C1260" t="s">
        <v>84</v>
      </c>
      <c r="D1260">
        <v>160</v>
      </c>
      <c r="E1260">
        <v>55</v>
      </c>
      <c r="F1260">
        <v>0</v>
      </c>
      <c r="G1260">
        <v>0</v>
      </c>
    </row>
    <row r="1261" spans="1:7" x14ac:dyDescent="0.3">
      <c r="A1261">
        <v>10118</v>
      </c>
      <c r="B1261" s="2">
        <v>44986</v>
      </c>
      <c r="C1261" t="s">
        <v>81</v>
      </c>
      <c r="D1261">
        <v>153</v>
      </c>
      <c r="E1261">
        <v>78</v>
      </c>
      <c r="F1261">
        <v>1</v>
      </c>
      <c r="G1261">
        <v>0</v>
      </c>
    </row>
    <row r="1262" spans="1:7" x14ac:dyDescent="0.3">
      <c r="A1262">
        <v>10118</v>
      </c>
      <c r="B1262" s="2">
        <v>44743</v>
      </c>
      <c r="C1262" t="s">
        <v>51</v>
      </c>
      <c r="D1262">
        <v>205</v>
      </c>
      <c r="E1262">
        <v>38</v>
      </c>
      <c r="F1262">
        <v>1</v>
      </c>
      <c r="G1262">
        <v>1</v>
      </c>
    </row>
    <row r="1263" spans="1:7" x14ac:dyDescent="0.3">
      <c r="A1263">
        <v>10118</v>
      </c>
      <c r="B1263" s="2">
        <v>45170</v>
      </c>
      <c r="C1263" t="s">
        <v>45</v>
      </c>
      <c r="D1263">
        <v>147</v>
      </c>
      <c r="E1263">
        <v>60</v>
      </c>
      <c r="F1263">
        <v>2</v>
      </c>
      <c r="G1263">
        <v>2</v>
      </c>
    </row>
    <row r="1264" spans="1:7" x14ac:dyDescent="0.3">
      <c r="A1264">
        <v>10118</v>
      </c>
      <c r="B1264" s="2">
        <v>44835</v>
      </c>
      <c r="C1264" t="s">
        <v>14</v>
      </c>
      <c r="D1264">
        <v>238</v>
      </c>
      <c r="E1264">
        <v>65</v>
      </c>
      <c r="F1264">
        <v>2</v>
      </c>
      <c r="G1264">
        <v>2</v>
      </c>
    </row>
    <row r="1265" spans="1:7" x14ac:dyDescent="0.3">
      <c r="A1265">
        <v>10118</v>
      </c>
      <c r="B1265" s="2">
        <v>45261</v>
      </c>
      <c r="C1265" t="s">
        <v>94</v>
      </c>
      <c r="D1265">
        <v>85</v>
      </c>
      <c r="E1265">
        <v>33</v>
      </c>
      <c r="F1265">
        <v>0</v>
      </c>
      <c r="G1265">
        <v>0</v>
      </c>
    </row>
    <row r="1266" spans="1:7" x14ac:dyDescent="0.3">
      <c r="A1266">
        <v>10118</v>
      </c>
      <c r="B1266" s="2">
        <v>45444</v>
      </c>
      <c r="C1266" t="s">
        <v>74</v>
      </c>
      <c r="D1266">
        <v>104</v>
      </c>
      <c r="E1266">
        <v>33</v>
      </c>
      <c r="F1266">
        <v>0</v>
      </c>
      <c r="G1266">
        <v>0</v>
      </c>
    </row>
    <row r="1267" spans="1:7" x14ac:dyDescent="0.3">
      <c r="A1267">
        <v>10118</v>
      </c>
      <c r="B1267" s="2">
        <v>45108</v>
      </c>
      <c r="C1267" t="s">
        <v>37</v>
      </c>
      <c r="D1267">
        <v>20</v>
      </c>
      <c r="E1267">
        <v>60</v>
      </c>
      <c r="F1267">
        <v>1</v>
      </c>
      <c r="G1267">
        <v>0</v>
      </c>
    </row>
    <row r="1268" spans="1:7" x14ac:dyDescent="0.3">
      <c r="A1268">
        <v>10118</v>
      </c>
      <c r="B1268" s="2">
        <v>44927</v>
      </c>
      <c r="C1268" t="s">
        <v>96</v>
      </c>
      <c r="D1268">
        <v>45</v>
      </c>
      <c r="E1268">
        <v>41</v>
      </c>
      <c r="F1268">
        <v>0</v>
      </c>
      <c r="G1268">
        <v>0</v>
      </c>
    </row>
    <row r="1269" spans="1:7" x14ac:dyDescent="0.3">
      <c r="A1269">
        <v>10118</v>
      </c>
      <c r="B1269" s="2">
        <v>45444</v>
      </c>
      <c r="C1269" t="s">
        <v>21</v>
      </c>
      <c r="D1269">
        <v>216</v>
      </c>
      <c r="E1269">
        <v>87</v>
      </c>
      <c r="F1269">
        <v>0</v>
      </c>
      <c r="G1269">
        <v>0</v>
      </c>
    </row>
    <row r="1270" spans="1:7" x14ac:dyDescent="0.3">
      <c r="A1270">
        <v>10119</v>
      </c>
      <c r="B1270" s="2">
        <v>44621</v>
      </c>
      <c r="C1270" t="s">
        <v>52</v>
      </c>
      <c r="D1270">
        <v>77</v>
      </c>
      <c r="E1270">
        <v>28</v>
      </c>
      <c r="F1270">
        <v>0</v>
      </c>
      <c r="G1270">
        <v>0</v>
      </c>
    </row>
    <row r="1271" spans="1:7" x14ac:dyDescent="0.3">
      <c r="A1271">
        <v>10119</v>
      </c>
      <c r="B1271" s="2">
        <v>44562</v>
      </c>
      <c r="C1271" t="s">
        <v>53</v>
      </c>
      <c r="D1271">
        <v>14</v>
      </c>
      <c r="E1271">
        <v>35</v>
      </c>
      <c r="F1271">
        <v>1</v>
      </c>
      <c r="G1271">
        <v>0</v>
      </c>
    </row>
    <row r="1272" spans="1:7" x14ac:dyDescent="0.3">
      <c r="A1272">
        <v>10119</v>
      </c>
      <c r="B1272" s="2">
        <v>44805</v>
      </c>
      <c r="C1272" t="s">
        <v>6</v>
      </c>
      <c r="D1272">
        <v>255</v>
      </c>
      <c r="E1272">
        <v>49</v>
      </c>
      <c r="F1272">
        <v>3</v>
      </c>
      <c r="G1272">
        <v>1</v>
      </c>
    </row>
    <row r="1273" spans="1:7" x14ac:dyDescent="0.3">
      <c r="A1273">
        <v>10119</v>
      </c>
      <c r="B1273" s="2">
        <v>45200</v>
      </c>
      <c r="C1273" t="s">
        <v>18</v>
      </c>
      <c r="D1273">
        <v>255</v>
      </c>
      <c r="E1273">
        <v>79</v>
      </c>
      <c r="F1273">
        <v>0</v>
      </c>
      <c r="G1273">
        <v>0</v>
      </c>
    </row>
    <row r="1274" spans="1:7" x14ac:dyDescent="0.3">
      <c r="A1274">
        <v>10119</v>
      </c>
      <c r="B1274" s="2">
        <v>45078</v>
      </c>
      <c r="C1274" t="s">
        <v>5</v>
      </c>
      <c r="D1274">
        <v>288</v>
      </c>
      <c r="E1274">
        <v>23</v>
      </c>
      <c r="F1274">
        <v>0</v>
      </c>
      <c r="G1274">
        <v>0</v>
      </c>
    </row>
    <row r="1275" spans="1:7" x14ac:dyDescent="0.3">
      <c r="A1275">
        <v>10119</v>
      </c>
      <c r="B1275" s="2">
        <v>45597</v>
      </c>
      <c r="C1275" t="s">
        <v>101</v>
      </c>
      <c r="D1275">
        <v>161</v>
      </c>
      <c r="E1275">
        <v>10</v>
      </c>
      <c r="F1275">
        <v>1</v>
      </c>
      <c r="G1275">
        <v>0</v>
      </c>
    </row>
    <row r="1276" spans="1:7" x14ac:dyDescent="0.3">
      <c r="A1276">
        <v>10120</v>
      </c>
      <c r="B1276" s="2">
        <v>44986</v>
      </c>
      <c r="C1276" t="s">
        <v>7</v>
      </c>
      <c r="D1276">
        <v>206</v>
      </c>
      <c r="E1276">
        <v>24</v>
      </c>
      <c r="F1276">
        <v>1</v>
      </c>
      <c r="G1276">
        <v>0</v>
      </c>
    </row>
    <row r="1277" spans="1:7" x14ac:dyDescent="0.3">
      <c r="A1277">
        <v>10120</v>
      </c>
      <c r="B1277" s="2">
        <v>44986</v>
      </c>
      <c r="C1277" t="s">
        <v>33</v>
      </c>
      <c r="D1277">
        <v>62</v>
      </c>
      <c r="E1277">
        <v>88</v>
      </c>
      <c r="F1277">
        <v>2</v>
      </c>
      <c r="G1277">
        <v>0</v>
      </c>
    </row>
    <row r="1278" spans="1:7" x14ac:dyDescent="0.3">
      <c r="A1278">
        <v>10120</v>
      </c>
      <c r="B1278" s="2">
        <v>45200</v>
      </c>
      <c r="C1278" t="s">
        <v>58</v>
      </c>
      <c r="D1278">
        <v>70</v>
      </c>
      <c r="E1278">
        <v>87</v>
      </c>
      <c r="F1278">
        <v>0</v>
      </c>
      <c r="G1278">
        <v>0</v>
      </c>
    </row>
    <row r="1279" spans="1:7" x14ac:dyDescent="0.3">
      <c r="A1279">
        <v>10120</v>
      </c>
      <c r="B1279" s="2">
        <v>44835</v>
      </c>
      <c r="C1279" t="s">
        <v>53</v>
      </c>
      <c r="D1279">
        <v>101</v>
      </c>
      <c r="E1279">
        <v>86</v>
      </c>
      <c r="F1279">
        <v>4</v>
      </c>
      <c r="G1279">
        <v>2</v>
      </c>
    </row>
    <row r="1280" spans="1:7" x14ac:dyDescent="0.3">
      <c r="A1280">
        <v>10120</v>
      </c>
      <c r="B1280" s="2">
        <v>44896</v>
      </c>
      <c r="C1280" t="s">
        <v>22</v>
      </c>
      <c r="D1280">
        <v>227</v>
      </c>
      <c r="E1280">
        <v>48</v>
      </c>
      <c r="F1280">
        <v>2</v>
      </c>
      <c r="G1280">
        <v>2</v>
      </c>
    </row>
    <row r="1281" spans="1:7" x14ac:dyDescent="0.3">
      <c r="A1281">
        <v>10120</v>
      </c>
      <c r="B1281" s="2">
        <v>45108</v>
      </c>
      <c r="C1281" t="s">
        <v>49</v>
      </c>
      <c r="D1281">
        <v>188</v>
      </c>
      <c r="E1281">
        <v>94</v>
      </c>
      <c r="F1281">
        <v>1</v>
      </c>
      <c r="G1281">
        <v>1</v>
      </c>
    </row>
    <row r="1282" spans="1:7" x14ac:dyDescent="0.3">
      <c r="A1282">
        <v>10120</v>
      </c>
      <c r="B1282" s="2">
        <v>45261</v>
      </c>
      <c r="C1282" t="s">
        <v>87</v>
      </c>
      <c r="D1282">
        <v>145</v>
      </c>
      <c r="E1282">
        <v>93</v>
      </c>
      <c r="F1282">
        <v>0</v>
      </c>
      <c r="G1282">
        <v>0</v>
      </c>
    </row>
    <row r="1283" spans="1:7" x14ac:dyDescent="0.3">
      <c r="A1283">
        <v>10120</v>
      </c>
      <c r="B1283" s="2">
        <v>44835</v>
      </c>
      <c r="C1283" t="s">
        <v>40</v>
      </c>
      <c r="D1283">
        <v>173</v>
      </c>
      <c r="E1283">
        <v>71</v>
      </c>
      <c r="F1283">
        <v>1</v>
      </c>
      <c r="G1283">
        <v>1</v>
      </c>
    </row>
    <row r="1284" spans="1:7" x14ac:dyDescent="0.3">
      <c r="A1284">
        <v>10121</v>
      </c>
      <c r="B1284" s="2">
        <v>44713</v>
      </c>
      <c r="C1284" t="s">
        <v>18</v>
      </c>
      <c r="D1284">
        <v>175</v>
      </c>
      <c r="E1284">
        <v>55</v>
      </c>
      <c r="F1284">
        <v>0</v>
      </c>
      <c r="G1284">
        <v>0</v>
      </c>
    </row>
    <row r="1285" spans="1:7" x14ac:dyDescent="0.3">
      <c r="A1285">
        <v>10121</v>
      </c>
      <c r="B1285" s="2">
        <v>45170</v>
      </c>
      <c r="C1285" t="s">
        <v>77</v>
      </c>
      <c r="D1285">
        <v>263</v>
      </c>
      <c r="E1285">
        <v>87</v>
      </c>
      <c r="F1285">
        <v>3</v>
      </c>
      <c r="G1285">
        <v>3</v>
      </c>
    </row>
    <row r="1286" spans="1:7" x14ac:dyDescent="0.3">
      <c r="A1286">
        <v>10121</v>
      </c>
      <c r="B1286" s="2">
        <v>45200</v>
      </c>
      <c r="C1286" t="s">
        <v>58</v>
      </c>
      <c r="D1286">
        <v>80</v>
      </c>
      <c r="E1286">
        <v>80</v>
      </c>
      <c r="F1286">
        <v>1</v>
      </c>
      <c r="G1286">
        <v>1</v>
      </c>
    </row>
    <row r="1287" spans="1:7" x14ac:dyDescent="0.3">
      <c r="A1287">
        <v>10121</v>
      </c>
      <c r="B1287" s="2">
        <v>45505</v>
      </c>
      <c r="C1287" t="s">
        <v>97</v>
      </c>
      <c r="D1287">
        <v>285</v>
      </c>
      <c r="E1287">
        <v>59</v>
      </c>
      <c r="F1287">
        <v>3</v>
      </c>
      <c r="G1287">
        <v>1</v>
      </c>
    </row>
    <row r="1288" spans="1:7" x14ac:dyDescent="0.3">
      <c r="A1288">
        <v>10121</v>
      </c>
      <c r="B1288" s="2">
        <v>44713</v>
      </c>
      <c r="C1288" t="s">
        <v>39</v>
      </c>
      <c r="D1288">
        <v>225</v>
      </c>
      <c r="E1288">
        <v>99</v>
      </c>
      <c r="F1288">
        <v>4</v>
      </c>
      <c r="G1288">
        <v>1</v>
      </c>
    </row>
    <row r="1289" spans="1:7" x14ac:dyDescent="0.3">
      <c r="A1289">
        <v>10121</v>
      </c>
      <c r="B1289" s="2">
        <v>44713</v>
      </c>
      <c r="C1289" t="s">
        <v>22</v>
      </c>
      <c r="D1289">
        <v>130</v>
      </c>
      <c r="E1289">
        <v>12</v>
      </c>
      <c r="F1289">
        <v>0</v>
      </c>
      <c r="G1289">
        <v>0</v>
      </c>
    </row>
    <row r="1290" spans="1:7" x14ac:dyDescent="0.3">
      <c r="A1290">
        <v>10122</v>
      </c>
      <c r="B1290" s="2">
        <v>44835</v>
      </c>
      <c r="C1290" t="s">
        <v>75</v>
      </c>
      <c r="D1290">
        <v>292</v>
      </c>
      <c r="E1290">
        <v>38</v>
      </c>
      <c r="F1290">
        <v>1</v>
      </c>
      <c r="G1290">
        <v>0</v>
      </c>
    </row>
    <row r="1291" spans="1:7" x14ac:dyDescent="0.3">
      <c r="A1291">
        <v>10122</v>
      </c>
      <c r="B1291" s="2">
        <v>44652</v>
      </c>
      <c r="C1291" t="s">
        <v>64</v>
      </c>
      <c r="D1291">
        <v>80</v>
      </c>
      <c r="E1291">
        <v>13</v>
      </c>
      <c r="F1291">
        <v>0</v>
      </c>
      <c r="G1291">
        <v>0</v>
      </c>
    </row>
    <row r="1292" spans="1:7" x14ac:dyDescent="0.3">
      <c r="A1292">
        <v>10122</v>
      </c>
      <c r="B1292" s="2">
        <v>45383</v>
      </c>
      <c r="C1292" t="s">
        <v>21</v>
      </c>
      <c r="D1292">
        <v>200</v>
      </c>
      <c r="E1292">
        <v>71</v>
      </c>
      <c r="F1292">
        <v>0</v>
      </c>
      <c r="G1292">
        <v>0</v>
      </c>
    </row>
    <row r="1293" spans="1:7" x14ac:dyDescent="0.3">
      <c r="A1293">
        <v>10122</v>
      </c>
      <c r="B1293" s="2">
        <v>44866</v>
      </c>
      <c r="C1293" t="s">
        <v>18</v>
      </c>
      <c r="D1293">
        <v>25</v>
      </c>
      <c r="E1293">
        <v>20</v>
      </c>
      <c r="F1293">
        <v>1</v>
      </c>
      <c r="G1293">
        <v>0</v>
      </c>
    </row>
    <row r="1294" spans="1:7" x14ac:dyDescent="0.3">
      <c r="A1294">
        <v>10122</v>
      </c>
      <c r="B1294" s="2">
        <v>45017</v>
      </c>
      <c r="C1294" t="s">
        <v>11</v>
      </c>
      <c r="D1294">
        <v>49</v>
      </c>
      <c r="E1294">
        <v>33</v>
      </c>
      <c r="F1294">
        <v>1</v>
      </c>
      <c r="G1294">
        <v>0</v>
      </c>
    </row>
    <row r="1295" spans="1:7" x14ac:dyDescent="0.3">
      <c r="A1295">
        <v>10122</v>
      </c>
      <c r="B1295" s="2">
        <v>45474</v>
      </c>
      <c r="C1295" t="s">
        <v>48</v>
      </c>
      <c r="D1295">
        <v>81</v>
      </c>
      <c r="E1295">
        <v>70</v>
      </c>
      <c r="F1295">
        <v>5</v>
      </c>
      <c r="G1295">
        <v>2</v>
      </c>
    </row>
    <row r="1296" spans="1:7" x14ac:dyDescent="0.3">
      <c r="A1296">
        <v>10122</v>
      </c>
      <c r="B1296" s="2">
        <v>45352</v>
      </c>
      <c r="C1296" t="s">
        <v>50</v>
      </c>
      <c r="D1296">
        <v>182</v>
      </c>
      <c r="E1296">
        <v>24</v>
      </c>
      <c r="F1296">
        <v>0</v>
      </c>
      <c r="G1296">
        <v>0</v>
      </c>
    </row>
    <row r="1297" spans="1:7" x14ac:dyDescent="0.3">
      <c r="A1297">
        <v>10122</v>
      </c>
      <c r="B1297" s="2">
        <v>44835</v>
      </c>
      <c r="C1297" t="s">
        <v>103</v>
      </c>
      <c r="D1297">
        <v>40</v>
      </c>
      <c r="E1297">
        <v>11</v>
      </c>
      <c r="F1297">
        <v>0</v>
      </c>
      <c r="G1297">
        <v>0</v>
      </c>
    </row>
    <row r="1298" spans="1:7" x14ac:dyDescent="0.3">
      <c r="A1298">
        <v>10122</v>
      </c>
      <c r="B1298" s="2">
        <v>45323</v>
      </c>
      <c r="C1298" t="s">
        <v>41</v>
      </c>
      <c r="D1298">
        <v>226</v>
      </c>
      <c r="E1298">
        <v>83</v>
      </c>
      <c r="F1298">
        <v>4</v>
      </c>
      <c r="G1298">
        <v>2</v>
      </c>
    </row>
    <row r="1299" spans="1:7" x14ac:dyDescent="0.3">
      <c r="A1299">
        <v>10122</v>
      </c>
      <c r="B1299" s="2">
        <v>45536</v>
      </c>
      <c r="C1299" t="s">
        <v>62</v>
      </c>
      <c r="D1299">
        <v>166</v>
      </c>
      <c r="E1299">
        <v>44</v>
      </c>
      <c r="F1299">
        <v>1</v>
      </c>
      <c r="G1299">
        <v>0</v>
      </c>
    </row>
    <row r="1300" spans="1:7" x14ac:dyDescent="0.3">
      <c r="A1300">
        <v>10123</v>
      </c>
      <c r="B1300" s="2">
        <v>44652</v>
      </c>
      <c r="C1300" t="s">
        <v>70</v>
      </c>
      <c r="D1300">
        <v>122</v>
      </c>
      <c r="E1300">
        <v>98</v>
      </c>
      <c r="F1300">
        <v>1</v>
      </c>
      <c r="G1300">
        <v>0</v>
      </c>
    </row>
    <row r="1301" spans="1:7" x14ac:dyDescent="0.3">
      <c r="A1301">
        <v>10123</v>
      </c>
      <c r="B1301" s="2">
        <v>45444</v>
      </c>
      <c r="C1301" t="s">
        <v>52</v>
      </c>
      <c r="D1301">
        <v>254</v>
      </c>
      <c r="E1301">
        <v>31</v>
      </c>
      <c r="F1301">
        <v>3</v>
      </c>
      <c r="G1301">
        <v>3</v>
      </c>
    </row>
    <row r="1302" spans="1:7" x14ac:dyDescent="0.3">
      <c r="A1302">
        <v>10123</v>
      </c>
      <c r="B1302" s="2">
        <v>44652</v>
      </c>
      <c r="C1302" t="s">
        <v>20</v>
      </c>
      <c r="D1302">
        <v>200</v>
      </c>
      <c r="E1302">
        <v>23</v>
      </c>
      <c r="F1302">
        <v>1</v>
      </c>
      <c r="G1302">
        <v>1</v>
      </c>
    </row>
    <row r="1303" spans="1:7" x14ac:dyDescent="0.3">
      <c r="A1303">
        <v>10123</v>
      </c>
      <c r="B1303" s="2">
        <v>44743</v>
      </c>
      <c r="C1303" t="s">
        <v>99</v>
      </c>
      <c r="D1303">
        <v>49</v>
      </c>
      <c r="E1303">
        <v>40</v>
      </c>
      <c r="F1303">
        <v>2</v>
      </c>
      <c r="G1303">
        <v>0</v>
      </c>
    </row>
    <row r="1304" spans="1:7" x14ac:dyDescent="0.3">
      <c r="A1304">
        <v>10123</v>
      </c>
      <c r="B1304" s="2">
        <v>45108</v>
      </c>
      <c r="C1304" t="s">
        <v>31</v>
      </c>
      <c r="D1304">
        <v>93</v>
      </c>
      <c r="E1304">
        <v>37</v>
      </c>
      <c r="F1304">
        <v>0</v>
      </c>
      <c r="G1304">
        <v>0</v>
      </c>
    </row>
    <row r="1305" spans="1:7" x14ac:dyDescent="0.3">
      <c r="A1305">
        <v>10123</v>
      </c>
      <c r="B1305" s="2">
        <v>44562</v>
      </c>
      <c r="C1305" t="s">
        <v>55</v>
      </c>
      <c r="D1305">
        <v>168</v>
      </c>
      <c r="E1305">
        <v>91</v>
      </c>
      <c r="F1305">
        <v>2</v>
      </c>
      <c r="G1305">
        <v>0</v>
      </c>
    </row>
    <row r="1306" spans="1:7" x14ac:dyDescent="0.3">
      <c r="A1306">
        <v>10124</v>
      </c>
      <c r="B1306" s="2">
        <v>45474</v>
      </c>
      <c r="C1306" t="s">
        <v>34</v>
      </c>
      <c r="D1306">
        <v>33</v>
      </c>
      <c r="E1306">
        <v>49</v>
      </c>
      <c r="F1306">
        <v>1</v>
      </c>
      <c r="G1306">
        <v>0</v>
      </c>
    </row>
    <row r="1307" spans="1:7" x14ac:dyDescent="0.3">
      <c r="A1307">
        <v>10124</v>
      </c>
      <c r="B1307" s="2">
        <v>44562</v>
      </c>
      <c r="C1307" t="s">
        <v>38</v>
      </c>
      <c r="D1307">
        <v>192</v>
      </c>
      <c r="E1307">
        <v>50</v>
      </c>
      <c r="F1307">
        <v>3</v>
      </c>
      <c r="G1307">
        <v>1</v>
      </c>
    </row>
    <row r="1308" spans="1:7" x14ac:dyDescent="0.3">
      <c r="A1308">
        <v>10124</v>
      </c>
      <c r="B1308" s="2">
        <v>45323</v>
      </c>
      <c r="C1308" t="s">
        <v>14</v>
      </c>
      <c r="D1308">
        <v>192</v>
      </c>
      <c r="E1308">
        <v>22</v>
      </c>
      <c r="F1308">
        <v>2</v>
      </c>
      <c r="G1308">
        <v>2</v>
      </c>
    </row>
    <row r="1309" spans="1:7" x14ac:dyDescent="0.3">
      <c r="A1309">
        <v>10124</v>
      </c>
      <c r="B1309" s="2">
        <v>45200</v>
      </c>
      <c r="C1309" t="s">
        <v>76</v>
      </c>
      <c r="D1309">
        <v>218</v>
      </c>
      <c r="E1309">
        <v>13</v>
      </c>
      <c r="F1309">
        <v>0</v>
      </c>
      <c r="G1309">
        <v>0</v>
      </c>
    </row>
    <row r="1310" spans="1:7" x14ac:dyDescent="0.3">
      <c r="A1310">
        <v>10124</v>
      </c>
      <c r="B1310" s="2">
        <v>45292</v>
      </c>
      <c r="C1310" t="s">
        <v>9</v>
      </c>
      <c r="D1310">
        <v>254</v>
      </c>
      <c r="E1310">
        <v>30</v>
      </c>
      <c r="F1310">
        <v>0</v>
      </c>
      <c r="G1310">
        <v>0</v>
      </c>
    </row>
    <row r="1311" spans="1:7" x14ac:dyDescent="0.3">
      <c r="A1311">
        <v>10125</v>
      </c>
      <c r="B1311" s="2">
        <v>44958</v>
      </c>
      <c r="C1311" t="s">
        <v>91</v>
      </c>
      <c r="D1311">
        <v>82</v>
      </c>
      <c r="E1311">
        <v>87</v>
      </c>
      <c r="F1311">
        <v>2</v>
      </c>
      <c r="G1311">
        <v>2</v>
      </c>
    </row>
    <row r="1312" spans="1:7" x14ac:dyDescent="0.3">
      <c r="A1312">
        <v>10125</v>
      </c>
      <c r="B1312" s="2">
        <v>45566</v>
      </c>
      <c r="C1312" t="s">
        <v>63</v>
      </c>
      <c r="D1312">
        <v>184</v>
      </c>
      <c r="E1312">
        <v>47</v>
      </c>
      <c r="F1312">
        <v>1</v>
      </c>
      <c r="G1312">
        <v>1</v>
      </c>
    </row>
    <row r="1313" spans="1:7" x14ac:dyDescent="0.3">
      <c r="A1313">
        <v>10125</v>
      </c>
      <c r="B1313" s="2">
        <v>45261</v>
      </c>
      <c r="C1313" t="s">
        <v>14</v>
      </c>
      <c r="D1313">
        <v>230</v>
      </c>
      <c r="E1313">
        <v>36</v>
      </c>
      <c r="F1313">
        <v>1</v>
      </c>
      <c r="G1313">
        <v>0</v>
      </c>
    </row>
    <row r="1314" spans="1:7" x14ac:dyDescent="0.3">
      <c r="A1314">
        <v>10125</v>
      </c>
      <c r="B1314" s="2">
        <v>44682</v>
      </c>
      <c r="C1314" t="s">
        <v>84</v>
      </c>
      <c r="D1314">
        <v>88</v>
      </c>
      <c r="E1314">
        <v>22</v>
      </c>
      <c r="F1314">
        <v>5</v>
      </c>
      <c r="G1314">
        <v>3</v>
      </c>
    </row>
    <row r="1315" spans="1:7" x14ac:dyDescent="0.3">
      <c r="A1315">
        <v>10125</v>
      </c>
      <c r="B1315" s="2">
        <v>44562</v>
      </c>
      <c r="C1315" t="s">
        <v>15</v>
      </c>
      <c r="D1315">
        <v>83</v>
      </c>
      <c r="E1315">
        <v>22</v>
      </c>
      <c r="F1315">
        <v>0</v>
      </c>
      <c r="G1315">
        <v>0</v>
      </c>
    </row>
    <row r="1316" spans="1:7" x14ac:dyDescent="0.3">
      <c r="A1316">
        <v>10125</v>
      </c>
      <c r="B1316" s="2">
        <v>45444</v>
      </c>
      <c r="C1316" t="s">
        <v>95</v>
      </c>
      <c r="D1316">
        <v>170</v>
      </c>
      <c r="E1316">
        <v>18</v>
      </c>
      <c r="F1316">
        <v>1</v>
      </c>
      <c r="G1316">
        <v>0</v>
      </c>
    </row>
    <row r="1317" spans="1:7" x14ac:dyDescent="0.3">
      <c r="A1317">
        <v>10125</v>
      </c>
      <c r="B1317" s="2">
        <v>45078</v>
      </c>
      <c r="C1317" t="s">
        <v>33</v>
      </c>
      <c r="D1317">
        <v>196</v>
      </c>
      <c r="E1317">
        <v>32</v>
      </c>
      <c r="F1317">
        <v>0</v>
      </c>
      <c r="G1317">
        <v>0</v>
      </c>
    </row>
    <row r="1318" spans="1:7" x14ac:dyDescent="0.3">
      <c r="A1318">
        <v>10126</v>
      </c>
      <c r="B1318" s="2">
        <v>45108</v>
      </c>
      <c r="C1318" t="s">
        <v>37</v>
      </c>
      <c r="D1318">
        <v>215</v>
      </c>
      <c r="E1318">
        <v>66</v>
      </c>
      <c r="F1318">
        <v>4</v>
      </c>
      <c r="G1318">
        <v>1</v>
      </c>
    </row>
    <row r="1319" spans="1:7" x14ac:dyDescent="0.3">
      <c r="A1319">
        <v>10126</v>
      </c>
      <c r="B1319" s="2">
        <v>45261</v>
      </c>
      <c r="C1319" t="s">
        <v>64</v>
      </c>
      <c r="D1319">
        <v>272</v>
      </c>
      <c r="E1319">
        <v>20</v>
      </c>
      <c r="F1319">
        <v>2</v>
      </c>
      <c r="G1319">
        <v>1</v>
      </c>
    </row>
    <row r="1320" spans="1:7" x14ac:dyDescent="0.3">
      <c r="A1320">
        <v>10126</v>
      </c>
      <c r="B1320" s="2">
        <v>45352</v>
      </c>
      <c r="C1320" t="s">
        <v>36</v>
      </c>
      <c r="D1320">
        <v>269</v>
      </c>
      <c r="E1320">
        <v>15</v>
      </c>
      <c r="F1320">
        <v>2</v>
      </c>
      <c r="G1320">
        <v>2</v>
      </c>
    </row>
    <row r="1321" spans="1:7" x14ac:dyDescent="0.3">
      <c r="A1321">
        <v>10126</v>
      </c>
      <c r="B1321" s="2">
        <v>44652</v>
      </c>
      <c r="C1321" t="s">
        <v>101</v>
      </c>
      <c r="D1321">
        <v>135</v>
      </c>
      <c r="E1321">
        <v>23</v>
      </c>
      <c r="F1321">
        <v>0</v>
      </c>
      <c r="G1321">
        <v>0</v>
      </c>
    </row>
    <row r="1322" spans="1:7" x14ac:dyDescent="0.3">
      <c r="A1322">
        <v>10126</v>
      </c>
      <c r="B1322" s="2">
        <v>45108</v>
      </c>
      <c r="C1322" t="s">
        <v>60</v>
      </c>
      <c r="D1322">
        <v>202</v>
      </c>
      <c r="E1322">
        <v>19</v>
      </c>
      <c r="F1322">
        <v>2</v>
      </c>
      <c r="G1322">
        <v>1</v>
      </c>
    </row>
    <row r="1323" spans="1:7" x14ac:dyDescent="0.3">
      <c r="A1323">
        <v>10126</v>
      </c>
      <c r="B1323" s="2">
        <v>44986</v>
      </c>
      <c r="C1323" t="s">
        <v>87</v>
      </c>
      <c r="D1323">
        <v>208</v>
      </c>
      <c r="E1323">
        <v>69</v>
      </c>
      <c r="F1323">
        <v>0</v>
      </c>
      <c r="G1323">
        <v>0</v>
      </c>
    </row>
    <row r="1324" spans="1:7" x14ac:dyDescent="0.3">
      <c r="A1324">
        <v>10126</v>
      </c>
      <c r="B1324" s="2">
        <v>45444</v>
      </c>
      <c r="C1324" t="s">
        <v>21</v>
      </c>
      <c r="D1324">
        <v>283</v>
      </c>
      <c r="E1324">
        <v>33</v>
      </c>
      <c r="F1324">
        <v>0</v>
      </c>
      <c r="G1324">
        <v>0</v>
      </c>
    </row>
    <row r="1325" spans="1:7" x14ac:dyDescent="0.3">
      <c r="A1325">
        <v>10126</v>
      </c>
      <c r="B1325" s="2">
        <v>44743</v>
      </c>
      <c r="C1325" t="s">
        <v>19</v>
      </c>
      <c r="D1325">
        <v>213</v>
      </c>
      <c r="E1325">
        <v>52</v>
      </c>
      <c r="F1325">
        <v>1</v>
      </c>
      <c r="G1325">
        <v>1</v>
      </c>
    </row>
    <row r="1326" spans="1:7" x14ac:dyDescent="0.3">
      <c r="A1326">
        <v>10126</v>
      </c>
      <c r="B1326" s="2">
        <v>44682</v>
      </c>
      <c r="C1326" t="s">
        <v>76</v>
      </c>
      <c r="D1326">
        <v>172</v>
      </c>
      <c r="E1326">
        <v>99</v>
      </c>
      <c r="F1326">
        <v>3</v>
      </c>
      <c r="G1326">
        <v>1</v>
      </c>
    </row>
    <row r="1327" spans="1:7" x14ac:dyDescent="0.3">
      <c r="A1327">
        <v>10126</v>
      </c>
      <c r="B1327" s="2">
        <v>45474</v>
      </c>
      <c r="C1327" t="s">
        <v>66</v>
      </c>
      <c r="D1327">
        <v>68</v>
      </c>
      <c r="E1327">
        <v>79</v>
      </c>
      <c r="F1327">
        <v>3</v>
      </c>
      <c r="G1327">
        <v>0</v>
      </c>
    </row>
    <row r="1328" spans="1:7" x14ac:dyDescent="0.3">
      <c r="A1328">
        <v>10126</v>
      </c>
      <c r="B1328" s="2">
        <v>44835</v>
      </c>
      <c r="C1328" t="s">
        <v>9</v>
      </c>
      <c r="D1328">
        <v>250</v>
      </c>
      <c r="E1328">
        <v>50</v>
      </c>
      <c r="F1328">
        <v>2</v>
      </c>
      <c r="G1328">
        <v>0</v>
      </c>
    </row>
    <row r="1329" spans="1:7" x14ac:dyDescent="0.3">
      <c r="A1329">
        <v>10126</v>
      </c>
      <c r="B1329" s="2">
        <v>44621</v>
      </c>
      <c r="C1329" t="s">
        <v>50</v>
      </c>
      <c r="D1329">
        <v>204</v>
      </c>
      <c r="E1329">
        <v>70</v>
      </c>
      <c r="F1329">
        <v>1</v>
      </c>
      <c r="G1329">
        <v>1</v>
      </c>
    </row>
    <row r="1330" spans="1:7" x14ac:dyDescent="0.3">
      <c r="A1330">
        <v>10127</v>
      </c>
      <c r="B1330" s="2">
        <v>44896</v>
      </c>
      <c r="C1330" t="s">
        <v>10</v>
      </c>
      <c r="D1330">
        <v>52</v>
      </c>
      <c r="E1330">
        <v>61</v>
      </c>
      <c r="F1330">
        <v>0</v>
      </c>
      <c r="G1330">
        <v>0</v>
      </c>
    </row>
    <row r="1331" spans="1:7" x14ac:dyDescent="0.3">
      <c r="A1331">
        <v>10127</v>
      </c>
      <c r="B1331" s="2">
        <v>44713</v>
      </c>
      <c r="C1331" t="s">
        <v>31</v>
      </c>
      <c r="D1331">
        <v>162</v>
      </c>
      <c r="E1331">
        <v>95</v>
      </c>
      <c r="F1331">
        <v>3</v>
      </c>
      <c r="G1331">
        <v>1</v>
      </c>
    </row>
    <row r="1332" spans="1:7" x14ac:dyDescent="0.3">
      <c r="A1332">
        <v>10127</v>
      </c>
      <c r="B1332" s="2">
        <v>45047</v>
      </c>
      <c r="C1332" t="s">
        <v>6</v>
      </c>
      <c r="D1332">
        <v>104</v>
      </c>
      <c r="E1332">
        <v>53</v>
      </c>
      <c r="F1332">
        <v>0</v>
      </c>
      <c r="G1332">
        <v>0</v>
      </c>
    </row>
    <row r="1333" spans="1:7" x14ac:dyDescent="0.3">
      <c r="A1333">
        <v>10127</v>
      </c>
      <c r="B1333" s="2">
        <v>45139</v>
      </c>
      <c r="C1333" t="s">
        <v>101</v>
      </c>
      <c r="D1333">
        <v>94</v>
      </c>
      <c r="E1333">
        <v>71</v>
      </c>
      <c r="F1333">
        <v>1</v>
      </c>
      <c r="G1333">
        <v>1</v>
      </c>
    </row>
    <row r="1334" spans="1:7" x14ac:dyDescent="0.3">
      <c r="A1334">
        <v>10127</v>
      </c>
      <c r="B1334" s="2">
        <v>45474</v>
      </c>
      <c r="C1334" t="s">
        <v>91</v>
      </c>
      <c r="D1334">
        <v>284</v>
      </c>
      <c r="E1334">
        <v>55</v>
      </c>
      <c r="F1334">
        <v>2</v>
      </c>
      <c r="G1334">
        <v>1</v>
      </c>
    </row>
    <row r="1335" spans="1:7" x14ac:dyDescent="0.3">
      <c r="A1335">
        <v>10127</v>
      </c>
      <c r="B1335" s="2">
        <v>45292</v>
      </c>
      <c r="C1335" t="s">
        <v>58</v>
      </c>
      <c r="D1335">
        <v>15</v>
      </c>
      <c r="E1335">
        <v>19</v>
      </c>
      <c r="F1335">
        <v>4</v>
      </c>
      <c r="G1335">
        <v>1</v>
      </c>
    </row>
    <row r="1336" spans="1:7" x14ac:dyDescent="0.3">
      <c r="A1336">
        <v>10127</v>
      </c>
      <c r="B1336" s="2">
        <v>44835</v>
      </c>
      <c r="C1336" t="s">
        <v>38</v>
      </c>
      <c r="D1336">
        <v>175</v>
      </c>
      <c r="E1336">
        <v>68</v>
      </c>
      <c r="F1336">
        <v>0</v>
      </c>
      <c r="G1336">
        <v>0</v>
      </c>
    </row>
    <row r="1337" spans="1:7" x14ac:dyDescent="0.3">
      <c r="A1337">
        <v>10127</v>
      </c>
      <c r="B1337" s="2">
        <v>44835</v>
      </c>
      <c r="C1337" t="s">
        <v>36</v>
      </c>
      <c r="D1337">
        <v>265</v>
      </c>
      <c r="E1337">
        <v>43</v>
      </c>
      <c r="F1337">
        <v>0</v>
      </c>
      <c r="G1337">
        <v>0</v>
      </c>
    </row>
    <row r="1338" spans="1:7" x14ac:dyDescent="0.3">
      <c r="A1338">
        <v>10128</v>
      </c>
      <c r="B1338" s="2">
        <v>45597</v>
      </c>
      <c r="C1338" t="s">
        <v>96</v>
      </c>
      <c r="D1338">
        <v>95</v>
      </c>
      <c r="E1338">
        <v>54</v>
      </c>
      <c r="F1338">
        <v>3</v>
      </c>
      <c r="G1338">
        <v>1</v>
      </c>
    </row>
    <row r="1339" spans="1:7" x14ac:dyDescent="0.3">
      <c r="A1339">
        <v>10128</v>
      </c>
      <c r="B1339" s="2">
        <v>44958</v>
      </c>
      <c r="C1339" t="s">
        <v>4</v>
      </c>
      <c r="D1339">
        <v>107</v>
      </c>
      <c r="E1339">
        <v>56</v>
      </c>
      <c r="F1339">
        <v>0</v>
      </c>
      <c r="G1339">
        <v>0</v>
      </c>
    </row>
    <row r="1340" spans="1:7" x14ac:dyDescent="0.3">
      <c r="A1340">
        <v>10128</v>
      </c>
      <c r="B1340" s="2">
        <v>44593</v>
      </c>
      <c r="C1340" t="s">
        <v>61</v>
      </c>
      <c r="D1340">
        <v>164</v>
      </c>
      <c r="E1340">
        <v>93</v>
      </c>
      <c r="F1340">
        <v>0</v>
      </c>
      <c r="G1340">
        <v>0</v>
      </c>
    </row>
    <row r="1341" spans="1:7" x14ac:dyDescent="0.3">
      <c r="A1341">
        <v>10128</v>
      </c>
      <c r="B1341" s="2">
        <v>45444</v>
      </c>
      <c r="C1341" t="s">
        <v>20</v>
      </c>
      <c r="D1341">
        <v>221</v>
      </c>
      <c r="E1341">
        <v>79</v>
      </c>
      <c r="F1341">
        <v>2</v>
      </c>
      <c r="G1341">
        <v>1</v>
      </c>
    </row>
    <row r="1342" spans="1:7" x14ac:dyDescent="0.3">
      <c r="A1342">
        <v>10128</v>
      </c>
      <c r="B1342" s="2">
        <v>45383</v>
      </c>
      <c r="C1342" t="s">
        <v>85</v>
      </c>
      <c r="D1342">
        <v>277</v>
      </c>
      <c r="E1342">
        <v>68</v>
      </c>
      <c r="F1342">
        <v>0</v>
      </c>
      <c r="G1342">
        <v>0</v>
      </c>
    </row>
    <row r="1343" spans="1:7" x14ac:dyDescent="0.3">
      <c r="A1343">
        <v>10128</v>
      </c>
      <c r="B1343" s="2">
        <v>45383</v>
      </c>
      <c r="C1343" t="s">
        <v>78</v>
      </c>
      <c r="D1343">
        <v>201</v>
      </c>
      <c r="E1343">
        <v>30</v>
      </c>
      <c r="F1343">
        <v>2</v>
      </c>
      <c r="G1343">
        <v>2</v>
      </c>
    </row>
    <row r="1344" spans="1:7" x14ac:dyDescent="0.3">
      <c r="A1344">
        <v>10128</v>
      </c>
      <c r="B1344" s="2">
        <v>45597</v>
      </c>
      <c r="C1344" t="s">
        <v>16</v>
      </c>
      <c r="D1344">
        <v>233</v>
      </c>
      <c r="E1344">
        <v>98</v>
      </c>
      <c r="F1344">
        <v>2</v>
      </c>
      <c r="G1344">
        <v>2</v>
      </c>
    </row>
    <row r="1345" spans="1:7" x14ac:dyDescent="0.3">
      <c r="A1345">
        <v>10128</v>
      </c>
      <c r="B1345" s="2">
        <v>45383</v>
      </c>
      <c r="C1345" t="s">
        <v>8</v>
      </c>
      <c r="D1345">
        <v>155</v>
      </c>
      <c r="E1345">
        <v>23</v>
      </c>
      <c r="F1345">
        <v>0</v>
      </c>
      <c r="G1345">
        <v>0</v>
      </c>
    </row>
    <row r="1346" spans="1:7" x14ac:dyDescent="0.3">
      <c r="A1346">
        <v>10128</v>
      </c>
      <c r="B1346" s="2">
        <v>44713</v>
      </c>
      <c r="C1346" t="s">
        <v>31</v>
      </c>
      <c r="D1346">
        <v>18</v>
      </c>
      <c r="E1346">
        <v>73</v>
      </c>
      <c r="F1346">
        <v>3</v>
      </c>
      <c r="G1346">
        <v>0</v>
      </c>
    </row>
    <row r="1347" spans="1:7" x14ac:dyDescent="0.3">
      <c r="A1347">
        <v>10128</v>
      </c>
      <c r="B1347" s="2">
        <v>45597</v>
      </c>
      <c r="C1347" t="s">
        <v>99</v>
      </c>
      <c r="D1347">
        <v>61</v>
      </c>
      <c r="E1347">
        <v>14</v>
      </c>
      <c r="F1347">
        <v>4</v>
      </c>
      <c r="G1347">
        <v>4</v>
      </c>
    </row>
    <row r="1348" spans="1:7" x14ac:dyDescent="0.3">
      <c r="A1348">
        <v>10128</v>
      </c>
      <c r="B1348" s="2">
        <v>45108</v>
      </c>
      <c r="C1348" t="s">
        <v>28</v>
      </c>
      <c r="D1348">
        <v>225</v>
      </c>
      <c r="E1348">
        <v>80</v>
      </c>
      <c r="F1348">
        <v>0</v>
      </c>
      <c r="G1348">
        <v>0</v>
      </c>
    </row>
    <row r="1349" spans="1:7" x14ac:dyDescent="0.3">
      <c r="A1349">
        <v>10128</v>
      </c>
      <c r="B1349" s="2">
        <v>45292</v>
      </c>
      <c r="C1349" t="s">
        <v>57</v>
      </c>
      <c r="D1349">
        <v>68</v>
      </c>
      <c r="E1349">
        <v>54</v>
      </c>
      <c r="F1349">
        <v>1</v>
      </c>
      <c r="G1349">
        <v>0</v>
      </c>
    </row>
    <row r="1350" spans="1:7" x14ac:dyDescent="0.3">
      <c r="A1350">
        <v>10128</v>
      </c>
      <c r="B1350" s="2">
        <v>45444</v>
      </c>
      <c r="C1350" t="s">
        <v>93</v>
      </c>
      <c r="D1350">
        <v>221</v>
      </c>
      <c r="E1350">
        <v>38</v>
      </c>
      <c r="F1350">
        <v>0</v>
      </c>
      <c r="G1350">
        <v>0</v>
      </c>
    </row>
    <row r="1351" spans="1:7" x14ac:dyDescent="0.3">
      <c r="A1351">
        <v>10129</v>
      </c>
      <c r="B1351" s="2">
        <v>45261</v>
      </c>
      <c r="C1351" t="s">
        <v>40</v>
      </c>
      <c r="D1351">
        <v>275</v>
      </c>
      <c r="E1351">
        <v>31</v>
      </c>
      <c r="F1351">
        <v>2</v>
      </c>
      <c r="G1351">
        <v>1</v>
      </c>
    </row>
    <row r="1352" spans="1:7" x14ac:dyDescent="0.3">
      <c r="A1352">
        <v>10129</v>
      </c>
      <c r="B1352" s="2">
        <v>45383</v>
      </c>
      <c r="C1352" t="s">
        <v>38</v>
      </c>
      <c r="D1352">
        <v>133</v>
      </c>
      <c r="E1352">
        <v>88</v>
      </c>
      <c r="F1352">
        <v>3</v>
      </c>
      <c r="G1352">
        <v>1</v>
      </c>
    </row>
    <row r="1353" spans="1:7" x14ac:dyDescent="0.3">
      <c r="A1353">
        <v>10129</v>
      </c>
      <c r="B1353" s="2">
        <v>45323</v>
      </c>
      <c r="C1353" t="s">
        <v>88</v>
      </c>
      <c r="D1353">
        <v>36</v>
      </c>
      <c r="E1353">
        <v>91</v>
      </c>
      <c r="F1353">
        <v>3</v>
      </c>
      <c r="G1353">
        <v>1</v>
      </c>
    </row>
    <row r="1354" spans="1:7" x14ac:dyDescent="0.3">
      <c r="A1354">
        <v>10129</v>
      </c>
      <c r="B1354" s="2">
        <v>45292</v>
      </c>
      <c r="C1354" t="s">
        <v>37</v>
      </c>
      <c r="D1354">
        <v>98</v>
      </c>
      <c r="E1354">
        <v>30</v>
      </c>
      <c r="F1354">
        <v>2</v>
      </c>
      <c r="G1354">
        <v>2</v>
      </c>
    </row>
    <row r="1355" spans="1:7" x14ac:dyDescent="0.3">
      <c r="A1355">
        <v>10129</v>
      </c>
      <c r="B1355" s="2">
        <v>45383</v>
      </c>
      <c r="C1355" t="s">
        <v>43</v>
      </c>
      <c r="D1355">
        <v>128</v>
      </c>
      <c r="E1355">
        <v>90</v>
      </c>
      <c r="F1355">
        <v>0</v>
      </c>
      <c r="G1355">
        <v>0</v>
      </c>
    </row>
    <row r="1356" spans="1:7" x14ac:dyDescent="0.3">
      <c r="A1356">
        <v>10129</v>
      </c>
      <c r="B1356" s="2">
        <v>45323</v>
      </c>
      <c r="C1356" t="s">
        <v>57</v>
      </c>
      <c r="D1356">
        <v>143</v>
      </c>
      <c r="E1356">
        <v>36</v>
      </c>
      <c r="F1356">
        <v>1</v>
      </c>
      <c r="G1356">
        <v>1</v>
      </c>
    </row>
    <row r="1357" spans="1:7" x14ac:dyDescent="0.3">
      <c r="A1357">
        <v>10129</v>
      </c>
      <c r="B1357" s="2">
        <v>44713</v>
      </c>
      <c r="C1357" t="s">
        <v>90</v>
      </c>
      <c r="D1357">
        <v>57</v>
      </c>
      <c r="E1357">
        <v>90</v>
      </c>
      <c r="F1357">
        <v>1</v>
      </c>
      <c r="G1357">
        <v>0</v>
      </c>
    </row>
    <row r="1358" spans="1:7" x14ac:dyDescent="0.3">
      <c r="A1358">
        <v>10129</v>
      </c>
      <c r="B1358" s="2">
        <v>44835</v>
      </c>
      <c r="C1358" t="s">
        <v>34</v>
      </c>
      <c r="D1358">
        <v>24</v>
      </c>
      <c r="E1358">
        <v>20</v>
      </c>
      <c r="F1358">
        <v>5</v>
      </c>
      <c r="G1358">
        <v>4</v>
      </c>
    </row>
    <row r="1359" spans="1:7" x14ac:dyDescent="0.3">
      <c r="A1359">
        <v>10129</v>
      </c>
      <c r="B1359" s="2">
        <v>45292</v>
      </c>
      <c r="C1359" t="s">
        <v>4</v>
      </c>
      <c r="D1359">
        <v>22</v>
      </c>
      <c r="E1359">
        <v>33</v>
      </c>
      <c r="F1359">
        <v>1</v>
      </c>
      <c r="G1359">
        <v>1</v>
      </c>
    </row>
    <row r="1360" spans="1:7" x14ac:dyDescent="0.3">
      <c r="A1360">
        <v>10129</v>
      </c>
      <c r="B1360" s="2">
        <v>45017</v>
      </c>
      <c r="C1360" t="s">
        <v>8</v>
      </c>
      <c r="D1360">
        <v>123</v>
      </c>
      <c r="E1360">
        <v>58</v>
      </c>
      <c r="F1360">
        <v>1</v>
      </c>
      <c r="G1360">
        <v>0</v>
      </c>
    </row>
    <row r="1361" spans="1:7" x14ac:dyDescent="0.3">
      <c r="A1361">
        <v>10129</v>
      </c>
      <c r="B1361" s="2">
        <v>45047</v>
      </c>
      <c r="C1361" t="s">
        <v>5</v>
      </c>
      <c r="D1361">
        <v>36</v>
      </c>
      <c r="E1361">
        <v>90</v>
      </c>
      <c r="F1361">
        <v>0</v>
      </c>
      <c r="G1361">
        <v>0</v>
      </c>
    </row>
    <row r="1362" spans="1:7" x14ac:dyDescent="0.3">
      <c r="A1362">
        <v>10129</v>
      </c>
      <c r="B1362" s="2">
        <v>44593</v>
      </c>
      <c r="C1362" t="s">
        <v>7</v>
      </c>
      <c r="D1362">
        <v>62</v>
      </c>
      <c r="E1362">
        <v>23</v>
      </c>
      <c r="F1362">
        <v>1</v>
      </c>
      <c r="G1362">
        <v>0</v>
      </c>
    </row>
    <row r="1363" spans="1:7" x14ac:dyDescent="0.3">
      <c r="A1363">
        <v>10129</v>
      </c>
      <c r="B1363" s="2">
        <v>44835</v>
      </c>
      <c r="C1363" t="s">
        <v>23</v>
      </c>
      <c r="D1363">
        <v>154</v>
      </c>
      <c r="E1363">
        <v>19</v>
      </c>
      <c r="F1363">
        <v>1</v>
      </c>
      <c r="G1363">
        <v>0</v>
      </c>
    </row>
    <row r="1364" spans="1:7" x14ac:dyDescent="0.3">
      <c r="A1364">
        <v>10130</v>
      </c>
      <c r="B1364" s="2">
        <v>45170</v>
      </c>
      <c r="C1364" t="s">
        <v>50</v>
      </c>
      <c r="D1364">
        <v>240</v>
      </c>
      <c r="E1364">
        <v>11</v>
      </c>
      <c r="F1364">
        <v>0</v>
      </c>
      <c r="G1364">
        <v>0</v>
      </c>
    </row>
    <row r="1365" spans="1:7" x14ac:dyDescent="0.3">
      <c r="A1365">
        <v>10130</v>
      </c>
      <c r="B1365" s="2">
        <v>44896</v>
      </c>
      <c r="C1365" t="s">
        <v>30</v>
      </c>
      <c r="D1365">
        <v>300</v>
      </c>
      <c r="E1365">
        <v>53</v>
      </c>
      <c r="F1365">
        <v>0</v>
      </c>
      <c r="G1365">
        <v>0</v>
      </c>
    </row>
    <row r="1366" spans="1:7" x14ac:dyDescent="0.3">
      <c r="A1366">
        <v>10130</v>
      </c>
      <c r="B1366" s="2">
        <v>45231</v>
      </c>
      <c r="C1366" t="s">
        <v>54</v>
      </c>
      <c r="D1366">
        <v>257</v>
      </c>
      <c r="E1366">
        <v>10</v>
      </c>
      <c r="F1366">
        <v>4</v>
      </c>
      <c r="G1366">
        <v>4</v>
      </c>
    </row>
    <row r="1367" spans="1:7" x14ac:dyDescent="0.3">
      <c r="A1367">
        <v>10130</v>
      </c>
      <c r="B1367" s="2">
        <v>44866</v>
      </c>
      <c r="C1367" t="s">
        <v>16</v>
      </c>
      <c r="D1367">
        <v>277</v>
      </c>
      <c r="E1367">
        <v>87</v>
      </c>
      <c r="F1367">
        <v>0</v>
      </c>
      <c r="G1367">
        <v>0</v>
      </c>
    </row>
    <row r="1368" spans="1:7" x14ac:dyDescent="0.3">
      <c r="A1368">
        <v>10130</v>
      </c>
      <c r="B1368" s="2">
        <v>44593</v>
      </c>
      <c r="C1368" t="s">
        <v>66</v>
      </c>
      <c r="D1368">
        <v>284</v>
      </c>
      <c r="E1368">
        <v>56</v>
      </c>
      <c r="F1368">
        <v>0</v>
      </c>
      <c r="G1368">
        <v>0</v>
      </c>
    </row>
    <row r="1369" spans="1:7" x14ac:dyDescent="0.3">
      <c r="A1369">
        <v>10130</v>
      </c>
      <c r="B1369" s="2">
        <v>44774</v>
      </c>
      <c r="C1369" t="s">
        <v>6</v>
      </c>
      <c r="D1369">
        <v>121</v>
      </c>
      <c r="E1369">
        <v>38</v>
      </c>
      <c r="F1369">
        <v>1</v>
      </c>
      <c r="G1369">
        <v>0</v>
      </c>
    </row>
    <row r="1370" spans="1:7" x14ac:dyDescent="0.3">
      <c r="A1370">
        <v>10130</v>
      </c>
      <c r="B1370" s="2">
        <v>44713</v>
      </c>
      <c r="C1370" t="s">
        <v>56</v>
      </c>
      <c r="D1370">
        <v>74</v>
      </c>
      <c r="E1370">
        <v>35</v>
      </c>
      <c r="F1370">
        <v>2</v>
      </c>
      <c r="G1370">
        <v>1</v>
      </c>
    </row>
    <row r="1371" spans="1:7" x14ac:dyDescent="0.3">
      <c r="A1371">
        <v>10130</v>
      </c>
      <c r="B1371" s="2">
        <v>44713</v>
      </c>
      <c r="C1371" t="s">
        <v>13</v>
      </c>
      <c r="D1371">
        <v>188</v>
      </c>
      <c r="E1371">
        <v>69</v>
      </c>
      <c r="F1371">
        <v>5</v>
      </c>
      <c r="G1371">
        <v>2</v>
      </c>
    </row>
    <row r="1372" spans="1:7" x14ac:dyDescent="0.3">
      <c r="A1372">
        <v>10130</v>
      </c>
      <c r="B1372" s="2">
        <v>45505</v>
      </c>
      <c r="C1372" t="s">
        <v>84</v>
      </c>
      <c r="D1372">
        <v>233</v>
      </c>
      <c r="E1372">
        <v>42</v>
      </c>
      <c r="F1372">
        <v>3</v>
      </c>
      <c r="G1372">
        <v>1</v>
      </c>
    </row>
    <row r="1373" spans="1:7" x14ac:dyDescent="0.3">
      <c r="A1373">
        <v>10130</v>
      </c>
      <c r="B1373" s="2">
        <v>44896</v>
      </c>
      <c r="C1373" t="s">
        <v>91</v>
      </c>
      <c r="D1373">
        <v>111</v>
      </c>
      <c r="E1373">
        <v>84</v>
      </c>
      <c r="F1373">
        <v>3</v>
      </c>
      <c r="G1373">
        <v>0</v>
      </c>
    </row>
    <row r="1374" spans="1:7" x14ac:dyDescent="0.3">
      <c r="A1374">
        <v>10130</v>
      </c>
      <c r="B1374" s="2">
        <v>45139</v>
      </c>
      <c r="C1374" t="s">
        <v>57</v>
      </c>
      <c r="D1374">
        <v>94</v>
      </c>
      <c r="E1374">
        <v>65</v>
      </c>
      <c r="F1374">
        <v>2</v>
      </c>
      <c r="G1374">
        <v>1</v>
      </c>
    </row>
    <row r="1375" spans="1:7" x14ac:dyDescent="0.3">
      <c r="A1375">
        <v>10130</v>
      </c>
      <c r="B1375" s="2">
        <v>45413</v>
      </c>
      <c r="C1375" t="s">
        <v>52</v>
      </c>
      <c r="D1375">
        <v>226</v>
      </c>
      <c r="E1375">
        <v>50</v>
      </c>
      <c r="F1375">
        <v>5</v>
      </c>
      <c r="G1375">
        <v>2</v>
      </c>
    </row>
    <row r="1376" spans="1:7" x14ac:dyDescent="0.3">
      <c r="A1376">
        <v>10131</v>
      </c>
      <c r="B1376" s="2">
        <v>45047</v>
      </c>
      <c r="C1376" t="s">
        <v>17</v>
      </c>
      <c r="D1376">
        <v>219</v>
      </c>
      <c r="E1376">
        <v>13</v>
      </c>
      <c r="F1376">
        <v>2</v>
      </c>
      <c r="G1376">
        <v>1</v>
      </c>
    </row>
    <row r="1377" spans="1:7" x14ac:dyDescent="0.3">
      <c r="A1377">
        <v>10131</v>
      </c>
      <c r="B1377" s="2">
        <v>44774</v>
      </c>
      <c r="C1377" t="s">
        <v>81</v>
      </c>
      <c r="D1377">
        <v>102</v>
      </c>
      <c r="E1377">
        <v>55</v>
      </c>
      <c r="F1377">
        <v>3</v>
      </c>
      <c r="G1377">
        <v>1</v>
      </c>
    </row>
    <row r="1378" spans="1:7" x14ac:dyDescent="0.3">
      <c r="A1378">
        <v>10131</v>
      </c>
      <c r="B1378" s="2">
        <v>45017</v>
      </c>
      <c r="C1378" t="s">
        <v>53</v>
      </c>
      <c r="D1378">
        <v>47</v>
      </c>
      <c r="E1378">
        <v>57</v>
      </c>
      <c r="F1378">
        <v>2</v>
      </c>
      <c r="G1378">
        <v>1</v>
      </c>
    </row>
    <row r="1379" spans="1:7" x14ac:dyDescent="0.3">
      <c r="A1379">
        <v>10131</v>
      </c>
      <c r="B1379" s="2">
        <v>44835</v>
      </c>
      <c r="C1379" t="s">
        <v>58</v>
      </c>
      <c r="D1379">
        <v>170</v>
      </c>
      <c r="E1379">
        <v>98</v>
      </c>
      <c r="F1379">
        <v>0</v>
      </c>
      <c r="G1379">
        <v>0</v>
      </c>
    </row>
    <row r="1380" spans="1:7" x14ac:dyDescent="0.3">
      <c r="A1380">
        <v>10131</v>
      </c>
      <c r="B1380" s="2">
        <v>44562</v>
      </c>
      <c r="C1380" t="s">
        <v>29</v>
      </c>
      <c r="D1380">
        <v>178</v>
      </c>
      <c r="E1380">
        <v>39</v>
      </c>
      <c r="F1380">
        <v>1</v>
      </c>
      <c r="G1380">
        <v>1</v>
      </c>
    </row>
    <row r="1381" spans="1:7" x14ac:dyDescent="0.3">
      <c r="A1381">
        <v>10131</v>
      </c>
      <c r="B1381" s="2">
        <v>45627</v>
      </c>
      <c r="C1381" t="s">
        <v>76</v>
      </c>
      <c r="D1381">
        <v>43</v>
      </c>
      <c r="E1381">
        <v>37</v>
      </c>
      <c r="F1381">
        <v>2</v>
      </c>
      <c r="G1381">
        <v>2</v>
      </c>
    </row>
    <row r="1382" spans="1:7" x14ac:dyDescent="0.3">
      <c r="A1382">
        <v>10131</v>
      </c>
      <c r="B1382" s="2">
        <v>45566</v>
      </c>
      <c r="C1382" t="s">
        <v>49</v>
      </c>
      <c r="D1382">
        <v>121</v>
      </c>
      <c r="E1382">
        <v>83</v>
      </c>
      <c r="F1382">
        <v>1</v>
      </c>
      <c r="G1382">
        <v>0</v>
      </c>
    </row>
    <row r="1383" spans="1:7" x14ac:dyDescent="0.3">
      <c r="A1383">
        <v>10131</v>
      </c>
      <c r="B1383" s="2">
        <v>45352</v>
      </c>
      <c r="C1383" t="s">
        <v>51</v>
      </c>
      <c r="D1383">
        <v>232</v>
      </c>
      <c r="E1383">
        <v>35</v>
      </c>
      <c r="F1383">
        <v>2</v>
      </c>
      <c r="G1383">
        <v>0</v>
      </c>
    </row>
    <row r="1384" spans="1:7" x14ac:dyDescent="0.3">
      <c r="A1384">
        <v>10131</v>
      </c>
      <c r="B1384" s="2">
        <v>44652</v>
      </c>
      <c r="C1384" t="s">
        <v>84</v>
      </c>
      <c r="D1384">
        <v>262</v>
      </c>
      <c r="E1384">
        <v>63</v>
      </c>
      <c r="F1384">
        <v>0</v>
      </c>
      <c r="G1384">
        <v>0</v>
      </c>
    </row>
    <row r="1385" spans="1:7" x14ac:dyDescent="0.3">
      <c r="A1385">
        <v>10131</v>
      </c>
      <c r="B1385" s="2">
        <v>44774</v>
      </c>
      <c r="C1385" t="s">
        <v>12</v>
      </c>
      <c r="D1385">
        <v>73</v>
      </c>
      <c r="E1385">
        <v>85</v>
      </c>
      <c r="F1385">
        <v>1</v>
      </c>
      <c r="G1385">
        <v>1</v>
      </c>
    </row>
    <row r="1386" spans="1:7" x14ac:dyDescent="0.3">
      <c r="A1386">
        <v>10131</v>
      </c>
      <c r="B1386" s="2">
        <v>45292</v>
      </c>
      <c r="C1386" t="s">
        <v>61</v>
      </c>
      <c r="D1386">
        <v>131</v>
      </c>
      <c r="E1386">
        <v>12</v>
      </c>
      <c r="F1386">
        <v>0</v>
      </c>
      <c r="G1386">
        <v>0</v>
      </c>
    </row>
    <row r="1387" spans="1:7" x14ac:dyDescent="0.3">
      <c r="A1387">
        <v>10131</v>
      </c>
      <c r="B1387" s="2">
        <v>44562</v>
      </c>
      <c r="C1387" t="s">
        <v>25</v>
      </c>
      <c r="D1387">
        <v>246</v>
      </c>
      <c r="E1387">
        <v>14</v>
      </c>
      <c r="F1387">
        <v>1</v>
      </c>
      <c r="G1387">
        <v>1</v>
      </c>
    </row>
    <row r="1388" spans="1:7" x14ac:dyDescent="0.3">
      <c r="A1388">
        <v>10131</v>
      </c>
      <c r="B1388" s="2">
        <v>45597</v>
      </c>
      <c r="C1388" t="s">
        <v>8</v>
      </c>
      <c r="D1388">
        <v>280</v>
      </c>
      <c r="E1388">
        <v>18</v>
      </c>
      <c r="F1388">
        <v>1</v>
      </c>
      <c r="G1388">
        <v>0</v>
      </c>
    </row>
    <row r="1389" spans="1:7" x14ac:dyDescent="0.3">
      <c r="A1389">
        <v>10131</v>
      </c>
      <c r="B1389" s="2">
        <v>45474</v>
      </c>
      <c r="C1389" t="s">
        <v>69</v>
      </c>
      <c r="D1389">
        <v>58</v>
      </c>
      <c r="E1389">
        <v>50</v>
      </c>
      <c r="F1389">
        <v>2</v>
      </c>
      <c r="G1389">
        <v>1</v>
      </c>
    </row>
    <row r="1390" spans="1:7" x14ac:dyDescent="0.3">
      <c r="A1390">
        <v>10132</v>
      </c>
      <c r="B1390" s="2">
        <v>45444</v>
      </c>
      <c r="C1390" t="s">
        <v>55</v>
      </c>
      <c r="D1390">
        <v>262</v>
      </c>
      <c r="E1390">
        <v>13</v>
      </c>
      <c r="F1390">
        <v>1</v>
      </c>
      <c r="G1390">
        <v>0</v>
      </c>
    </row>
    <row r="1391" spans="1:7" x14ac:dyDescent="0.3">
      <c r="A1391">
        <v>10132</v>
      </c>
      <c r="B1391" s="2">
        <v>44986</v>
      </c>
      <c r="C1391" t="s">
        <v>14</v>
      </c>
      <c r="D1391">
        <v>34</v>
      </c>
      <c r="E1391">
        <v>51</v>
      </c>
      <c r="F1391">
        <v>0</v>
      </c>
      <c r="G1391">
        <v>0</v>
      </c>
    </row>
    <row r="1392" spans="1:7" x14ac:dyDescent="0.3">
      <c r="A1392">
        <v>10132</v>
      </c>
      <c r="B1392" s="2">
        <v>45383</v>
      </c>
      <c r="C1392" t="s">
        <v>75</v>
      </c>
      <c r="D1392">
        <v>125</v>
      </c>
      <c r="E1392">
        <v>57</v>
      </c>
      <c r="F1392">
        <v>0</v>
      </c>
      <c r="G1392">
        <v>0</v>
      </c>
    </row>
    <row r="1393" spans="1:7" x14ac:dyDescent="0.3">
      <c r="A1393">
        <v>10132</v>
      </c>
      <c r="B1393" s="2">
        <v>45597</v>
      </c>
      <c r="C1393" t="s">
        <v>103</v>
      </c>
      <c r="D1393">
        <v>12</v>
      </c>
      <c r="E1393">
        <v>24</v>
      </c>
      <c r="F1393">
        <v>1</v>
      </c>
      <c r="G1393">
        <v>0</v>
      </c>
    </row>
    <row r="1394" spans="1:7" x14ac:dyDescent="0.3">
      <c r="A1394">
        <v>10132</v>
      </c>
      <c r="B1394" s="2">
        <v>44652</v>
      </c>
      <c r="C1394" t="s">
        <v>44</v>
      </c>
      <c r="D1394">
        <v>165</v>
      </c>
      <c r="E1394">
        <v>98</v>
      </c>
      <c r="F1394">
        <v>1</v>
      </c>
      <c r="G1394">
        <v>1</v>
      </c>
    </row>
    <row r="1395" spans="1:7" x14ac:dyDescent="0.3">
      <c r="A1395">
        <v>10132</v>
      </c>
      <c r="B1395" s="2">
        <v>45292</v>
      </c>
      <c r="C1395" t="s">
        <v>67</v>
      </c>
      <c r="D1395">
        <v>148</v>
      </c>
      <c r="E1395">
        <v>25</v>
      </c>
      <c r="F1395">
        <v>0</v>
      </c>
      <c r="G1395">
        <v>0</v>
      </c>
    </row>
    <row r="1396" spans="1:7" x14ac:dyDescent="0.3">
      <c r="A1396">
        <v>10132</v>
      </c>
      <c r="B1396" s="2">
        <v>44805</v>
      </c>
      <c r="C1396" t="s">
        <v>82</v>
      </c>
      <c r="D1396">
        <v>173</v>
      </c>
      <c r="E1396">
        <v>91</v>
      </c>
      <c r="F1396">
        <v>2</v>
      </c>
      <c r="G1396">
        <v>1</v>
      </c>
    </row>
    <row r="1397" spans="1:7" x14ac:dyDescent="0.3">
      <c r="A1397">
        <v>10132</v>
      </c>
      <c r="B1397" s="2">
        <v>45413</v>
      </c>
      <c r="C1397" t="s">
        <v>10</v>
      </c>
      <c r="D1397">
        <v>72</v>
      </c>
      <c r="E1397">
        <v>83</v>
      </c>
      <c r="F1397">
        <v>4</v>
      </c>
      <c r="G1397">
        <v>1</v>
      </c>
    </row>
    <row r="1398" spans="1:7" x14ac:dyDescent="0.3">
      <c r="A1398">
        <v>10132</v>
      </c>
      <c r="B1398" s="2">
        <v>45474</v>
      </c>
      <c r="C1398" t="s">
        <v>54</v>
      </c>
      <c r="D1398">
        <v>260</v>
      </c>
      <c r="E1398">
        <v>71</v>
      </c>
      <c r="F1398">
        <v>2</v>
      </c>
      <c r="G1398">
        <v>2</v>
      </c>
    </row>
    <row r="1399" spans="1:7" x14ac:dyDescent="0.3">
      <c r="A1399">
        <v>10132</v>
      </c>
      <c r="B1399" s="2">
        <v>44986</v>
      </c>
      <c r="C1399" t="s">
        <v>42</v>
      </c>
      <c r="D1399">
        <v>57</v>
      </c>
      <c r="E1399">
        <v>20</v>
      </c>
      <c r="F1399">
        <v>2</v>
      </c>
      <c r="G1399">
        <v>2</v>
      </c>
    </row>
    <row r="1400" spans="1:7" x14ac:dyDescent="0.3">
      <c r="A1400">
        <v>10133</v>
      </c>
      <c r="B1400" s="2">
        <v>44958</v>
      </c>
      <c r="C1400" t="s">
        <v>75</v>
      </c>
      <c r="D1400">
        <v>16</v>
      </c>
      <c r="E1400">
        <v>34</v>
      </c>
      <c r="F1400">
        <v>1</v>
      </c>
      <c r="G1400">
        <v>1</v>
      </c>
    </row>
    <row r="1401" spans="1:7" x14ac:dyDescent="0.3">
      <c r="A1401">
        <v>10133</v>
      </c>
      <c r="B1401" s="2">
        <v>45505</v>
      </c>
      <c r="C1401" t="s">
        <v>35</v>
      </c>
      <c r="D1401">
        <v>63</v>
      </c>
      <c r="E1401">
        <v>49</v>
      </c>
      <c r="F1401">
        <v>1</v>
      </c>
      <c r="G1401">
        <v>1</v>
      </c>
    </row>
    <row r="1402" spans="1:7" x14ac:dyDescent="0.3">
      <c r="A1402">
        <v>10133</v>
      </c>
      <c r="B1402" s="2">
        <v>45444</v>
      </c>
      <c r="C1402" t="s">
        <v>88</v>
      </c>
      <c r="D1402">
        <v>88</v>
      </c>
      <c r="E1402">
        <v>38</v>
      </c>
      <c r="F1402">
        <v>0</v>
      </c>
      <c r="G1402">
        <v>0</v>
      </c>
    </row>
    <row r="1403" spans="1:7" x14ac:dyDescent="0.3">
      <c r="A1403">
        <v>10133</v>
      </c>
      <c r="B1403" s="2">
        <v>45261</v>
      </c>
      <c r="C1403" t="s">
        <v>86</v>
      </c>
      <c r="D1403">
        <v>207</v>
      </c>
      <c r="E1403">
        <v>35</v>
      </c>
      <c r="F1403">
        <v>4</v>
      </c>
      <c r="G1403">
        <v>4</v>
      </c>
    </row>
    <row r="1404" spans="1:7" x14ac:dyDescent="0.3">
      <c r="A1404">
        <v>10133</v>
      </c>
      <c r="B1404" s="2">
        <v>45323</v>
      </c>
      <c r="C1404" t="s">
        <v>98</v>
      </c>
      <c r="D1404">
        <v>106</v>
      </c>
      <c r="E1404">
        <v>31</v>
      </c>
      <c r="F1404">
        <v>1</v>
      </c>
      <c r="G1404">
        <v>1</v>
      </c>
    </row>
    <row r="1405" spans="1:7" x14ac:dyDescent="0.3">
      <c r="A1405">
        <v>10133</v>
      </c>
      <c r="B1405" s="2">
        <v>45139</v>
      </c>
      <c r="C1405" t="s">
        <v>30</v>
      </c>
      <c r="D1405">
        <v>62</v>
      </c>
      <c r="E1405">
        <v>24</v>
      </c>
      <c r="F1405">
        <v>1</v>
      </c>
      <c r="G1405">
        <v>0</v>
      </c>
    </row>
    <row r="1406" spans="1:7" x14ac:dyDescent="0.3">
      <c r="A1406">
        <v>10133</v>
      </c>
      <c r="B1406" s="2">
        <v>45017</v>
      </c>
      <c r="C1406" t="s">
        <v>92</v>
      </c>
      <c r="D1406">
        <v>18</v>
      </c>
      <c r="E1406">
        <v>13</v>
      </c>
      <c r="F1406">
        <v>1</v>
      </c>
      <c r="G1406">
        <v>1</v>
      </c>
    </row>
    <row r="1407" spans="1:7" x14ac:dyDescent="0.3">
      <c r="A1407">
        <v>10133</v>
      </c>
      <c r="B1407" s="2">
        <v>45474</v>
      </c>
      <c r="C1407" t="s">
        <v>13</v>
      </c>
      <c r="D1407">
        <v>281</v>
      </c>
      <c r="E1407">
        <v>25</v>
      </c>
      <c r="F1407">
        <v>2</v>
      </c>
      <c r="G1407">
        <v>1</v>
      </c>
    </row>
    <row r="1408" spans="1:7" x14ac:dyDescent="0.3">
      <c r="A1408">
        <v>10133</v>
      </c>
      <c r="B1408" s="2">
        <v>45627</v>
      </c>
      <c r="C1408" t="s">
        <v>67</v>
      </c>
      <c r="D1408">
        <v>53</v>
      </c>
      <c r="E1408">
        <v>29</v>
      </c>
      <c r="F1408">
        <v>3</v>
      </c>
      <c r="G1408">
        <v>1</v>
      </c>
    </row>
    <row r="1409" spans="1:7" x14ac:dyDescent="0.3">
      <c r="A1409">
        <v>10133</v>
      </c>
      <c r="B1409" s="2">
        <v>45323</v>
      </c>
      <c r="C1409" t="s">
        <v>11</v>
      </c>
      <c r="D1409">
        <v>267</v>
      </c>
      <c r="E1409">
        <v>16</v>
      </c>
      <c r="F1409">
        <v>4</v>
      </c>
      <c r="G1409">
        <v>2</v>
      </c>
    </row>
    <row r="1410" spans="1:7" x14ac:dyDescent="0.3">
      <c r="A1410">
        <v>10134</v>
      </c>
      <c r="B1410" s="2">
        <v>45078</v>
      </c>
      <c r="C1410" t="s">
        <v>38</v>
      </c>
      <c r="D1410">
        <v>281</v>
      </c>
      <c r="E1410">
        <v>23</v>
      </c>
      <c r="F1410">
        <v>3</v>
      </c>
      <c r="G1410">
        <v>3</v>
      </c>
    </row>
    <row r="1411" spans="1:7" x14ac:dyDescent="0.3">
      <c r="A1411">
        <v>10134</v>
      </c>
      <c r="B1411" s="2">
        <v>44652</v>
      </c>
      <c r="C1411" t="s">
        <v>51</v>
      </c>
      <c r="D1411">
        <v>137</v>
      </c>
      <c r="E1411">
        <v>16</v>
      </c>
      <c r="F1411">
        <v>0</v>
      </c>
      <c r="G1411">
        <v>0</v>
      </c>
    </row>
    <row r="1412" spans="1:7" x14ac:dyDescent="0.3">
      <c r="A1412">
        <v>10134</v>
      </c>
      <c r="B1412" s="2">
        <v>44621</v>
      </c>
      <c r="C1412" t="s">
        <v>16</v>
      </c>
      <c r="D1412">
        <v>146</v>
      </c>
      <c r="E1412">
        <v>45</v>
      </c>
      <c r="F1412">
        <v>0</v>
      </c>
      <c r="G1412">
        <v>0</v>
      </c>
    </row>
    <row r="1413" spans="1:7" x14ac:dyDescent="0.3">
      <c r="A1413">
        <v>10134</v>
      </c>
      <c r="B1413" s="2">
        <v>44986</v>
      </c>
      <c r="C1413" t="s">
        <v>10</v>
      </c>
      <c r="D1413">
        <v>217</v>
      </c>
      <c r="E1413">
        <v>38</v>
      </c>
      <c r="F1413">
        <v>3</v>
      </c>
      <c r="G1413">
        <v>0</v>
      </c>
    </row>
    <row r="1414" spans="1:7" x14ac:dyDescent="0.3">
      <c r="A1414">
        <v>10134</v>
      </c>
      <c r="B1414" s="2">
        <v>45078</v>
      </c>
      <c r="C1414" t="s">
        <v>87</v>
      </c>
      <c r="D1414">
        <v>263</v>
      </c>
      <c r="E1414">
        <v>54</v>
      </c>
      <c r="F1414">
        <v>0</v>
      </c>
      <c r="G1414">
        <v>0</v>
      </c>
    </row>
    <row r="1415" spans="1:7" x14ac:dyDescent="0.3">
      <c r="A1415">
        <v>10134</v>
      </c>
      <c r="B1415" s="2">
        <v>45108</v>
      </c>
      <c r="C1415" t="s">
        <v>52</v>
      </c>
      <c r="D1415">
        <v>157</v>
      </c>
      <c r="E1415">
        <v>74</v>
      </c>
      <c r="F1415">
        <v>0</v>
      </c>
      <c r="G1415">
        <v>0</v>
      </c>
    </row>
    <row r="1416" spans="1:7" x14ac:dyDescent="0.3">
      <c r="A1416">
        <v>10134</v>
      </c>
      <c r="B1416" s="2">
        <v>45474</v>
      </c>
      <c r="C1416" t="s">
        <v>97</v>
      </c>
      <c r="D1416">
        <v>166</v>
      </c>
      <c r="E1416">
        <v>97</v>
      </c>
      <c r="F1416">
        <v>0</v>
      </c>
      <c r="G1416">
        <v>0</v>
      </c>
    </row>
    <row r="1417" spans="1:7" x14ac:dyDescent="0.3">
      <c r="A1417">
        <v>10134</v>
      </c>
      <c r="B1417" s="2">
        <v>44682</v>
      </c>
      <c r="C1417" t="s">
        <v>58</v>
      </c>
      <c r="D1417">
        <v>95</v>
      </c>
      <c r="E1417">
        <v>28</v>
      </c>
      <c r="F1417">
        <v>1</v>
      </c>
      <c r="G1417">
        <v>1</v>
      </c>
    </row>
    <row r="1418" spans="1:7" x14ac:dyDescent="0.3">
      <c r="A1418">
        <v>10134</v>
      </c>
      <c r="B1418" s="2">
        <v>44562</v>
      </c>
      <c r="C1418" t="s">
        <v>28</v>
      </c>
      <c r="D1418">
        <v>252</v>
      </c>
      <c r="E1418">
        <v>32</v>
      </c>
      <c r="F1418">
        <v>2</v>
      </c>
      <c r="G1418">
        <v>0</v>
      </c>
    </row>
    <row r="1419" spans="1:7" x14ac:dyDescent="0.3">
      <c r="A1419">
        <v>10134</v>
      </c>
      <c r="B1419" s="2">
        <v>45047</v>
      </c>
      <c r="C1419" t="s">
        <v>41</v>
      </c>
      <c r="D1419">
        <v>49</v>
      </c>
      <c r="E1419">
        <v>86</v>
      </c>
      <c r="F1419">
        <v>2</v>
      </c>
      <c r="G1419">
        <v>0</v>
      </c>
    </row>
    <row r="1420" spans="1:7" x14ac:dyDescent="0.3">
      <c r="A1420">
        <v>10134</v>
      </c>
      <c r="B1420" s="2">
        <v>45231</v>
      </c>
      <c r="C1420" t="s">
        <v>55</v>
      </c>
      <c r="D1420">
        <v>252</v>
      </c>
      <c r="E1420">
        <v>41</v>
      </c>
      <c r="F1420">
        <v>0</v>
      </c>
      <c r="G1420">
        <v>0</v>
      </c>
    </row>
    <row r="1421" spans="1:7" x14ac:dyDescent="0.3">
      <c r="A1421">
        <v>10134</v>
      </c>
      <c r="B1421" s="2">
        <v>45474</v>
      </c>
      <c r="C1421" t="s">
        <v>26</v>
      </c>
      <c r="D1421">
        <v>66</v>
      </c>
      <c r="E1421">
        <v>39</v>
      </c>
      <c r="F1421">
        <v>0</v>
      </c>
      <c r="G1421">
        <v>0</v>
      </c>
    </row>
    <row r="1422" spans="1:7" x14ac:dyDescent="0.3">
      <c r="A1422">
        <v>10135</v>
      </c>
      <c r="B1422" s="2">
        <v>45047</v>
      </c>
      <c r="C1422" t="s">
        <v>68</v>
      </c>
      <c r="D1422">
        <v>259</v>
      </c>
      <c r="E1422">
        <v>11</v>
      </c>
      <c r="F1422">
        <v>2</v>
      </c>
      <c r="G1422">
        <v>1</v>
      </c>
    </row>
    <row r="1423" spans="1:7" x14ac:dyDescent="0.3">
      <c r="A1423">
        <v>10135</v>
      </c>
      <c r="B1423" s="2">
        <v>45231</v>
      </c>
      <c r="C1423" t="s">
        <v>25</v>
      </c>
      <c r="D1423">
        <v>164</v>
      </c>
      <c r="E1423">
        <v>44</v>
      </c>
      <c r="F1423">
        <v>3</v>
      </c>
      <c r="G1423">
        <v>0</v>
      </c>
    </row>
    <row r="1424" spans="1:7" x14ac:dyDescent="0.3">
      <c r="A1424">
        <v>10135</v>
      </c>
      <c r="B1424" s="2">
        <v>45566</v>
      </c>
      <c r="C1424" t="s">
        <v>100</v>
      </c>
      <c r="D1424">
        <v>20</v>
      </c>
      <c r="E1424">
        <v>94</v>
      </c>
      <c r="F1424">
        <v>1</v>
      </c>
      <c r="G1424">
        <v>0</v>
      </c>
    </row>
    <row r="1425" spans="1:7" x14ac:dyDescent="0.3">
      <c r="A1425">
        <v>10135</v>
      </c>
      <c r="B1425" s="2">
        <v>44835</v>
      </c>
      <c r="C1425" t="s">
        <v>22</v>
      </c>
      <c r="D1425">
        <v>192</v>
      </c>
      <c r="E1425">
        <v>83</v>
      </c>
      <c r="F1425">
        <v>0</v>
      </c>
      <c r="G1425">
        <v>0</v>
      </c>
    </row>
    <row r="1426" spans="1:7" x14ac:dyDescent="0.3">
      <c r="A1426">
        <v>10135</v>
      </c>
      <c r="B1426" s="2">
        <v>45383</v>
      </c>
      <c r="C1426" t="s">
        <v>103</v>
      </c>
      <c r="D1426">
        <v>194</v>
      </c>
      <c r="E1426">
        <v>34</v>
      </c>
      <c r="F1426">
        <v>2</v>
      </c>
      <c r="G1426">
        <v>0</v>
      </c>
    </row>
    <row r="1427" spans="1:7" x14ac:dyDescent="0.3">
      <c r="A1427">
        <v>10135</v>
      </c>
      <c r="B1427" s="2">
        <v>45292</v>
      </c>
      <c r="C1427" t="s">
        <v>16</v>
      </c>
      <c r="D1427">
        <v>65</v>
      </c>
      <c r="E1427">
        <v>43</v>
      </c>
      <c r="F1427">
        <v>3</v>
      </c>
      <c r="G1427">
        <v>1</v>
      </c>
    </row>
    <row r="1428" spans="1:7" x14ac:dyDescent="0.3">
      <c r="A1428">
        <v>10135</v>
      </c>
      <c r="B1428" s="2">
        <v>45231</v>
      </c>
      <c r="C1428" t="s">
        <v>42</v>
      </c>
      <c r="D1428">
        <v>179</v>
      </c>
      <c r="E1428">
        <v>45</v>
      </c>
      <c r="F1428">
        <v>4</v>
      </c>
      <c r="G1428">
        <v>3</v>
      </c>
    </row>
    <row r="1429" spans="1:7" x14ac:dyDescent="0.3">
      <c r="A1429">
        <v>10135</v>
      </c>
      <c r="B1429" s="2">
        <v>45139</v>
      </c>
      <c r="C1429" t="s">
        <v>98</v>
      </c>
      <c r="D1429">
        <v>107</v>
      </c>
      <c r="E1429">
        <v>65</v>
      </c>
      <c r="F1429">
        <v>1</v>
      </c>
      <c r="G1429">
        <v>0</v>
      </c>
    </row>
    <row r="1430" spans="1:7" x14ac:dyDescent="0.3">
      <c r="A1430">
        <v>10135</v>
      </c>
      <c r="B1430" s="2">
        <v>45444</v>
      </c>
      <c r="C1430" t="s">
        <v>46</v>
      </c>
      <c r="D1430">
        <v>300</v>
      </c>
      <c r="E1430">
        <v>11</v>
      </c>
      <c r="F1430">
        <v>2</v>
      </c>
      <c r="G1430">
        <v>0</v>
      </c>
    </row>
    <row r="1431" spans="1:7" x14ac:dyDescent="0.3">
      <c r="A1431">
        <v>10135</v>
      </c>
      <c r="B1431" s="2">
        <v>45505</v>
      </c>
      <c r="C1431" t="s">
        <v>61</v>
      </c>
      <c r="D1431">
        <v>85</v>
      </c>
      <c r="E1431">
        <v>89</v>
      </c>
      <c r="F1431">
        <v>1</v>
      </c>
      <c r="G1431">
        <v>1</v>
      </c>
    </row>
    <row r="1432" spans="1:7" x14ac:dyDescent="0.3">
      <c r="A1432">
        <v>10135</v>
      </c>
      <c r="B1432" s="2">
        <v>45627</v>
      </c>
      <c r="C1432" t="s">
        <v>66</v>
      </c>
      <c r="D1432">
        <v>93</v>
      </c>
      <c r="E1432">
        <v>18</v>
      </c>
      <c r="F1432">
        <v>3</v>
      </c>
      <c r="G1432">
        <v>2</v>
      </c>
    </row>
    <row r="1433" spans="1:7" x14ac:dyDescent="0.3">
      <c r="A1433">
        <v>10135</v>
      </c>
      <c r="B1433" s="2">
        <v>45108</v>
      </c>
      <c r="C1433" t="s">
        <v>48</v>
      </c>
      <c r="D1433">
        <v>17</v>
      </c>
      <c r="E1433">
        <v>46</v>
      </c>
      <c r="F1433">
        <v>0</v>
      </c>
      <c r="G1433">
        <v>0</v>
      </c>
    </row>
    <row r="1434" spans="1:7" x14ac:dyDescent="0.3">
      <c r="A1434">
        <v>10135</v>
      </c>
      <c r="B1434" s="2">
        <v>44774</v>
      </c>
      <c r="C1434" t="s">
        <v>73</v>
      </c>
      <c r="D1434">
        <v>37</v>
      </c>
      <c r="E1434">
        <v>65</v>
      </c>
      <c r="F1434">
        <v>2</v>
      </c>
      <c r="G1434">
        <v>0</v>
      </c>
    </row>
    <row r="1435" spans="1:7" x14ac:dyDescent="0.3">
      <c r="A1435">
        <v>10136</v>
      </c>
      <c r="B1435" s="2">
        <v>45627</v>
      </c>
      <c r="C1435" t="s">
        <v>88</v>
      </c>
      <c r="D1435">
        <v>89</v>
      </c>
      <c r="E1435">
        <v>35</v>
      </c>
      <c r="F1435">
        <v>1</v>
      </c>
      <c r="G1435">
        <v>0</v>
      </c>
    </row>
    <row r="1436" spans="1:7" x14ac:dyDescent="0.3">
      <c r="A1436">
        <v>10136</v>
      </c>
      <c r="B1436" s="2">
        <v>45383</v>
      </c>
      <c r="C1436" t="s">
        <v>4</v>
      </c>
      <c r="D1436">
        <v>51</v>
      </c>
      <c r="E1436">
        <v>70</v>
      </c>
      <c r="F1436">
        <v>1</v>
      </c>
      <c r="G1436">
        <v>0</v>
      </c>
    </row>
    <row r="1437" spans="1:7" x14ac:dyDescent="0.3">
      <c r="A1437">
        <v>10136</v>
      </c>
      <c r="B1437" s="2">
        <v>45231</v>
      </c>
      <c r="C1437" t="s">
        <v>10</v>
      </c>
      <c r="D1437">
        <v>137</v>
      </c>
      <c r="E1437">
        <v>22</v>
      </c>
      <c r="F1437">
        <v>3</v>
      </c>
      <c r="G1437">
        <v>3</v>
      </c>
    </row>
    <row r="1438" spans="1:7" x14ac:dyDescent="0.3">
      <c r="A1438">
        <v>10136</v>
      </c>
      <c r="B1438" s="2">
        <v>45047</v>
      </c>
      <c r="C1438" t="s">
        <v>36</v>
      </c>
      <c r="D1438">
        <v>164</v>
      </c>
      <c r="E1438">
        <v>82</v>
      </c>
      <c r="F1438">
        <v>2</v>
      </c>
      <c r="G1438">
        <v>0</v>
      </c>
    </row>
    <row r="1439" spans="1:7" x14ac:dyDescent="0.3">
      <c r="A1439">
        <v>10136</v>
      </c>
      <c r="B1439" s="2">
        <v>45383</v>
      </c>
      <c r="C1439" t="s">
        <v>21</v>
      </c>
      <c r="D1439">
        <v>175</v>
      </c>
      <c r="E1439">
        <v>42</v>
      </c>
      <c r="F1439">
        <v>1</v>
      </c>
      <c r="G1439">
        <v>0</v>
      </c>
    </row>
    <row r="1440" spans="1:7" x14ac:dyDescent="0.3">
      <c r="A1440">
        <v>10136</v>
      </c>
      <c r="B1440" s="2">
        <v>44805</v>
      </c>
      <c r="C1440" t="s">
        <v>48</v>
      </c>
      <c r="D1440">
        <v>223</v>
      </c>
      <c r="E1440">
        <v>49</v>
      </c>
      <c r="F1440">
        <v>1</v>
      </c>
      <c r="G1440">
        <v>1</v>
      </c>
    </row>
    <row r="1441" spans="1:7" x14ac:dyDescent="0.3">
      <c r="A1441">
        <v>10136</v>
      </c>
      <c r="B1441" s="2">
        <v>44713</v>
      </c>
      <c r="C1441" t="s">
        <v>40</v>
      </c>
      <c r="D1441">
        <v>162</v>
      </c>
      <c r="E1441">
        <v>79</v>
      </c>
      <c r="F1441">
        <v>5</v>
      </c>
      <c r="G1441">
        <v>3</v>
      </c>
    </row>
    <row r="1442" spans="1:7" x14ac:dyDescent="0.3">
      <c r="A1442">
        <v>10136</v>
      </c>
      <c r="B1442" s="2">
        <v>44896</v>
      </c>
      <c r="C1442" t="s">
        <v>68</v>
      </c>
      <c r="D1442">
        <v>202</v>
      </c>
      <c r="E1442">
        <v>77</v>
      </c>
      <c r="F1442">
        <v>0</v>
      </c>
      <c r="G1442">
        <v>0</v>
      </c>
    </row>
    <row r="1443" spans="1:7" x14ac:dyDescent="0.3">
      <c r="A1443">
        <v>10136</v>
      </c>
      <c r="B1443" s="2">
        <v>45413</v>
      </c>
      <c r="C1443" t="s">
        <v>89</v>
      </c>
      <c r="D1443">
        <v>170</v>
      </c>
      <c r="E1443">
        <v>55</v>
      </c>
      <c r="F1443">
        <v>5</v>
      </c>
      <c r="G1443">
        <v>5</v>
      </c>
    </row>
    <row r="1444" spans="1:7" x14ac:dyDescent="0.3">
      <c r="A1444">
        <v>10136</v>
      </c>
      <c r="B1444" s="2">
        <v>45444</v>
      </c>
      <c r="C1444" t="s">
        <v>102</v>
      </c>
      <c r="D1444">
        <v>191</v>
      </c>
      <c r="E1444">
        <v>62</v>
      </c>
      <c r="F1444">
        <v>3</v>
      </c>
      <c r="G1444">
        <v>3</v>
      </c>
    </row>
    <row r="1445" spans="1:7" x14ac:dyDescent="0.3">
      <c r="A1445">
        <v>10137</v>
      </c>
      <c r="B1445" s="2">
        <v>45261</v>
      </c>
      <c r="C1445" t="s">
        <v>7</v>
      </c>
      <c r="D1445">
        <v>75</v>
      </c>
      <c r="E1445">
        <v>47</v>
      </c>
      <c r="F1445">
        <v>4</v>
      </c>
      <c r="G1445">
        <v>4</v>
      </c>
    </row>
    <row r="1446" spans="1:7" x14ac:dyDescent="0.3">
      <c r="A1446">
        <v>10137</v>
      </c>
      <c r="B1446" s="2">
        <v>44652</v>
      </c>
      <c r="C1446" t="s">
        <v>75</v>
      </c>
      <c r="D1446">
        <v>211</v>
      </c>
      <c r="E1446">
        <v>69</v>
      </c>
      <c r="F1446">
        <v>1</v>
      </c>
      <c r="G1446">
        <v>0</v>
      </c>
    </row>
    <row r="1447" spans="1:7" x14ac:dyDescent="0.3">
      <c r="A1447">
        <v>10137</v>
      </c>
      <c r="B1447" s="2">
        <v>45566</v>
      </c>
      <c r="C1447" t="s">
        <v>102</v>
      </c>
      <c r="D1447">
        <v>245</v>
      </c>
      <c r="E1447">
        <v>44</v>
      </c>
      <c r="F1447">
        <v>0</v>
      </c>
      <c r="G1447">
        <v>0</v>
      </c>
    </row>
    <row r="1448" spans="1:7" x14ac:dyDescent="0.3">
      <c r="A1448">
        <v>10137</v>
      </c>
      <c r="B1448" s="2">
        <v>44743</v>
      </c>
      <c r="C1448" t="s">
        <v>57</v>
      </c>
      <c r="D1448">
        <v>180</v>
      </c>
      <c r="E1448">
        <v>82</v>
      </c>
      <c r="F1448">
        <v>0</v>
      </c>
      <c r="G1448">
        <v>0</v>
      </c>
    </row>
    <row r="1449" spans="1:7" x14ac:dyDescent="0.3">
      <c r="A1449">
        <v>10137</v>
      </c>
      <c r="B1449" s="2">
        <v>45474</v>
      </c>
      <c r="C1449" t="s">
        <v>15</v>
      </c>
      <c r="D1449">
        <v>179</v>
      </c>
      <c r="E1449">
        <v>99</v>
      </c>
      <c r="F1449">
        <v>0</v>
      </c>
      <c r="G1449">
        <v>0</v>
      </c>
    </row>
    <row r="1450" spans="1:7" x14ac:dyDescent="0.3">
      <c r="A1450">
        <v>10137</v>
      </c>
      <c r="B1450" s="2">
        <v>44958</v>
      </c>
      <c r="C1450" t="s">
        <v>100</v>
      </c>
      <c r="D1450">
        <v>274</v>
      </c>
      <c r="E1450">
        <v>73</v>
      </c>
      <c r="F1450">
        <v>2</v>
      </c>
      <c r="G1450">
        <v>2</v>
      </c>
    </row>
    <row r="1451" spans="1:7" x14ac:dyDescent="0.3">
      <c r="A1451">
        <v>10137</v>
      </c>
      <c r="B1451" s="2">
        <v>44805</v>
      </c>
      <c r="C1451" t="s">
        <v>21</v>
      </c>
      <c r="D1451">
        <v>124</v>
      </c>
      <c r="E1451">
        <v>10</v>
      </c>
      <c r="F1451">
        <v>1</v>
      </c>
      <c r="G1451">
        <v>1</v>
      </c>
    </row>
    <row r="1452" spans="1:7" x14ac:dyDescent="0.3">
      <c r="A1452">
        <v>10137</v>
      </c>
      <c r="B1452" s="2">
        <v>45505</v>
      </c>
      <c r="C1452" t="s">
        <v>82</v>
      </c>
      <c r="D1452">
        <v>112</v>
      </c>
      <c r="E1452">
        <v>29</v>
      </c>
      <c r="F1452">
        <v>0</v>
      </c>
      <c r="G1452">
        <v>0</v>
      </c>
    </row>
    <row r="1453" spans="1:7" x14ac:dyDescent="0.3">
      <c r="A1453">
        <v>10137</v>
      </c>
      <c r="B1453" s="2">
        <v>44774</v>
      </c>
      <c r="C1453" t="s">
        <v>42</v>
      </c>
      <c r="D1453">
        <v>276</v>
      </c>
      <c r="E1453">
        <v>23</v>
      </c>
      <c r="F1453">
        <v>0</v>
      </c>
      <c r="G1453">
        <v>0</v>
      </c>
    </row>
    <row r="1454" spans="1:7" x14ac:dyDescent="0.3">
      <c r="A1454">
        <v>10137</v>
      </c>
      <c r="B1454" s="2">
        <v>45474</v>
      </c>
      <c r="C1454" t="s">
        <v>35</v>
      </c>
      <c r="D1454">
        <v>22</v>
      </c>
      <c r="E1454">
        <v>17</v>
      </c>
      <c r="F1454">
        <v>3</v>
      </c>
      <c r="G1454">
        <v>3</v>
      </c>
    </row>
    <row r="1455" spans="1:7" x14ac:dyDescent="0.3">
      <c r="A1455">
        <v>10137</v>
      </c>
      <c r="B1455" s="2">
        <v>44774</v>
      </c>
      <c r="C1455" t="s">
        <v>78</v>
      </c>
      <c r="D1455">
        <v>163</v>
      </c>
      <c r="E1455">
        <v>40</v>
      </c>
      <c r="F1455">
        <v>3</v>
      </c>
      <c r="G1455">
        <v>1</v>
      </c>
    </row>
    <row r="1456" spans="1:7" x14ac:dyDescent="0.3">
      <c r="A1456">
        <v>10137</v>
      </c>
      <c r="B1456" s="2">
        <v>45597</v>
      </c>
      <c r="C1456" t="s">
        <v>69</v>
      </c>
      <c r="D1456">
        <v>143</v>
      </c>
      <c r="E1456">
        <v>94</v>
      </c>
      <c r="F1456">
        <v>5</v>
      </c>
      <c r="G1456">
        <v>3</v>
      </c>
    </row>
    <row r="1457" spans="1:7" x14ac:dyDescent="0.3">
      <c r="A1457">
        <v>10138</v>
      </c>
      <c r="B1457" s="2">
        <v>44927</v>
      </c>
      <c r="C1457" t="s">
        <v>19</v>
      </c>
      <c r="D1457">
        <v>253</v>
      </c>
      <c r="E1457">
        <v>95</v>
      </c>
      <c r="F1457">
        <v>2</v>
      </c>
      <c r="G1457">
        <v>1</v>
      </c>
    </row>
    <row r="1458" spans="1:7" x14ac:dyDescent="0.3">
      <c r="A1458">
        <v>10138</v>
      </c>
      <c r="B1458" s="2">
        <v>44743</v>
      </c>
      <c r="C1458" t="s">
        <v>59</v>
      </c>
      <c r="D1458">
        <v>262</v>
      </c>
      <c r="E1458">
        <v>59</v>
      </c>
      <c r="F1458">
        <v>2</v>
      </c>
      <c r="G1458">
        <v>1</v>
      </c>
    </row>
    <row r="1459" spans="1:7" x14ac:dyDescent="0.3">
      <c r="A1459">
        <v>10138</v>
      </c>
      <c r="B1459" s="2">
        <v>44743</v>
      </c>
      <c r="C1459" t="s">
        <v>22</v>
      </c>
      <c r="D1459">
        <v>247</v>
      </c>
      <c r="E1459">
        <v>13</v>
      </c>
      <c r="F1459">
        <v>3</v>
      </c>
      <c r="G1459">
        <v>1</v>
      </c>
    </row>
    <row r="1460" spans="1:7" x14ac:dyDescent="0.3">
      <c r="A1460">
        <v>10138</v>
      </c>
      <c r="B1460" s="2">
        <v>45108</v>
      </c>
      <c r="C1460" t="s">
        <v>85</v>
      </c>
      <c r="D1460">
        <v>244</v>
      </c>
      <c r="E1460">
        <v>84</v>
      </c>
      <c r="F1460">
        <v>1</v>
      </c>
      <c r="G1460">
        <v>0</v>
      </c>
    </row>
    <row r="1461" spans="1:7" x14ac:dyDescent="0.3">
      <c r="A1461">
        <v>10138</v>
      </c>
      <c r="B1461" s="2">
        <v>45139</v>
      </c>
      <c r="C1461" t="s">
        <v>6</v>
      </c>
      <c r="D1461">
        <v>27</v>
      </c>
      <c r="E1461">
        <v>55</v>
      </c>
      <c r="F1461">
        <v>3</v>
      </c>
      <c r="G1461">
        <v>0</v>
      </c>
    </row>
    <row r="1462" spans="1:7" x14ac:dyDescent="0.3">
      <c r="A1462">
        <v>10138</v>
      </c>
      <c r="B1462" s="2">
        <v>44805</v>
      </c>
      <c r="C1462" t="s">
        <v>27</v>
      </c>
      <c r="D1462">
        <v>249</v>
      </c>
      <c r="E1462">
        <v>30</v>
      </c>
      <c r="F1462">
        <v>2</v>
      </c>
      <c r="G1462">
        <v>0</v>
      </c>
    </row>
    <row r="1463" spans="1:7" x14ac:dyDescent="0.3">
      <c r="A1463">
        <v>10138</v>
      </c>
      <c r="B1463" s="2">
        <v>45231</v>
      </c>
      <c r="C1463" t="s">
        <v>99</v>
      </c>
      <c r="D1463">
        <v>266</v>
      </c>
      <c r="E1463">
        <v>100</v>
      </c>
      <c r="F1463">
        <v>1</v>
      </c>
      <c r="G1463">
        <v>1</v>
      </c>
    </row>
    <row r="1464" spans="1:7" x14ac:dyDescent="0.3">
      <c r="A1464">
        <v>10138</v>
      </c>
      <c r="B1464" s="2">
        <v>45566</v>
      </c>
      <c r="C1464" t="s">
        <v>88</v>
      </c>
      <c r="D1464">
        <v>209</v>
      </c>
      <c r="E1464">
        <v>93</v>
      </c>
      <c r="F1464">
        <v>0</v>
      </c>
      <c r="G1464">
        <v>0</v>
      </c>
    </row>
    <row r="1465" spans="1:7" x14ac:dyDescent="0.3">
      <c r="A1465">
        <v>10138</v>
      </c>
      <c r="B1465" s="2">
        <v>44835</v>
      </c>
      <c r="C1465" t="s">
        <v>34</v>
      </c>
      <c r="D1465">
        <v>190</v>
      </c>
      <c r="E1465">
        <v>27</v>
      </c>
      <c r="F1465">
        <v>2</v>
      </c>
      <c r="G1465">
        <v>1</v>
      </c>
    </row>
    <row r="1466" spans="1:7" x14ac:dyDescent="0.3">
      <c r="A1466">
        <v>10138</v>
      </c>
      <c r="B1466" s="2">
        <v>45078</v>
      </c>
      <c r="C1466" t="s">
        <v>25</v>
      </c>
      <c r="D1466">
        <v>165</v>
      </c>
      <c r="E1466">
        <v>58</v>
      </c>
      <c r="F1466">
        <v>0</v>
      </c>
      <c r="G1466">
        <v>0</v>
      </c>
    </row>
    <row r="1467" spans="1:7" x14ac:dyDescent="0.3">
      <c r="A1467">
        <v>10138</v>
      </c>
      <c r="B1467" s="2">
        <v>45474</v>
      </c>
      <c r="C1467" t="s">
        <v>69</v>
      </c>
      <c r="D1467">
        <v>102</v>
      </c>
      <c r="E1467">
        <v>94</v>
      </c>
      <c r="F1467">
        <v>5</v>
      </c>
      <c r="G1467">
        <v>4</v>
      </c>
    </row>
    <row r="1468" spans="1:7" x14ac:dyDescent="0.3">
      <c r="A1468">
        <v>10138</v>
      </c>
      <c r="B1468" s="2">
        <v>45566</v>
      </c>
      <c r="C1468" t="s">
        <v>98</v>
      </c>
      <c r="D1468">
        <v>142</v>
      </c>
      <c r="E1468">
        <v>85</v>
      </c>
      <c r="F1468">
        <v>2</v>
      </c>
      <c r="G1468">
        <v>1</v>
      </c>
    </row>
    <row r="1469" spans="1:7" x14ac:dyDescent="0.3">
      <c r="A1469">
        <v>10138</v>
      </c>
      <c r="B1469" s="2">
        <v>45231</v>
      </c>
      <c r="C1469" t="s">
        <v>93</v>
      </c>
      <c r="D1469">
        <v>216</v>
      </c>
      <c r="E1469">
        <v>30</v>
      </c>
      <c r="F1469">
        <v>0</v>
      </c>
      <c r="G1469">
        <v>0</v>
      </c>
    </row>
    <row r="1470" spans="1:7" x14ac:dyDescent="0.3">
      <c r="A1470">
        <v>10138</v>
      </c>
      <c r="B1470" s="2">
        <v>44986</v>
      </c>
      <c r="C1470" t="s">
        <v>73</v>
      </c>
      <c r="D1470">
        <v>59</v>
      </c>
      <c r="E1470">
        <v>51</v>
      </c>
      <c r="F1470">
        <v>1</v>
      </c>
      <c r="G1470">
        <v>1</v>
      </c>
    </row>
    <row r="1471" spans="1:7" x14ac:dyDescent="0.3">
      <c r="A1471">
        <v>10139</v>
      </c>
      <c r="B1471" s="2">
        <v>44682</v>
      </c>
      <c r="C1471" t="s">
        <v>102</v>
      </c>
      <c r="D1471">
        <v>41</v>
      </c>
      <c r="E1471">
        <v>14</v>
      </c>
      <c r="F1471">
        <v>2</v>
      </c>
      <c r="G1471">
        <v>0</v>
      </c>
    </row>
    <row r="1472" spans="1:7" x14ac:dyDescent="0.3">
      <c r="A1472">
        <v>10139</v>
      </c>
      <c r="B1472" s="2">
        <v>44682</v>
      </c>
      <c r="C1472" t="s">
        <v>97</v>
      </c>
      <c r="D1472">
        <v>236</v>
      </c>
      <c r="E1472">
        <v>51</v>
      </c>
      <c r="F1472">
        <v>0</v>
      </c>
      <c r="G1472">
        <v>0</v>
      </c>
    </row>
    <row r="1473" spans="1:7" x14ac:dyDescent="0.3">
      <c r="A1473">
        <v>10139</v>
      </c>
      <c r="B1473" s="2">
        <v>44743</v>
      </c>
      <c r="C1473" t="s">
        <v>34</v>
      </c>
      <c r="D1473">
        <v>240</v>
      </c>
      <c r="E1473">
        <v>35</v>
      </c>
      <c r="F1473">
        <v>1</v>
      </c>
      <c r="G1473">
        <v>0</v>
      </c>
    </row>
    <row r="1474" spans="1:7" x14ac:dyDescent="0.3">
      <c r="A1474">
        <v>10139</v>
      </c>
      <c r="B1474" s="2">
        <v>45047</v>
      </c>
      <c r="C1474" t="s">
        <v>17</v>
      </c>
      <c r="D1474">
        <v>261</v>
      </c>
      <c r="E1474">
        <v>35</v>
      </c>
      <c r="F1474">
        <v>2</v>
      </c>
      <c r="G1474">
        <v>0</v>
      </c>
    </row>
    <row r="1475" spans="1:7" x14ac:dyDescent="0.3">
      <c r="A1475">
        <v>10139</v>
      </c>
      <c r="B1475" s="2">
        <v>44866</v>
      </c>
      <c r="C1475" t="s">
        <v>26</v>
      </c>
      <c r="D1475">
        <v>232</v>
      </c>
      <c r="E1475">
        <v>84</v>
      </c>
      <c r="F1475">
        <v>1</v>
      </c>
      <c r="G1475">
        <v>0</v>
      </c>
    </row>
    <row r="1476" spans="1:7" x14ac:dyDescent="0.3">
      <c r="A1476">
        <v>10139</v>
      </c>
      <c r="B1476" s="2">
        <v>44593</v>
      </c>
      <c r="C1476" t="s">
        <v>53</v>
      </c>
      <c r="D1476">
        <v>59</v>
      </c>
      <c r="E1476">
        <v>10</v>
      </c>
      <c r="F1476">
        <v>0</v>
      </c>
      <c r="G1476">
        <v>0</v>
      </c>
    </row>
    <row r="1477" spans="1:7" x14ac:dyDescent="0.3">
      <c r="A1477">
        <v>10139</v>
      </c>
      <c r="B1477" s="2">
        <v>45261</v>
      </c>
      <c r="C1477" t="s">
        <v>100</v>
      </c>
      <c r="D1477">
        <v>218</v>
      </c>
      <c r="E1477">
        <v>53</v>
      </c>
      <c r="F1477">
        <v>4</v>
      </c>
      <c r="G1477">
        <v>0</v>
      </c>
    </row>
    <row r="1478" spans="1:7" x14ac:dyDescent="0.3">
      <c r="A1478">
        <v>10139</v>
      </c>
      <c r="B1478" s="2">
        <v>44896</v>
      </c>
      <c r="C1478" t="s">
        <v>57</v>
      </c>
      <c r="D1478">
        <v>280</v>
      </c>
      <c r="E1478">
        <v>83</v>
      </c>
      <c r="F1478">
        <v>1</v>
      </c>
      <c r="G1478">
        <v>0</v>
      </c>
    </row>
    <row r="1479" spans="1:7" x14ac:dyDescent="0.3">
      <c r="A1479">
        <v>10140</v>
      </c>
      <c r="B1479" s="2">
        <v>44713</v>
      </c>
      <c r="C1479" t="s">
        <v>68</v>
      </c>
      <c r="D1479">
        <v>75</v>
      </c>
      <c r="E1479">
        <v>25</v>
      </c>
      <c r="F1479">
        <v>2</v>
      </c>
      <c r="G1479">
        <v>0</v>
      </c>
    </row>
    <row r="1480" spans="1:7" x14ac:dyDescent="0.3">
      <c r="A1480">
        <v>10140</v>
      </c>
      <c r="B1480" s="2">
        <v>45505</v>
      </c>
      <c r="C1480" t="s">
        <v>49</v>
      </c>
      <c r="D1480">
        <v>128</v>
      </c>
      <c r="E1480">
        <v>38</v>
      </c>
      <c r="F1480">
        <v>1</v>
      </c>
      <c r="G1480">
        <v>0</v>
      </c>
    </row>
    <row r="1481" spans="1:7" x14ac:dyDescent="0.3">
      <c r="A1481">
        <v>10140</v>
      </c>
      <c r="B1481" s="2">
        <v>45108</v>
      </c>
      <c r="C1481" t="s">
        <v>83</v>
      </c>
      <c r="D1481">
        <v>138</v>
      </c>
      <c r="E1481">
        <v>30</v>
      </c>
      <c r="F1481">
        <v>2</v>
      </c>
      <c r="G1481">
        <v>0</v>
      </c>
    </row>
    <row r="1482" spans="1:7" x14ac:dyDescent="0.3">
      <c r="A1482">
        <v>10140</v>
      </c>
      <c r="B1482" s="2">
        <v>45108</v>
      </c>
      <c r="C1482" t="s">
        <v>75</v>
      </c>
      <c r="D1482">
        <v>48</v>
      </c>
      <c r="E1482">
        <v>76</v>
      </c>
      <c r="F1482">
        <v>4</v>
      </c>
      <c r="G1482">
        <v>1</v>
      </c>
    </row>
    <row r="1483" spans="1:7" x14ac:dyDescent="0.3">
      <c r="A1483">
        <v>10140</v>
      </c>
      <c r="B1483" s="2">
        <v>45536</v>
      </c>
      <c r="C1483" t="s">
        <v>21</v>
      </c>
      <c r="D1483">
        <v>169</v>
      </c>
      <c r="E1483">
        <v>79</v>
      </c>
      <c r="F1483">
        <v>4</v>
      </c>
      <c r="G1483">
        <v>0</v>
      </c>
    </row>
    <row r="1484" spans="1:7" x14ac:dyDescent="0.3">
      <c r="A1484">
        <v>10140</v>
      </c>
      <c r="B1484" s="2">
        <v>44774</v>
      </c>
      <c r="C1484" t="s">
        <v>12</v>
      </c>
      <c r="D1484">
        <v>251</v>
      </c>
      <c r="E1484">
        <v>53</v>
      </c>
      <c r="F1484">
        <v>0</v>
      </c>
      <c r="G1484">
        <v>0</v>
      </c>
    </row>
    <row r="1485" spans="1:7" x14ac:dyDescent="0.3">
      <c r="A1485">
        <v>10140</v>
      </c>
      <c r="B1485" s="2">
        <v>45352</v>
      </c>
      <c r="C1485" t="s">
        <v>60</v>
      </c>
      <c r="D1485">
        <v>143</v>
      </c>
      <c r="E1485">
        <v>27</v>
      </c>
      <c r="F1485">
        <v>1</v>
      </c>
      <c r="G1485">
        <v>0</v>
      </c>
    </row>
    <row r="1486" spans="1:7" x14ac:dyDescent="0.3">
      <c r="A1486">
        <v>10140</v>
      </c>
      <c r="B1486" s="2">
        <v>44958</v>
      </c>
      <c r="C1486" t="s">
        <v>58</v>
      </c>
      <c r="D1486">
        <v>290</v>
      </c>
      <c r="E1486">
        <v>73</v>
      </c>
      <c r="F1486">
        <v>0</v>
      </c>
      <c r="G1486">
        <v>0</v>
      </c>
    </row>
    <row r="1487" spans="1:7" x14ac:dyDescent="0.3">
      <c r="A1487">
        <v>10140</v>
      </c>
      <c r="B1487" s="2">
        <v>44682</v>
      </c>
      <c r="C1487" t="s">
        <v>84</v>
      </c>
      <c r="D1487">
        <v>298</v>
      </c>
      <c r="E1487">
        <v>54</v>
      </c>
      <c r="F1487">
        <v>5</v>
      </c>
      <c r="G1487">
        <v>0</v>
      </c>
    </row>
    <row r="1488" spans="1:7" x14ac:dyDescent="0.3">
      <c r="A1488">
        <v>10140</v>
      </c>
      <c r="B1488" s="2">
        <v>44682</v>
      </c>
      <c r="C1488" t="s">
        <v>52</v>
      </c>
      <c r="D1488">
        <v>223</v>
      </c>
      <c r="E1488">
        <v>20</v>
      </c>
      <c r="F1488">
        <v>5</v>
      </c>
      <c r="G1488">
        <v>4</v>
      </c>
    </row>
    <row r="1489" spans="1:7" x14ac:dyDescent="0.3">
      <c r="A1489">
        <v>10140</v>
      </c>
      <c r="B1489" s="2">
        <v>45627</v>
      </c>
      <c r="C1489" t="s">
        <v>13</v>
      </c>
      <c r="D1489">
        <v>255</v>
      </c>
      <c r="E1489">
        <v>23</v>
      </c>
      <c r="F1489">
        <v>1</v>
      </c>
      <c r="G1489">
        <v>0</v>
      </c>
    </row>
    <row r="1490" spans="1:7" x14ac:dyDescent="0.3">
      <c r="A1490">
        <v>10140</v>
      </c>
      <c r="B1490" s="2">
        <v>44621</v>
      </c>
      <c r="C1490" t="s">
        <v>76</v>
      </c>
      <c r="D1490">
        <v>264</v>
      </c>
      <c r="E1490">
        <v>65</v>
      </c>
      <c r="F1490">
        <v>1</v>
      </c>
      <c r="G1490">
        <v>1</v>
      </c>
    </row>
    <row r="1491" spans="1:7" x14ac:dyDescent="0.3">
      <c r="A1491">
        <v>10141</v>
      </c>
      <c r="B1491" s="2">
        <v>44593</v>
      </c>
      <c r="C1491" t="s">
        <v>42</v>
      </c>
      <c r="D1491">
        <v>292</v>
      </c>
      <c r="E1491">
        <v>58</v>
      </c>
      <c r="F1491">
        <v>0</v>
      </c>
      <c r="G1491">
        <v>0</v>
      </c>
    </row>
    <row r="1492" spans="1:7" x14ac:dyDescent="0.3">
      <c r="A1492">
        <v>10141</v>
      </c>
      <c r="B1492" s="2">
        <v>44805</v>
      </c>
      <c r="C1492" t="s">
        <v>33</v>
      </c>
      <c r="D1492">
        <v>230</v>
      </c>
      <c r="E1492">
        <v>24</v>
      </c>
      <c r="F1492">
        <v>4</v>
      </c>
      <c r="G1492">
        <v>1</v>
      </c>
    </row>
    <row r="1493" spans="1:7" x14ac:dyDescent="0.3">
      <c r="A1493">
        <v>10141</v>
      </c>
      <c r="B1493" s="2">
        <v>45413</v>
      </c>
      <c r="C1493" t="s">
        <v>6</v>
      </c>
      <c r="D1493">
        <v>70</v>
      </c>
      <c r="E1493">
        <v>34</v>
      </c>
      <c r="F1493">
        <v>2</v>
      </c>
      <c r="G1493">
        <v>1</v>
      </c>
    </row>
    <row r="1494" spans="1:7" x14ac:dyDescent="0.3">
      <c r="A1494">
        <v>10141</v>
      </c>
      <c r="B1494" s="2">
        <v>45200</v>
      </c>
      <c r="C1494" t="s">
        <v>11</v>
      </c>
      <c r="D1494">
        <v>233</v>
      </c>
      <c r="E1494">
        <v>21</v>
      </c>
      <c r="F1494">
        <v>0</v>
      </c>
      <c r="G1494">
        <v>0</v>
      </c>
    </row>
    <row r="1495" spans="1:7" x14ac:dyDescent="0.3">
      <c r="A1495">
        <v>10141</v>
      </c>
      <c r="B1495" s="2">
        <v>44562</v>
      </c>
      <c r="C1495" t="s">
        <v>7</v>
      </c>
      <c r="D1495">
        <v>126</v>
      </c>
      <c r="E1495">
        <v>15</v>
      </c>
      <c r="F1495">
        <v>4</v>
      </c>
      <c r="G1495">
        <v>4</v>
      </c>
    </row>
    <row r="1496" spans="1:7" x14ac:dyDescent="0.3">
      <c r="A1496">
        <v>10141</v>
      </c>
      <c r="B1496" s="2">
        <v>44562</v>
      </c>
      <c r="C1496" t="s">
        <v>103</v>
      </c>
      <c r="D1496">
        <v>137</v>
      </c>
      <c r="E1496">
        <v>26</v>
      </c>
      <c r="F1496">
        <v>0</v>
      </c>
      <c r="G1496">
        <v>0</v>
      </c>
    </row>
    <row r="1497" spans="1:7" x14ac:dyDescent="0.3">
      <c r="A1497">
        <v>10141</v>
      </c>
      <c r="B1497" s="2">
        <v>45413</v>
      </c>
      <c r="C1497" t="s">
        <v>29</v>
      </c>
      <c r="D1497">
        <v>102</v>
      </c>
      <c r="E1497">
        <v>54</v>
      </c>
      <c r="F1497">
        <v>0</v>
      </c>
      <c r="G1497">
        <v>0</v>
      </c>
    </row>
    <row r="1498" spans="1:7" x14ac:dyDescent="0.3">
      <c r="A1498">
        <v>10141</v>
      </c>
      <c r="B1498" s="2">
        <v>45017</v>
      </c>
      <c r="C1498" t="s">
        <v>72</v>
      </c>
      <c r="D1498">
        <v>159</v>
      </c>
      <c r="E1498">
        <v>71</v>
      </c>
      <c r="F1498">
        <v>2</v>
      </c>
      <c r="G1498">
        <v>1</v>
      </c>
    </row>
    <row r="1499" spans="1:7" x14ac:dyDescent="0.3">
      <c r="A1499">
        <v>10141</v>
      </c>
      <c r="B1499" s="2">
        <v>44774</v>
      </c>
      <c r="C1499" t="s">
        <v>81</v>
      </c>
      <c r="D1499">
        <v>49</v>
      </c>
      <c r="E1499">
        <v>73</v>
      </c>
      <c r="F1499">
        <v>1</v>
      </c>
      <c r="G1499">
        <v>0</v>
      </c>
    </row>
    <row r="1500" spans="1:7" x14ac:dyDescent="0.3">
      <c r="A1500">
        <v>10141</v>
      </c>
      <c r="B1500" s="2">
        <v>45231</v>
      </c>
      <c r="C1500" t="s">
        <v>52</v>
      </c>
      <c r="D1500">
        <v>122</v>
      </c>
      <c r="E1500">
        <v>80</v>
      </c>
      <c r="F1500">
        <v>2</v>
      </c>
      <c r="G1500">
        <v>1</v>
      </c>
    </row>
    <row r="1501" spans="1:7" x14ac:dyDescent="0.3">
      <c r="A1501">
        <v>10141</v>
      </c>
      <c r="B1501" s="2">
        <v>45108</v>
      </c>
      <c r="C1501" t="s">
        <v>91</v>
      </c>
      <c r="D1501">
        <v>135</v>
      </c>
      <c r="E1501">
        <v>99</v>
      </c>
      <c r="F1501">
        <v>2</v>
      </c>
      <c r="G1501">
        <v>1</v>
      </c>
    </row>
    <row r="1502" spans="1:7" x14ac:dyDescent="0.3">
      <c r="A1502">
        <v>10141</v>
      </c>
      <c r="B1502" s="2">
        <v>45597</v>
      </c>
      <c r="C1502" t="s">
        <v>98</v>
      </c>
      <c r="D1502">
        <v>267</v>
      </c>
      <c r="E1502">
        <v>62</v>
      </c>
      <c r="F1502">
        <v>0</v>
      </c>
      <c r="G1502">
        <v>0</v>
      </c>
    </row>
    <row r="1503" spans="1:7" x14ac:dyDescent="0.3">
      <c r="A1503">
        <v>10142</v>
      </c>
      <c r="B1503" s="2">
        <v>44621</v>
      </c>
      <c r="C1503" t="s">
        <v>66</v>
      </c>
      <c r="D1503">
        <v>130</v>
      </c>
      <c r="E1503">
        <v>12</v>
      </c>
      <c r="F1503">
        <v>3</v>
      </c>
      <c r="G1503">
        <v>0</v>
      </c>
    </row>
    <row r="1504" spans="1:7" x14ac:dyDescent="0.3">
      <c r="A1504">
        <v>10142</v>
      </c>
      <c r="B1504" s="2">
        <v>45505</v>
      </c>
      <c r="C1504" t="s">
        <v>39</v>
      </c>
      <c r="D1504">
        <v>27</v>
      </c>
      <c r="E1504">
        <v>59</v>
      </c>
      <c r="F1504">
        <v>2</v>
      </c>
      <c r="G1504">
        <v>2</v>
      </c>
    </row>
    <row r="1505" spans="1:7" x14ac:dyDescent="0.3">
      <c r="A1505">
        <v>10142</v>
      </c>
      <c r="B1505" s="2">
        <v>45139</v>
      </c>
      <c r="C1505" t="s">
        <v>14</v>
      </c>
      <c r="D1505">
        <v>53</v>
      </c>
      <c r="E1505">
        <v>73</v>
      </c>
      <c r="F1505">
        <v>1</v>
      </c>
      <c r="G1505">
        <v>1</v>
      </c>
    </row>
    <row r="1506" spans="1:7" x14ac:dyDescent="0.3">
      <c r="A1506">
        <v>10142</v>
      </c>
      <c r="B1506" s="2">
        <v>44593</v>
      </c>
      <c r="C1506" t="s">
        <v>30</v>
      </c>
      <c r="D1506">
        <v>205</v>
      </c>
      <c r="E1506">
        <v>38</v>
      </c>
      <c r="F1506">
        <v>3</v>
      </c>
      <c r="G1506">
        <v>0</v>
      </c>
    </row>
    <row r="1507" spans="1:7" x14ac:dyDescent="0.3">
      <c r="A1507">
        <v>10142</v>
      </c>
      <c r="B1507" s="2">
        <v>44958</v>
      </c>
      <c r="C1507" t="s">
        <v>21</v>
      </c>
      <c r="D1507">
        <v>204</v>
      </c>
      <c r="E1507">
        <v>78</v>
      </c>
      <c r="F1507">
        <v>2</v>
      </c>
      <c r="G1507">
        <v>1</v>
      </c>
    </row>
    <row r="1508" spans="1:7" x14ac:dyDescent="0.3">
      <c r="A1508">
        <v>10142</v>
      </c>
      <c r="B1508" s="2">
        <v>44652</v>
      </c>
      <c r="C1508" t="s">
        <v>70</v>
      </c>
      <c r="D1508">
        <v>166</v>
      </c>
      <c r="E1508">
        <v>87</v>
      </c>
      <c r="F1508">
        <v>1</v>
      </c>
      <c r="G1508">
        <v>0</v>
      </c>
    </row>
    <row r="1509" spans="1:7" x14ac:dyDescent="0.3">
      <c r="A1509">
        <v>10142</v>
      </c>
      <c r="B1509" s="2">
        <v>45200</v>
      </c>
      <c r="C1509" t="s">
        <v>33</v>
      </c>
      <c r="D1509">
        <v>144</v>
      </c>
      <c r="E1509">
        <v>53</v>
      </c>
      <c r="F1509">
        <v>1</v>
      </c>
      <c r="G1509">
        <v>0</v>
      </c>
    </row>
    <row r="1510" spans="1:7" x14ac:dyDescent="0.3">
      <c r="A1510">
        <v>10142</v>
      </c>
      <c r="B1510" s="2">
        <v>45383</v>
      </c>
      <c r="C1510" t="s">
        <v>43</v>
      </c>
      <c r="D1510">
        <v>228</v>
      </c>
      <c r="E1510">
        <v>96</v>
      </c>
      <c r="F1510">
        <v>0</v>
      </c>
      <c r="G1510">
        <v>0</v>
      </c>
    </row>
    <row r="1511" spans="1:7" x14ac:dyDescent="0.3">
      <c r="A1511">
        <v>10142</v>
      </c>
      <c r="B1511" s="2">
        <v>45108</v>
      </c>
      <c r="C1511" t="s">
        <v>98</v>
      </c>
      <c r="D1511">
        <v>283</v>
      </c>
      <c r="E1511">
        <v>30</v>
      </c>
      <c r="F1511">
        <v>3</v>
      </c>
      <c r="G1511">
        <v>2</v>
      </c>
    </row>
    <row r="1512" spans="1:7" x14ac:dyDescent="0.3">
      <c r="A1512">
        <v>10142</v>
      </c>
      <c r="B1512" s="2">
        <v>45292</v>
      </c>
      <c r="C1512" t="s">
        <v>74</v>
      </c>
      <c r="D1512">
        <v>249</v>
      </c>
      <c r="E1512">
        <v>45</v>
      </c>
      <c r="F1512">
        <v>0</v>
      </c>
      <c r="G1512">
        <v>0</v>
      </c>
    </row>
    <row r="1513" spans="1:7" x14ac:dyDescent="0.3">
      <c r="A1513">
        <v>10142</v>
      </c>
      <c r="B1513" s="2">
        <v>45078</v>
      </c>
      <c r="C1513" t="s">
        <v>19</v>
      </c>
      <c r="D1513">
        <v>53</v>
      </c>
      <c r="E1513">
        <v>53</v>
      </c>
      <c r="F1513">
        <v>2</v>
      </c>
      <c r="G1513">
        <v>1</v>
      </c>
    </row>
    <row r="1514" spans="1:7" x14ac:dyDescent="0.3">
      <c r="A1514">
        <v>10142</v>
      </c>
      <c r="B1514" s="2">
        <v>45323</v>
      </c>
      <c r="C1514" t="s">
        <v>51</v>
      </c>
      <c r="D1514">
        <v>29</v>
      </c>
      <c r="E1514">
        <v>44</v>
      </c>
      <c r="F1514">
        <v>2</v>
      </c>
      <c r="G1514">
        <v>1</v>
      </c>
    </row>
    <row r="1515" spans="1:7" x14ac:dyDescent="0.3">
      <c r="A1515">
        <v>10142</v>
      </c>
      <c r="B1515" s="2">
        <v>45047</v>
      </c>
      <c r="C1515" t="s">
        <v>96</v>
      </c>
      <c r="D1515">
        <v>16</v>
      </c>
      <c r="E1515">
        <v>43</v>
      </c>
      <c r="F1515">
        <v>1</v>
      </c>
      <c r="G1515">
        <v>1</v>
      </c>
    </row>
    <row r="1516" spans="1:7" x14ac:dyDescent="0.3">
      <c r="A1516">
        <v>10142</v>
      </c>
      <c r="B1516" s="2">
        <v>44896</v>
      </c>
      <c r="C1516" t="s">
        <v>22</v>
      </c>
      <c r="D1516">
        <v>237</v>
      </c>
      <c r="E1516">
        <v>11</v>
      </c>
      <c r="F1516">
        <v>0</v>
      </c>
      <c r="G1516">
        <v>0</v>
      </c>
    </row>
    <row r="1517" spans="1:7" x14ac:dyDescent="0.3">
      <c r="A1517">
        <v>10143</v>
      </c>
      <c r="B1517" s="2">
        <v>45627</v>
      </c>
      <c r="C1517" t="s">
        <v>8</v>
      </c>
      <c r="D1517">
        <v>170</v>
      </c>
      <c r="E1517">
        <v>43</v>
      </c>
      <c r="F1517">
        <v>1</v>
      </c>
      <c r="G1517">
        <v>0</v>
      </c>
    </row>
    <row r="1518" spans="1:7" x14ac:dyDescent="0.3">
      <c r="A1518">
        <v>10143</v>
      </c>
      <c r="B1518" s="2">
        <v>45078</v>
      </c>
      <c r="C1518" t="s">
        <v>49</v>
      </c>
      <c r="D1518">
        <v>142</v>
      </c>
      <c r="E1518">
        <v>90</v>
      </c>
      <c r="F1518">
        <v>1</v>
      </c>
      <c r="G1518">
        <v>0</v>
      </c>
    </row>
    <row r="1519" spans="1:7" x14ac:dyDescent="0.3">
      <c r="A1519">
        <v>10143</v>
      </c>
      <c r="B1519" s="2">
        <v>44896</v>
      </c>
      <c r="C1519" t="s">
        <v>65</v>
      </c>
      <c r="D1519">
        <v>85</v>
      </c>
      <c r="E1519">
        <v>39</v>
      </c>
      <c r="F1519">
        <v>5</v>
      </c>
      <c r="G1519">
        <v>0</v>
      </c>
    </row>
    <row r="1520" spans="1:7" x14ac:dyDescent="0.3">
      <c r="A1520">
        <v>10143</v>
      </c>
      <c r="B1520" s="2">
        <v>44774</v>
      </c>
      <c r="C1520" t="s">
        <v>85</v>
      </c>
      <c r="D1520">
        <v>29</v>
      </c>
      <c r="E1520">
        <v>66</v>
      </c>
      <c r="F1520">
        <v>2</v>
      </c>
      <c r="G1520">
        <v>2</v>
      </c>
    </row>
    <row r="1521" spans="1:7" x14ac:dyDescent="0.3">
      <c r="A1521">
        <v>10143</v>
      </c>
      <c r="B1521" s="2">
        <v>45170</v>
      </c>
      <c r="C1521" t="s">
        <v>75</v>
      </c>
      <c r="D1521">
        <v>31</v>
      </c>
      <c r="E1521">
        <v>17</v>
      </c>
      <c r="F1521">
        <v>5</v>
      </c>
      <c r="G1521">
        <v>1</v>
      </c>
    </row>
    <row r="1522" spans="1:7" x14ac:dyDescent="0.3">
      <c r="A1522">
        <v>10143</v>
      </c>
      <c r="B1522" s="2">
        <v>45047</v>
      </c>
      <c r="C1522" t="s">
        <v>31</v>
      </c>
      <c r="D1522">
        <v>141</v>
      </c>
      <c r="E1522">
        <v>86</v>
      </c>
      <c r="F1522">
        <v>1</v>
      </c>
      <c r="G1522">
        <v>0</v>
      </c>
    </row>
    <row r="1523" spans="1:7" x14ac:dyDescent="0.3">
      <c r="A1523">
        <v>10143</v>
      </c>
      <c r="B1523" s="2">
        <v>45017</v>
      </c>
      <c r="C1523" t="s">
        <v>56</v>
      </c>
      <c r="D1523">
        <v>189</v>
      </c>
      <c r="E1523">
        <v>24</v>
      </c>
      <c r="F1523">
        <v>0</v>
      </c>
      <c r="G1523">
        <v>0</v>
      </c>
    </row>
    <row r="1524" spans="1:7" x14ac:dyDescent="0.3">
      <c r="A1524">
        <v>10143</v>
      </c>
      <c r="B1524" s="2">
        <v>45536</v>
      </c>
      <c r="C1524" t="s">
        <v>11</v>
      </c>
      <c r="D1524">
        <v>49</v>
      </c>
      <c r="E1524">
        <v>83</v>
      </c>
      <c r="F1524">
        <v>0</v>
      </c>
      <c r="G1524">
        <v>0</v>
      </c>
    </row>
    <row r="1525" spans="1:7" x14ac:dyDescent="0.3">
      <c r="A1525">
        <v>10143</v>
      </c>
      <c r="B1525" s="2">
        <v>45261</v>
      </c>
      <c r="C1525" t="s">
        <v>78</v>
      </c>
      <c r="D1525">
        <v>222</v>
      </c>
      <c r="E1525">
        <v>28</v>
      </c>
      <c r="F1525">
        <v>1</v>
      </c>
      <c r="G1525">
        <v>1</v>
      </c>
    </row>
    <row r="1526" spans="1:7" x14ac:dyDescent="0.3">
      <c r="A1526">
        <v>10143</v>
      </c>
      <c r="B1526" s="2">
        <v>44593</v>
      </c>
      <c r="C1526" t="s">
        <v>14</v>
      </c>
      <c r="D1526">
        <v>177</v>
      </c>
      <c r="E1526">
        <v>62</v>
      </c>
      <c r="F1526">
        <v>2</v>
      </c>
      <c r="G1526">
        <v>1</v>
      </c>
    </row>
    <row r="1527" spans="1:7" x14ac:dyDescent="0.3">
      <c r="A1527">
        <v>10143</v>
      </c>
      <c r="B1527" s="2">
        <v>45261</v>
      </c>
      <c r="C1527" t="s">
        <v>39</v>
      </c>
      <c r="D1527">
        <v>250</v>
      </c>
      <c r="E1527">
        <v>57</v>
      </c>
      <c r="F1527">
        <v>0</v>
      </c>
      <c r="G1527">
        <v>0</v>
      </c>
    </row>
    <row r="1528" spans="1:7" x14ac:dyDescent="0.3">
      <c r="A1528">
        <v>10143</v>
      </c>
      <c r="B1528" s="2">
        <v>44621</v>
      </c>
      <c r="C1528" t="s">
        <v>82</v>
      </c>
      <c r="D1528">
        <v>158</v>
      </c>
      <c r="E1528">
        <v>23</v>
      </c>
      <c r="F1528">
        <v>2</v>
      </c>
      <c r="G1528">
        <v>0</v>
      </c>
    </row>
    <row r="1529" spans="1:7" x14ac:dyDescent="0.3">
      <c r="A1529">
        <v>10144</v>
      </c>
      <c r="B1529" s="2">
        <v>44713</v>
      </c>
      <c r="C1529" t="s">
        <v>31</v>
      </c>
      <c r="D1529">
        <v>49</v>
      </c>
      <c r="E1529">
        <v>83</v>
      </c>
      <c r="F1529">
        <v>2</v>
      </c>
      <c r="G1529">
        <v>2</v>
      </c>
    </row>
    <row r="1530" spans="1:7" x14ac:dyDescent="0.3">
      <c r="A1530">
        <v>10144</v>
      </c>
      <c r="B1530" s="2">
        <v>45627</v>
      </c>
      <c r="C1530" t="s">
        <v>44</v>
      </c>
      <c r="D1530">
        <v>224</v>
      </c>
      <c r="E1530">
        <v>77</v>
      </c>
      <c r="F1530">
        <v>5</v>
      </c>
      <c r="G1530">
        <v>0</v>
      </c>
    </row>
    <row r="1531" spans="1:7" x14ac:dyDescent="0.3">
      <c r="A1531">
        <v>10144</v>
      </c>
      <c r="B1531" s="2">
        <v>44652</v>
      </c>
      <c r="C1531" t="s">
        <v>69</v>
      </c>
      <c r="D1531">
        <v>251</v>
      </c>
      <c r="E1531">
        <v>50</v>
      </c>
      <c r="F1531">
        <v>4</v>
      </c>
      <c r="G1531">
        <v>3</v>
      </c>
    </row>
    <row r="1532" spans="1:7" x14ac:dyDescent="0.3">
      <c r="A1532">
        <v>10144</v>
      </c>
      <c r="B1532" s="2">
        <v>45078</v>
      </c>
      <c r="C1532" t="s">
        <v>95</v>
      </c>
      <c r="D1532">
        <v>109</v>
      </c>
      <c r="E1532">
        <v>52</v>
      </c>
      <c r="F1532">
        <v>2</v>
      </c>
      <c r="G1532">
        <v>0</v>
      </c>
    </row>
    <row r="1533" spans="1:7" x14ac:dyDescent="0.3">
      <c r="A1533">
        <v>10144</v>
      </c>
      <c r="B1533" s="2">
        <v>45017</v>
      </c>
      <c r="C1533" t="s">
        <v>103</v>
      </c>
      <c r="D1533">
        <v>195</v>
      </c>
      <c r="E1533">
        <v>24</v>
      </c>
      <c r="F1533">
        <v>1</v>
      </c>
      <c r="G1533">
        <v>1</v>
      </c>
    </row>
    <row r="1534" spans="1:7" x14ac:dyDescent="0.3">
      <c r="A1534">
        <v>10144</v>
      </c>
      <c r="B1534" s="2">
        <v>45017</v>
      </c>
      <c r="C1534" t="s">
        <v>98</v>
      </c>
      <c r="D1534">
        <v>237</v>
      </c>
      <c r="E1534">
        <v>55</v>
      </c>
      <c r="F1534">
        <v>2</v>
      </c>
      <c r="G1534">
        <v>0</v>
      </c>
    </row>
    <row r="1535" spans="1:7" x14ac:dyDescent="0.3">
      <c r="A1535">
        <v>10144</v>
      </c>
      <c r="B1535" s="2">
        <v>45627</v>
      </c>
      <c r="C1535" t="s">
        <v>78</v>
      </c>
      <c r="D1535">
        <v>268</v>
      </c>
      <c r="E1535">
        <v>87</v>
      </c>
      <c r="F1535">
        <v>1</v>
      </c>
      <c r="G1535">
        <v>1</v>
      </c>
    </row>
    <row r="1536" spans="1:7" x14ac:dyDescent="0.3">
      <c r="A1536">
        <v>10144</v>
      </c>
      <c r="B1536" s="2">
        <v>44986</v>
      </c>
      <c r="C1536" t="s">
        <v>48</v>
      </c>
      <c r="D1536">
        <v>239</v>
      </c>
      <c r="E1536">
        <v>78</v>
      </c>
      <c r="F1536">
        <v>1</v>
      </c>
      <c r="G1536">
        <v>0</v>
      </c>
    </row>
    <row r="1537" spans="1:7" x14ac:dyDescent="0.3">
      <c r="A1537">
        <v>10144</v>
      </c>
      <c r="B1537" s="2">
        <v>45017</v>
      </c>
      <c r="C1537" t="s">
        <v>52</v>
      </c>
      <c r="D1537">
        <v>218</v>
      </c>
      <c r="E1537">
        <v>87</v>
      </c>
      <c r="F1537">
        <v>5</v>
      </c>
      <c r="G1537">
        <v>1</v>
      </c>
    </row>
    <row r="1538" spans="1:7" x14ac:dyDescent="0.3">
      <c r="A1538">
        <v>10144</v>
      </c>
      <c r="B1538" s="2">
        <v>45047</v>
      </c>
      <c r="C1538" t="s">
        <v>8</v>
      </c>
      <c r="D1538">
        <v>156</v>
      </c>
      <c r="E1538">
        <v>20</v>
      </c>
      <c r="F1538">
        <v>2</v>
      </c>
      <c r="G1538">
        <v>0</v>
      </c>
    </row>
    <row r="1539" spans="1:7" x14ac:dyDescent="0.3">
      <c r="A1539">
        <v>10144</v>
      </c>
      <c r="B1539" s="2">
        <v>45352</v>
      </c>
      <c r="C1539" t="s">
        <v>88</v>
      </c>
      <c r="D1539">
        <v>225</v>
      </c>
      <c r="E1539">
        <v>90</v>
      </c>
      <c r="F1539">
        <v>1</v>
      </c>
      <c r="G1539">
        <v>1</v>
      </c>
    </row>
    <row r="1540" spans="1:7" x14ac:dyDescent="0.3">
      <c r="A1540">
        <v>10144</v>
      </c>
      <c r="B1540" s="2">
        <v>44927</v>
      </c>
      <c r="C1540" t="s">
        <v>96</v>
      </c>
      <c r="D1540">
        <v>102</v>
      </c>
      <c r="E1540">
        <v>25</v>
      </c>
      <c r="F1540">
        <v>0</v>
      </c>
      <c r="G1540">
        <v>0</v>
      </c>
    </row>
    <row r="1541" spans="1:7" x14ac:dyDescent="0.3">
      <c r="A1541">
        <v>10144</v>
      </c>
      <c r="B1541" s="2">
        <v>45352</v>
      </c>
      <c r="C1541" t="s">
        <v>23</v>
      </c>
      <c r="D1541">
        <v>144</v>
      </c>
      <c r="E1541">
        <v>22</v>
      </c>
      <c r="F1541">
        <v>5</v>
      </c>
      <c r="G1541">
        <v>3</v>
      </c>
    </row>
    <row r="1542" spans="1:7" x14ac:dyDescent="0.3">
      <c r="A1542">
        <v>10144</v>
      </c>
      <c r="B1542" s="2">
        <v>44805</v>
      </c>
      <c r="C1542" t="s">
        <v>101</v>
      </c>
      <c r="D1542">
        <v>27</v>
      </c>
      <c r="E1542">
        <v>19</v>
      </c>
      <c r="F1542">
        <v>0</v>
      </c>
      <c r="G1542">
        <v>0</v>
      </c>
    </row>
    <row r="1543" spans="1:7" x14ac:dyDescent="0.3">
      <c r="A1543">
        <v>10145</v>
      </c>
      <c r="B1543" s="2">
        <v>45627</v>
      </c>
      <c r="C1543" t="s">
        <v>69</v>
      </c>
      <c r="D1543">
        <v>133</v>
      </c>
      <c r="E1543">
        <v>53</v>
      </c>
      <c r="F1543">
        <v>0</v>
      </c>
      <c r="G1543">
        <v>0</v>
      </c>
    </row>
    <row r="1544" spans="1:7" x14ac:dyDescent="0.3">
      <c r="A1544">
        <v>10145</v>
      </c>
      <c r="B1544" s="2">
        <v>44743</v>
      </c>
      <c r="C1544" t="s">
        <v>71</v>
      </c>
      <c r="D1544">
        <v>33</v>
      </c>
      <c r="E1544">
        <v>62</v>
      </c>
      <c r="F1544">
        <v>1</v>
      </c>
      <c r="G1544">
        <v>1</v>
      </c>
    </row>
    <row r="1545" spans="1:7" x14ac:dyDescent="0.3">
      <c r="A1545">
        <v>10145</v>
      </c>
      <c r="B1545" s="2">
        <v>45413</v>
      </c>
      <c r="C1545" t="s">
        <v>53</v>
      </c>
      <c r="D1545">
        <v>233</v>
      </c>
      <c r="E1545">
        <v>33</v>
      </c>
      <c r="F1545">
        <v>3</v>
      </c>
      <c r="G1545">
        <v>1</v>
      </c>
    </row>
    <row r="1546" spans="1:7" x14ac:dyDescent="0.3">
      <c r="A1546">
        <v>10145</v>
      </c>
      <c r="B1546" s="2">
        <v>45536</v>
      </c>
      <c r="C1546" t="s">
        <v>58</v>
      </c>
      <c r="D1546">
        <v>52</v>
      </c>
      <c r="E1546">
        <v>96</v>
      </c>
      <c r="F1546">
        <v>0</v>
      </c>
      <c r="G1546">
        <v>0</v>
      </c>
    </row>
    <row r="1547" spans="1:7" x14ac:dyDescent="0.3">
      <c r="A1547">
        <v>10145</v>
      </c>
      <c r="B1547" s="2">
        <v>45444</v>
      </c>
      <c r="C1547" t="s">
        <v>49</v>
      </c>
      <c r="D1547">
        <v>204</v>
      </c>
      <c r="E1547">
        <v>75</v>
      </c>
      <c r="F1547">
        <v>3</v>
      </c>
      <c r="G1547">
        <v>1</v>
      </c>
    </row>
    <row r="1548" spans="1:7" x14ac:dyDescent="0.3">
      <c r="A1548">
        <v>10145</v>
      </c>
      <c r="B1548" s="2">
        <v>45078</v>
      </c>
      <c r="C1548" t="s">
        <v>20</v>
      </c>
      <c r="D1548">
        <v>59</v>
      </c>
      <c r="E1548">
        <v>53</v>
      </c>
      <c r="F1548">
        <v>1</v>
      </c>
      <c r="G1548">
        <v>1</v>
      </c>
    </row>
    <row r="1549" spans="1:7" x14ac:dyDescent="0.3">
      <c r="A1549">
        <v>10145</v>
      </c>
      <c r="B1549" s="2">
        <v>44652</v>
      </c>
      <c r="C1549" t="s">
        <v>55</v>
      </c>
      <c r="D1549">
        <v>298</v>
      </c>
      <c r="E1549">
        <v>75</v>
      </c>
      <c r="F1549">
        <v>4</v>
      </c>
      <c r="G1549">
        <v>4</v>
      </c>
    </row>
    <row r="1550" spans="1:7" x14ac:dyDescent="0.3">
      <c r="A1550">
        <v>10146</v>
      </c>
      <c r="B1550" s="2">
        <v>45383</v>
      </c>
      <c r="C1550" t="s">
        <v>40</v>
      </c>
      <c r="D1550">
        <v>275</v>
      </c>
      <c r="E1550">
        <v>54</v>
      </c>
      <c r="F1550">
        <v>2</v>
      </c>
      <c r="G1550">
        <v>0</v>
      </c>
    </row>
    <row r="1551" spans="1:7" x14ac:dyDescent="0.3">
      <c r="A1551">
        <v>10146</v>
      </c>
      <c r="B1551" s="2">
        <v>45108</v>
      </c>
      <c r="C1551" t="s">
        <v>45</v>
      </c>
      <c r="D1551">
        <v>94</v>
      </c>
      <c r="E1551">
        <v>72</v>
      </c>
      <c r="F1551">
        <v>1</v>
      </c>
      <c r="G1551">
        <v>1</v>
      </c>
    </row>
    <row r="1552" spans="1:7" x14ac:dyDescent="0.3">
      <c r="A1552">
        <v>10146</v>
      </c>
      <c r="B1552" s="2">
        <v>45413</v>
      </c>
      <c r="C1552" t="s">
        <v>53</v>
      </c>
      <c r="D1552">
        <v>124</v>
      </c>
      <c r="E1552">
        <v>87</v>
      </c>
      <c r="F1552">
        <v>1</v>
      </c>
      <c r="G1552">
        <v>1</v>
      </c>
    </row>
    <row r="1553" spans="1:7" x14ac:dyDescent="0.3">
      <c r="A1553">
        <v>10146</v>
      </c>
      <c r="B1553" s="2">
        <v>44743</v>
      </c>
      <c r="C1553" t="s">
        <v>44</v>
      </c>
      <c r="D1553">
        <v>128</v>
      </c>
      <c r="E1553">
        <v>36</v>
      </c>
      <c r="F1553">
        <v>1</v>
      </c>
      <c r="G1553">
        <v>0</v>
      </c>
    </row>
    <row r="1554" spans="1:7" x14ac:dyDescent="0.3">
      <c r="A1554">
        <v>10146</v>
      </c>
      <c r="B1554" s="2">
        <v>45627</v>
      </c>
      <c r="C1554" t="s">
        <v>100</v>
      </c>
      <c r="D1554">
        <v>270</v>
      </c>
      <c r="E1554">
        <v>79</v>
      </c>
      <c r="F1554">
        <v>0</v>
      </c>
      <c r="G1554">
        <v>0</v>
      </c>
    </row>
    <row r="1555" spans="1:7" x14ac:dyDescent="0.3">
      <c r="A1555">
        <v>10146</v>
      </c>
      <c r="B1555" s="2">
        <v>45597</v>
      </c>
      <c r="C1555" t="s">
        <v>26</v>
      </c>
      <c r="D1555">
        <v>109</v>
      </c>
      <c r="E1555">
        <v>57</v>
      </c>
      <c r="F1555">
        <v>1</v>
      </c>
      <c r="G1555">
        <v>0</v>
      </c>
    </row>
    <row r="1556" spans="1:7" x14ac:dyDescent="0.3">
      <c r="A1556">
        <v>10146</v>
      </c>
      <c r="B1556" s="2">
        <v>44958</v>
      </c>
      <c r="C1556" t="s">
        <v>22</v>
      </c>
      <c r="D1556">
        <v>154</v>
      </c>
      <c r="E1556">
        <v>76</v>
      </c>
      <c r="F1556">
        <v>3</v>
      </c>
      <c r="G1556">
        <v>3</v>
      </c>
    </row>
    <row r="1557" spans="1:7" x14ac:dyDescent="0.3">
      <c r="A1557">
        <v>10146</v>
      </c>
      <c r="B1557" s="2">
        <v>44805</v>
      </c>
      <c r="C1557" t="s">
        <v>9</v>
      </c>
      <c r="D1557">
        <v>242</v>
      </c>
      <c r="E1557">
        <v>66</v>
      </c>
      <c r="F1557">
        <v>0</v>
      </c>
      <c r="G1557">
        <v>0</v>
      </c>
    </row>
    <row r="1558" spans="1:7" x14ac:dyDescent="0.3">
      <c r="A1558">
        <v>10146</v>
      </c>
      <c r="B1558" s="2">
        <v>45383</v>
      </c>
      <c r="C1558" t="s">
        <v>98</v>
      </c>
      <c r="D1558">
        <v>262</v>
      </c>
      <c r="E1558">
        <v>45</v>
      </c>
      <c r="F1558">
        <v>0</v>
      </c>
      <c r="G1558">
        <v>0</v>
      </c>
    </row>
    <row r="1559" spans="1:7" x14ac:dyDescent="0.3">
      <c r="A1559">
        <v>10146</v>
      </c>
      <c r="B1559" s="2">
        <v>44774</v>
      </c>
      <c r="C1559" t="s">
        <v>97</v>
      </c>
      <c r="D1559">
        <v>191</v>
      </c>
      <c r="E1559">
        <v>51</v>
      </c>
      <c r="F1559">
        <v>0</v>
      </c>
      <c r="G1559">
        <v>0</v>
      </c>
    </row>
    <row r="1560" spans="1:7" x14ac:dyDescent="0.3">
      <c r="A1560">
        <v>10146</v>
      </c>
      <c r="B1560" s="2">
        <v>44866</v>
      </c>
      <c r="C1560" t="s">
        <v>30</v>
      </c>
      <c r="D1560">
        <v>269</v>
      </c>
      <c r="E1560">
        <v>90</v>
      </c>
      <c r="F1560">
        <v>2</v>
      </c>
      <c r="G1560">
        <v>1</v>
      </c>
    </row>
    <row r="1561" spans="1:7" x14ac:dyDescent="0.3">
      <c r="A1561">
        <v>10147</v>
      </c>
      <c r="B1561" s="2">
        <v>44621</v>
      </c>
      <c r="C1561" t="s">
        <v>90</v>
      </c>
      <c r="D1561">
        <v>14</v>
      </c>
      <c r="E1561">
        <v>38</v>
      </c>
      <c r="F1561">
        <v>0</v>
      </c>
      <c r="G1561">
        <v>0</v>
      </c>
    </row>
    <row r="1562" spans="1:7" x14ac:dyDescent="0.3">
      <c r="A1562">
        <v>10147</v>
      </c>
      <c r="B1562" s="2">
        <v>44927</v>
      </c>
      <c r="C1562" t="s">
        <v>103</v>
      </c>
      <c r="D1562">
        <v>145</v>
      </c>
      <c r="E1562">
        <v>33</v>
      </c>
      <c r="F1562">
        <v>1</v>
      </c>
      <c r="G1562">
        <v>1</v>
      </c>
    </row>
    <row r="1563" spans="1:7" x14ac:dyDescent="0.3">
      <c r="A1563">
        <v>10147</v>
      </c>
      <c r="B1563" s="2">
        <v>45505</v>
      </c>
      <c r="C1563" t="s">
        <v>13</v>
      </c>
      <c r="D1563">
        <v>154</v>
      </c>
      <c r="E1563">
        <v>76</v>
      </c>
      <c r="F1563">
        <v>0</v>
      </c>
      <c r="G1563">
        <v>0</v>
      </c>
    </row>
    <row r="1564" spans="1:7" x14ac:dyDescent="0.3">
      <c r="A1564">
        <v>10147</v>
      </c>
      <c r="B1564" s="2">
        <v>44958</v>
      </c>
      <c r="C1564" t="s">
        <v>94</v>
      </c>
      <c r="D1564">
        <v>11</v>
      </c>
      <c r="E1564">
        <v>81</v>
      </c>
      <c r="F1564">
        <v>0</v>
      </c>
      <c r="G1564">
        <v>0</v>
      </c>
    </row>
    <row r="1565" spans="1:7" x14ac:dyDescent="0.3">
      <c r="A1565">
        <v>10147</v>
      </c>
      <c r="B1565" s="2">
        <v>44958</v>
      </c>
      <c r="C1565" t="s">
        <v>92</v>
      </c>
      <c r="D1565">
        <v>101</v>
      </c>
      <c r="E1565">
        <v>88</v>
      </c>
      <c r="F1565">
        <v>1</v>
      </c>
      <c r="G1565">
        <v>1</v>
      </c>
    </row>
    <row r="1566" spans="1:7" x14ac:dyDescent="0.3">
      <c r="A1566">
        <v>10147</v>
      </c>
      <c r="B1566" s="2">
        <v>45292</v>
      </c>
      <c r="C1566" t="s">
        <v>44</v>
      </c>
      <c r="D1566">
        <v>130</v>
      </c>
      <c r="E1566">
        <v>48</v>
      </c>
      <c r="F1566">
        <v>3</v>
      </c>
      <c r="G1566">
        <v>1</v>
      </c>
    </row>
    <row r="1567" spans="1:7" x14ac:dyDescent="0.3">
      <c r="A1567">
        <v>10147</v>
      </c>
      <c r="B1567" s="2">
        <v>44986</v>
      </c>
      <c r="C1567" t="s">
        <v>8</v>
      </c>
      <c r="D1567">
        <v>159</v>
      </c>
      <c r="E1567">
        <v>86</v>
      </c>
      <c r="F1567">
        <v>3</v>
      </c>
      <c r="G1567">
        <v>3</v>
      </c>
    </row>
    <row r="1568" spans="1:7" x14ac:dyDescent="0.3">
      <c r="A1568">
        <v>10147</v>
      </c>
      <c r="B1568" s="2">
        <v>45231</v>
      </c>
      <c r="C1568" t="s">
        <v>59</v>
      </c>
      <c r="D1568">
        <v>288</v>
      </c>
      <c r="E1568">
        <v>38</v>
      </c>
      <c r="F1568">
        <v>2</v>
      </c>
      <c r="G1568">
        <v>0</v>
      </c>
    </row>
    <row r="1569" spans="1:7" x14ac:dyDescent="0.3">
      <c r="A1569">
        <v>10147</v>
      </c>
      <c r="B1569" s="2">
        <v>44774</v>
      </c>
      <c r="C1569" t="s">
        <v>16</v>
      </c>
      <c r="D1569">
        <v>157</v>
      </c>
      <c r="E1569">
        <v>41</v>
      </c>
      <c r="F1569">
        <v>3</v>
      </c>
      <c r="G1569">
        <v>2</v>
      </c>
    </row>
    <row r="1570" spans="1:7" x14ac:dyDescent="0.3">
      <c r="A1570">
        <v>10147</v>
      </c>
      <c r="B1570" s="2">
        <v>45383</v>
      </c>
      <c r="C1570" t="s">
        <v>70</v>
      </c>
      <c r="D1570">
        <v>69</v>
      </c>
      <c r="E1570">
        <v>94</v>
      </c>
      <c r="F1570">
        <v>1</v>
      </c>
      <c r="G1570">
        <v>1</v>
      </c>
    </row>
    <row r="1571" spans="1:7" x14ac:dyDescent="0.3">
      <c r="A1571">
        <v>10147</v>
      </c>
      <c r="B1571" s="2">
        <v>44774</v>
      </c>
      <c r="C1571" t="s">
        <v>28</v>
      </c>
      <c r="D1571">
        <v>187</v>
      </c>
      <c r="E1571">
        <v>72</v>
      </c>
      <c r="F1571">
        <v>1</v>
      </c>
      <c r="G1571">
        <v>1</v>
      </c>
    </row>
    <row r="1572" spans="1:7" x14ac:dyDescent="0.3">
      <c r="A1572">
        <v>10147</v>
      </c>
      <c r="B1572" s="2">
        <v>45352</v>
      </c>
      <c r="C1572" t="s">
        <v>75</v>
      </c>
      <c r="D1572">
        <v>130</v>
      </c>
      <c r="E1572">
        <v>74</v>
      </c>
      <c r="F1572">
        <v>1</v>
      </c>
      <c r="G1572">
        <v>1</v>
      </c>
    </row>
    <row r="1573" spans="1:7" x14ac:dyDescent="0.3">
      <c r="A1573">
        <v>10147</v>
      </c>
      <c r="B1573" s="2">
        <v>44958</v>
      </c>
      <c r="C1573" t="s">
        <v>88</v>
      </c>
      <c r="D1573">
        <v>219</v>
      </c>
      <c r="E1573">
        <v>96</v>
      </c>
      <c r="F1573">
        <v>1</v>
      </c>
      <c r="G1573">
        <v>1</v>
      </c>
    </row>
    <row r="1574" spans="1:7" x14ac:dyDescent="0.3">
      <c r="A1574">
        <v>10148</v>
      </c>
      <c r="B1574" s="2">
        <v>44986</v>
      </c>
      <c r="C1574" t="s">
        <v>56</v>
      </c>
      <c r="D1574">
        <v>183</v>
      </c>
      <c r="E1574">
        <v>62</v>
      </c>
      <c r="F1574">
        <v>1</v>
      </c>
      <c r="G1574">
        <v>1</v>
      </c>
    </row>
    <row r="1575" spans="1:7" x14ac:dyDescent="0.3">
      <c r="A1575">
        <v>10148</v>
      </c>
      <c r="B1575" s="2">
        <v>44986</v>
      </c>
      <c r="C1575" t="s">
        <v>54</v>
      </c>
      <c r="D1575">
        <v>95</v>
      </c>
      <c r="E1575">
        <v>88</v>
      </c>
      <c r="F1575">
        <v>1</v>
      </c>
      <c r="G1575">
        <v>0</v>
      </c>
    </row>
    <row r="1576" spans="1:7" x14ac:dyDescent="0.3">
      <c r="A1576">
        <v>10148</v>
      </c>
      <c r="B1576" s="2">
        <v>45200</v>
      </c>
      <c r="C1576" t="s">
        <v>60</v>
      </c>
      <c r="D1576">
        <v>76</v>
      </c>
      <c r="E1576">
        <v>12</v>
      </c>
      <c r="F1576">
        <v>4</v>
      </c>
      <c r="G1576">
        <v>0</v>
      </c>
    </row>
    <row r="1577" spans="1:7" x14ac:dyDescent="0.3">
      <c r="A1577">
        <v>10148</v>
      </c>
      <c r="B1577" s="2">
        <v>45292</v>
      </c>
      <c r="C1577" t="s">
        <v>58</v>
      </c>
      <c r="D1577">
        <v>56</v>
      </c>
      <c r="E1577">
        <v>18</v>
      </c>
      <c r="F1577">
        <v>2</v>
      </c>
      <c r="G1577">
        <v>2</v>
      </c>
    </row>
    <row r="1578" spans="1:7" x14ac:dyDescent="0.3">
      <c r="A1578">
        <v>10148</v>
      </c>
      <c r="B1578" s="2">
        <v>44652</v>
      </c>
      <c r="C1578" t="s">
        <v>55</v>
      </c>
      <c r="D1578">
        <v>275</v>
      </c>
      <c r="E1578">
        <v>30</v>
      </c>
      <c r="F1578">
        <v>1</v>
      </c>
      <c r="G1578">
        <v>0</v>
      </c>
    </row>
    <row r="1579" spans="1:7" x14ac:dyDescent="0.3">
      <c r="A1579">
        <v>10148</v>
      </c>
      <c r="B1579" s="2">
        <v>45597</v>
      </c>
      <c r="C1579" t="s">
        <v>37</v>
      </c>
      <c r="D1579">
        <v>212</v>
      </c>
      <c r="E1579">
        <v>57</v>
      </c>
      <c r="F1579">
        <v>1</v>
      </c>
      <c r="G1579">
        <v>0</v>
      </c>
    </row>
    <row r="1580" spans="1:7" x14ac:dyDescent="0.3">
      <c r="A1580">
        <v>10148</v>
      </c>
      <c r="B1580" s="2">
        <v>45200</v>
      </c>
      <c r="C1580" t="s">
        <v>10</v>
      </c>
      <c r="D1580">
        <v>221</v>
      </c>
      <c r="E1580">
        <v>41</v>
      </c>
      <c r="F1580">
        <v>2</v>
      </c>
      <c r="G1580">
        <v>2</v>
      </c>
    </row>
    <row r="1581" spans="1:7" x14ac:dyDescent="0.3">
      <c r="A1581">
        <v>10148</v>
      </c>
      <c r="B1581" s="2">
        <v>44562</v>
      </c>
      <c r="C1581" t="s">
        <v>38</v>
      </c>
      <c r="D1581">
        <v>28</v>
      </c>
      <c r="E1581">
        <v>72</v>
      </c>
      <c r="F1581">
        <v>0</v>
      </c>
      <c r="G1581">
        <v>0</v>
      </c>
    </row>
    <row r="1582" spans="1:7" x14ac:dyDescent="0.3">
      <c r="A1582">
        <v>10148</v>
      </c>
      <c r="B1582" s="2">
        <v>44621</v>
      </c>
      <c r="C1582" t="s">
        <v>66</v>
      </c>
      <c r="D1582">
        <v>90</v>
      </c>
      <c r="E1582">
        <v>39</v>
      </c>
      <c r="F1582">
        <v>2</v>
      </c>
      <c r="G1582">
        <v>0</v>
      </c>
    </row>
    <row r="1583" spans="1:7" x14ac:dyDescent="0.3">
      <c r="A1583">
        <v>10148</v>
      </c>
      <c r="B1583" s="2">
        <v>45017</v>
      </c>
      <c r="C1583" t="s">
        <v>97</v>
      </c>
      <c r="D1583">
        <v>27</v>
      </c>
      <c r="E1583">
        <v>93</v>
      </c>
      <c r="F1583">
        <v>0</v>
      </c>
      <c r="G1583">
        <v>0</v>
      </c>
    </row>
    <row r="1584" spans="1:7" x14ac:dyDescent="0.3">
      <c r="A1584">
        <v>10149</v>
      </c>
      <c r="B1584" s="2">
        <v>44593</v>
      </c>
      <c r="C1584" t="s">
        <v>20</v>
      </c>
      <c r="D1584">
        <v>17</v>
      </c>
      <c r="E1584">
        <v>22</v>
      </c>
      <c r="F1584">
        <v>4</v>
      </c>
      <c r="G1584">
        <v>1</v>
      </c>
    </row>
    <row r="1585" spans="1:7" x14ac:dyDescent="0.3">
      <c r="A1585">
        <v>10149</v>
      </c>
      <c r="B1585" s="2">
        <v>45323</v>
      </c>
      <c r="C1585" t="s">
        <v>98</v>
      </c>
      <c r="D1585">
        <v>109</v>
      </c>
      <c r="E1585">
        <v>64</v>
      </c>
      <c r="F1585">
        <v>2</v>
      </c>
      <c r="G1585">
        <v>1</v>
      </c>
    </row>
    <row r="1586" spans="1:7" x14ac:dyDescent="0.3">
      <c r="A1586">
        <v>10149</v>
      </c>
      <c r="B1586" s="2">
        <v>45536</v>
      </c>
      <c r="C1586" t="s">
        <v>38</v>
      </c>
      <c r="D1586">
        <v>21</v>
      </c>
      <c r="E1586">
        <v>35</v>
      </c>
      <c r="F1586">
        <v>2</v>
      </c>
      <c r="G1586">
        <v>1</v>
      </c>
    </row>
    <row r="1587" spans="1:7" x14ac:dyDescent="0.3">
      <c r="A1587">
        <v>10149</v>
      </c>
      <c r="B1587" s="2">
        <v>44743</v>
      </c>
      <c r="C1587" t="s">
        <v>14</v>
      </c>
      <c r="D1587">
        <v>145</v>
      </c>
      <c r="E1587">
        <v>47</v>
      </c>
      <c r="F1587">
        <v>3</v>
      </c>
      <c r="G1587">
        <v>3</v>
      </c>
    </row>
    <row r="1588" spans="1:7" x14ac:dyDescent="0.3">
      <c r="A1588">
        <v>10149</v>
      </c>
      <c r="B1588" s="2">
        <v>45383</v>
      </c>
      <c r="C1588" t="s">
        <v>13</v>
      </c>
      <c r="D1588">
        <v>57</v>
      </c>
      <c r="E1588">
        <v>71</v>
      </c>
      <c r="F1588">
        <v>1</v>
      </c>
      <c r="G1588">
        <v>1</v>
      </c>
    </row>
    <row r="1589" spans="1:7" x14ac:dyDescent="0.3">
      <c r="A1589">
        <v>10149</v>
      </c>
      <c r="B1589" s="2">
        <v>45108</v>
      </c>
      <c r="C1589" t="s">
        <v>68</v>
      </c>
      <c r="D1589">
        <v>283</v>
      </c>
      <c r="E1589">
        <v>12</v>
      </c>
      <c r="F1589">
        <v>1</v>
      </c>
      <c r="G1589">
        <v>1</v>
      </c>
    </row>
    <row r="1590" spans="1:7" x14ac:dyDescent="0.3">
      <c r="A1590">
        <v>10149</v>
      </c>
      <c r="B1590" s="2">
        <v>45505</v>
      </c>
      <c r="C1590" t="s">
        <v>96</v>
      </c>
      <c r="D1590">
        <v>211</v>
      </c>
      <c r="E1590">
        <v>38</v>
      </c>
      <c r="F1590">
        <v>0</v>
      </c>
      <c r="G1590">
        <v>0</v>
      </c>
    </row>
    <row r="1591" spans="1:7" x14ac:dyDescent="0.3">
      <c r="A1591">
        <v>10149</v>
      </c>
      <c r="B1591" s="2">
        <v>44593</v>
      </c>
      <c r="C1591" t="s">
        <v>94</v>
      </c>
      <c r="D1591">
        <v>213</v>
      </c>
      <c r="E1591">
        <v>71</v>
      </c>
      <c r="F1591">
        <v>1</v>
      </c>
      <c r="G1591">
        <v>1</v>
      </c>
    </row>
    <row r="1592" spans="1:7" x14ac:dyDescent="0.3">
      <c r="A1592">
        <v>10149</v>
      </c>
      <c r="B1592" s="2">
        <v>44743</v>
      </c>
      <c r="C1592" t="s">
        <v>101</v>
      </c>
      <c r="D1592">
        <v>169</v>
      </c>
      <c r="E1592">
        <v>22</v>
      </c>
      <c r="F1592">
        <v>1</v>
      </c>
      <c r="G1592">
        <v>0</v>
      </c>
    </row>
    <row r="1593" spans="1:7" x14ac:dyDescent="0.3">
      <c r="A1593">
        <v>10149</v>
      </c>
      <c r="B1593" s="2">
        <v>45627</v>
      </c>
      <c r="C1593" t="s">
        <v>97</v>
      </c>
      <c r="D1593">
        <v>96</v>
      </c>
      <c r="E1593">
        <v>20</v>
      </c>
      <c r="F1593">
        <v>1</v>
      </c>
      <c r="G1593">
        <v>0</v>
      </c>
    </row>
    <row r="1594" spans="1:7" x14ac:dyDescent="0.3">
      <c r="A1594">
        <v>10149</v>
      </c>
      <c r="B1594" s="2">
        <v>44835</v>
      </c>
      <c r="C1594" t="s">
        <v>57</v>
      </c>
      <c r="D1594">
        <v>216</v>
      </c>
      <c r="E1594">
        <v>17</v>
      </c>
      <c r="F1594">
        <v>3</v>
      </c>
      <c r="G1594">
        <v>1</v>
      </c>
    </row>
    <row r="1595" spans="1:7" x14ac:dyDescent="0.3">
      <c r="A1595">
        <v>10150</v>
      </c>
      <c r="B1595" s="2">
        <v>45078</v>
      </c>
      <c r="C1595" t="s">
        <v>36</v>
      </c>
      <c r="D1595">
        <v>117</v>
      </c>
      <c r="E1595">
        <v>50</v>
      </c>
      <c r="F1595">
        <v>3</v>
      </c>
      <c r="G1595">
        <v>3</v>
      </c>
    </row>
    <row r="1596" spans="1:7" x14ac:dyDescent="0.3">
      <c r="A1596">
        <v>10150</v>
      </c>
      <c r="B1596" s="2">
        <v>45017</v>
      </c>
      <c r="C1596" t="s">
        <v>56</v>
      </c>
      <c r="D1596">
        <v>174</v>
      </c>
      <c r="E1596">
        <v>23</v>
      </c>
      <c r="F1596">
        <v>3</v>
      </c>
      <c r="G1596">
        <v>0</v>
      </c>
    </row>
    <row r="1597" spans="1:7" x14ac:dyDescent="0.3">
      <c r="A1597">
        <v>10150</v>
      </c>
      <c r="B1597" s="2">
        <v>45383</v>
      </c>
      <c r="C1597" t="s">
        <v>43</v>
      </c>
      <c r="D1597">
        <v>49</v>
      </c>
      <c r="E1597">
        <v>30</v>
      </c>
      <c r="F1597">
        <v>1</v>
      </c>
      <c r="G1597">
        <v>0</v>
      </c>
    </row>
    <row r="1598" spans="1:7" x14ac:dyDescent="0.3">
      <c r="A1598">
        <v>10150</v>
      </c>
      <c r="B1598" s="2">
        <v>45566</v>
      </c>
      <c r="C1598" t="s">
        <v>98</v>
      </c>
      <c r="D1598">
        <v>72</v>
      </c>
      <c r="E1598">
        <v>24</v>
      </c>
      <c r="F1598">
        <v>0</v>
      </c>
      <c r="G1598">
        <v>0</v>
      </c>
    </row>
    <row r="1599" spans="1:7" x14ac:dyDescent="0.3">
      <c r="A1599">
        <v>10150</v>
      </c>
      <c r="B1599" s="2">
        <v>44621</v>
      </c>
      <c r="C1599" t="s">
        <v>47</v>
      </c>
      <c r="D1599">
        <v>227</v>
      </c>
      <c r="E1599">
        <v>27</v>
      </c>
      <c r="F1599">
        <v>1</v>
      </c>
      <c r="G1599">
        <v>1</v>
      </c>
    </row>
    <row r="1600" spans="1:7" x14ac:dyDescent="0.3">
      <c r="A1600">
        <v>10150</v>
      </c>
      <c r="B1600" s="2">
        <v>45627</v>
      </c>
      <c r="C1600" t="s">
        <v>23</v>
      </c>
      <c r="D1600">
        <v>224</v>
      </c>
      <c r="E1600">
        <v>25</v>
      </c>
      <c r="F1600">
        <v>0</v>
      </c>
      <c r="G1600">
        <v>0</v>
      </c>
    </row>
    <row r="1601" spans="1:7" x14ac:dyDescent="0.3">
      <c r="A1601">
        <v>10150</v>
      </c>
      <c r="B1601" s="2">
        <v>45383</v>
      </c>
      <c r="C1601" t="s">
        <v>8</v>
      </c>
      <c r="D1601">
        <v>160</v>
      </c>
      <c r="E1601">
        <v>57</v>
      </c>
      <c r="F1601">
        <v>2</v>
      </c>
      <c r="G1601">
        <v>2</v>
      </c>
    </row>
    <row r="1602" spans="1:7" x14ac:dyDescent="0.3">
      <c r="A1602">
        <v>10150</v>
      </c>
      <c r="B1602" s="2">
        <v>44866</v>
      </c>
      <c r="C1602" t="s">
        <v>45</v>
      </c>
      <c r="D1602">
        <v>82</v>
      </c>
      <c r="E1602">
        <v>76</v>
      </c>
      <c r="F1602">
        <v>1</v>
      </c>
      <c r="G1602">
        <v>1</v>
      </c>
    </row>
    <row r="1603" spans="1:7" x14ac:dyDescent="0.3">
      <c r="A1603">
        <v>10150</v>
      </c>
      <c r="B1603" s="2">
        <v>45047</v>
      </c>
      <c r="C1603" t="s">
        <v>92</v>
      </c>
      <c r="D1603">
        <v>251</v>
      </c>
      <c r="E1603">
        <v>27</v>
      </c>
      <c r="F1603">
        <v>1</v>
      </c>
      <c r="G1603">
        <v>1</v>
      </c>
    </row>
    <row r="1604" spans="1:7" x14ac:dyDescent="0.3">
      <c r="A1604">
        <v>10150</v>
      </c>
      <c r="B1604" s="2">
        <v>44866</v>
      </c>
      <c r="C1604" t="s">
        <v>76</v>
      </c>
      <c r="D1604">
        <v>278</v>
      </c>
      <c r="E1604">
        <v>63</v>
      </c>
      <c r="F1604">
        <v>0</v>
      </c>
      <c r="G1604">
        <v>0</v>
      </c>
    </row>
    <row r="1605" spans="1:7" x14ac:dyDescent="0.3">
      <c r="A1605">
        <v>10150</v>
      </c>
      <c r="B1605" s="2">
        <v>44896</v>
      </c>
      <c r="C1605" t="s">
        <v>80</v>
      </c>
      <c r="D1605">
        <v>86</v>
      </c>
      <c r="E1605">
        <v>49</v>
      </c>
      <c r="F1605">
        <v>0</v>
      </c>
      <c r="G1605">
        <v>0</v>
      </c>
    </row>
    <row r="1606" spans="1:7" x14ac:dyDescent="0.3">
      <c r="A1606">
        <v>10150</v>
      </c>
      <c r="B1606" s="2">
        <v>44927</v>
      </c>
      <c r="C1606" t="s">
        <v>4</v>
      </c>
      <c r="D1606">
        <v>112</v>
      </c>
      <c r="E1606">
        <v>22</v>
      </c>
      <c r="F1606">
        <v>1</v>
      </c>
      <c r="G1606">
        <v>1</v>
      </c>
    </row>
    <row r="1607" spans="1:7" x14ac:dyDescent="0.3">
      <c r="A1607">
        <v>10151</v>
      </c>
      <c r="B1607" s="2">
        <v>45231</v>
      </c>
      <c r="C1607" t="s">
        <v>83</v>
      </c>
      <c r="D1607">
        <v>296</v>
      </c>
      <c r="E1607">
        <v>34</v>
      </c>
      <c r="F1607">
        <v>1</v>
      </c>
      <c r="G1607">
        <v>0</v>
      </c>
    </row>
    <row r="1608" spans="1:7" x14ac:dyDescent="0.3">
      <c r="A1608">
        <v>10151</v>
      </c>
      <c r="B1608" s="2">
        <v>45078</v>
      </c>
      <c r="C1608" t="s">
        <v>63</v>
      </c>
      <c r="D1608">
        <v>155</v>
      </c>
      <c r="E1608">
        <v>57</v>
      </c>
      <c r="F1608">
        <v>4</v>
      </c>
      <c r="G1608">
        <v>2</v>
      </c>
    </row>
    <row r="1609" spans="1:7" x14ac:dyDescent="0.3">
      <c r="A1609">
        <v>10151</v>
      </c>
      <c r="B1609" s="2">
        <v>45323</v>
      </c>
      <c r="C1609" t="s">
        <v>80</v>
      </c>
      <c r="D1609">
        <v>140</v>
      </c>
      <c r="E1609">
        <v>19</v>
      </c>
      <c r="F1609">
        <v>4</v>
      </c>
      <c r="G1609">
        <v>1</v>
      </c>
    </row>
    <row r="1610" spans="1:7" x14ac:dyDescent="0.3">
      <c r="A1610">
        <v>10151</v>
      </c>
      <c r="B1610" s="2">
        <v>44835</v>
      </c>
      <c r="C1610" t="s">
        <v>24</v>
      </c>
      <c r="D1610">
        <v>62</v>
      </c>
      <c r="E1610">
        <v>43</v>
      </c>
      <c r="F1610">
        <v>1</v>
      </c>
      <c r="G1610">
        <v>0</v>
      </c>
    </row>
    <row r="1611" spans="1:7" x14ac:dyDescent="0.3">
      <c r="A1611">
        <v>10151</v>
      </c>
      <c r="B1611" s="2">
        <v>44743</v>
      </c>
      <c r="C1611" t="s">
        <v>12</v>
      </c>
      <c r="D1611">
        <v>74</v>
      </c>
      <c r="E1611">
        <v>52</v>
      </c>
      <c r="F1611">
        <v>4</v>
      </c>
      <c r="G1611">
        <v>3</v>
      </c>
    </row>
    <row r="1612" spans="1:7" x14ac:dyDescent="0.3">
      <c r="A1612">
        <v>10152</v>
      </c>
      <c r="B1612" s="2">
        <v>44835</v>
      </c>
      <c r="C1612" t="s">
        <v>102</v>
      </c>
      <c r="D1612">
        <v>83</v>
      </c>
      <c r="E1612">
        <v>51</v>
      </c>
      <c r="F1612">
        <v>1</v>
      </c>
      <c r="G1612">
        <v>0</v>
      </c>
    </row>
    <row r="1613" spans="1:7" x14ac:dyDescent="0.3">
      <c r="A1613">
        <v>10152</v>
      </c>
      <c r="B1613" s="2">
        <v>44682</v>
      </c>
      <c r="C1613" t="s">
        <v>79</v>
      </c>
      <c r="D1613">
        <v>36</v>
      </c>
      <c r="E1613">
        <v>64</v>
      </c>
      <c r="F1613">
        <v>2</v>
      </c>
      <c r="G1613">
        <v>1</v>
      </c>
    </row>
    <row r="1614" spans="1:7" x14ac:dyDescent="0.3">
      <c r="A1614">
        <v>10152</v>
      </c>
      <c r="B1614" s="2">
        <v>45474</v>
      </c>
      <c r="C1614" t="s">
        <v>81</v>
      </c>
      <c r="D1614">
        <v>177</v>
      </c>
      <c r="E1614">
        <v>81</v>
      </c>
      <c r="F1614">
        <v>0</v>
      </c>
      <c r="G1614">
        <v>0</v>
      </c>
    </row>
    <row r="1615" spans="1:7" x14ac:dyDescent="0.3">
      <c r="A1615">
        <v>10152</v>
      </c>
      <c r="B1615" s="2">
        <v>45323</v>
      </c>
      <c r="C1615" t="s">
        <v>39</v>
      </c>
      <c r="D1615">
        <v>203</v>
      </c>
      <c r="E1615">
        <v>49</v>
      </c>
      <c r="F1615">
        <v>3</v>
      </c>
      <c r="G1615">
        <v>2</v>
      </c>
    </row>
    <row r="1616" spans="1:7" x14ac:dyDescent="0.3">
      <c r="A1616">
        <v>10152</v>
      </c>
      <c r="B1616" s="2">
        <v>45566</v>
      </c>
      <c r="C1616" t="s">
        <v>98</v>
      </c>
      <c r="D1616">
        <v>172</v>
      </c>
      <c r="E1616">
        <v>31</v>
      </c>
      <c r="F1616">
        <v>0</v>
      </c>
      <c r="G1616">
        <v>0</v>
      </c>
    </row>
    <row r="1617" spans="1:7" x14ac:dyDescent="0.3">
      <c r="A1617">
        <v>10152</v>
      </c>
      <c r="B1617" s="2">
        <v>45078</v>
      </c>
      <c r="C1617" t="s">
        <v>82</v>
      </c>
      <c r="D1617">
        <v>83</v>
      </c>
      <c r="E1617">
        <v>72</v>
      </c>
      <c r="F1617">
        <v>4</v>
      </c>
      <c r="G1617">
        <v>3</v>
      </c>
    </row>
    <row r="1618" spans="1:7" x14ac:dyDescent="0.3">
      <c r="A1618">
        <v>10152</v>
      </c>
      <c r="B1618" s="2">
        <v>45047</v>
      </c>
      <c r="C1618" t="s">
        <v>89</v>
      </c>
      <c r="D1618">
        <v>71</v>
      </c>
      <c r="E1618">
        <v>32</v>
      </c>
      <c r="F1618">
        <v>3</v>
      </c>
      <c r="G1618">
        <v>2</v>
      </c>
    </row>
    <row r="1619" spans="1:7" x14ac:dyDescent="0.3">
      <c r="A1619">
        <v>10152</v>
      </c>
      <c r="B1619" s="2">
        <v>44593</v>
      </c>
      <c r="C1619" t="s">
        <v>64</v>
      </c>
      <c r="D1619">
        <v>197</v>
      </c>
      <c r="E1619">
        <v>64</v>
      </c>
      <c r="F1619">
        <v>2</v>
      </c>
      <c r="G1619">
        <v>2</v>
      </c>
    </row>
    <row r="1620" spans="1:7" x14ac:dyDescent="0.3">
      <c r="A1620">
        <v>10152</v>
      </c>
      <c r="B1620" s="2">
        <v>44958</v>
      </c>
      <c r="C1620" t="s">
        <v>30</v>
      </c>
      <c r="D1620">
        <v>296</v>
      </c>
      <c r="E1620">
        <v>32</v>
      </c>
      <c r="F1620">
        <v>1</v>
      </c>
      <c r="G1620">
        <v>1</v>
      </c>
    </row>
    <row r="1621" spans="1:7" x14ac:dyDescent="0.3">
      <c r="A1621">
        <v>10152</v>
      </c>
      <c r="B1621" s="2">
        <v>44562</v>
      </c>
      <c r="C1621" t="s">
        <v>25</v>
      </c>
      <c r="D1621">
        <v>110</v>
      </c>
      <c r="E1621">
        <v>34</v>
      </c>
      <c r="F1621">
        <v>2</v>
      </c>
      <c r="G1621">
        <v>2</v>
      </c>
    </row>
    <row r="1622" spans="1:7" x14ac:dyDescent="0.3">
      <c r="A1622">
        <v>10152</v>
      </c>
      <c r="B1622" s="2">
        <v>44562</v>
      </c>
      <c r="C1622" t="s">
        <v>4</v>
      </c>
      <c r="D1622">
        <v>168</v>
      </c>
      <c r="E1622">
        <v>42</v>
      </c>
      <c r="F1622">
        <v>0</v>
      </c>
      <c r="G1622">
        <v>0</v>
      </c>
    </row>
    <row r="1623" spans="1:7" x14ac:dyDescent="0.3">
      <c r="A1623">
        <v>10152</v>
      </c>
      <c r="B1623" s="2">
        <v>45536</v>
      </c>
      <c r="C1623" t="s">
        <v>33</v>
      </c>
      <c r="D1623">
        <v>16</v>
      </c>
      <c r="E1623">
        <v>92</v>
      </c>
      <c r="F1623">
        <v>2</v>
      </c>
      <c r="G1623">
        <v>0</v>
      </c>
    </row>
    <row r="1624" spans="1:7" x14ac:dyDescent="0.3">
      <c r="A1624">
        <v>10152</v>
      </c>
      <c r="B1624" s="2">
        <v>45078</v>
      </c>
      <c r="C1624" t="s">
        <v>31</v>
      </c>
      <c r="D1624">
        <v>255</v>
      </c>
      <c r="E1624">
        <v>45</v>
      </c>
      <c r="F1624">
        <v>0</v>
      </c>
      <c r="G1624">
        <v>0</v>
      </c>
    </row>
    <row r="1625" spans="1:7" x14ac:dyDescent="0.3">
      <c r="A1625">
        <v>10152</v>
      </c>
      <c r="B1625" s="2">
        <v>44652</v>
      </c>
      <c r="C1625" t="s">
        <v>15</v>
      </c>
      <c r="D1625">
        <v>25</v>
      </c>
      <c r="E1625">
        <v>72</v>
      </c>
      <c r="F1625">
        <v>4</v>
      </c>
      <c r="G1625">
        <v>3</v>
      </c>
    </row>
    <row r="1626" spans="1:7" x14ac:dyDescent="0.3">
      <c r="A1626">
        <v>10153</v>
      </c>
      <c r="B1626" s="2">
        <v>45261</v>
      </c>
      <c r="C1626" t="s">
        <v>64</v>
      </c>
      <c r="D1626">
        <v>24</v>
      </c>
      <c r="E1626">
        <v>100</v>
      </c>
      <c r="F1626">
        <v>5</v>
      </c>
      <c r="G1626">
        <v>1</v>
      </c>
    </row>
    <row r="1627" spans="1:7" x14ac:dyDescent="0.3">
      <c r="A1627">
        <v>10153</v>
      </c>
      <c r="B1627" s="2">
        <v>44896</v>
      </c>
      <c r="C1627" t="s">
        <v>99</v>
      </c>
      <c r="D1627">
        <v>77</v>
      </c>
      <c r="E1627">
        <v>17</v>
      </c>
      <c r="F1627">
        <v>1</v>
      </c>
      <c r="G1627">
        <v>0</v>
      </c>
    </row>
    <row r="1628" spans="1:7" x14ac:dyDescent="0.3">
      <c r="A1628">
        <v>10153</v>
      </c>
      <c r="B1628" s="2">
        <v>45413</v>
      </c>
      <c r="C1628" t="s">
        <v>86</v>
      </c>
      <c r="D1628">
        <v>41</v>
      </c>
      <c r="E1628">
        <v>34</v>
      </c>
      <c r="F1628">
        <v>0</v>
      </c>
      <c r="G1628">
        <v>0</v>
      </c>
    </row>
    <row r="1629" spans="1:7" x14ac:dyDescent="0.3">
      <c r="A1629">
        <v>10153</v>
      </c>
      <c r="B1629" s="2">
        <v>44593</v>
      </c>
      <c r="C1629" t="s">
        <v>100</v>
      </c>
      <c r="D1629">
        <v>180</v>
      </c>
      <c r="E1629">
        <v>76</v>
      </c>
      <c r="F1629">
        <v>1</v>
      </c>
      <c r="G1629">
        <v>1</v>
      </c>
    </row>
    <row r="1630" spans="1:7" x14ac:dyDescent="0.3">
      <c r="A1630">
        <v>10153</v>
      </c>
      <c r="B1630" s="2">
        <v>44562</v>
      </c>
      <c r="C1630" t="s">
        <v>73</v>
      </c>
      <c r="D1630">
        <v>216</v>
      </c>
      <c r="E1630">
        <v>34</v>
      </c>
      <c r="F1630">
        <v>0</v>
      </c>
      <c r="G1630">
        <v>0</v>
      </c>
    </row>
    <row r="1631" spans="1:7" x14ac:dyDescent="0.3">
      <c r="A1631">
        <v>10153</v>
      </c>
      <c r="B1631" s="2">
        <v>45536</v>
      </c>
      <c r="C1631" t="s">
        <v>17</v>
      </c>
      <c r="D1631">
        <v>85</v>
      </c>
      <c r="E1631">
        <v>66</v>
      </c>
      <c r="F1631">
        <v>0</v>
      </c>
      <c r="G1631">
        <v>0</v>
      </c>
    </row>
    <row r="1632" spans="1:7" x14ac:dyDescent="0.3">
      <c r="A1632">
        <v>10153</v>
      </c>
      <c r="B1632" s="2">
        <v>44621</v>
      </c>
      <c r="C1632" t="s">
        <v>8</v>
      </c>
      <c r="D1632">
        <v>151</v>
      </c>
      <c r="E1632">
        <v>32</v>
      </c>
      <c r="F1632">
        <v>1</v>
      </c>
      <c r="G1632">
        <v>1</v>
      </c>
    </row>
    <row r="1633" spans="1:7" x14ac:dyDescent="0.3">
      <c r="A1633">
        <v>10154</v>
      </c>
      <c r="B1633" s="2">
        <v>44713</v>
      </c>
      <c r="C1633" t="s">
        <v>99</v>
      </c>
      <c r="D1633">
        <v>105</v>
      </c>
      <c r="E1633">
        <v>11</v>
      </c>
      <c r="F1633">
        <v>0</v>
      </c>
      <c r="G1633">
        <v>0</v>
      </c>
    </row>
    <row r="1634" spans="1:7" x14ac:dyDescent="0.3">
      <c r="A1634">
        <v>10154</v>
      </c>
      <c r="B1634" s="2">
        <v>44958</v>
      </c>
      <c r="C1634" t="s">
        <v>4</v>
      </c>
      <c r="D1634">
        <v>201</v>
      </c>
      <c r="E1634">
        <v>49</v>
      </c>
      <c r="F1634">
        <v>0</v>
      </c>
      <c r="G1634">
        <v>0</v>
      </c>
    </row>
    <row r="1635" spans="1:7" x14ac:dyDescent="0.3">
      <c r="A1635">
        <v>10154</v>
      </c>
      <c r="B1635" s="2">
        <v>44927</v>
      </c>
      <c r="C1635" t="s">
        <v>43</v>
      </c>
      <c r="D1635">
        <v>77</v>
      </c>
      <c r="E1635">
        <v>100</v>
      </c>
      <c r="F1635">
        <v>0</v>
      </c>
      <c r="G1635">
        <v>0</v>
      </c>
    </row>
    <row r="1636" spans="1:7" x14ac:dyDescent="0.3">
      <c r="A1636">
        <v>10154</v>
      </c>
      <c r="B1636" s="2">
        <v>45108</v>
      </c>
      <c r="C1636" t="s">
        <v>39</v>
      </c>
      <c r="D1636">
        <v>101</v>
      </c>
      <c r="E1636">
        <v>62</v>
      </c>
      <c r="F1636">
        <v>1</v>
      </c>
      <c r="G1636">
        <v>1</v>
      </c>
    </row>
    <row r="1637" spans="1:7" x14ac:dyDescent="0.3">
      <c r="A1637">
        <v>10154</v>
      </c>
      <c r="B1637" s="2">
        <v>44986</v>
      </c>
      <c r="C1637" t="s">
        <v>75</v>
      </c>
      <c r="D1637">
        <v>106</v>
      </c>
      <c r="E1637">
        <v>47</v>
      </c>
      <c r="F1637">
        <v>1</v>
      </c>
      <c r="G1637">
        <v>0</v>
      </c>
    </row>
    <row r="1638" spans="1:7" x14ac:dyDescent="0.3">
      <c r="A1638">
        <v>10154</v>
      </c>
      <c r="B1638" s="2">
        <v>45047</v>
      </c>
      <c r="C1638" t="s">
        <v>48</v>
      </c>
      <c r="D1638">
        <v>235</v>
      </c>
      <c r="E1638">
        <v>55</v>
      </c>
      <c r="F1638">
        <v>0</v>
      </c>
      <c r="G1638">
        <v>0</v>
      </c>
    </row>
    <row r="1639" spans="1:7" x14ac:dyDescent="0.3">
      <c r="A1639">
        <v>10154</v>
      </c>
      <c r="B1639" s="2">
        <v>45261</v>
      </c>
      <c r="C1639" t="s">
        <v>19</v>
      </c>
      <c r="D1639">
        <v>188</v>
      </c>
      <c r="E1639">
        <v>14</v>
      </c>
      <c r="F1639">
        <v>3</v>
      </c>
      <c r="G1639">
        <v>1</v>
      </c>
    </row>
    <row r="1640" spans="1:7" x14ac:dyDescent="0.3">
      <c r="A1640">
        <v>10154</v>
      </c>
      <c r="B1640" s="2">
        <v>45292</v>
      </c>
      <c r="C1640" t="s">
        <v>47</v>
      </c>
      <c r="D1640">
        <v>89</v>
      </c>
      <c r="E1640">
        <v>99</v>
      </c>
      <c r="F1640">
        <v>4</v>
      </c>
      <c r="G1640">
        <v>1</v>
      </c>
    </row>
    <row r="1641" spans="1:7" x14ac:dyDescent="0.3">
      <c r="A1641">
        <v>10154</v>
      </c>
      <c r="B1641" s="2">
        <v>45383</v>
      </c>
      <c r="C1641" t="s">
        <v>63</v>
      </c>
      <c r="D1641">
        <v>187</v>
      </c>
      <c r="E1641">
        <v>99</v>
      </c>
      <c r="F1641">
        <v>1</v>
      </c>
      <c r="G1641">
        <v>1</v>
      </c>
    </row>
    <row r="1642" spans="1:7" x14ac:dyDescent="0.3">
      <c r="A1642">
        <v>10154</v>
      </c>
      <c r="B1642" s="2">
        <v>45536</v>
      </c>
      <c r="C1642" t="s">
        <v>76</v>
      </c>
      <c r="D1642">
        <v>292</v>
      </c>
      <c r="E1642">
        <v>43</v>
      </c>
      <c r="F1642">
        <v>0</v>
      </c>
      <c r="G1642">
        <v>0</v>
      </c>
    </row>
    <row r="1643" spans="1:7" x14ac:dyDescent="0.3">
      <c r="A1643">
        <v>10154</v>
      </c>
      <c r="B1643" s="2">
        <v>44958</v>
      </c>
      <c r="C1643" t="s">
        <v>93</v>
      </c>
      <c r="D1643">
        <v>249</v>
      </c>
      <c r="E1643">
        <v>76</v>
      </c>
      <c r="F1643">
        <v>0</v>
      </c>
      <c r="G1643">
        <v>0</v>
      </c>
    </row>
    <row r="1644" spans="1:7" x14ac:dyDescent="0.3">
      <c r="A1644">
        <v>10154</v>
      </c>
      <c r="B1644" s="2">
        <v>44896</v>
      </c>
      <c r="C1644" t="s">
        <v>15</v>
      </c>
      <c r="D1644">
        <v>253</v>
      </c>
      <c r="E1644">
        <v>57</v>
      </c>
      <c r="F1644">
        <v>1</v>
      </c>
      <c r="G1644">
        <v>1</v>
      </c>
    </row>
    <row r="1645" spans="1:7" x14ac:dyDescent="0.3">
      <c r="A1645">
        <v>10154</v>
      </c>
      <c r="B1645" s="2">
        <v>45292</v>
      </c>
      <c r="C1645" t="s">
        <v>18</v>
      </c>
      <c r="D1645">
        <v>27</v>
      </c>
      <c r="E1645">
        <v>11</v>
      </c>
      <c r="F1645">
        <v>0</v>
      </c>
      <c r="G1645">
        <v>0</v>
      </c>
    </row>
    <row r="1646" spans="1:7" x14ac:dyDescent="0.3">
      <c r="A1646">
        <v>10154</v>
      </c>
      <c r="B1646" s="2">
        <v>44866</v>
      </c>
      <c r="C1646" t="s">
        <v>27</v>
      </c>
      <c r="D1646">
        <v>225</v>
      </c>
      <c r="E1646">
        <v>92</v>
      </c>
      <c r="F1646">
        <v>2</v>
      </c>
      <c r="G1646">
        <v>1</v>
      </c>
    </row>
    <row r="1647" spans="1:7" x14ac:dyDescent="0.3">
      <c r="A1647">
        <v>10154</v>
      </c>
      <c r="B1647" s="2">
        <v>44743</v>
      </c>
      <c r="C1647" t="s">
        <v>97</v>
      </c>
      <c r="D1647">
        <v>105</v>
      </c>
      <c r="E1647">
        <v>69</v>
      </c>
      <c r="F1647">
        <v>2</v>
      </c>
      <c r="G1647">
        <v>0</v>
      </c>
    </row>
    <row r="1648" spans="1:7" x14ac:dyDescent="0.3">
      <c r="A1648">
        <v>10155</v>
      </c>
      <c r="B1648" s="2">
        <v>45017</v>
      </c>
      <c r="C1648" t="s">
        <v>27</v>
      </c>
      <c r="D1648">
        <v>139</v>
      </c>
      <c r="E1648">
        <v>96</v>
      </c>
      <c r="F1648">
        <v>2</v>
      </c>
      <c r="G1648">
        <v>1</v>
      </c>
    </row>
    <row r="1649" spans="1:7" x14ac:dyDescent="0.3">
      <c r="A1649">
        <v>10155</v>
      </c>
      <c r="B1649" s="2">
        <v>45323</v>
      </c>
      <c r="C1649" t="s">
        <v>100</v>
      </c>
      <c r="D1649">
        <v>163</v>
      </c>
      <c r="E1649">
        <v>63</v>
      </c>
      <c r="F1649">
        <v>0</v>
      </c>
      <c r="G1649">
        <v>0</v>
      </c>
    </row>
    <row r="1650" spans="1:7" x14ac:dyDescent="0.3">
      <c r="A1650">
        <v>10155</v>
      </c>
      <c r="B1650" s="2">
        <v>45383</v>
      </c>
      <c r="C1650" t="s">
        <v>6</v>
      </c>
      <c r="D1650">
        <v>147</v>
      </c>
      <c r="E1650">
        <v>30</v>
      </c>
      <c r="F1650">
        <v>3</v>
      </c>
      <c r="G1650">
        <v>0</v>
      </c>
    </row>
    <row r="1651" spans="1:7" x14ac:dyDescent="0.3">
      <c r="A1651">
        <v>10155</v>
      </c>
      <c r="B1651" s="2">
        <v>45536</v>
      </c>
      <c r="C1651" t="s">
        <v>60</v>
      </c>
      <c r="D1651">
        <v>95</v>
      </c>
      <c r="E1651">
        <v>26</v>
      </c>
      <c r="F1651">
        <v>1</v>
      </c>
      <c r="G1651">
        <v>0</v>
      </c>
    </row>
    <row r="1652" spans="1:7" x14ac:dyDescent="0.3">
      <c r="A1652">
        <v>10155</v>
      </c>
      <c r="B1652" s="2">
        <v>45200</v>
      </c>
      <c r="C1652" t="s">
        <v>82</v>
      </c>
      <c r="D1652">
        <v>37</v>
      </c>
      <c r="E1652">
        <v>54</v>
      </c>
      <c r="F1652">
        <v>1</v>
      </c>
      <c r="G1652">
        <v>0</v>
      </c>
    </row>
    <row r="1653" spans="1:7" x14ac:dyDescent="0.3">
      <c r="A1653">
        <v>10155</v>
      </c>
      <c r="B1653" s="2">
        <v>45444</v>
      </c>
      <c r="C1653" t="s">
        <v>62</v>
      </c>
      <c r="D1653">
        <v>212</v>
      </c>
      <c r="E1653">
        <v>94</v>
      </c>
      <c r="F1653">
        <v>1</v>
      </c>
      <c r="G1653">
        <v>0</v>
      </c>
    </row>
    <row r="1654" spans="1:7" x14ac:dyDescent="0.3">
      <c r="A1654">
        <v>10155</v>
      </c>
      <c r="B1654" s="2">
        <v>44835</v>
      </c>
      <c r="C1654" t="s">
        <v>79</v>
      </c>
      <c r="D1654">
        <v>112</v>
      </c>
      <c r="E1654">
        <v>20</v>
      </c>
      <c r="F1654">
        <v>1</v>
      </c>
      <c r="G1654">
        <v>1</v>
      </c>
    </row>
    <row r="1655" spans="1:7" x14ac:dyDescent="0.3">
      <c r="A1655">
        <v>10155</v>
      </c>
      <c r="B1655" s="2">
        <v>44896</v>
      </c>
      <c r="C1655" t="s">
        <v>77</v>
      </c>
      <c r="D1655">
        <v>130</v>
      </c>
      <c r="E1655">
        <v>41</v>
      </c>
      <c r="F1655">
        <v>1</v>
      </c>
      <c r="G1655">
        <v>0</v>
      </c>
    </row>
    <row r="1656" spans="1:7" x14ac:dyDescent="0.3">
      <c r="A1656">
        <v>10155</v>
      </c>
      <c r="B1656" s="2">
        <v>44835</v>
      </c>
      <c r="C1656" t="s">
        <v>92</v>
      </c>
      <c r="D1656">
        <v>294</v>
      </c>
      <c r="E1656">
        <v>30</v>
      </c>
      <c r="F1656">
        <v>0</v>
      </c>
      <c r="G1656">
        <v>0</v>
      </c>
    </row>
    <row r="1657" spans="1:7" x14ac:dyDescent="0.3">
      <c r="A1657">
        <v>10155</v>
      </c>
      <c r="B1657" s="2">
        <v>45231</v>
      </c>
      <c r="C1657" t="s">
        <v>59</v>
      </c>
      <c r="D1657">
        <v>61</v>
      </c>
      <c r="E1657">
        <v>99</v>
      </c>
      <c r="F1657">
        <v>4</v>
      </c>
      <c r="G1657">
        <v>3</v>
      </c>
    </row>
    <row r="1658" spans="1:7" x14ac:dyDescent="0.3">
      <c r="A1658">
        <v>10155</v>
      </c>
      <c r="B1658" s="2">
        <v>44958</v>
      </c>
      <c r="C1658" t="s">
        <v>97</v>
      </c>
      <c r="D1658">
        <v>251</v>
      </c>
      <c r="E1658">
        <v>22</v>
      </c>
      <c r="F1658">
        <v>3</v>
      </c>
      <c r="G1658">
        <v>1</v>
      </c>
    </row>
    <row r="1659" spans="1:7" x14ac:dyDescent="0.3">
      <c r="A1659">
        <v>10155</v>
      </c>
      <c r="B1659" s="2">
        <v>45292</v>
      </c>
      <c r="C1659" t="s">
        <v>55</v>
      </c>
      <c r="D1659">
        <v>75</v>
      </c>
      <c r="E1659">
        <v>51</v>
      </c>
      <c r="F1659">
        <v>1</v>
      </c>
      <c r="G1659">
        <v>1</v>
      </c>
    </row>
    <row r="1660" spans="1:7" x14ac:dyDescent="0.3">
      <c r="A1660">
        <v>10155</v>
      </c>
      <c r="B1660" s="2">
        <v>45108</v>
      </c>
      <c r="C1660" t="s">
        <v>64</v>
      </c>
      <c r="D1660">
        <v>227</v>
      </c>
      <c r="E1660">
        <v>54</v>
      </c>
      <c r="F1660">
        <v>3</v>
      </c>
      <c r="G1660">
        <v>0</v>
      </c>
    </row>
    <row r="1661" spans="1:7" x14ac:dyDescent="0.3">
      <c r="A1661">
        <v>10156</v>
      </c>
      <c r="B1661" s="2">
        <v>45536</v>
      </c>
      <c r="C1661" t="s">
        <v>89</v>
      </c>
      <c r="D1661">
        <v>10</v>
      </c>
      <c r="E1661">
        <v>19</v>
      </c>
      <c r="F1661">
        <v>4</v>
      </c>
      <c r="G1661">
        <v>3</v>
      </c>
    </row>
    <row r="1662" spans="1:7" x14ac:dyDescent="0.3">
      <c r="A1662">
        <v>10156</v>
      </c>
      <c r="B1662" s="2">
        <v>44986</v>
      </c>
      <c r="C1662" t="s">
        <v>98</v>
      </c>
      <c r="D1662">
        <v>80</v>
      </c>
      <c r="E1662">
        <v>37</v>
      </c>
      <c r="F1662">
        <v>1</v>
      </c>
      <c r="G1662">
        <v>0</v>
      </c>
    </row>
    <row r="1663" spans="1:7" x14ac:dyDescent="0.3">
      <c r="A1663">
        <v>10156</v>
      </c>
      <c r="B1663" s="2">
        <v>45139</v>
      </c>
      <c r="C1663" t="s">
        <v>79</v>
      </c>
      <c r="D1663">
        <v>232</v>
      </c>
      <c r="E1663">
        <v>93</v>
      </c>
      <c r="F1663">
        <v>1</v>
      </c>
      <c r="G1663">
        <v>1</v>
      </c>
    </row>
    <row r="1664" spans="1:7" x14ac:dyDescent="0.3">
      <c r="A1664">
        <v>10156</v>
      </c>
      <c r="B1664" s="2">
        <v>44896</v>
      </c>
      <c r="C1664" t="s">
        <v>7</v>
      </c>
      <c r="D1664">
        <v>227</v>
      </c>
      <c r="E1664">
        <v>59</v>
      </c>
      <c r="F1664">
        <v>1</v>
      </c>
      <c r="G1664">
        <v>1</v>
      </c>
    </row>
    <row r="1665" spans="1:7" x14ac:dyDescent="0.3">
      <c r="A1665">
        <v>10156</v>
      </c>
      <c r="B1665" s="2">
        <v>45474</v>
      </c>
      <c r="C1665" t="s">
        <v>32</v>
      </c>
      <c r="D1665">
        <v>27</v>
      </c>
      <c r="E1665">
        <v>30</v>
      </c>
      <c r="F1665">
        <v>3</v>
      </c>
      <c r="G1665">
        <v>1</v>
      </c>
    </row>
    <row r="1666" spans="1:7" x14ac:dyDescent="0.3">
      <c r="A1666">
        <v>10156</v>
      </c>
      <c r="B1666" s="2">
        <v>45323</v>
      </c>
      <c r="C1666" t="s">
        <v>81</v>
      </c>
      <c r="D1666">
        <v>274</v>
      </c>
      <c r="E1666">
        <v>54</v>
      </c>
      <c r="F1666">
        <v>1</v>
      </c>
      <c r="G1666">
        <v>0</v>
      </c>
    </row>
    <row r="1667" spans="1:7" x14ac:dyDescent="0.3">
      <c r="A1667">
        <v>10156</v>
      </c>
      <c r="B1667" s="2">
        <v>44743</v>
      </c>
      <c r="C1667" t="s">
        <v>26</v>
      </c>
      <c r="D1667">
        <v>217</v>
      </c>
      <c r="E1667">
        <v>26</v>
      </c>
      <c r="F1667">
        <v>0</v>
      </c>
      <c r="G1667">
        <v>0</v>
      </c>
    </row>
    <row r="1668" spans="1:7" x14ac:dyDescent="0.3">
      <c r="A1668">
        <v>10156</v>
      </c>
      <c r="B1668" s="2">
        <v>45536</v>
      </c>
      <c r="C1668" t="s">
        <v>102</v>
      </c>
      <c r="D1668">
        <v>206</v>
      </c>
      <c r="E1668">
        <v>93</v>
      </c>
      <c r="F1668">
        <v>0</v>
      </c>
      <c r="G1668">
        <v>0</v>
      </c>
    </row>
    <row r="1669" spans="1:7" x14ac:dyDescent="0.3">
      <c r="A1669">
        <v>10156</v>
      </c>
      <c r="B1669" s="2">
        <v>45323</v>
      </c>
      <c r="C1669" t="s">
        <v>34</v>
      </c>
      <c r="D1669">
        <v>226</v>
      </c>
      <c r="E1669">
        <v>43</v>
      </c>
      <c r="F1669">
        <v>1</v>
      </c>
      <c r="G1669">
        <v>1</v>
      </c>
    </row>
    <row r="1670" spans="1:7" x14ac:dyDescent="0.3">
      <c r="A1670">
        <v>10156</v>
      </c>
      <c r="B1670" s="2">
        <v>44774</v>
      </c>
      <c r="C1670" t="s">
        <v>51</v>
      </c>
      <c r="D1670">
        <v>240</v>
      </c>
      <c r="E1670">
        <v>52</v>
      </c>
      <c r="F1670">
        <v>2</v>
      </c>
      <c r="G1670">
        <v>1</v>
      </c>
    </row>
    <row r="1671" spans="1:7" x14ac:dyDescent="0.3">
      <c r="A1671">
        <v>10156</v>
      </c>
      <c r="B1671" s="2">
        <v>45597</v>
      </c>
      <c r="C1671" t="s">
        <v>50</v>
      </c>
      <c r="D1671">
        <v>196</v>
      </c>
      <c r="E1671">
        <v>78</v>
      </c>
      <c r="F1671">
        <v>0</v>
      </c>
      <c r="G1671">
        <v>0</v>
      </c>
    </row>
    <row r="1672" spans="1:7" x14ac:dyDescent="0.3">
      <c r="A1672">
        <v>10156</v>
      </c>
      <c r="B1672" s="2">
        <v>45292</v>
      </c>
      <c r="C1672" t="s">
        <v>47</v>
      </c>
      <c r="D1672">
        <v>50</v>
      </c>
      <c r="E1672">
        <v>100</v>
      </c>
      <c r="F1672">
        <v>0</v>
      </c>
      <c r="G1672">
        <v>0</v>
      </c>
    </row>
    <row r="1673" spans="1:7" x14ac:dyDescent="0.3">
      <c r="A1673">
        <v>10157</v>
      </c>
      <c r="B1673" s="2">
        <v>44652</v>
      </c>
      <c r="C1673" t="s">
        <v>37</v>
      </c>
      <c r="D1673">
        <v>199</v>
      </c>
      <c r="E1673">
        <v>96</v>
      </c>
      <c r="F1673">
        <v>3</v>
      </c>
      <c r="G1673">
        <v>2</v>
      </c>
    </row>
    <row r="1674" spans="1:7" x14ac:dyDescent="0.3">
      <c r="A1674">
        <v>10157</v>
      </c>
      <c r="B1674" s="2">
        <v>45108</v>
      </c>
      <c r="C1674" t="s">
        <v>29</v>
      </c>
      <c r="D1674">
        <v>22</v>
      </c>
      <c r="E1674">
        <v>47</v>
      </c>
      <c r="F1674">
        <v>2</v>
      </c>
      <c r="G1674">
        <v>0</v>
      </c>
    </row>
    <row r="1675" spans="1:7" x14ac:dyDescent="0.3">
      <c r="A1675">
        <v>10157</v>
      </c>
      <c r="B1675" s="2">
        <v>45231</v>
      </c>
      <c r="C1675" t="s">
        <v>69</v>
      </c>
      <c r="D1675">
        <v>223</v>
      </c>
      <c r="E1675">
        <v>48</v>
      </c>
      <c r="F1675">
        <v>1</v>
      </c>
      <c r="G1675">
        <v>1</v>
      </c>
    </row>
    <row r="1676" spans="1:7" x14ac:dyDescent="0.3">
      <c r="A1676">
        <v>10157</v>
      </c>
      <c r="B1676" s="2">
        <v>44621</v>
      </c>
      <c r="C1676" t="s">
        <v>82</v>
      </c>
      <c r="D1676">
        <v>67</v>
      </c>
      <c r="E1676">
        <v>41</v>
      </c>
      <c r="F1676">
        <v>0</v>
      </c>
      <c r="G1676">
        <v>0</v>
      </c>
    </row>
    <row r="1677" spans="1:7" x14ac:dyDescent="0.3">
      <c r="A1677">
        <v>10157</v>
      </c>
      <c r="B1677" s="2">
        <v>44896</v>
      </c>
      <c r="C1677" t="s">
        <v>97</v>
      </c>
      <c r="D1677">
        <v>53</v>
      </c>
      <c r="E1677">
        <v>28</v>
      </c>
      <c r="F1677">
        <v>0</v>
      </c>
      <c r="G1677">
        <v>0</v>
      </c>
    </row>
    <row r="1678" spans="1:7" x14ac:dyDescent="0.3">
      <c r="A1678">
        <v>10157</v>
      </c>
      <c r="B1678" s="2">
        <v>45505</v>
      </c>
      <c r="C1678" t="s">
        <v>62</v>
      </c>
      <c r="D1678">
        <v>230</v>
      </c>
      <c r="E1678">
        <v>98</v>
      </c>
      <c r="F1678">
        <v>2</v>
      </c>
      <c r="G1678">
        <v>1</v>
      </c>
    </row>
    <row r="1679" spans="1:7" x14ac:dyDescent="0.3">
      <c r="A1679">
        <v>10157</v>
      </c>
      <c r="B1679" s="2">
        <v>45017</v>
      </c>
      <c r="C1679" t="s">
        <v>59</v>
      </c>
      <c r="D1679">
        <v>278</v>
      </c>
      <c r="E1679">
        <v>19</v>
      </c>
      <c r="F1679">
        <v>3</v>
      </c>
      <c r="G1679">
        <v>0</v>
      </c>
    </row>
    <row r="1680" spans="1:7" x14ac:dyDescent="0.3">
      <c r="A1680">
        <v>10157</v>
      </c>
      <c r="B1680" s="2">
        <v>45170</v>
      </c>
      <c r="C1680" t="s">
        <v>10</v>
      </c>
      <c r="D1680">
        <v>200</v>
      </c>
      <c r="E1680">
        <v>58</v>
      </c>
      <c r="F1680">
        <v>0</v>
      </c>
      <c r="G1680">
        <v>0</v>
      </c>
    </row>
    <row r="1681" spans="1:7" x14ac:dyDescent="0.3">
      <c r="A1681">
        <v>10157</v>
      </c>
      <c r="B1681" s="2">
        <v>45536</v>
      </c>
      <c r="C1681" t="s">
        <v>63</v>
      </c>
      <c r="D1681">
        <v>50</v>
      </c>
      <c r="E1681">
        <v>61</v>
      </c>
      <c r="F1681">
        <v>2</v>
      </c>
      <c r="G1681">
        <v>1</v>
      </c>
    </row>
    <row r="1682" spans="1:7" x14ac:dyDescent="0.3">
      <c r="A1682">
        <v>10157</v>
      </c>
      <c r="B1682" s="2">
        <v>44593</v>
      </c>
      <c r="C1682" t="s">
        <v>40</v>
      </c>
      <c r="D1682">
        <v>104</v>
      </c>
      <c r="E1682">
        <v>24</v>
      </c>
      <c r="F1682">
        <v>0</v>
      </c>
      <c r="G1682">
        <v>0</v>
      </c>
    </row>
    <row r="1683" spans="1:7" x14ac:dyDescent="0.3">
      <c r="A1683">
        <v>10157</v>
      </c>
      <c r="B1683" s="2">
        <v>44927</v>
      </c>
      <c r="C1683" t="s">
        <v>9</v>
      </c>
      <c r="D1683">
        <v>143</v>
      </c>
      <c r="E1683">
        <v>57</v>
      </c>
      <c r="F1683">
        <v>1</v>
      </c>
      <c r="G1683">
        <v>0</v>
      </c>
    </row>
    <row r="1684" spans="1:7" x14ac:dyDescent="0.3">
      <c r="A1684">
        <v>10157</v>
      </c>
      <c r="B1684" s="2">
        <v>45474</v>
      </c>
      <c r="C1684" t="s">
        <v>19</v>
      </c>
      <c r="D1684">
        <v>120</v>
      </c>
      <c r="E1684">
        <v>98</v>
      </c>
      <c r="F1684">
        <v>2</v>
      </c>
      <c r="G1684">
        <v>2</v>
      </c>
    </row>
    <row r="1685" spans="1:7" x14ac:dyDescent="0.3">
      <c r="A1685">
        <v>10157</v>
      </c>
      <c r="B1685" s="2">
        <v>44896</v>
      </c>
      <c r="C1685" t="s">
        <v>66</v>
      </c>
      <c r="D1685">
        <v>151</v>
      </c>
      <c r="E1685">
        <v>87</v>
      </c>
      <c r="F1685">
        <v>5</v>
      </c>
      <c r="G1685">
        <v>0</v>
      </c>
    </row>
    <row r="1686" spans="1:7" x14ac:dyDescent="0.3">
      <c r="A1686">
        <v>10157</v>
      </c>
      <c r="B1686" s="2">
        <v>45323</v>
      </c>
      <c r="C1686" t="s">
        <v>50</v>
      </c>
      <c r="D1686">
        <v>102</v>
      </c>
      <c r="E1686">
        <v>62</v>
      </c>
      <c r="F1686">
        <v>2</v>
      </c>
      <c r="G1686">
        <v>0</v>
      </c>
    </row>
    <row r="1687" spans="1:7" x14ac:dyDescent="0.3">
      <c r="A1687">
        <v>10158</v>
      </c>
      <c r="B1687" s="2">
        <v>45170</v>
      </c>
      <c r="C1687" t="s">
        <v>6</v>
      </c>
      <c r="D1687">
        <v>59</v>
      </c>
      <c r="E1687">
        <v>100</v>
      </c>
      <c r="F1687">
        <v>0</v>
      </c>
      <c r="G1687">
        <v>0</v>
      </c>
    </row>
    <row r="1688" spans="1:7" x14ac:dyDescent="0.3">
      <c r="A1688">
        <v>10158</v>
      </c>
      <c r="B1688" s="2">
        <v>45170</v>
      </c>
      <c r="C1688" t="s">
        <v>57</v>
      </c>
      <c r="D1688">
        <v>123</v>
      </c>
      <c r="E1688">
        <v>85</v>
      </c>
      <c r="F1688">
        <v>1</v>
      </c>
      <c r="G1688">
        <v>1</v>
      </c>
    </row>
    <row r="1689" spans="1:7" x14ac:dyDescent="0.3">
      <c r="A1689">
        <v>10158</v>
      </c>
      <c r="B1689" s="2">
        <v>45352</v>
      </c>
      <c r="C1689" t="s">
        <v>88</v>
      </c>
      <c r="D1689">
        <v>178</v>
      </c>
      <c r="E1689">
        <v>81</v>
      </c>
      <c r="F1689">
        <v>3</v>
      </c>
      <c r="G1689">
        <v>3</v>
      </c>
    </row>
    <row r="1690" spans="1:7" x14ac:dyDescent="0.3">
      <c r="A1690">
        <v>10158</v>
      </c>
      <c r="B1690" s="2">
        <v>44562</v>
      </c>
      <c r="C1690" t="s">
        <v>20</v>
      </c>
      <c r="D1690">
        <v>185</v>
      </c>
      <c r="E1690">
        <v>66</v>
      </c>
      <c r="F1690">
        <v>2</v>
      </c>
      <c r="G1690">
        <v>1</v>
      </c>
    </row>
    <row r="1691" spans="1:7" x14ac:dyDescent="0.3">
      <c r="A1691">
        <v>10158</v>
      </c>
      <c r="B1691" s="2">
        <v>44835</v>
      </c>
      <c r="C1691" t="s">
        <v>39</v>
      </c>
      <c r="D1691">
        <v>246</v>
      </c>
      <c r="E1691">
        <v>96</v>
      </c>
      <c r="F1691">
        <v>1</v>
      </c>
      <c r="G1691">
        <v>0</v>
      </c>
    </row>
    <row r="1692" spans="1:7" x14ac:dyDescent="0.3">
      <c r="A1692">
        <v>10158</v>
      </c>
      <c r="B1692" s="2">
        <v>45292</v>
      </c>
      <c r="C1692" t="s">
        <v>38</v>
      </c>
      <c r="D1692">
        <v>140</v>
      </c>
      <c r="E1692">
        <v>90</v>
      </c>
      <c r="F1692">
        <v>0</v>
      </c>
      <c r="G1692">
        <v>0</v>
      </c>
    </row>
    <row r="1693" spans="1:7" x14ac:dyDescent="0.3">
      <c r="A1693">
        <v>10158</v>
      </c>
      <c r="B1693" s="2">
        <v>45505</v>
      </c>
      <c r="C1693" t="s">
        <v>63</v>
      </c>
      <c r="D1693">
        <v>297</v>
      </c>
      <c r="E1693">
        <v>77</v>
      </c>
      <c r="F1693">
        <v>0</v>
      </c>
      <c r="G1693">
        <v>0</v>
      </c>
    </row>
    <row r="1694" spans="1:7" x14ac:dyDescent="0.3">
      <c r="A1694">
        <v>10158</v>
      </c>
      <c r="B1694" s="2">
        <v>45261</v>
      </c>
      <c r="C1694" t="s">
        <v>80</v>
      </c>
      <c r="D1694">
        <v>165</v>
      </c>
      <c r="E1694">
        <v>96</v>
      </c>
      <c r="F1694">
        <v>2</v>
      </c>
      <c r="G1694">
        <v>1</v>
      </c>
    </row>
    <row r="1695" spans="1:7" x14ac:dyDescent="0.3">
      <c r="A1695">
        <v>10159</v>
      </c>
      <c r="B1695" s="2">
        <v>45108</v>
      </c>
      <c r="C1695" t="s">
        <v>7</v>
      </c>
      <c r="D1695">
        <v>294</v>
      </c>
      <c r="E1695">
        <v>78</v>
      </c>
      <c r="F1695">
        <v>1</v>
      </c>
      <c r="G1695">
        <v>1</v>
      </c>
    </row>
    <row r="1696" spans="1:7" x14ac:dyDescent="0.3">
      <c r="A1696">
        <v>10159</v>
      </c>
      <c r="B1696" s="2">
        <v>44805</v>
      </c>
      <c r="C1696" t="s">
        <v>23</v>
      </c>
      <c r="D1696">
        <v>203</v>
      </c>
      <c r="E1696">
        <v>60</v>
      </c>
      <c r="F1696">
        <v>0</v>
      </c>
      <c r="G1696">
        <v>0</v>
      </c>
    </row>
    <row r="1697" spans="1:7" x14ac:dyDescent="0.3">
      <c r="A1697">
        <v>10159</v>
      </c>
      <c r="B1697" s="2">
        <v>44958</v>
      </c>
      <c r="C1697" t="s">
        <v>83</v>
      </c>
      <c r="D1697">
        <v>118</v>
      </c>
      <c r="E1697">
        <v>30</v>
      </c>
      <c r="F1697">
        <v>1</v>
      </c>
      <c r="G1697">
        <v>0</v>
      </c>
    </row>
    <row r="1698" spans="1:7" x14ac:dyDescent="0.3">
      <c r="A1698">
        <v>10159</v>
      </c>
      <c r="B1698" s="2">
        <v>45323</v>
      </c>
      <c r="C1698" t="s">
        <v>78</v>
      </c>
      <c r="D1698">
        <v>291</v>
      </c>
      <c r="E1698">
        <v>63</v>
      </c>
      <c r="F1698">
        <v>2</v>
      </c>
      <c r="G1698">
        <v>0</v>
      </c>
    </row>
    <row r="1699" spans="1:7" x14ac:dyDescent="0.3">
      <c r="A1699">
        <v>10159</v>
      </c>
      <c r="B1699" s="2">
        <v>45078</v>
      </c>
      <c r="C1699" t="s">
        <v>25</v>
      </c>
      <c r="D1699">
        <v>173</v>
      </c>
      <c r="E1699">
        <v>74</v>
      </c>
      <c r="F1699">
        <v>0</v>
      </c>
      <c r="G1699">
        <v>0</v>
      </c>
    </row>
    <row r="1700" spans="1:7" x14ac:dyDescent="0.3">
      <c r="A1700">
        <v>10159</v>
      </c>
      <c r="B1700" s="2">
        <v>45597</v>
      </c>
      <c r="C1700" t="s">
        <v>49</v>
      </c>
      <c r="D1700">
        <v>282</v>
      </c>
      <c r="E1700">
        <v>73</v>
      </c>
      <c r="F1700">
        <v>1</v>
      </c>
      <c r="G1700">
        <v>1</v>
      </c>
    </row>
    <row r="1701" spans="1:7" x14ac:dyDescent="0.3">
      <c r="A1701">
        <v>10159</v>
      </c>
      <c r="B1701" s="2">
        <v>45444</v>
      </c>
      <c r="C1701" t="s">
        <v>76</v>
      </c>
      <c r="D1701">
        <v>156</v>
      </c>
      <c r="E1701">
        <v>61</v>
      </c>
      <c r="F1701">
        <v>1</v>
      </c>
      <c r="G1701">
        <v>0</v>
      </c>
    </row>
    <row r="1702" spans="1:7" x14ac:dyDescent="0.3">
      <c r="A1702">
        <v>10159</v>
      </c>
      <c r="B1702" s="2">
        <v>45108</v>
      </c>
      <c r="C1702" t="s">
        <v>59</v>
      </c>
      <c r="D1702">
        <v>11</v>
      </c>
      <c r="E1702">
        <v>93</v>
      </c>
      <c r="F1702">
        <v>2</v>
      </c>
      <c r="G1702">
        <v>1</v>
      </c>
    </row>
    <row r="1703" spans="1:7" x14ac:dyDescent="0.3">
      <c r="A1703">
        <v>10159</v>
      </c>
      <c r="B1703" s="2">
        <v>44896</v>
      </c>
      <c r="C1703" t="s">
        <v>57</v>
      </c>
      <c r="D1703">
        <v>60</v>
      </c>
      <c r="E1703">
        <v>63</v>
      </c>
      <c r="F1703">
        <v>4</v>
      </c>
      <c r="G1703">
        <v>3</v>
      </c>
    </row>
    <row r="1704" spans="1:7" x14ac:dyDescent="0.3">
      <c r="A1704">
        <v>10159</v>
      </c>
      <c r="B1704" s="2">
        <v>45352</v>
      </c>
      <c r="C1704" t="s">
        <v>101</v>
      </c>
      <c r="D1704">
        <v>106</v>
      </c>
      <c r="E1704">
        <v>88</v>
      </c>
      <c r="F1704">
        <v>0</v>
      </c>
      <c r="G1704">
        <v>0</v>
      </c>
    </row>
    <row r="1705" spans="1:7" x14ac:dyDescent="0.3">
      <c r="A1705">
        <v>10159</v>
      </c>
      <c r="B1705" s="2">
        <v>45536</v>
      </c>
      <c r="C1705" t="s">
        <v>6</v>
      </c>
      <c r="D1705">
        <v>51</v>
      </c>
      <c r="E1705">
        <v>12</v>
      </c>
      <c r="F1705">
        <v>4</v>
      </c>
      <c r="G1705">
        <v>3</v>
      </c>
    </row>
    <row r="1706" spans="1:7" x14ac:dyDescent="0.3">
      <c r="A1706">
        <v>10159</v>
      </c>
      <c r="B1706" s="2">
        <v>45170</v>
      </c>
      <c r="C1706" t="s">
        <v>100</v>
      </c>
      <c r="D1706">
        <v>137</v>
      </c>
      <c r="E1706">
        <v>70</v>
      </c>
      <c r="F1706">
        <v>2</v>
      </c>
      <c r="G1706">
        <v>2</v>
      </c>
    </row>
    <row r="1707" spans="1:7" x14ac:dyDescent="0.3">
      <c r="A1707">
        <v>10160</v>
      </c>
      <c r="B1707" s="2">
        <v>45474</v>
      </c>
      <c r="C1707" t="s">
        <v>15</v>
      </c>
      <c r="D1707">
        <v>112</v>
      </c>
      <c r="E1707">
        <v>18</v>
      </c>
      <c r="F1707">
        <v>1</v>
      </c>
      <c r="G1707">
        <v>1</v>
      </c>
    </row>
    <row r="1708" spans="1:7" x14ac:dyDescent="0.3">
      <c r="A1708">
        <v>10160</v>
      </c>
      <c r="B1708" s="2">
        <v>44593</v>
      </c>
      <c r="C1708" t="s">
        <v>51</v>
      </c>
      <c r="D1708">
        <v>115</v>
      </c>
      <c r="E1708">
        <v>41</v>
      </c>
      <c r="F1708">
        <v>3</v>
      </c>
      <c r="G1708">
        <v>3</v>
      </c>
    </row>
    <row r="1709" spans="1:7" x14ac:dyDescent="0.3">
      <c r="A1709">
        <v>10160</v>
      </c>
      <c r="B1709" s="2">
        <v>45413</v>
      </c>
      <c r="C1709" t="s">
        <v>6</v>
      </c>
      <c r="D1709">
        <v>133</v>
      </c>
      <c r="E1709">
        <v>87</v>
      </c>
      <c r="F1709">
        <v>1</v>
      </c>
      <c r="G1709">
        <v>0</v>
      </c>
    </row>
    <row r="1710" spans="1:7" x14ac:dyDescent="0.3">
      <c r="A1710">
        <v>10160</v>
      </c>
      <c r="B1710" s="2">
        <v>45200</v>
      </c>
      <c r="C1710" t="s">
        <v>99</v>
      </c>
      <c r="D1710">
        <v>91</v>
      </c>
      <c r="E1710">
        <v>10</v>
      </c>
      <c r="F1710">
        <v>1</v>
      </c>
      <c r="G1710">
        <v>0</v>
      </c>
    </row>
    <row r="1711" spans="1:7" x14ac:dyDescent="0.3">
      <c r="A1711">
        <v>10160</v>
      </c>
      <c r="B1711" s="2">
        <v>44621</v>
      </c>
      <c r="C1711" t="s">
        <v>80</v>
      </c>
      <c r="D1711">
        <v>218</v>
      </c>
      <c r="E1711">
        <v>19</v>
      </c>
      <c r="F1711">
        <v>3</v>
      </c>
      <c r="G1711">
        <v>3</v>
      </c>
    </row>
    <row r="1712" spans="1:7" x14ac:dyDescent="0.3">
      <c r="A1712">
        <v>10160</v>
      </c>
      <c r="B1712" s="2">
        <v>45352</v>
      </c>
      <c r="C1712" t="s">
        <v>87</v>
      </c>
      <c r="D1712">
        <v>143</v>
      </c>
      <c r="E1712">
        <v>66</v>
      </c>
      <c r="F1712">
        <v>0</v>
      </c>
      <c r="G1712">
        <v>0</v>
      </c>
    </row>
    <row r="1713" spans="1:7" x14ac:dyDescent="0.3">
      <c r="A1713">
        <v>10160</v>
      </c>
      <c r="B1713" s="2">
        <v>45474</v>
      </c>
      <c r="C1713" t="s">
        <v>53</v>
      </c>
      <c r="D1713">
        <v>40</v>
      </c>
      <c r="E1713">
        <v>56</v>
      </c>
      <c r="F1713">
        <v>3</v>
      </c>
      <c r="G1713">
        <v>0</v>
      </c>
    </row>
    <row r="1714" spans="1:7" x14ac:dyDescent="0.3">
      <c r="A1714">
        <v>10160</v>
      </c>
      <c r="B1714" s="2">
        <v>45323</v>
      </c>
      <c r="C1714" t="s">
        <v>74</v>
      </c>
      <c r="D1714">
        <v>271</v>
      </c>
      <c r="E1714">
        <v>23</v>
      </c>
      <c r="F1714">
        <v>3</v>
      </c>
      <c r="G1714">
        <v>0</v>
      </c>
    </row>
    <row r="1715" spans="1:7" x14ac:dyDescent="0.3">
      <c r="A1715">
        <v>10160</v>
      </c>
      <c r="B1715" s="2">
        <v>44835</v>
      </c>
      <c r="C1715" t="s">
        <v>69</v>
      </c>
      <c r="D1715">
        <v>144</v>
      </c>
      <c r="E1715">
        <v>56</v>
      </c>
      <c r="F1715">
        <v>0</v>
      </c>
      <c r="G1715">
        <v>0</v>
      </c>
    </row>
    <row r="1716" spans="1:7" x14ac:dyDescent="0.3">
      <c r="A1716">
        <v>10160</v>
      </c>
      <c r="B1716" s="2">
        <v>45352</v>
      </c>
      <c r="C1716" t="s">
        <v>28</v>
      </c>
      <c r="D1716">
        <v>183</v>
      </c>
      <c r="E1716">
        <v>36</v>
      </c>
      <c r="F1716">
        <v>0</v>
      </c>
      <c r="G1716">
        <v>0</v>
      </c>
    </row>
    <row r="1717" spans="1:7" x14ac:dyDescent="0.3">
      <c r="A1717">
        <v>10160</v>
      </c>
      <c r="B1717" s="2">
        <v>45047</v>
      </c>
      <c r="C1717" t="s">
        <v>24</v>
      </c>
      <c r="D1717">
        <v>59</v>
      </c>
      <c r="E1717">
        <v>100</v>
      </c>
      <c r="F1717">
        <v>0</v>
      </c>
      <c r="G1717">
        <v>0</v>
      </c>
    </row>
    <row r="1718" spans="1:7" x14ac:dyDescent="0.3">
      <c r="A1718">
        <v>10160</v>
      </c>
      <c r="B1718" s="2">
        <v>45505</v>
      </c>
      <c r="C1718" t="s">
        <v>62</v>
      </c>
      <c r="D1718">
        <v>135</v>
      </c>
      <c r="E1718">
        <v>98</v>
      </c>
      <c r="F1718">
        <v>2</v>
      </c>
      <c r="G1718">
        <v>1</v>
      </c>
    </row>
    <row r="1719" spans="1:7" x14ac:dyDescent="0.3">
      <c r="A1719">
        <v>10160</v>
      </c>
      <c r="B1719" s="2">
        <v>45413</v>
      </c>
      <c r="C1719" t="s">
        <v>96</v>
      </c>
      <c r="D1719">
        <v>179</v>
      </c>
      <c r="E1719">
        <v>45</v>
      </c>
      <c r="F1719">
        <v>2</v>
      </c>
      <c r="G1719">
        <v>2</v>
      </c>
    </row>
    <row r="1720" spans="1:7" x14ac:dyDescent="0.3">
      <c r="A1720">
        <v>10160</v>
      </c>
      <c r="B1720" s="2">
        <v>44621</v>
      </c>
      <c r="C1720" t="s">
        <v>34</v>
      </c>
      <c r="D1720">
        <v>81</v>
      </c>
      <c r="E1720">
        <v>13</v>
      </c>
      <c r="F1720">
        <v>2</v>
      </c>
      <c r="G1720">
        <v>1</v>
      </c>
    </row>
    <row r="1721" spans="1:7" x14ac:dyDescent="0.3">
      <c r="A1721">
        <v>10160</v>
      </c>
      <c r="B1721" s="2">
        <v>44986</v>
      </c>
      <c r="C1721" t="s">
        <v>26</v>
      </c>
      <c r="D1721">
        <v>199</v>
      </c>
      <c r="E1721">
        <v>47</v>
      </c>
      <c r="F1721">
        <v>2</v>
      </c>
      <c r="G1721">
        <v>2</v>
      </c>
    </row>
    <row r="1722" spans="1:7" x14ac:dyDescent="0.3">
      <c r="A1722">
        <v>10161</v>
      </c>
      <c r="B1722" s="2">
        <v>44835</v>
      </c>
      <c r="C1722" t="s">
        <v>95</v>
      </c>
      <c r="D1722">
        <v>75</v>
      </c>
      <c r="E1722">
        <v>59</v>
      </c>
      <c r="F1722">
        <v>2</v>
      </c>
      <c r="G1722">
        <v>1</v>
      </c>
    </row>
    <row r="1723" spans="1:7" x14ac:dyDescent="0.3">
      <c r="A1723">
        <v>10161</v>
      </c>
      <c r="B1723" s="2">
        <v>45047</v>
      </c>
      <c r="C1723" t="s">
        <v>24</v>
      </c>
      <c r="D1723">
        <v>126</v>
      </c>
      <c r="E1723">
        <v>28</v>
      </c>
      <c r="F1723">
        <v>0</v>
      </c>
      <c r="G1723">
        <v>0</v>
      </c>
    </row>
    <row r="1724" spans="1:7" x14ac:dyDescent="0.3">
      <c r="A1724">
        <v>10161</v>
      </c>
      <c r="B1724" s="2">
        <v>44562</v>
      </c>
      <c r="C1724" t="s">
        <v>76</v>
      </c>
      <c r="D1724">
        <v>142</v>
      </c>
      <c r="E1724">
        <v>89</v>
      </c>
      <c r="F1724">
        <v>3</v>
      </c>
      <c r="G1724">
        <v>3</v>
      </c>
    </row>
    <row r="1725" spans="1:7" x14ac:dyDescent="0.3">
      <c r="A1725">
        <v>10161</v>
      </c>
      <c r="B1725" s="2">
        <v>44866</v>
      </c>
      <c r="C1725" t="s">
        <v>85</v>
      </c>
      <c r="D1725">
        <v>186</v>
      </c>
      <c r="E1725">
        <v>50</v>
      </c>
      <c r="F1725">
        <v>2</v>
      </c>
      <c r="G1725">
        <v>2</v>
      </c>
    </row>
    <row r="1726" spans="1:7" x14ac:dyDescent="0.3">
      <c r="A1726">
        <v>10161</v>
      </c>
      <c r="B1726" s="2">
        <v>45566</v>
      </c>
      <c r="C1726" t="s">
        <v>43</v>
      </c>
      <c r="D1726">
        <v>201</v>
      </c>
      <c r="E1726">
        <v>77</v>
      </c>
      <c r="F1726">
        <v>3</v>
      </c>
      <c r="G1726">
        <v>1</v>
      </c>
    </row>
    <row r="1727" spans="1:7" x14ac:dyDescent="0.3">
      <c r="A1727">
        <v>10161</v>
      </c>
      <c r="B1727" s="2">
        <v>45474</v>
      </c>
      <c r="C1727" t="s">
        <v>64</v>
      </c>
      <c r="D1727">
        <v>99</v>
      </c>
      <c r="E1727">
        <v>95</v>
      </c>
      <c r="F1727">
        <v>3</v>
      </c>
      <c r="G1727">
        <v>0</v>
      </c>
    </row>
    <row r="1728" spans="1:7" x14ac:dyDescent="0.3">
      <c r="A1728">
        <v>10161</v>
      </c>
      <c r="B1728" s="2">
        <v>44682</v>
      </c>
      <c r="C1728" t="s">
        <v>60</v>
      </c>
      <c r="D1728">
        <v>185</v>
      </c>
      <c r="E1728">
        <v>38</v>
      </c>
      <c r="F1728">
        <v>1</v>
      </c>
      <c r="G1728">
        <v>0</v>
      </c>
    </row>
    <row r="1729" spans="1:7" x14ac:dyDescent="0.3">
      <c r="A1729">
        <v>10161</v>
      </c>
      <c r="B1729" s="2">
        <v>44835</v>
      </c>
      <c r="C1729" t="s">
        <v>90</v>
      </c>
      <c r="D1729">
        <v>152</v>
      </c>
      <c r="E1729">
        <v>93</v>
      </c>
      <c r="F1729">
        <v>5</v>
      </c>
      <c r="G1729">
        <v>0</v>
      </c>
    </row>
    <row r="1730" spans="1:7" x14ac:dyDescent="0.3">
      <c r="A1730">
        <v>10161</v>
      </c>
      <c r="B1730" s="2">
        <v>44927</v>
      </c>
      <c r="C1730" t="s">
        <v>41</v>
      </c>
      <c r="D1730">
        <v>192</v>
      </c>
      <c r="E1730">
        <v>77</v>
      </c>
      <c r="F1730">
        <v>3</v>
      </c>
      <c r="G1730">
        <v>0</v>
      </c>
    </row>
    <row r="1731" spans="1:7" x14ac:dyDescent="0.3">
      <c r="A1731">
        <v>10162</v>
      </c>
      <c r="B1731" s="2">
        <v>45200</v>
      </c>
      <c r="C1731" t="s">
        <v>98</v>
      </c>
      <c r="D1731">
        <v>269</v>
      </c>
      <c r="E1731">
        <v>17</v>
      </c>
      <c r="F1731">
        <v>1</v>
      </c>
      <c r="G1731">
        <v>0</v>
      </c>
    </row>
    <row r="1732" spans="1:7" x14ac:dyDescent="0.3">
      <c r="A1732">
        <v>10162</v>
      </c>
      <c r="B1732" s="2">
        <v>45413</v>
      </c>
      <c r="C1732" t="s">
        <v>29</v>
      </c>
      <c r="D1732">
        <v>300</v>
      </c>
      <c r="E1732">
        <v>42</v>
      </c>
      <c r="F1732">
        <v>1</v>
      </c>
      <c r="G1732">
        <v>0</v>
      </c>
    </row>
    <row r="1733" spans="1:7" x14ac:dyDescent="0.3">
      <c r="A1733">
        <v>10162</v>
      </c>
      <c r="B1733" s="2">
        <v>44896</v>
      </c>
      <c r="C1733" t="s">
        <v>50</v>
      </c>
      <c r="D1733">
        <v>135</v>
      </c>
      <c r="E1733">
        <v>68</v>
      </c>
      <c r="F1733">
        <v>2</v>
      </c>
      <c r="G1733">
        <v>2</v>
      </c>
    </row>
    <row r="1734" spans="1:7" x14ac:dyDescent="0.3">
      <c r="A1734">
        <v>10162</v>
      </c>
      <c r="B1734" s="2">
        <v>44896</v>
      </c>
      <c r="C1734" t="s">
        <v>89</v>
      </c>
      <c r="D1734">
        <v>30</v>
      </c>
      <c r="E1734">
        <v>45</v>
      </c>
      <c r="F1734">
        <v>2</v>
      </c>
      <c r="G1734">
        <v>2</v>
      </c>
    </row>
    <row r="1735" spans="1:7" x14ac:dyDescent="0.3">
      <c r="A1735">
        <v>10162</v>
      </c>
      <c r="B1735" s="2">
        <v>44713</v>
      </c>
      <c r="C1735" t="s">
        <v>8</v>
      </c>
      <c r="D1735">
        <v>107</v>
      </c>
      <c r="E1735">
        <v>17</v>
      </c>
      <c r="F1735">
        <v>0</v>
      </c>
      <c r="G1735">
        <v>0</v>
      </c>
    </row>
    <row r="1736" spans="1:7" x14ac:dyDescent="0.3">
      <c r="A1736">
        <v>10162</v>
      </c>
      <c r="B1736" s="2">
        <v>44958</v>
      </c>
      <c r="C1736" t="s">
        <v>55</v>
      </c>
      <c r="D1736">
        <v>126</v>
      </c>
      <c r="E1736">
        <v>71</v>
      </c>
      <c r="F1736">
        <v>2</v>
      </c>
      <c r="G1736">
        <v>2</v>
      </c>
    </row>
    <row r="1737" spans="1:7" x14ac:dyDescent="0.3">
      <c r="A1737">
        <v>10162</v>
      </c>
      <c r="B1737" s="2">
        <v>45444</v>
      </c>
      <c r="C1737" t="s">
        <v>84</v>
      </c>
      <c r="D1737">
        <v>60</v>
      </c>
      <c r="E1737">
        <v>91</v>
      </c>
      <c r="F1737">
        <v>0</v>
      </c>
      <c r="G1737">
        <v>0</v>
      </c>
    </row>
    <row r="1738" spans="1:7" x14ac:dyDescent="0.3">
      <c r="A1738">
        <v>10162</v>
      </c>
      <c r="B1738" s="2">
        <v>44682</v>
      </c>
      <c r="C1738" t="s">
        <v>16</v>
      </c>
      <c r="D1738">
        <v>110</v>
      </c>
      <c r="E1738">
        <v>20</v>
      </c>
      <c r="F1738">
        <v>0</v>
      </c>
      <c r="G1738">
        <v>0</v>
      </c>
    </row>
    <row r="1739" spans="1:7" x14ac:dyDescent="0.3">
      <c r="A1739">
        <v>10163</v>
      </c>
      <c r="B1739" s="2">
        <v>44774</v>
      </c>
      <c r="C1739" t="s">
        <v>29</v>
      </c>
      <c r="D1739">
        <v>236</v>
      </c>
      <c r="E1739">
        <v>88</v>
      </c>
      <c r="F1739">
        <v>2</v>
      </c>
      <c r="G1739">
        <v>2</v>
      </c>
    </row>
    <row r="1740" spans="1:7" x14ac:dyDescent="0.3">
      <c r="A1740">
        <v>10163</v>
      </c>
      <c r="B1740" s="2">
        <v>45444</v>
      </c>
      <c r="C1740" t="s">
        <v>16</v>
      </c>
      <c r="D1740">
        <v>10</v>
      </c>
      <c r="E1740">
        <v>73</v>
      </c>
      <c r="F1740">
        <v>3</v>
      </c>
      <c r="G1740">
        <v>2</v>
      </c>
    </row>
    <row r="1741" spans="1:7" x14ac:dyDescent="0.3">
      <c r="A1741">
        <v>10163</v>
      </c>
      <c r="B1741" s="2">
        <v>44896</v>
      </c>
      <c r="C1741" t="s">
        <v>73</v>
      </c>
      <c r="D1741">
        <v>178</v>
      </c>
      <c r="E1741">
        <v>92</v>
      </c>
      <c r="F1741">
        <v>3</v>
      </c>
      <c r="G1741">
        <v>2</v>
      </c>
    </row>
    <row r="1742" spans="1:7" x14ac:dyDescent="0.3">
      <c r="A1742">
        <v>10163</v>
      </c>
      <c r="B1742" s="2">
        <v>45139</v>
      </c>
      <c r="C1742" t="s">
        <v>79</v>
      </c>
      <c r="D1742">
        <v>145</v>
      </c>
      <c r="E1742">
        <v>45</v>
      </c>
      <c r="F1742">
        <v>1</v>
      </c>
      <c r="G1742">
        <v>1</v>
      </c>
    </row>
    <row r="1743" spans="1:7" x14ac:dyDescent="0.3">
      <c r="A1743">
        <v>10163</v>
      </c>
      <c r="B1743" s="2">
        <v>45627</v>
      </c>
      <c r="C1743" t="s">
        <v>31</v>
      </c>
      <c r="D1743">
        <v>267</v>
      </c>
      <c r="E1743">
        <v>33</v>
      </c>
      <c r="F1743">
        <v>3</v>
      </c>
      <c r="G1743">
        <v>0</v>
      </c>
    </row>
    <row r="1744" spans="1:7" x14ac:dyDescent="0.3">
      <c r="A1744">
        <v>10163</v>
      </c>
      <c r="B1744" s="2">
        <v>45505</v>
      </c>
      <c r="C1744" t="s">
        <v>80</v>
      </c>
      <c r="D1744">
        <v>13</v>
      </c>
      <c r="E1744">
        <v>30</v>
      </c>
      <c r="F1744">
        <v>3</v>
      </c>
      <c r="G1744">
        <v>3</v>
      </c>
    </row>
    <row r="1745" spans="1:7" x14ac:dyDescent="0.3">
      <c r="A1745">
        <v>10163</v>
      </c>
      <c r="B1745" s="2">
        <v>44896</v>
      </c>
      <c r="C1745" t="s">
        <v>66</v>
      </c>
      <c r="D1745">
        <v>43</v>
      </c>
      <c r="E1745">
        <v>66</v>
      </c>
      <c r="F1745">
        <v>2</v>
      </c>
      <c r="G1745">
        <v>0</v>
      </c>
    </row>
    <row r="1746" spans="1:7" x14ac:dyDescent="0.3">
      <c r="A1746">
        <v>10163</v>
      </c>
      <c r="B1746" s="2">
        <v>45200</v>
      </c>
      <c r="C1746" t="s">
        <v>42</v>
      </c>
      <c r="D1746">
        <v>285</v>
      </c>
      <c r="E1746">
        <v>39</v>
      </c>
      <c r="F1746">
        <v>0</v>
      </c>
      <c r="G1746">
        <v>0</v>
      </c>
    </row>
    <row r="1747" spans="1:7" x14ac:dyDescent="0.3">
      <c r="A1747">
        <v>10163</v>
      </c>
      <c r="B1747" s="2">
        <v>44958</v>
      </c>
      <c r="C1747" t="s">
        <v>76</v>
      </c>
      <c r="D1747">
        <v>167</v>
      </c>
      <c r="E1747">
        <v>77</v>
      </c>
      <c r="F1747">
        <v>2</v>
      </c>
      <c r="G1747">
        <v>1</v>
      </c>
    </row>
    <row r="1748" spans="1:7" x14ac:dyDescent="0.3">
      <c r="A1748">
        <v>10163</v>
      </c>
      <c r="B1748" s="2">
        <v>45474</v>
      </c>
      <c r="C1748" t="s">
        <v>5</v>
      </c>
      <c r="D1748">
        <v>62</v>
      </c>
      <c r="E1748">
        <v>51</v>
      </c>
      <c r="F1748">
        <v>1</v>
      </c>
      <c r="G1748">
        <v>0</v>
      </c>
    </row>
    <row r="1749" spans="1:7" x14ac:dyDescent="0.3">
      <c r="A1749">
        <v>10163</v>
      </c>
      <c r="B1749" s="2">
        <v>44866</v>
      </c>
      <c r="C1749" t="s">
        <v>78</v>
      </c>
      <c r="D1749">
        <v>108</v>
      </c>
      <c r="E1749">
        <v>88</v>
      </c>
      <c r="F1749">
        <v>1</v>
      </c>
      <c r="G1749">
        <v>0</v>
      </c>
    </row>
    <row r="1750" spans="1:7" x14ac:dyDescent="0.3">
      <c r="A1750">
        <v>10163</v>
      </c>
      <c r="B1750" s="2">
        <v>44866</v>
      </c>
      <c r="C1750" t="s">
        <v>59</v>
      </c>
      <c r="D1750">
        <v>176</v>
      </c>
      <c r="E1750">
        <v>44</v>
      </c>
      <c r="F1750">
        <v>3</v>
      </c>
      <c r="G1750">
        <v>3</v>
      </c>
    </row>
    <row r="1751" spans="1:7" x14ac:dyDescent="0.3">
      <c r="A1751">
        <v>10164</v>
      </c>
      <c r="B1751" s="2">
        <v>45231</v>
      </c>
      <c r="C1751" t="s">
        <v>37</v>
      </c>
      <c r="D1751">
        <v>171</v>
      </c>
      <c r="E1751">
        <v>82</v>
      </c>
      <c r="F1751">
        <v>2</v>
      </c>
      <c r="G1751">
        <v>1</v>
      </c>
    </row>
    <row r="1752" spans="1:7" x14ac:dyDescent="0.3">
      <c r="A1752">
        <v>10164</v>
      </c>
      <c r="B1752" s="2">
        <v>45323</v>
      </c>
      <c r="C1752" t="s">
        <v>64</v>
      </c>
      <c r="D1752">
        <v>223</v>
      </c>
      <c r="E1752">
        <v>62</v>
      </c>
      <c r="F1752">
        <v>1</v>
      </c>
      <c r="G1752">
        <v>0</v>
      </c>
    </row>
    <row r="1753" spans="1:7" x14ac:dyDescent="0.3">
      <c r="A1753">
        <v>10164</v>
      </c>
      <c r="B1753" s="2">
        <v>45231</v>
      </c>
      <c r="C1753" t="s">
        <v>42</v>
      </c>
      <c r="D1753">
        <v>81</v>
      </c>
      <c r="E1753">
        <v>100</v>
      </c>
      <c r="F1753">
        <v>2</v>
      </c>
      <c r="G1753">
        <v>0</v>
      </c>
    </row>
    <row r="1754" spans="1:7" x14ac:dyDescent="0.3">
      <c r="A1754">
        <v>10164</v>
      </c>
      <c r="B1754" s="2">
        <v>44927</v>
      </c>
      <c r="C1754" t="s">
        <v>51</v>
      </c>
      <c r="D1754">
        <v>116</v>
      </c>
      <c r="E1754">
        <v>13</v>
      </c>
      <c r="F1754">
        <v>2</v>
      </c>
      <c r="G1754">
        <v>1</v>
      </c>
    </row>
    <row r="1755" spans="1:7" x14ac:dyDescent="0.3">
      <c r="A1755">
        <v>10164</v>
      </c>
      <c r="B1755" s="2">
        <v>45170</v>
      </c>
      <c r="C1755" t="s">
        <v>22</v>
      </c>
      <c r="D1755">
        <v>228</v>
      </c>
      <c r="E1755">
        <v>81</v>
      </c>
      <c r="F1755">
        <v>2</v>
      </c>
      <c r="G1755">
        <v>2</v>
      </c>
    </row>
    <row r="1756" spans="1:7" x14ac:dyDescent="0.3">
      <c r="A1756">
        <v>10164</v>
      </c>
      <c r="B1756" s="2">
        <v>44927</v>
      </c>
      <c r="C1756" t="s">
        <v>43</v>
      </c>
      <c r="D1756">
        <v>120</v>
      </c>
      <c r="E1756">
        <v>45</v>
      </c>
      <c r="F1756">
        <v>4</v>
      </c>
      <c r="G1756">
        <v>3</v>
      </c>
    </row>
    <row r="1757" spans="1:7" x14ac:dyDescent="0.3">
      <c r="A1757">
        <v>10164</v>
      </c>
      <c r="B1757" s="2">
        <v>44743</v>
      </c>
      <c r="C1757" t="s">
        <v>46</v>
      </c>
      <c r="D1757">
        <v>48</v>
      </c>
      <c r="E1757">
        <v>71</v>
      </c>
      <c r="F1757">
        <v>0</v>
      </c>
      <c r="G1757">
        <v>0</v>
      </c>
    </row>
    <row r="1758" spans="1:7" x14ac:dyDescent="0.3">
      <c r="A1758">
        <v>10164</v>
      </c>
      <c r="B1758" s="2">
        <v>45474</v>
      </c>
      <c r="C1758" t="s">
        <v>97</v>
      </c>
      <c r="D1758">
        <v>33</v>
      </c>
      <c r="E1758">
        <v>45</v>
      </c>
      <c r="F1758">
        <v>3</v>
      </c>
      <c r="G1758">
        <v>1</v>
      </c>
    </row>
    <row r="1759" spans="1:7" x14ac:dyDescent="0.3">
      <c r="A1759">
        <v>10165</v>
      </c>
      <c r="B1759" s="2">
        <v>44682</v>
      </c>
      <c r="C1759" t="s">
        <v>79</v>
      </c>
      <c r="D1759">
        <v>176</v>
      </c>
      <c r="E1759">
        <v>85</v>
      </c>
      <c r="F1759">
        <v>1</v>
      </c>
      <c r="G1759">
        <v>0</v>
      </c>
    </row>
    <row r="1760" spans="1:7" x14ac:dyDescent="0.3">
      <c r="A1760">
        <v>10165</v>
      </c>
      <c r="B1760" s="2">
        <v>45139</v>
      </c>
      <c r="C1760" t="s">
        <v>52</v>
      </c>
      <c r="D1760">
        <v>112</v>
      </c>
      <c r="E1760">
        <v>41</v>
      </c>
      <c r="F1760">
        <v>0</v>
      </c>
      <c r="G1760">
        <v>0</v>
      </c>
    </row>
    <row r="1761" spans="1:7" x14ac:dyDescent="0.3">
      <c r="A1761">
        <v>10165</v>
      </c>
      <c r="B1761" s="2">
        <v>45170</v>
      </c>
      <c r="C1761" t="s">
        <v>11</v>
      </c>
      <c r="D1761">
        <v>289</v>
      </c>
      <c r="E1761">
        <v>12</v>
      </c>
      <c r="F1761">
        <v>2</v>
      </c>
      <c r="G1761">
        <v>2</v>
      </c>
    </row>
    <row r="1762" spans="1:7" x14ac:dyDescent="0.3">
      <c r="A1762">
        <v>10165</v>
      </c>
      <c r="B1762" s="2">
        <v>44805</v>
      </c>
      <c r="C1762" t="s">
        <v>16</v>
      </c>
      <c r="D1762">
        <v>44</v>
      </c>
      <c r="E1762">
        <v>37</v>
      </c>
      <c r="F1762">
        <v>2</v>
      </c>
      <c r="G1762">
        <v>1</v>
      </c>
    </row>
    <row r="1763" spans="1:7" x14ac:dyDescent="0.3">
      <c r="A1763">
        <v>10165</v>
      </c>
      <c r="B1763" s="2">
        <v>44896</v>
      </c>
      <c r="C1763" t="s">
        <v>85</v>
      </c>
      <c r="D1763">
        <v>174</v>
      </c>
      <c r="E1763">
        <v>56</v>
      </c>
      <c r="F1763">
        <v>1</v>
      </c>
      <c r="G1763">
        <v>1</v>
      </c>
    </row>
    <row r="1764" spans="1:7" x14ac:dyDescent="0.3">
      <c r="A1764">
        <v>10165</v>
      </c>
      <c r="B1764" s="2">
        <v>45200</v>
      </c>
      <c r="C1764" t="s">
        <v>47</v>
      </c>
      <c r="D1764">
        <v>111</v>
      </c>
      <c r="E1764">
        <v>12</v>
      </c>
      <c r="F1764">
        <v>2</v>
      </c>
      <c r="G1764">
        <v>2</v>
      </c>
    </row>
    <row r="1765" spans="1:7" x14ac:dyDescent="0.3">
      <c r="A1765">
        <v>10165</v>
      </c>
      <c r="B1765" s="2">
        <v>44805</v>
      </c>
      <c r="C1765" t="s">
        <v>39</v>
      </c>
      <c r="D1765">
        <v>71</v>
      </c>
      <c r="E1765">
        <v>72</v>
      </c>
      <c r="F1765">
        <v>3</v>
      </c>
      <c r="G1765">
        <v>3</v>
      </c>
    </row>
    <row r="1766" spans="1:7" x14ac:dyDescent="0.3">
      <c r="A1766">
        <v>10165</v>
      </c>
      <c r="B1766" s="2">
        <v>44652</v>
      </c>
      <c r="C1766" t="s">
        <v>72</v>
      </c>
      <c r="D1766">
        <v>280</v>
      </c>
      <c r="E1766">
        <v>82</v>
      </c>
      <c r="F1766">
        <v>1</v>
      </c>
      <c r="G1766">
        <v>0</v>
      </c>
    </row>
    <row r="1767" spans="1:7" x14ac:dyDescent="0.3">
      <c r="A1767">
        <v>10165</v>
      </c>
      <c r="B1767" s="2">
        <v>45383</v>
      </c>
      <c r="C1767" t="s">
        <v>51</v>
      </c>
      <c r="D1767">
        <v>26</v>
      </c>
      <c r="E1767">
        <v>72</v>
      </c>
      <c r="F1767">
        <v>2</v>
      </c>
      <c r="G1767">
        <v>2</v>
      </c>
    </row>
    <row r="1768" spans="1:7" x14ac:dyDescent="0.3">
      <c r="A1768">
        <v>10165</v>
      </c>
      <c r="B1768" s="2">
        <v>45108</v>
      </c>
      <c r="C1768" t="s">
        <v>60</v>
      </c>
      <c r="D1768">
        <v>180</v>
      </c>
      <c r="E1768">
        <v>81</v>
      </c>
      <c r="F1768">
        <v>0</v>
      </c>
      <c r="G1768">
        <v>0</v>
      </c>
    </row>
    <row r="1769" spans="1:7" x14ac:dyDescent="0.3">
      <c r="A1769">
        <v>10165</v>
      </c>
      <c r="B1769" s="2">
        <v>44774</v>
      </c>
      <c r="C1769" t="s">
        <v>40</v>
      </c>
      <c r="D1769">
        <v>282</v>
      </c>
      <c r="E1769">
        <v>83</v>
      </c>
      <c r="F1769">
        <v>2</v>
      </c>
      <c r="G1769">
        <v>0</v>
      </c>
    </row>
    <row r="1770" spans="1:7" x14ac:dyDescent="0.3">
      <c r="A1770">
        <v>10165</v>
      </c>
      <c r="B1770" s="2">
        <v>45444</v>
      </c>
      <c r="C1770" t="s">
        <v>18</v>
      </c>
      <c r="D1770">
        <v>107</v>
      </c>
      <c r="E1770">
        <v>69</v>
      </c>
      <c r="F1770">
        <v>1</v>
      </c>
      <c r="G1770">
        <v>1</v>
      </c>
    </row>
    <row r="1771" spans="1:7" x14ac:dyDescent="0.3">
      <c r="A1771">
        <v>10165</v>
      </c>
      <c r="B1771" s="2">
        <v>45413</v>
      </c>
      <c r="C1771" t="s">
        <v>64</v>
      </c>
      <c r="D1771">
        <v>87</v>
      </c>
      <c r="E1771">
        <v>92</v>
      </c>
      <c r="F1771">
        <v>0</v>
      </c>
      <c r="G1771">
        <v>0</v>
      </c>
    </row>
    <row r="1772" spans="1:7" x14ac:dyDescent="0.3">
      <c r="A1772">
        <v>10165</v>
      </c>
      <c r="B1772" s="2">
        <v>45200</v>
      </c>
      <c r="C1772" t="s">
        <v>21</v>
      </c>
      <c r="D1772">
        <v>242</v>
      </c>
      <c r="E1772">
        <v>65</v>
      </c>
      <c r="F1772">
        <v>5</v>
      </c>
      <c r="G1772">
        <v>5</v>
      </c>
    </row>
    <row r="1773" spans="1:7" x14ac:dyDescent="0.3">
      <c r="A1773">
        <v>10166</v>
      </c>
      <c r="B1773" s="2">
        <v>45292</v>
      </c>
      <c r="C1773" t="s">
        <v>55</v>
      </c>
      <c r="D1773">
        <v>19</v>
      </c>
      <c r="E1773">
        <v>64</v>
      </c>
      <c r="F1773">
        <v>0</v>
      </c>
      <c r="G1773">
        <v>0</v>
      </c>
    </row>
    <row r="1774" spans="1:7" x14ac:dyDescent="0.3">
      <c r="A1774">
        <v>10166</v>
      </c>
      <c r="B1774" s="2">
        <v>44835</v>
      </c>
      <c r="C1774" t="s">
        <v>77</v>
      </c>
      <c r="D1774">
        <v>142</v>
      </c>
      <c r="E1774">
        <v>51</v>
      </c>
      <c r="F1774">
        <v>2</v>
      </c>
      <c r="G1774">
        <v>2</v>
      </c>
    </row>
    <row r="1775" spans="1:7" x14ac:dyDescent="0.3">
      <c r="A1775">
        <v>10166</v>
      </c>
      <c r="B1775" s="2">
        <v>45597</v>
      </c>
      <c r="C1775" t="s">
        <v>41</v>
      </c>
      <c r="D1775">
        <v>244</v>
      </c>
      <c r="E1775">
        <v>83</v>
      </c>
      <c r="F1775">
        <v>2</v>
      </c>
      <c r="G1775">
        <v>1</v>
      </c>
    </row>
    <row r="1776" spans="1:7" x14ac:dyDescent="0.3">
      <c r="A1776">
        <v>10166</v>
      </c>
      <c r="B1776" s="2">
        <v>44835</v>
      </c>
      <c r="C1776" t="s">
        <v>4</v>
      </c>
      <c r="D1776">
        <v>106</v>
      </c>
      <c r="E1776">
        <v>33</v>
      </c>
      <c r="F1776">
        <v>0</v>
      </c>
      <c r="G1776">
        <v>0</v>
      </c>
    </row>
    <row r="1777" spans="1:7" x14ac:dyDescent="0.3">
      <c r="A1777">
        <v>10166</v>
      </c>
      <c r="B1777" s="2">
        <v>44743</v>
      </c>
      <c r="C1777" t="s">
        <v>83</v>
      </c>
      <c r="D1777">
        <v>23</v>
      </c>
      <c r="E1777">
        <v>26</v>
      </c>
      <c r="F1777">
        <v>4</v>
      </c>
      <c r="G1777">
        <v>0</v>
      </c>
    </row>
    <row r="1778" spans="1:7" x14ac:dyDescent="0.3">
      <c r="A1778">
        <v>10167</v>
      </c>
      <c r="B1778" s="2">
        <v>45231</v>
      </c>
      <c r="C1778" t="s">
        <v>48</v>
      </c>
      <c r="D1778">
        <v>23</v>
      </c>
      <c r="E1778">
        <v>58</v>
      </c>
      <c r="F1778">
        <v>1</v>
      </c>
      <c r="G1778">
        <v>0</v>
      </c>
    </row>
    <row r="1779" spans="1:7" x14ac:dyDescent="0.3">
      <c r="A1779">
        <v>10167</v>
      </c>
      <c r="B1779" s="2">
        <v>44593</v>
      </c>
      <c r="C1779" t="s">
        <v>12</v>
      </c>
      <c r="D1779">
        <v>237</v>
      </c>
      <c r="E1779">
        <v>67</v>
      </c>
      <c r="F1779">
        <v>1</v>
      </c>
      <c r="G1779">
        <v>0</v>
      </c>
    </row>
    <row r="1780" spans="1:7" x14ac:dyDescent="0.3">
      <c r="A1780">
        <v>10167</v>
      </c>
      <c r="B1780" s="2">
        <v>45413</v>
      </c>
      <c r="C1780" t="s">
        <v>45</v>
      </c>
      <c r="D1780">
        <v>214</v>
      </c>
      <c r="E1780">
        <v>85</v>
      </c>
      <c r="F1780">
        <v>0</v>
      </c>
      <c r="G1780">
        <v>0</v>
      </c>
    </row>
    <row r="1781" spans="1:7" x14ac:dyDescent="0.3">
      <c r="A1781">
        <v>10167</v>
      </c>
      <c r="B1781" s="2">
        <v>44774</v>
      </c>
      <c r="C1781" t="s">
        <v>44</v>
      </c>
      <c r="D1781">
        <v>57</v>
      </c>
      <c r="E1781">
        <v>76</v>
      </c>
      <c r="F1781">
        <v>2</v>
      </c>
      <c r="G1781">
        <v>2</v>
      </c>
    </row>
    <row r="1782" spans="1:7" x14ac:dyDescent="0.3">
      <c r="A1782">
        <v>10167</v>
      </c>
      <c r="B1782" s="2">
        <v>44774</v>
      </c>
      <c r="C1782" t="s">
        <v>33</v>
      </c>
      <c r="D1782">
        <v>93</v>
      </c>
      <c r="E1782">
        <v>87</v>
      </c>
      <c r="F1782">
        <v>0</v>
      </c>
      <c r="G1782">
        <v>0</v>
      </c>
    </row>
    <row r="1783" spans="1:7" x14ac:dyDescent="0.3">
      <c r="A1783">
        <v>10167</v>
      </c>
      <c r="B1783" s="2">
        <v>45231</v>
      </c>
      <c r="C1783" t="s">
        <v>88</v>
      </c>
      <c r="D1783">
        <v>172</v>
      </c>
      <c r="E1783">
        <v>21</v>
      </c>
      <c r="F1783">
        <v>1</v>
      </c>
      <c r="G1783">
        <v>0</v>
      </c>
    </row>
    <row r="1784" spans="1:7" x14ac:dyDescent="0.3">
      <c r="A1784">
        <v>10167</v>
      </c>
      <c r="B1784" s="2">
        <v>45536</v>
      </c>
      <c r="C1784" t="s">
        <v>30</v>
      </c>
      <c r="D1784">
        <v>194</v>
      </c>
      <c r="E1784">
        <v>24</v>
      </c>
      <c r="F1784">
        <v>2</v>
      </c>
      <c r="G1784">
        <v>2</v>
      </c>
    </row>
    <row r="1785" spans="1:7" x14ac:dyDescent="0.3">
      <c r="A1785">
        <v>10167</v>
      </c>
      <c r="B1785" s="2">
        <v>45444</v>
      </c>
      <c r="C1785" t="s">
        <v>29</v>
      </c>
      <c r="D1785">
        <v>18</v>
      </c>
      <c r="E1785">
        <v>61</v>
      </c>
      <c r="F1785">
        <v>1</v>
      </c>
      <c r="G1785">
        <v>1</v>
      </c>
    </row>
    <row r="1786" spans="1:7" x14ac:dyDescent="0.3">
      <c r="A1786">
        <v>10167</v>
      </c>
      <c r="B1786" s="2">
        <v>44743</v>
      </c>
      <c r="C1786" t="s">
        <v>42</v>
      </c>
      <c r="D1786">
        <v>191</v>
      </c>
      <c r="E1786">
        <v>65</v>
      </c>
      <c r="F1786">
        <v>2</v>
      </c>
      <c r="G1786">
        <v>0</v>
      </c>
    </row>
    <row r="1787" spans="1:7" x14ac:dyDescent="0.3">
      <c r="A1787">
        <v>10167</v>
      </c>
      <c r="B1787" s="2">
        <v>45139</v>
      </c>
      <c r="C1787" t="s">
        <v>24</v>
      </c>
      <c r="D1787">
        <v>127</v>
      </c>
      <c r="E1787">
        <v>12</v>
      </c>
      <c r="F1787">
        <v>1</v>
      </c>
      <c r="G1787">
        <v>1</v>
      </c>
    </row>
    <row r="1788" spans="1:7" x14ac:dyDescent="0.3">
      <c r="A1788">
        <v>10167</v>
      </c>
      <c r="B1788" s="2">
        <v>45078</v>
      </c>
      <c r="C1788" t="s">
        <v>58</v>
      </c>
      <c r="D1788">
        <v>175</v>
      </c>
      <c r="E1788">
        <v>32</v>
      </c>
      <c r="F1788">
        <v>0</v>
      </c>
      <c r="G1788">
        <v>0</v>
      </c>
    </row>
    <row r="1789" spans="1:7" x14ac:dyDescent="0.3">
      <c r="A1789">
        <v>10167</v>
      </c>
      <c r="B1789" s="2">
        <v>44562</v>
      </c>
      <c r="C1789" t="s">
        <v>38</v>
      </c>
      <c r="D1789">
        <v>75</v>
      </c>
      <c r="E1789">
        <v>98</v>
      </c>
      <c r="F1789">
        <v>1</v>
      </c>
      <c r="G1789">
        <v>0</v>
      </c>
    </row>
    <row r="1790" spans="1:7" x14ac:dyDescent="0.3">
      <c r="A1790">
        <v>10167</v>
      </c>
      <c r="B1790" s="2">
        <v>45474</v>
      </c>
      <c r="C1790" t="s">
        <v>31</v>
      </c>
      <c r="D1790">
        <v>29</v>
      </c>
      <c r="E1790">
        <v>57</v>
      </c>
      <c r="F1790">
        <v>0</v>
      </c>
      <c r="G1790">
        <v>0</v>
      </c>
    </row>
    <row r="1791" spans="1:7" x14ac:dyDescent="0.3">
      <c r="A1791">
        <v>10168</v>
      </c>
      <c r="B1791" s="2">
        <v>45323</v>
      </c>
      <c r="C1791" t="s">
        <v>57</v>
      </c>
      <c r="D1791">
        <v>201</v>
      </c>
      <c r="E1791">
        <v>13</v>
      </c>
      <c r="F1791">
        <v>2</v>
      </c>
      <c r="G1791">
        <v>0</v>
      </c>
    </row>
    <row r="1792" spans="1:7" x14ac:dyDescent="0.3">
      <c r="A1792">
        <v>10168</v>
      </c>
      <c r="B1792" s="2">
        <v>45200</v>
      </c>
      <c r="C1792" t="s">
        <v>24</v>
      </c>
      <c r="D1792">
        <v>24</v>
      </c>
      <c r="E1792">
        <v>62</v>
      </c>
      <c r="F1792">
        <v>0</v>
      </c>
      <c r="G1792">
        <v>0</v>
      </c>
    </row>
    <row r="1793" spans="1:7" x14ac:dyDescent="0.3">
      <c r="A1793">
        <v>10168</v>
      </c>
      <c r="B1793" s="2">
        <v>44621</v>
      </c>
      <c r="C1793" t="s">
        <v>26</v>
      </c>
      <c r="D1793">
        <v>286</v>
      </c>
      <c r="E1793">
        <v>31</v>
      </c>
      <c r="F1793">
        <v>4</v>
      </c>
      <c r="G1793">
        <v>4</v>
      </c>
    </row>
    <row r="1794" spans="1:7" x14ac:dyDescent="0.3">
      <c r="A1794">
        <v>10168</v>
      </c>
      <c r="B1794" s="2">
        <v>44866</v>
      </c>
      <c r="C1794" t="s">
        <v>70</v>
      </c>
      <c r="D1794">
        <v>61</v>
      </c>
      <c r="E1794">
        <v>21</v>
      </c>
      <c r="F1794">
        <v>1</v>
      </c>
      <c r="G1794">
        <v>0</v>
      </c>
    </row>
    <row r="1795" spans="1:7" x14ac:dyDescent="0.3">
      <c r="A1795">
        <v>10168</v>
      </c>
      <c r="B1795" s="2">
        <v>45352</v>
      </c>
      <c r="C1795" t="s">
        <v>23</v>
      </c>
      <c r="D1795">
        <v>43</v>
      </c>
      <c r="E1795">
        <v>63</v>
      </c>
      <c r="F1795">
        <v>1</v>
      </c>
      <c r="G1795">
        <v>1</v>
      </c>
    </row>
    <row r="1796" spans="1:7" x14ac:dyDescent="0.3">
      <c r="A1796">
        <v>10168</v>
      </c>
      <c r="B1796" s="2">
        <v>45597</v>
      </c>
      <c r="C1796" t="s">
        <v>98</v>
      </c>
      <c r="D1796">
        <v>235</v>
      </c>
      <c r="E1796">
        <v>10</v>
      </c>
      <c r="F1796">
        <v>2</v>
      </c>
      <c r="G1796">
        <v>2</v>
      </c>
    </row>
    <row r="1797" spans="1:7" x14ac:dyDescent="0.3">
      <c r="A1797">
        <v>10168</v>
      </c>
      <c r="B1797" s="2">
        <v>45139</v>
      </c>
      <c r="C1797" t="s">
        <v>89</v>
      </c>
      <c r="D1797">
        <v>253</v>
      </c>
      <c r="E1797">
        <v>51</v>
      </c>
      <c r="F1797">
        <v>2</v>
      </c>
      <c r="G1797">
        <v>0</v>
      </c>
    </row>
    <row r="1798" spans="1:7" x14ac:dyDescent="0.3">
      <c r="A1798">
        <v>10168</v>
      </c>
      <c r="B1798" s="2">
        <v>45597</v>
      </c>
      <c r="C1798" t="s">
        <v>27</v>
      </c>
      <c r="D1798">
        <v>197</v>
      </c>
      <c r="E1798">
        <v>22</v>
      </c>
      <c r="F1798">
        <v>5</v>
      </c>
      <c r="G1798">
        <v>5</v>
      </c>
    </row>
    <row r="1799" spans="1:7" x14ac:dyDescent="0.3">
      <c r="A1799">
        <v>10168</v>
      </c>
      <c r="B1799" s="2">
        <v>45474</v>
      </c>
      <c r="C1799" t="s">
        <v>50</v>
      </c>
      <c r="D1799">
        <v>262</v>
      </c>
      <c r="E1799">
        <v>38</v>
      </c>
      <c r="F1799">
        <v>1</v>
      </c>
      <c r="G1799">
        <v>0</v>
      </c>
    </row>
    <row r="1800" spans="1:7" x14ac:dyDescent="0.3">
      <c r="A1800">
        <v>10168</v>
      </c>
      <c r="B1800" s="2">
        <v>45536</v>
      </c>
      <c r="C1800" t="s">
        <v>18</v>
      </c>
      <c r="D1800">
        <v>76</v>
      </c>
      <c r="E1800">
        <v>22</v>
      </c>
      <c r="F1800">
        <v>0</v>
      </c>
      <c r="G1800">
        <v>0</v>
      </c>
    </row>
    <row r="1801" spans="1:7" x14ac:dyDescent="0.3">
      <c r="A1801">
        <v>10168</v>
      </c>
      <c r="B1801" s="2">
        <v>45323</v>
      </c>
      <c r="C1801" t="s">
        <v>7</v>
      </c>
      <c r="D1801">
        <v>154</v>
      </c>
      <c r="E1801">
        <v>38</v>
      </c>
      <c r="F1801">
        <v>0</v>
      </c>
      <c r="G1801">
        <v>0</v>
      </c>
    </row>
    <row r="1802" spans="1:7" x14ac:dyDescent="0.3">
      <c r="A1802">
        <v>10168</v>
      </c>
      <c r="B1802" s="2">
        <v>45047</v>
      </c>
      <c r="C1802" t="s">
        <v>67</v>
      </c>
      <c r="D1802">
        <v>104</v>
      </c>
      <c r="E1802">
        <v>69</v>
      </c>
      <c r="F1802">
        <v>2</v>
      </c>
      <c r="G1802">
        <v>2</v>
      </c>
    </row>
    <row r="1803" spans="1:7" x14ac:dyDescent="0.3">
      <c r="A1803">
        <v>10168</v>
      </c>
      <c r="B1803" s="2">
        <v>45566</v>
      </c>
      <c r="C1803" t="s">
        <v>30</v>
      </c>
      <c r="D1803">
        <v>274</v>
      </c>
      <c r="E1803">
        <v>51</v>
      </c>
      <c r="F1803">
        <v>2</v>
      </c>
      <c r="G1803">
        <v>0</v>
      </c>
    </row>
    <row r="1804" spans="1:7" x14ac:dyDescent="0.3">
      <c r="A1804">
        <v>10168</v>
      </c>
      <c r="B1804" s="2">
        <v>45383</v>
      </c>
      <c r="C1804" t="s">
        <v>43</v>
      </c>
      <c r="D1804">
        <v>201</v>
      </c>
      <c r="E1804">
        <v>14</v>
      </c>
      <c r="F1804">
        <v>2</v>
      </c>
      <c r="G1804">
        <v>2</v>
      </c>
    </row>
    <row r="1805" spans="1:7" x14ac:dyDescent="0.3">
      <c r="A1805">
        <v>10169</v>
      </c>
      <c r="B1805" s="2">
        <v>45170</v>
      </c>
      <c r="C1805" t="s">
        <v>84</v>
      </c>
      <c r="D1805">
        <v>15</v>
      </c>
      <c r="E1805">
        <v>54</v>
      </c>
      <c r="F1805">
        <v>3</v>
      </c>
      <c r="G1805">
        <v>3</v>
      </c>
    </row>
    <row r="1806" spans="1:7" x14ac:dyDescent="0.3">
      <c r="A1806">
        <v>10169</v>
      </c>
      <c r="B1806" s="2">
        <v>44927</v>
      </c>
      <c r="C1806" t="s">
        <v>10</v>
      </c>
      <c r="D1806">
        <v>217</v>
      </c>
      <c r="E1806">
        <v>89</v>
      </c>
      <c r="F1806">
        <v>1</v>
      </c>
      <c r="G1806">
        <v>1</v>
      </c>
    </row>
    <row r="1807" spans="1:7" x14ac:dyDescent="0.3">
      <c r="A1807">
        <v>10169</v>
      </c>
      <c r="B1807" s="2">
        <v>45047</v>
      </c>
      <c r="C1807" t="s">
        <v>29</v>
      </c>
      <c r="D1807">
        <v>289</v>
      </c>
      <c r="E1807">
        <v>93</v>
      </c>
      <c r="F1807">
        <v>0</v>
      </c>
      <c r="G1807">
        <v>0</v>
      </c>
    </row>
    <row r="1808" spans="1:7" x14ac:dyDescent="0.3">
      <c r="A1808">
        <v>10169</v>
      </c>
      <c r="B1808" s="2">
        <v>45536</v>
      </c>
      <c r="C1808" t="s">
        <v>27</v>
      </c>
      <c r="D1808">
        <v>182</v>
      </c>
      <c r="E1808">
        <v>53</v>
      </c>
      <c r="F1808">
        <v>1</v>
      </c>
      <c r="G1808">
        <v>1</v>
      </c>
    </row>
    <row r="1809" spans="1:7" x14ac:dyDescent="0.3">
      <c r="A1809">
        <v>10169</v>
      </c>
      <c r="B1809" s="2">
        <v>45505</v>
      </c>
      <c r="C1809" t="s">
        <v>5</v>
      </c>
      <c r="D1809">
        <v>291</v>
      </c>
      <c r="E1809">
        <v>76</v>
      </c>
      <c r="F1809">
        <v>0</v>
      </c>
      <c r="G1809">
        <v>0</v>
      </c>
    </row>
    <row r="1810" spans="1:7" x14ac:dyDescent="0.3">
      <c r="A1810">
        <v>10169</v>
      </c>
      <c r="B1810" s="2">
        <v>45047</v>
      </c>
      <c r="C1810" t="s">
        <v>22</v>
      </c>
      <c r="D1810">
        <v>42</v>
      </c>
      <c r="E1810">
        <v>79</v>
      </c>
      <c r="F1810">
        <v>3</v>
      </c>
      <c r="G1810">
        <v>0</v>
      </c>
    </row>
    <row r="1811" spans="1:7" x14ac:dyDescent="0.3">
      <c r="A1811">
        <v>10169</v>
      </c>
      <c r="B1811" s="2">
        <v>44805</v>
      </c>
      <c r="C1811" t="s">
        <v>85</v>
      </c>
      <c r="D1811">
        <v>58</v>
      </c>
      <c r="E1811">
        <v>25</v>
      </c>
      <c r="F1811">
        <v>1</v>
      </c>
      <c r="G1811">
        <v>0</v>
      </c>
    </row>
    <row r="1812" spans="1:7" x14ac:dyDescent="0.3">
      <c r="A1812">
        <v>10169</v>
      </c>
      <c r="B1812" s="2">
        <v>45627</v>
      </c>
      <c r="C1812" t="s">
        <v>8</v>
      </c>
      <c r="D1812">
        <v>161</v>
      </c>
      <c r="E1812">
        <v>67</v>
      </c>
      <c r="F1812">
        <v>1</v>
      </c>
      <c r="G1812">
        <v>1</v>
      </c>
    </row>
    <row r="1813" spans="1:7" x14ac:dyDescent="0.3">
      <c r="A1813">
        <v>10169</v>
      </c>
      <c r="B1813" s="2">
        <v>45383</v>
      </c>
      <c r="C1813" t="s">
        <v>34</v>
      </c>
      <c r="D1813">
        <v>293</v>
      </c>
      <c r="E1813">
        <v>75</v>
      </c>
      <c r="F1813">
        <v>0</v>
      </c>
      <c r="G1813">
        <v>0</v>
      </c>
    </row>
    <row r="1814" spans="1:7" x14ac:dyDescent="0.3">
      <c r="A1814">
        <v>10169</v>
      </c>
      <c r="B1814" s="2">
        <v>44927</v>
      </c>
      <c r="C1814" t="s">
        <v>24</v>
      </c>
      <c r="D1814">
        <v>82</v>
      </c>
      <c r="E1814">
        <v>55</v>
      </c>
      <c r="F1814">
        <v>0</v>
      </c>
      <c r="G1814">
        <v>0</v>
      </c>
    </row>
    <row r="1815" spans="1:7" x14ac:dyDescent="0.3">
      <c r="A1815">
        <v>10169</v>
      </c>
      <c r="B1815" s="2">
        <v>45566</v>
      </c>
      <c r="C1815" t="s">
        <v>54</v>
      </c>
      <c r="D1815">
        <v>87</v>
      </c>
      <c r="E1815">
        <v>16</v>
      </c>
      <c r="F1815">
        <v>4</v>
      </c>
      <c r="G1815">
        <v>4</v>
      </c>
    </row>
    <row r="1816" spans="1:7" x14ac:dyDescent="0.3">
      <c r="A1816">
        <v>10170</v>
      </c>
      <c r="B1816" s="2">
        <v>44835</v>
      </c>
      <c r="C1816" t="s">
        <v>50</v>
      </c>
      <c r="D1816">
        <v>286</v>
      </c>
      <c r="E1816">
        <v>45</v>
      </c>
      <c r="F1816">
        <v>3</v>
      </c>
      <c r="G1816">
        <v>1</v>
      </c>
    </row>
    <row r="1817" spans="1:7" x14ac:dyDescent="0.3">
      <c r="A1817">
        <v>10170</v>
      </c>
      <c r="B1817" s="2">
        <v>44652</v>
      </c>
      <c r="C1817" t="s">
        <v>73</v>
      </c>
      <c r="D1817">
        <v>215</v>
      </c>
      <c r="E1817">
        <v>70</v>
      </c>
      <c r="F1817">
        <v>3</v>
      </c>
      <c r="G1817">
        <v>3</v>
      </c>
    </row>
    <row r="1818" spans="1:7" x14ac:dyDescent="0.3">
      <c r="A1818">
        <v>10170</v>
      </c>
      <c r="B1818" s="2">
        <v>45444</v>
      </c>
      <c r="C1818" t="s">
        <v>33</v>
      </c>
      <c r="D1818">
        <v>174</v>
      </c>
      <c r="E1818">
        <v>10</v>
      </c>
      <c r="F1818">
        <v>2</v>
      </c>
      <c r="G1818">
        <v>1</v>
      </c>
    </row>
    <row r="1819" spans="1:7" x14ac:dyDescent="0.3">
      <c r="A1819">
        <v>10170</v>
      </c>
      <c r="B1819" s="2">
        <v>44682</v>
      </c>
      <c r="C1819" t="s">
        <v>92</v>
      </c>
      <c r="D1819">
        <v>138</v>
      </c>
      <c r="E1819">
        <v>36</v>
      </c>
      <c r="F1819">
        <v>5</v>
      </c>
      <c r="G1819">
        <v>2</v>
      </c>
    </row>
    <row r="1820" spans="1:7" x14ac:dyDescent="0.3">
      <c r="A1820">
        <v>10170</v>
      </c>
      <c r="B1820" s="2">
        <v>44682</v>
      </c>
      <c r="C1820" t="s">
        <v>71</v>
      </c>
      <c r="D1820">
        <v>40</v>
      </c>
      <c r="E1820">
        <v>71</v>
      </c>
      <c r="F1820">
        <v>1</v>
      </c>
      <c r="G1820">
        <v>0</v>
      </c>
    </row>
    <row r="1821" spans="1:7" x14ac:dyDescent="0.3">
      <c r="A1821">
        <v>10170</v>
      </c>
      <c r="B1821" s="2">
        <v>44866</v>
      </c>
      <c r="C1821" t="s">
        <v>25</v>
      </c>
      <c r="D1821">
        <v>134</v>
      </c>
      <c r="E1821">
        <v>60</v>
      </c>
      <c r="F1821">
        <v>1</v>
      </c>
      <c r="G1821">
        <v>1</v>
      </c>
    </row>
    <row r="1822" spans="1:7" x14ac:dyDescent="0.3">
      <c r="A1822">
        <v>10170</v>
      </c>
      <c r="B1822" s="2">
        <v>44927</v>
      </c>
      <c r="C1822" t="s">
        <v>51</v>
      </c>
      <c r="D1822">
        <v>137</v>
      </c>
      <c r="E1822">
        <v>45</v>
      </c>
      <c r="F1822">
        <v>0</v>
      </c>
      <c r="G1822">
        <v>0</v>
      </c>
    </row>
    <row r="1823" spans="1:7" x14ac:dyDescent="0.3">
      <c r="A1823">
        <v>10170</v>
      </c>
      <c r="B1823" s="2">
        <v>44805</v>
      </c>
      <c r="C1823" t="s">
        <v>24</v>
      </c>
      <c r="D1823">
        <v>215</v>
      </c>
      <c r="E1823">
        <v>66</v>
      </c>
      <c r="F1823">
        <v>0</v>
      </c>
      <c r="G1823">
        <v>0</v>
      </c>
    </row>
    <row r="1824" spans="1:7" x14ac:dyDescent="0.3">
      <c r="A1824">
        <v>10170</v>
      </c>
      <c r="B1824" s="2">
        <v>44835</v>
      </c>
      <c r="C1824" t="s">
        <v>16</v>
      </c>
      <c r="D1824">
        <v>151</v>
      </c>
      <c r="E1824">
        <v>76</v>
      </c>
      <c r="F1824">
        <v>0</v>
      </c>
      <c r="G1824">
        <v>0</v>
      </c>
    </row>
    <row r="1825" spans="1:7" x14ac:dyDescent="0.3">
      <c r="A1825">
        <v>10170</v>
      </c>
      <c r="B1825" s="2">
        <v>45139</v>
      </c>
      <c r="C1825" t="s">
        <v>91</v>
      </c>
      <c r="D1825">
        <v>278</v>
      </c>
      <c r="E1825">
        <v>94</v>
      </c>
      <c r="F1825">
        <v>1</v>
      </c>
      <c r="G1825">
        <v>0</v>
      </c>
    </row>
    <row r="1826" spans="1:7" x14ac:dyDescent="0.3">
      <c r="A1826">
        <v>10170</v>
      </c>
      <c r="B1826" s="2">
        <v>45413</v>
      </c>
      <c r="C1826" t="s">
        <v>85</v>
      </c>
      <c r="D1826">
        <v>162</v>
      </c>
      <c r="E1826">
        <v>19</v>
      </c>
      <c r="F1826">
        <v>1</v>
      </c>
      <c r="G1826">
        <v>0</v>
      </c>
    </row>
    <row r="1827" spans="1:7" x14ac:dyDescent="0.3">
      <c r="A1827">
        <v>10170</v>
      </c>
      <c r="B1827" s="2">
        <v>45200</v>
      </c>
      <c r="C1827" t="s">
        <v>83</v>
      </c>
      <c r="D1827">
        <v>149</v>
      </c>
      <c r="E1827">
        <v>24</v>
      </c>
      <c r="F1827">
        <v>1</v>
      </c>
      <c r="G1827">
        <v>1</v>
      </c>
    </row>
    <row r="1828" spans="1:7" x14ac:dyDescent="0.3">
      <c r="A1828">
        <v>10170</v>
      </c>
      <c r="B1828" s="2">
        <v>45444</v>
      </c>
      <c r="C1828" t="s">
        <v>32</v>
      </c>
      <c r="D1828">
        <v>228</v>
      </c>
      <c r="E1828">
        <v>47</v>
      </c>
      <c r="F1828">
        <v>1</v>
      </c>
      <c r="G1828">
        <v>1</v>
      </c>
    </row>
    <row r="1829" spans="1:7" x14ac:dyDescent="0.3">
      <c r="A1829">
        <v>10171</v>
      </c>
      <c r="B1829" s="2">
        <v>45505</v>
      </c>
      <c r="C1829" t="s">
        <v>70</v>
      </c>
      <c r="D1829">
        <v>231</v>
      </c>
      <c r="E1829">
        <v>45</v>
      </c>
      <c r="F1829">
        <v>0</v>
      </c>
      <c r="G1829">
        <v>0</v>
      </c>
    </row>
    <row r="1830" spans="1:7" x14ac:dyDescent="0.3">
      <c r="A1830">
        <v>10171</v>
      </c>
      <c r="B1830" s="2">
        <v>45078</v>
      </c>
      <c r="C1830" t="s">
        <v>17</v>
      </c>
      <c r="D1830">
        <v>138</v>
      </c>
      <c r="E1830">
        <v>95</v>
      </c>
      <c r="F1830">
        <v>2</v>
      </c>
      <c r="G1830">
        <v>1</v>
      </c>
    </row>
    <row r="1831" spans="1:7" x14ac:dyDescent="0.3">
      <c r="A1831">
        <v>10171</v>
      </c>
      <c r="B1831" s="2">
        <v>45047</v>
      </c>
      <c r="C1831" t="s">
        <v>15</v>
      </c>
      <c r="D1831">
        <v>192</v>
      </c>
      <c r="E1831">
        <v>72</v>
      </c>
      <c r="F1831">
        <v>0</v>
      </c>
      <c r="G1831">
        <v>0</v>
      </c>
    </row>
    <row r="1832" spans="1:7" x14ac:dyDescent="0.3">
      <c r="A1832">
        <v>10171</v>
      </c>
      <c r="B1832" s="2">
        <v>45017</v>
      </c>
      <c r="C1832" t="s">
        <v>97</v>
      </c>
      <c r="D1832">
        <v>263</v>
      </c>
      <c r="E1832">
        <v>95</v>
      </c>
      <c r="F1832">
        <v>2</v>
      </c>
      <c r="G1832">
        <v>1</v>
      </c>
    </row>
    <row r="1833" spans="1:7" x14ac:dyDescent="0.3">
      <c r="A1833">
        <v>10171</v>
      </c>
      <c r="B1833" s="2">
        <v>45078</v>
      </c>
      <c r="C1833" t="s">
        <v>81</v>
      </c>
      <c r="D1833">
        <v>63</v>
      </c>
      <c r="E1833">
        <v>82</v>
      </c>
      <c r="F1833">
        <v>4</v>
      </c>
      <c r="G1833">
        <v>4</v>
      </c>
    </row>
    <row r="1834" spans="1:7" x14ac:dyDescent="0.3">
      <c r="A1834">
        <v>10171</v>
      </c>
      <c r="B1834" s="2">
        <v>45292</v>
      </c>
      <c r="C1834" t="s">
        <v>80</v>
      </c>
      <c r="D1834">
        <v>275</v>
      </c>
      <c r="E1834">
        <v>85</v>
      </c>
      <c r="F1834">
        <v>0</v>
      </c>
      <c r="G1834">
        <v>0</v>
      </c>
    </row>
    <row r="1835" spans="1:7" x14ac:dyDescent="0.3">
      <c r="A1835">
        <v>10171</v>
      </c>
      <c r="B1835" s="2">
        <v>44743</v>
      </c>
      <c r="C1835" t="s">
        <v>50</v>
      </c>
      <c r="D1835">
        <v>58</v>
      </c>
      <c r="E1835">
        <v>84</v>
      </c>
      <c r="F1835">
        <v>0</v>
      </c>
      <c r="G1835">
        <v>0</v>
      </c>
    </row>
    <row r="1836" spans="1:7" x14ac:dyDescent="0.3">
      <c r="A1836">
        <v>10171</v>
      </c>
      <c r="B1836" s="2">
        <v>45352</v>
      </c>
      <c r="C1836" t="s">
        <v>34</v>
      </c>
      <c r="D1836">
        <v>211</v>
      </c>
      <c r="E1836">
        <v>68</v>
      </c>
      <c r="F1836">
        <v>1</v>
      </c>
      <c r="G1836">
        <v>1</v>
      </c>
    </row>
    <row r="1837" spans="1:7" x14ac:dyDescent="0.3">
      <c r="A1837">
        <v>10172</v>
      </c>
      <c r="B1837" s="2">
        <v>45108</v>
      </c>
      <c r="C1837" t="s">
        <v>70</v>
      </c>
      <c r="D1837">
        <v>221</v>
      </c>
      <c r="E1837">
        <v>55</v>
      </c>
      <c r="F1837">
        <v>1</v>
      </c>
      <c r="G1837">
        <v>1</v>
      </c>
    </row>
    <row r="1838" spans="1:7" x14ac:dyDescent="0.3">
      <c r="A1838">
        <v>10172</v>
      </c>
      <c r="B1838" s="2">
        <v>45231</v>
      </c>
      <c r="C1838" t="s">
        <v>8</v>
      </c>
      <c r="D1838">
        <v>190</v>
      </c>
      <c r="E1838">
        <v>16</v>
      </c>
      <c r="F1838">
        <v>1</v>
      </c>
      <c r="G1838">
        <v>1</v>
      </c>
    </row>
    <row r="1839" spans="1:7" x14ac:dyDescent="0.3">
      <c r="A1839">
        <v>10172</v>
      </c>
      <c r="B1839" s="2">
        <v>45170</v>
      </c>
      <c r="C1839" t="s">
        <v>55</v>
      </c>
      <c r="D1839">
        <v>244</v>
      </c>
      <c r="E1839">
        <v>81</v>
      </c>
      <c r="F1839">
        <v>1</v>
      </c>
      <c r="G1839">
        <v>0</v>
      </c>
    </row>
    <row r="1840" spans="1:7" x14ac:dyDescent="0.3">
      <c r="A1840">
        <v>10172</v>
      </c>
      <c r="B1840" s="2">
        <v>45627</v>
      </c>
      <c r="C1840" t="s">
        <v>84</v>
      </c>
      <c r="D1840">
        <v>174</v>
      </c>
      <c r="E1840">
        <v>73</v>
      </c>
      <c r="F1840">
        <v>2</v>
      </c>
      <c r="G1840">
        <v>0</v>
      </c>
    </row>
    <row r="1841" spans="1:7" x14ac:dyDescent="0.3">
      <c r="A1841">
        <v>10172</v>
      </c>
      <c r="B1841" s="2">
        <v>44713</v>
      </c>
      <c r="C1841" t="s">
        <v>99</v>
      </c>
      <c r="D1841">
        <v>180</v>
      </c>
      <c r="E1841">
        <v>49</v>
      </c>
      <c r="F1841">
        <v>1</v>
      </c>
      <c r="G1841">
        <v>1</v>
      </c>
    </row>
    <row r="1842" spans="1:7" x14ac:dyDescent="0.3">
      <c r="A1842">
        <v>10172</v>
      </c>
      <c r="B1842" s="2">
        <v>44743</v>
      </c>
      <c r="C1842" t="s">
        <v>103</v>
      </c>
      <c r="D1842">
        <v>56</v>
      </c>
      <c r="E1842">
        <v>73</v>
      </c>
      <c r="F1842">
        <v>2</v>
      </c>
      <c r="G1842">
        <v>2</v>
      </c>
    </row>
    <row r="1843" spans="1:7" x14ac:dyDescent="0.3">
      <c r="A1843">
        <v>10172</v>
      </c>
      <c r="B1843" s="2">
        <v>44896</v>
      </c>
      <c r="C1843" t="s">
        <v>59</v>
      </c>
      <c r="D1843">
        <v>205</v>
      </c>
      <c r="E1843">
        <v>54</v>
      </c>
      <c r="F1843">
        <v>1</v>
      </c>
      <c r="G1843">
        <v>1</v>
      </c>
    </row>
    <row r="1844" spans="1:7" x14ac:dyDescent="0.3">
      <c r="A1844">
        <v>10172</v>
      </c>
      <c r="B1844" s="2">
        <v>45200</v>
      </c>
      <c r="C1844" t="s">
        <v>89</v>
      </c>
      <c r="D1844">
        <v>234</v>
      </c>
      <c r="E1844">
        <v>51</v>
      </c>
      <c r="F1844">
        <v>1</v>
      </c>
      <c r="G1844">
        <v>0</v>
      </c>
    </row>
    <row r="1845" spans="1:7" x14ac:dyDescent="0.3">
      <c r="A1845">
        <v>10172</v>
      </c>
      <c r="B1845" s="2">
        <v>44593</v>
      </c>
      <c r="C1845" t="s">
        <v>7</v>
      </c>
      <c r="D1845">
        <v>67</v>
      </c>
      <c r="E1845">
        <v>74</v>
      </c>
      <c r="F1845">
        <v>2</v>
      </c>
      <c r="G1845">
        <v>1</v>
      </c>
    </row>
    <row r="1846" spans="1:7" x14ac:dyDescent="0.3">
      <c r="A1846">
        <v>10172</v>
      </c>
      <c r="B1846" s="2">
        <v>45627</v>
      </c>
      <c r="C1846" t="s">
        <v>31</v>
      </c>
      <c r="D1846">
        <v>161</v>
      </c>
      <c r="E1846">
        <v>60</v>
      </c>
      <c r="F1846">
        <v>4</v>
      </c>
      <c r="G1846">
        <v>1</v>
      </c>
    </row>
    <row r="1847" spans="1:7" x14ac:dyDescent="0.3">
      <c r="A1847">
        <v>10172</v>
      </c>
      <c r="B1847" s="2">
        <v>44682</v>
      </c>
      <c r="C1847" t="s">
        <v>76</v>
      </c>
      <c r="D1847">
        <v>111</v>
      </c>
      <c r="E1847">
        <v>43</v>
      </c>
      <c r="F1847">
        <v>0</v>
      </c>
      <c r="G1847">
        <v>0</v>
      </c>
    </row>
    <row r="1848" spans="1:7" x14ac:dyDescent="0.3">
      <c r="A1848">
        <v>10172</v>
      </c>
      <c r="B1848" s="2">
        <v>44835</v>
      </c>
      <c r="C1848" t="s">
        <v>27</v>
      </c>
      <c r="D1848">
        <v>184</v>
      </c>
      <c r="E1848">
        <v>27</v>
      </c>
      <c r="F1848">
        <v>2</v>
      </c>
      <c r="G1848">
        <v>1</v>
      </c>
    </row>
    <row r="1849" spans="1:7" x14ac:dyDescent="0.3">
      <c r="A1849">
        <v>10172</v>
      </c>
      <c r="B1849" s="2">
        <v>45292</v>
      </c>
      <c r="C1849" t="s">
        <v>46</v>
      </c>
      <c r="D1849">
        <v>63</v>
      </c>
      <c r="E1849">
        <v>38</v>
      </c>
      <c r="F1849">
        <v>0</v>
      </c>
      <c r="G1849">
        <v>0</v>
      </c>
    </row>
    <row r="1850" spans="1:7" x14ac:dyDescent="0.3">
      <c r="A1850">
        <v>10172</v>
      </c>
      <c r="B1850" s="2">
        <v>45413</v>
      </c>
      <c r="C1850" t="s">
        <v>16</v>
      </c>
      <c r="D1850">
        <v>30</v>
      </c>
      <c r="E1850">
        <v>95</v>
      </c>
      <c r="F1850">
        <v>2</v>
      </c>
      <c r="G1850">
        <v>0</v>
      </c>
    </row>
    <row r="1851" spans="1:7" x14ac:dyDescent="0.3">
      <c r="A1851">
        <v>10173</v>
      </c>
      <c r="B1851" s="2">
        <v>44562</v>
      </c>
      <c r="C1851" t="s">
        <v>7</v>
      </c>
      <c r="D1851">
        <v>161</v>
      </c>
      <c r="E1851">
        <v>66</v>
      </c>
      <c r="F1851">
        <v>0</v>
      </c>
      <c r="G1851">
        <v>0</v>
      </c>
    </row>
    <row r="1852" spans="1:7" x14ac:dyDescent="0.3">
      <c r="A1852">
        <v>10173</v>
      </c>
      <c r="B1852" s="2">
        <v>45352</v>
      </c>
      <c r="C1852" t="s">
        <v>67</v>
      </c>
      <c r="D1852">
        <v>294</v>
      </c>
      <c r="E1852">
        <v>62</v>
      </c>
      <c r="F1852">
        <v>4</v>
      </c>
      <c r="G1852">
        <v>1</v>
      </c>
    </row>
    <row r="1853" spans="1:7" x14ac:dyDescent="0.3">
      <c r="A1853">
        <v>10173</v>
      </c>
      <c r="B1853" s="2">
        <v>44896</v>
      </c>
      <c r="C1853" t="s">
        <v>32</v>
      </c>
      <c r="D1853">
        <v>275</v>
      </c>
      <c r="E1853">
        <v>43</v>
      </c>
      <c r="F1853">
        <v>3</v>
      </c>
      <c r="G1853">
        <v>3</v>
      </c>
    </row>
    <row r="1854" spans="1:7" x14ac:dyDescent="0.3">
      <c r="A1854">
        <v>10173</v>
      </c>
      <c r="B1854" s="2">
        <v>45261</v>
      </c>
      <c r="C1854" t="s">
        <v>92</v>
      </c>
      <c r="D1854">
        <v>144</v>
      </c>
      <c r="E1854">
        <v>40</v>
      </c>
      <c r="F1854">
        <v>2</v>
      </c>
      <c r="G1854">
        <v>1</v>
      </c>
    </row>
    <row r="1855" spans="1:7" x14ac:dyDescent="0.3">
      <c r="A1855">
        <v>10173</v>
      </c>
      <c r="B1855" s="2">
        <v>45170</v>
      </c>
      <c r="C1855" t="s">
        <v>35</v>
      </c>
      <c r="D1855">
        <v>286</v>
      </c>
      <c r="E1855">
        <v>51</v>
      </c>
      <c r="F1855">
        <v>0</v>
      </c>
      <c r="G1855">
        <v>0</v>
      </c>
    </row>
    <row r="1856" spans="1:7" x14ac:dyDescent="0.3">
      <c r="A1856">
        <v>10173</v>
      </c>
      <c r="B1856" s="2">
        <v>45017</v>
      </c>
      <c r="C1856" t="s">
        <v>60</v>
      </c>
      <c r="D1856">
        <v>285</v>
      </c>
      <c r="E1856">
        <v>74</v>
      </c>
      <c r="F1856">
        <v>1</v>
      </c>
      <c r="G1856">
        <v>0</v>
      </c>
    </row>
    <row r="1857" spans="1:7" x14ac:dyDescent="0.3">
      <c r="A1857">
        <v>10173</v>
      </c>
      <c r="B1857" s="2">
        <v>45474</v>
      </c>
      <c r="C1857" t="s">
        <v>86</v>
      </c>
      <c r="D1857">
        <v>284</v>
      </c>
      <c r="E1857">
        <v>54</v>
      </c>
      <c r="F1857">
        <v>0</v>
      </c>
      <c r="G1857">
        <v>0</v>
      </c>
    </row>
    <row r="1858" spans="1:7" x14ac:dyDescent="0.3">
      <c r="A1858">
        <v>10173</v>
      </c>
      <c r="B1858" s="2">
        <v>45627</v>
      </c>
      <c r="C1858" t="s">
        <v>31</v>
      </c>
      <c r="D1858">
        <v>124</v>
      </c>
      <c r="E1858">
        <v>16</v>
      </c>
      <c r="F1858">
        <v>2</v>
      </c>
      <c r="G1858">
        <v>2</v>
      </c>
    </row>
    <row r="1859" spans="1:7" x14ac:dyDescent="0.3">
      <c r="A1859">
        <v>10173</v>
      </c>
      <c r="B1859" s="2">
        <v>45444</v>
      </c>
      <c r="C1859" t="s">
        <v>22</v>
      </c>
      <c r="D1859">
        <v>234</v>
      </c>
      <c r="E1859">
        <v>18</v>
      </c>
      <c r="F1859">
        <v>4</v>
      </c>
      <c r="G1859">
        <v>3</v>
      </c>
    </row>
    <row r="1860" spans="1:7" x14ac:dyDescent="0.3">
      <c r="A1860">
        <v>10174</v>
      </c>
      <c r="B1860" s="2">
        <v>44835</v>
      </c>
      <c r="C1860" t="s">
        <v>6</v>
      </c>
      <c r="D1860">
        <v>42</v>
      </c>
      <c r="E1860">
        <v>82</v>
      </c>
      <c r="F1860">
        <v>0</v>
      </c>
      <c r="G1860">
        <v>0</v>
      </c>
    </row>
    <row r="1861" spans="1:7" x14ac:dyDescent="0.3">
      <c r="A1861">
        <v>10174</v>
      </c>
      <c r="B1861" s="2">
        <v>45047</v>
      </c>
      <c r="C1861" t="s">
        <v>75</v>
      </c>
      <c r="D1861">
        <v>24</v>
      </c>
      <c r="E1861">
        <v>100</v>
      </c>
      <c r="F1861">
        <v>3</v>
      </c>
      <c r="G1861">
        <v>3</v>
      </c>
    </row>
    <row r="1862" spans="1:7" x14ac:dyDescent="0.3">
      <c r="A1862">
        <v>10174</v>
      </c>
      <c r="B1862" s="2">
        <v>44805</v>
      </c>
      <c r="C1862" t="s">
        <v>61</v>
      </c>
      <c r="D1862">
        <v>212</v>
      </c>
      <c r="E1862">
        <v>49</v>
      </c>
      <c r="F1862">
        <v>2</v>
      </c>
      <c r="G1862">
        <v>1</v>
      </c>
    </row>
    <row r="1863" spans="1:7" x14ac:dyDescent="0.3">
      <c r="A1863">
        <v>10174</v>
      </c>
      <c r="B1863" s="2">
        <v>45597</v>
      </c>
      <c r="C1863" t="s">
        <v>87</v>
      </c>
      <c r="D1863">
        <v>165</v>
      </c>
      <c r="E1863">
        <v>28</v>
      </c>
      <c r="F1863">
        <v>1</v>
      </c>
      <c r="G1863">
        <v>1</v>
      </c>
    </row>
    <row r="1864" spans="1:7" x14ac:dyDescent="0.3">
      <c r="A1864">
        <v>10174</v>
      </c>
      <c r="B1864" s="2">
        <v>45597</v>
      </c>
      <c r="C1864" t="s">
        <v>11</v>
      </c>
      <c r="D1864">
        <v>171</v>
      </c>
      <c r="E1864">
        <v>85</v>
      </c>
      <c r="F1864">
        <v>0</v>
      </c>
      <c r="G1864">
        <v>0</v>
      </c>
    </row>
    <row r="1865" spans="1:7" x14ac:dyDescent="0.3">
      <c r="A1865">
        <v>10174</v>
      </c>
      <c r="B1865" s="2">
        <v>44774</v>
      </c>
      <c r="C1865" t="s">
        <v>48</v>
      </c>
      <c r="D1865">
        <v>46</v>
      </c>
      <c r="E1865">
        <v>30</v>
      </c>
      <c r="F1865">
        <v>0</v>
      </c>
      <c r="G1865">
        <v>0</v>
      </c>
    </row>
    <row r="1866" spans="1:7" x14ac:dyDescent="0.3">
      <c r="A1866">
        <v>10174</v>
      </c>
      <c r="B1866" s="2">
        <v>44927</v>
      </c>
      <c r="C1866" t="s">
        <v>65</v>
      </c>
      <c r="D1866">
        <v>137</v>
      </c>
      <c r="E1866">
        <v>13</v>
      </c>
      <c r="F1866">
        <v>1</v>
      </c>
      <c r="G1866">
        <v>0</v>
      </c>
    </row>
    <row r="1867" spans="1:7" x14ac:dyDescent="0.3">
      <c r="A1867">
        <v>10175</v>
      </c>
      <c r="B1867" s="2">
        <v>45200</v>
      </c>
      <c r="C1867" t="s">
        <v>67</v>
      </c>
      <c r="D1867">
        <v>103</v>
      </c>
      <c r="E1867">
        <v>32</v>
      </c>
      <c r="F1867">
        <v>1</v>
      </c>
      <c r="G1867">
        <v>1</v>
      </c>
    </row>
    <row r="1868" spans="1:7" x14ac:dyDescent="0.3">
      <c r="A1868">
        <v>10175</v>
      </c>
      <c r="B1868" s="2">
        <v>45383</v>
      </c>
      <c r="C1868" t="s">
        <v>97</v>
      </c>
      <c r="D1868">
        <v>139</v>
      </c>
      <c r="E1868">
        <v>43</v>
      </c>
      <c r="F1868">
        <v>0</v>
      </c>
      <c r="G1868">
        <v>0</v>
      </c>
    </row>
    <row r="1869" spans="1:7" x14ac:dyDescent="0.3">
      <c r="A1869">
        <v>10175</v>
      </c>
      <c r="B1869" s="2">
        <v>45323</v>
      </c>
      <c r="C1869" t="s">
        <v>19</v>
      </c>
      <c r="D1869">
        <v>112</v>
      </c>
      <c r="E1869">
        <v>53</v>
      </c>
      <c r="F1869">
        <v>1</v>
      </c>
      <c r="G1869">
        <v>0</v>
      </c>
    </row>
    <row r="1870" spans="1:7" x14ac:dyDescent="0.3">
      <c r="A1870">
        <v>10175</v>
      </c>
      <c r="B1870" s="2">
        <v>45413</v>
      </c>
      <c r="C1870" t="s">
        <v>46</v>
      </c>
      <c r="D1870">
        <v>58</v>
      </c>
      <c r="E1870">
        <v>87</v>
      </c>
      <c r="F1870">
        <v>2</v>
      </c>
      <c r="G1870">
        <v>0</v>
      </c>
    </row>
    <row r="1871" spans="1:7" x14ac:dyDescent="0.3">
      <c r="A1871">
        <v>10175</v>
      </c>
      <c r="B1871" s="2">
        <v>44652</v>
      </c>
      <c r="C1871" t="s">
        <v>15</v>
      </c>
      <c r="D1871">
        <v>295</v>
      </c>
      <c r="E1871">
        <v>31</v>
      </c>
      <c r="F1871">
        <v>1</v>
      </c>
      <c r="G1871">
        <v>0</v>
      </c>
    </row>
    <row r="1872" spans="1:7" x14ac:dyDescent="0.3">
      <c r="A1872">
        <v>10175</v>
      </c>
      <c r="B1872" s="2">
        <v>44562</v>
      </c>
      <c r="C1872" t="s">
        <v>16</v>
      </c>
      <c r="D1872">
        <v>280</v>
      </c>
      <c r="E1872">
        <v>59</v>
      </c>
      <c r="F1872">
        <v>0</v>
      </c>
      <c r="G1872">
        <v>0</v>
      </c>
    </row>
    <row r="1873" spans="1:7" x14ac:dyDescent="0.3">
      <c r="A1873">
        <v>10175</v>
      </c>
      <c r="B1873" s="2">
        <v>45139</v>
      </c>
      <c r="C1873" t="s">
        <v>55</v>
      </c>
      <c r="D1873">
        <v>24</v>
      </c>
      <c r="E1873">
        <v>18</v>
      </c>
      <c r="F1873">
        <v>4</v>
      </c>
      <c r="G1873">
        <v>2</v>
      </c>
    </row>
    <row r="1874" spans="1:7" x14ac:dyDescent="0.3">
      <c r="A1874">
        <v>10175</v>
      </c>
      <c r="B1874" s="2">
        <v>44896</v>
      </c>
      <c r="C1874" t="s">
        <v>77</v>
      </c>
      <c r="D1874">
        <v>106</v>
      </c>
      <c r="E1874">
        <v>78</v>
      </c>
      <c r="F1874">
        <v>3</v>
      </c>
      <c r="G1874">
        <v>1</v>
      </c>
    </row>
    <row r="1875" spans="1:7" x14ac:dyDescent="0.3">
      <c r="A1875">
        <v>10175</v>
      </c>
      <c r="B1875" s="2">
        <v>44958</v>
      </c>
      <c r="C1875" t="s">
        <v>93</v>
      </c>
      <c r="D1875">
        <v>186</v>
      </c>
      <c r="E1875">
        <v>83</v>
      </c>
      <c r="F1875">
        <v>0</v>
      </c>
      <c r="G1875">
        <v>0</v>
      </c>
    </row>
    <row r="1876" spans="1:7" x14ac:dyDescent="0.3">
      <c r="A1876">
        <v>10175</v>
      </c>
      <c r="B1876" s="2">
        <v>44896</v>
      </c>
      <c r="C1876" t="s">
        <v>91</v>
      </c>
      <c r="D1876">
        <v>235</v>
      </c>
      <c r="E1876">
        <v>66</v>
      </c>
      <c r="F1876">
        <v>2</v>
      </c>
      <c r="G1876">
        <v>0</v>
      </c>
    </row>
    <row r="1877" spans="1:7" x14ac:dyDescent="0.3">
      <c r="A1877">
        <v>10175</v>
      </c>
      <c r="B1877" s="2">
        <v>44593</v>
      </c>
      <c r="C1877" t="s">
        <v>53</v>
      </c>
      <c r="D1877">
        <v>29</v>
      </c>
      <c r="E1877">
        <v>47</v>
      </c>
      <c r="F1877">
        <v>0</v>
      </c>
      <c r="G1877">
        <v>0</v>
      </c>
    </row>
    <row r="1878" spans="1:7" x14ac:dyDescent="0.3">
      <c r="A1878">
        <v>10175</v>
      </c>
      <c r="B1878" s="2">
        <v>44743</v>
      </c>
      <c r="C1878" t="s">
        <v>56</v>
      </c>
      <c r="D1878">
        <v>188</v>
      </c>
      <c r="E1878">
        <v>31</v>
      </c>
      <c r="F1878">
        <v>2</v>
      </c>
      <c r="G1878">
        <v>2</v>
      </c>
    </row>
    <row r="1879" spans="1:7" x14ac:dyDescent="0.3">
      <c r="A1879">
        <v>10175</v>
      </c>
      <c r="B1879" s="2">
        <v>44743</v>
      </c>
      <c r="C1879" t="s">
        <v>52</v>
      </c>
      <c r="D1879">
        <v>264</v>
      </c>
      <c r="E1879">
        <v>88</v>
      </c>
      <c r="F1879">
        <v>2</v>
      </c>
      <c r="G1879">
        <v>0</v>
      </c>
    </row>
    <row r="1880" spans="1:7" x14ac:dyDescent="0.3">
      <c r="A1880">
        <v>10175</v>
      </c>
      <c r="B1880" s="2">
        <v>45200</v>
      </c>
      <c r="C1880" t="s">
        <v>64</v>
      </c>
      <c r="D1880">
        <v>242</v>
      </c>
      <c r="E1880">
        <v>24</v>
      </c>
      <c r="F1880">
        <v>3</v>
      </c>
      <c r="G1880">
        <v>3</v>
      </c>
    </row>
    <row r="1881" spans="1:7" x14ac:dyDescent="0.3">
      <c r="A1881">
        <v>10175</v>
      </c>
      <c r="B1881" s="2">
        <v>45627</v>
      </c>
      <c r="C1881" t="s">
        <v>21</v>
      </c>
      <c r="D1881">
        <v>43</v>
      </c>
      <c r="E1881">
        <v>28</v>
      </c>
      <c r="F1881">
        <v>1</v>
      </c>
      <c r="G1881">
        <v>1</v>
      </c>
    </row>
    <row r="1882" spans="1:7" x14ac:dyDescent="0.3">
      <c r="A1882">
        <v>10176</v>
      </c>
      <c r="B1882" s="2">
        <v>44743</v>
      </c>
      <c r="C1882" t="s">
        <v>66</v>
      </c>
      <c r="D1882">
        <v>276</v>
      </c>
      <c r="E1882">
        <v>79</v>
      </c>
      <c r="F1882">
        <v>1</v>
      </c>
      <c r="G1882">
        <v>1</v>
      </c>
    </row>
    <row r="1883" spans="1:7" x14ac:dyDescent="0.3">
      <c r="A1883">
        <v>10176</v>
      </c>
      <c r="B1883" s="2">
        <v>44927</v>
      </c>
      <c r="C1883" t="s">
        <v>28</v>
      </c>
      <c r="D1883">
        <v>154</v>
      </c>
      <c r="E1883">
        <v>35</v>
      </c>
      <c r="F1883">
        <v>1</v>
      </c>
      <c r="G1883">
        <v>1</v>
      </c>
    </row>
    <row r="1884" spans="1:7" x14ac:dyDescent="0.3">
      <c r="A1884">
        <v>10176</v>
      </c>
      <c r="B1884" s="2">
        <v>45108</v>
      </c>
      <c r="C1884" t="s">
        <v>55</v>
      </c>
      <c r="D1884">
        <v>228</v>
      </c>
      <c r="E1884">
        <v>20</v>
      </c>
      <c r="F1884">
        <v>3</v>
      </c>
      <c r="G1884">
        <v>3</v>
      </c>
    </row>
    <row r="1885" spans="1:7" x14ac:dyDescent="0.3">
      <c r="A1885">
        <v>10176</v>
      </c>
      <c r="B1885" s="2">
        <v>45505</v>
      </c>
      <c r="C1885" t="s">
        <v>9</v>
      </c>
      <c r="D1885">
        <v>22</v>
      </c>
      <c r="E1885">
        <v>81</v>
      </c>
      <c r="F1885">
        <v>0</v>
      </c>
      <c r="G1885">
        <v>0</v>
      </c>
    </row>
    <row r="1886" spans="1:7" x14ac:dyDescent="0.3">
      <c r="A1886">
        <v>10176</v>
      </c>
      <c r="B1886" s="2">
        <v>45474</v>
      </c>
      <c r="C1886" t="s">
        <v>49</v>
      </c>
      <c r="D1886">
        <v>209</v>
      </c>
      <c r="E1886">
        <v>97</v>
      </c>
      <c r="F1886">
        <v>3</v>
      </c>
      <c r="G1886">
        <v>2</v>
      </c>
    </row>
    <row r="1887" spans="1:7" x14ac:dyDescent="0.3">
      <c r="A1887">
        <v>10176</v>
      </c>
      <c r="B1887" s="2">
        <v>44652</v>
      </c>
      <c r="C1887" t="s">
        <v>11</v>
      </c>
      <c r="D1887">
        <v>280</v>
      </c>
      <c r="E1887">
        <v>49</v>
      </c>
      <c r="F1887">
        <v>0</v>
      </c>
      <c r="G1887">
        <v>0</v>
      </c>
    </row>
    <row r="1888" spans="1:7" x14ac:dyDescent="0.3">
      <c r="A1888">
        <v>10176</v>
      </c>
      <c r="B1888" s="2">
        <v>45597</v>
      </c>
      <c r="C1888" t="s">
        <v>65</v>
      </c>
      <c r="D1888">
        <v>98</v>
      </c>
      <c r="E1888">
        <v>16</v>
      </c>
      <c r="F1888">
        <v>0</v>
      </c>
      <c r="G1888">
        <v>0</v>
      </c>
    </row>
    <row r="1889" spans="1:7" x14ac:dyDescent="0.3">
      <c r="A1889">
        <v>10176</v>
      </c>
      <c r="B1889" s="2">
        <v>45139</v>
      </c>
      <c r="C1889" t="s">
        <v>88</v>
      </c>
      <c r="D1889">
        <v>207</v>
      </c>
      <c r="E1889">
        <v>97</v>
      </c>
      <c r="F1889">
        <v>1</v>
      </c>
      <c r="G1889">
        <v>0</v>
      </c>
    </row>
    <row r="1890" spans="1:7" x14ac:dyDescent="0.3">
      <c r="A1890">
        <v>10177</v>
      </c>
      <c r="B1890" s="2">
        <v>44896</v>
      </c>
      <c r="C1890" t="s">
        <v>98</v>
      </c>
      <c r="D1890">
        <v>123</v>
      </c>
      <c r="E1890">
        <v>73</v>
      </c>
      <c r="F1890">
        <v>0</v>
      </c>
      <c r="G1890">
        <v>0</v>
      </c>
    </row>
    <row r="1891" spans="1:7" x14ac:dyDescent="0.3">
      <c r="A1891">
        <v>10177</v>
      </c>
      <c r="B1891" s="2">
        <v>44958</v>
      </c>
      <c r="C1891" t="s">
        <v>69</v>
      </c>
      <c r="D1891">
        <v>17</v>
      </c>
      <c r="E1891">
        <v>98</v>
      </c>
      <c r="F1891">
        <v>1</v>
      </c>
      <c r="G1891">
        <v>0</v>
      </c>
    </row>
    <row r="1892" spans="1:7" x14ac:dyDescent="0.3">
      <c r="A1892">
        <v>10177</v>
      </c>
      <c r="B1892" s="2">
        <v>44774</v>
      </c>
      <c r="C1892" t="s">
        <v>71</v>
      </c>
      <c r="D1892">
        <v>158</v>
      </c>
      <c r="E1892">
        <v>32</v>
      </c>
      <c r="F1892">
        <v>0</v>
      </c>
      <c r="G1892">
        <v>0</v>
      </c>
    </row>
    <row r="1893" spans="1:7" x14ac:dyDescent="0.3">
      <c r="A1893">
        <v>10177</v>
      </c>
      <c r="B1893" s="2">
        <v>45292</v>
      </c>
      <c r="C1893" t="s">
        <v>26</v>
      </c>
      <c r="D1893">
        <v>126</v>
      </c>
      <c r="E1893">
        <v>29</v>
      </c>
      <c r="F1893">
        <v>3</v>
      </c>
      <c r="G1893">
        <v>0</v>
      </c>
    </row>
    <row r="1894" spans="1:7" x14ac:dyDescent="0.3">
      <c r="A1894">
        <v>10177</v>
      </c>
      <c r="B1894" s="2">
        <v>44835</v>
      </c>
      <c r="C1894" t="s">
        <v>51</v>
      </c>
      <c r="D1894">
        <v>136</v>
      </c>
      <c r="E1894">
        <v>64</v>
      </c>
      <c r="F1894">
        <v>5</v>
      </c>
      <c r="G1894">
        <v>2</v>
      </c>
    </row>
    <row r="1895" spans="1:7" x14ac:dyDescent="0.3">
      <c r="A1895">
        <v>10177</v>
      </c>
      <c r="B1895" s="2">
        <v>45139</v>
      </c>
      <c r="C1895" t="s">
        <v>91</v>
      </c>
      <c r="D1895">
        <v>114</v>
      </c>
      <c r="E1895">
        <v>63</v>
      </c>
      <c r="F1895">
        <v>3</v>
      </c>
      <c r="G1895">
        <v>0</v>
      </c>
    </row>
    <row r="1896" spans="1:7" x14ac:dyDescent="0.3">
      <c r="A1896">
        <v>10177</v>
      </c>
      <c r="B1896" s="2">
        <v>45352</v>
      </c>
      <c r="C1896" t="s">
        <v>93</v>
      </c>
      <c r="D1896">
        <v>203</v>
      </c>
      <c r="E1896">
        <v>42</v>
      </c>
      <c r="F1896">
        <v>1</v>
      </c>
      <c r="G1896">
        <v>1</v>
      </c>
    </row>
    <row r="1897" spans="1:7" x14ac:dyDescent="0.3">
      <c r="A1897">
        <v>10177</v>
      </c>
      <c r="B1897" s="2">
        <v>44562</v>
      </c>
      <c r="C1897" t="s">
        <v>9</v>
      </c>
      <c r="D1897">
        <v>212</v>
      </c>
      <c r="E1897">
        <v>94</v>
      </c>
      <c r="F1897">
        <v>1</v>
      </c>
      <c r="G1897">
        <v>0</v>
      </c>
    </row>
    <row r="1898" spans="1:7" x14ac:dyDescent="0.3">
      <c r="A1898">
        <v>10177</v>
      </c>
      <c r="B1898" s="2">
        <v>44986</v>
      </c>
      <c r="C1898" t="s">
        <v>31</v>
      </c>
      <c r="D1898">
        <v>46</v>
      </c>
      <c r="E1898">
        <v>72</v>
      </c>
      <c r="F1898">
        <v>0</v>
      </c>
      <c r="G1898">
        <v>0</v>
      </c>
    </row>
    <row r="1899" spans="1:7" x14ac:dyDescent="0.3">
      <c r="A1899">
        <v>10177</v>
      </c>
      <c r="B1899" s="2">
        <v>44682</v>
      </c>
      <c r="C1899" t="s">
        <v>16</v>
      </c>
      <c r="D1899">
        <v>103</v>
      </c>
      <c r="E1899">
        <v>42</v>
      </c>
      <c r="F1899">
        <v>2</v>
      </c>
      <c r="G1899">
        <v>0</v>
      </c>
    </row>
    <row r="1900" spans="1:7" x14ac:dyDescent="0.3">
      <c r="A1900">
        <v>10177</v>
      </c>
      <c r="B1900" s="2">
        <v>45323</v>
      </c>
      <c r="C1900" t="s">
        <v>62</v>
      </c>
      <c r="D1900">
        <v>155</v>
      </c>
      <c r="E1900">
        <v>82</v>
      </c>
      <c r="F1900">
        <v>2</v>
      </c>
      <c r="G1900">
        <v>1</v>
      </c>
    </row>
    <row r="1901" spans="1:7" x14ac:dyDescent="0.3">
      <c r="A1901">
        <v>10178</v>
      </c>
      <c r="B1901" s="2">
        <v>45566</v>
      </c>
      <c r="C1901" t="s">
        <v>17</v>
      </c>
      <c r="D1901">
        <v>28</v>
      </c>
      <c r="E1901">
        <v>24</v>
      </c>
      <c r="F1901">
        <v>3</v>
      </c>
      <c r="G1901">
        <v>0</v>
      </c>
    </row>
    <row r="1902" spans="1:7" x14ac:dyDescent="0.3">
      <c r="A1902">
        <v>10178</v>
      </c>
      <c r="B1902" s="2">
        <v>44986</v>
      </c>
      <c r="C1902" t="s">
        <v>101</v>
      </c>
      <c r="D1902">
        <v>29</v>
      </c>
      <c r="E1902">
        <v>98</v>
      </c>
      <c r="F1902">
        <v>1</v>
      </c>
      <c r="G1902">
        <v>0</v>
      </c>
    </row>
    <row r="1903" spans="1:7" x14ac:dyDescent="0.3">
      <c r="A1903">
        <v>10178</v>
      </c>
      <c r="B1903" s="2">
        <v>44682</v>
      </c>
      <c r="C1903" t="s">
        <v>19</v>
      </c>
      <c r="D1903">
        <v>133</v>
      </c>
      <c r="E1903">
        <v>66</v>
      </c>
      <c r="F1903">
        <v>4</v>
      </c>
      <c r="G1903">
        <v>2</v>
      </c>
    </row>
    <row r="1904" spans="1:7" x14ac:dyDescent="0.3">
      <c r="A1904">
        <v>10178</v>
      </c>
      <c r="B1904" s="2">
        <v>44835</v>
      </c>
      <c r="C1904" t="s">
        <v>54</v>
      </c>
      <c r="D1904">
        <v>236</v>
      </c>
      <c r="E1904">
        <v>36</v>
      </c>
      <c r="F1904">
        <v>0</v>
      </c>
      <c r="G1904">
        <v>0</v>
      </c>
    </row>
    <row r="1905" spans="1:7" x14ac:dyDescent="0.3">
      <c r="A1905">
        <v>10178</v>
      </c>
      <c r="B1905" s="2">
        <v>45170</v>
      </c>
      <c r="C1905" t="s">
        <v>29</v>
      </c>
      <c r="D1905">
        <v>32</v>
      </c>
      <c r="E1905">
        <v>53</v>
      </c>
      <c r="F1905">
        <v>0</v>
      </c>
      <c r="G1905">
        <v>0</v>
      </c>
    </row>
    <row r="1906" spans="1:7" x14ac:dyDescent="0.3">
      <c r="A1906">
        <v>10178</v>
      </c>
      <c r="B1906" s="2">
        <v>45047</v>
      </c>
      <c r="C1906" t="s">
        <v>15</v>
      </c>
      <c r="D1906">
        <v>99</v>
      </c>
      <c r="E1906">
        <v>92</v>
      </c>
      <c r="F1906">
        <v>3</v>
      </c>
      <c r="G1906">
        <v>1</v>
      </c>
    </row>
    <row r="1907" spans="1:7" x14ac:dyDescent="0.3">
      <c r="A1907">
        <v>10178</v>
      </c>
      <c r="B1907" s="2">
        <v>44652</v>
      </c>
      <c r="C1907" t="s">
        <v>75</v>
      </c>
      <c r="D1907">
        <v>210</v>
      </c>
      <c r="E1907">
        <v>74</v>
      </c>
      <c r="F1907">
        <v>1</v>
      </c>
      <c r="G1907">
        <v>1</v>
      </c>
    </row>
    <row r="1908" spans="1:7" x14ac:dyDescent="0.3">
      <c r="A1908">
        <v>10178</v>
      </c>
      <c r="B1908" s="2">
        <v>44682</v>
      </c>
      <c r="C1908" t="s">
        <v>67</v>
      </c>
      <c r="D1908">
        <v>125</v>
      </c>
      <c r="E1908">
        <v>52</v>
      </c>
      <c r="F1908">
        <v>2</v>
      </c>
      <c r="G1908">
        <v>0</v>
      </c>
    </row>
    <row r="1909" spans="1:7" x14ac:dyDescent="0.3">
      <c r="A1909">
        <v>10178</v>
      </c>
      <c r="B1909" s="2">
        <v>45413</v>
      </c>
      <c r="C1909" t="s">
        <v>20</v>
      </c>
      <c r="D1909">
        <v>22</v>
      </c>
      <c r="E1909">
        <v>87</v>
      </c>
      <c r="F1909">
        <v>0</v>
      </c>
      <c r="G1909">
        <v>0</v>
      </c>
    </row>
    <row r="1910" spans="1:7" x14ac:dyDescent="0.3">
      <c r="A1910">
        <v>10179</v>
      </c>
      <c r="B1910" s="2">
        <v>44593</v>
      </c>
      <c r="C1910" t="s">
        <v>40</v>
      </c>
      <c r="D1910">
        <v>96</v>
      </c>
      <c r="E1910">
        <v>28</v>
      </c>
      <c r="F1910">
        <v>2</v>
      </c>
      <c r="G1910">
        <v>0</v>
      </c>
    </row>
    <row r="1911" spans="1:7" x14ac:dyDescent="0.3">
      <c r="A1911">
        <v>10179</v>
      </c>
      <c r="B1911" s="2">
        <v>44743</v>
      </c>
      <c r="C1911" t="s">
        <v>75</v>
      </c>
      <c r="D1911">
        <v>129</v>
      </c>
      <c r="E1911">
        <v>82</v>
      </c>
      <c r="F1911">
        <v>1</v>
      </c>
      <c r="G1911">
        <v>0</v>
      </c>
    </row>
    <row r="1912" spans="1:7" x14ac:dyDescent="0.3">
      <c r="A1912">
        <v>10179</v>
      </c>
      <c r="B1912" s="2">
        <v>44652</v>
      </c>
      <c r="C1912" t="s">
        <v>24</v>
      </c>
      <c r="D1912">
        <v>208</v>
      </c>
      <c r="E1912">
        <v>90</v>
      </c>
      <c r="F1912">
        <v>0</v>
      </c>
      <c r="G1912">
        <v>0</v>
      </c>
    </row>
    <row r="1913" spans="1:7" x14ac:dyDescent="0.3">
      <c r="A1913">
        <v>10179</v>
      </c>
      <c r="B1913" s="2">
        <v>44621</v>
      </c>
      <c r="C1913" t="s">
        <v>22</v>
      </c>
      <c r="D1913">
        <v>298</v>
      </c>
      <c r="E1913">
        <v>93</v>
      </c>
      <c r="F1913">
        <v>0</v>
      </c>
      <c r="G1913">
        <v>0</v>
      </c>
    </row>
    <row r="1914" spans="1:7" x14ac:dyDescent="0.3">
      <c r="A1914">
        <v>10179</v>
      </c>
      <c r="B1914" s="2">
        <v>45474</v>
      </c>
      <c r="C1914" t="s">
        <v>74</v>
      </c>
      <c r="D1914">
        <v>207</v>
      </c>
      <c r="E1914">
        <v>40</v>
      </c>
      <c r="F1914">
        <v>3</v>
      </c>
      <c r="G1914">
        <v>3</v>
      </c>
    </row>
    <row r="1915" spans="1:7" x14ac:dyDescent="0.3">
      <c r="A1915">
        <v>10179</v>
      </c>
      <c r="B1915" s="2">
        <v>45505</v>
      </c>
      <c r="C1915" t="s">
        <v>44</v>
      </c>
      <c r="D1915">
        <v>138</v>
      </c>
      <c r="E1915">
        <v>29</v>
      </c>
      <c r="F1915">
        <v>3</v>
      </c>
      <c r="G1915">
        <v>3</v>
      </c>
    </row>
    <row r="1916" spans="1:7" x14ac:dyDescent="0.3">
      <c r="A1916">
        <v>10179</v>
      </c>
      <c r="B1916" s="2">
        <v>45444</v>
      </c>
      <c r="C1916" t="s">
        <v>11</v>
      </c>
      <c r="D1916">
        <v>284</v>
      </c>
      <c r="E1916">
        <v>46</v>
      </c>
      <c r="F1916">
        <v>1</v>
      </c>
      <c r="G1916">
        <v>0</v>
      </c>
    </row>
    <row r="1917" spans="1:7" x14ac:dyDescent="0.3">
      <c r="A1917">
        <v>10179</v>
      </c>
      <c r="B1917" s="2">
        <v>44896</v>
      </c>
      <c r="C1917" t="s">
        <v>18</v>
      </c>
      <c r="D1917">
        <v>208</v>
      </c>
      <c r="E1917">
        <v>12</v>
      </c>
      <c r="F1917">
        <v>1</v>
      </c>
      <c r="G1917">
        <v>1</v>
      </c>
    </row>
    <row r="1918" spans="1:7" x14ac:dyDescent="0.3">
      <c r="A1918">
        <v>10179</v>
      </c>
      <c r="B1918" s="2">
        <v>45383</v>
      </c>
      <c r="C1918" t="s">
        <v>91</v>
      </c>
      <c r="D1918">
        <v>163</v>
      </c>
      <c r="E1918">
        <v>62</v>
      </c>
      <c r="F1918">
        <v>0</v>
      </c>
      <c r="G1918">
        <v>0</v>
      </c>
    </row>
    <row r="1919" spans="1:7" x14ac:dyDescent="0.3">
      <c r="A1919">
        <v>10179</v>
      </c>
      <c r="B1919" s="2">
        <v>45597</v>
      </c>
      <c r="C1919" t="s">
        <v>12</v>
      </c>
      <c r="D1919">
        <v>126</v>
      </c>
      <c r="E1919">
        <v>36</v>
      </c>
      <c r="F1919">
        <v>1</v>
      </c>
      <c r="G1919">
        <v>1</v>
      </c>
    </row>
    <row r="1920" spans="1:7" x14ac:dyDescent="0.3">
      <c r="A1920">
        <v>10179</v>
      </c>
      <c r="B1920" s="2">
        <v>45323</v>
      </c>
      <c r="C1920" t="s">
        <v>56</v>
      </c>
      <c r="D1920">
        <v>225</v>
      </c>
      <c r="E1920">
        <v>66</v>
      </c>
      <c r="F1920">
        <v>3</v>
      </c>
      <c r="G1920">
        <v>3</v>
      </c>
    </row>
    <row r="1921" spans="1:7" x14ac:dyDescent="0.3">
      <c r="A1921">
        <v>10179</v>
      </c>
      <c r="B1921" s="2">
        <v>45292</v>
      </c>
      <c r="C1921" t="s">
        <v>70</v>
      </c>
      <c r="D1921">
        <v>247</v>
      </c>
      <c r="E1921">
        <v>95</v>
      </c>
      <c r="F1921">
        <v>2</v>
      </c>
      <c r="G1921">
        <v>1</v>
      </c>
    </row>
    <row r="1922" spans="1:7" x14ac:dyDescent="0.3">
      <c r="A1922">
        <v>10179</v>
      </c>
      <c r="B1922" s="2">
        <v>45323</v>
      </c>
      <c r="C1922" t="s">
        <v>72</v>
      </c>
      <c r="D1922">
        <v>78</v>
      </c>
      <c r="E1922">
        <v>37</v>
      </c>
      <c r="F1922">
        <v>1</v>
      </c>
      <c r="G1922">
        <v>0</v>
      </c>
    </row>
    <row r="1923" spans="1:7" x14ac:dyDescent="0.3">
      <c r="A1923">
        <v>10180</v>
      </c>
      <c r="B1923" s="2">
        <v>45352</v>
      </c>
      <c r="C1923" t="s">
        <v>76</v>
      </c>
      <c r="D1923">
        <v>201</v>
      </c>
      <c r="E1923">
        <v>28</v>
      </c>
      <c r="F1923">
        <v>1</v>
      </c>
      <c r="G1923">
        <v>1</v>
      </c>
    </row>
    <row r="1924" spans="1:7" x14ac:dyDescent="0.3">
      <c r="A1924">
        <v>10180</v>
      </c>
      <c r="B1924" s="2">
        <v>45474</v>
      </c>
      <c r="C1924" t="s">
        <v>28</v>
      </c>
      <c r="D1924">
        <v>65</v>
      </c>
      <c r="E1924">
        <v>48</v>
      </c>
      <c r="F1924">
        <v>5</v>
      </c>
      <c r="G1924">
        <v>3</v>
      </c>
    </row>
    <row r="1925" spans="1:7" x14ac:dyDescent="0.3">
      <c r="A1925">
        <v>10180</v>
      </c>
      <c r="B1925" s="2">
        <v>45352</v>
      </c>
      <c r="C1925" t="s">
        <v>97</v>
      </c>
      <c r="D1925">
        <v>36</v>
      </c>
      <c r="E1925">
        <v>80</v>
      </c>
      <c r="F1925">
        <v>0</v>
      </c>
      <c r="G1925">
        <v>0</v>
      </c>
    </row>
    <row r="1926" spans="1:7" x14ac:dyDescent="0.3">
      <c r="A1926">
        <v>10180</v>
      </c>
      <c r="B1926" s="2">
        <v>44866</v>
      </c>
      <c r="C1926" t="s">
        <v>88</v>
      </c>
      <c r="D1926">
        <v>206</v>
      </c>
      <c r="E1926">
        <v>66</v>
      </c>
      <c r="F1926">
        <v>3</v>
      </c>
      <c r="G1926">
        <v>1</v>
      </c>
    </row>
    <row r="1927" spans="1:7" x14ac:dyDescent="0.3">
      <c r="A1927">
        <v>10180</v>
      </c>
      <c r="B1927" s="2">
        <v>44593</v>
      </c>
      <c r="C1927" t="s">
        <v>83</v>
      </c>
      <c r="D1927">
        <v>115</v>
      </c>
      <c r="E1927">
        <v>44</v>
      </c>
      <c r="F1927">
        <v>4</v>
      </c>
      <c r="G1927">
        <v>1</v>
      </c>
    </row>
    <row r="1928" spans="1:7" x14ac:dyDescent="0.3">
      <c r="A1928">
        <v>10180</v>
      </c>
      <c r="B1928" s="2">
        <v>44835</v>
      </c>
      <c r="C1928" t="s">
        <v>50</v>
      </c>
      <c r="D1928">
        <v>215</v>
      </c>
      <c r="E1928">
        <v>62</v>
      </c>
      <c r="F1928">
        <v>1</v>
      </c>
      <c r="G1928">
        <v>0</v>
      </c>
    </row>
    <row r="1929" spans="1:7" x14ac:dyDescent="0.3">
      <c r="A1929">
        <v>10180</v>
      </c>
      <c r="B1929" s="2">
        <v>45170</v>
      </c>
      <c r="C1929" t="s">
        <v>63</v>
      </c>
      <c r="D1929">
        <v>249</v>
      </c>
      <c r="E1929">
        <v>72</v>
      </c>
      <c r="F1929">
        <v>2</v>
      </c>
      <c r="G1929">
        <v>0</v>
      </c>
    </row>
    <row r="1930" spans="1:7" x14ac:dyDescent="0.3">
      <c r="A1930">
        <v>10180</v>
      </c>
      <c r="B1930" s="2">
        <v>45170</v>
      </c>
      <c r="C1930" t="s">
        <v>74</v>
      </c>
      <c r="D1930">
        <v>281</v>
      </c>
      <c r="E1930">
        <v>20</v>
      </c>
      <c r="F1930">
        <v>0</v>
      </c>
      <c r="G1930">
        <v>0</v>
      </c>
    </row>
    <row r="1931" spans="1:7" x14ac:dyDescent="0.3">
      <c r="A1931">
        <v>10181</v>
      </c>
      <c r="B1931" s="2">
        <v>45231</v>
      </c>
      <c r="C1931" t="s">
        <v>5</v>
      </c>
      <c r="D1931">
        <v>113</v>
      </c>
      <c r="E1931">
        <v>18</v>
      </c>
      <c r="F1931">
        <v>0</v>
      </c>
      <c r="G1931">
        <v>0</v>
      </c>
    </row>
    <row r="1932" spans="1:7" x14ac:dyDescent="0.3">
      <c r="A1932">
        <v>10181</v>
      </c>
      <c r="B1932" s="2">
        <v>45261</v>
      </c>
      <c r="C1932" t="s">
        <v>10</v>
      </c>
      <c r="D1932">
        <v>171</v>
      </c>
      <c r="E1932">
        <v>53</v>
      </c>
      <c r="F1932">
        <v>3</v>
      </c>
      <c r="G1932">
        <v>3</v>
      </c>
    </row>
    <row r="1933" spans="1:7" x14ac:dyDescent="0.3">
      <c r="A1933">
        <v>10181</v>
      </c>
      <c r="B1933" s="2">
        <v>44896</v>
      </c>
      <c r="C1933" t="s">
        <v>46</v>
      </c>
      <c r="D1933">
        <v>158</v>
      </c>
      <c r="E1933">
        <v>29</v>
      </c>
      <c r="F1933">
        <v>0</v>
      </c>
      <c r="G1933">
        <v>0</v>
      </c>
    </row>
    <row r="1934" spans="1:7" x14ac:dyDescent="0.3">
      <c r="A1934">
        <v>10181</v>
      </c>
      <c r="B1934" s="2">
        <v>44866</v>
      </c>
      <c r="C1934" t="s">
        <v>15</v>
      </c>
      <c r="D1934">
        <v>222</v>
      </c>
      <c r="E1934">
        <v>81</v>
      </c>
      <c r="F1934">
        <v>1</v>
      </c>
      <c r="G1934">
        <v>0</v>
      </c>
    </row>
    <row r="1935" spans="1:7" x14ac:dyDescent="0.3">
      <c r="A1935">
        <v>10181</v>
      </c>
      <c r="B1935" s="2">
        <v>45627</v>
      </c>
      <c r="C1935" t="s">
        <v>44</v>
      </c>
      <c r="D1935">
        <v>250</v>
      </c>
      <c r="E1935">
        <v>94</v>
      </c>
      <c r="F1935">
        <v>1</v>
      </c>
      <c r="G1935">
        <v>0</v>
      </c>
    </row>
    <row r="1936" spans="1:7" x14ac:dyDescent="0.3">
      <c r="A1936">
        <v>10182</v>
      </c>
      <c r="B1936" s="2">
        <v>45292</v>
      </c>
      <c r="C1936" t="s">
        <v>60</v>
      </c>
      <c r="D1936">
        <v>254</v>
      </c>
      <c r="E1936">
        <v>66</v>
      </c>
      <c r="F1936">
        <v>0</v>
      </c>
      <c r="G1936">
        <v>0</v>
      </c>
    </row>
    <row r="1937" spans="1:7" x14ac:dyDescent="0.3">
      <c r="A1937">
        <v>10182</v>
      </c>
      <c r="B1937" s="2">
        <v>44896</v>
      </c>
      <c r="C1937" t="s">
        <v>16</v>
      </c>
      <c r="D1937">
        <v>239</v>
      </c>
      <c r="E1937">
        <v>53</v>
      </c>
      <c r="F1937">
        <v>1</v>
      </c>
      <c r="G1937">
        <v>1</v>
      </c>
    </row>
    <row r="1938" spans="1:7" x14ac:dyDescent="0.3">
      <c r="A1938">
        <v>10182</v>
      </c>
      <c r="B1938" s="2">
        <v>44713</v>
      </c>
      <c r="C1938" t="s">
        <v>100</v>
      </c>
      <c r="D1938">
        <v>199</v>
      </c>
      <c r="E1938">
        <v>89</v>
      </c>
      <c r="F1938">
        <v>0</v>
      </c>
      <c r="G1938">
        <v>0</v>
      </c>
    </row>
    <row r="1939" spans="1:7" x14ac:dyDescent="0.3">
      <c r="A1939">
        <v>10182</v>
      </c>
      <c r="B1939" s="2">
        <v>45139</v>
      </c>
      <c r="C1939" t="s">
        <v>9</v>
      </c>
      <c r="D1939">
        <v>211</v>
      </c>
      <c r="E1939">
        <v>91</v>
      </c>
      <c r="F1939">
        <v>0</v>
      </c>
      <c r="G1939">
        <v>0</v>
      </c>
    </row>
    <row r="1940" spans="1:7" x14ac:dyDescent="0.3">
      <c r="A1940">
        <v>10182</v>
      </c>
      <c r="B1940" s="2">
        <v>45170</v>
      </c>
      <c r="C1940" t="s">
        <v>21</v>
      </c>
      <c r="D1940">
        <v>159</v>
      </c>
      <c r="E1940">
        <v>12</v>
      </c>
      <c r="F1940">
        <v>1</v>
      </c>
      <c r="G1940">
        <v>1</v>
      </c>
    </row>
    <row r="1941" spans="1:7" x14ac:dyDescent="0.3">
      <c r="A1941">
        <v>10182</v>
      </c>
      <c r="B1941" s="2">
        <v>45352</v>
      </c>
      <c r="C1941" t="s">
        <v>52</v>
      </c>
      <c r="D1941">
        <v>96</v>
      </c>
      <c r="E1941">
        <v>75</v>
      </c>
      <c r="F1941">
        <v>2</v>
      </c>
      <c r="G1941">
        <v>0</v>
      </c>
    </row>
    <row r="1942" spans="1:7" x14ac:dyDescent="0.3">
      <c r="A1942">
        <v>10182</v>
      </c>
      <c r="B1942" s="2">
        <v>45078</v>
      </c>
      <c r="C1942" t="s">
        <v>64</v>
      </c>
      <c r="D1942">
        <v>276</v>
      </c>
      <c r="E1942">
        <v>31</v>
      </c>
      <c r="F1942">
        <v>1</v>
      </c>
      <c r="G1942">
        <v>1</v>
      </c>
    </row>
    <row r="1943" spans="1:7" x14ac:dyDescent="0.3">
      <c r="A1943">
        <v>10183</v>
      </c>
      <c r="B1943" s="2">
        <v>45413</v>
      </c>
      <c r="C1943" t="s">
        <v>87</v>
      </c>
      <c r="D1943">
        <v>231</v>
      </c>
      <c r="E1943">
        <v>94</v>
      </c>
      <c r="F1943">
        <v>0</v>
      </c>
      <c r="G1943">
        <v>0</v>
      </c>
    </row>
    <row r="1944" spans="1:7" x14ac:dyDescent="0.3">
      <c r="A1944">
        <v>10183</v>
      </c>
      <c r="B1944" s="2">
        <v>45444</v>
      </c>
      <c r="C1944" t="s">
        <v>34</v>
      </c>
      <c r="D1944">
        <v>51</v>
      </c>
      <c r="E1944">
        <v>89</v>
      </c>
      <c r="F1944">
        <v>0</v>
      </c>
      <c r="G1944">
        <v>0</v>
      </c>
    </row>
    <row r="1945" spans="1:7" x14ac:dyDescent="0.3">
      <c r="A1945">
        <v>10183</v>
      </c>
      <c r="B1945" s="2">
        <v>44562</v>
      </c>
      <c r="C1945" t="s">
        <v>93</v>
      </c>
      <c r="D1945">
        <v>19</v>
      </c>
      <c r="E1945">
        <v>70</v>
      </c>
      <c r="F1945">
        <v>3</v>
      </c>
      <c r="G1945">
        <v>1</v>
      </c>
    </row>
    <row r="1946" spans="1:7" x14ac:dyDescent="0.3">
      <c r="A1946">
        <v>10183</v>
      </c>
      <c r="B1946" s="2">
        <v>45292</v>
      </c>
      <c r="C1946" t="s">
        <v>43</v>
      </c>
      <c r="D1946">
        <v>208</v>
      </c>
      <c r="E1946">
        <v>52</v>
      </c>
      <c r="F1946">
        <v>1</v>
      </c>
      <c r="G1946">
        <v>1</v>
      </c>
    </row>
    <row r="1947" spans="1:7" x14ac:dyDescent="0.3">
      <c r="A1947">
        <v>10183</v>
      </c>
      <c r="B1947" s="2">
        <v>45261</v>
      </c>
      <c r="C1947" t="s">
        <v>37</v>
      </c>
      <c r="D1947">
        <v>272</v>
      </c>
      <c r="E1947">
        <v>26</v>
      </c>
      <c r="F1947">
        <v>3</v>
      </c>
      <c r="G1947">
        <v>2</v>
      </c>
    </row>
    <row r="1948" spans="1:7" x14ac:dyDescent="0.3">
      <c r="A1948">
        <v>10184</v>
      </c>
      <c r="B1948" s="2">
        <v>44713</v>
      </c>
      <c r="C1948" t="s">
        <v>96</v>
      </c>
      <c r="D1948">
        <v>173</v>
      </c>
      <c r="E1948">
        <v>26</v>
      </c>
      <c r="F1948">
        <v>0</v>
      </c>
      <c r="G1948">
        <v>0</v>
      </c>
    </row>
    <row r="1949" spans="1:7" x14ac:dyDescent="0.3">
      <c r="A1949">
        <v>10184</v>
      </c>
      <c r="B1949" s="2">
        <v>44743</v>
      </c>
      <c r="C1949" t="s">
        <v>37</v>
      </c>
      <c r="D1949">
        <v>134</v>
      </c>
      <c r="E1949">
        <v>18</v>
      </c>
      <c r="F1949">
        <v>0</v>
      </c>
      <c r="G1949">
        <v>0</v>
      </c>
    </row>
    <row r="1950" spans="1:7" x14ac:dyDescent="0.3">
      <c r="A1950">
        <v>10184</v>
      </c>
      <c r="B1950" s="2">
        <v>44835</v>
      </c>
      <c r="C1950" t="s">
        <v>74</v>
      </c>
      <c r="D1950">
        <v>131</v>
      </c>
      <c r="E1950">
        <v>11</v>
      </c>
      <c r="F1950">
        <v>0</v>
      </c>
      <c r="G1950">
        <v>0</v>
      </c>
    </row>
    <row r="1951" spans="1:7" x14ac:dyDescent="0.3">
      <c r="A1951">
        <v>10184</v>
      </c>
      <c r="B1951" s="2">
        <v>45200</v>
      </c>
      <c r="C1951" t="s">
        <v>28</v>
      </c>
      <c r="D1951">
        <v>46</v>
      </c>
      <c r="E1951">
        <v>68</v>
      </c>
      <c r="F1951">
        <v>2</v>
      </c>
      <c r="G1951">
        <v>2</v>
      </c>
    </row>
    <row r="1952" spans="1:7" x14ac:dyDescent="0.3">
      <c r="A1952">
        <v>10184</v>
      </c>
      <c r="B1952" s="2">
        <v>45200</v>
      </c>
      <c r="C1952" t="s">
        <v>66</v>
      </c>
      <c r="D1952">
        <v>64</v>
      </c>
      <c r="E1952">
        <v>100</v>
      </c>
      <c r="F1952">
        <v>0</v>
      </c>
      <c r="G1952">
        <v>0</v>
      </c>
    </row>
    <row r="1953" spans="1:7" x14ac:dyDescent="0.3">
      <c r="A1953">
        <v>10184</v>
      </c>
      <c r="B1953" s="2">
        <v>44805</v>
      </c>
      <c r="C1953" t="s">
        <v>40</v>
      </c>
      <c r="D1953">
        <v>112</v>
      </c>
      <c r="E1953">
        <v>21</v>
      </c>
      <c r="F1953">
        <v>0</v>
      </c>
      <c r="G1953">
        <v>0</v>
      </c>
    </row>
    <row r="1954" spans="1:7" x14ac:dyDescent="0.3">
      <c r="A1954">
        <v>10184</v>
      </c>
      <c r="B1954" s="2">
        <v>44562</v>
      </c>
      <c r="C1954" t="s">
        <v>38</v>
      </c>
      <c r="D1954">
        <v>231</v>
      </c>
      <c r="E1954">
        <v>20</v>
      </c>
      <c r="F1954">
        <v>0</v>
      </c>
      <c r="G1954">
        <v>0</v>
      </c>
    </row>
    <row r="1955" spans="1:7" x14ac:dyDescent="0.3">
      <c r="A1955">
        <v>10184</v>
      </c>
      <c r="B1955" s="2">
        <v>45292</v>
      </c>
      <c r="C1955" t="s">
        <v>14</v>
      </c>
      <c r="D1955">
        <v>174</v>
      </c>
      <c r="E1955">
        <v>35</v>
      </c>
      <c r="F1955">
        <v>1</v>
      </c>
      <c r="G1955">
        <v>1</v>
      </c>
    </row>
    <row r="1956" spans="1:7" x14ac:dyDescent="0.3">
      <c r="A1956">
        <v>10184</v>
      </c>
      <c r="B1956" s="2">
        <v>45505</v>
      </c>
      <c r="C1956" t="s">
        <v>61</v>
      </c>
      <c r="D1956">
        <v>105</v>
      </c>
      <c r="E1956">
        <v>96</v>
      </c>
      <c r="F1956">
        <v>2</v>
      </c>
      <c r="G1956">
        <v>2</v>
      </c>
    </row>
    <row r="1957" spans="1:7" x14ac:dyDescent="0.3">
      <c r="A1957">
        <v>10184</v>
      </c>
      <c r="B1957" s="2">
        <v>44652</v>
      </c>
      <c r="C1957" t="s">
        <v>89</v>
      </c>
      <c r="D1957">
        <v>236</v>
      </c>
      <c r="E1957">
        <v>20</v>
      </c>
      <c r="F1957">
        <v>2</v>
      </c>
      <c r="G1957">
        <v>0</v>
      </c>
    </row>
    <row r="1958" spans="1:7" x14ac:dyDescent="0.3">
      <c r="A1958">
        <v>10185</v>
      </c>
      <c r="B1958" s="2">
        <v>44774</v>
      </c>
      <c r="C1958" t="s">
        <v>29</v>
      </c>
      <c r="D1958">
        <v>48</v>
      </c>
      <c r="E1958">
        <v>39</v>
      </c>
      <c r="F1958">
        <v>0</v>
      </c>
      <c r="G1958">
        <v>0</v>
      </c>
    </row>
    <row r="1959" spans="1:7" x14ac:dyDescent="0.3">
      <c r="A1959">
        <v>10185</v>
      </c>
      <c r="B1959" s="2">
        <v>44866</v>
      </c>
      <c r="C1959" t="s">
        <v>37</v>
      </c>
      <c r="D1959">
        <v>212</v>
      </c>
      <c r="E1959">
        <v>62</v>
      </c>
      <c r="F1959">
        <v>2</v>
      </c>
      <c r="G1959">
        <v>2</v>
      </c>
    </row>
    <row r="1960" spans="1:7" x14ac:dyDescent="0.3">
      <c r="A1960">
        <v>10185</v>
      </c>
      <c r="B1960" s="2">
        <v>45536</v>
      </c>
      <c r="C1960" t="s">
        <v>22</v>
      </c>
      <c r="D1960">
        <v>156</v>
      </c>
      <c r="E1960">
        <v>54</v>
      </c>
      <c r="F1960">
        <v>1</v>
      </c>
      <c r="G1960">
        <v>1</v>
      </c>
    </row>
    <row r="1961" spans="1:7" x14ac:dyDescent="0.3">
      <c r="A1961">
        <v>10185</v>
      </c>
      <c r="B1961" s="2">
        <v>45017</v>
      </c>
      <c r="C1961" t="s">
        <v>73</v>
      </c>
      <c r="D1961">
        <v>281</v>
      </c>
      <c r="E1961">
        <v>30</v>
      </c>
      <c r="F1961">
        <v>1</v>
      </c>
      <c r="G1961">
        <v>1</v>
      </c>
    </row>
    <row r="1962" spans="1:7" x14ac:dyDescent="0.3">
      <c r="A1962">
        <v>10185</v>
      </c>
      <c r="B1962" s="2">
        <v>44682</v>
      </c>
      <c r="C1962" t="s">
        <v>77</v>
      </c>
      <c r="D1962">
        <v>41</v>
      </c>
      <c r="E1962">
        <v>17</v>
      </c>
      <c r="F1962">
        <v>1</v>
      </c>
      <c r="G1962">
        <v>1</v>
      </c>
    </row>
    <row r="1963" spans="1:7" x14ac:dyDescent="0.3">
      <c r="A1963">
        <v>10185</v>
      </c>
      <c r="B1963" s="2">
        <v>45383</v>
      </c>
      <c r="C1963" t="s">
        <v>28</v>
      </c>
      <c r="D1963">
        <v>50</v>
      </c>
      <c r="E1963">
        <v>50</v>
      </c>
      <c r="F1963">
        <v>0</v>
      </c>
      <c r="G1963">
        <v>0</v>
      </c>
    </row>
    <row r="1964" spans="1:7" x14ac:dyDescent="0.3">
      <c r="A1964">
        <v>10185</v>
      </c>
      <c r="B1964" s="2">
        <v>45261</v>
      </c>
      <c r="C1964" t="s">
        <v>93</v>
      </c>
      <c r="D1964">
        <v>43</v>
      </c>
      <c r="E1964">
        <v>50</v>
      </c>
      <c r="F1964">
        <v>2</v>
      </c>
      <c r="G1964">
        <v>2</v>
      </c>
    </row>
    <row r="1965" spans="1:7" x14ac:dyDescent="0.3">
      <c r="A1965">
        <v>10186</v>
      </c>
      <c r="B1965" s="2">
        <v>44866</v>
      </c>
      <c r="C1965" t="s">
        <v>49</v>
      </c>
      <c r="D1965">
        <v>31</v>
      </c>
      <c r="E1965">
        <v>69</v>
      </c>
      <c r="F1965">
        <v>3</v>
      </c>
      <c r="G1965">
        <v>3</v>
      </c>
    </row>
    <row r="1966" spans="1:7" x14ac:dyDescent="0.3">
      <c r="A1966">
        <v>10186</v>
      </c>
      <c r="B1966" s="2">
        <v>45170</v>
      </c>
      <c r="C1966" t="s">
        <v>99</v>
      </c>
      <c r="D1966">
        <v>216</v>
      </c>
      <c r="E1966">
        <v>29</v>
      </c>
      <c r="F1966">
        <v>3</v>
      </c>
      <c r="G1966">
        <v>3</v>
      </c>
    </row>
    <row r="1967" spans="1:7" x14ac:dyDescent="0.3">
      <c r="A1967">
        <v>10186</v>
      </c>
      <c r="B1967" s="2">
        <v>44835</v>
      </c>
      <c r="C1967" t="s">
        <v>65</v>
      </c>
      <c r="D1967">
        <v>207</v>
      </c>
      <c r="E1967">
        <v>50</v>
      </c>
      <c r="F1967">
        <v>0</v>
      </c>
      <c r="G1967">
        <v>0</v>
      </c>
    </row>
    <row r="1968" spans="1:7" x14ac:dyDescent="0.3">
      <c r="A1968">
        <v>10186</v>
      </c>
      <c r="B1968" s="2">
        <v>45292</v>
      </c>
      <c r="C1968" t="s">
        <v>51</v>
      </c>
      <c r="D1968">
        <v>86</v>
      </c>
      <c r="E1968">
        <v>65</v>
      </c>
      <c r="F1968">
        <v>2</v>
      </c>
      <c r="G1968">
        <v>0</v>
      </c>
    </row>
    <row r="1969" spans="1:7" x14ac:dyDescent="0.3">
      <c r="A1969">
        <v>10186</v>
      </c>
      <c r="B1969" s="2">
        <v>44896</v>
      </c>
      <c r="C1969" t="s">
        <v>67</v>
      </c>
      <c r="D1969">
        <v>87</v>
      </c>
      <c r="E1969">
        <v>22</v>
      </c>
      <c r="F1969">
        <v>1</v>
      </c>
      <c r="G1969">
        <v>0</v>
      </c>
    </row>
    <row r="1970" spans="1:7" x14ac:dyDescent="0.3">
      <c r="A1970">
        <v>10186</v>
      </c>
      <c r="B1970" s="2">
        <v>44593</v>
      </c>
      <c r="C1970" t="s">
        <v>42</v>
      </c>
      <c r="D1970">
        <v>210</v>
      </c>
      <c r="E1970">
        <v>53</v>
      </c>
      <c r="F1970">
        <v>1</v>
      </c>
      <c r="G1970">
        <v>1</v>
      </c>
    </row>
    <row r="1971" spans="1:7" x14ac:dyDescent="0.3">
      <c r="A1971">
        <v>10186</v>
      </c>
      <c r="B1971" s="2">
        <v>44927</v>
      </c>
      <c r="C1971" t="s">
        <v>101</v>
      </c>
      <c r="D1971">
        <v>21</v>
      </c>
      <c r="E1971">
        <v>48</v>
      </c>
      <c r="F1971">
        <v>3</v>
      </c>
      <c r="G1971">
        <v>1</v>
      </c>
    </row>
    <row r="1972" spans="1:7" x14ac:dyDescent="0.3">
      <c r="A1972">
        <v>10186</v>
      </c>
      <c r="B1972" s="2">
        <v>45627</v>
      </c>
      <c r="C1972" t="s">
        <v>66</v>
      </c>
      <c r="D1972">
        <v>152</v>
      </c>
      <c r="E1972">
        <v>87</v>
      </c>
      <c r="F1972">
        <v>0</v>
      </c>
      <c r="G1972">
        <v>0</v>
      </c>
    </row>
    <row r="1973" spans="1:7" x14ac:dyDescent="0.3">
      <c r="A1973">
        <v>10186</v>
      </c>
      <c r="B1973" s="2">
        <v>45505</v>
      </c>
      <c r="C1973" t="s">
        <v>44</v>
      </c>
      <c r="D1973">
        <v>231</v>
      </c>
      <c r="E1973">
        <v>95</v>
      </c>
      <c r="F1973">
        <v>1</v>
      </c>
      <c r="G1973">
        <v>1</v>
      </c>
    </row>
    <row r="1974" spans="1:7" x14ac:dyDescent="0.3">
      <c r="A1974">
        <v>10186</v>
      </c>
      <c r="B1974" s="2">
        <v>44652</v>
      </c>
      <c r="C1974" t="s">
        <v>73</v>
      </c>
      <c r="D1974">
        <v>190</v>
      </c>
      <c r="E1974">
        <v>100</v>
      </c>
      <c r="F1974">
        <v>0</v>
      </c>
      <c r="G1974">
        <v>0</v>
      </c>
    </row>
    <row r="1975" spans="1:7" x14ac:dyDescent="0.3">
      <c r="A1975">
        <v>10186</v>
      </c>
      <c r="B1975" s="2">
        <v>45474</v>
      </c>
      <c r="C1975" t="s">
        <v>28</v>
      </c>
      <c r="D1975">
        <v>158</v>
      </c>
      <c r="E1975">
        <v>37</v>
      </c>
      <c r="F1975">
        <v>0</v>
      </c>
      <c r="G1975">
        <v>0</v>
      </c>
    </row>
    <row r="1976" spans="1:7" x14ac:dyDescent="0.3">
      <c r="A1976">
        <v>10186</v>
      </c>
      <c r="B1976" s="2">
        <v>45352</v>
      </c>
      <c r="C1976" t="s">
        <v>33</v>
      </c>
      <c r="D1976">
        <v>261</v>
      </c>
      <c r="E1976">
        <v>53</v>
      </c>
      <c r="F1976">
        <v>1</v>
      </c>
      <c r="G1976">
        <v>0</v>
      </c>
    </row>
    <row r="1977" spans="1:7" x14ac:dyDescent="0.3">
      <c r="A1977">
        <v>10187</v>
      </c>
      <c r="B1977" s="2">
        <v>45474</v>
      </c>
      <c r="C1977" t="s">
        <v>43</v>
      </c>
      <c r="D1977">
        <v>42</v>
      </c>
      <c r="E1977">
        <v>63</v>
      </c>
      <c r="F1977">
        <v>1</v>
      </c>
      <c r="G1977">
        <v>1</v>
      </c>
    </row>
    <row r="1978" spans="1:7" x14ac:dyDescent="0.3">
      <c r="A1978">
        <v>10187</v>
      </c>
      <c r="B1978" s="2">
        <v>45017</v>
      </c>
      <c r="C1978" t="s">
        <v>91</v>
      </c>
      <c r="D1978">
        <v>117</v>
      </c>
      <c r="E1978">
        <v>91</v>
      </c>
      <c r="F1978">
        <v>1</v>
      </c>
      <c r="G1978">
        <v>1</v>
      </c>
    </row>
    <row r="1979" spans="1:7" x14ac:dyDescent="0.3">
      <c r="A1979">
        <v>10187</v>
      </c>
      <c r="B1979" s="2">
        <v>45474</v>
      </c>
      <c r="C1979" t="s">
        <v>83</v>
      </c>
      <c r="D1979">
        <v>153</v>
      </c>
      <c r="E1979">
        <v>52</v>
      </c>
      <c r="F1979">
        <v>2</v>
      </c>
      <c r="G1979">
        <v>2</v>
      </c>
    </row>
    <row r="1980" spans="1:7" x14ac:dyDescent="0.3">
      <c r="A1980">
        <v>10187</v>
      </c>
      <c r="B1980" s="2">
        <v>44927</v>
      </c>
      <c r="C1980" t="s">
        <v>58</v>
      </c>
      <c r="D1980">
        <v>75</v>
      </c>
      <c r="E1980">
        <v>41</v>
      </c>
      <c r="F1980">
        <v>1</v>
      </c>
      <c r="G1980">
        <v>0</v>
      </c>
    </row>
    <row r="1981" spans="1:7" x14ac:dyDescent="0.3">
      <c r="A1981">
        <v>10187</v>
      </c>
      <c r="B1981" s="2">
        <v>45505</v>
      </c>
      <c r="C1981" t="s">
        <v>82</v>
      </c>
      <c r="D1981">
        <v>298</v>
      </c>
      <c r="E1981">
        <v>75</v>
      </c>
      <c r="F1981">
        <v>0</v>
      </c>
      <c r="G1981">
        <v>0</v>
      </c>
    </row>
    <row r="1982" spans="1:7" x14ac:dyDescent="0.3">
      <c r="A1982">
        <v>10187</v>
      </c>
      <c r="B1982" s="2">
        <v>44743</v>
      </c>
      <c r="C1982" t="s">
        <v>19</v>
      </c>
      <c r="D1982">
        <v>206</v>
      </c>
      <c r="E1982">
        <v>20</v>
      </c>
      <c r="F1982">
        <v>2</v>
      </c>
      <c r="G1982">
        <v>1</v>
      </c>
    </row>
    <row r="1983" spans="1:7" x14ac:dyDescent="0.3">
      <c r="A1983">
        <v>10187</v>
      </c>
      <c r="B1983" s="2">
        <v>45566</v>
      </c>
      <c r="C1983" t="s">
        <v>80</v>
      </c>
      <c r="D1983">
        <v>261</v>
      </c>
      <c r="E1983">
        <v>18</v>
      </c>
      <c r="F1983">
        <v>4</v>
      </c>
      <c r="G1983">
        <v>2</v>
      </c>
    </row>
    <row r="1984" spans="1:7" x14ac:dyDescent="0.3">
      <c r="A1984">
        <v>10187</v>
      </c>
      <c r="B1984" s="2">
        <v>45413</v>
      </c>
      <c r="C1984" t="s">
        <v>20</v>
      </c>
      <c r="D1984">
        <v>209</v>
      </c>
      <c r="E1984">
        <v>56</v>
      </c>
      <c r="F1984">
        <v>1</v>
      </c>
      <c r="G1984">
        <v>0</v>
      </c>
    </row>
    <row r="1985" spans="1:7" x14ac:dyDescent="0.3">
      <c r="A1985">
        <v>10187</v>
      </c>
      <c r="B1985" s="2">
        <v>44652</v>
      </c>
      <c r="C1985" t="s">
        <v>71</v>
      </c>
      <c r="D1985">
        <v>252</v>
      </c>
      <c r="E1985">
        <v>51</v>
      </c>
      <c r="F1985">
        <v>0</v>
      </c>
      <c r="G1985">
        <v>0</v>
      </c>
    </row>
    <row r="1986" spans="1:7" x14ac:dyDescent="0.3">
      <c r="A1986">
        <v>10187</v>
      </c>
      <c r="B1986" s="2">
        <v>45231</v>
      </c>
      <c r="C1986" t="s">
        <v>40</v>
      </c>
      <c r="D1986">
        <v>257</v>
      </c>
      <c r="E1986">
        <v>50</v>
      </c>
      <c r="F1986">
        <v>1</v>
      </c>
      <c r="G1986">
        <v>1</v>
      </c>
    </row>
    <row r="1987" spans="1:7" x14ac:dyDescent="0.3">
      <c r="A1987">
        <v>10187</v>
      </c>
      <c r="B1987" s="2">
        <v>45505</v>
      </c>
      <c r="C1987" t="s">
        <v>47</v>
      </c>
      <c r="D1987">
        <v>170</v>
      </c>
      <c r="E1987">
        <v>92</v>
      </c>
      <c r="F1987">
        <v>4</v>
      </c>
      <c r="G1987">
        <v>1</v>
      </c>
    </row>
    <row r="1988" spans="1:7" x14ac:dyDescent="0.3">
      <c r="A1988">
        <v>10187</v>
      </c>
      <c r="B1988" s="2">
        <v>44927</v>
      </c>
      <c r="C1988" t="s">
        <v>96</v>
      </c>
      <c r="D1988">
        <v>71</v>
      </c>
      <c r="E1988">
        <v>77</v>
      </c>
      <c r="F1988">
        <v>0</v>
      </c>
      <c r="G1988">
        <v>0</v>
      </c>
    </row>
    <row r="1989" spans="1:7" x14ac:dyDescent="0.3">
      <c r="A1989">
        <v>10187</v>
      </c>
      <c r="B1989" s="2">
        <v>45536</v>
      </c>
      <c r="C1989" t="s">
        <v>51</v>
      </c>
      <c r="D1989">
        <v>154</v>
      </c>
      <c r="E1989">
        <v>99</v>
      </c>
      <c r="F1989">
        <v>1</v>
      </c>
      <c r="G1989">
        <v>1</v>
      </c>
    </row>
    <row r="1990" spans="1:7" x14ac:dyDescent="0.3">
      <c r="A1990">
        <v>10187</v>
      </c>
      <c r="B1990" s="2">
        <v>44562</v>
      </c>
      <c r="C1990" t="s">
        <v>92</v>
      </c>
      <c r="D1990">
        <v>162</v>
      </c>
      <c r="E1990">
        <v>47</v>
      </c>
      <c r="F1990">
        <v>1</v>
      </c>
      <c r="G1990">
        <v>0</v>
      </c>
    </row>
    <row r="1991" spans="1:7" x14ac:dyDescent="0.3">
      <c r="A1991">
        <v>10187</v>
      </c>
      <c r="B1991" s="2">
        <v>44593</v>
      </c>
      <c r="C1991" t="s">
        <v>76</v>
      </c>
      <c r="D1991">
        <v>24</v>
      </c>
      <c r="E1991">
        <v>69</v>
      </c>
      <c r="F1991">
        <v>0</v>
      </c>
      <c r="G1991">
        <v>0</v>
      </c>
    </row>
    <row r="1992" spans="1:7" x14ac:dyDescent="0.3">
      <c r="A1992">
        <v>10188</v>
      </c>
      <c r="B1992" s="2">
        <v>45170</v>
      </c>
      <c r="C1992" t="s">
        <v>61</v>
      </c>
      <c r="D1992">
        <v>65</v>
      </c>
      <c r="E1992">
        <v>35</v>
      </c>
      <c r="F1992">
        <v>3</v>
      </c>
      <c r="G1992">
        <v>2</v>
      </c>
    </row>
    <row r="1993" spans="1:7" x14ac:dyDescent="0.3">
      <c r="A1993">
        <v>10188</v>
      </c>
      <c r="B1993" s="2">
        <v>45444</v>
      </c>
      <c r="C1993" t="s">
        <v>84</v>
      </c>
      <c r="D1993">
        <v>155</v>
      </c>
      <c r="E1993">
        <v>51</v>
      </c>
      <c r="F1993">
        <v>2</v>
      </c>
      <c r="G1993">
        <v>0</v>
      </c>
    </row>
    <row r="1994" spans="1:7" x14ac:dyDescent="0.3">
      <c r="A1994">
        <v>10188</v>
      </c>
      <c r="B1994" s="2">
        <v>44593</v>
      </c>
      <c r="C1994" t="s">
        <v>52</v>
      </c>
      <c r="D1994">
        <v>73</v>
      </c>
      <c r="E1994">
        <v>57</v>
      </c>
      <c r="F1994">
        <v>1</v>
      </c>
      <c r="G1994">
        <v>1</v>
      </c>
    </row>
    <row r="1995" spans="1:7" x14ac:dyDescent="0.3">
      <c r="A1995">
        <v>10188</v>
      </c>
      <c r="B1995" s="2">
        <v>44835</v>
      </c>
      <c r="C1995" t="s">
        <v>75</v>
      </c>
      <c r="D1995">
        <v>171</v>
      </c>
      <c r="E1995">
        <v>90</v>
      </c>
      <c r="F1995">
        <v>4</v>
      </c>
      <c r="G1995">
        <v>0</v>
      </c>
    </row>
    <row r="1996" spans="1:7" x14ac:dyDescent="0.3">
      <c r="A1996">
        <v>10188</v>
      </c>
      <c r="B1996" s="2">
        <v>45383</v>
      </c>
      <c r="C1996" t="s">
        <v>24</v>
      </c>
      <c r="D1996">
        <v>175</v>
      </c>
      <c r="E1996">
        <v>88</v>
      </c>
      <c r="F1996">
        <v>1</v>
      </c>
      <c r="G1996">
        <v>1</v>
      </c>
    </row>
    <row r="1997" spans="1:7" x14ac:dyDescent="0.3">
      <c r="A1997">
        <v>10188</v>
      </c>
      <c r="B1997" s="2">
        <v>44621</v>
      </c>
      <c r="C1997" t="s">
        <v>80</v>
      </c>
      <c r="D1997">
        <v>154</v>
      </c>
      <c r="E1997">
        <v>26</v>
      </c>
      <c r="F1997">
        <v>0</v>
      </c>
      <c r="G1997">
        <v>0</v>
      </c>
    </row>
    <row r="1998" spans="1:7" x14ac:dyDescent="0.3">
      <c r="A1998">
        <v>10188</v>
      </c>
      <c r="B1998" s="2">
        <v>45505</v>
      </c>
      <c r="C1998" t="s">
        <v>60</v>
      </c>
      <c r="D1998">
        <v>42</v>
      </c>
      <c r="E1998">
        <v>23</v>
      </c>
      <c r="F1998">
        <v>0</v>
      </c>
      <c r="G1998">
        <v>0</v>
      </c>
    </row>
    <row r="1999" spans="1:7" x14ac:dyDescent="0.3">
      <c r="A1999">
        <v>10189</v>
      </c>
      <c r="B1999" s="2">
        <v>45597</v>
      </c>
      <c r="C1999" t="s">
        <v>24</v>
      </c>
      <c r="D1999">
        <v>41</v>
      </c>
      <c r="E1999">
        <v>98</v>
      </c>
      <c r="F1999">
        <v>3</v>
      </c>
      <c r="G1999">
        <v>3</v>
      </c>
    </row>
    <row r="2000" spans="1:7" x14ac:dyDescent="0.3">
      <c r="A2000">
        <v>10189</v>
      </c>
      <c r="B2000" s="2">
        <v>44835</v>
      </c>
      <c r="C2000" t="s">
        <v>95</v>
      </c>
      <c r="D2000">
        <v>290</v>
      </c>
      <c r="E2000">
        <v>30</v>
      </c>
      <c r="F2000">
        <v>0</v>
      </c>
      <c r="G2000">
        <v>0</v>
      </c>
    </row>
    <row r="2001" spans="1:7" x14ac:dyDescent="0.3">
      <c r="A2001">
        <v>10189</v>
      </c>
      <c r="B2001" s="2">
        <v>44774</v>
      </c>
      <c r="C2001" t="s">
        <v>34</v>
      </c>
      <c r="D2001">
        <v>143</v>
      </c>
      <c r="E2001">
        <v>92</v>
      </c>
      <c r="F2001">
        <v>0</v>
      </c>
      <c r="G2001">
        <v>0</v>
      </c>
    </row>
    <row r="2002" spans="1:7" x14ac:dyDescent="0.3">
      <c r="A2002">
        <v>10189</v>
      </c>
      <c r="B2002" s="2">
        <v>45627</v>
      </c>
      <c r="C2002" t="s">
        <v>15</v>
      </c>
      <c r="D2002">
        <v>22</v>
      </c>
      <c r="E2002">
        <v>15</v>
      </c>
      <c r="F2002">
        <v>0</v>
      </c>
      <c r="G2002">
        <v>0</v>
      </c>
    </row>
    <row r="2003" spans="1:7" x14ac:dyDescent="0.3">
      <c r="A2003">
        <v>10189</v>
      </c>
      <c r="B2003" s="2">
        <v>44621</v>
      </c>
      <c r="C2003" t="s">
        <v>100</v>
      </c>
      <c r="D2003">
        <v>122</v>
      </c>
      <c r="E2003">
        <v>74</v>
      </c>
      <c r="F2003">
        <v>0</v>
      </c>
      <c r="G2003">
        <v>0</v>
      </c>
    </row>
    <row r="2004" spans="1:7" x14ac:dyDescent="0.3">
      <c r="A2004">
        <v>10189</v>
      </c>
      <c r="B2004" s="2">
        <v>45170</v>
      </c>
      <c r="C2004" t="s">
        <v>50</v>
      </c>
      <c r="D2004">
        <v>175</v>
      </c>
      <c r="E2004">
        <v>75</v>
      </c>
      <c r="F2004">
        <v>3</v>
      </c>
      <c r="G2004">
        <v>0</v>
      </c>
    </row>
    <row r="2005" spans="1:7" x14ac:dyDescent="0.3">
      <c r="A2005">
        <v>10189</v>
      </c>
      <c r="B2005" s="2">
        <v>45108</v>
      </c>
      <c r="C2005" t="s">
        <v>49</v>
      </c>
      <c r="D2005">
        <v>262</v>
      </c>
      <c r="E2005">
        <v>15</v>
      </c>
      <c r="F2005">
        <v>1</v>
      </c>
      <c r="G2005">
        <v>0</v>
      </c>
    </row>
    <row r="2006" spans="1:7" x14ac:dyDescent="0.3">
      <c r="A2006">
        <v>10189</v>
      </c>
      <c r="B2006" s="2">
        <v>44927</v>
      </c>
      <c r="C2006" t="s">
        <v>47</v>
      </c>
      <c r="D2006">
        <v>28</v>
      </c>
      <c r="E2006">
        <v>10</v>
      </c>
      <c r="F2006">
        <v>0</v>
      </c>
      <c r="G2006">
        <v>0</v>
      </c>
    </row>
    <row r="2007" spans="1:7" x14ac:dyDescent="0.3">
      <c r="A2007">
        <v>10189</v>
      </c>
      <c r="B2007" s="2">
        <v>45231</v>
      </c>
      <c r="C2007" t="s">
        <v>14</v>
      </c>
      <c r="D2007">
        <v>51</v>
      </c>
      <c r="E2007">
        <v>31</v>
      </c>
      <c r="F2007">
        <v>2</v>
      </c>
      <c r="G2007">
        <v>2</v>
      </c>
    </row>
    <row r="2008" spans="1:7" x14ac:dyDescent="0.3">
      <c r="A2008">
        <v>10189</v>
      </c>
      <c r="B2008" s="2">
        <v>45323</v>
      </c>
      <c r="C2008" t="s">
        <v>56</v>
      </c>
      <c r="D2008">
        <v>118</v>
      </c>
      <c r="E2008">
        <v>90</v>
      </c>
      <c r="F2008">
        <v>2</v>
      </c>
      <c r="G2008">
        <v>0</v>
      </c>
    </row>
    <row r="2009" spans="1:7" x14ac:dyDescent="0.3">
      <c r="A2009">
        <v>10189</v>
      </c>
      <c r="B2009" s="2">
        <v>45108</v>
      </c>
      <c r="C2009" t="s">
        <v>12</v>
      </c>
      <c r="D2009">
        <v>146</v>
      </c>
      <c r="E2009">
        <v>59</v>
      </c>
      <c r="F2009">
        <v>2</v>
      </c>
      <c r="G2009">
        <v>2</v>
      </c>
    </row>
    <row r="2010" spans="1:7" x14ac:dyDescent="0.3">
      <c r="A2010">
        <v>10189</v>
      </c>
      <c r="B2010" s="2">
        <v>44866</v>
      </c>
      <c r="C2010" t="s">
        <v>67</v>
      </c>
      <c r="D2010">
        <v>113</v>
      </c>
      <c r="E2010">
        <v>35</v>
      </c>
      <c r="F2010">
        <v>2</v>
      </c>
      <c r="G2010">
        <v>1</v>
      </c>
    </row>
    <row r="2011" spans="1:7" x14ac:dyDescent="0.3">
      <c r="A2011">
        <v>10189</v>
      </c>
      <c r="B2011" s="2">
        <v>45170</v>
      </c>
      <c r="C2011" t="s">
        <v>55</v>
      </c>
      <c r="D2011">
        <v>143</v>
      </c>
      <c r="E2011">
        <v>67</v>
      </c>
      <c r="F2011">
        <v>0</v>
      </c>
      <c r="G2011">
        <v>0</v>
      </c>
    </row>
    <row r="2012" spans="1:7" x14ac:dyDescent="0.3">
      <c r="A2012">
        <v>10190</v>
      </c>
      <c r="B2012" s="2">
        <v>45323</v>
      </c>
      <c r="C2012" t="s">
        <v>61</v>
      </c>
      <c r="D2012">
        <v>114</v>
      </c>
      <c r="E2012">
        <v>59</v>
      </c>
      <c r="F2012">
        <v>0</v>
      </c>
      <c r="G2012">
        <v>0</v>
      </c>
    </row>
    <row r="2013" spans="1:7" x14ac:dyDescent="0.3">
      <c r="A2013">
        <v>10190</v>
      </c>
      <c r="B2013" s="2">
        <v>44743</v>
      </c>
      <c r="C2013" t="s">
        <v>81</v>
      </c>
      <c r="D2013">
        <v>115</v>
      </c>
      <c r="E2013">
        <v>48</v>
      </c>
      <c r="F2013">
        <v>2</v>
      </c>
      <c r="G2013">
        <v>2</v>
      </c>
    </row>
    <row r="2014" spans="1:7" x14ac:dyDescent="0.3">
      <c r="A2014">
        <v>10190</v>
      </c>
      <c r="B2014" s="2">
        <v>44958</v>
      </c>
      <c r="C2014" t="s">
        <v>87</v>
      </c>
      <c r="D2014">
        <v>165</v>
      </c>
      <c r="E2014">
        <v>92</v>
      </c>
      <c r="F2014">
        <v>3</v>
      </c>
      <c r="G2014">
        <v>0</v>
      </c>
    </row>
    <row r="2015" spans="1:7" x14ac:dyDescent="0.3">
      <c r="A2015">
        <v>10190</v>
      </c>
      <c r="B2015" s="2">
        <v>44986</v>
      </c>
      <c r="C2015" t="s">
        <v>89</v>
      </c>
      <c r="D2015">
        <v>300</v>
      </c>
      <c r="E2015">
        <v>49</v>
      </c>
      <c r="F2015">
        <v>1</v>
      </c>
      <c r="G2015">
        <v>0</v>
      </c>
    </row>
    <row r="2016" spans="1:7" x14ac:dyDescent="0.3">
      <c r="A2016">
        <v>10190</v>
      </c>
      <c r="B2016" s="2">
        <v>44562</v>
      </c>
      <c r="C2016" t="s">
        <v>69</v>
      </c>
      <c r="D2016">
        <v>120</v>
      </c>
      <c r="E2016">
        <v>73</v>
      </c>
      <c r="F2016">
        <v>1</v>
      </c>
      <c r="G2016">
        <v>0</v>
      </c>
    </row>
    <row r="2017" spans="1:7" x14ac:dyDescent="0.3">
      <c r="A2017">
        <v>10191</v>
      </c>
      <c r="B2017" s="2">
        <v>45108</v>
      </c>
      <c r="C2017" t="s">
        <v>96</v>
      </c>
      <c r="D2017">
        <v>137</v>
      </c>
      <c r="E2017">
        <v>13</v>
      </c>
      <c r="F2017">
        <v>0</v>
      </c>
      <c r="G2017">
        <v>0</v>
      </c>
    </row>
    <row r="2018" spans="1:7" x14ac:dyDescent="0.3">
      <c r="A2018">
        <v>10191</v>
      </c>
      <c r="B2018" s="2">
        <v>44652</v>
      </c>
      <c r="C2018" t="s">
        <v>45</v>
      </c>
      <c r="D2018">
        <v>15</v>
      </c>
      <c r="E2018">
        <v>66</v>
      </c>
      <c r="F2018">
        <v>0</v>
      </c>
      <c r="G2018">
        <v>0</v>
      </c>
    </row>
    <row r="2019" spans="1:7" x14ac:dyDescent="0.3">
      <c r="A2019">
        <v>10191</v>
      </c>
      <c r="B2019" s="2">
        <v>45292</v>
      </c>
      <c r="C2019" t="s">
        <v>62</v>
      </c>
      <c r="D2019">
        <v>300</v>
      </c>
      <c r="E2019">
        <v>57</v>
      </c>
      <c r="F2019">
        <v>0</v>
      </c>
      <c r="G2019">
        <v>0</v>
      </c>
    </row>
    <row r="2020" spans="1:7" x14ac:dyDescent="0.3">
      <c r="A2020">
        <v>10191</v>
      </c>
      <c r="B2020" s="2">
        <v>44958</v>
      </c>
      <c r="C2020" t="s">
        <v>54</v>
      </c>
      <c r="D2020">
        <v>107</v>
      </c>
      <c r="E2020">
        <v>45</v>
      </c>
      <c r="F2020">
        <v>2</v>
      </c>
      <c r="G2020">
        <v>0</v>
      </c>
    </row>
    <row r="2021" spans="1:7" x14ac:dyDescent="0.3">
      <c r="A2021">
        <v>10191</v>
      </c>
      <c r="B2021" s="2">
        <v>45352</v>
      </c>
      <c r="C2021" t="s">
        <v>81</v>
      </c>
      <c r="D2021">
        <v>21</v>
      </c>
      <c r="E2021">
        <v>48</v>
      </c>
      <c r="F2021">
        <v>0</v>
      </c>
      <c r="G2021">
        <v>0</v>
      </c>
    </row>
    <row r="2022" spans="1:7" x14ac:dyDescent="0.3">
      <c r="A2022">
        <v>10191</v>
      </c>
      <c r="B2022" s="2">
        <v>44835</v>
      </c>
      <c r="C2022" t="s">
        <v>100</v>
      </c>
      <c r="D2022">
        <v>144</v>
      </c>
      <c r="E2022">
        <v>91</v>
      </c>
      <c r="F2022">
        <v>1</v>
      </c>
      <c r="G2022">
        <v>0</v>
      </c>
    </row>
    <row r="2023" spans="1:7" x14ac:dyDescent="0.3">
      <c r="A2023">
        <v>10191</v>
      </c>
      <c r="B2023" s="2">
        <v>44593</v>
      </c>
      <c r="C2023" t="s">
        <v>25</v>
      </c>
      <c r="D2023">
        <v>253</v>
      </c>
      <c r="E2023">
        <v>21</v>
      </c>
      <c r="F2023">
        <v>0</v>
      </c>
      <c r="G2023">
        <v>0</v>
      </c>
    </row>
    <row r="2024" spans="1:7" x14ac:dyDescent="0.3">
      <c r="A2024">
        <v>10191</v>
      </c>
      <c r="B2024" s="2">
        <v>45017</v>
      </c>
      <c r="C2024" t="s">
        <v>66</v>
      </c>
      <c r="D2024">
        <v>243</v>
      </c>
      <c r="E2024">
        <v>44</v>
      </c>
      <c r="F2024">
        <v>5</v>
      </c>
      <c r="G2024">
        <v>4</v>
      </c>
    </row>
    <row r="2025" spans="1:7" x14ac:dyDescent="0.3">
      <c r="A2025">
        <v>10191</v>
      </c>
      <c r="B2025" s="2">
        <v>45078</v>
      </c>
      <c r="C2025" t="s">
        <v>65</v>
      </c>
      <c r="D2025">
        <v>21</v>
      </c>
      <c r="E2025">
        <v>98</v>
      </c>
      <c r="F2025">
        <v>3</v>
      </c>
      <c r="G2025">
        <v>0</v>
      </c>
    </row>
    <row r="2026" spans="1:7" x14ac:dyDescent="0.3">
      <c r="A2026">
        <v>10191</v>
      </c>
      <c r="B2026" s="2">
        <v>44835</v>
      </c>
      <c r="C2026" t="s">
        <v>75</v>
      </c>
      <c r="D2026">
        <v>120</v>
      </c>
      <c r="E2026">
        <v>13</v>
      </c>
      <c r="F2026">
        <v>1</v>
      </c>
      <c r="G2026">
        <v>1</v>
      </c>
    </row>
    <row r="2027" spans="1:7" x14ac:dyDescent="0.3">
      <c r="A2027">
        <v>10191</v>
      </c>
      <c r="B2027" s="2">
        <v>44621</v>
      </c>
      <c r="C2027" t="s">
        <v>80</v>
      </c>
      <c r="D2027">
        <v>264</v>
      </c>
      <c r="E2027">
        <v>32</v>
      </c>
      <c r="F2027">
        <v>3</v>
      </c>
      <c r="G2027">
        <v>3</v>
      </c>
    </row>
    <row r="2028" spans="1:7" x14ac:dyDescent="0.3">
      <c r="A2028">
        <v>10192</v>
      </c>
      <c r="B2028" s="2">
        <v>45078</v>
      </c>
      <c r="C2028" t="s">
        <v>77</v>
      </c>
      <c r="D2028">
        <v>154</v>
      </c>
      <c r="E2028">
        <v>13</v>
      </c>
      <c r="F2028">
        <v>1</v>
      </c>
      <c r="G2028">
        <v>1</v>
      </c>
    </row>
    <row r="2029" spans="1:7" x14ac:dyDescent="0.3">
      <c r="A2029">
        <v>10192</v>
      </c>
      <c r="B2029" s="2">
        <v>45078</v>
      </c>
      <c r="C2029" t="s">
        <v>9</v>
      </c>
      <c r="D2029">
        <v>106</v>
      </c>
      <c r="E2029">
        <v>10</v>
      </c>
      <c r="F2029">
        <v>2</v>
      </c>
      <c r="G2029">
        <v>1</v>
      </c>
    </row>
    <row r="2030" spans="1:7" x14ac:dyDescent="0.3">
      <c r="A2030">
        <v>10192</v>
      </c>
      <c r="B2030" s="2">
        <v>44621</v>
      </c>
      <c r="C2030" t="s">
        <v>88</v>
      </c>
      <c r="D2030">
        <v>298</v>
      </c>
      <c r="E2030">
        <v>39</v>
      </c>
      <c r="F2030">
        <v>4</v>
      </c>
      <c r="G2030">
        <v>3</v>
      </c>
    </row>
    <row r="2031" spans="1:7" x14ac:dyDescent="0.3">
      <c r="A2031">
        <v>10192</v>
      </c>
      <c r="B2031" s="2">
        <v>44652</v>
      </c>
      <c r="C2031" t="s">
        <v>12</v>
      </c>
      <c r="D2031">
        <v>156</v>
      </c>
      <c r="E2031">
        <v>68</v>
      </c>
      <c r="F2031">
        <v>0</v>
      </c>
      <c r="G2031">
        <v>0</v>
      </c>
    </row>
    <row r="2032" spans="1:7" x14ac:dyDescent="0.3">
      <c r="A2032">
        <v>10192</v>
      </c>
      <c r="B2032" s="2">
        <v>45474</v>
      </c>
      <c r="C2032" t="s">
        <v>102</v>
      </c>
      <c r="D2032">
        <v>288</v>
      </c>
      <c r="E2032">
        <v>80</v>
      </c>
      <c r="F2032">
        <v>1</v>
      </c>
      <c r="G2032">
        <v>1</v>
      </c>
    </row>
    <row r="2033" spans="1:7" x14ac:dyDescent="0.3">
      <c r="A2033">
        <v>10193</v>
      </c>
      <c r="B2033" s="2">
        <v>44835</v>
      </c>
      <c r="C2033" t="s">
        <v>22</v>
      </c>
      <c r="D2033">
        <v>263</v>
      </c>
      <c r="E2033">
        <v>65</v>
      </c>
      <c r="F2033">
        <v>3</v>
      </c>
      <c r="G2033">
        <v>2</v>
      </c>
    </row>
    <row r="2034" spans="1:7" x14ac:dyDescent="0.3">
      <c r="A2034">
        <v>10193</v>
      </c>
      <c r="B2034" s="2">
        <v>44713</v>
      </c>
      <c r="C2034" t="s">
        <v>45</v>
      </c>
      <c r="D2034">
        <v>139</v>
      </c>
      <c r="E2034">
        <v>92</v>
      </c>
      <c r="F2034">
        <v>1</v>
      </c>
      <c r="G2034">
        <v>1</v>
      </c>
    </row>
    <row r="2035" spans="1:7" x14ac:dyDescent="0.3">
      <c r="A2035">
        <v>10193</v>
      </c>
      <c r="B2035" s="2">
        <v>45444</v>
      </c>
      <c r="C2035" t="s">
        <v>98</v>
      </c>
      <c r="D2035">
        <v>240</v>
      </c>
      <c r="E2035">
        <v>15</v>
      </c>
      <c r="F2035">
        <v>5</v>
      </c>
      <c r="G2035">
        <v>1</v>
      </c>
    </row>
    <row r="2036" spans="1:7" x14ac:dyDescent="0.3">
      <c r="A2036">
        <v>10193</v>
      </c>
      <c r="B2036" s="2">
        <v>45200</v>
      </c>
      <c r="C2036" t="s">
        <v>85</v>
      </c>
      <c r="D2036">
        <v>269</v>
      </c>
      <c r="E2036">
        <v>79</v>
      </c>
      <c r="F2036">
        <v>2</v>
      </c>
      <c r="G2036">
        <v>1</v>
      </c>
    </row>
    <row r="2037" spans="1:7" x14ac:dyDescent="0.3">
      <c r="A2037">
        <v>10193</v>
      </c>
      <c r="B2037" s="2">
        <v>44866</v>
      </c>
      <c r="C2037" t="s">
        <v>48</v>
      </c>
      <c r="D2037">
        <v>81</v>
      </c>
      <c r="E2037">
        <v>20</v>
      </c>
      <c r="F2037">
        <v>2</v>
      </c>
      <c r="G2037">
        <v>1</v>
      </c>
    </row>
    <row r="2038" spans="1:7" x14ac:dyDescent="0.3">
      <c r="A2038">
        <v>10193</v>
      </c>
      <c r="B2038" s="2">
        <v>45352</v>
      </c>
      <c r="C2038" t="s">
        <v>56</v>
      </c>
      <c r="D2038">
        <v>67</v>
      </c>
      <c r="E2038">
        <v>76</v>
      </c>
      <c r="F2038">
        <v>4</v>
      </c>
      <c r="G2038">
        <v>0</v>
      </c>
    </row>
    <row r="2039" spans="1:7" x14ac:dyDescent="0.3">
      <c r="A2039">
        <v>10193</v>
      </c>
      <c r="B2039" s="2">
        <v>44743</v>
      </c>
      <c r="C2039" t="s">
        <v>26</v>
      </c>
      <c r="D2039">
        <v>12</v>
      </c>
      <c r="E2039">
        <v>97</v>
      </c>
      <c r="F2039">
        <v>1</v>
      </c>
      <c r="G2039">
        <v>0</v>
      </c>
    </row>
    <row r="2040" spans="1:7" x14ac:dyDescent="0.3">
      <c r="A2040">
        <v>10193</v>
      </c>
      <c r="B2040" s="2">
        <v>45200</v>
      </c>
      <c r="C2040" t="s">
        <v>78</v>
      </c>
      <c r="D2040">
        <v>260</v>
      </c>
      <c r="E2040">
        <v>80</v>
      </c>
      <c r="F2040">
        <v>1</v>
      </c>
      <c r="G2040">
        <v>1</v>
      </c>
    </row>
    <row r="2041" spans="1:7" x14ac:dyDescent="0.3">
      <c r="A2041">
        <v>10193</v>
      </c>
      <c r="B2041" s="2">
        <v>45323</v>
      </c>
      <c r="C2041" t="s">
        <v>55</v>
      </c>
      <c r="D2041">
        <v>277</v>
      </c>
      <c r="E2041">
        <v>62</v>
      </c>
      <c r="F2041">
        <v>1</v>
      </c>
      <c r="G2041">
        <v>1</v>
      </c>
    </row>
    <row r="2042" spans="1:7" x14ac:dyDescent="0.3">
      <c r="A2042">
        <v>10193</v>
      </c>
      <c r="B2042" s="2">
        <v>44743</v>
      </c>
      <c r="C2042" t="s">
        <v>51</v>
      </c>
      <c r="D2042">
        <v>125</v>
      </c>
      <c r="E2042">
        <v>10</v>
      </c>
      <c r="F2042">
        <v>1</v>
      </c>
      <c r="G2042">
        <v>0</v>
      </c>
    </row>
    <row r="2043" spans="1:7" x14ac:dyDescent="0.3">
      <c r="A2043">
        <v>10193</v>
      </c>
      <c r="B2043" s="2">
        <v>45536</v>
      </c>
      <c r="C2043" t="s">
        <v>63</v>
      </c>
      <c r="D2043">
        <v>65</v>
      </c>
      <c r="E2043">
        <v>98</v>
      </c>
      <c r="F2043">
        <v>1</v>
      </c>
      <c r="G2043">
        <v>0</v>
      </c>
    </row>
    <row r="2044" spans="1:7" x14ac:dyDescent="0.3">
      <c r="A2044">
        <v>10193</v>
      </c>
      <c r="B2044" s="2">
        <v>45139</v>
      </c>
      <c r="C2044" t="s">
        <v>102</v>
      </c>
      <c r="D2044">
        <v>133</v>
      </c>
      <c r="E2044">
        <v>79</v>
      </c>
      <c r="F2044">
        <v>2</v>
      </c>
      <c r="G2044">
        <v>0</v>
      </c>
    </row>
    <row r="2045" spans="1:7" x14ac:dyDescent="0.3">
      <c r="A2045">
        <v>10193</v>
      </c>
      <c r="B2045" s="2">
        <v>44743</v>
      </c>
      <c r="C2045" t="s">
        <v>41</v>
      </c>
      <c r="D2045">
        <v>107</v>
      </c>
      <c r="E2045">
        <v>47</v>
      </c>
      <c r="F2045">
        <v>0</v>
      </c>
      <c r="G2045">
        <v>0</v>
      </c>
    </row>
    <row r="2046" spans="1:7" x14ac:dyDescent="0.3">
      <c r="A2046">
        <v>10194</v>
      </c>
      <c r="B2046" s="2">
        <v>45047</v>
      </c>
      <c r="C2046" t="s">
        <v>30</v>
      </c>
      <c r="D2046">
        <v>241</v>
      </c>
      <c r="E2046">
        <v>94</v>
      </c>
      <c r="F2046">
        <v>1</v>
      </c>
      <c r="G2046">
        <v>1</v>
      </c>
    </row>
    <row r="2047" spans="1:7" x14ac:dyDescent="0.3">
      <c r="A2047">
        <v>10194</v>
      </c>
      <c r="B2047" s="2">
        <v>45323</v>
      </c>
      <c r="C2047" t="s">
        <v>27</v>
      </c>
      <c r="D2047">
        <v>15</v>
      </c>
      <c r="E2047">
        <v>59</v>
      </c>
      <c r="F2047">
        <v>2</v>
      </c>
      <c r="G2047">
        <v>1</v>
      </c>
    </row>
    <row r="2048" spans="1:7" x14ac:dyDescent="0.3">
      <c r="A2048">
        <v>10194</v>
      </c>
      <c r="B2048" s="2">
        <v>45261</v>
      </c>
      <c r="C2048" t="s">
        <v>103</v>
      </c>
      <c r="D2048">
        <v>116</v>
      </c>
      <c r="E2048">
        <v>91</v>
      </c>
      <c r="F2048">
        <v>3</v>
      </c>
      <c r="G2048">
        <v>3</v>
      </c>
    </row>
    <row r="2049" spans="1:7" x14ac:dyDescent="0.3">
      <c r="A2049">
        <v>10194</v>
      </c>
      <c r="B2049" s="2">
        <v>44621</v>
      </c>
      <c r="C2049" t="s">
        <v>91</v>
      </c>
      <c r="D2049">
        <v>261</v>
      </c>
      <c r="E2049">
        <v>54</v>
      </c>
      <c r="F2049">
        <v>1</v>
      </c>
      <c r="G2049">
        <v>1</v>
      </c>
    </row>
    <row r="2050" spans="1:7" x14ac:dyDescent="0.3">
      <c r="A2050">
        <v>10194</v>
      </c>
      <c r="B2050" s="2">
        <v>44593</v>
      </c>
      <c r="C2050" t="s">
        <v>13</v>
      </c>
      <c r="D2050">
        <v>140</v>
      </c>
      <c r="E2050">
        <v>64</v>
      </c>
      <c r="F2050">
        <v>3</v>
      </c>
      <c r="G2050">
        <v>0</v>
      </c>
    </row>
    <row r="2051" spans="1:7" x14ac:dyDescent="0.3">
      <c r="A2051">
        <v>10194</v>
      </c>
      <c r="B2051" s="2">
        <v>45231</v>
      </c>
      <c r="C2051" t="s">
        <v>12</v>
      </c>
      <c r="D2051">
        <v>261</v>
      </c>
      <c r="E2051">
        <v>72</v>
      </c>
      <c r="F2051">
        <v>1</v>
      </c>
      <c r="G2051">
        <v>0</v>
      </c>
    </row>
    <row r="2052" spans="1:7" x14ac:dyDescent="0.3">
      <c r="A2052">
        <v>10195</v>
      </c>
      <c r="B2052" s="2">
        <v>44743</v>
      </c>
      <c r="C2052" t="s">
        <v>64</v>
      </c>
      <c r="D2052">
        <v>242</v>
      </c>
      <c r="E2052">
        <v>87</v>
      </c>
      <c r="F2052">
        <v>2</v>
      </c>
      <c r="G2052">
        <v>0</v>
      </c>
    </row>
    <row r="2053" spans="1:7" x14ac:dyDescent="0.3">
      <c r="A2053">
        <v>10195</v>
      </c>
      <c r="B2053" s="2">
        <v>45474</v>
      </c>
      <c r="C2053" t="s">
        <v>36</v>
      </c>
      <c r="D2053">
        <v>27</v>
      </c>
      <c r="E2053">
        <v>100</v>
      </c>
      <c r="F2053">
        <v>2</v>
      </c>
      <c r="G2053">
        <v>2</v>
      </c>
    </row>
    <row r="2054" spans="1:7" x14ac:dyDescent="0.3">
      <c r="A2054">
        <v>10195</v>
      </c>
      <c r="B2054" s="2">
        <v>45413</v>
      </c>
      <c r="C2054" t="s">
        <v>73</v>
      </c>
      <c r="D2054">
        <v>120</v>
      </c>
      <c r="E2054">
        <v>11</v>
      </c>
      <c r="F2054">
        <v>3</v>
      </c>
      <c r="G2054">
        <v>0</v>
      </c>
    </row>
    <row r="2055" spans="1:7" x14ac:dyDescent="0.3">
      <c r="A2055">
        <v>10195</v>
      </c>
      <c r="B2055" s="2">
        <v>44805</v>
      </c>
      <c r="C2055" t="s">
        <v>15</v>
      </c>
      <c r="D2055">
        <v>24</v>
      </c>
      <c r="E2055">
        <v>74</v>
      </c>
      <c r="F2055">
        <v>3</v>
      </c>
      <c r="G2055">
        <v>0</v>
      </c>
    </row>
    <row r="2056" spans="1:7" x14ac:dyDescent="0.3">
      <c r="A2056">
        <v>10195</v>
      </c>
      <c r="B2056" s="2">
        <v>44896</v>
      </c>
      <c r="C2056" t="s">
        <v>14</v>
      </c>
      <c r="D2056">
        <v>247</v>
      </c>
      <c r="E2056">
        <v>42</v>
      </c>
      <c r="F2056">
        <v>3</v>
      </c>
      <c r="G2056">
        <v>0</v>
      </c>
    </row>
    <row r="2057" spans="1:7" x14ac:dyDescent="0.3">
      <c r="A2057">
        <v>10195</v>
      </c>
      <c r="B2057" s="2">
        <v>44774</v>
      </c>
      <c r="C2057" t="s">
        <v>35</v>
      </c>
      <c r="D2057">
        <v>274</v>
      </c>
      <c r="E2057">
        <v>47</v>
      </c>
      <c r="F2057">
        <v>1</v>
      </c>
      <c r="G2057">
        <v>1</v>
      </c>
    </row>
    <row r="2058" spans="1:7" x14ac:dyDescent="0.3">
      <c r="A2058">
        <v>10196</v>
      </c>
      <c r="B2058" s="2">
        <v>44835</v>
      </c>
      <c r="C2058" t="s">
        <v>9</v>
      </c>
      <c r="D2058">
        <v>49</v>
      </c>
      <c r="E2058">
        <v>41</v>
      </c>
      <c r="F2058">
        <v>1</v>
      </c>
      <c r="G2058">
        <v>1</v>
      </c>
    </row>
    <row r="2059" spans="1:7" x14ac:dyDescent="0.3">
      <c r="A2059">
        <v>10196</v>
      </c>
      <c r="B2059" s="2">
        <v>44562</v>
      </c>
      <c r="C2059" t="s">
        <v>41</v>
      </c>
      <c r="D2059">
        <v>208</v>
      </c>
      <c r="E2059">
        <v>48</v>
      </c>
      <c r="F2059">
        <v>1</v>
      </c>
      <c r="G2059">
        <v>0</v>
      </c>
    </row>
    <row r="2060" spans="1:7" x14ac:dyDescent="0.3">
      <c r="A2060">
        <v>10196</v>
      </c>
      <c r="B2060" s="2">
        <v>44896</v>
      </c>
      <c r="C2060" t="s">
        <v>80</v>
      </c>
      <c r="D2060">
        <v>124</v>
      </c>
      <c r="E2060">
        <v>66</v>
      </c>
      <c r="F2060">
        <v>3</v>
      </c>
      <c r="G2060">
        <v>1</v>
      </c>
    </row>
    <row r="2061" spans="1:7" x14ac:dyDescent="0.3">
      <c r="A2061">
        <v>10196</v>
      </c>
      <c r="B2061" s="2">
        <v>44774</v>
      </c>
      <c r="C2061" t="s">
        <v>46</v>
      </c>
      <c r="D2061">
        <v>61</v>
      </c>
      <c r="E2061">
        <v>87</v>
      </c>
      <c r="F2061">
        <v>0</v>
      </c>
      <c r="G2061">
        <v>0</v>
      </c>
    </row>
    <row r="2062" spans="1:7" x14ac:dyDescent="0.3">
      <c r="A2062">
        <v>10196</v>
      </c>
      <c r="B2062" s="2">
        <v>44593</v>
      </c>
      <c r="C2062" t="s">
        <v>58</v>
      </c>
      <c r="D2062">
        <v>234</v>
      </c>
      <c r="E2062">
        <v>65</v>
      </c>
      <c r="F2062">
        <v>2</v>
      </c>
      <c r="G2062">
        <v>2</v>
      </c>
    </row>
    <row r="2063" spans="1:7" x14ac:dyDescent="0.3">
      <c r="A2063">
        <v>10196</v>
      </c>
      <c r="B2063" s="2">
        <v>44593</v>
      </c>
      <c r="C2063" t="s">
        <v>18</v>
      </c>
      <c r="D2063">
        <v>278</v>
      </c>
      <c r="E2063">
        <v>70</v>
      </c>
      <c r="F2063">
        <v>0</v>
      </c>
      <c r="G2063">
        <v>0</v>
      </c>
    </row>
    <row r="2064" spans="1:7" x14ac:dyDescent="0.3">
      <c r="A2064">
        <v>10196</v>
      </c>
      <c r="B2064" s="2">
        <v>44621</v>
      </c>
      <c r="C2064" t="s">
        <v>91</v>
      </c>
      <c r="D2064">
        <v>152</v>
      </c>
      <c r="E2064">
        <v>18</v>
      </c>
      <c r="F2064">
        <v>4</v>
      </c>
      <c r="G2064">
        <v>3</v>
      </c>
    </row>
    <row r="2065" spans="1:7" x14ac:dyDescent="0.3">
      <c r="A2065">
        <v>10197</v>
      </c>
      <c r="B2065" s="2">
        <v>45536</v>
      </c>
      <c r="C2065" t="s">
        <v>15</v>
      </c>
      <c r="D2065">
        <v>134</v>
      </c>
      <c r="E2065">
        <v>30</v>
      </c>
      <c r="F2065">
        <v>0</v>
      </c>
      <c r="G2065">
        <v>0</v>
      </c>
    </row>
    <row r="2066" spans="1:7" x14ac:dyDescent="0.3">
      <c r="A2066">
        <v>10197</v>
      </c>
      <c r="B2066" s="2">
        <v>44713</v>
      </c>
      <c r="C2066" t="s">
        <v>37</v>
      </c>
      <c r="D2066">
        <v>105</v>
      </c>
      <c r="E2066">
        <v>81</v>
      </c>
      <c r="F2066">
        <v>1</v>
      </c>
      <c r="G2066">
        <v>1</v>
      </c>
    </row>
    <row r="2067" spans="1:7" x14ac:dyDescent="0.3">
      <c r="A2067">
        <v>10197</v>
      </c>
      <c r="B2067" s="2">
        <v>45047</v>
      </c>
      <c r="C2067" t="s">
        <v>89</v>
      </c>
      <c r="D2067">
        <v>254</v>
      </c>
      <c r="E2067">
        <v>24</v>
      </c>
      <c r="F2067">
        <v>0</v>
      </c>
      <c r="G2067">
        <v>0</v>
      </c>
    </row>
    <row r="2068" spans="1:7" x14ac:dyDescent="0.3">
      <c r="A2068">
        <v>10197</v>
      </c>
      <c r="B2068" s="2">
        <v>45627</v>
      </c>
      <c r="C2068" t="s">
        <v>49</v>
      </c>
      <c r="D2068">
        <v>30</v>
      </c>
      <c r="E2068">
        <v>48</v>
      </c>
      <c r="F2068">
        <v>0</v>
      </c>
      <c r="G2068">
        <v>0</v>
      </c>
    </row>
    <row r="2069" spans="1:7" x14ac:dyDescent="0.3">
      <c r="A2069">
        <v>10197</v>
      </c>
      <c r="B2069" s="2">
        <v>44805</v>
      </c>
      <c r="C2069" t="s">
        <v>64</v>
      </c>
      <c r="D2069">
        <v>210</v>
      </c>
      <c r="E2069">
        <v>75</v>
      </c>
      <c r="F2069">
        <v>1</v>
      </c>
      <c r="G2069">
        <v>0</v>
      </c>
    </row>
    <row r="2070" spans="1:7" x14ac:dyDescent="0.3">
      <c r="A2070">
        <v>10197</v>
      </c>
      <c r="B2070" s="2">
        <v>44562</v>
      </c>
      <c r="C2070" t="s">
        <v>55</v>
      </c>
      <c r="D2070">
        <v>67</v>
      </c>
      <c r="E2070">
        <v>84</v>
      </c>
      <c r="F2070">
        <v>5</v>
      </c>
      <c r="G2070">
        <v>2</v>
      </c>
    </row>
    <row r="2071" spans="1:7" x14ac:dyDescent="0.3">
      <c r="A2071">
        <v>10198</v>
      </c>
      <c r="B2071" s="2">
        <v>45627</v>
      </c>
      <c r="C2071" t="s">
        <v>5</v>
      </c>
      <c r="D2071">
        <v>287</v>
      </c>
      <c r="E2071">
        <v>75</v>
      </c>
      <c r="F2071">
        <v>0</v>
      </c>
      <c r="G2071">
        <v>0</v>
      </c>
    </row>
    <row r="2072" spans="1:7" x14ac:dyDescent="0.3">
      <c r="A2072">
        <v>10198</v>
      </c>
      <c r="B2072" s="2">
        <v>44835</v>
      </c>
      <c r="C2072" t="s">
        <v>42</v>
      </c>
      <c r="D2072">
        <v>44</v>
      </c>
      <c r="E2072">
        <v>82</v>
      </c>
      <c r="F2072">
        <v>4</v>
      </c>
      <c r="G2072">
        <v>0</v>
      </c>
    </row>
    <row r="2073" spans="1:7" x14ac:dyDescent="0.3">
      <c r="A2073">
        <v>10198</v>
      </c>
      <c r="B2073" s="2">
        <v>44866</v>
      </c>
      <c r="C2073" t="s">
        <v>21</v>
      </c>
      <c r="D2073">
        <v>136</v>
      </c>
      <c r="E2073">
        <v>43</v>
      </c>
      <c r="F2073">
        <v>2</v>
      </c>
      <c r="G2073">
        <v>0</v>
      </c>
    </row>
    <row r="2074" spans="1:7" x14ac:dyDescent="0.3">
      <c r="A2074">
        <v>10198</v>
      </c>
      <c r="B2074" s="2">
        <v>45352</v>
      </c>
      <c r="C2074" t="s">
        <v>44</v>
      </c>
      <c r="D2074">
        <v>40</v>
      </c>
      <c r="E2074">
        <v>60</v>
      </c>
      <c r="F2074">
        <v>0</v>
      </c>
      <c r="G2074">
        <v>0</v>
      </c>
    </row>
    <row r="2075" spans="1:7" x14ac:dyDescent="0.3">
      <c r="A2075">
        <v>10198</v>
      </c>
      <c r="B2075" s="2">
        <v>44593</v>
      </c>
      <c r="C2075" t="s">
        <v>35</v>
      </c>
      <c r="D2075">
        <v>108</v>
      </c>
      <c r="E2075">
        <v>87</v>
      </c>
      <c r="F2075">
        <v>3</v>
      </c>
      <c r="G2075">
        <v>3</v>
      </c>
    </row>
    <row r="2076" spans="1:7" x14ac:dyDescent="0.3">
      <c r="A2076">
        <v>10198</v>
      </c>
      <c r="B2076" s="2">
        <v>44986</v>
      </c>
      <c r="C2076" t="s">
        <v>65</v>
      </c>
      <c r="D2076">
        <v>75</v>
      </c>
      <c r="E2076">
        <v>62</v>
      </c>
      <c r="F2076">
        <v>4</v>
      </c>
      <c r="G2076">
        <v>4</v>
      </c>
    </row>
    <row r="2077" spans="1:7" x14ac:dyDescent="0.3">
      <c r="A2077">
        <v>10198</v>
      </c>
      <c r="B2077" s="2">
        <v>44866</v>
      </c>
      <c r="C2077" t="s">
        <v>31</v>
      </c>
      <c r="D2077">
        <v>133</v>
      </c>
      <c r="E2077">
        <v>73</v>
      </c>
      <c r="F2077">
        <v>4</v>
      </c>
      <c r="G2077">
        <v>2</v>
      </c>
    </row>
    <row r="2078" spans="1:7" x14ac:dyDescent="0.3">
      <c r="A2078">
        <v>10198</v>
      </c>
      <c r="B2078" s="2">
        <v>44682</v>
      </c>
      <c r="C2078" t="s">
        <v>28</v>
      </c>
      <c r="D2078">
        <v>231</v>
      </c>
      <c r="E2078">
        <v>18</v>
      </c>
      <c r="F2078">
        <v>0</v>
      </c>
      <c r="G2078">
        <v>0</v>
      </c>
    </row>
    <row r="2079" spans="1:7" x14ac:dyDescent="0.3">
      <c r="A2079">
        <v>10198</v>
      </c>
      <c r="B2079" s="2">
        <v>45627</v>
      </c>
      <c r="C2079" t="s">
        <v>88</v>
      </c>
      <c r="D2079">
        <v>53</v>
      </c>
      <c r="E2079">
        <v>57</v>
      </c>
      <c r="F2079">
        <v>2</v>
      </c>
      <c r="G2079">
        <v>0</v>
      </c>
    </row>
    <row r="2080" spans="1:7" x14ac:dyDescent="0.3">
      <c r="A2080">
        <v>10198</v>
      </c>
      <c r="B2080" s="2">
        <v>45078</v>
      </c>
      <c r="C2080" t="s">
        <v>64</v>
      </c>
      <c r="D2080">
        <v>211</v>
      </c>
      <c r="E2080">
        <v>48</v>
      </c>
      <c r="F2080">
        <v>3</v>
      </c>
      <c r="G2080">
        <v>2</v>
      </c>
    </row>
    <row r="2081" spans="1:7" x14ac:dyDescent="0.3">
      <c r="A2081">
        <v>10198</v>
      </c>
      <c r="B2081" s="2">
        <v>45597</v>
      </c>
      <c r="C2081" t="s">
        <v>16</v>
      </c>
      <c r="D2081">
        <v>177</v>
      </c>
      <c r="E2081">
        <v>59</v>
      </c>
      <c r="F2081">
        <v>3</v>
      </c>
      <c r="G2081">
        <v>3</v>
      </c>
    </row>
    <row r="2082" spans="1:7" x14ac:dyDescent="0.3">
      <c r="A2082">
        <v>10198</v>
      </c>
      <c r="B2082" s="2">
        <v>45627</v>
      </c>
      <c r="C2082" t="s">
        <v>26</v>
      </c>
      <c r="D2082">
        <v>80</v>
      </c>
      <c r="E2082">
        <v>98</v>
      </c>
      <c r="F2082">
        <v>2</v>
      </c>
      <c r="G2082">
        <v>0</v>
      </c>
    </row>
    <row r="2083" spans="1:7" x14ac:dyDescent="0.3">
      <c r="A2083">
        <v>10198</v>
      </c>
      <c r="B2083" s="2">
        <v>45505</v>
      </c>
      <c r="C2083" t="s">
        <v>53</v>
      </c>
      <c r="D2083">
        <v>185</v>
      </c>
      <c r="E2083">
        <v>90</v>
      </c>
      <c r="F2083">
        <v>4</v>
      </c>
      <c r="G2083">
        <v>4</v>
      </c>
    </row>
    <row r="2084" spans="1:7" x14ac:dyDescent="0.3">
      <c r="A2084">
        <v>10199</v>
      </c>
      <c r="B2084" s="2">
        <v>44986</v>
      </c>
      <c r="C2084" t="s">
        <v>36</v>
      </c>
      <c r="D2084">
        <v>170</v>
      </c>
      <c r="E2084">
        <v>54</v>
      </c>
      <c r="F2084">
        <v>1</v>
      </c>
      <c r="G2084">
        <v>0</v>
      </c>
    </row>
    <row r="2085" spans="1:7" x14ac:dyDescent="0.3">
      <c r="A2085">
        <v>10199</v>
      </c>
      <c r="B2085" s="2">
        <v>45139</v>
      </c>
      <c r="C2085" t="s">
        <v>84</v>
      </c>
      <c r="D2085">
        <v>108</v>
      </c>
      <c r="E2085">
        <v>43</v>
      </c>
      <c r="F2085">
        <v>3</v>
      </c>
      <c r="G2085">
        <v>2</v>
      </c>
    </row>
    <row r="2086" spans="1:7" x14ac:dyDescent="0.3">
      <c r="A2086">
        <v>10199</v>
      </c>
      <c r="B2086" s="2">
        <v>45383</v>
      </c>
      <c r="C2086" t="s">
        <v>38</v>
      </c>
      <c r="D2086">
        <v>106</v>
      </c>
      <c r="E2086">
        <v>34</v>
      </c>
      <c r="F2086">
        <v>1</v>
      </c>
      <c r="G2086">
        <v>1</v>
      </c>
    </row>
    <row r="2087" spans="1:7" x14ac:dyDescent="0.3">
      <c r="A2087">
        <v>10199</v>
      </c>
      <c r="B2087" s="2">
        <v>45261</v>
      </c>
      <c r="C2087" t="s">
        <v>40</v>
      </c>
      <c r="D2087">
        <v>287</v>
      </c>
      <c r="E2087">
        <v>69</v>
      </c>
      <c r="F2087">
        <v>2</v>
      </c>
      <c r="G2087">
        <v>0</v>
      </c>
    </row>
    <row r="2088" spans="1:7" x14ac:dyDescent="0.3">
      <c r="A2088">
        <v>10199</v>
      </c>
      <c r="B2088" s="2">
        <v>45566</v>
      </c>
      <c r="C2088" t="s">
        <v>80</v>
      </c>
      <c r="D2088">
        <v>98</v>
      </c>
      <c r="E2088">
        <v>36</v>
      </c>
      <c r="F2088">
        <v>1</v>
      </c>
      <c r="G2088">
        <v>0</v>
      </c>
    </row>
    <row r="2089" spans="1:7" x14ac:dyDescent="0.3">
      <c r="A2089">
        <v>10199</v>
      </c>
      <c r="B2089" s="2">
        <v>45200</v>
      </c>
      <c r="C2089" t="s">
        <v>69</v>
      </c>
      <c r="D2089">
        <v>103</v>
      </c>
      <c r="E2089">
        <v>60</v>
      </c>
      <c r="F2089">
        <v>2</v>
      </c>
      <c r="G2089">
        <v>0</v>
      </c>
    </row>
    <row r="2090" spans="1:7" x14ac:dyDescent="0.3">
      <c r="A2090">
        <v>10200</v>
      </c>
      <c r="B2090" s="2">
        <v>45627</v>
      </c>
      <c r="C2090" t="s">
        <v>95</v>
      </c>
      <c r="D2090">
        <v>211</v>
      </c>
      <c r="E2090">
        <v>42</v>
      </c>
      <c r="F2090">
        <v>0</v>
      </c>
      <c r="G2090">
        <v>0</v>
      </c>
    </row>
    <row r="2091" spans="1:7" x14ac:dyDescent="0.3">
      <c r="A2091">
        <v>10200</v>
      </c>
      <c r="B2091" s="2">
        <v>45505</v>
      </c>
      <c r="C2091" t="s">
        <v>38</v>
      </c>
      <c r="D2091">
        <v>242</v>
      </c>
      <c r="E2091">
        <v>75</v>
      </c>
      <c r="F2091">
        <v>4</v>
      </c>
      <c r="G2091">
        <v>2</v>
      </c>
    </row>
    <row r="2092" spans="1:7" x14ac:dyDescent="0.3">
      <c r="A2092">
        <v>10200</v>
      </c>
      <c r="B2092" s="2">
        <v>45352</v>
      </c>
      <c r="C2092" t="s">
        <v>76</v>
      </c>
      <c r="D2092">
        <v>111</v>
      </c>
      <c r="E2092">
        <v>90</v>
      </c>
      <c r="F2092">
        <v>0</v>
      </c>
      <c r="G2092">
        <v>0</v>
      </c>
    </row>
    <row r="2093" spans="1:7" x14ac:dyDescent="0.3">
      <c r="A2093">
        <v>10200</v>
      </c>
      <c r="B2093" s="2">
        <v>45505</v>
      </c>
      <c r="C2093" t="s">
        <v>62</v>
      </c>
      <c r="D2093">
        <v>65</v>
      </c>
      <c r="E2093">
        <v>50</v>
      </c>
      <c r="F2093">
        <v>3</v>
      </c>
      <c r="G2093">
        <v>3</v>
      </c>
    </row>
    <row r="2094" spans="1:7" x14ac:dyDescent="0.3">
      <c r="A2094">
        <v>10200</v>
      </c>
      <c r="B2094" s="2">
        <v>44774</v>
      </c>
      <c r="C2094" t="s">
        <v>72</v>
      </c>
      <c r="D2094">
        <v>81</v>
      </c>
      <c r="E2094">
        <v>16</v>
      </c>
      <c r="F2094">
        <v>0</v>
      </c>
      <c r="G2094">
        <v>0</v>
      </c>
    </row>
    <row r="2095" spans="1:7" x14ac:dyDescent="0.3">
      <c r="A2095">
        <v>10200</v>
      </c>
      <c r="B2095" s="2">
        <v>44621</v>
      </c>
      <c r="C2095" t="s">
        <v>47</v>
      </c>
      <c r="D2095">
        <v>45</v>
      </c>
      <c r="E2095">
        <v>26</v>
      </c>
      <c r="F2095">
        <v>0</v>
      </c>
      <c r="G2095">
        <v>0</v>
      </c>
    </row>
    <row r="2096" spans="1:7" x14ac:dyDescent="0.3">
      <c r="A2096">
        <v>10200</v>
      </c>
      <c r="B2096" s="2">
        <v>44743</v>
      </c>
      <c r="C2096" t="s">
        <v>22</v>
      </c>
      <c r="D2096">
        <v>226</v>
      </c>
      <c r="E2096">
        <v>11</v>
      </c>
      <c r="F2096">
        <v>0</v>
      </c>
      <c r="G2096">
        <v>0</v>
      </c>
    </row>
    <row r="2097" spans="1:7" x14ac:dyDescent="0.3">
      <c r="A2097">
        <v>10200</v>
      </c>
      <c r="B2097" s="2">
        <v>44774</v>
      </c>
      <c r="C2097" t="s">
        <v>36</v>
      </c>
      <c r="D2097">
        <v>182</v>
      </c>
      <c r="E2097">
        <v>46</v>
      </c>
      <c r="F2097">
        <v>5</v>
      </c>
      <c r="G2097">
        <v>2</v>
      </c>
    </row>
    <row r="2098" spans="1:7" x14ac:dyDescent="0.3">
      <c r="A2098">
        <v>10200</v>
      </c>
      <c r="B2098" s="2">
        <v>45383</v>
      </c>
      <c r="C2098" t="s">
        <v>81</v>
      </c>
      <c r="D2098">
        <v>133</v>
      </c>
      <c r="E2098">
        <v>80</v>
      </c>
      <c r="F2098">
        <v>0</v>
      </c>
      <c r="G2098">
        <v>0</v>
      </c>
    </row>
    <row r="2099" spans="1:7" x14ac:dyDescent="0.3">
      <c r="A2099">
        <v>10200</v>
      </c>
      <c r="B2099" s="2">
        <v>45231</v>
      </c>
      <c r="C2099" t="s">
        <v>13</v>
      </c>
      <c r="D2099">
        <v>131</v>
      </c>
      <c r="E2099">
        <v>38</v>
      </c>
      <c r="F2099">
        <v>0</v>
      </c>
      <c r="G2099">
        <v>0</v>
      </c>
    </row>
    <row r="2100" spans="1:7" x14ac:dyDescent="0.3">
      <c r="A2100">
        <v>10200</v>
      </c>
      <c r="B2100" s="2">
        <v>44866</v>
      </c>
      <c r="C2100" t="s">
        <v>19</v>
      </c>
      <c r="D2100">
        <v>206</v>
      </c>
      <c r="E2100">
        <v>12</v>
      </c>
      <c r="F2100">
        <v>2</v>
      </c>
      <c r="G2100">
        <v>2</v>
      </c>
    </row>
    <row r="2101" spans="1:7" x14ac:dyDescent="0.3">
      <c r="A2101">
        <v>10200</v>
      </c>
      <c r="B2101" s="2">
        <v>44866</v>
      </c>
      <c r="C2101" t="s">
        <v>52</v>
      </c>
      <c r="D2101">
        <v>56</v>
      </c>
      <c r="E2101">
        <v>44</v>
      </c>
      <c r="F2101">
        <v>5</v>
      </c>
      <c r="G2101">
        <v>4</v>
      </c>
    </row>
    <row r="2102" spans="1:7" x14ac:dyDescent="0.3">
      <c r="A2102">
        <v>10201</v>
      </c>
      <c r="B2102" s="2">
        <v>44562</v>
      </c>
      <c r="C2102" t="s">
        <v>19</v>
      </c>
      <c r="D2102">
        <v>132</v>
      </c>
      <c r="E2102">
        <v>67</v>
      </c>
      <c r="F2102">
        <v>3</v>
      </c>
      <c r="G2102">
        <v>3</v>
      </c>
    </row>
    <row r="2103" spans="1:7" x14ac:dyDescent="0.3">
      <c r="A2103">
        <v>10201</v>
      </c>
      <c r="B2103" s="2">
        <v>44958</v>
      </c>
      <c r="C2103" t="s">
        <v>16</v>
      </c>
      <c r="D2103">
        <v>128</v>
      </c>
      <c r="E2103">
        <v>66</v>
      </c>
      <c r="F2103">
        <v>0</v>
      </c>
      <c r="G2103">
        <v>0</v>
      </c>
    </row>
    <row r="2104" spans="1:7" x14ac:dyDescent="0.3">
      <c r="A2104">
        <v>10201</v>
      </c>
      <c r="B2104" s="2">
        <v>45413</v>
      </c>
      <c r="C2104" t="s">
        <v>35</v>
      </c>
      <c r="D2104">
        <v>86</v>
      </c>
      <c r="E2104">
        <v>12</v>
      </c>
      <c r="F2104">
        <v>4</v>
      </c>
      <c r="G2104">
        <v>3</v>
      </c>
    </row>
    <row r="2105" spans="1:7" x14ac:dyDescent="0.3">
      <c r="A2105">
        <v>10201</v>
      </c>
      <c r="B2105" s="2">
        <v>45597</v>
      </c>
      <c r="C2105" t="s">
        <v>56</v>
      </c>
      <c r="D2105">
        <v>149</v>
      </c>
      <c r="E2105">
        <v>65</v>
      </c>
      <c r="F2105">
        <v>2</v>
      </c>
      <c r="G2105">
        <v>1</v>
      </c>
    </row>
    <row r="2106" spans="1:7" x14ac:dyDescent="0.3">
      <c r="A2106">
        <v>10201</v>
      </c>
      <c r="B2106" s="2">
        <v>45566</v>
      </c>
      <c r="C2106" t="s">
        <v>32</v>
      </c>
      <c r="D2106">
        <v>185</v>
      </c>
      <c r="E2106">
        <v>74</v>
      </c>
      <c r="F2106">
        <v>0</v>
      </c>
      <c r="G2106">
        <v>0</v>
      </c>
    </row>
    <row r="2107" spans="1:7" x14ac:dyDescent="0.3">
      <c r="A2107">
        <v>10201</v>
      </c>
      <c r="B2107" s="2">
        <v>45292</v>
      </c>
      <c r="C2107" t="s">
        <v>34</v>
      </c>
      <c r="D2107">
        <v>236</v>
      </c>
      <c r="E2107">
        <v>28</v>
      </c>
      <c r="F2107">
        <v>1</v>
      </c>
      <c r="G2107">
        <v>1</v>
      </c>
    </row>
    <row r="2108" spans="1:7" x14ac:dyDescent="0.3">
      <c r="A2108">
        <v>10201</v>
      </c>
      <c r="B2108" s="2">
        <v>44682</v>
      </c>
      <c r="C2108" t="s">
        <v>62</v>
      </c>
      <c r="D2108">
        <v>203</v>
      </c>
      <c r="E2108">
        <v>37</v>
      </c>
      <c r="F2108">
        <v>1</v>
      </c>
      <c r="G2108">
        <v>0</v>
      </c>
    </row>
    <row r="2109" spans="1:7" x14ac:dyDescent="0.3">
      <c r="A2109">
        <v>10201</v>
      </c>
      <c r="B2109" s="2">
        <v>45170</v>
      </c>
      <c r="C2109" t="s">
        <v>82</v>
      </c>
      <c r="D2109">
        <v>190</v>
      </c>
      <c r="E2109">
        <v>47</v>
      </c>
      <c r="F2109">
        <v>2</v>
      </c>
      <c r="G2109">
        <v>0</v>
      </c>
    </row>
    <row r="2110" spans="1:7" x14ac:dyDescent="0.3">
      <c r="A2110">
        <v>10201</v>
      </c>
      <c r="B2110" s="2">
        <v>44986</v>
      </c>
      <c r="C2110" t="s">
        <v>25</v>
      </c>
      <c r="D2110">
        <v>204</v>
      </c>
      <c r="E2110">
        <v>97</v>
      </c>
      <c r="F2110">
        <v>3</v>
      </c>
      <c r="G2110">
        <v>0</v>
      </c>
    </row>
    <row r="2111" spans="1:7" x14ac:dyDescent="0.3">
      <c r="A2111">
        <v>10201</v>
      </c>
      <c r="B2111" s="2">
        <v>45017</v>
      </c>
      <c r="C2111" t="s">
        <v>26</v>
      </c>
      <c r="D2111">
        <v>43</v>
      </c>
      <c r="E2111">
        <v>83</v>
      </c>
      <c r="F2111">
        <v>0</v>
      </c>
      <c r="G2111">
        <v>0</v>
      </c>
    </row>
    <row r="2112" spans="1:7" x14ac:dyDescent="0.3">
      <c r="A2112">
        <v>10201</v>
      </c>
      <c r="B2112" s="2">
        <v>45231</v>
      </c>
      <c r="C2112" t="s">
        <v>39</v>
      </c>
      <c r="D2112">
        <v>194</v>
      </c>
      <c r="E2112">
        <v>65</v>
      </c>
      <c r="F2112">
        <v>0</v>
      </c>
      <c r="G2112">
        <v>0</v>
      </c>
    </row>
    <row r="2113" spans="1:7" x14ac:dyDescent="0.3">
      <c r="A2113">
        <v>10201</v>
      </c>
      <c r="B2113" s="2">
        <v>45413</v>
      </c>
      <c r="C2113" t="s">
        <v>17</v>
      </c>
      <c r="D2113">
        <v>227</v>
      </c>
      <c r="E2113">
        <v>54</v>
      </c>
      <c r="F2113">
        <v>1</v>
      </c>
      <c r="G2113">
        <v>1</v>
      </c>
    </row>
    <row r="2114" spans="1:7" x14ac:dyDescent="0.3">
      <c r="A2114">
        <v>10202</v>
      </c>
      <c r="B2114" s="2">
        <v>45566</v>
      </c>
      <c r="C2114" t="s">
        <v>38</v>
      </c>
      <c r="D2114">
        <v>281</v>
      </c>
      <c r="E2114">
        <v>56</v>
      </c>
      <c r="F2114">
        <v>0</v>
      </c>
      <c r="G2114">
        <v>0</v>
      </c>
    </row>
    <row r="2115" spans="1:7" x14ac:dyDescent="0.3">
      <c r="A2115">
        <v>10202</v>
      </c>
      <c r="B2115" s="2">
        <v>44652</v>
      </c>
      <c r="C2115" t="s">
        <v>50</v>
      </c>
      <c r="D2115">
        <v>127</v>
      </c>
      <c r="E2115">
        <v>88</v>
      </c>
      <c r="F2115">
        <v>0</v>
      </c>
      <c r="G2115">
        <v>0</v>
      </c>
    </row>
    <row r="2116" spans="1:7" x14ac:dyDescent="0.3">
      <c r="A2116">
        <v>10202</v>
      </c>
      <c r="B2116" s="2">
        <v>45627</v>
      </c>
      <c r="C2116" t="s">
        <v>37</v>
      </c>
      <c r="D2116">
        <v>35</v>
      </c>
      <c r="E2116">
        <v>67</v>
      </c>
      <c r="F2116">
        <v>0</v>
      </c>
      <c r="G2116">
        <v>0</v>
      </c>
    </row>
    <row r="2117" spans="1:7" x14ac:dyDescent="0.3">
      <c r="A2117">
        <v>10202</v>
      </c>
      <c r="B2117" s="2">
        <v>44835</v>
      </c>
      <c r="C2117" t="s">
        <v>65</v>
      </c>
      <c r="D2117">
        <v>160</v>
      </c>
      <c r="E2117">
        <v>33</v>
      </c>
      <c r="F2117">
        <v>1</v>
      </c>
      <c r="G2117">
        <v>1</v>
      </c>
    </row>
    <row r="2118" spans="1:7" x14ac:dyDescent="0.3">
      <c r="A2118">
        <v>10202</v>
      </c>
      <c r="B2118" s="2">
        <v>44986</v>
      </c>
      <c r="C2118" t="s">
        <v>24</v>
      </c>
      <c r="D2118">
        <v>219</v>
      </c>
      <c r="E2118">
        <v>39</v>
      </c>
      <c r="F2118">
        <v>1</v>
      </c>
      <c r="G2118">
        <v>0</v>
      </c>
    </row>
    <row r="2119" spans="1:7" x14ac:dyDescent="0.3">
      <c r="A2119">
        <v>10202</v>
      </c>
      <c r="B2119" s="2">
        <v>44713</v>
      </c>
      <c r="C2119" t="s">
        <v>25</v>
      </c>
      <c r="D2119">
        <v>36</v>
      </c>
      <c r="E2119">
        <v>32</v>
      </c>
      <c r="F2119">
        <v>5</v>
      </c>
      <c r="G2119">
        <v>5</v>
      </c>
    </row>
    <row r="2120" spans="1:7" x14ac:dyDescent="0.3">
      <c r="A2120">
        <v>10202</v>
      </c>
      <c r="B2120" s="2">
        <v>45108</v>
      </c>
      <c r="C2120" t="s">
        <v>32</v>
      </c>
      <c r="D2120">
        <v>290</v>
      </c>
      <c r="E2120">
        <v>40</v>
      </c>
      <c r="F2120">
        <v>3</v>
      </c>
      <c r="G2120">
        <v>1</v>
      </c>
    </row>
    <row r="2121" spans="1:7" x14ac:dyDescent="0.3">
      <c r="A2121">
        <v>10202</v>
      </c>
      <c r="B2121" s="2">
        <v>44593</v>
      </c>
      <c r="C2121" t="s">
        <v>78</v>
      </c>
      <c r="D2121">
        <v>110</v>
      </c>
      <c r="E2121">
        <v>18</v>
      </c>
      <c r="F2121">
        <v>5</v>
      </c>
      <c r="G2121">
        <v>0</v>
      </c>
    </row>
    <row r="2122" spans="1:7" x14ac:dyDescent="0.3">
      <c r="A2122">
        <v>10203</v>
      </c>
      <c r="B2122" s="2">
        <v>45627</v>
      </c>
      <c r="C2122" t="s">
        <v>38</v>
      </c>
      <c r="D2122">
        <v>198</v>
      </c>
      <c r="E2122">
        <v>41</v>
      </c>
      <c r="F2122">
        <v>0</v>
      </c>
      <c r="G2122">
        <v>0</v>
      </c>
    </row>
    <row r="2123" spans="1:7" x14ac:dyDescent="0.3">
      <c r="A2123">
        <v>10203</v>
      </c>
      <c r="B2123" s="2">
        <v>44562</v>
      </c>
      <c r="C2123" t="s">
        <v>26</v>
      </c>
      <c r="D2123">
        <v>176</v>
      </c>
      <c r="E2123">
        <v>74</v>
      </c>
      <c r="F2123">
        <v>1</v>
      </c>
      <c r="G2123">
        <v>0</v>
      </c>
    </row>
    <row r="2124" spans="1:7" x14ac:dyDescent="0.3">
      <c r="A2124">
        <v>10203</v>
      </c>
      <c r="B2124" s="2">
        <v>45536</v>
      </c>
      <c r="C2124" t="s">
        <v>72</v>
      </c>
      <c r="D2124">
        <v>39</v>
      </c>
      <c r="E2124">
        <v>16</v>
      </c>
      <c r="F2124">
        <v>1</v>
      </c>
      <c r="G2124">
        <v>0</v>
      </c>
    </row>
    <row r="2125" spans="1:7" x14ac:dyDescent="0.3">
      <c r="A2125">
        <v>10203</v>
      </c>
      <c r="B2125" s="2">
        <v>45474</v>
      </c>
      <c r="C2125" t="s">
        <v>19</v>
      </c>
      <c r="D2125">
        <v>89</v>
      </c>
      <c r="E2125">
        <v>83</v>
      </c>
      <c r="F2125">
        <v>0</v>
      </c>
      <c r="G2125">
        <v>0</v>
      </c>
    </row>
    <row r="2126" spans="1:7" x14ac:dyDescent="0.3">
      <c r="A2126">
        <v>10203</v>
      </c>
      <c r="B2126" s="2">
        <v>45078</v>
      </c>
      <c r="C2126" t="s">
        <v>103</v>
      </c>
      <c r="D2126">
        <v>246</v>
      </c>
      <c r="E2126">
        <v>100</v>
      </c>
      <c r="F2126">
        <v>1</v>
      </c>
      <c r="G2126">
        <v>0</v>
      </c>
    </row>
    <row r="2127" spans="1:7" x14ac:dyDescent="0.3">
      <c r="A2127">
        <v>10203</v>
      </c>
      <c r="B2127" s="2">
        <v>44774</v>
      </c>
      <c r="C2127" t="s">
        <v>63</v>
      </c>
      <c r="D2127">
        <v>137</v>
      </c>
      <c r="E2127">
        <v>15</v>
      </c>
      <c r="F2127">
        <v>2</v>
      </c>
      <c r="G2127">
        <v>2</v>
      </c>
    </row>
    <row r="2128" spans="1:7" x14ac:dyDescent="0.3">
      <c r="A2128">
        <v>10204</v>
      </c>
      <c r="B2128" s="2">
        <v>45505</v>
      </c>
      <c r="C2128" t="s">
        <v>52</v>
      </c>
      <c r="D2128">
        <v>212</v>
      </c>
      <c r="E2128">
        <v>77</v>
      </c>
      <c r="F2128">
        <v>4</v>
      </c>
      <c r="G2128">
        <v>3</v>
      </c>
    </row>
    <row r="2129" spans="1:7" x14ac:dyDescent="0.3">
      <c r="A2129">
        <v>10204</v>
      </c>
      <c r="B2129" s="2">
        <v>45444</v>
      </c>
      <c r="C2129" t="s">
        <v>21</v>
      </c>
      <c r="D2129">
        <v>276</v>
      </c>
      <c r="E2129">
        <v>77</v>
      </c>
      <c r="F2129">
        <v>3</v>
      </c>
      <c r="G2129">
        <v>2</v>
      </c>
    </row>
    <row r="2130" spans="1:7" x14ac:dyDescent="0.3">
      <c r="A2130">
        <v>10204</v>
      </c>
      <c r="B2130" s="2">
        <v>45352</v>
      </c>
      <c r="C2130" t="s">
        <v>4</v>
      </c>
      <c r="D2130">
        <v>95</v>
      </c>
      <c r="E2130">
        <v>14</v>
      </c>
      <c r="F2130">
        <v>3</v>
      </c>
      <c r="G2130">
        <v>1</v>
      </c>
    </row>
    <row r="2131" spans="1:7" x14ac:dyDescent="0.3">
      <c r="A2131">
        <v>10204</v>
      </c>
      <c r="B2131" s="2">
        <v>44958</v>
      </c>
      <c r="C2131" t="s">
        <v>40</v>
      </c>
      <c r="D2131">
        <v>47</v>
      </c>
      <c r="E2131">
        <v>24</v>
      </c>
      <c r="F2131">
        <v>2</v>
      </c>
      <c r="G2131">
        <v>1</v>
      </c>
    </row>
    <row r="2132" spans="1:7" x14ac:dyDescent="0.3">
      <c r="A2132">
        <v>10204</v>
      </c>
      <c r="B2132" s="2">
        <v>45352</v>
      </c>
      <c r="C2132" t="s">
        <v>62</v>
      </c>
      <c r="D2132">
        <v>205</v>
      </c>
      <c r="E2132">
        <v>13</v>
      </c>
      <c r="F2132">
        <v>2</v>
      </c>
      <c r="G2132">
        <v>1</v>
      </c>
    </row>
    <row r="2133" spans="1:7" x14ac:dyDescent="0.3">
      <c r="A2133">
        <v>10204</v>
      </c>
      <c r="B2133" s="2">
        <v>45170</v>
      </c>
      <c r="C2133" t="s">
        <v>71</v>
      </c>
      <c r="D2133">
        <v>259</v>
      </c>
      <c r="E2133">
        <v>65</v>
      </c>
      <c r="F2133">
        <v>0</v>
      </c>
      <c r="G2133">
        <v>0</v>
      </c>
    </row>
    <row r="2134" spans="1:7" x14ac:dyDescent="0.3">
      <c r="A2134">
        <v>10205</v>
      </c>
      <c r="B2134" s="2">
        <v>45505</v>
      </c>
      <c r="C2134" t="s">
        <v>100</v>
      </c>
      <c r="D2134">
        <v>214</v>
      </c>
      <c r="E2134">
        <v>36</v>
      </c>
      <c r="F2134">
        <v>3</v>
      </c>
      <c r="G2134">
        <v>2</v>
      </c>
    </row>
    <row r="2135" spans="1:7" x14ac:dyDescent="0.3">
      <c r="A2135">
        <v>10205</v>
      </c>
      <c r="B2135" s="2">
        <v>45444</v>
      </c>
      <c r="C2135" t="s">
        <v>22</v>
      </c>
      <c r="D2135">
        <v>76</v>
      </c>
      <c r="E2135">
        <v>28</v>
      </c>
      <c r="F2135">
        <v>0</v>
      </c>
      <c r="G2135">
        <v>0</v>
      </c>
    </row>
    <row r="2136" spans="1:7" x14ac:dyDescent="0.3">
      <c r="A2136">
        <v>10205</v>
      </c>
      <c r="B2136" s="2">
        <v>44743</v>
      </c>
      <c r="C2136" t="s">
        <v>61</v>
      </c>
      <c r="D2136">
        <v>161</v>
      </c>
      <c r="E2136">
        <v>69</v>
      </c>
      <c r="F2136">
        <v>0</v>
      </c>
      <c r="G2136">
        <v>0</v>
      </c>
    </row>
    <row r="2137" spans="1:7" x14ac:dyDescent="0.3">
      <c r="A2137">
        <v>10205</v>
      </c>
      <c r="B2137" s="2">
        <v>45292</v>
      </c>
      <c r="C2137" t="s">
        <v>79</v>
      </c>
      <c r="D2137">
        <v>231</v>
      </c>
      <c r="E2137">
        <v>75</v>
      </c>
      <c r="F2137">
        <v>1</v>
      </c>
      <c r="G2137">
        <v>1</v>
      </c>
    </row>
    <row r="2138" spans="1:7" x14ac:dyDescent="0.3">
      <c r="A2138">
        <v>10205</v>
      </c>
      <c r="B2138" s="2">
        <v>45627</v>
      </c>
      <c r="C2138" t="s">
        <v>101</v>
      </c>
      <c r="D2138">
        <v>254</v>
      </c>
      <c r="E2138">
        <v>55</v>
      </c>
      <c r="F2138">
        <v>1</v>
      </c>
      <c r="G2138">
        <v>0</v>
      </c>
    </row>
    <row r="2139" spans="1:7" x14ac:dyDescent="0.3">
      <c r="A2139">
        <v>10205</v>
      </c>
      <c r="B2139" s="2">
        <v>45200</v>
      </c>
      <c r="C2139" t="s">
        <v>99</v>
      </c>
      <c r="D2139">
        <v>109</v>
      </c>
      <c r="E2139">
        <v>22</v>
      </c>
      <c r="F2139">
        <v>1</v>
      </c>
      <c r="G2139">
        <v>0</v>
      </c>
    </row>
    <row r="2140" spans="1:7" x14ac:dyDescent="0.3">
      <c r="A2140">
        <v>10205</v>
      </c>
      <c r="B2140" s="2">
        <v>44835</v>
      </c>
      <c r="C2140" t="s">
        <v>21</v>
      </c>
      <c r="D2140">
        <v>297</v>
      </c>
      <c r="E2140">
        <v>75</v>
      </c>
      <c r="F2140">
        <v>0</v>
      </c>
      <c r="G2140">
        <v>0</v>
      </c>
    </row>
    <row r="2141" spans="1:7" x14ac:dyDescent="0.3">
      <c r="A2141">
        <v>10205</v>
      </c>
      <c r="B2141" s="2">
        <v>44958</v>
      </c>
      <c r="C2141" t="s">
        <v>87</v>
      </c>
      <c r="D2141">
        <v>276</v>
      </c>
      <c r="E2141">
        <v>61</v>
      </c>
      <c r="F2141">
        <v>0</v>
      </c>
      <c r="G2141">
        <v>0</v>
      </c>
    </row>
    <row r="2142" spans="1:7" x14ac:dyDescent="0.3">
      <c r="A2142">
        <v>10205</v>
      </c>
      <c r="B2142" s="2">
        <v>45200</v>
      </c>
      <c r="C2142" t="s">
        <v>42</v>
      </c>
      <c r="D2142">
        <v>245</v>
      </c>
      <c r="E2142">
        <v>57</v>
      </c>
      <c r="F2142">
        <v>2</v>
      </c>
      <c r="G2142">
        <v>1</v>
      </c>
    </row>
    <row r="2143" spans="1:7" x14ac:dyDescent="0.3">
      <c r="A2143">
        <v>10205</v>
      </c>
      <c r="B2143" s="2">
        <v>44652</v>
      </c>
      <c r="C2143" t="s">
        <v>54</v>
      </c>
      <c r="D2143">
        <v>274</v>
      </c>
      <c r="E2143">
        <v>72</v>
      </c>
      <c r="F2143">
        <v>0</v>
      </c>
      <c r="G2143">
        <v>0</v>
      </c>
    </row>
    <row r="2144" spans="1:7" x14ac:dyDescent="0.3">
      <c r="A2144">
        <v>10205</v>
      </c>
      <c r="B2144" s="2">
        <v>45383</v>
      </c>
      <c r="C2144" t="s">
        <v>35</v>
      </c>
      <c r="D2144">
        <v>273</v>
      </c>
      <c r="E2144">
        <v>58</v>
      </c>
      <c r="F2144">
        <v>0</v>
      </c>
      <c r="G2144">
        <v>0</v>
      </c>
    </row>
    <row r="2145" spans="1:7" x14ac:dyDescent="0.3">
      <c r="A2145">
        <v>10205</v>
      </c>
      <c r="B2145" s="2">
        <v>45200</v>
      </c>
      <c r="C2145" t="s">
        <v>6</v>
      </c>
      <c r="D2145">
        <v>235</v>
      </c>
      <c r="E2145">
        <v>35</v>
      </c>
      <c r="F2145">
        <v>1</v>
      </c>
      <c r="G2145">
        <v>0</v>
      </c>
    </row>
    <row r="2146" spans="1:7" x14ac:dyDescent="0.3">
      <c r="A2146">
        <v>10205</v>
      </c>
      <c r="B2146" s="2">
        <v>44713</v>
      </c>
      <c r="C2146" t="s">
        <v>33</v>
      </c>
      <c r="D2146">
        <v>206</v>
      </c>
      <c r="E2146">
        <v>15</v>
      </c>
      <c r="F2146">
        <v>3</v>
      </c>
      <c r="G2146">
        <v>1</v>
      </c>
    </row>
    <row r="2147" spans="1:7" x14ac:dyDescent="0.3">
      <c r="A2147">
        <v>10205</v>
      </c>
      <c r="B2147" s="2">
        <v>44621</v>
      </c>
      <c r="C2147" t="s">
        <v>60</v>
      </c>
      <c r="D2147">
        <v>165</v>
      </c>
      <c r="E2147">
        <v>63</v>
      </c>
      <c r="F2147">
        <v>0</v>
      </c>
      <c r="G2147">
        <v>0</v>
      </c>
    </row>
    <row r="2148" spans="1:7" x14ac:dyDescent="0.3">
      <c r="A2148">
        <v>10205</v>
      </c>
      <c r="B2148" s="2">
        <v>44927</v>
      </c>
      <c r="C2148" t="s">
        <v>36</v>
      </c>
      <c r="D2148">
        <v>223</v>
      </c>
      <c r="E2148">
        <v>36</v>
      </c>
      <c r="F2148">
        <v>1</v>
      </c>
      <c r="G2148">
        <v>1</v>
      </c>
    </row>
    <row r="2149" spans="1:7" x14ac:dyDescent="0.3">
      <c r="A2149">
        <v>10206</v>
      </c>
      <c r="B2149" s="2">
        <v>45474</v>
      </c>
      <c r="C2149" t="s">
        <v>12</v>
      </c>
      <c r="D2149">
        <v>43</v>
      </c>
      <c r="E2149">
        <v>96</v>
      </c>
      <c r="F2149">
        <v>1</v>
      </c>
      <c r="G2149">
        <v>0</v>
      </c>
    </row>
    <row r="2150" spans="1:7" x14ac:dyDescent="0.3">
      <c r="A2150">
        <v>10206</v>
      </c>
      <c r="B2150" s="2">
        <v>45505</v>
      </c>
      <c r="C2150" t="s">
        <v>24</v>
      </c>
      <c r="D2150">
        <v>68</v>
      </c>
      <c r="E2150">
        <v>88</v>
      </c>
      <c r="F2150">
        <v>1</v>
      </c>
      <c r="G2150">
        <v>1</v>
      </c>
    </row>
    <row r="2151" spans="1:7" x14ac:dyDescent="0.3">
      <c r="A2151">
        <v>10206</v>
      </c>
      <c r="B2151" s="2">
        <v>45261</v>
      </c>
      <c r="C2151" t="s">
        <v>8</v>
      </c>
      <c r="D2151">
        <v>250</v>
      </c>
      <c r="E2151">
        <v>95</v>
      </c>
      <c r="F2151">
        <v>2</v>
      </c>
      <c r="G2151">
        <v>2</v>
      </c>
    </row>
    <row r="2152" spans="1:7" x14ac:dyDescent="0.3">
      <c r="A2152">
        <v>10206</v>
      </c>
      <c r="B2152" s="2">
        <v>45170</v>
      </c>
      <c r="C2152" t="s">
        <v>37</v>
      </c>
      <c r="D2152">
        <v>279</v>
      </c>
      <c r="E2152">
        <v>85</v>
      </c>
      <c r="F2152">
        <v>2</v>
      </c>
      <c r="G2152">
        <v>2</v>
      </c>
    </row>
    <row r="2153" spans="1:7" x14ac:dyDescent="0.3">
      <c r="A2153">
        <v>10206</v>
      </c>
      <c r="B2153" s="2">
        <v>45566</v>
      </c>
      <c r="C2153" t="s">
        <v>97</v>
      </c>
      <c r="D2153">
        <v>152</v>
      </c>
      <c r="E2153">
        <v>12</v>
      </c>
      <c r="F2153">
        <v>1</v>
      </c>
      <c r="G2153">
        <v>0</v>
      </c>
    </row>
    <row r="2154" spans="1:7" x14ac:dyDescent="0.3">
      <c r="A2154">
        <v>10207</v>
      </c>
      <c r="B2154" s="2">
        <v>44743</v>
      </c>
      <c r="C2154" t="s">
        <v>65</v>
      </c>
      <c r="D2154">
        <v>85</v>
      </c>
      <c r="E2154">
        <v>41</v>
      </c>
      <c r="F2154">
        <v>1</v>
      </c>
      <c r="G2154">
        <v>0</v>
      </c>
    </row>
    <row r="2155" spans="1:7" x14ac:dyDescent="0.3">
      <c r="A2155">
        <v>10207</v>
      </c>
      <c r="B2155" s="2">
        <v>45444</v>
      </c>
      <c r="C2155" t="s">
        <v>38</v>
      </c>
      <c r="D2155">
        <v>88</v>
      </c>
      <c r="E2155">
        <v>61</v>
      </c>
      <c r="F2155">
        <v>1</v>
      </c>
      <c r="G2155">
        <v>1</v>
      </c>
    </row>
    <row r="2156" spans="1:7" x14ac:dyDescent="0.3">
      <c r="A2156">
        <v>10207</v>
      </c>
      <c r="B2156" s="2">
        <v>45352</v>
      </c>
      <c r="C2156" t="s">
        <v>46</v>
      </c>
      <c r="D2156">
        <v>300</v>
      </c>
      <c r="E2156">
        <v>41</v>
      </c>
      <c r="F2156">
        <v>2</v>
      </c>
      <c r="G2156">
        <v>0</v>
      </c>
    </row>
    <row r="2157" spans="1:7" x14ac:dyDescent="0.3">
      <c r="A2157">
        <v>10207</v>
      </c>
      <c r="B2157" s="2">
        <v>44866</v>
      </c>
      <c r="C2157" t="s">
        <v>69</v>
      </c>
      <c r="D2157">
        <v>256</v>
      </c>
      <c r="E2157">
        <v>65</v>
      </c>
      <c r="F2157">
        <v>1</v>
      </c>
      <c r="G2157">
        <v>0</v>
      </c>
    </row>
    <row r="2158" spans="1:7" x14ac:dyDescent="0.3">
      <c r="A2158">
        <v>10207</v>
      </c>
      <c r="B2158" s="2">
        <v>45323</v>
      </c>
      <c r="C2158" t="s">
        <v>42</v>
      </c>
      <c r="D2158">
        <v>231</v>
      </c>
      <c r="E2158">
        <v>13</v>
      </c>
      <c r="F2158">
        <v>1</v>
      </c>
      <c r="G2158">
        <v>1</v>
      </c>
    </row>
    <row r="2159" spans="1:7" x14ac:dyDescent="0.3">
      <c r="A2159">
        <v>10207</v>
      </c>
      <c r="B2159" s="2">
        <v>45200</v>
      </c>
      <c r="C2159" t="s">
        <v>67</v>
      </c>
      <c r="D2159">
        <v>199</v>
      </c>
      <c r="E2159">
        <v>72</v>
      </c>
      <c r="F2159">
        <v>1</v>
      </c>
      <c r="G2159">
        <v>0</v>
      </c>
    </row>
    <row r="2160" spans="1:7" x14ac:dyDescent="0.3">
      <c r="A2160">
        <v>10207</v>
      </c>
      <c r="B2160" s="2">
        <v>45505</v>
      </c>
      <c r="C2160" t="s">
        <v>96</v>
      </c>
      <c r="D2160">
        <v>212</v>
      </c>
      <c r="E2160">
        <v>65</v>
      </c>
      <c r="F2160">
        <v>1</v>
      </c>
      <c r="G2160">
        <v>1</v>
      </c>
    </row>
    <row r="2161" spans="1:7" x14ac:dyDescent="0.3">
      <c r="A2161">
        <v>10207</v>
      </c>
      <c r="B2161" s="2">
        <v>45017</v>
      </c>
      <c r="C2161" t="s">
        <v>55</v>
      </c>
      <c r="D2161">
        <v>156</v>
      </c>
      <c r="E2161">
        <v>53</v>
      </c>
      <c r="F2161">
        <v>2</v>
      </c>
      <c r="G2161">
        <v>0</v>
      </c>
    </row>
    <row r="2162" spans="1:7" x14ac:dyDescent="0.3">
      <c r="A2162">
        <v>10207</v>
      </c>
      <c r="B2162" s="2">
        <v>44866</v>
      </c>
      <c r="C2162" t="s">
        <v>10</v>
      </c>
      <c r="D2162">
        <v>177</v>
      </c>
      <c r="E2162">
        <v>22</v>
      </c>
      <c r="F2162">
        <v>3</v>
      </c>
      <c r="G2162">
        <v>0</v>
      </c>
    </row>
    <row r="2163" spans="1:7" x14ac:dyDescent="0.3">
      <c r="A2163">
        <v>10207</v>
      </c>
      <c r="B2163" s="2">
        <v>44713</v>
      </c>
      <c r="C2163" t="s">
        <v>79</v>
      </c>
      <c r="D2163">
        <v>52</v>
      </c>
      <c r="E2163">
        <v>73</v>
      </c>
      <c r="F2163">
        <v>0</v>
      </c>
      <c r="G2163">
        <v>0</v>
      </c>
    </row>
    <row r="2164" spans="1:7" x14ac:dyDescent="0.3">
      <c r="A2164">
        <v>10207</v>
      </c>
      <c r="B2164" s="2">
        <v>44713</v>
      </c>
      <c r="C2164" t="s">
        <v>36</v>
      </c>
      <c r="D2164">
        <v>87</v>
      </c>
      <c r="E2164">
        <v>32</v>
      </c>
      <c r="F2164">
        <v>0</v>
      </c>
      <c r="G2164">
        <v>0</v>
      </c>
    </row>
    <row r="2165" spans="1:7" x14ac:dyDescent="0.3">
      <c r="A2165">
        <v>10208</v>
      </c>
      <c r="B2165" s="2">
        <v>45231</v>
      </c>
      <c r="C2165" t="s">
        <v>21</v>
      </c>
      <c r="D2165">
        <v>54</v>
      </c>
      <c r="E2165">
        <v>52</v>
      </c>
      <c r="F2165">
        <v>0</v>
      </c>
      <c r="G2165">
        <v>0</v>
      </c>
    </row>
    <row r="2166" spans="1:7" x14ac:dyDescent="0.3">
      <c r="A2166">
        <v>10208</v>
      </c>
      <c r="B2166" s="2">
        <v>44743</v>
      </c>
      <c r="C2166" t="s">
        <v>41</v>
      </c>
      <c r="D2166">
        <v>29</v>
      </c>
      <c r="E2166">
        <v>88</v>
      </c>
      <c r="F2166">
        <v>0</v>
      </c>
      <c r="G2166">
        <v>0</v>
      </c>
    </row>
    <row r="2167" spans="1:7" x14ac:dyDescent="0.3">
      <c r="A2167">
        <v>10208</v>
      </c>
      <c r="B2167" s="2">
        <v>44562</v>
      </c>
      <c r="C2167" t="s">
        <v>50</v>
      </c>
      <c r="D2167">
        <v>108</v>
      </c>
      <c r="E2167">
        <v>23</v>
      </c>
      <c r="F2167">
        <v>1</v>
      </c>
      <c r="G2167">
        <v>1</v>
      </c>
    </row>
    <row r="2168" spans="1:7" x14ac:dyDescent="0.3">
      <c r="A2168">
        <v>10208</v>
      </c>
      <c r="B2168" s="2">
        <v>45078</v>
      </c>
      <c r="C2168" t="s">
        <v>90</v>
      </c>
      <c r="D2168">
        <v>159</v>
      </c>
      <c r="E2168">
        <v>88</v>
      </c>
      <c r="F2168">
        <v>4</v>
      </c>
      <c r="G2168">
        <v>0</v>
      </c>
    </row>
    <row r="2169" spans="1:7" x14ac:dyDescent="0.3">
      <c r="A2169">
        <v>10208</v>
      </c>
      <c r="B2169" s="2">
        <v>45108</v>
      </c>
      <c r="C2169" t="s">
        <v>91</v>
      </c>
      <c r="D2169">
        <v>80</v>
      </c>
      <c r="E2169">
        <v>30</v>
      </c>
      <c r="F2169">
        <v>1</v>
      </c>
      <c r="G2169">
        <v>1</v>
      </c>
    </row>
    <row r="2170" spans="1:7" x14ac:dyDescent="0.3">
      <c r="A2170">
        <v>10209</v>
      </c>
      <c r="B2170" s="2">
        <v>45413</v>
      </c>
      <c r="C2170" t="s">
        <v>103</v>
      </c>
      <c r="D2170">
        <v>193</v>
      </c>
      <c r="E2170">
        <v>93</v>
      </c>
      <c r="F2170">
        <v>2</v>
      </c>
      <c r="G2170">
        <v>1</v>
      </c>
    </row>
    <row r="2171" spans="1:7" x14ac:dyDescent="0.3">
      <c r="A2171">
        <v>10209</v>
      </c>
      <c r="B2171" s="2">
        <v>45323</v>
      </c>
      <c r="C2171" t="s">
        <v>93</v>
      </c>
      <c r="D2171">
        <v>224</v>
      </c>
      <c r="E2171">
        <v>36</v>
      </c>
      <c r="F2171">
        <v>1</v>
      </c>
      <c r="G2171">
        <v>1</v>
      </c>
    </row>
    <row r="2172" spans="1:7" x14ac:dyDescent="0.3">
      <c r="A2172">
        <v>10209</v>
      </c>
      <c r="B2172" s="2">
        <v>45017</v>
      </c>
      <c r="C2172" t="s">
        <v>69</v>
      </c>
      <c r="D2172">
        <v>246</v>
      </c>
      <c r="E2172">
        <v>14</v>
      </c>
      <c r="F2172">
        <v>2</v>
      </c>
      <c r="G2172">
        <v>0</v>
      </c>
    </row>
    <row r="2173" spans="1:7" x14ac:dyDescent="0.3">
      <c r="A2173">
        <v>10209</v>
      </c>
      <c r="B2173" s="2">
        <v>44713</v>
      </c>
      <c r="C2173" t="s">
        <v>16</v>
      </c>
      <c r="D2173">
        <v>40</v>
      </c>
      <c r="E2173">
        <v>23</v>
      </c>
      <c r="F2173">
        <v>0</v>
      </c>
      <c r="G2173">
        <v>0</v>
      </c>
    </row>
    <row r="2174" spans="1:7" x14ac:dyDescent="0.3">
      <c r="A2174">
        <v>10209</v>
      </c>
      <c r="B2174" s="2">
        <v>45413</v>
      </c>
      <c r="C2174" t="s">
        <v>67</v>
      </c>
      <c r="D2174">
        <v>74</v>
      </c>
      <c r="E2174">
        <v>46</v>
      </c>
      <c r="F2174">
        <v>2</v>
      </c>
      <c r="G2174">
        <v>0</v>
      </c>
    </row>
    <row r="2175" spans="1:7" x14ac:dyDescent="0.3">
      <c r="A2175">
        <v>10209</v>
      </c>
      <c r="B2175" s="2">
        <v>45200</v>
      </c>
      <c r="C2175" t="s">
        <v>81</v>
      </c>
      <c r="D2175">
        <v>173</v>
      </c>
      <c r="E2175">
        <v>65</v>
      </c>
      <c r="F2175">
        <v>1</v>
      </c>
      <c r="G2175">
        <v>1</v>
      </c>
    </row>
    <row r="2176" spans="1:7" x14ac:dyDescent="0.3">
      <c r="A2176">
        <v>10209</v>
      </c>
      <c r="B2176" s="2">
        <v>45352</v>
      </c>
      <c r="C2176" t="s">
        <v>32</v>
      </c>
      <c r="D2176">
        <v>72</v>
      </c>
      <c r="E2176">
        <v>48</v>
      </c>
      <c r="F2176">
        <v>5</v>
      </c>
      <c r="G2176">
        <v>4</v>
      </c>
    </row>
    <row r="2177" spans="1:7" x14ac:dyDescent="0.3">
      <c r="A2177">
        <v>10209</v>
      </c>
      <c r="B2177" s="2">
        <v>44958</v>
      </c>
      <c r="C2177" t="s">
        <v>92</v>
      </c>
      <c r="D2177">
        <v>252</v>
      </c>
      <c r="E2177">
        <v>60</v>
      </c>
      <c r="F2177">
        <v>1</v>
      </c>
      <c r="G2177">
        <v>0</v>
      </c>
    </row>
    <row r="2178" spans="1:7" x14ac:dyDescent="0.3">
      <c r="A2178">
        <v>10209</v>
      </c>
      <c r="B2178" s="2">
        <v>44927</v>
      </c>
      <c r="C2178" t="s">
        <v>40</v>
      </c>
      <c r="D2178">
        <v>186</v>
      </c>
      <c r="E2178">
        <v>42</v>
      </c>
      <c r="F2178">
        <v>0</v>
      </c>
      <c r="G2178">
        <v>0</v>
      </c>
    </row>
    <row r="2179" spans="1:7" x14ac:dyDescent="0.3">
      <c r="A2179">
        <v>10209</v>
      </c>
      <c r="B2179" s="2">
        <v>45292</v>
      </c>
      <c r="C2179" t="s">
        <v>8</v>
      </c>
      <c r="D2179">
        <v>105</v>
      </c>
      <c r="E2179">
        <v>100</v>
      </c>
      <c r="F2179">
        <v>3</v>
      </c>
      <c r="G2179">
        <v>3</v>
      </c>
    </row>
    <row r="2180" spans="1:7" x14ac:dyDescent="0.3">
      <c r="A2180">
        <v>10209</v>
      </c>
      <c r="B2180" s="2">
        <v>45170</v>
      </c>
      <c r="C2180" t="s">
        <v>54</v>
      </c>
      <c r="D2180">
        <v>240</v>
      </c>
      <c r="E2180">
        <v>94</v>
      </c>
      <c r="F2180">
        <v>1</v>
      </c>
      <c r="G2180">
        <v>1</v>
      </c>
    </row>
    <row r="2181" spans="1:7" x14ac:dyDescent="0.3">
      <c r="A2181">
        <v>10209</v>
      </c>
      <c r="B2181" s="2">
        <v>45170</v>
      </c>
      <c r="C2181" t="s">
        <v>47</v>
      </c>
      <c r="D2181">
        <v>300</v>
      </c>
      <c r="E2181">
        <v>42</v>
      </c>
      <c r="F2181">
        <v>0</v>
      </c>
      <c r="G2181">
        <v>0</v>
      </c>
    </row>
    <row r="2182" spans="1:7" x14ac:dyDescent="0.3">
      <c r="A2182">
        <v>10209</v>
      </c>
      <c r="B2182" s="2">
        <v>45352</v>
      </c>
      <c r="C2182" t="s">
        <v>89</v>
      </c>
      <c r="D2182">
        <v>57</v>
      </c>
      <c r="E2182">
        <v>15</v>
      </c>
      <c r="F2182">
        <v>2</v>
      </c>
      <c r="G2182">
        <v>0</v>
      </c>
    </row>
    <row r="2183" spans="1:7" x14ac:dyDescent="0.3">
      <c r="A2183">
        <v>10209</v>
      </c>
      <c r="B2183" s="2">
        <v>44805</v>
      </c>
      <c r="C2183" t="s">
        <v>24</v>
      </c>
      <c r="D2183">
        <v>132</v>
      </c>
      <c r="E2183">
        <v>45</v>
      </c>
      <c r="F2183">
        <v>4</v>
      </c>
      <c r="G2183">
        <v>3</v>
      </c>
    </row>
    <row r="2184" spans="1:7" x14ac:dyDescent="0.3">
      <c r="A2184">
        <v>10209</v>
      </c>
      <c r="B2184" s="2">
        <v>44927</v>
      </c>
      <c r="C2184" t="s">
        <v>64</v>
      </c>
      <c r="D2184">
        <v>102</v>
      </c>
      <c r="E2184">
        <v>90</v>
      </c>
      <c r="F2184">
        <v>0</v>
      </c>
      <c r="G2184">
        <v>0</v>
      </c>
    </row>
    <row r="2185" spans="1:7" x14ac:dyDescent="0.3">
      <c r="A2185">
        <v>10210</v>
      </c>
      <c r="B2185" s="2">
        <v>44958</v>
      </c>
      <c r="C2185" t="s">
        <v>95</v>
      </c>
      <c r="D2185">
        <v>85</v>
      </c>
      <c r="E2185">
        <v>60</v>
      </c>
      <c r="F2185">
        <v>2</v>
      </c>
      <c r="G2185">
        <v>2</v>
      </c>
    </row>
    <row r="2186" spans="1:7" x14ac:dyDescent="0.3">
      <c r="A2186">
        <v>10210</v>
      </c>
      <c r="B2186" s="2">
        <v>45566</v>
      </c>
      <c r="C2186" t="s">
        <v>47</v>
      </c>
      <c r="D2186">
        <v>110</v>
      </c>
      <c r="E2186">
        <v>85</v>
      </c>
      <c r="F2186">
        <v>0</v>
      </c>
      <c r="G2186">
        <v>0</v>
      </c>
    </row>
    <row r="2187" spans="1:7" x14ac:dyDescent="0.3">
      <c r="A2187">
        <v>10210</v>
      </c>
      <c r="B2187" s="2">
        <v>45627</v>
      </c>
      <c r="C2187" t="s">
        <v>82</v>
      </c>
      <c r="D2187">
        <v>158</v>
      </c>
      <c r="E2187">
        <v>46</v>
      </c>
      <c r="F2187">
        <v>3</v>
      </c>
      <c r="G2187">
        <v>0</v>
      </c>
    </row>
    <row r="2188" spans="1:7" x14ac:dyDescent="0.3">
      <c r="A2188">
        <v>10210</v>
      </c>
      <c r="B2188" s="2">
        <v>45200</v>
      </c>
      <c r="C2188" t="s">
        <v>51</v>
      </c>
      <c r="D2188">
        <v>19</v>
      </c>
      <c r="E2188">
        <v>70</v>
      </c>
      <c r="F2188">
        <v>4</v>
      </c>
      <c r="G2188">
        <v>0</v>
      </c>
    </row>
    <row r="2189" spans="1:7" x14ac:dyDescent="0.3">
      <c r="A2189">
        <v>10210</v>
      </c>
      <c r="B2189" s="2">
        <v>45352</v>
      </c>
      <c r="C2189" t="s">
        <v>4</v>
      </c>
      <c r="D2189">
        <v>247</v>
      </c>
      <c r="E2189">
        <v>50</v>
      </c>
      <c r="F2189">
        <v>4</v>
      </c>
      <c r="G2189">
        <v>1</v>
      </c>
    </row>
    <row r="2190" spans="1:7" x14ac:dyDescent="0.3">
      <c r="A2190">
        <v>10210</v>
      </c>
      <c r="B2190" s="2">
        <v>44986</v>
      </c>
      <c r="C2190" t="s">
        <v>17</v>
      </c>
      <c r="D2190">
        <v>240</v>
      </c>
      <c r="E2190">
        <v>14</v>
      </c>
      <c r="F2190">
        <v>2</v>
      </c>
      <c r="G2190">
        <v>2</v>
      </c>
    </row>
    <row r="2191" spans="1:7" x14ac:dyDescent="0.3">
      <c r="A2191">
        <v>10210</v>
      </c>
      <c r="B2191" s="2">
        <v>44986</v>
      </c>
      <c r="C2191" t="s">
        <v>65</v>
      </c>
      <c r="D2191">
        <v>140</v>
      </c>
      <c r="E2191">
        <v>77</v>
      </c>
      <c r="F2191">
        <v>2</v>
      </c>
      <c r="G2191">
        <v>0</v>
      </c>
    </row>
    <row r="2192" spans="1:7" x14ac:dyDescent="0.3">
      <c r="A2192">
        <v>10210</v>
      </c>
      <c r="B2192" s="2">
        <v>44986</v>
      </c>
      <c r="C2192" t="s">
        <v>102</v>
      </c>
      <c r="D2192">
        <v>30</v>
      </c>
      <c r="E2192">
        <v>60</v>
      </c>
      <c r="F2192">
        <v>1</v>
      </c>
      <c r="G2192">
        <v>0</v>
      </c>
    </row>
    <row r="2193" spans="1:7" x14ac:dyDescent="0.3">
      <c r="A2193">
        <v>10210</v>
      </c>
      <c r="B2193" s="2">
        <v>44562</v>
      </c>
      <c r="C2193" t="s">
        <v>68</v>
      </c>
      <c r="D2193">
        <v>230</v>
      </c>
      <c r="E2193">
        <v>78</v>
      </c>
      <c r="F2193">
        <v>0</v>
      </c>
      <c r="G2193">
        <v>0</v>
      </c>
    </row>
    <row r="2194" spans="1:7" x14ac:dyDescent="0.3">
      <c r="A2194">
        <v>10210</v>
      </c>
      <c r="B2194" s="2">
        <v>45597</v>
      </c>
      <c r="C2194" t="s">
        <v>29</v>
      </c>
      <c r="D2194">
        <v>223</v>
      </c>
      <c r="E2194">
        <v>73</v>
      </c>
      <c r="F2194">
        <v>1</v>
      </c>
      <c r="G2194">
        <v>0</v>
      </c>
    </row>
    <row r="2195" spans="1:7" x14ac:dyDescent="0.3">
      <c r="A2195">
        <v>10211</v>
      </c>
      <c r="B2195" s="2">
        <v>44927</v>
      </c>
      <c r="C2195" t="s">
        <v>31</v>
      </c>
      <c r="D2195">
        <v>17</v>
      </c>
      <c r="E2195">
        <v>92</v>
      </c>
      <c r="F2195">
        <v>0</v>
      </c>
      <c r="G2195">
        <v>0</v>
      </c>
    </row>
    <row r="2196" spans="1:7" x14ac:dyDescent="0.3">
      <c r="A2196">
        <v>10211</v>
      </c>
      <c r="B2196" s="2">
        <v>45017</v>
      </c>
      <c r="C2196" t="s">
        <v>72</v>
      </c>
      <c r="D2196">
        <v>255</v>
      </c>
      <c r="E2196">
        <v>43</v>
      </c>
      <c r="F2196">
        <v>0</v>
      </c>
      <c r="G2196">
        <v>0</v>
      </c>
    </row>
    <row r="2197" spans="1:7" x14ac:dyDescent="0.3">
      <c r="A2197">
        <v>10211</v>
      </c>
      <c r="B2197" s="2">
        <v>44866</v>
      </c>
      <c r="C2197" t="s">
        <v>88</v>
      </c>
      <c r="D2197">
        <v>159</v>
      </c>
      <c r="E2197">
        <v>64</v>
      </c>
      <c r="F2197">
        <v>3</v>
      </c>
      <c r="G2197">
        <v>1</v>
      </c>
    </row>
    <row r="2198" spans="1:7" x14ac:dyDescent="0.3">
      <c r="A2198">
        <v>10211</v>
      </c>
      <c r="B2198" s="2">
        <v>44958</v>
      </c>
      <c r="C2198" t="s">
        <v>74</v>
      </c>
      <c r="D2198">
        <v>93</v>
      </c>
      <c r="E2198">
        <v>49</v>
      </c>
      <c r="F2198">
        <v>0</v>
      </c>
      <c r="G2198">
        <v>0</v>
      </c>
    </row>
    <row r="2199" spans="1:7" x14ac:dyDescent="0.3">
      <c r="A2199">
        <v>10211</v>
      </c>
      <c r="B2199" s="2">
        <v>45597</v>
      </c>
      <c r="C2199" t="s">
        <v>40</v>
      </c>
      <c r="D2199">
        <v>290</v>
      </c>
      <c r="E2199">
        <v>25</v>
      </c>
      <c r="F2199">
        <v>0</v>
      </c>
      <c r="G2199">
        <v>0</v>
      </c>
    </row>
    <row r="2200" spans="1:7" x14ac:dyDescent="0.3">
      <c r="A2200">
        <v>10211</v>
      </c>
      <c r="B2200" s="2">
        <v>44562</v>
      </c>
      <c r="C2200" t="s">
        <v>103</v>
      </c>
      <c r="D2200">
        <v>132</v>
      </c>
      <c r="E2200">
        <v>24</v>
      </c>
      <c r="F2200">
        <v>1</v>
      </c>
      <c r="G2200">
        <v>0</v>
      </c>
    </row>
    <row r="2201" spans="1:7" x14ac:dyDescent="0.3">
      <c r="A2201">
        <v>10211</v>
      </c>
      <c r="B2201" s="2">
        <v>45413</v>
      </c>
      <c r="C2201" t="s">
        <v>18</v>
      </c>
      <c r="D2201">
        <v>182</v>
      </c>
      <c r="E2201">
        <v>71</v>
      </c>
      <c r="F2201">
        <v>1</v>
      </c>
      <c r="G2201">
        <v>0</v>
      </c>
    </row>
    <row r="2202" spans="1:7" x14ac:dyDescent="0.3">
      <c r="A2202">
        <v>10211</v>
      </c>
      <c r="B2202" s="2">
        <v>45078</v>
      </c>
      <c r="C2202" t="s">
        <v>34</v>
      </c>
      <c r="D2202">
        <v>52</v>
      </c>
      <c r="E2202">
        <v>32</v>
      </c>
      <c r="F2202">
        <v>0</v>
      </c>
      <c r="G2202">
        <v>0</v>
      </c>
    </row>
    <row r="2203" spans="1:7" x14ac:dyDescent="0.3">
      <c r="A2203">
        <v>10211</v>
      </c>
      <c r="B2203" s="2">
        <v>45292</v>
      </c>
      <c r="C2203" t="s">
        <v>53</v>
      </c>
      <c r="D2203">
        <v>106</v>
      </c>
      <c r="E2203">
        <v>12</v>
      </c>
      <c r="F2203">
        <v>2</v>
      </c>
      <c r="G2203">
        <v>2</v>
      </c>
    </row>
    <row r="2204" spans="1:7" x14ac:dyDescent="0.3">
      <c r="A2204">
        <v>10211</v>
      </c>
      <c r="B2204" s="2">
        <v>44713</v>
      </c>
      <c r="C2204" t="s">
        <v>75</v>
      </c>
      <c r="D2204">
        <v>42</v>
      </c>
      <c r="E2204">
        <v>30</v>
      </c>
      <c r="F2204">
        <v>0</v>
      </c>
      <c r="G2204">
        <v>0</v>
      </c>
    </row>
    <row r="2205" spans="1:7" x14ac:dyDescent="0.3">
      <c r="A2205">
        <v>10211</v>
      </c>
      <c r="B2205" s="2">
        <v>45566</v>
      </c>
      <c r="C2205" t="s">
        <v>96</v>
      </c>
      <c r="D2205">
        <v>283</v>
      </c>
      <c r="E2205">
        <v>13</v>
      </c>
      <c r="F2205">
        <v>1</v>
      </c>
      <c r="G2205">
        <v>1</v>
      </c>
    </row>
    <row r="2206" spans="1:7" x14ac:dyDescent="0.3">
      <c r="A2206">
        <v>10211</v>
      </c>
      <c r="B2206" s="2">
        <v>45200</v>
      </c>
      <c r="C2206" t="s">
        <v>46</v>
      </c>
      <c r="D2206">
        <v>209</v>
      </c>
      <c r="E2206">
        <v>37</v>
      </c>
      <c r="F2206">
        <v>0</v>
      </c>
      <c r="G2206">
        <v>0</v>
      </c>
    </row>
    <row r="2207" spans="1:7" x14ac:dyDescent="0.3">
      <c r="A2207">
        <v>10211</v>
      </c>
      <c r="B2207" s="2">
        <v>44866</v>
      </c>
      <c r="C2207" t="s">
        <v>26</v>
      </c>
      <c r="D2207">
        <v>107</v>
      </c>
      <c r="E2207">
        <v>85</v>
      </c>
      <c r="F2207">
        <v>5</v>
      </c>
      <c r="G2207">
        <v>3</v>
      </c>
    </row>
    <row r="2208" spans="1:7" x14ac:dyDescent="0.3">
      <c r="A2208">
        <v>10211</v>
      </c>
      <c r="B2208" s="2">
        <v>44682</v>
      </c>
      <c r="C2208" t="s">
        <v>73</v>
      </c>
      <c r="D2208">
        <v>126</v>
      </c>
      <c r="E2208">
        <v>59</v>
      </c>
      <c r="F2208">
        <v>4</v>
      </c>
      <c r="G2208">
        <v>3</v>
      </c>
    </row>
    <row r="2209" spans="1:7" x14ac:dyDescent="0.3">
      <c r="A2209">
        <v>10212</v>
      </c>
      <c r="B2209" s="2">
        <v>44593</v>
      </c>
      <c r="C2209" t="s">
        <v>86</v>
      </c>
      <c r="D2209">
        <v>200</v>
      </c>
      <c r="E2209">
        <v>50</v>
      </c>
      <c r="F2209">
        <v>3</v>
      </c>
      <c r="G2209">
        <v>0</v>
      </c>
    </row>
    <row r="2210" spans="1:7" x14ac:dyDescent="0.3">
      <c r="A2210">
        <v>10212</v>
      </c>
      <c r="B2210" s="2">
        <v>45444</v>
      </c>
      <c r="C2210" t="s">
        <v>51</v>
      </c>
      <c r="D2210">
        <v>53</v>
      </c>
      <c r="E2210">
        <v>85</v>
      </c>
      <c r="F2210">
        <v>0</v>
      </c>
      <c r="G2210">
        <v>0</v>
      </c>
    </row>
    <row r="2211" spans="1:7" x14ac:dyDescent="0.3">
      <c r="A2211">
        <v>10212</v>
      </c>
      <c r="B2211" s="2">
        <v>44805</v>
      </c>
      <c r="C2211" t="s">
        <v>29</v>
      </c>
      <c r="D2211">
        <v>252</v>
      </c>
      <c r="E2211">
        <v>53</v>
      </c>
      <c r="F2211">
        <v>4</v>
      </c>
      <c r="G2211">
        <v>4</v>
      </c>
    </row>
    <row r="2212" spans="1:7" x14ac:dyDescent="0.3">
      <c r="A2212">
        <v>10212</v>
      </c>
      <c r="B2212" s="2">
        <v>44774</v>
      </c>
      <c r="C2212" t="s">
        <v>9</v>
      </c>
      <c r="D2212">
        <v>26</v>
      </c>
      <c r="E2212">
        <v>78</v>
      </c>
      <c r="F2212">
        <v>1</v>
      </c>
      <c r="G2212">
        <v>1</v>
      </c>
    </row>
    <row r="2213" spans="1:7" x14ac:dyDescent="0.3">
      <c r="A2213">
        <v>10212</v>
      </c>
      <c r="B2213" s="2">
        <v>45383</v>
      </c>
      <c r="C2213" t="s">
        <v>8</v>
      </c>
      <c r="D2213">
        <v>160</v>
      </c>
      <c r="E2213">
        <v>48</v>
      </c>
      <c r="F2213">
        <v>0</v>
      </c>
      <c r="G2213">
        <v>0</v>
      </c>
    </row>
    <row r="2214" spans="1:7" x14ac:dyDescent="0.3">
      <c r="A2214">
        <v>10212</v>
      </c>
      <c r="B2214" s="2">
        <v>44805</v>
      </c>
      <c r="C2214" t="s">
        <v>61</v>
      </c>
      <c r="D2214">
        <v>142</v>
      </c>
      <c r="E2214">
        <v>53</v>
      </c>
      <c r="F2214">
        <v>1</v>
      </c>
      <c r="G2214">
        <v>1</v>
      </c>
    </row>
    <row r="2215" spans="1:7" x14ac:dyDescent="0.3">
      <c r="A2215">
        <v>10212</v>
      </c>
      <c r="B2215" s="2">
        <v>45352</v>
      </c>
      <c r="C2215" t="s">
        <v>28</v>
      </c>
      <c r="D2215">
        <v>48</v>
      </c>
      <c r="E2215">
        <v>73</v>
      </c>
      <c r="F2215">
        <v>2</v>
      </c>
      <c r="G2215">
        <v>0</v>
      </c>
    </row>
    <row r="2216" spans="1:7" x14ac:dyDescent="0.3">
      <c r="A2216">
        <v>10212</v>
      </c>
      <c r="B2216" s="2">
        <v>45139</v>
      </c>
      <c r="C2216" t="s">
        <v>4</v>
      </c>
      <c r="D2216">
        <v>163</v>
      </c>
      <c r="E2216">
        <v>46</v>
      </c>
      <c r="F2216">
        <v>0</v>
      </c>
      <c r="G2216">
        <v>0</v>
      </c>
    </row>
    <row r="2217" spans="1:7" x14ac:dyDescent="0.3">
      <c r="A2217">
        <v>10212</v>
      </c>
      <c r="B2217" s="2">
        <v>45170</v>
      </c>
      <c r="C2217" t="s">
        <v>77</v>
      </c>
      <c r="D2217">
        <v>104</v>
      </c>
      <c r="E2217">
        <v>56</v>
      </c>
      <c r="F2217">
        <v>0</v>
      </c>
      <c r="G2217">
        <v>0</v>
      </c>
    </row>
    <row r="2218" spans="1:7" x14ac:dyDescent="0.3">
      <c r="A2218">
        <v>10212</v>
      </c>
      <c r="B2218" s="2">
        <v>44774</v>
      </c>
      <c r="C2218" t="s">
        <v>49</v>
      </c>
      <c r="D2218">
        <v>58</v>
      </c>
      <c r="E2218">
        <v>25</v>
      </c>
      <c r="F2218">
        <v>2</v>
      </c>
      <c r="G2218">
        <v>1</v>
      </c>
    </row>
    <row r="2219" spans="1:7" x14ac:dyDescent="0.3">
      <c r="A2219">
        <v>10213</v>
      </c>
      <c r="B2219" s="2">
        <v>45139</v>
      </c>
      <c r="C2219" t="s">
        <v>77</v>
      </c>
      <c r="D2219">
        <v>291</v>
      </c>
      <c r="E2219">
        <v>80</v>
      </c>
      <c r="F2219">
        <v>0</v>
      </c>
      <c r="G2219">
        <v>0</v>
      </c>
    </row>
    <row r="2220" spans="1:7" x14ac:dyDescent="0.3">
      <c r="A2220">
        <v>10213</v>
      </c>
      <c r="B2220" s="2">
        <v>45139</v>
      </c>
      <c r="C2220" t="s">
        <v>31</v>
      </c>
      <c r="D2220">
        <v>61</v>
      </c>
      <c r="E2220">
        <v>63</v>
      </c>
      <c r="F2220">
        <v>0</v>
      </c>
      <c r="G2220">
        <v>0</v>
      </c>
    </row>
    <row r="2221" spans="1:7" x14ac:dyDescent="0.3">
      <c r="A2221">
        <v>10213</v>
      </c>
      <c r="B2221" s="2">
        <v>44713</v>
      </c>
      <c r="C2221" t="s">
        <v>78</v>
      </c>
      <c r="D2221">
        <v>180</v>
      </c>
      <c r="E2221">
        <v>18</v>
      </c>
      <c r="F2221">
        <v>0</v>
      </c>
      <c r="G2221">
        <v>0</v>
      </c>
    </row>
    <row r="2222" spans="1:7" x14ac:dyDescent="0.3">
      <c r="A2222">
        <v>10213</v>
      </c>
      <c r="B2222" s="2">
        <v>44743</v>
      </c>
      <c r="C2222" t="s">
        <v>14</v>
      </c>
      <c r="D2222">
        <v>12</v>
      </c>
      <c r="E2222">
        <v>70</v>
      </c>
      <c r="F2222">
        <v>1</v>
      </c>
      <c r="G2222">
        <v>0</v>
      </c>
    </row>
    <row r="2223" spans="1:7" x14ac:dyDescent="0.3">
      <c r="A2223">
        <v>10213</v>
      </c>
      <c r="B2223" s="2">
        <v>45261</v>
      </c>
      <c r="C2223" t="s">
        <v>33</v>
      </c>
      <c r="D2223">
        <v>217</v>
      </c>
      <c r="E2223">
        <v>30</v>
      </c>
      <c r="F2223">
        <v>0</v>
      </c>
      <c r="G2223">
        <v>0</v>
      </c>
    </row>
    <row r="2224" spans="1:7" x14ac:dyDescent="0.3">
      <c r="A2224">
        <v>10213</v>
      </c>
      <c r="B2224" s="2">
        <v>45627</v>
      </c>
      <c r="C2224" t="s">
        <v>10</v>
      </c>
      <c r="D2224">
        <v>136</v>
      </c>
      <c r="E2224">
        <v>33</v>
      </c>
      <c r="F2224">
        <v>1</v>
      </c>
      <c r="G2224">
        <v>0</v>
      </c>
    </row>
    <row r="2225" spans="1:7" x14ac:dyDescent="0.3">
      <c r="A2225">
        <v>10213</v>
      </c>
      <c r="B2225" s="2">
        <v>44743</v>
      </c>
      <c r="C2225" t="s">
        <v>39</v>
      </c>
      <c r="D2225">
        <v>18</v>
      </c>
      <c r="E2225">
        <v>31</v>
      </c>
      <c r="F2225">
        <v>1</v>
      </c>
      <c r="G2225">
        <v>0</v>
      </c>
    </row>
    <row r="2226" spans="1:7" x14ac:dyDescent="0.3">
      <c r="A2226">
        <v>10214</v>
      </c>
      <c r="B2226" s="2">
        <v>44958</v>
      </c>
      <c r="C2226" t="s">
        <v>69</v>
      </c>
      <c r="D2226">
        <v>208</v>
      </c>
      <c r="E2226">
        <v>54</v>
      </c>
      <c r="F2226">
        <v>2</v>
      </c>
      <c r="G2226">
        <v>1</v>
      </c>
    </row>
    <row r="2227" spans="1:7" x14ac:dyDescent="0.3">
      <c r="A2227">
        <v>10214</v>
      </c>
      <c r="B2227" s="2">
        <v>44805</v>
      </c>
      <c r="C2227" t="s">
        <v>34</v>
      </c>
      <c r="D2227">
        <v>217</v>
      </c>
      <c r="E2227">
        <v>44</v>
      </c>
      <c r="F2227">
        <v>3</v>
      </c>
      <c r="G2227">
        <v>2</v>
      </c>
    </row>
    <row r="2228" spans="1:7" x14ac:dyDescent="0.3">
      <c r="A2228">
        <v>10214</v>
      </c>
      <c r="B2228" s="2">
        <v>45017</v>
      </c>
      <c r="C2228" t="s">
        <v>56</v>
      </c>
      <c r="D2228">
        <v>73</v>
      </c>
      <c r="E2228">
        <v>87</v>
      </c>
      <c r="F2228">
        <v>2</v>
      </c>
      <c r="G2228">
        <v>2</v>
      </c>
    </row>
    <row r="2229" spans="1:7" x14ac:dyDescent="0.3">
      <c r="A2229">
        <v>10214</v>
      </c>
      <c r="B2229" s="2">
        <v>45505</v>
      </c>
      <c r="C2229" t="s">
        <v>4</v>
      </c>
      <c r="D2229">
        <v>10</v>
      </c>
      <c r="E2229">
        <v>42</v>
      </c>
      <c r="F2229">
        <v>1</v>
      </c>
      <c r="G2229">
        <v>0</v>
      </c>
    </row>
    <row r="2230" spans="1:7" x14ac:dyDescent="0.3">
      <c r="A2230">
        <v>10214</v>
      </c>
      <c r="B2230" s="2">
        <v>44805</v>
      </c>
      <c r="C2230" t="s">
        <v>91</v>
      </c>
      <c r="D2230">
        <v>104</v>
      </c>
      <c r="E2230">
        <v>26</v>
      </c>
      <c r="F2230">
        <v>0</v>
      </c>
      <c r="G2230">
        <v>0</v>
      </c>
    </row>
    <row r="2231" spans="1:7" x14ac:dyDescent="0.3">
      <c r="A2231">
        <v>10214</v>
      </c>
      <c r="B2231" s="2">
        <v>44621</v>
      </c>
      <c r="C2231" t="s">
        <v>70</v>
      </c>
      <c r="D2231">
        <v>128</v>
      </c>
      <c r="E2231">
        <v>19</v>
      </c>
      <c r="F2231">
        <v>2</v>
      </c>
      <c r="G2231">
        <v>0</v>
      </c>
    </row>
    <row r="2232" spans="1:7" x14ac:dyDescent="0.3">
      <c r="A2232">
        <v>10214</v>
      </c>
      <c r="B2232" s="2">
        <v>45323</v>
      </c>
      <c r="C2232" t="s">
        <v>38</v>
      </c>
      <c r="D2232">
        <v>78</v>
      </c>
      <c r="E2232">
        <v>83</v>
      </c>
      <c r="F2232">
        <v>1</v>
      </c>
      <c r="G2232">
        <v>0</v>
      </c>
    </row>
    <row r="2233" spans="1:7" x14ac:dyDescent="0.3">
      <c r="A2233">
        <v>10214</v>
      </c>
      <c r="B2233" s="2">
        <v>44562</v>
      </c>
      <c r="C2233" t="s">
        <v>77</v>
      </c>
      <c r="D2233">
        <v>117</v>
      </c>
      <c r="E2233">
        <v>23</v>
      </c>
      <c r="F2233">
        <v>0</v>
      </c>
      <c r="G2233">
        <v>0</v>
      </c>
    </row>
    <row r="2234" spans="1:7" x14ac:dyDescent="0.3">
      <c r="A2234">
        <v>10214</v>
      </c>
      <c r="B2234" s="2">
        <v>45200</v>
      </c>
      <c r="C2234" t="s">
        <v>97</v>
      </c>
      <c r="D2234">
        <v>115</v>
      </c>
      <c r="E2234">
        <v>92</v>
      </c>
      <c r="F2234">
        <v>1</v>
      </c>
      <c r="G2234">
        <v>0</v>
      </c>
    </row>
    <row r="2235" spans="1:7" x14ac:dyDescent="0.3">
      <c r="A2235">
        <v>10214</v>
      </c>
      <c r="B2235" s="2">
        <v>44774</v>
      </c>
      <c r="C2235" t="s">
        <v>103</v>
      </c>
      <c r="D2235">
        <v>198</v>
      </c>
      <c r="E2235">
        <v>94</v>
      </c>
      <c r="F2235">
        <v>3</v>
      </c>
      <c r="G2235">
        <v>3</v>
      </c>
    </row>
    <row r="2236" spans="1:7" x14ac:dyDescent="0.3">
      <c r="A2236">
        <v>10214</v>
      </c>
      <c r="B2236" s="2">
        <v>45566</v>
      </c>
      <c r="C2236" t="s">
        <v>28</v>
      </c>
      <c r="D2236">
        <v>150</v>
      </c>
      <c r="E2236">
        <v>36</v>
      </c>
      <c r="F2236">
        <v>1</v>
      </c>
      <c r="G2236">
        <v>0</v>
      </c>
    </row>
    <row r="2237" spans="1:7" x14ac:dyDescent="0.3">
      <c r="A2237">
        <v>10214</v>
      </c>
      <c r="B2237" s="2">
        <v>45292</v>
      </c>
      <c r="C2237" t="s">
        <v>67</v>
      </c>
      <c r="D2237">
        <v>190</v>
      </c>
      <c r="E2237">
        <v>41</v>
      </c>
      <c r="F2237">
        <v>2</v>
      </c>
      <c r="G2237">
        <v>2</v>
      </c>
    </row>
    <row r="2238" spans="1:7" x14ac:dyDescent="0.3">
      <c r="A2238">
        <v>10214</v>
      </c>
      <c r="B2238" s="2">
        <v>45505</v>
      </c>
      <c r="C2238" t="s">
        <v>74</v>
      </c>
      <c r="D2238">
        <v>260</v>
      </c>
      <c r="E2238">
        <v>42</v>
      </c>
      <c r="F2238">
        <v>3</v>
      </c>
      <c r="G2238">
        <v>0</v>
      </c>
    </row>
    <row r="2239" spans="1:7" x14ac:dyDescent="0.3">
      <c r="A2239">
        <v>10214</v>
      </c>
      <c r="B2239" s="2">
        <v>44562</v>
      </c>
      <c r="C2239" t="s">
        <v>11</v>
      </c>
      <c r="D2239">
        <v>231</v>
      </c>
      <c r="E2239">
        <v>17</v>
      </c>
      <c r="F2239">
        <v>1</v>
      </c>
      <c r="G2239">
        <v>0</v>
      </c>
    </row>
    <row r="2240" spans="1:7" x14ac:dyDescent="0.3">
      <c r="A2240">
        <v>10214</v>
      </c>
      <c r="B2240" s="2">
        <v>45444</v>
      </c>
      <c r="C2240" t="s">
        <v>59</v>
      </c>
      <c r="D2240">
        <v>278</v>
      </c>
      <c r="E2240">
        <v>24</v>
      </c>
      <c r="F2240">
        <v>1</v>
      </c>
      <c r="G2240">
        <v>1</v>
      </c>
    </row>
    <row r="2241" spans="1:7" x14ac:dyDescent="0.3">
      <c r="A2241">
        <v>10215</v>
      </c>
      <c r="B2241" s="2">
        <v>45566</v>
      </c>
      <c r="C2241" t="s">
        <v>22</v>
      </c>
      <c r="D2241">
        <v>43</v>
      </c>
      <c r="E2241">
        <v>48</v>
      </c>
      <c r="F2241">
        <v>3</v>
      </c>
      <c r="G2241">
        <v>2</v>
      </c>
    </row>
    <row r="2242" spans="1:7" x14ac:dyDescent="0.3">
      <c r="A2242">
        <v>10215</v>
      </c>
      <c r="B2242" s="2">
        <v>44986</v>
      </c>
      <c r="C2242" t="s">
        <v>40</v>
      </c>
      <c r="D2242">
        <v>240</v>
      </c>
      <c r="E2242">
        <v>71</v>
      </c>
      <c r="F2242">
        <v>2</v>
      </c>
      <c r="G2242">
        <v>1</v>
      </c>
    </row>
    <row r="2243" spans="1:7" x14ac:dyDescent="0.3">
      <c r="A2243">
        <v>10215</v>
      </c>
      <c r="B2243" s="2">
        <v>45292</v>
      </c>
      <c r="C2243" t="s">
        <v>39</v>
      </c>
      <c r="D2243">
        <v>148</v>
      </c>
      <c r="E2243">
        <v>66</v>
      </c>
      <c r="F2243">
        <v>1</v>
      </c>
      <c r="G2243">
        <v>0</v>
      </c>
    </row>
    <row r="2244" spans="1:7" x14ac:dyDescent="0.3">
      <c r="A2244">
        <v>10215</v>
      </c>
      <c r="B2244" s="2">
        <v>44805</v>
      </c>
      <c r="C2244" t="s">
        <v>26</v>
      </c>
      <c r="D2244">
        <v>18</v>
      </c>
      <c r="E2244">
        <v>59</v>
      </c>
      <c r="F2244">
        <v>2</v>
      </c>
      <c r="G2244">
        <v>1</v>
      </c>
    </row>
    <row r="2245" spans="1:7" x14ac:dyDescent="0.3">
      <c r="A2245">
        <v>10215</v>
      </c>
      <c r="B2245" s="2">
        <v>44986</v>
      </c>
      <c r="C2245" t="s">
        <v>58</v>
      </c>
      <c r="D2245">
        <v>292</v>
      </c>
      <c r="E2245">
        <v>24</v>
      </c>
      <c r="F2245">
        <v>5</v>
      </c>
      <c r="G2245">
        <v>1</v>
      </c>
    </row>
    <row r="2246" spans="1:7" x14ac:dyDescent="0.3">
      <c r="A2246">
        <v>10215</v>
      </c>
      <c r="B2246" s="2">
        <v>45078</v>
      </c>
      <c r="C2246" t="s">
        <v>102</v>
      </c>
      <c r="D2246">
        <v>199</v>
      </c>
      <c r="E2246">
        <v>22</v>
      </c>
      <c r="F2246">
        <v>2</v>
      </c>
      <c r="G2246">
        <v>2</v>
      </c>
    </row>
    <row r="2247" spans="1:7" x14ac:dyDescent="0.3">
      <c r="A2247">
        <v>10215</v>
      </c>
      <c r="B2247" s="2">
        <v>45078</v>
      </c>
      <c r="C2247" t="s">
        <v>5</v>
      </c>
      <c r="D2247">
        <v>274</v>
      </c>
      <c r="E2247">
        <v>18</v>
      </c>
      <c r="F2247">
        <v>3</v>
      </c>
      <c r="G2247">
        <v>0</v>
      </c>
    </row>
    <row r="2248" spans="1:7" x14ac:dyDescent="0.3">
      <c r="A2248">
        <v>10215</v>
      </c>
      <c r="B2248" s="2">
        <v>44743</v>
      </c>
      <c r="C2248" t="s">
        <v>64</v>
      </c>
      <c r="D2248">
        <v>133</v>
      </c>
      <c r="E2248">
        <v>95</v>
      </c>
      <c r="F2248">
        <v>2</v>
      </c>
      <c r="G2248">
        <v>0</v>
      </c>
    </row>
    <row r="2249" spans="1:7" x14ac:dyDescent="0.3">
      <c r="A2249">
        <v>10215</v>
      </c>
      <c r="B2249" s="2">
        <v>45627</v>
      </c>
      <c r="C2249" t="s">
        <v>101</v>
      </c>
      <c r="D2249">
        <v>281</v>
      </c>
      <c r="E2249">
        <v>77</v>
      </c>
      <c r="F2249">
        <v>2</v>
      </c>
      <c r="G2249">
        <v>1</v>
      </c>
    </row>
    <row r="2250" spans="1:7" x14ac:dyDescent="0.3">
      <c r="A2250">
        <v>10216</v>
      </c>
      <c r="B2250" s="2">
        <v>45627</v>
      </c>
      <c r="C2250" t="s">
        <v>23</v>
      </c>
      <c r="D2250">
        <v>224</v>
      </c>
      <c r="E2250">
        <v>71</v>
      </c>
      <c r="F2250">
        <v>2</v>
      </c>
      <c r="G2250">
        <v>0</v>
      </c>
    </row>
    <row r="2251" spans="1:7" x14ac:dyDescent="0.3">
      <c r="A2251">
        <v>10216</v>
      </c>
      <c r="B2251" s="2">
        <v>44927</v>
      </c>
      <c r="C2251" t="s">
        <v>6</v>
      </c>
      <c r="D2251">
        <v>105</v>
      </c>
      <c r="E2251">
        <v>42</v>
      </c>
      <c r="F2251">
        <v>1</v>
      </c>
      <c r="G2251">
        <v>1</v>
      </c>
    </row>
    <row r="2252" spans="1:7" x14ac:dyDescent="0.3">
      <c r="A2252">
        <v>10216</v>
      </c>
      <c r="B2252" s="2">
        <v>45078</v>
      </c>
      <c r="C2252" t="s">
        <v>45</v>
      </c>
      <c r="D2252">
        <v>112</v>
      </c>
      <c r="E2252">
        <v>82</v>
      </c>
      <c r="F2252">
        <v>4</v>
      </c>
      <c r="G2252">
        <v>4</v>
      </c>
    </row>
    <row r="2253" spans="1:7" x14ac:dyDescent="0.3">
      <c r="A2253">
        <v>10216</v>
      </c>
      <c r="B2253" s="2">
        <v>45231</v>
      </c>
      <c r="C2253" t="s">
        <v>102</v>
      </c>
      <c r="D2253">
        <v>59</v>
      </c>
      <c r="E2253">
        <v>41</v>
      </c>
      <c r="F2253">
        <v>3</v>
      </c>
      <c r="G2253">
        <v>1</v>
      </c>
    </row>
    <row r="2254" spans="1:7" x14ac:dyDescent="0.3">
      <c r="A2254">
        <v>10216</v>
      </c>
      <c r="B2254" s="2">
        <v>45170</v>
      </c>
      <c r="C2254" t="s">
        <v>92</v>
      </c>
      <c r="D2254">
        <v>33</v>
      </c>
      <c r="E2254">
        <v>40</v>
      </c>
      <c r="F2254">
        <v>2</v>
      </c>
      <c r="G2254">
        <v>1</v>
      </c>
    </row>
    <row r="2255" spans="1:7" x14ac:dyDescent="0.3">
      <c r="A2255">
        <v>10217</v>
      </c>
      <c r="B2255" s="2">
        <v>44958</v>
      </c>
      <c r="C2255" t="s">
        <v>46</v>
      </c>
      <c r="D2255">
        <v>249</v>
      </c>
      <c r="E2255">
        <v>23</v>
      </c>
      <c r="F2255">
        <v>4</v>
      </c>
      <c r="G2255">
        <v>0</v>
      </c>
    </row>
    <row r="2256" spans="1:7" x14ac:dyDescent="0.3">
      <c r="A2256">
        <v>10217</v>
      </c>
      <c r="B2256" s="2">
        <v>45627</v>
      </c>
      <c r="C2256" t="s">
        <v>67</v>
      </c>
      <c r="D2256">
        <v>235</v>
      </c>
      <c r="E2256">
        <v>37</v>
      </c>
      <c r="F2256">
        <v>0</v>
      </c>
      <c r="G2256">
        <v>0</v>
      </c>
    </row>
    <row r="2257" spans="1:7" x14ac:dyDescent="0.3">
      <c r="A2257">
        <v>10217</v>
      </c>
      <c r="B2257" s="2">
        <v>45261</v>
      </c>
      <c r="C2257" t="s">
        <v>33</v>
      </c>
      <c r="D2257">
        <v>59</v>
      </c>
      <c r="E2257">
        <v>85</v>
      </c>
      <c r="F2257">
        <v>1</v>
      </c>
      <c r="G2257">
        <v>0</v>
      </c>
    </row>
    <row r="2258" spans="1:7" x14ac:dyDescent="0.3">
      <c r="A2258">
        <v>10217</v>
      </c>
      <c r="B2258" s="2">
        <v>45352</v>
      </c>
      <c r="C2258" t="s">
        <v>59</v>
      </c>
      <c r="D2258">
        <v>71</v>
      </c>
      <c r="E2258">
        <v>21</v>
      </c>
      <c r="F2258">
        <v>3</v>
      </c>
      <c r="G2258">
        <v>1</v>
      </c>
    </row>
    <row r="2259" spans="1:7" x14ac:dyDescent="0.3">
      <c r="A2259">
        <v>10217</v>
      </c>
      <c r="B2259" s="2">
        <v>45200</v>
      </c>
      <c r="C2259" t="s">
        <v>75</v>
      </c>
      <c r="D2259">
        <v>131</v>
      </c>
      <c r="E2259">
        <v>42</v>
      </c>
      <c r="F2259">
        <v>0</v>
      </c>
      <c r="G2259">
        <v>0</v>
      </c>
    </row>
    <row r="2260" spans="1:7" x14ac:dyDescent="0.3">
      <c r="A2260">
        <v>10217</v>
      </c>
      <c r="B2260" s="2">
        <v>45597</v>
      </c>
      <c r="C2260" t="s">
        <v>6</v>
      </c>
      <c r="D2260">
        <v>133</v>
      </c>
      <c r="E2260">
        <v>79</v>
      </c>
      <c r="F2260">
        <v>1</v>
      </c>
      <c r="G2260">
        <v>1</v>
      </c>
    </row>
    <row r="2261" spans="1:7" x14ac:dyDescent="0.3">
      <c r="A2261">
        <v>10217</v>
      </c>
      <c r="B2261" s="2">
        <v>44866</v>
      </c>
      <c r="C2261" t="s">
        <v>92</v>
      </c>
      <c r="D2261">
        <v>13</v>
      </c>
      <c r="E2261">
        <v>52</v>
      </c>
      <c r="F2261">
        <v>1</v>
      </c>
      <c r="G2261">
        <v>1</v>
      </c>
    </row>
    <row r="2262" spans="1:7" x14ac:dyDescent="0.3">
      <c r="A2262">
        <v>10217</v>
      </c>
      <c r="B2262" s="2">
        <v>44743</v>
      </c>
      <c r="C2262" t="s">
        <v>13</v>
      </c>
      <c r="D2262">
        <v>55</v>
      </c>
      <c r="E2262">
        <v>83</v>
      </c>
      <c r="F2262">
        <v>4</v>
      </c>
      <c r="G2262">
        <v>1</v>
      </c>
    </row>
    <row r="2263" spans="1:7" x14ac:dyDescent="0.3">
      <c r="A2263">
        <v>10217</v>
      </c>
      <c r="B2263" s="2">
        <v>45078</v>
      </c>
      <c r="C2263" t="s">
        <v>17</v>
      </c>
      <c r="D2263">
        <v>10</v>
      </c>
      <c r="E2263">
        <v>67</v>
      </c>
      <c r="F2263">
        <v>2</v>
      </c>
      <c r="G2263">
        <v>1</v>
      </c>
    </row>
    <row r="2264" spans="1:7" x14ac:dyDescent="0.3">
      <c r="A2264">
        <v>10217</v>
      </c>
      <c r="B2264" s="2">
        <v>45627</v>
      </c>
      <c r="C2264" t="s">
        <v>76</v>
      </c>
      <c r="D2264">
        <v>94</v>
      </c>
      <c r="E2264">
        <v>95</v>
      </c>
      <c r="F2264">
        <v>0</v>
      </c>
      <c r="G2264">
        <v>0</v>
      </c>
    </row>
    <row r="2265" spans="1:7" x14ac:dyDescent="0.3">
      <c r="A2265">
        <v>10217</v>
      </c>
      <c r="B2265" s="2">
        <v>45078</v>
      </c>
      <c r="C2265" t="s">
        <v>21</v>
      </c>
      <c r="D2265">
        <v>108</v>
      </c>
      <c r="E2265">
        <v>15</v>
      </c>
      <c r="F2265">
        <v>0</v>
      </c>
      <c r="G2265">
        <v>0</v>
      </c>
    </row>
    <row r="2266" spans="1:7" x14ac:dyDescent="0.3">
      <c r="A2266">
        <v>10217</v>
      </c>
      <c r="B2266" s="2">
        <v>44896</v>
      </c>
      <c r="C2266" t="s">
        <v>56</v>
      </c>
      <c r="D2266">
        <v>110</v>
      </c>
      <c r="E2266">
        <v>47</v>
      </c>
      <c r="F2266">
        <v>0</v>
      </c>
      <c r="G2266">
        <v>0</v>
      </c>
    </row>
    <row r="2267" spans="1:7" x14ac:dyDescent="0.3">
      <c r="A2267">
        <v>10217</v>
      </c>
      <c r="B2267" s="2">
        <v>45444</v>
      </c>
      <c r="C2267" t="s">
        <v>9</v>
      </c>
      <c r="D2267">
        <v>41</v>
      </c>
      <c r="E2267">
        <v>14</v>
      </c>
      <c r="F2267">
        <v>1</v>
      </c>
      <c r="G2267">
        <v>0</v>
      </c>
    </row>
    <row r="2268" spans="1:7" x14ac:dyDescent="0.3">
      <c r="A2268">
        <v>10218</v>
      </c>
      <c r="B2268" s="2">
        <v>45139</v>
      </c>
      <c r="C2268" t="s">
        <v>96</v>
      </c>
      <c r="D2268">
        <v>231</v>
      </c>
      <c r="E2268">
        <v>30</v>
      </c>
      <c r="F2268">
        <v>2</v>
      </c>
      <c r="G2268">
        <v>0</v>
      </c>
    </row>
    <row r="2269" spans="1:7" x14ac:dyDescent="0.3">
      <c r="A2269">
        <v>10218</v>
      </c>
      <c r="B2269" s="2">
        <v>45474</v>
      </c>
      <c r="C2269" t="s">
        <v>30</v>
      </c>
      <c r="D2269">
        <v>203</v>
      </c>
      <c r="E2269">
        <v>14</v>
      </c>
      <c r="F2269">
        <v>0</v>
      </c>
      <c r="G2269">
        <v>0</v>
      </c>
    </row>
    <row r="2270" spans="1:7" x14ac:dyDescent="0.3">
      <c r="A2270">
        <v>10218</v>
      </c>
      <c r="B2270" s="2">
        <v>45597</v>
      </c>
      <c r="C2270" t="s">
        <v>50</v>
      </c>
      <c r="D2270">
        <v>99</v>
      </c>
      <c r="E2270">
        <v>30</v>
      </c>
      <c r="F2270">
        <v>0</v>
      </c>
      <c r="G2270">
        <v>0</v>
      </c>
    </row>
    <row r="2271" spans="1:7" x14ac:dyDescent="0.3">
      <c r="A2271">
        <v>10218</v>
      </c>
      <c r="B2271" s="2">
        <v>44958</v>
      </c>
      <c r="C2271" t="s">
        <v>84</v>
      </c>
      <c r="D2271">
        <v>47</v>
      </c>
      <c r="E2271">
        <v>65</v>
      </c>
      <c r="F2271">
        <v>1</v>
      </c>
      <c r="G2271">
        <v>0</v>
      </c>
    </row>
    <row r="2272" spans="1:7" x14ac:dyDescent="0.3">
      <c r="A2272">
        <v>10218</v>
      </c>
      <c r="B2272" s="2">
        <v>44986</v>
      </c>
      <c r="C2272" t="s">
        <v>100</v>
      </c>
      <c r="D2272">
        <v>95</v>
      </c>
      <c r="E2272">
        <v>30</v>
      </c>
      <c r="F2272">
        <v>2</v>
      </c>
      <c r="G2272">
        <v>1</v>
      </c>
    </row>
    <row r="2273" spans="1:7" x14ac:dyDescent="0.3">
      <c r="A2273">
        <v>10218</v>
      </c>
      <c r="B2273" s="2">
        <v>45597</v>
      </c>
      <c r="C2273" t="s">
        <v>101</v>
      </c>
      <c r="D2273">
        <v>300</v>
      </c>
      <c r="E2273">
        <v>32</v>
      </c>
      <c r="F2273">
        <v>1</v>
      </c>
      <c r="G2273">
        <v>1</v>
      </c>
    </row>
    <row r="2274" spans="1:7" x14ac:dyDescent="0.3">
      <c r="A2274">
        <v>10219</v>
      </c>
      <c r="B2274" s="2">
        <v>45444</v>
      </c>
      <c r="C2274" t="s">
        <v>60</v>
      </c>
      <c r="D2274">
        <v>56</v>
      </c>
      <c r="E2274">
        <v>16</v>
      </c>
      <c r="F2274">
        <v>0</v>
      </c>
      <c r="G2274">
        <v>0</v>
      </c>
    </row>
    <row r="2275" spans="1:7" x14ac:dyDescent="0.3">
      <c r="A2275">
        <v>10219</v>
      </c>
      <c r="B2275" s="2">
        <v>44986</v>
      </c>
      <c r="C2275" t="s">
        <v>39</v>
      </c>
      <c r="D2275">
        <v>283</v>
      </c>
      <c r="E2275">
        <v>93</v>
      </c>
      <c r="F2275">
        <v>1</v>
      </c>
      <c r="G2275">
        <v>1</v>
      </c>
    </row>
    <row r="2276" spans="1:7" x14ac:dyDescent="0.3">
      <c r="A2276">
        <v>10219</v>
      </c>
      <c r="B2276" s="2">
        <v>44805</v>
      </c>
      <c r="C2276" t="s">
        <v>44</v>
      </c>
      <c r="D2276">
        <v>37</v>
      </c>
      <c r="E2276">
        <v>26</v>
      </c>
      <c r="F2276">
        <v>1</v>
      </c>
      <c r="G2276">
        <v>0</v>
      </c>
    </row>
    <row r="2277" spans="1:7" x14ac:dyDescent="0.3">
      <c r="A2277">
        <v>10219</v>
      </c>
      <c r="B2277" s="2">
        <v>45017</v>
      </c>
      <c r="C2277" t="s">
        <v>37</v>
      </c>
      <c r="D2277">
        <v>35</v>
      </c>
      <c r="E2277">
        <v>19</v>
      </c>
      <c r="F2277">
        <v>4</v>
      </c>
      <c r="G2277">
        <v>4</v>
      </c>
    </row>
    <row r="2278" spans="1:7" x14ac:dyDescent="0.3">
      <c r="A2278">
        <v>10219</v>
      </c>
      <c r="B2278" s="2">
        <v>45017</v>
      </c>
      <c r="C2278" t="s">
        <v>81</v>
      </c>
      <c r="D2278">
        <v>285</v>
      </c>
      <c r="E2278">
        <v>77</v>
      </c>
      <c r="F2278">
        <v>0</v>
      </c>
      <c r="G2278">
        <v>0</v>
      </c>
    </row>
    <row r="2279" spans="1:7" x14ac:dyDescent="0.3">
      <c r="A2279">
        <v>10219</v>
      </c>
      <c r="B2279" s="2">
        <v>45597</v>
      </c>
      <c r="C2279" t="s">
        <v>31</v>
      </c>
      <c r="D2279">
        <v>57</v>
      </c>
      <c r="E2279">
        <v>80</v>
      </c>
      <c r="F2279">
        <v>2</v>
      </c>
      <c r="G2279">
        <v>1</v>
      </c>
    </row>
    <row r="2280" spans="1:7" x14ac:dyDescent="0.3">
      <c r="A2280">
        <v>10219</v>
      </c>
      <c r="B2280" s="2">
        <v>44805</v>
      </c>
      <c r="C2280" t="s">
        <v>97</v>
      </c>
      <c r="D2280">
        <v>101</v>
      </c>
      <c r="E2280">
        <v>36</v>
      </c>
      <c r="F2280">
        <v>1</v>
      </c>
      <c r="G2280">
        <v>1</v>
      </c>
    </row>
    <row r="2281" spans="1:7" x14ac:dyDescent="0.3">
      <c r="A2281">
        <v>10219</v>
      </c>
      <c r="B2281" s="2">
        <v>44805</v>
      </c>
      <c r="C2281" t="s">
        <v>102</v>
      </c>
      <c r="D2281">
        <v>122</v>
      </c>
      <c r="E2281">
        <v>19</v>
      </c>
      <c r="F2281">
        <v>0</v>
      </c>
      <c r="G2281">
        <v>0</v>
      </c>
    </row>
    <row r="2282" spans="1:7" x14ac:dyDescent="0.3">
      <c r="A2282">
        <v>10219</v>
      </c>
      <c r="B2282" s="2">
        <v>45383</v>
      </c>
      <c r="C2282" t="s">
        <v>6</v>
      </c>
      <c r="D2282">
        <v>289</v>
      </c>
      <c r="E2282">
        <v>31</v>
      </c>
      <c r="F2282">
        <v>1</v>
      </c>
      <c r="G2282">
        <v>1</v>
      </c>
    </row>
    <row r="2283" spans="1:7" x14ac:dyDescent="0.3">
      <c r="A2283">
        <v>10219</v>
      </c>
      <c r="B2283" s="2">
        <v>45078</v>
      </c>
      <c r="C2283" t="s">
        <v>29</v>
      </c>
      <c r="D2283">
        <v>182</v>
      </c>
      <c r="E2283">
        <v>13</v>
      </c>
      <c r="F2283">
        <v>0</v>
      </c>
      <c r="G2283">
        <v>0</v>
      </c>
    </row>
    <row r="2284" spans="1:7" x14ac:dyDescent="0.3">
      <c r="A2284">
        <v>10219</v>
      </c>
      <c r="B2284" s="2">
        <v>44593</v>
      </c>
      <c r="C2284" t="s">
        <v>55</v>
      </c>
      <c r="D2284">
        <v>25</v>
      </c>
      <c r="E2284">
        <v>91</v>
      </c>
      <c r="F2284">
        <v>1</v>
      </c>
      <c r="G2284">
        <v>0</v>
      </c>
    </row>
    <row r="2285" spans="1:7" x14ac:dyDescent="0.3">
      <c r="A2285">
        <v>10219</v>
      </c>
      <c r="B2285" s="2">
        <v>44713</v>
      </c>
      <c r="C2285" t="s">
        <v>41</v>
      </c>
      <c r="D2285">
        <v>52</v>
      </c>
      <c r="E2285">
        <v>66</v>
      </c>
      <c r="F2285">
        <v>1</v>
      </c>
      <c r="G2285">
        <v>0</v>
      </c>
    </row>
    <row r="2286" spans="1:7" x14ac:dyDescent="0.3">
      <c r="A2286">
        <v>10219</v>
      </c>
      <c r="B2286" s="2">
        <v>45597</v>
      </c>
      <c r="C2286" t="s">
        <v>52</v>
      </c>
      <c r="D2286">
        <v>200</v>
      </c>
      <c r="E2286">
        <v>55</v>
      </c>
      <c r="F2286">
        <v>0</v>
      </c>
      <c r="G2286">
        <v>0</v>
      </c>
    </row>
    <row r="2287" spans="1:7" x14ac:dyDescent="0.3">
      <c r="A2287">
        <v>10219</v>
      </c>
      <c r="B2287" s="2">
        <v>45170</v>
      </c>
      <c r="C2287" t="s">
        <v>72</v>
      </c>
      <c r="D2287">
        <v>204</v>
      </c>
      <c r="E2287">
        <v>43</v>
      </c>
      <c r="F2287">
        <v>1</v>
      </c>
      <c r="G2287">
        <v>1</v>
      </c>
    </row>
    <row r="2288" spans="1:7" x14ac:dyDescent="0.3">
      <c r="A2288">
        <v>10220</v>
      </c>
      <c r="B2288" s="2">
        <v>45108</v>
      </c>
      <c r="C2288" t="s">
        <v>14</v>
      </c>
      <c r="D2288">
        <v>261</v>
      </c>
      <c r="E2288">
        <v>32</v>
      </c>
      <c r="F2288">
        <v>0</v>
      </c>
      <c r="G2288">
        <v>0</v>
      </c>
    </row>
    <row r="2289" spans="1:7" x14ac:dyDescent="0.3">
      <c r="A2289">
        <v>10220</v>
      </c>
      <c r="B2289" s="2">
        <v>45108</v>
      </c>
      <c r="C2289" t="s">
        <v>73</v>
      </c>
      <c r="D2289">
        <v>266</v>
      </c>
      <c r="E2289">
        <v>58</v>
      </c>
      <c r="F2289">
        <v>0</v>
      </c>
      <c r="G2289">
        <v>0</v>
      </c>
    </row>
    <row r="2290" spans="1:7" x14ac:dyDescent="0.3">
      <c r="A2290">
        <v>10220</v>
      </c>
      <c r="B2290" s="2">
        <v>45474</v>
      </c>
      <c r="C2290" t="s">
        <v>22</v>
      </c>
      <c r="D2290">
        <v>30</v>
      </c>
      <c r="E2290">
        <v>13</v>
      </c>
      <c r="F2290">
        <v>3</v>
      </c>
      <c r="G2290">
        <v>3</v>
      </c>
    </row>
    <row r="2291" spans="1:7" x14ac:dyDescent="0.3">
      <c r="A2291">
        <v>10220</v>
      </c>
      <c r="B2291" s="2">
        <v>44621</v>
      </c>
      <c r="C2291" t="s">
        <v>80</v>
      </c>
      <c r="D2291">
        <v>35</v>
      </c>
      <c r="E2291">
        <v>58</v>
      </c>
      <c r="F2291">
        <v>1</v>
      </c>
      <c r="G2291">
        <v>0</v>
      </c>
    </row>
    <row r="2292" spans="1:7" x14ac:dyDescent="0.3">
      <c r="A2292">
        <v>10220</v>
      </c>
      <c r="B2292" s="2">
        <v>45231</v>
      </c>
      <c r="C2292" t="s">
        <v>89</v>
      </c>
      <c r="D2292">
        <v>184</v>
      </c>
      <c r="E2292">
        <v>77</v>
      </c>
      <c r="F2292">
        <v>1</v>
      </c>
      <c r="G2292">
        <v>1</v>
      </c>
    </row>
    <row r="2293" spans="1:7" x14ac:dyDescent="0.3">
      <c r="A2293">
        <v>10220</v>
      </c>
      <c r="B2293" s="2">
        <v>44835</v>
      </c>
      <c r="C2293" t="s">
        <v>77</v>
      </c>
      <c r="D2293">
        <v>217</v>
      </c>
      <c r="E2293">
        <v>40</v>
      </c>
      <c r="F2293">
        <v>4</v>
      </c>
      <c r="G2293">
        <v>0</v>
      </c>
    </row>
    <row r="2294" spans="1:7" x14ac:dyDescent="0.3">
      <c r="A2294">
        <v>10220</v>
      </c>
      <c r="B2294" s="2">
        <v>45352</v>
      </c>
      <c r="C2294" t="s">
        <v>65</v>
      </c>
      <c r="D2294">
        <v>86</v>
      </c>
      <c r="E2294">
        <v>57</v>
      </c>
      <c r="F2294">
        <v>1</v>
      </c>
      <c r="G2294">
        <v>1</v>
      </c>
    </row>
    <row r="2295" spans="1:7" x14ac:dyDescent="0.3">
      <c r="A2295">
        <v>10221</v>
      </c>
      <c r="B2295" s="2">
        <v>45352</v>
      </c>
      <c r="C2295" t="s">
        <v>10</v>
      </c>
      <c r="D2295">
        <v>295</v>
      </c>
      <c r="E2295">
        <v>12</v>
      </c>
      <c r="F2295">
        <v>4</v>
      </c>
      <c r="G2295">
        <v>2</v>
      </c>
    </row>
    <row r="2296" spans="1:7" x14ac:dyDescent="0.3">
      <c r="A2296">
        <v>10221</v>
      </c>
      <c r="B2296" s="2">
        <v>45566</v>
      </c>
      <c r="C2296" t="s">
        <v>50</v>
      </c>
      <c r="D2296">
        <v>104</v>
      </c>
      <c r="E2296">
        <v>44</v>
      </c>
      <c r="F2296">
        <v>0</v>
      </c>
      <c r="G2296">
        <v>0</v>
      </c>
    </row>
    <row r="2297" spans="1:7" x14ac:dyDescent="0.3">
      <c r="A2297">
        <v>10221</v>
      </c>
      <c r="B2297" s="2">
        <v>44652</v>
      </c>
      <c r="C2297" t="s">
        <v>43</v>
      </c>
      <c r="D2297">
        <v>72</v>
      </c>
      <c r="E2297">
        <v>25</v>
      </c>
      <c r="F2297">
        <v>2</v>
      </c>
      <c r="G2297">
        <v>2</v>
      </c>
    </row>
    <row r="2298" spans="1:7" x14ac:dyDescent="0.3">
      <c r="A2298">
        <v>10221</v>
      </c>
      <c r="B2298" s="2">
        <v>45627</v>
      </c>
      <c r="C2298" t="s">
        <v>25</v>
      </c>
      <c r="D2298">
        <v>280</v>
      </c>
      <c r="E2298">
        <v>92</v>
      </c>
      <c r="F2298">
        <v>1</v>
      </c>
      <c r="G2298">
        <v>1</v>
      </c>
    </row>
    <row r="2299" spans="1:7" x14ac:dyDescent="0.3">
      <c r="A2299">
        <v>10221</v>
      </c>
      <c r="B2299" s="2">
        <v>44896</v>
      </c>
      <c r="C2299" t="s">
        <v>77</v>
      </c>
      <c r="D2299">
        <v>290</v>
      </c>
      <c r="E2299">
        <v>76</v>
      </c>
      <c r="F2299">
        <v>3</v>
      </c>
      <c r="G2299">
        <v>1</v>
      </c>
    </row>
    <row r="2300" spans="1:7" x14ac:dyDescent="0.3">
      <c r="A2300">
        <v>10221</v>
      </c>
      <c r="B2300" s="2">
        <v>44927</v>
      </c>
      <c r="C2300" t="s">
        <v>52</v>
      </c>
      <c r="D2300">
        <v>203</v>
      </c>
      <c r="E2300">
        <v>18</v>
      </c>
      <c r="F2300">
        <v>2</v>
      </c>
      <c r="G2300">
        <v>2</v>
      </c>
    </row>
    <row r="2301" spans="1:7" x14ac:dyDescent="0.3">
      <c r="A2301">
        <v>10221</v>
      </c>
      <c r="B2301" s="2">
        <v>45323</v>
      </c>
      <c r="C2301" t="s">
        <v>97</v>
      </c>
      <c r="D2301">
        <v>147</v>
      </c>
      <c r="E2301">
        <v>28</v>
      </c>
      <c r="F2301">
        <v>0</v>
      </c>
      <c r="G2301">
        <v>0</v>
      </c>
    </row>
    <row r="2302" spans="1:7" x14ac:dyDescent="0.3">
      <c r="A2302">
        <v>10221</v>
      </c>
      <c r="B2302" s="2">
        <v>45323</v>
      </c>
      <c r="C2302" t="s">
        <v>9</v>
      </c>
      <c r="D2302">
        <v>161</v>
      </c>
      <c r="E2302">
        <v>92</v>
      </c>
      <c r="F2302">
        <v>2</v>
      </c>
      <c r="G2302">
        <v>2</v>
      </c>
    </row>
    <row r="2303" spans="1:7" x14ac:dyDescent="0.3">
      <c r="A2303">
        <v>10221</v>
      </c>
      <c r="B2303" s="2">
        <v>45139</v>
      </c>
      <c r="C2303" t="s">
        <v>74</v>
      </c>
      <c r="D2303">
        <v>218</v>
      </c>
      <c r="E2303">
        <v>41</v>
      </c>
      <c r="F2303">
        <v>1</v>
      </c>
      <c r="G2303">
        <v>0</v>
      </c>
    </row>
    <row r="2304" spans="1:7" x14ac:dyDescent="0.3">
      <c r="A2304">
        <v>10221</v>
      </c>
      <c r="B2304" s="2">
        <v>45352</v>
      </c>
      <c r="C2304" t="s">
        <v>95</v>
      </c>
      <c r="D2304">
        <v>76</v>
      </c>
      <c r="E2304">
        <v>23</v>
      </c>
      <c r="F2304">
        <v>3</v>
      </c>
      <c r="G2304">
        <v>1</v>
      </c>
    </row>
    <row r="2305" spans="1:7" x14ac:dyDescent="0.3">
      <c r="A2305">
        <v>10221</v>
      </c>
      <c r="B2305" s="2">
        <v>45139</v>
      </c>
      <c r="C2305" t="s">
        <v>84</v>
      </c>
      <c r="D2305">
        <v>138</v>
      </c>
      <c r="E2305">
        <v>59</v>
      </c>
      <c r="F2305">
        <v>1</v>
      </c>
      <c r="G2305">
        <v>0</v>
      </c>
    </row>
    <row r="2306" spans="1:7" x14ac:dyDescent="0.3">
      <c r="A2306">
        <v>10221</v>
      </c>
      <c r="B2306" s="2">
        <v>45108</v>
      </c>
      <c r="C2306" t="s">
        <v>64</v>
      </c>
      <c r="D2306">
        <v>209</v>
      </c>
      <c r="E2306">
        <v>47</v>
      </c>
      <c r="F2306">
        <v>1</v>
      </c>
      <c r="G2306">
        <v>1</v>
      </c>
    </row>
    <row r="2307" spans="1:7" x14ac:dyDescent="0.3">
      <c r="A2307">
        <v>10221</v>
      </c>
      <c r="B2307" s="2">
        <v>44621</v>
      </c>
      <c r="C2307" t="s">
        <v>56</v>
      </c>
      <c r="D2307">
        <v>105</v>
      </c>
      <c r="E2307">
        <v>53</v>
      </c>
      <c r="F2307">
        <v>1</v>
      </c>
      <c r="G2307">
        <v>1</v>
      </c>
    </row>
    <row r="2308" spans="1:7" x14ac:dyDescent="0.3">
      <c r="A2308">
        <v>10221</v>
      </c>
      <c r="B2308" s="2">
        <v>45597</v>
      </c>
      <c r="C2308" t="s">
        <v>30</v>
      </c>
      <c r="D2308">
        <v>105</v>
      </c>
      <c r="E2308">
        <v>95</v>
      </c>
      <c r="F2308">
        <v>1</v>
      </c>
      <c r="G2308">
        <v>0</v>
      </c>
    </row>
    <row r="2309" spans="1:7" x14ac:dyDescent="0.3">
      <c r="A2309">
        <v>10221</v>
      </c>
      <c r="B2309" s="2">
        <v>44713</v>
      </c>
      <c r="C2309" t="s">
        <v>34</v>
      </c>
      <c r="D2309">
        <v>250</v>
      </c>
      <c r="E2309">
        <v>45</v>
      </c>
      <c r="F2309">
        <v>2</v>
      </c>
      <c r="G2309">
        <v>1</v>
      </c>
    </row>
    <row r="2310" spans="1:7" x14ac:dyDescent="0.3">
      <c r="A2310">
        <v>10222</v>
      </c>
      <c r="B2310" s="2">
        <v>45261</v>
      </c>
      <c r="C2310" t="s">
        <v>69</v>
      </c>
      <c r="D2310">
        <v>133</v>
      </c>
      <c r="E2310">
        <v>76</v>
      </c>
      <c r="F2310">
        <v>5</v>
      </c>
      <c r="G2310">
        <v>4</v>
      </c>
    </row>
    <row r="2311" spans="1:7" x14ac:dyDescent="0.3">
      <c r="A2311">
        <v>10222</v>
      </c>
      <c r="B2311" s="2">
        <v>44896</v>
      </c>
      <c r="C2311" t="s">
        <v>77</v>
      </c>
      <c r="D2311">
        <v>151</v>
      </c>
      <c r="E2311">
        <v>88</v>
      </c>
      <c r="F2311">
        <v>1</v>
      </c>
      <c r="G2311">
        <v>1</v>
      </c>
    </row>
    <row r="2312" spans="1:7" x14ac:dyDescent="0.3">
      <c r="A2312">
        <v>10222</v>
      </c>
      <c r="B2312" s="2">
        <v>44652</v>
      </c>
      <c r="C2312" t="s">
        <v>71</v>
      </c>
      <c r="D2312">
        <v>184</v>
      </c>
      <c r="E2312">
        <v>47</v>
      </c>
      <c r="F2312">
        <v>1</v>
      </c>
      <c r="G2312">
        <v>0</v>
      </c>
    </row>
    <row r="2313" spans="1:7" x14ac:dyDescent="0.3">
      <c r="A2313">
        <v>10222</v>
      </c>
      <c r="B2313" s="2">
        <v>45017</v>
      </c>
      <c r="C2313" t="s">
        <v>68</v>
      </c>
      <c r="D2313">
        <v>114</v>
      </c>
      <c r="E2313">
        <v>34</v>
      </c>
      <c r="F2313">
        <v>0</v>
      </c>
      <c r="G2313">
        <v>0</v>
      </c>
    </row>
    <row r="2314" spans="1:7" x14ac:dyDescent="0.3">
      <c r="A2314">
        <v>10222</v>
      </c>
      <c r="B2314" s="2">
        <v>45566</v>
      </c>
      <c r="C2314" t="s">
        <v>6</v>
      </c>
      <c r="D2314">
        <v>141</v>
      </c>
      <c r="E2314">
        <v>25</v>
      </c>
      <c r="F2314">
        <v>2</v>
      </c>
      <c r="G2314">
        <v>2</v>
      </c>
    </row>
    <row r="2315" spans="1:7" x14ac:dyDescent="0.3">
      <c r="A2315">
        <v>10222</v>
      </c>
      <c r="B2315" s="2">
        <v>45323</v>
      </c>
      <c r="C2315" t="s">
        <v>102</v>
      </c>
      <c r="D2315">
        <v>123</v>
      </c>
      <c r="E2315">
        <v>22</v>
      </c>
      <c r="F2315">
        <v>0</v>
      </c>
      <c r="G2315">
        <v>0</v>
      </c>
    </row>
    <row r="2316" spans="1:7" x14ac:dyDescent="0.3">
      <c r="A2316">
        <v>10222</v>
      </c>
      <c r="B2316" s="2">
        <v>45444</v>
      </c>
      <c r="C2316" t="s">
        <v>32</v>
      </c>
      <c r="D2316">
        <v>279</v>
      </c>
      <c r="E2316">
        <v>87</v>
      </c>
      <c r="F2316">
        <v>0</v>
      </c>
      <c r="G2316">
        <v>0</v>
      </c>
    </row>
    <row r="2317" spans="1:7" x14ac:dyDescent="0.3">
      <c r="A2317">
        <v>10222</v>
      </c>
      <c r="B2317" s="2">
        <v>44927</v>
      </c>
      <c r="C2317" t="s">
        <v>97</v>
      </c>
      <c r="D2317">
        <v>133</v>
      </c>
      <c r="E2317">
        <v>73</v>
      </c>
      <c r="F2317">
        <v>0</v>
      </c>
      <c r="G2317">
        <v>0</v>
      </c>
    </row>
    <row r="2318" spans="1:7" x14ac:dyDescent="0.3">
      <c r="A2318">
        <v>10222</v>
      </c>
      <c r="B2318" s="2">
        <v>44958</v>
      </c>
      <c r="C2318" t="s">
        <v>17</v>
      </c>
      <c r="D2318">
        <v>78</v>
      </c>
      <c r="E2318">
        <v>15</v>
      </c>
      <c r="F2318">
        <v>2</v>
      </c>
      <c r="G2318">
        <v>0</v>
      </c>
    </row>
    <row r="2319" spans="1:7" x14ac:dyDescent="0.3">
      <c r="A2319">
        <v>10223</v>
      </c>
      <c r="B2319" s="2">
        <v>44743</v>
      </c>
      <c r="C2319" t="s">
        <v>8</v>
      </c>
      <c r="D2319">
        <v>246</v>
      </c>
      <c r="E2319">
        <v>11</v>
      </c>
      <c r="F2319">
        <v>3</v>
      </c>
      <c r="G2319">
        <v>0</v>
      </c>
    </row>
    <row r="2320" spans="1:7" x14ac:dyDescent="0.3">
      <c r="A2320">
        <v>10223</v>
      </c>
      <c r="B2320" s="2">
        <v>44896</v>
      </c>
      <c r="C2320" t="s">
        <v>96</v>
      </c>
      <c r="D2320">
        <v>116</v>
      </c>
      <c r="E2320">
        <v>52</v>
      </c>
      <c r="F2320">
        <v>0</v>
      </c>
      <c r="G2320">
        <v>0</v>
      </c>
    </row>
    <row r="2321" spans="1:7" x14ac:dyDescent="0.3">
      <c r="A2321">
        <v>10223</v>
      </c>
      <c r="B2321" s="2">
        <v>45352</v>
      </c>
      <c r="C2321" t="s">
        <v>13</v>
      </c>
      <c r="D2321">
        <v>67</v>
      </c>
      <c r="E2321">
        <v>41</v>
      </c>
      <c r="F2321">
        <v>1</v>
      </c>
      <c r="G2321">
        <v>0</v>
      </c>
    </row>
    <row r="2322" spans="1:7" x14ac:dyDescent="0.3">
      <c r="A2322">
        <v>10223</v>
      </c>
      <c r="B2322" s="2">
        <v>45292</v>
      </c>
      <c r="C2322" t="s">
        <v>14</v>
      </c>
      <c r="D2322">
        <v>180</v>
      </c>
      <c r="E2322">
        <v>46</v>
      </c>
      <c r="F2322">
        <v>3</v>
      </c>
      <c r="G2322">
        <v>2</v>
      </c>
    </row>
    <row r="2323" spans="1:7" x14ac:dyDescent="0.3">
      <c r="A2323">
        <v>10223</v>
      </c>
      <c r="B2323" s="2">
        <v>44774</v>
      </c>
      <c r="C2323" t="s">
        <v>100</v>
      </c>
      <c r="D2323">
        <v>222</v>
      </c>
      <c r="E2323">
        <v>57</v>
      </c>
      <c r="F2323">
        <v>0</v>
      </c>
      <c r="G2323">
        <v>0</v>
      </c>
    </row>
    <row r="2324" spans="1:7" x14ac:dyDescent="0.3">
      <c r="A2324">
        <v>10223</v>
      </c>
      <c r="B2324" s="2">
        <v>45231</v>
      </c>
      <c r="C2324" t="s">
        <v>82</v>
      </c>
      <c r="D2324">
        <v>78</v>
      </c>
      <c r="E2324">
        <v>87</v>
      </c>
      <c r="F2324">
        <v>0</v>
      </c>
      <c r="G2324">
        <v>0</v>
      </c>
    </row>
    <row r="2325" spans="1:7" x14ac:dyDescent="0.3">
      <c r="A2325">
        <v>10223</v>
      </c>
      <c r="B2325" s="2">
        <v>44682</v>
      </c>
      <c r="C2325" t="s">
        <v>101</v>
      </c>
      <c r="D2325">
        <v>73</v>
      </c>
      <c r="E2325">
        <v>46</v>
      </c>
      <c r="F2325">
        <v>5</v>
      </c>
      <c r="G2325">
        <v>4</v>
      </c>
    </row>
    <row r="2326" spans="1:7" x14ac:dyDescent="0.3">
      <c r="A2326">
        <v>10223</v>
      </c>
      <c r="B2326" s="2">
        <v>44743</v>
      </c>
      <c r="C2326" t="s">
        <v>68</v>
      </c>
      <c r="D2326">
        <v>286</v>
      </c>
      <c r="E2326">
        <v>60</v>
      </c>
      <c r="F2326">
        <v>1</v>
      </c>
      <c r="G2326">
        <v>0</v>
      </c>
    </row>
    <row r="2327" spans="1:7" x14ac:dyDescent="0.3">
      <c r="A2327">
        <v>10223</v>
      </c>
      <c r="B2327" s="2">
        <v>45566</v>
      </c>
      <c r="C2327" t="s">
        <v>67</v>
      </c>
      <c r="D2327">
        <v>254</v>
      </c>
      <c r="E2327">
        <v>62</v>
      </c>
      <c r="F2327">
        <v>0</v>
      </c>
      <c r="G2327">
        <v>0</v>
      </c>
    </row>
    <row r="2328" spans="1:7" x14ac:dyDescent="0.3">
      <c r="A2328">
        <v>10223</v>
      </c>
      <c r="B2328" s="2">
        <v>44927</v>
      </c>
      <c r="C2328" t="s">
        <v>45</v>
      </c>
      <c r="D2328">
        <v>97</v>
      </c>
      <c r="E2328">
        <v>19</v>
      </c>
      <c r="F2328">
        <v>0</v>
      </c>
      <c r="G2328">
        <v>0</v>
      </c>
    </row>
    <row r="2329" spans="1:7" x14ac:dyDescent="0.3">
      <c r="A2329">
        <v>10223</v>
      </c>
      <c r="B2329" s="2">
        <v>45017</v>
      </c>
      <c r="C2329" t="s">
        <v>53</v>
      </c>
      <c r="D2329">
        <v>241</v>
      </c>
      <c r="E2329">
        <v>63</v>
      </c>
      <c r="F2329">
        <v>2</v>
      </c>
      <c r="G2329">
        <v>1</v>
      </c>
    </row>
    <row r="2330" spans="1:7" x14ac:dyDescent="0.3">
      <c r="A2330">
        <v>10224</v>
      </c>
      <c r="B2330" s="2">
        <v>45108</v>
      </c>
      <c r="C2330" t="s">
        <v>15</v>
      </c>
      <c r="D2330">
        <v>76</v>
      </c>
      <c r="E2330">
        <v>15</v>
      </c>
      <c r="F2330">
        <v>4</v>
      </c>
      <c r="G2330">
        <v>3</v>
      </c>
    </row>
    <row r="2331" spans="1:7" x14ac:dyDescent="0.3">
      <c r="A2331">
        <v>10224</v>
      </c>
      <c r="B2331" s="2">
        <v>45261</v>
      </c>
      <c r="C2331" t="s">
        <v>36</v>
      </c>
      <c r="D2331">
        <v>20</v>
      </c>
      <c r="E2331">
        <v>60</v>
      </c>
      <c r="F2331">
        <v>1</v>
      </c>
      <c r="G2331">
        <v>1</v>
      </c>
    </row>
    <row r="2332" spans="1:7" x14ac:dyDescent="0.3">
      <c r="A2332">
        <v>10224</v>
      </c>
      <c r="B2332" s="2">
        <v>45383</v>
      </c>
      <c r="C2332" t="s">
        <v>8</v>
      </c>
      <c r="D2332">
        <v>232</v>
      </c>
      <c r="E2332">
        <v>26</v>
      </c>
      <c r="F2332">
        <v>0</v>
      </c>
      <c r="G2332">
        <v>0</v>
      </c>
    </row>
    <row r="2333" spans="1:7" x14ac:dyDescent="0.3">
      <c r="A2333">
        <v>10224</v>
      </c>
      <c r="B2333" s="2">
        <v>45383</v>
      </c>
      <c r="C2333" t="s">
        <v>93</v>
      </c>
      <c r="D2333">
        <v>19</v>
      </c>
      <c r="E2333">
        <v>76</v>
      </c>
      <c r="F2333">
        <v>0</v>
      </c>
      <c r="G2333">
        <v>0</v>
      </c>
    </row>
    <row r="2334" spans="1:7" x14ac:dyDescent="0.3">
      <c r="A2334">
        <v>10224</v>
      </c>
      <c r="B2334" s="2">
        <v>44958</v>
      </c>
      <c r="C2334" t="s">
        <v>99</v>
      </c>
      <c r="D2334">
        <v>194</v>
      </c>
      <c r="E2334">
        <v>13</v>
      </c>
      <c r="F2334">
        <v>3</v>
      </c>
      <c r="G2334">
        <v>0</v>
      </c>
    </row>
    <row r="2335" spans="1:7" x14ac:dyDescent="0.3">
      <c r="A2335">
        <v>10224</v>
      </c>
      <c r="B2335" s="2">
        <v>45292</v>
      </c>
      <c r="C2335" t="s">
        <v>97</v>
      </c>
      <c r="D2335">
        <v>88</v>
      </c>
      <c r="E2335">
        <v>37</v>
      </c>
      <c r="F2335">
        <v>0</v>
      </c>
      <c r="G2335">
        <v>0</v>
      </c>
    </row>
    <row r="2336" spans="1:7" x14ac:dyDescent="0.3">
      <c r="A2336">
        <v>10225</v>
      </c>
      <c r="B2336" s="2">
        <v>44652</v>
      </c>
      <c r="C2336" t="s">
        <v>26</v>
      </c>
      <c r="D2336">
        <v>230</v>
      </c>
      <c r="E2336">
        <v>65</v>
      </c>
      <c r="F2336">
        <v>4</v>
      </c>
      <c r="G2336">
        <v>1</v>
      </c>
    </row>
    <row r="2337" spans="1:7" x14ac:dyDescent="0.3">
      <c r="A2337">
        <v>10225</v>
      </c>
      <c r="B2337" s="2">
        <v>44743</v>
      </c>
      <c r="C2337" t="s">
        <v>102</v>
      </c>
      <c r="D2337">
        <v>258</v>
      </c>
      <c r="E2337">
        <v>89</v>
      </c>
      <c r="F2337">
        <v>3</v>
      </c>
      <c r="G2337">
        <v>1</v>
      </c>
    </row>
    <row r="2338" spans="1:7" x14ac:dyDescent="0.3">
      <c r="A2338">
        <v>10225</v>
      </c>
      <c r="B2338" s="2">
        <v>44958</v>
      </c>
      <c r="C2338" t="s">
        <v>31</v>
      </c>
      <c r="D2338">
        <v>278</v>
      </c>
      <c r="E2338">
        <v>15</v>
      </c>
      <c r="F2338">
        <v>2</v>
      </c>
      <c r="G2338">
        <v>2</v>
      </c>
    </row>
    <row r="2339" spans="1:7" x14ac:dyDescent="0.3">
      <c r="A2339">
        <v>10225</v>
      </c>
      <c r="B2339" s="2">
        <v>44774</v>
      </c>
      <c r="C2339" t="s">
        <v>36</v>
      </c>
      <c r="D2339">
        <v>133</v>
      </c>
      <c r="E2339">
        <v>34</v>
      </c>
      <c r="F2339">
        <v>0</v>
      </c>
      <c r="G2339">
        <v>0</v>
      </c>
    </row>
    <row r="2340" spans="1:7" x14ac:dyDescent="0.3">
      <c r="A2340">
        <v>10225</v>
      </c>
      <c r="B2340" s="2">
        <v>45200</v>
      </c>
      <c r="C2340" t="s">
        <v>47</v>
      </c>
      <c r="D2340">
        <v>162</v>
      </c>
      <c r="E2340">
        <v>62</v>
      </c>
      <c r="F2340">
        <v>1</v>
      </c>
      <c r="G2340">
        <v>0</v>
      </c>
    </row>
    <row r="2341" spans="1:7" x14ac:dyDescent="0.3">
      <c r="A2341">
        <v>10225</v>
      </c>
      <c r="B2341" s="2">
        <v>44621</v>
      </c>
      <c r="C2341" t="s">
        <v>49</v>
      </c>
      <c r="D2341">
        <v>118</v>
      </c>
      <c r="E2341">
        <v>88</v>
      </c>
      <c r="F2341">
        <v>2</v>
      </c>
      <c r="G2341">
        <v>1</v>
      </c>
    </row>
    <row r="2342" spans="1:7" x14ac:dyDescent="0.3">
      <c r="A2342">
        <v>10226</v>
      </c>
      <c r="B2342" s="2">
        <v>44593</v>
      </c>
      <c r="C2342" t="s">
        <v>10</v>
      </c>
      <c r="D2342">
        <v>34</v>
      </c>
      <c r="E2342">
        <v>84</v>
      </c>
      <c r="F2342">
        <v>2</v>
      </c>
      <c r="G2342">
        <v>2</v>
      </c>
    </row>
    <row r="2343" spans="1:7" x14ac:dyDescent="0.3">
      <c r="A2343">
        <v>10226</v>
      </c>
      <c r="B2343" s="2">
        <v>44682</v>
      </c>
      <c r="C2343" t="s">
        <v>17</v>
      </c>
      <c r="D2343">
        <v>158</v>
      </c>
      <c r="E2343">
        <v>67</v>
      </c>
      <c r="F2343">
        <v>1</v>
      </c>
      <c r="G2343">
        <v>0</v>
      </c>
    </row>
    <row r="2344" spans="1:7" x14ac:dyDescent="0.3">
      <c r="A2344">
        <v>10226</v>
      </c>
      <c r="B2344" s="2">
        <v>45047</v>
      </c>
      <c r="C2344" t="s">
        <v>89</v>
      </c>
      <c r="D2344">
        <v>94</v>
      </c>
      <c r="E2344">
        <v>89</v>
      </c>
      <c r="F2344">
        <v>4</v>
      </c>
      <c r="G2344">
        <v>4</v>
      </c>
    </row>
    <row r="2345" spans="1:7" x14ac:dyDescent="0.3">
      <c r="A2345">
        <v>10226</v>
      </c>
      <c r="B2345" s="2">
        <v>45352</v>
      </c>
      <c r="C2345" t="s">
        <v>51</v>
      </c>
      <c r="D2345">
        <v>202</v>
      </c>
      <c r="E2345">
        <v>76</v>
      </c>
      <c r="F2345">
        <v>3</v>
      </c>
      <c r="G2345">
        <v>0</v>
      </c>
    </row>
    <row r="2346" spans="1:7" x14ac:dyDescent="0.3">
      <c r="A2346">
        <v>10226</v>
      </c>
      <c r="B2346" s="2">
        <v>45108</v>
      </c>
      <c r="C2346" t="s">
        <v>61</v>
      </c>
      <c r="D2346">
        <v>84</v>
      </c>
      <c r="E2346">
        <v>59</v>
      </c>
      <c r="F2346">
        <v>2</v>
      </c>
      <c r="G2346">
        <v>2</v>
      </c>
    </row>
    <row r="2347" spans="1:7" x14ac:dyDescent="0.3">
      <c r="A2347">
        <v>10226</v>
      </c>
      <c r="B2347" s="2">
        <v>45017</v>
      </c>
      <c r="C2347" t="s">
        <v>92</v>
      </c>
      <c r="D2347">
        <v>85</v>
      </c>
      <c r="E2347">
        <v>12</v>
      </c>
      <c r="F2347">
        <v>0</v>
      </c>
      <c r="G2347">
        <v>0</v>
      </c>
    </row>
    <row r="2348" spans="1:7" x14ac:dyDescent="0.3">
      <c r="A2348">
        <v>10227</v>
      </c>
      <c r="B2348" s="2">
        <v>45627</v>
      </c>
      <c r="C2348" t="s">
        <v>43</v>
      </c>
      <c r="D2348">
        <v>38</v>
      </c>
      <c r="E2348">
        <v>81</v>
      </c>
      <c r="F2348">
        <v>4</v>
      </c>
      <c r="G2348">
        <v>0</v>
      </c>
    </row>
    <row r="2349" spans="1:7" x14ac:dyDescent="0.3">
      <c r="A2349">
        <v>10227</v>
      </c>
      <c r="B2349" s="2">
        <v>45474</v>
      </c>
      <c r="C2349" t="s">
        <v>76</v>
      </c>
      <c r="D2349">
        <v>89</v>
      </c>
      <c r="E2349">
        <v>63</v>
      </c>
      <c r="F2349">
        <v>0</v>
      </c>
      <c r="G2349">
        <v>0</v>
      </c>
    </row>
    <row r="2350" spans="1:7" x14ac:dyDescent="0.3">
      <c r="A2350">
        <v>10227</v>
      </c>
      <c r="B2350" s="2">
        <v>44593</v>
      </c>
      <c r="C2350" t="s">
        <v>83</v>
      </c>
      <c r="D2350">
        <v>236</v>
      </c>
      <c r="E2350">
        <v>49</v>
      </c>
      <c r="F2350">
        <v>2</v>
      </c>
      <c r="G2350">
        <v>0</v>
      </c>
    </row>
    <row r="2351" spans="1:7" x14ac:dyDescent="0.3">
      <c r="A2351">
        <v>10227</v>
      </c>
      <c r="B2351" s="2">
        <v>45627</v>
      </c>
      <c r="C2351" t="s">
        <v>28</v>
      </c>
      <c r="D2351">
        <v>126</v>
      </c>
      <c r="E2351">
        <v>51</v>
      </c>
      <c r="F2351">
        <v>4</v>
      </c>
      <c r="G2351">
        <v>1</v>
      </c>
    </row>
    <row r="2352" spans="1:7" x14ac:dyDescent="0.3">
      <c r="A2352">
        <v>10227</v>
      </c>
      <c r="B2352" s="2">
        <v>45261</v>
      </c>
      <c r="C2352" t="s">
        <v>26</v>
      </c>
      <c r="D2352">
        <v>134</v>
      </c>
      <c r="E2352">
        <v>46</v>
      </c>
      <c r="F2352">
        <v>1</v>
      </c>
      <c r="G2352">
        <v>0</v>
      </c>
    </row>
    <row r="2353" spans="1:7" x14ac:dyDescent="0.3">
      <c r="A2353">
        <v>10227</v>
      </c>
      <c r="B2353" s="2">
        <v>44562</v>
      </c>
      <c r="C2353" t="s">
        <v>17</v>
      </c>
      <c r="D2353">
        <v>186</v>
      </c>
      <c r="E2353">
        <v>98</v>
      </c>
      <c r="F2353">
        <v>0</v>
      </c>
      <c r="G2353">
        <v>0</v>
      </c>
    </row>
    <row r="2354" spans="1:7" x14ac:dyDescent="0.3">
      <c r="A2354">
        <v>10227</v>
      </c>
      <c r="B2354" s="2">
        <v>45383</v>
      </c>
      <c r="C2354" t="s">
        <v>27</v>
      </c>
      <c r="D2354">
        <v>184</v>
      </c>
      <c r="E2354">
        <v>85</v>
      </c>
      <c r="F2354">
        <v>0</v>
      </c>
      <c r="G2354">
        <v>0</v>
      </c>
    </row>
    <row r="2355" spans="1:7" x14ac:dyDescent="0.3">
      <c r="A2355">
        <v>10227</v>
      </c>
      <c r="B2355" s="2">
        <v>45231</v>
      </c>
      <c r="C2355" t="s">
        <v>103</v>
      </c>
      <c r="D2355">
        <v>288</v>
      </c>
      <c r="E2355">
        <v>21</v>
      </c>
      <c r="F2355">
        <v>1</v>
      </c>
      <c r="G2355">
        <v>1</v>
      </c>
    </row>
    <row r="2356" spans="1:7" x14ac:dyDescent="0.3">
      <c r="A2356">
        <v>10227</v>
      </c>
      <c r="B2356" s="2">
        <v>45627</v>
      </c>
      <c r="C2356" t="s">
        <v>32</v>
      </c>
      <c r="D2356">
        <v>205</v>
      </c>
      <c r="E2356">
        <v>62</v>
      </c>
      <c r="F2356">
        <v>3</v>
      </c>
      <c r="G2356">
        <v>2</v>
      </c>
    </row>
    <row r="2357" spans="1:7" x14ac:dyDescent="0.3">
      <c r="A2357">
        <v>10227</v>
      </c>
      <c r="B2357" s="2">
        <v>44682</v>
      </c>
      <c r="C2357" t="s">
        <v>41</v>
      </c>
      <c r="D2357">
        <v>120</v>
      </c>
      <c r="E2357">
        <v>22</v>
      </c>
      <c r="F2357">
        <v>1</v>
      </c>
      <c r="G2357">
        <v>1</v>
      </c>
    </row>
    <row r="2358" spans="1:7" x14ac:dyDescent="0.3">
      <c r="A2358">
        <v>10227</v>
      </c>
      <c r="B2358" s="2">
        <v>44835</v>
      </c>
      <c r="C2358" t="s">
        <v>22</v>
      </c>
      <c r="D2358">
        <v>107</v>
      </c>
      <c r="E2358">
        <v>53</v>
      </c>
      <c r="F2358">
        <v>2</v>
      </c>
      <c r="G2358">
        <v>2</v>
      </c>
    </row>
    <row r="2359" spans="1:7" x14ac:dyDescent="0.3">
      <c r="A2359">
        <v>10227</v>
      </c>
      <c r="B2359" s="2">
        <v>44774</v>
      </c>
      <c r="C2359" t="s">
        <v>59</v>
      </c>
      <c r="D2359">
        <v>138</v>
      </c>
      <c r="E2359">
        <v>79</v>
      </c>
      <c r="F2359">
        <v>1</v>
      </c>
      <c r="G2359">
        <v>1</v>
      </c>
    </row>
    <row r="2360" spans="1:7" x14ac:dyDescent="0.3">
      <c r="A2360">
        <v>10227</v>
      </c>
      <c r="B2360" s="2">
        <v>44835</v>
      </c>
      <c r="C2360" t="s">
        <v>55</v>
      </c>
      <c r="D2360">
        <v>133</v>
      </c>
      <c r="E2360">
        <v>44</v>
      </c>
      <c r="F2360">
        <v>2</v>
      </c>
      <c r="G2360">
        <v>2</v>
      </c>
    </row>
    <row r="2361" spans="1:7" x14ac:dyDescent="0.3">
      <c r="A2361">
        <v>10228</v>
      </c>
      <c r="B2361" s="2">
        <v>44774</v>
      </c>
      <c r="C2361" t="s">
        <v>9</v>
      </c>
      <c r="D2361">
        <v>208</v>
      </c>
      <c r="E2361">
        <v>20</v>
      </c>
      <c r="F2361">
        <v>1</v>
      </c>
      <c r="G2361">
        <v>0</v>
      </c>
    </row>
    <row r="2362" spans="1:7" x14ac:dyDescent="0.3">
      <c r="A2362">
        <v>10228</v>
      </c>
      <c r="B2362" s="2">
        <v>44927</v>
      </c>
      <c r="C2362" t="s">
        <v>7</v>
      </c>
      <c r="D2362">
        <v>181</v>
      </c>
      <c r="E2362">
        <v>58</v>
      </c>
      <c r="F2362">
        <v>0</v>
      </c>
      <c r="G2362">
        <v>0</v>
      </c>
    </row>
    <row r="2363" spans="1:7" x14ac:dyDescent="0.3">
      <c r="A2363">
        <v>10228</v>
      </c>
      <c r="B2363" s="2">
        <v>45566</v>
      </c>
      <c r="C2363" t="s">
        <v>25</v>
      </c>
      <c r="D2363">
        <v>38</v>
      </c>
      <c r="E2363">
        <v>20</v>
      </c>
      <c r="F2363">
        <v>5</v>
      </c>
      <c r="G2363">
        <v>2</v>
      </c>
    </row>
    <row r="2364" spans="1:7" x14ac:dyDescent="0.3">
      <c r="A2364">
        <v>10228</v>
      </c>
      <c r="B2364" s="2">
        <v>45108</v>
      </c>
      <c r="C2364" t="s">
        <v>65</v>
      </c>
      <c r="D2364">
        <v>47</v>
      </c>
      <c r="E2364">
        <v>62</v>
      </c>
      <c r="F2364">
        <v>0</v>
      </c>
      <c r="G2364">
        <v>0</v>
      </c>
    </row>
    <row r="2365" spans="1:7" x14ac:dyDescent="0.3">
      <c r="A2365">
        <v>10228</v>
      </c>
      <c r="B2365" s="2">
        <v>44896</v>
      </c>
      <c r="C2365" t="s">
        <v>100</v>
      </c>
      <c r="D2365">
        <v>277</v>
      </c>
      <c r="E2365">
        <v>92</v>
      </c>
      <c r="F2365">
        <v>2</v>
      </c>
      <c r="G2365">
        <v>1</v>
      </c>
    </row>
    <row r="2366" spans="1:7" x14ac:dyDescent="0.3">
      <c r="A2366">
        <v>10228</v>
      </c>
      <c r="B2366" s="2">
        <v>45352</v>
      </c>
      <c r="C2366" t="s">
        <v>32</v>
      </c>
      <c r="D2366">
        <v>83</v>
      </c>
      <c r="E2366">
        <v>91</v>
      </c>
      <c r="F2366">
        <v>1</v>
      </c>
      <c r="G2366">
        <v>0</v>
      </c>
    </row>
    <row r="2367" spans="1:7" x14ac:dyDescent="0.3">
      <c r="A2367">
        <v>10228</v>
      </c>
      <c r="B2367" s="2">
        <v>45078</v>
      </c>
      <c r="C2367" t="s">
        <v>4</v>
      </c>
      <c r="D2367">
        <v>148</v>
      </c>
      <c r="E2367">
        <v>66</v>
      </c>
      <c r="F2367">
        <v>1</v>
      </c>
      <c r="G2367">
        <v>1</v>
      </c>
    </row>
    <row r="2368" spans="1:7" x14ac:dyDescent="0.3">
      <c r="A2368">
        <v>10228</v>
      </c>
      <c r="B2368" s="2">
        <v>45108</v>
      </c>
      <c r="C2368" t="s">
        <v>89</v>
      </c>
      <c r="D2368">
        <v>210</v>
      </c>
      <c r="E2368">
        <v>27</v>
      </c>
      <c r="F2368">
        <v>0</v>
      </c>
      <c r="G2368">
        <v>0</v>
      </c>
    </row>
    <row r="2369" spans="1:7" x14ac:dyDescent="0.3">
      <c r="A2369">
        <v>10228</v>
      </c>
      <c r="B2369" s="2">
        <v>45323</v>
      </c>
      <c r="C2369" t="s">
        <v>69</v>
      </c>
      <c r="D2369">
        <v>220</v>
      </c>
      <c r="E2369">
        <v>54</v>
      </c>
      <c r="F2369">
        <v>2</v>
      </c>
      <c r="G2369">
        <v>0</v>
      </c>
    </row>
    <row r="2370" spans="1:7" x14ac:dyDescent="0.3">
      <c r="A2370">
        <v>10228</v>
      </c>
      <c r="B2370" s="2">
        <v>44593</v>
      </c>
      <c r="C2370" t="s">
        <v>59</v>
      </c>
      <c r="D2370">
        <v>294</v>
      </c>
      <c r="E2370">
        <v>59</v>
      </c>
      <c r="F2370">
        <v>1</v>
      </c>
      <c r="G2370">
        <v>1</v>
      </c>
    </row>
    <row r="2371" spans="1:7" x14ac:dyDescent="0.3">
      <c r="A2371">
        <v>10228</v>
      </c>
      <c r="B2371" s="2">
        <v>44652</v>
      </c>
      <c r="C2371" t="s">
        <v>80</v>
      </c>
      <c r="D2371">
        <v>92</v>
      </c>
      <c r="E2371">
        <v>18</v>
      </c>
      <c r="F2371">
        <v>5</v>
      </c>
      <c r="G2371">
        <v>4</v>
      </c>
    </row>
    <row r="2372" spans="1:7" x14ac:dyDescent="0.3">
      <c r="A2372">
        <v>10228</v>
      </c>
      <c r="B2372" s="2">
        <v>45047</v>
      </c>
      <c r="C2372" t="s">
        <v>54</v>
      </c>
      <c r="D2372">
        <v>21</v>
      </c>
      <c r="E2372">
        <v>43</v>
      </c>
      <c r="F2372">
        <v>4</v>
      </c>
      <c r="G2372">
        <v>4</v>
      </c>
    </row>
    <row r="2373" spans="1:7" x14ac:dyDescent="0.3">
      <c r="A2373">
        <v>10228</v>
      </c>
      <c r="B2373" s="2">
        <v>44682</v>
      </c>
      <c r="C2373" t="s">
        <v>53</v>
      </c>
      <c r="D2373">
        <v>109</v>
      </c>
      <c r="E2373">
        <v>39</v>
      </c>
      <c r="F2373">
        <v>0</v>
      </c>
      <c r="G2373">
        <v>0</v>
      </c>
    </row>
    <row r="2374" spans="1:7" x14ac:dyDescent="0.3">
      <c r="A2374">
        <v>10228</v>
      </c>
      <c r="B2374" s="2">
        <v>44713</v>
      </c>
      <c r="C2374" t="s">
        <v>12</v>
      </c>
      <c r="D2374">
        <v>77</v>
      </c>
      <c r="E2374">
        <v>31</v>
      </c>
      <c r="F2374">
        <v>2</v>
      </c>
      <c r="G2374">
        <v>2</v>
      </c>
    </row>
    <row r="2375" spans="1:7" x14ac:dyDescent="0.3">
      <c r="A2375">
        <v>10228</v>
      </c>
      <c r="B2375" s="2">
        <v>44927</v>
      </c>
      <c r="C2375" t="s">
        <v>11</v>
      </c>
      <c r="D2375">
        <v>186</v>
      </c>
      <c r="E2375">
        <v>79</v>
      </c>
      <c r="F2375">
        <v>0</v>
      </c>
      <c r="G2375">
        <v>0</v>
      </c>
    </row>
    <row r="2376" spans="1:7" x14ac:dyDescent="0.3">
      <c r="A2376">
        <v>10229</v>
      </c>
      <c r="B2376" s="2">
        <v>44713</v>
      </c>
      <c r="C2376" t="s">
        <v>63</v>
      </c>
      <c r="D2376">
        <v>93</v>
      </c>
      <c r="E2376">
        <v>38</v>
      </c>
      <c r="F2376">
        <v>1</v>
      </c>
      <c r="G2376">
        <v>0</v>
      </c>
    </row>
    <row r="2377" spans="1:7" x14ac:dyDescent="0.3">
      <c r="A2377">
        <v>10229</v>
      </c>
      <c r="B2377" s="2">
        <v>45383</v>
      </c>
      <c r="C2377" t="s">
        <v>5</v>
      </c>
      <c r="D2377">
        <v>131</v>
      </c>
      <c r="E2377">
        <v>26</v>
      </c>
      <c r="F2377">
        <v>5</v>
      </c>
      <c r="G2377">
        <v>2</v>
      </c>
    </row>
    <row r="2378" spans="1:7" x14ac:dyDescent="0.3">
      <c r="A2378">
        <v>10229</v>
      </c>
      <c r="B2378" s="2">
        <v>45444</v>
      </c>
      <c r="C2378" t="s">
        <v>30</v>
      </c>
      <c r="D2378">
        <v>263</v>
      </c>
      <c r="E2378">
        <v>58</v>
      </c>
      <c r="F2378">
        <v>4</v>
      </c>
      <c r="G2378">
        <v>2</v>
      </c>
    </row>
    <row r="2379" spans="1:7" x14ac:dyDescent="0.3">
      <c r="A2379">
        <v>10229</v>
      </c>
      <c r="B2379" s="2">
        <v>44774</v>
      </c>
      <c r="C2379" t="s">
        <v>25</v>
      </c>
      <c r="D2379">
        <v>107</v>
      </c>
      <c r="E2379">
        <v>95</v>
      </c>
      <c r="F2379">
        <v>1</v>
      </c>
      <c r="G2379">
        <v>0</v>
      </c>
    </row>
    <row r="2380" spans="1:7" x14ac:dyDescent="0.3">
      <c r="A2380">
        <v>10229</v>
      </c>
      <c r="B2380" s="2">
        <v>45597</v>
      </c>
      <c r="C2380" t="s">
        <v>90</v>
      </c>
      <c r="D2380">
        <v>161</v>
      </c>
      <c r="E2380">
        <v>16</v>
      </c>
      <c r="F2380">
        <v>2</v>
      </c>
      <c r="G2380">
        <v>2</v>
      </c>
    </row>
    <row r="2381" spans="1:7" x14ac:dyDescent="0.3">
      <c r="A2381">
        <v>10229</v>
      </c>
      <c r="B2381" s="2">
        <v>44866</v>
      </c>
      <c r="C2381" t="s">
        <v>17</v>
      </c>
      <c r="D2381">
        <v>175</v>
      </c>
      <c r="E2381">
        <v>47</v>
      </c>
      <c r="F2381">
        <v>0</v>
      </c>
      <c r="G2381">
        <v>0</v>
      </c>
    </row>
    <row r="2382" spans="1:7" x14ac:dyDescent="0.3">
      <c r="A2382">
        <v>10230</v>
      </c>
      <c r="B2382" s="2">
        <v>45474</v>
      </c>
      <c r="C2382" t="s">
        <v>9</v>
      </c>
      <c r="D2382">
        <v>283</v>
      </c>
      <c r="E2382">
        <v>73</v>
      </c>
      <c r="F2382">
        <v>0</v>
      </c>
      <c r="G2382">
        <v>0</v>
      </c>
    </row>
    <row r="2383" spans="1:7" x14ac:dyDescent="0.3">
      <c r="A2383">
        <v>10230</v>
      </c>
      <c r="B2383" s="2">
        <v>45536</v>
      </c>
      <c r="C2383" t="s">
        <v>16</v>
      </c>
      <c r="D2383">
        <v>97</v>
      </c>
      <c r="E2383">
        <v>30</v>
      </c>
      <c r="F2383">
        <v>0</v>
      </c>
      <c r="G2383">
        <v>0</v>
      </c>
    </row>
    <row r="2384" spans="1:7" x14ac:dyDescent="0.3">
      <c r="A2384">
        <v>10230</v>
      </c>
      <c r="B2384" s="2">
        <v>44713</v>
      </c>
      <c r="C2384" t="s">
        <v>59</v>
      </c>
      <c r="D2384">
        <v>261</v>
      </c>
      <c r="E2384">
        <v>23</v>
      </c>
      <c r="F2384">
        <v>4</v>
      </c>
      <c r="G2384">
        <v>1</v>
      </c>
    </row>
    <row r="2385" spans="1:7" x14ac:dyDescent="0.3">
      <c r="A2385">
        <v>10230</v>
      </c>
      <c r="B2385" s="2">
        <v>44927</v>
      </c>
      <c r="C2385" t="s">
        <v>39</v>
      </c>
      <c r="D2385">
        <v>143</v>
      </c>
      <c r="E2385">
        <v>83</v>
      </c>
      <c r="F2385">
        <v>3</v>
      </c>
      <c r="G2385">
        <v>1</v>
      </c>
    </row>
    <row r="2386" spans="1:7" x14ac:dyDescent="0.3">
      <c r="A2386">
        <v>10230</v>
      </c>
      <c r="B2386" s="2">
        <v>45597</v>
      </c>
      <c r="C2386" t="s">
        <v>40</v>
      </c>
      <c r="D2386">
        <v>184</v>
      </c>
      <c r="E2386">
        <v>39</v>
      </c>
      <c r="F2386">
        <v>4</v>
      </c>
      <c r="G2386">
        <v>3</v>
      </c>
    </row>
    <row r="2387" spans="1:7" x14ac:dyDescent="0.3">
      <c r="A2387">
        <v>10230</v>
      </c>
      <c r="B2387" s="2">
        <v>45383</v>
      </c>
      <c r="C2387" t="s">
        <v>10</v>
      </c>
      <c r="D2387">
        <v>128</v>
      </c>
      <c r="E2387">
        <v>75</v>
      </c>
      <c r="F2387">
        <v>1</v>
      </c>
      <c r="G2387">
        <v>0</v>
      </c>
    </row>
    <row r="2388" spans="1:7" x14ac:dyDescent="0.3">
      <c r="A2388">
        <v>10230</v>
      </c>
      <c r="B2388" s="2">
        <v>44896</v>
      </c>
      <c r="C2388" t="s">
        <v>34</v>
      </c>
      <c r="D2388">
        <v>288</v>
      </c>
      <c r="E2388">
        <v>53</v>
      </c>
      <c r="F2388">
        <v>3</v>
      </c>
      <c r="G2388">
        <v>0</v>
      </c>
    </row>
    <row r="2389" spans="1:7" x14ac:dyDescent="0.3">
      <c r="A2389">
        <v>10230</v>
      </c>
      <c r="B2389" s="2">
        <v>44986</v>
      </c>
      <c r="C2389" t="s">
        <v>61</v>
      </c>
      <c r="D2389">
        <v>240</v>
      </c>
      <c r="E2389">
        <v>61</v>
      </c>
      <c r="F2389">
        <v>1</v>
      </c>
      <c r="G2389">
        <v>1</v>
      </c>
    </row>
    <row r="2390" spans="1:7" x14ac:dyDescent="0.3">
      <c r="A2390">
        <v>10230</v>
      </c>
      <c r="B2390" s="2">
        <v>44774</v>
      </c>
      <c r="C2390" t="s">
        <v>30</v>
      </c>
      <c r="D2390">
        <v>242</v>
      </c>
      <c r="E2390">
        <v>73</v>
      </c>
      <c r="F2390">
        <v>0</v>
      </c>
      <c r="G2390">
        <v>0</v>
      </c>
    </row>
    <row r="2391" spans="1:7" x14ac:dyDescent="0.3">
      <c r="A2391">
        <v>10230</v>
      </c>
      <c r="B2391" s="2">
        <v>45017</v>
      </c>
      <c r="C2391" t="s">
        <v>91</v>
      </c>
      <c r="D2391">
        <v>217</v>
      </c>
      <c r="E2391">
        <v>56</v>
      </c>
      <c r="F2391">
        <v>1</v>
      </c>
      <c r="G2391">
        <v>0</v>
      </c>
    </row>
    <row r="2392" spans="1:7" x14ac:dyDescent="0.3">
      <c r="A2392">
        <v>10230</v>
      </c>
      <c r="B2392" s="2">
        <v>44562</v>
      </c>
      <c r="C2392" t="s">
        <v>36</v>
      </c>
      <c r="D2392">
        <v>202</v>
      </c>
      <c r="E2392">
        <v>94</v>
      </c>
      <c r="F2392">
        <v>1</v>
      </c>
      <c r="G2392">
        <v>0</v>
      </c>
    </row>
    <row r="2393" spans="1:7" x14ac:dyDescent="0.3">
      <c r="A2393">
        <v>10230</v>
      </c>
      <c r="B2393" s="2">
        <v>44866</v>
      </c>
      <c r="C2393" t="s">
        <v>17</v>
      </c>
      <c r="D2393">
        <v>102</v>
      </c>
      <c r="E2393">
        <v>51</v>
      </c>
      <c r="F2393">
        <v>2</v>
      </c>
      <c r="G2393">
        <v>1</v>
      </c>
    </row>
    <row r="2394" spans="1:7" x14ac:dyDescent="0.3">
      <c r="A2394">
        <v>10230</v>
      </c>
      <c r="B2394" s="2">
        <v>44866</v>
      </c>
      <c r="C2394" t="s">
        <v>54</v>
      </c>
      <c r="D2394">
        <v>54</v>
      </c>
      <c r="E2394">
        <v>52</v>
      </c>
      <c r="F2394">
        <v>2</v>
      </c>
      <c r="G2394">
        <v>0</v>
      </c>
    </row>
    <row r="2395" spans="1:7" x14ac:dyDescent="0.3">
      <c r="A2395">
        <v>10231</v>
      </c>
      <c r="B2395" s="2">
        <v>44682</v>
      </c>
      <c r="C2395" t="s">
        <v>61</v>
      </c>
      <c r="D2395">
        <v>81</v>
      </c>
      <c r="E2395">
        <v>86</v>
      </c>
      <c r="F2395">
        <v>3</v>
      </c>
      <c r="G2395">
        <v>3</v>
      </c>
    </row>
    <row r="2396" spans="1:7" x14ac:dyDescent="0.3">
      <c r="A2396">
        <v>10231</v>
      </c>
      <c r="B2396" s="2">
        <v>44621</v>
      </c>
      <c r="C2396" t="s">
        <v>17</v>
      </c>
      <c r="D2396">
        <v>295</v>
      </c>
      <c r="E2396">
        <v>40</v>
      </c>
      <c r="F2396">
        <v>4</v>
      </c>
      <c r="G2396">
        <v>2</v>
      </c>
    </row>
    <row r="2397" spans="1:7" x14ac:dyDescent="0.3">
      <c r="A2397">
        <v>10231</v>
      </c>
      <c r="B2397" s="2">
        <v>45383</v>
      </c>
      <c r="C2397" t="s">
        <v>91</v>
      </c>
      <c r="D2397">
        <v>287</v>
      </c>
      <c r="E2397">
        <v>26</v>
      </c>
      <c r="F2397">
        <v>0</v>
      </c>
      <c r="G2397">
        <v>0</v>
      </c>
    </row>
    <row r="2398" spans="1:7" x14ac:dyDescent="0.3">
      <c r="A2398">
        <v>10231</v>
      </c>
      <c r="B2398" s="2">
        <v>44621</v>
      </c>
      <c r="C2398" t="s">
        <v>37</v>
      </c>
      <c r="D2398">
        <v>179</v>
      </c>
      <c r="E2398">
        <v>86</v>
      </c>
      <c r="F2398">
        <v>0</v>
      </c>
      <c r="G2398">
        <v>0</v>
      </c>
    </row>
    <row r="2399" spans="1:7" x14ac:dyDescent="0.3">
      <c r="A2399">
        <v>10231</v>
      </c>
      <c r="B2399" s="2">
        <v>45047</v>
      </c>
      <c r="C2399" t="s">
        <v>55</v>
      </c>
      <c r="D2399">
        <v>269</v>
      </c>
      <c r="E2399">
        <v>87</v>
      </c>
      <c r="F2399">
        <v>1</v>
      </c>
      <c r="G2399">
        <v>1</v>
      </c>
    </row>
    <row r="2400" spans="1:7" x14ac:dyDescent="0.3">
      <c r="A2400">
        <v>10231</v>
      </c>
      <c r="B2400" s="2">
        <v>45200</v>
      </c>
      <c r="C2400" t="s">
        <v>76</v>
      </c>
      <c r="D2400">
        <v>272</v>
      </c>
      <c r="E2400">
        <v>92</v>
      </c>
      <c r="F2400">
        <v>5</v>
      </c>
      <c r="G2400">
        <v>0</v>
      </c>
    </row>
    <row r="2401" spans="1:7" x14ac:dyDescent="0.3">
      <c r="A2401">
        <v>10231</v>
      </c>
      <c r="B2401" s="2">
        <v>44713</v>
      </c>
      <c r="C2401" t="s">
        <v>23</v>
      </c>
      <c r="D2401">
        <v>155</v>
      </c>
      <c r="E2401">
        <v>14</v>
      </c>
      <c r="F2401">
        <v>3</v>
      </c>
      <c r="G2401">
        <v>3</v>
      </c>
    </row>
    <row r="2402" spans="1:7" x14ac:dyDescent="0.3">
      <c r="A2402">
        <v>10231</v>
      </c>
      <c r="B2402" s="2">
        <v>45413</v>
      </c>
      <c r="C2402" t="s">
        <v>97</v>
      </c>
      <c r="D2402">
        <v>56</v>
      </c>
      <c r="E2402">
        <v>79</v>
      </c>
      <c r="F2402">
        <v>1</v>
      </c>
      <c r="G2402">
        <v>0</v>
      </c>
    </row>
    <row r="2403" spans="1:7" x14ac:dyDescent="0.3">
      <c r="A2403">
        <v>10231</v>
      </c>
      <c r="B2403" s="2">
        <v>45323</v>
      </c>
      <c r="C2403" t="s">
        <v>13</v>
      </c>
      <c r="D2403">
        <v>239</v>
      </c>
      <c r="E2403">
        <v>79</v>
      </c>
      <c r="F2403">
        <v>3</v>
      </c>
      <c r="G2403">
        <v>1</v>
      </c>
    </row>
    <row r="2404" spans="1:7" x14ac:dyDescent="0.3">
      <c r="A2404">
        <v>10231</v>
      </c>
      <c r="B2404" s="2">
        <v>44896</v>
      </c>
      <c r="C2404" t="s">
        <v>70</v>
      </c>
      <c r="D2404">
        <v>23</v>
      </c>
      <c r="E2404">
        <v>58</v>
      </c>
      <c r="F2404">
        <v>3</v>
      </c>
      <c r="G2404">
        <v>2</v>
      </c>
    </row>
    <row r="2405" spans="1:7" x14ac:dyDescent="0.3">
      <c r="A2405">
        <v>10231</v>
      </c>
      <c r="B2405" s="2">
        <v>44682</v>
      </c>
      <c r="C2405" t="s">
        <v>87</v>
      </c>
      <c r="D2405">
        <v>42</v>
      </c>
      <c r="E2405">
        <v>59</v>
      </c>
      <c r="F2405">
        <v>3</v>
      </c>
      <c r="G2405">
        <v>3</v>
      </c>
    </row>
    <row r="2406" spans="1:7" x14ac:dyDescent="0.3">
      <c r="A2406">
        <v>10231</v>
      </c>
      <c r="B2406" s="2">
        <v>45597</v>
      </c>
      <c r="C2406" t="s">
        <v>102</v>
      </c>
      <c r="D2406">
        <v>86</v>
      </c>
      <c r="E2406">
        <v>74</v>
      </c>
      <c r="F2406">
        <v>4</v>
      </c>
      <c r="G2406">
        <v>3</v>
      </c>
    </row>
    <row r="2407" spans="1:7" x14ac:dyDescent="0.3">
      <c r="A2407">
        <v>10231</v>
      </c>
      <c r="B2407" s="2">
        <v>45505</v>
      </c>
      <c r="C2407" t="s">
        <v>26</v>
      </c>
      <c r="D2407">
        <v>88</v>
      </c>
      <c r="E2407">
        <v>73</v>
      </c>
      <c r="F2407">
        <v>1</v>
      </c>
      <c r="G2407">
        <v>0</v>
      </c>
    </row>
    <row r="2408" spans="1:7" x14ac:dyDescent="0.3">
      <c r="A2408">
        <v>10232</v>
      </c>
      <c r="B2408" s="2">
        <v>44562</v>
      </c>
      <c r="C2408" t="s">
        <v>86</v>
      </c>
      <c r="D2408">
        <v>214</v>
      </c>
      <c r="E2408">
        <v>40</v>
      </c>
      <c r="F2408">
        <v>2</v>
      </c>
      <c r="G2408">
        <v>2</v>
      </c>
    </row>
    <row r="2409" spans="1:7" x14ac:dyDescent="0.3">
      <c r="A2409">
        <v>10232</v>
      </c>
      <c r="B2409" s="2">
        <v>45261</v>
      </c>
      <c r="C2409" t="s">
        <v>72</v>
      </c>
      <c r="D2409">
        <v>36</v>
      </c>
      <c r="E2409">
        <v>59</v>
      </c>
      <c r="F2409">
        <v>0</v>
      </c>
      <c r="G2409">
        <v>0</v>
      </c>
    </row>
    <row r="2410" spans="1:7" x14ac:dyDescent="0.3">
      <c r="A2410">
        <v>10232</v>
      </c>
      <c r="B2410" s="2">
        <v>45292</v>
      </c>
      <c r="C2410" t="s">
        <v>44</v>
      </c>
      <c r="D2410">
        <v>179</v>
      </c>
      <c r="E2410">
        <v>13</v>
      </c>
      <c r="F2410">
        <v>4</v>
      </c>
      <c r="G2410">
        <v>0</v>
      </c>
    </row>
    <row r="2411" spans="1:7" x14ac:dyDescent="0.3">
      <c r="A2411">
        <v>10232</v>
      </c>
      <c r="B2411" s="2">
        <v>44774</v>
      </c>
      <c r="C2411" t="s">
        <v>91</v>
      </c>
      <c r="D2411">
        <v>95</v>
      </c>
      <c r="E2411">
        <v>57</v>
      </c>
      <c r="F2411">
        <v>1</v>
      </c>
      <c r="G2411">
        <v>1</v>
      </c>
    </row>
    <row r="2412" spans="1:7" x14ac:dyDescent="0.3">
      <c r="A2412">
        <v>10232</v>
      </c>
      <c r="B2412" s="2">
        <v>45078</v>
      </c>
      <c r="C2412" t="s">
        <v>71</v>
      </c>
      <c r="D2412">
        <v>138</v>
      </c>
      <c r="E2412">
        <v>68</v>
      </c>
      <c r="F2412">
        <v>2</v>
      </c>
      <c r="G2412">
        <v>1</v>
      </c>
    </row>
    <row r="2413" spans="1:7" x14ac:dyDescent="0.3">
      <c r="A2413">
        <v>10233</v>
      </c>
      <c r="B2413" s="2">
        <v>45323</v>
      </c>
      <c r="C2413" t="s">
        <v>54</v>
      </c>
      <c r="D2413">
        <v>123</v>
      </c>
      <c r="E2413">
        <v>23</v>
      </c>
      <c r="F2413">
        <v>2</v>
      </c>
      <c r="G2413">
        <v>2</v>
      </c>
    </row>
    <row r="2414" spans="1:7" x14ac:dyDescent="0.3">
      <c r="A2414">
        <v>10233</v>
      </c>
      <c r="B2414" s="2">
        <v>45200</v>
      </c>
      <c r="C2414" t="s">
        <v>29</v>
      </c>
      <c r="D2414">
        <v>217</v>
      </c>
      <c r="E2414">
        <v>97</v>
      </c>
      <c r="F2414">
        <v>1</v>
      </c>
      <c r="G2414">
        <v>0</v>
      </c>
    </row>
    <row r="2415" spans="1:7" x14ac:dyDescent="0.3">
      <c r="A2415">
        <v>10233</v>
      </c>
      <c r="B2415" s="2">
        <v>45170</v>
      </c>
      <c r="C2415" t="s">
        <v>21</v>
      </c>
      <c r="D2415">
        <v>105</v>
      </c>
      <c r="E2415">
        <v>71</v>
      </c>
      <c r="F2415">
        <v>2</v>
      </c>
      <c r="G2415">
        <v>2</v>
      </c>
    </row>
    <row r="2416" spans="1:7" x14ac:dyDescent="0.3">
      <c r="A2416">
        <v>10233</v>
      </c>
      <c r="B2416" s="2">
        <v>44896</v>
      </c>
      <c r="C2416" t="s">
        <v>49</v>
      </c>
      <c r="D2416">
        <v>185</v>
      </c>
      <c r="E2416">
        <v>61</v>
      </c>
      <c r="F2416">
        <v>1</v>
      </c>
      <c r="G2416">
        <v>0</v>
      </c>
    </row>
    <row r="2417" spans="1:7" x14ac:dyDescent="0.3">
      <c r="A2417">
        <v>10233</v>
      </c>
      <c r="B2417" s="2">
        <v>44986</v>
      </c>
      <c r="C2417" t="s">
        <v>82</v>
      </c>
      <c r="D2417">
        <v>123</v>
      </c>
      <c r="E2417">
        <v>38</v>
      </c>
      <c r="F2417">
        <v>2</v>
      </c>
      <c r="G2417">
        <v>0</v>
      </c>
    </row>
    <row r="2418" spans="1:7" x14ac:dyDescent="0.3">
      <c r="A2418">
        <v>10233</v>
      </c>
      <c r="B2418" s="2">
        <v>45536</v>
      </c>
      <c r="C2418" t="s">
        <v>41</v>
      </c>
      <c r="D2418">
        <v>64</v>
      </c>
      <c r="E2418">
        <v>57</v>
      </c>
      <c r="F2418">
        <v>5</v>
      </c>
      <c r="G2418">
        <v>3</v>
      </c>
    </row>
    <row r="2419" spans="1:7" x14ac:dyDescent="0.3">
      <c r="A2419">
        <v>10233</v>
      </c>
      <c r="B2419" s="2">
        <v>45261</v>
      </c>
      <c r="C2419" t="s">
        <v>27</v>
      </c>
      <c r="D2419">
        <v>23</v>
      </c>
      <c r="E2419">
        <v>59</v>
      </c>
      <c r="F2419">
        <v>4</v>
      </c>
      <c r="G2419">
        <v>2</v>
      </c>
    </row>
    <row r="2420" spans="1:7" x14ac:dyDescent="0.3">
      <c r="A2420">
        <v>10233</v>
      </c>
      <c r="B2420" s="2">
        <v>45627</v>
      </c>
      <c r="C2420" t="s">
        <v>85</v>
      </c>
      <c r="D2420">
        <v>176</v>
      </c>
      <c r="E2420">
        <v>97</v>
      </c>
      <c r="F2420">
        <v>1</v>
      </c>
      <c r="G2420">
        <v>1</v>
      </c>
    </row>
    <row r="2421" spans="1:7" x14ac:dyDescent="0.3">
      <c r="A2421">
        <v>10233</v>
      </c>
      <c r="B2421" s="2">
        <v>45108</v>
      </c>
      <c r="C2421" t="s">
        <v>35</v>
      </c>
      <c r="D2421">
        <v>143</v>
      </c>
      <c r="E2421">
        <v>49</v>
      </c>
      <c r="F2421">
        <v>0</v>
      </c>
      <c r="G2421">
        <v>0</v>
      </c>
    </row>
    <row r="2422" spans="1:7" x14ac:dyDescent="0.3">
      <c r="A2422">
        <v>10233</v>
      </c>
      <c r="B2422" s="2">
        <v>44774</v>
      </c>
      <c r="C2422" t="s">
        <v>91</v>
      </c>
      <c r="D2422">
        <v>272</v>
      </c>
      <c r="E2422">
        <v>71</v>
      </c>
      <c r="F2422">
        <v>0</v>
      </c>
      <c r="G2422">
        <v>0</v>
      </c>
    </row>
    <row r="2423" spans="1:7" x14ac:dyDescent="0.3">
      <c r="A2423">
        <v>10233</v>
      </c>
      <c r="B2423" s="2">
        <v>45474</v>
      </c>
      <c r="C2423" t="s">
        <v>72</v>
      </c>
      <c r="D2423">
        <v>94</v>
      </c>
      <c r="E2423">
        <v>84</v>
      </c>
      <c r="F2423">
        <v>0</v>
      </c>
      <c r="G2423">
        <v>0</v>
      </c>
    </row>
    <row r="2424" spans="1:7" x14ac:dyDescent="0.3">
      <c r="A2424">
        <v>10233</v>
      </c>
      <c r="B2424" s="2">
        <v>45017</v>
      </c>
      <c r="C2424" t="s">
        <v>98</v>
      </c>
      <c r="D2424">
        <v>147</v>
      </c>
      <c r="E2424">
        <v>36</v>
      </c>
      <c r="F2424">
        <v>0</v>
      </c>
      <c r="G2424">
        <v>0</v>
      </c>
    </row>
    <row r="2425" spans="1:7" x14ac:dyDescent="0.3">
      <c r="A2425">
        <v>10233</v>
      </c>
      <c r="B2425" s="2">
        <v>45323</v>
      </c>
      <c r="C2425" t="s">
        <v>77</v>
      </c>
      <c r="D2425">
        <v>167</v>
      </c>
      <c r="E2425">
        <v>68</v>
      </c>
      <c r="F2425">
        <v>1</v>
      </c>
      <c r="G2425">
        <v>1</v>
      </c>
    </row>
    <row r="2426" spans="1:7" x14ac:dyDescent="0.3">
      <c r="A2426">
        <v>10233</v>
      </c>
      <c r="B2426" s="2">
        <v>44743</v>
      </c>
      <c r="C2426" t="s">
        <v>38</v>
      </c>
      <c r="D2426">
        <v>177</v>
      </c>
      <c r="E2426">
        <v>37</v>
      </c>
      <c r="F2426">
        <v>1</v>
      </c>
      <c r="G2426">
        <v>0</v>
      </c>
    </row>
    <row r="2427" spans="1:7" x14ac:dyDescent="0.3">
      <c r="A2427">
        <v>10234</v>
      </c>
      <c r="B2427" s="2">
        <v>44743</v>
      </c>
      <c r="C2427" t="s">
        <v>50</v>
      </c>
      <c r="D2427">
        <v>131</v>
      </c>
      <c r="E2427">
        <v>15</v>
      </c>
      <c r="F2427">
        <v>3</v>
      </c>
      <c r="G2427">
        <v>2</v>
      </c>
    </row>
    <row r="2428" spans="1:7" x14ac:dyDescent="0.3">
      <c r="A2428">
        <v>10234</v>
      </c>
      <c r="B2428" s="2">
        <v>44593</v>
      </c>
      <c r="C2428" t="s">
        <v>83</v>
      </c>
      <c r="D2428">
        <v>146</v>
      </c>
      <c r="E2428">
        <v>23</v>
      </c>
      <c r="F2428">
        <v>2</v>
      </c>
      <c r="G2428">
        <v>2</v>
      </c>
    </row>
    <row r="2429" spans="1:7" x14ac:dyDescent="0.3">
      <c r="A2429">
        <v>10234</v>
      </c>
      <c r="B2429" s="2">
        <v>45108</v>
      </c>
      <c r="C2429" t="s">
        <v>31</v>
      </c>
      <c r="D2429">
        <v>54</v>
      </c>
      <c r="E2429">
        <v>68</v>
      </c>
      <c r="F2429">
        <v>1</v>
      </c>
      <c r="G2429">
        <v>0</v>
      </c>
    </row>
    <row r="2430" spans="1:7" x14ac:dyDescent="0.3">
      <c r="A2430">
        <v>10234</v>
      </c>
      <c r="B2430" s="2">
        <v>45292</v>
      </c>
      <c r="C2430" t="s">
        <v>57</v>
      </c>
      <c r="D2430">
        <v>280</v>
      </c>
      <c r="E2430">
        <v>87</v>
      </c>
      <c r="F2430">
        <v>1</v>
      </c>
      <c r="G2430">
        <v>0</v>
      </c>
    </row>
    <row r="2431" spans="1:7" x14ac:dyDescent="0.3">
      <c r="A2431">
        <v>10234</v>
      </c>
      <c r="B2431" s="2">
        <v>44805</v>
      </c>
      <c r="C2431" t="s">
        <v>64</v>
      </c>
      <c r="D2431">
        <v>254</v>
      </c>
      <c r="E2431">
        <v>26</v>
      </c>
      <c r="F2431">
        <v>1</v>
      </c>
      <c r="G2431">
        <v>1</v>
      </c>
    </row>
    <row r="2432" spans="1:7" x14ac:dyDescent="0.3">
      <c r="A2432">
        <v>10234</v>
      </c>
      <c r="B2432" s="2">
        <v>45017</v>
      </c>
      <c r="C2432" t="s">
        <v>97</v>
      </c>
      <c r="D2432">
        <v>273</v>
      </c>
      <c r="E2432">
        <v>61</v>
      </c>
      <c r="F2432">
        <v>4</v>
      </c>
      <c r="G2432">
        <v>2</v>
      </c>
    </row>
    <row r="2433" spans="1:7" x14ac:dyDescent="0.3">
      <c r="A2433">
        <v>10234</v>
      </c>
      <c r="B2433" s="2">
        <v>44866</v>
      </c>
      <c r="C2433" t="s">
        <v>71</v>
      </c>
      <c r="D2433">
        <v>80</v>
      </c>
      <c r="E2433">
        <v>17</v>
      </c>
      <c r="F2433">
        <v>3</v>
      </c>
      <c r="G2433">
        <v>3</v>
      </c>
    </row>
    <row r="2434" spans="1:7" x14ac:dyDescent="0.3">
      <c r="A2434">
        <v>10235</v>
      </c>
      <c r="B2434" s="2">
        <v>44866</v>
      </c>
      <c r="C2434" t="s">
        <v>102</v>
      </c>
      <c r="D2434">
        <v>80</v>
      </c>
      <c r="E2434">
        <v>53</v>
      </c>
      <c r="F2434">
        <v>2</v>
      </c>
      <c r="G2434">
        <v>2</v>
      </c>
    </row>
    <row r="2435" spans="1:7" x14ac:dyDescent="0.3">
      <c r="A2435">
        <v>10235</v>
      </c>
      <c r="B2435" s="2">
        <v>45078</v>
      </c>
      <c r="C2435" t="s">
        <v>78</v>
      </c>
      <c r="D2435">
        <v>287</v>
      </c>
      <c r="E2435">
        <v>50</v>
      </c>
      <c r="F2435">
        <v>3</v>
      </c>
      <c r="G2435">
        <v>2</v>
      </c>
    </row>
    <row r="2436" spans="1:7" x14ac:dyDescent="0.3">
      <c r="A2436">
        <v>10235</v>
      </c>
      <c r="B2436" s="2">
        <v>45108</v>
      </c>
      <c r="C2436" t="s">
        <v>68</v>
      </c>
      <c r="D2436">
        <v>101</v>
      </c>
      <c r="E2436">
        <v>88</v>
      </c>
      <c r="F2436">
        <v>1</v>
      </c>
      <c r="G2436">
        <v>1</v>
      </c>
    </row>
    <row r="2437" spans="1:7" x14ac:dyDescent="0.3">
      <c r="A2437">
        <v>10235</v>
      </c>
      <c r="B2437" s="2">
        <v>44774</v>
      </c>
      <c r="C2437" t="s">
        <v>57</v>
      </c>
      <c r="D2437">
        <v>52</v>
      </c>
      <c r="E2437">
        <v>27</v>
      </c>
      <c r="F2437">
        <v>2</v>
      </c>
      <c r="G2437">
        <v>0</v>
      </c>
    </row>
    <row r="2438" spans="1:7" x14ac:dyDescent="0.3">
      <c r="A2438">
        <v>10235</v>
      </c>
      <c r="B2438" s="2">
        <v>44562</v>
      </c>
      <c r="C2438" t="s">
        <v>100</v>
      </c>
      <c r="D2438">
        <v>30</v>
      </c>
      <c r="E2438">
        <v>57</v>
      </c>
      <c r="F2438">
        <v>0</v>
      </c>
      <c r="G2438">
        <v>0</v>
      </c>
    </row>
    <row r="2439" spans="1:7" x14ac:dyDescent="0.3">
      <c r="A2439">
        <v>10235</v>
      </c>
      <c r="B2439" s="2">
        <v>44986</v>
      </c>
      <c r="C2439" t="s">
        <v>61</v>
      </c>
      <c r="D2439">
        <v>128</v>
      </c>
      <c r="E2439">
        <v>92</v>
      </c>
      <c r="F2439">
        <v>0</v>
      </c>
      <c r="G2439">
        <v>0</v>
      </c>
    </row>
    <row r="2440" spans="1:7" x14ac:dyDescent="0.3">
      <c r="A2440">
        <v>10235</v>
      </c>
      <c r="B2440" s="2">
        <v>44774</v>
      </c>
      <c r="C2440" t="s">
        <v>72</v>
      </c>
      <c r="D2440">
        <v>176</v>
      </c>
      <c r="E2440">
        <v>10</v>
      </c>
      <c r="F2440">
        <v>0</v>
      </c>
      <c r="G2440">
        <v>0</v>
      </c>
    </row>
    <row r="2441" spans="1:7" x14ac:dyDescent="0.3">
      <c r="A2441">
        <v>10235</v>
      </c>
      <c r="B2441" s="2">
        <v>45170</v>
      </c>
      <c r="C2441" t="s">
        <v>60</v>
      </c>
      <c r="D2441">
        <v>184</v>
      </c>
      <c r="E2441">
        <v>91</v>
      </c>
      <c r="F2441">
        <v>0</v>
      </c>
      <c r="G2441">
        <v>0</v>
      </c>
    </row>
    <row r="2442" spans="1:7" x14ac:dyDescent="0.3">
      <c r="A2442">
        <v>10235</v>
      </c>
      <c r="B2442" s="2">
        <v>45383</v>
      </c>
      <c r="C2442" t="s">
        <v>39</v>
      </c>
      <c r="D2442">
        <v>294</v>
      </c>
      <c r="E2442">
        <v>46</v>
      </c>
      <c r="F2442">
        <v>2</v>
      </c>
      <c r="G2442">
        <v>0</v>
      </c>
    </row>
    <row r="2443" spans="1:7" x14ac:dyDescent="0.3">
      <c r="A2443">
        <v>10235</v>
      </c>
      <c r="B2443" s="2">
        <v>45139</v>
      </c>
      <c r="C2443" t="s">
        <v>42</v>
      </c>
      <c r="D2443">
        <v>155</v>
      </c>
      <c r="E2443">
        <v>59</v>
      </c>
      <c r="F2443">
        <v>4</v>
      </c>
      <c r="G2443">
        <v>4</v>
      </c>
    </row>
    <row r="2444" spans="1:7" x14ac:dyDescent="0.3">
      <c r="A2444">
        <v>10236</v>
      </c>
      <c r="B2444" s="2">
        <v>45413</v>
      </c>
      <c r="C2444" t="s">
        <v>79</v>
      </c>
      <c r="D2444">
        <v>159</v>
      </c>
      <c r="E2444">
        <v>26</v>
      </c>
      <c r="F2444">
        <v>1</v>
      </c>
      <c r="G2444">
        <v>0</v>
      </c>
    </row>
    <row r="2445" spans="1:7" x14ac:dyDescent="0.3">
      <c r="A2445">
        <v>10236</v>
      </c>
      <c r="B2445" s="2">
        <v>45261</v>
      </c>
      <c r="C2445" t="s">
        <v>83</v>
      </c>
      <c r="D2445">
        <v>273</v>
      </c>
      <c r="E2445">
        <v>36</v>
      </c>
      <c r="F2445">
        <v>1</v>
      </c>
      <c r="G2445">
        <v>1</v>
      </c>
    </row>
    <row r="2446" spans="1:7" x14ac:dyDescent="0.3">
      <c r="A2446">
        <v>10236</v>
      </c>
      <c r="B2446" s="2">
        <v>44682</v>
      </c>
      <c r="C2446" t="s">
        <v>95</v>
      </c>
      <c r="D2446">
        <v>279</v>
      </c>
      <c r="E2446">
        <v>27</v>
      </c>
      <c r="F2446">
        <v>0</v>
      </c>
      <c r="G2446">
        <v>0</v>
      </c>
    </row>
    <row r="2447" spans="1:7" x14ac:dyDescent="0.3">
      <c r="A2447">
        <v>10236</v>
      </c>
      <c r="B2447" s="2">
        <v>44927</v>
      </c>
      <c r="C2447" t="s">
        <v>66</v>
      </c>
      <c r="D2447">
        <v>42</v>
      </c>
      <c r="E2447">
        <v>92</v>
      </c>
      <c r="F2447">
        <v>0</v>
      </c>
      <c r="G2447">
        <v>0</v>
      </c>
    </row>
    <row r="2448" spans="1:7" x14ac:dyDescent="0.3">
      <c r="A2448">
        <v>10236</v>
      </c>
      <c r="B2448" s="2">
        <v>44562</v>
      </c>
      <c r="C2448" t="s">
        <v>22</v>
      </c>
      <c r="D2448">
        <v>166</v>
      </c>
      <c r="E2448">
        <v>58</v>
      </c>
      <c r="F2448">
        <v>0</v>
      </c>
      <c r="G2448">
        <v>0</v>
      </c>
    </row>
    <row r="2449" spans="1:7" x14ac:dyDescent="0.3">
      <c r="A2449">
        <v>10236</v>
      </c>
      <c r="B2449" s="2">
        <v>44562</v>
      </c>
      <c r="C2449" t="s">
        <v>67</v>
      </c>
      <c r="D2449">
        <v>56</v>
      </c>
      <c r="E2449">
        <v>43</v>
      </c>
      <c r="F2449">
        <v>1</v>
      </c>
      <c r="G2449">
        <v>1</v>
      </c>
    </row>
    <row r="2450" spans="1:7" x14ac:dyDescent="0.3">
      <c r="A2450">
        <v>10236</v>
      </c>
      <c r="B2450" s="2">
        <v>45505</v>
      </c>
      <c r="C2450" t="s">
        <v>92</v>
      </c>
      <c r="D2450">
        <v>91</v>
      </c>
      <c r="E2450">
        <v>69</v>
      </c>
      <c r="F2450">
        <v>2</v>
      </c>
      <c r="G2450">
        <v>2</v>
      </c>
    </row>
    <row r="2451" spans="1:7" x14ac:dyDescent="0.3">
      <c r="A2451">
        <v>10236</v>
      </c>
      <c r="B2451" s="2">
        <v>45231</v>
      </c>
      <c r="C2451" t="s">
        <v>32</v>
      </c>
      <c r="D2451">
        <v>22</v>
      </c>
      <c r="E2451">
        <v>61</v>
      </c>
      <c r="F2451">
        <v>1</v>
      </c>
      <c r="G2451">
        <v>1</v>
      </c>
    </row>
    <row r="2452" spans="1:7" x14ac:dyDescent="0.3">
      <c r="A2452">
        <v>10236</v>
      </c>
      <c r="B2452" s="2">
        <v>45566</v>
      </c>
      <c r="C2452" t="s">
        <v>58</v>
      </c>
      <c r="D2452">
        <v>54</v>
      </c>
      <c r="E2452">
        <v>54</v>
      </c>
      <c r="F2452">
        <v>1</v>
      </c>
      <c r="G2452">
        <v>0</v>
      </c>
    </row>
    <row r="2453" spans="1:7" x14ac:dyDescent="0.3">
      <c r="A2453">
        <v>10236</v>
      </c>
      <c r="B2453" s="2">
        <v>45474</v>
      </c>
      <c r="C2453" t="s">
        <v>61</v>
      </c>
      <c r="D2453">
        <v>247</v>
      </c>
      <c r="E2453">
        <v>56</v>
      </c>
      <c r="F2453">
        <v>2</v>
      </c>
      <c r="G2453">
        <v>2</v>
      </c>
    </row>
    <row r="2454" spans="1:7" x14ac:dyDescent="0.3">
      <c r="A2454">
        <v>10236</v>
      </c>
      <c r="B2454" s="2">
        <v>45627</v>
      </c>
      <c r="C2454" t="s">
        <v>85</v>
      </c>
      <c r="D2454">
        <v>146</v>
      </c>
      <c r="E2454">
        <v>29</v>
      </c>
      <c r="F2454">
        <v>1</v>
      </c>
      <c r="G2454">
        <v>1</v>
      </c>
    </row>
    <row r="2455" spans="1:7" x14ac:dyDescent="0.3">
      <c r="A2455">
        <v>10237</v>
      </c>
      <c r="B2455" s="2">
        <v>44743</v>
      </c>
      <c r="C2455" t="s">
        <v>8</v>
      </c>
      <c r="D2455">
        <v>210</v>
      </c>
      <c r="E2455">
        <v>25</v>
      </c>
      <c r="F2455">
        <v>0</v>
      </c>
      <c r="G2455">
        <v>0</v>
      </c>
    </row>
    <row r="2456" spans="1:7" x14ac:dyDescent="0.3">
      <c r="A2456">
        <v>10237</v>
      </c>
      <c r="B2456" s="2">
        <v>45474</v>
      </c>
      <c r="C2456" t="s">
        <v>45</v>
      </c>
      <c r="D2456">
        <v>99</v>
      </c>
      <c r="E2456">
        <v>35</v>
      </c>
      <c r="F2456">
        <v>1</v>
      </c>
      <c r="G2456">
        <v>0</v>
      </c>
    </row>
    <row r="2457" spans="1:7" x14ac:dyDescent="0.3">
      <c r="A2457">
        <v>10237</v>
      </c>
      <c r="B2457" s="2">
        <v>45413</v>
      </c>
      <c r="C2457" t="s">
        <v>22</v>
      </c>
      <c r="D2457">
        <v>121</v>
      </c>
      <c r="E2457">
        <v>33</v>
      </c>
      <c r="F2457">
        <v>5</v>
      </c>
      <c r="G2457">
        <v>4</v>
      </c>
    </row>
    <row r="2458" spans="1:7" x14ac:dyDescent="0.3">
      <c r="A2458">
        <v>10237</v>
      </c>
      <c r="B2458" s="2">
        <v>44593</v>
      </c>
      <c r="C2458" t="s">
        <v>83</v>
      </c>
      <c r="D2458">
        <v>176</v>
      </c>
      <c r="E2458">
        <v>83</v>
      </c>
      <c r="F2458">
        <v>0</v>
      </c>
      <c r="G2458">
        <v>0</v>
      </c>
    </row>
    <row r="2459" spans="1:7" x14ac:dyDescent="0.3">
      <c r="A2459">
        <v>10237</v>
      </c>
      <c r="B2459" s="2">
        <v>44958</v>
      </c>
      <c r="C2459" t="s">
        <v>15</v>
      </c>
      <c r="D2459">
        <v>220</v>
      </c>
      <c r="E2459">
        <v>51</v>
      </c>
      <c r="F2459">
        <v>0</v>
      </c>
      <c r="G2459">
        <v>0</v>
      </c>
    </row>
    <row r="2460" spans="1:7" x14ac:dyDescent="0.3">
      <c r="A2460">
        <v>10237</v>
      </c>
      <c r="B2460" s="2">
        <v>44682</v>
      </c>
      <c r="C2460" t="s">
        <v>69</v>
      </c>
      <c r="D2460">
        <v>165</v>
      </c>
      <c r="E2460">
        <v>28</v>
      </c>
      <c r="F2460">
        <v>2</v>
      </c>
      <c r="G2460">
        <v>2</v>
      </c>
    </row>
    <row r="2461" spans="1:7" x14ac:dyDescent="0.3">
      <c r="A2461">
        <v>10237</v>
      </c>
      <c r="B2461" s="2">
        <v>45017</v>
      </c>
      <c r="C2461" t="s">
        <v>103</v>
      </c>
      <c r="D2461">
        <v>95</v>
      </c>
      <c r="E2461">
        <v>41</v>
      </c>
      <c r="F2461">
        <v>2</v>
      </c>
      <c r="G2461">
        <v>2</v>
      </c>
    </row>
    <row r="2462" spans="1:7" x14ac:dyDescent="0.3">
      <c r="A2462">
        <v>10237</v>
      </c>
      <c r="B2462" s="2">
        <v>45597</v>
      </c>
      <c r="C2462" t="s">
        <v>89</v>
      </c>
      <c r="D2462">
        <v>114</v>
      </c>
      <c r="E2462">
        <v>63</v>
      </c>
      <c r="F2462">
        <v>2</v>
      </c>
      <c r="G2462">
        <v>1</v>
      </c>
    </row>
    <row r="2463" spans="1:7" x14ac:dyDescent="0.3">
      <c r="A2463">
        <v>10237</v>
      </c>
      <c r="B2463" s="2">
        <v>44774</v>
      </c>
      <c r="C2463" t="s">
        <v>98</v>
      </c>
      <c r="D2463">
        <v>260</v>
      </c>
      <c r="E2463">
        <v>30</v>
      </c>
      <c r="F2463">
        <v>3</v>
      </c>
      <c r="G2463">
        <v>1</v>
      </c>
    </row>
    <row r="2464" spans="1:7" x14ac:dyDescent="0.3">
      <c r="A2464">
        <v>10237</v>
      </c>
      <c r="B2464" s="2">
        <v>45323</v>
      </c>
      <c r="C2464" t="s">
        <v>62</v>
      </c>
      <c r="D2464">
        <v>158</v>
      </c>
      <c r="E2464">
        <v>43</v>
      </c>
      <c r="F2464">
        <v>0</v>
      </c>
      <c r="G2464">
        <v>0</v>
      </c>
    </row>
    <row r="2465" spans="1:7" x14ac:dyDescent="0.3">
      <c r="A2465">
        <v>10237</v>
      </c>
      <c r="B2465" s="2">
        <v>45047</v>
      </c>
      <c r="C2465" t="s">
        <v>52</v>
      </c>
      <c r="D2465">
        <v>265</v>
      </c>
      <c r="E2465">
        <v>24</v>
      </c>
      <c r="F2465">
        <v>5</v>
      </c>
      <c r="G2465">
        <v>5</v>
      </c>
    </row>
    <row r="2466" spans="1:7" x14ac:dyDescent="0.3">
      <c r="A2466">
        <v>10237</v>
      </c>
      <c r="B2466" s="2">
        <v>44896</v>
      </c>
      <c r="C2466" t="s">
        <v>88</v>
      </c>
      <c r="D2466">
        <v>238</v>
      </c>
      <c r="E2466">
        <v>10</v>
      </c>
      <c r="F2466">
        <v>4</v>
      </c>
      <c r="G2466">
        <v>3</v>
      </c>
    </row>
    <row r="2467" spans="1:7" x14ac:dyDescent="0.3">
      <c r="A2467">
        <v>10237</v>
      </c>
      <c r="B2467" s="2">
        <v>44896</v>
      </c>
      <c r="C2467" t="s">
        <v>74</v>
      </c>
      <c r="D2467">
        <v>99</v>
      </c>
      <c r="E2467">
        <v>17</v>
      </c>
      <c r="F2467">
        <v>0</v>
      </c>
      <c r="G2467">
        <v>0</v>
      </c>
    </row>
    <row r="2468" spans="1:7" x14ac:dyDescent="0.3">
      <c r="A2468">
        <v>10237</v>
      </c>
      <c r="B2468" s="2">
        <v>45200</v>
      </c>
      <c r="C2468" t="s">
        <v>34</v>
      </c>
      <c r="D2468">
        <v>136</v>
      </c>
      <c r="E2468">
        <v>24</v>
      </c>
      <c r="F2468">
        <v>3</v>
      </c>
      <c r="G2468">
        <v>3</v>
      </c>
    </row>
    <row r="2469" spans="1:7" x14ac:dyDescent="0.3">
      <c r="A2469">
        <v>10238</v>
      </c>
      <c r="B2469" s="2">
        <v>44805</v>
      </c>
      <c r="C2469" t="s">
        <v>66</v>
      </c>
      <c r="D2469">
        <v>86</v>
      </c>
      <c r="E2469">
        <v>56</v>
      </c>
      <c r="F2469">
        <v>0</v>
      </c>
      <c r="G2469">
        <v>0</v>
      </c>
    </row>
    <row r="2470" spans="1:7" x14ac:dyDescent="0.3">
      <c r="A2470">
        <v>10238</v>
      </c>
      <c r="B2470" s="2">
        <v>45323</v>
      </c>
      <c r="C2470" t="s">
        <v>94</v>
      </c>
      <c r="D2470">
        <v>37</v>
      </c>
      <c r="E2470">
        <v>14</v>
      </c>
      <c r="F2470">
        <v>1</v>
      </c>
      <c r="G2470">
        <v>0</v>
      </c>
    </row>
    <row r="2471" spans="1:7" x14ac:dyDescent="0.3">
      <c r="A2471">
        <v>10238</v>
      </c>
      <c r="B2471" s="2">
        <v>44621</v>
      </c>
      <c r="C2471" t="s">
        <v>45</v>
      </c>
      <c r="D2471">
        <v>145</v>
      </c>
      <c r="E2471">
        <v>76</v>
      </c>
      <c r="F2471">
        <v>3</v>
      </c>
      <c r="G2471">
        <v>3</v>
      </c>
    </row>
    <row r="2472" spans="1:7" x14ac:dyDescent="0.3">
      <c r="A2472">
        <v>10238</v>
      </c>
      <c r="B2472" s="2">
        <v>45536</v>
      </c>
      <c r="C2472" t="s">
        <v>21</v>
      </c>
      <c r="D2472">
        <v>269</v>
      </c>
      <c r="E2472">
        <v>97</v>
      </c>
      <c r="F2472">
        <v>3</v>
      </c>
      <c r="G2472">
        <v>2</v>
      </c>
    </row>
    <row r="2473" spans="1:7" x14ac:dyDescent="0.3">
      <c r="A2473">
        <v>10238</v>
      </c>
      <c r="B2473" s="2">
        <v>44958</v>
      </c>
      <c r="C2473" t="s">
        <v>78</v>
      </c>
      <c r="D2473">
        <v>200</v>
      </c>
      <c r="E2473">
        <v>40</v>
      </c>
      <c r="F2473">
        <v>2</v>
      </c>
      <c r="G2473">
        <v>0</v>
      </c>
    </row>
    <row r="2474" spans="1:7" x14ac:dyDescent="0.3">
      <c r="A2474">
        <v>10238</v>
      </c>
      <c r="B2474" s="2">
        <v>45597</v>
      </c>
      <c r="C2474" t="s">
        <v>75</v>
      </c>
      <c r="D2474">
        <v>211</v>
      </c>
      <c r="E2474">
        <v>12</v>
      </c>
      <c r="F2474">
        <v>0</v>
      </c>
      <c r="G2474">
        <v>0</v>
      </c>
    </row>
    <row r="2475" spans="1:7" x14ac:dyDescent="0.3">
      <c r="A2475">
        <v>10238</v>
      </c>
      <c r="B2475" s="2">
        <v>45078</v>
      </c>
      <c r="C2475" t="s">
        <v>70</v>
      </c>
      <c r="D2475">
        <v>164</v>
      </c>
      <c r="E2475">
        <v>83</v>
      </c>
      <c r="F2475">
        <v>1</v>
      </c>
      <c r="G2475">
        <v>0</v>
      </c>
    </row>
    <row r="2476" spans="1:7" x14ac:dyDescent="0.3">
      <c r="A2476">
        <v>10238</v>
      </c>
      <c r="B2476" s="2">
        <v>45170</v>
      </c>
      <c r="C2476" t="s">
        <v>35</v>
      </c>
      <c r="D2476">
        <v>66</v>
      </c>
      <c r="E2476">
        <v>30</v>
      </c>
      <c r="F2476">
        <v>0</v>
      </c>
      <c r="G2476">
        <v>0</v>
      </c>
    </row>
    <row r="2477" spans="1:7" x14ac:dyDescent="0.3">
      <c r="A2477">
        <v>10239</v>
      </c>
      <c r="B2477" s="2">
        <v>45231</v>
      </c>
      <c r="C2477" t="s">
        <v>97</v>
      </c>
      <c r="D2477">
        <v>22</v>
      </c>
      <c r="E2477">
        <v>71</v>
      </c>
      <c r="F2477">
        <v>1</v>
      </c>
      <c r="G2477">
        <v>0</v>
      </c>
    </row>
    <row r="2478" spans="1:7" x14ac:dyDescent="0.3">
      <c r="A2478">
        <v>10239</v>
      </c>
      <c r="B2478" s="2">
        <v>45078</v>
      </c>
      <c r="C2478" t="s">
        <v>77</v>
      </c>
      <c r="D2478">
        <v>271</v>
      </c>
      <c r="E2478">
        <v>10</v>
      </c>
      <c r="F2478">
        <v>0</v>
      </c>
      <c r="G2478">
        <v>0</v>
      </c>
    </row>
    <row r="2479" spans="1:7" x14ac:dyDescent="0.3">
      <c r="A2479">
        <v>10239</v>
      </c>
      <c r="B2479" s="2">
        <v>45352</v>
      </c>
      <c r="C2479" t="s">
        <v>15</v>
      </c>
      <c r="D2479">
        <v>250</v>
      </c>
      <c r="E2479">
        <v>21</v>
      </c>
      <c r="F2479">
        <v>0</v>
      </c>
      <c r="G2479">
        <v>0</v>
      </c>
    </row>
    <row r="2480" spans="1:7" x14ac:dyDescent="0.3">
      <c r="A2480">
        <v>10239</v>
      </c>
      <c r="B2480" s="2">
        <v>44774</v>
      </c>
      <c r="C2480" t="s">
        <v>6</v>
      </c>
      <c r="D2480">
        <v>84</v>
      </c>
      <c r="E2480">
        <v>29</v>
      </c>
      <c r="F2480">
        <v>0</v>
      </c>
      <c r="G2480">
        <v>0</v>
      </c>
    </row>
    <row r="2481" spans="1:7" x14ac:dyDescent="0.3">
      <c r="A2481">
        <v>10239</v>
      </c>
      <c r="B2481" s="2">
        <v>44774</v>
      </c>
      <c r="C2481" t="s">
        <v>103</v>
      </c>
      <c r="D2481">
        <v>116</v>
      </c>
      <c r="E2481">
        <v>62</v>
      </c>
      <c r="F2481">
        <v>0</v>
      </c>
      <c r="G2481">
        <v>0</v>
      </c>
    </row>
    <row r="2482" spans="1:7" x14ac:dyDescent="0.3">
      <c r="A2482">
        <v>10239</v>
      </c>
      <c r="B2482" s="2">
        <v>45444</v>
      </c>
      <c r="C2482" t="s">
        <v>23</v>
      </c>
      <c r="D2482">
        <v>81</v>
      </c>
      <c r="E2482">
        <v>24</v>
      </c>
      <c r="F2482">
        <v>0</v>
      </c>
      <c r="G2482">
        <v>0</v>
      </c>
    </row>
    <row r="2483" spans="1:7" x14ac:dyDescent="0.3">
      <c r="A2483">
        <v>10239</v>
      </c>
      <c r="B2483" s="2">
        <v>44774</v>
      </c>
      <c r="C2483" t="s">
        <v>86</v>
      </c>
      <c r="D2483">
        <v>205</v>
      </c>
      <c r="E2483">
        <v>33</v>
      </c>
      <c r="F2483">
        <v>0</v>
      </c>
      <c r="G2483">
        <v>0</v>
      </c>
    </row>
    <row r="2484" spans="1:7" x14ac:dyDescent="0.3">
      <c r="A2484">
        <v>10239</v>
      </c>
      <c r="B2484" s="2">
        <v>44621</v>
      </c>
      <c r="C2484" t="s">
        <v>25</v>
      </c>
      <c r="D2484">
        <v>71</v>
      </c>
      <c r="E2484">
        <v>67</v>
      </c>
      <c r="F2484">
        <v>5</v>
      </c>
      <c r="G2484">
        <v>0</v>
      </c>
    </row>
    <row r="2485" spans="1:7" x14ac:dyDescent="0.3">
      <c r="A2485">
        <v>10240</v>
      </c>
      <c r="B2485" s="2">
        <v>45017</v>
      </c>
      <c r="C2485" t="s">
        <v>96</v>
      </c>
      <c r="D2485">
        <v>111</v>
      </c>
      <c r="E2485">
        <v>37</v>
      </c>
      <c r="F2485">
        <v>5</v>
      </c>
      <c r="G2485">
        <v>5</v>
      </c>
    </row>
    <row r="2486" spans="1:7" x14ac:dyDescent="0.3">
      <c r="A2486">
        <v>10240</v>
      </c>
      <c r="B2486" s="2">
        <v>44621</v>
      </c>
      <c r="C2486" t="s">
        <v>47</v>
      </c>
      <c r="D2486">
        <v>160</v>
      </c>
      <c r="E2486">
        <v>58</v>
      </c>
      <c r="F2486">
        <v>1</v>
      </c>
      <c r="G2486">
        <v>1</v>
      </c>
    </row>
    <row r="2487" spans="1:7" x14ac:dyDescent="0.3">
      <c r="A2487">
        <v>10240</v>
      </c>
      <c r="B2487" s="2">
        <v>45200</v>
      </c>
      <c r="C2487" t="s">
        <v>88</v>
      </c>
      <c r="D2487">
        <v>116</v>
      </c>
      <c r="E2487">
        <v>68</v>
      </c>
      <c r="F2487">
        <v>0</v>
      </c>
      <c r="G2487">
        <v>0</v>
      </c>
    </row>
    <row r="2488" spans="1:7" x14ac:dyDescent="0.3">
      <c r="A2488">
        <v>10240</v>
      </c>
      <c r="B2488" s="2">
        <v>45139</v>
      </c>
      <c r="C2488" t="s">
        <v>99</v>
      </c>
      <c r="D2488">
        <v>276</v>
      </c>
      <c r="E2488">
        <v>32</v>
      </c>
      <c r="F2488">
        <v>0</v>
      </c>
      <c r="G2488">
        <v>0</v>
      </c>
    </row>
    <row r="2489" spans="1:7" x14ac:dyDescent="0.3">
      <c r="A2489">
        <v>10240</v>
      </c>
      <c r="B2489" s="2">
        <v>44743</v>
      </c>
      <c r="C2489" t="s">
        <v>71</v>
      </c>
      <c r="D2489">
        <v>56</v>
      </c>
      <c r="E2489">
        <v>90</v>
      </c>
      <c r="F2489">
        <v>0</v>
      </c>
      <c r="G2489">
        <v>0</v>
      </c>
    </row>
    <row r="2490" spans="1:7" x14ac:dyDescent="0.3">
      <c r="A2490">
        <v>10240</v>
      </c>
      <c r="B2490" s="2">
        <v>45566</v>
      </c>
      <c r="C2490" t="s">
        <v>101</v>
      </c>
      <c r="D2490">
        <v>81</v>
      </c>
      <c r="E2490">
        <v>27</v>
      </c>
      <c r="F2490">
        <v>0</v>
      </c>
      <c r="G2490">
        <v>0</v>
      </c>
    </row>
    <row r="2491" spans="1:7" x14ac:dyDescent="0.3">
      <c r="A2491">
        <v>10240</v>
      </c>
      <c r="B2491" s="2">
        <v>44835</v>
      </c>
      <c r="C2491" t="s">
        <v>60</v>
      </c>
      <c r="D2491">
        <v>156</v>
      </c>
      <c r="E2491">
        <v>85</v>
      </c>
      <c r="F2491">
        <v>1</v>
      </c>
      <c r="G2491">
        <v>0</v>
      </c>
    </row>
    <row r="2492" spans="1:7" x14ac:dyDescent="0.3">
      <c r="A2492">
        <v>10241</v>
      </c>
      <c r="B2492" s="2">
        <v>44562</v>
      </c>
      <c r="C2492" t="s">
        <v>93</v>
      </c>
      <c r="D2492">
        <v>119</v>
      </c>
      <c r="E2492">
        <v>26</v>
      </c>
      <c r="F2492">
        <v>4</v>
      </c>
      <c r="G2492">
        <v>2</v>
      </c>
    </row>
    <row r="2493" spans="1:7" x14ac:dyDescent="0.3">
      <c r="A2493">
        <v>10241</v>
      </c>
      <c r="B2493" s="2">
        <v>45505</v>
      </c>
      <c r="C2493" t="s">
        <v>50</v>
      </c>
      <c r="D2493">
        <v>18</v>
      </c>
      <c r="E2493">
        <v>25</v>
      </c>
      <c r="F2493">
        <v>0</v>
      </c>
      <c r="G2493">
        <v>0</v>
      </c>
    </row>
    <row r="2494" spans="1:7" x14ac:dyDescent="0.3">
      <c r="A2494">
        <v>10241</v>
      </c>
      <c r="B2494" s="2">
        <v>44835</v>
      </c>
      <c r="C2494" t="s">
        <v>48</v>
      </c>
      <c r="D2494">
        <v>151</v>
      </c>
      <c r="E2494">
        <v>80</v>
      </c>
      <c r="F2494">
        <v>1</v>
      </c>
      <c r="G2494">
        <v>1</v>
      </c>
    </row>
    <row r="2495" spans="1:7" x14ac:dyDescent="0.3">
      <c r="A2495">
        <v>10241</v>
      </c>
      <c r="B2495" s="2">
        <v>45170</v>
      </c>
      <c r="C2495" t="s">
        <v>96</v>
      </c>
      <c r="D2495">
        <v>286</v>
      </c>
      <c r="E2495">
        <v>26</v>
      </c>
      <c r="F2495">
        <v>3</v>
      </c>
      <c r="G2495">
        <v>2</v>
      </c>
    </row>
    <row r="2496" spans="1:7" x14ac:dyDescent="0.3">
      <c r="A2496">
        <v>10241</v>
      </c>
      <c r="B2496" s="2">
        <v>44958</v>
      </c>
      <c r="C2496" t="s">
        <v>52</v>
      </c>
      <c r="D2496">
        <v>23</v>
      </c>
      <c r="E2496">
        <v>13</v>
      </c>
      <c r="F2496">
        <v>0</v>
      </c>
      <c r="G2496">
        <v>0</v>
      </c>
    </row>
    <row r="2497" spans="1:7" x14ac:dyDescent="0.3">
      <c r="A2497">
        <v>10241</v>
      </c>
      <c r="B2497" s="2">
        <v>44835</v>
      </c>
      <c r="C2497" t="s">
        <v>12</v>
      </c>
      <c r="D2497">
        <v>256</v>
      </c>
      <c r="E2497">
        <v>56</v>
      </c>
      <c r="F2497">
        <v>1</v>
      </c>
      <c r="G2497">
        <v>0</v>
      </c>
    </row>
    <row r="2498" spans="1:7" x14ac:dyDescent="0.3">
      <c r="A2498">
        <v>10241</v>
      </c>
      <c r="B2498" s="2">
        <v>44866</v>
      </c>
      <c r="C2498" t="s">
        <v>98</v>
      </c>
      <c r="D2498">
        <v>255</v>
      </c>
      <c r="E2498">
        <v>45</v>
      </c>
      <c r="F2498">
        <v>2</v>
      </c>
      <c r="G2498">
        <v>1</v>
      </c>
    </row>
    <row r="2499" spans="1:7" x14ac:dyDescent="0.3">
      <c r="A2499">
        <v>10241</v>
      </c>
      <c r="B2499" s="2">
        <v>44652</v>
      </c>
      <c r="C2499" t="s">
        <v>87</v>
      </c>
      <c r="D2499">
        <v>95</v>
      </c>
      <c r="E2499">
        <v>66</v>
      </c>
      <c r="F2499">
        <v>4</v>
      </c>
      <c r="G2499">
        <v>0</v>
      </c>
    </row>
    <row r="2500" spans="1:7" x14ac:dyDescent="0.3">
      <c r="A2500">
        <v>10242</v>
      </c>
      <c r="B2500" s="2">
        <v>44805</v>
      </c>
      <c r="C2500" t="s">
        <v>59</v>
      </c>
      <c r="D2500">
        <v>74</v>
      </c>
      <c r="E2500">
        <v>50</v>
      </c>
      <c r="F2500">
        <v>0</v>
      </c>
      <c r="G2500">
        <v>0</v>
      </c>
    </row>
    <row r="2501" spans="1:7" x14ac:dyDescent="0.3">
      <c r="A2501">
        <v>10242</v>
      </c>
      <c r="B2501" s="2">
        <v>45047</v>
      </c>
      <c r="C2501" t="s">
        <v>58</v>
      </c>
      <c r="D2501">
        <v>91</v>
      </c>
      <c r="E2501">
        <v>14</v>
      </c>
      <c r="F2501">
        <v>0</v>
      </c>
      <c r="G2501">
        <v>0</v>
      </c>
    </row>
    <row r="2502" spans="1:7" x14ac:dyDescent="0.3">
      <c r="A2502">
        <v>10242</v>
      </c>
      <c r="B2502" s="2">
        <v>45017</v>
      </c>
      <c r="C2502" t="s">
        <v>79</v>
      </c>
      <c r="D2502">
        <v>40</v>
      </c>
      <c r="E2502">
        <v>61</v>
      </c>
      <c r="F2502">
        <v>0</v>
      </c>
      <c r="G2502">
        <v>0</v>
      </c>
    </row>
    <row r="2503" spans="1:7" x14ac:dyDescent="0.3">
      <c r="A2503">
        <v>10242</v>
      </c>
      <c r="B2503" s="2">
        <v>45505</v>
      </c>
      <c r="C2503" t="s">
        <v>6</v>
      </c>
      <c r="D2503">
        <v>298</v>
      </c>
      <c r="E2503">
        <v>49</v>
      </c>
      <c r="F2503">
        <v>2</v>
      </c>
      <c r="G2503">
        <v>1</v>
      </c>
    </row>
    <row r="2504" spans="1:7" x14ac:dyDescent="0.3">
      <c r="A2504">
        <v>10242</v>
      </c>
      <c r="B2504" s="2">
        <v>44682</v>
      </c>
      <c r="C2504" t="s">
        <v>56</v>
      </c>
      <c r="D2504">
        <v>199</v>
      </c>
      <c r="E2504">
        <v>57</v>
      </c>
      <c r="F2504">
        <v>4</v>
      </c>
      <c r="G2504">
        <v>2</v>
      </c>
    </row>
    <row r="2505" spans="1:7" x14ac:dyDescent="0.3">
      <c r="A2505">
        <v>10242</v>
      </c>
      <c r="B2505" s="2">
        <v>45108</v>
      </c>
      <c r="C2505" t="s">
        <v>33</v>
      </c>
      <c r="D2505">
        <v>227</v>
      </c>
      <c r="E2505">
        <v>71</v>
      </c>
      <c r="F2505">
        <v>0</v>
      </c>
      <c r="G2505">
        <v>0</v>
      </c>
    </row>
    <row r="2506" spans="1:7" x14ac:dyDescent="0.3">
      <c r="A2506">
        <v>10243</v>
      </c>
      <c r="B2506" s="2">
        <v>44621</v>
      </c>
      <c r="C2506" t="s">
        <v>21</v>
      </c>
      <c r="D2506">
        <v>294</v>
      </c>
      <c r="E2506">
        <v>14</v>
      </c>
      <c r="F2506">
        <v>0</v>
      </c>
      <c r="G2506">
        <v>0</v>
      </c>
    </row>
    <row r="2507" spans="1:7" x14ac:dyDescent="0.3">
      <c r="A2507">
        <v>10243</v>
      </c>
      <c r="B2507" s="2">
        <v>44958</v>
      </c>
      <c r="C2507" t="s">
        <v>36</v>
      </c>
      <c r="D2507">
        <v>23</v>
      </c>
      <c r="E2507">
        <v>22</v>
      </c>
      <c r="F2507">
        <v>4</v>
      </c>
      <c r="G2507">
        <v>1</v>
      </c>
    </row>
    <row r="2508" spans="1:7" x14ac:dyDescent="0.3">
      <c r="A2508">
        <v>10243</v>
      </c>
      <c r="B2508" s="2">
        <v>45413</v>
      </c>
      <c r="C2508" t="s">
        <v>63</v>
      </c>
      <c r="D2508">
        <v>214</v>
      </c>
      <c r="E2508">
        <v>30</v>
      </c>
      <c r="F2508">
        <v>0</v>
      </c>
      <c r="G2508">
        <v>0</v>
      </c>
    </row>
    <row r="2509" spans="1:7" x14ac:dyDescent="0.3">
      <c r="A2509">
        <v>10243</v>
      </c>
      <c r="B2509" s="2">
        <v>45383</v>
      </c>
      <c r="C2509" t="s">
        <v>59</v>
      </c>
      <c r="D2509">
        <v>274</v>
      </c>
      <c r="E2509">
        <v>95</v>
      </c>
      <c r="F2509">
        <v>0</v>
      </c>
      <c r="G2509">
        <v>0</v>
      </c>
    </row>
    <row r="2510" spans="1:7" x14ac:dyDescent="0.3">
      <c r="A2510">
        <v>10243</v>
      </c>
      <c r="B2510" s="2">
        <v>45261</v>
      </c>
      <c r="C2510" t="s">
        <v>4</v>
      </c>
      <c r="D2510">
        <v>239</v>
      </c>
      <c r="E2510">
        <v>23</v>
      </c>
      <c r="F2510">
        <v>0</v>
      </c>
      <c r="G2510">
        <v>0</v>
      </c>
    </row>
    <row r="2511" spans="1:7" x14ac:dyDescent="0.3">
      <c r="A2511">
        <v>10243</v>
      </c>
      <c r="B2511" s="2">
        <v>45200</v>
      </c>
      <c r="C2511" t="s">
        <v>18</v>
      </c>
      <c r="D2511">
        <v>41</v>
      </c>
      <c r="E2511">
        <v>75</v>
      </c>
      <c r="F2511">
        <v>0</v>
      </c>
      <c r="G2511">
        <v>0</v>
      </c>
    </row>
    <row r="2512" spans="1:7" x14ac:dyDescent="0.3">
      <c r="A2512">
        <v>10244</v>
      </c>
      <c r="B2512" s="2">
        <v>45444</v>
      </c>
      <c r="C2512" t="s">
        <v>56</v>
      </c>
      <c r="D2512">
        <v>127</v>
      </c>
      <c r="E2512">
        <v>46</v>
      </c>
      <c r="F2512">
        <v>0</v>
      </c>
      <c r="G2512">
        <v>0</v>
      </c>
    </row>
    <row r="2513" spans="1:7" x14ac:dyDescent="0.3">
      <c r="A2513">
        <v>10244</v>
      </c>
      <c r="B2513" s="2">
        <v>45261</v>
      </c>
      <c r="C2513" t="s">
        <v>61</v>
      </c>
      <c r="D2513">
        <v>281</v>
      </c>
      <c r="E2513">
        <v>35</v>
      </c>
      <c r="F2513">
        <v>3</v>
      </c>
      <c r="G2513">
        <v>2</v>
      </c>
    </row>
    <row r="2514" spans="1:7" x14ac:dyDescent="0.3">
      <c r="A2514">
        <v>10244</v>
      </c>
      <c r="B2514" s="2">
        <v>45323</v>
      </c>
      <c r="C2514" t="s">
        <v>17</v>
      </c>
      <c r="D2514">
        <v>99</v>
      </c>
      <c r="E2514">
        <v>12</v>
      </c>
      <c r="F2514">
        <v>0</v>
      </c>
      <c r="G2514">
        <v>0</v>
      </c>
    </row>
    <row r="2515" spans="1:7" x14ac:dyDescent="0.3">
      <c r="A2515">
        <v>10244</v>
      </c>
      <c r="B2515" s="2">
        <v>45383</v>
      </c>
      <c r="C2515" t="s">
        <v>35</v>
      </c>
      <c r="D2515">
        <v>103</v>
      </c>
      <c r="E2515">
        <v>64</v>
      </c>
      <c r="F2515">
        <v>2</v>
      </c>
      <c r="G2515">
        <v>1</v>
      </c>
    </row>
    <row r="2516" spans="1:7" x14ac:dyDescent="0.3">
      <c r="A2516">
        <v>10244</v>
      </c>
      <c r="B2516" s="2">
        <v>45383</v>
      </c>
      <c r="C2516" t="s">
        <v>10</v>
      </c>
      <c r="D2516">
        <v>139</v>
      </c>
      <c r="E2516">
        <v>25</v>
      </c>
      <c r="F2516">
        <v>0</v>
      </c>
      <c r="G2516">
        <v>0</v>
      </c>
    </row>
    <row r="2517" spans="1:7" x14ac:dyDescent="0.3">
      <c r="A2517">
        <v>10245</v>
      </c>
      <c r="B2517" s="2">
        <v>44713</v>
      </c>
      <c r="C2517" t="s">
        <v>4</v>
      </c>
      <c r="D2517">
        <v>190</v>
      </c>
      <c r="E2517">
        <v>27</v>
      </c>
      <c r="F2517">
        <v>0</v>
      </c>
      <c r="G2517">
        <v>0</v>
      </c>
    </row>
    <row r="2518" spans="1:7" x14ac:dyDescent="0.3">
      <c r="A2518">
        <v>10245</v>
      </c>
      <c r="B2518" s="2">
        <v>45474</v>
      </c>
      <c r="C2518" t="s">
        <v>46</v>
      </c>
      <c r="D2518">
        <v>19</v>
      </c>
      <c r="E2518">
        <v>61</v>
      </c>
      <c r="F2518">
        <v>0</v>
      </c>
      <c r="G2518">
        <v>0</v>
      </c>
    </row>
    <row r="2519" spans="1:7" x14ac:dyDescent="0.3">
      <c r="A2519">
        <v>10245</v>
      </c>
      <c r="B2519" s="2">
        <v>45352</v>
      </c>
      <c r="C2519" t="s">
        <v>29</v>
      </c>
      <c r="D2519">
        <v>227</v>
      </c>
      <c r="E2519">
        <v>90</v>
      </c>
      <c r="F2519">
        <v>1</v>
      </c>
      <c r="G2519">
        <v>1</v>
      </c>
    </row>
    <row r="2520" spans="1:7" x14ac:dyDescent="0.3">
      <c r="A2520">
        <v>10245</v>
      </c>
      <c r="B2520" s="2">
        <v>44593</v>
      </c>
      <c r="C2520" t="s">
        <v>89</v>
      </c>
      <c r="D2520">
        <v>44</v>
      </c>
      <c r="E2520">
        <v>85</v>
      </c>
      <c r="F2520">
        <v>0</v>
      </c>
      <c r="G2520">
        <v>0</v>
      </c>
    </row>
    <row r="2521" spans="1:7" x14ac:dyDescent="0.3">
      <c r="A2521">
        <v>10245</v>
      </c>
      <c r="B2521" s="2">
        <v>45505</v>
      </c>
      <c r="C2521" t="s">
        <v>103</v>
      </c>
      <c r="D2521">
        <v>249</v>
      </c>
      <c r="E2521">
        <v>12</v>
      </c>
      <c r="F2521">
        <v>1</v>
      </c>
      <c r="G2521">
        <v>0</v>
      </c>
    </row>
    <row r="2522" spans="1:7" x14ac:dyDescent="0.3">
      <c r="A2522">
        <v>10245</v>
      </c>
      <c r="B2522" s="2">
        <v>45047</v>
      </c>
      <c r="C2522" t="s">
        <v>81</v>
      </c>
      <c r="D2522">
        <v>130</v>
      </c>
      <c r="E2522">
        <v>82</v>
      </c>
      <c r="F2522">
        <v>4</v>
      </c>
      <c r="G2522">
        <v>0</v>
      </c>
    </row>
    <row r="2523" spans="1:7" x14ac:dyDescent="0.3">
      <c r="A2523">
        <v>10245</v>
      </c>
      <c r="B2523" s="2">
        <v>45078</v>
      </c>
      <c r="C2523" t="s">
        <v>55</v>
      </c>
      <c r="D2523">
        <v>11</v>
      </c>
      <c r="E2523">
        <v>50</v>
      </c>
      <c r="F2523">
        <v>1</v>
      </c>
      <c r="G2523">
        <v>0</v>
      </c>
    </row>
    <row r="2524" spans="1:7" x14ac:dyDescent="0.3">
      <c r="A2524">
        <v>10245</v>
      </c>
      <c r="B2524" s="2">
        <v>44896</v>
      </c>
      <c r="C2524" t="s">
        <v>24</v>
      </c>
      <c r="D2524">
        <v>31</v>
      </c>
      <c r="E2524">
        <v>92</v>
      </c>
      <c r="F2524">
        <v>0</v>
      </c>
      <c r="G2524">
        <v>0</v>
      </c>
    </row>
    <row r="2525" spans="1:7" x14ac:dyDescent="0.3">
      <c r="A2525">
        <v>10245</v>
      </c>
      <c r="B2525" s="2">
        <v>45505</v>
      </c>
      <c r="C2525" t="s">
        <v>60</v>
      </c>
      <c r="D2525">
        <v>212</v>
      </c>
      <c r="E2525">
        <v>91</v>
      </c>
      <c r="F2525">
        <v>4</v>
      </c>
      <c r="G2525">
        <v>3</v>
      </c>
    </row>
    <row r="2526" spans="1:7" x14ac:dyDescent="0.3">
      <c r="A2526">
        <v>10245</v>
      </c>
      <c r="B2526" s="2">
        <v>44986</v>
      </c>
      <c r="C2526" t="s">
        <v>36</v>
      </c>
      <c r="D2526">
        <v>43</v>
      </c>
      <c r="E2526">
        <v>97</v>
      </c>
      <c r="F2526">
        <v>1</v>
      </c>
      <c r="G2526">
        <v>1</v>
      </c>
    </row>
    <row r="2527" spans="1:7" x14ac:dyDescent="0.3">
      <c r="A2527">
        <v>10245</v>
      </c>
      <c r="B2527" s="2">
        <v>44774</v>
      </c>
      <c r="C2527" t="s">
        <v>59</v>
      </c>
      <c r="D2527">
        <v>222</v>
      </c>
      <c r="E2527">
        <v>47</v>
      </c>
      <c r="F2527">
        <v>4</v>
      </c>
      <c r="G2527">
        <v>4</v>
      </c>
    </row>
    <row r="2528" spans="1:7" x14ac:dyDescent="0.3">
      <c r="A2528">
        <v>10245</v>
      </c>
      <c r="B2528" s="2">
        <v>44743</v>
      </c>
      <c r="C2528" t="s">
        <v>54</v>
      </c>
      <c r="D2528">
        <v>220</v>
      </c>
      <c r="E2528">
        <v>37</v>
      </c>
      <c r="F2528">
        <v>0</v>
      </c>
      <c r="G2528">
        <v>0</v>
      </c>
    </row>
    <row r="2529" spans="1:7" x14ac:dyDescent="0.3">
      <c r="A2529">
        <v>10245</v>
      </c>
      <c r="B2529" s="2">
        <v>45505</v>
      </c>
      <c r="C2529" t="s">
        <v>23</v>
      </c>
      <c r="D2529">
        <v>156</v>
      </c>
      <c r="E2529">
        <v>83</v>
      </c>
      <c r="F2529">
        <v>1</v>
      </c>
      <c r="G2529">
        <v>1</v>
      </c>
    </row>
    <row r="2530" spans="1:7" x14ac:dyDescent="0.3">
      <c r="A2530">
        <v>10246</v>
      </c>
      <c r="B2530" s="2">
        <v>45536</v>
      </c>
      <c r="C2530" t="s">
        <v>35</v>
      </c>
      <c r="D2530">
        <v>158</v>
      </c>
      <c r="E2530">
        <v>88</v>
      </c>
      <c r="F2530">
        <v>4</v>
      </c>
      <c r="G2530">
        <v>0</v>
      </c>
    </row>
    <row r="2531" spans="1:7" x14ac:dyDescent="0.3">
      <c r="A2531">
        <v>10246</v>
      </c>
      <c r="B2531" s="2">
        <v>45413</v>
      </c>
      <c r="C2531" t="s">
        <v>33</v>
      </c>
      <c r="D2531">
        <v>17</v>
      </c>
      <c r="E2531">
        <v>65</v>
      </c>
      <c r="F2531">
        <v>1</v>
      </c>
      <c r="G2531">
        <v>0</v>
      </c>
    </row>
    <row r="2532" spans="1:7" x14ac:dyDescent="0.3">
      <c r="A2532">
        <v>10246</v>
      </c>
      <c r="B2532" s="2">
        <v>44805</v>
      </c>
      <c r="C2532" t="s">
        <v>26</v>
      </c>
      <c r="D2532">
        <v>23</v>
      </c>
      <c r="E2532">
        <v>75</v>
      </c>
      <c r="F2532">
        <v>1</v>
      </c>
      <c r="G2532">
        <v>0</v>
      </c>
    </row>
    <row r="2533" spans="1:7" x14ac:dyDescent="0.3">
      <c r="A2533">
        <v>10246</v>
      </c>
      <c r="B2533" s="2">
        <v>45444</v>
      </c>
      <c r="C2533" t="s">
        <v>101</v>
      </c>
      <c r="D2533">
        <v>286</v>
      </c>
      <c r="E2533">
        <v>62</v>
      </c>
      <c r="F2533">
        <v>0</v>
      </c>
      <c r="G2533">
        <v>0</v>
      </c>
    </row>
    <row r="2534" spans="1:7" x14ac:dyDescent="0.3">
      <c r="A2534">
        <v>10246</v>
      </c>
      <c r="B2534" s="2">
        <v>44652</v>
      </c>
      <c r="C2534" t="s">
        <v>45</v>
      </c>
      <c r="D2534">
        <v>91</v>
      </c>
      <c r="E2534">
        <v>79</v>
      </c>
      <c r="F2534">
        <v>1</v>
      </c>
      <c r="G2534">
        <v>0</v>
      </c>
    </row>
    <row r="2535" spans="1:7" x14ac:dyDescent="0.3">
      <c r="A2535">
        <v>10246</v>
      </c>
      <c r="B2535" s="2">
        <v>44713</v>
      </c>
      <c r="C2535" t="s">
        <v>59</v>
      </c>
      <c r="D2535">
        <v>130</v>
      </c>
      <c r="E2535">
        <v>24</v>
      </c>
      <c r="F2535">
        <v>3</v>
      </c>
      <c r="G2535">
        <v>1</v>
      </c>
    </row>
    <row r="2536" spans="1:7" x14ac:dyDescent="0.3">
      <c r="A2536">
        <v>10246</v>
      </c>
      <c r="B2536" s="2">
        <v>44713</v>
      </c>
      <c r="C2536" t="s">
        <v>27</v>
      </c>
      <c r="D2536">
        <v>237</v>
      </c>
      <c r="E2536">
        <v>19</v>
      </c>
      <c r="F2536">
        <v>1</v>
      </c>
      <c r="G2536">
        <v>0</v>
      </c>
    </row>
    <row r="2537" spans="1:7" x14ac:dyDescent="0.3">
      <c r="A2537">
        <v>10246</v>
      </c>
      <c r="B2537" s="2">
        <v>45597</v>
      </c>
      <c r="C2537" t="s">
        <v>30</v>
      </c>
      <c r="D2537">
        <v>214</v>
      </c>
      <c r="E2537">
        <v>27</v>
      </c>
      <c r="F2537">
        <v>2</v>
      </c>
      <c r="G2537">
        <v>2</v>
      </c>
    </row>
    <row r="2538" spans="1:7" x14ac:dyDescent="0.3">
      <c r="A2538">
        <v>10246</v>
      </c>
      <c r="B2538" s="2">
        <v>44866</v>
      </c>
      <c r="C2538" t="s">
        <v>98</v>
      </c>
      <c r="D2538">
        <v>71</v>
      </c>
      <c r="E2538">
        <v>75</v>
      </c>
      <c r="F2538">
        <v>2</v>
      </c>
      <c r="G2538">
        <v>2</v>
      </c>
    </row>
    <row r="2539" spans="1:7" x14ac:dyDescent="0.3">
      <c r="A2539">
        <v>10247</v>
      </c>
      <c r="B2539" s="2">
        <v>44593</v>
      </c>
      <c r="C2539" t="s">
        <v>77</v>
      </c>
      <c r="D2539">
        <v>142</v>
      </c>
      <c r="E2539">
        <v>70</v>
      </c>
      <c r="F2539">
        <v>0</v>
      </c>
      <c r="G2539">
        <v>0</v>
      </c>
    </row>
    <row r="2540" spans="1:7" x14ac:dyDescent="0.3">
      <c r="A2540">
        <v>10247</v>
      </c>
      <c r="B2540" s="2">
        <v>45170</v>
      </c>
      <c r="C2540" t="s">
        <v>60</v>
      </c>
      <c r="D2540">
        <v>252</v>
      </c>
      <c r="E2540">
        <v>58</v>
      </c>
      <c r="F2540">
        <v>0</v>
      </c>
      <c r="G2540">
        <v>0</v>
      </c>
    </row>
    <row r="2541" spans="1:7" x14ac:dyDescent="0.3">
      <c r="A2541">
        <v>10247</v>
      </c>
      <c r="B2541" s="2">
        <v>44713</v>
      </c>
      <c r="C2541" t="s">
        <v>68</v>
      </c>
      <c r="D2541">
        <v>163</v>
      </c>
      <c r="E2541">
        <v>92</v>
      </c>
      <c r="F2541">
        <v>3</v>
      </c>
      <c r="G2541">
        <v>0</v>
      </c>
    </row>
    <row r="2542" spans="1:7" x14ac:dyDescent="0.3">
      <c r="A2542">
        <v>10247</v>
      </c>
      <c r="B2542" s="2">
        <v>44713</v>
      </c>
      <c r="C2542" t="s">
        <v>51</v>
      </c>
      <c r="D2542">
        <v>90</v>
      </c>
      <c r="E2542">
        <v>31</v>
      </c>
      <c r="F2542">
        <v>3</v>
      </c>
      <c r="G2542">
        <v>2</v>
      </c>
    </row>
    <row r="2543" spans="1:7" x14ac:dyDescent="0.3">
      <c r="A2543">
        <v>10247</v>
      </c>
      <c r="B2543" s="2">
        <v>45383</v>
      </c>
      <c r="C2543" t="s">
        <v>5</v>
      </c>
      <c r="D2543">
        <v>296</v>
      </c>
      <c r="E2543">
        <v>60</v>
      </c>
      <c r="F2543">
        <v>1</v>
      </c>
      <c r="G2543">
        <v>1</v>
      </c>
    </row>
    <row r="2544" spans="1:7" x14ac:dyDescent="0.3">
      <c r="A2544">
        <v>10247</v>
      </c>
      <c r="B2544" s="2">
        <v>45474</v>
      </c>
      <c r="C2544" t="s">
        <v>73</v>
      </c>
      <c r="D2544">
        <v>35</v>
      </c>
      <c r="E2544">
        <v>39</v>
      </c>
      <c r="F2544">
        <v>0</v>
      </c>
      <c r="G2544">
        <v>0</v>
      </c>
    </row>
    <row r="2545" spans="1:7" x14ac:dyDescent="0.3">
      <c r="A2545">
        <v>10247</v>
      </c>
      <c r="B2545" s="2">
        <v>44774</v>
      </c>
      <c r="C2545" t="s">
        <v>26</v>
      </c>
      <c r="D2545">
        <v>142</v>
      </c>
      <c r="E2545">
        <v>55</v>
      </c>
      <c r="F2545">
        <v>1</v>
      </c>
      <c r="G2545">
        <v>0</v>
      </c>
    </row>
    <row r="2546" spans="1:7" x14ac:dyDescent="0.3">
      <c r="A2546">
        <v>10247</v>
      </c>
      <c r="B2546" s="2">
        <v>45383</v>
      </c>
      <c r="C2546" t="s">
        <v>11</v>
      </c>
      <c r="D2546">
        <v>32</v>
      </c>
      <c r="E2546">
        <v>32</v>
      </c>
      <c r="F2546">
        <v>4</v>
      </c>
      <c r="G2546">
        <v>1</v>
      </c>
    </row>
    <row r="2547" spans="1:7" x14ac:dyDescent="0.3">
      <c r="A2547">
        <v>10248</v>
      </c>
      <c r="B2547" s="2">
        <v>45444</v>
      </c>
      <c r="C2547" t="s">
        <v>40</v>
      </c>
      <c r="D2547">
        <v>213</v>
      </c>
      <c r="E2547">
        <v>87</v>
      </c>
      <c r="F2547">
        <v>1</v>
      </c>
      <c r="G2547">
        <v>0</v>
      </c>
    </row>
    <row r="2548" spans="1:7" x14ac:dyDescent="0.3">
      <c r="A2548">
        <v>10248</v>
      </c>
      <c r="B2548" s="2">
        <v>45352</v>
      </c>
      <c r="C2548" t="s">
        <v>90</v>
      </c>
      <c r="D2548">
        <v>154</v>
      </c>
      <c r="E2548">
        <v>79</v>
      </c>
      <c r="F2548">
        <v>3</v>
      </c>
      <c r="G2548">
        <v>3</v>
      </c>
    </row>
    <row r="2549" spans="1:7" x14ac:dyDescent="0.3">
      <c r="A2549">
        <v>10248</v>
      </c>
      <c r="B2549" s="2">
        <v>45017</v>
      </c>
      <c r="C2549" t="s">
        <v>92</v>
      </c>
      <c r="D2549">
        <v>145</v>
      </c>
      <c r="E2549">
        <v>44</v>
      </c>
      <c r="F2549">
        <v>3</v>
      </c>
      <c r="G2549">
        <v>0</v>
      </c>
    </row>
    <row r="2550" spans="1:7" x14ac:dyDescent="0.3">
      <c r="A2550">
        <v>10248</v>
      </c>
      <c r="B2550" s="2">
        <v>45413</v>
      </c>
      <c r="C2550" t="s">
        <v>74</v>
      </c>
      <c r="D2550">
        <v>271</v>
      </c>
      <c r="E2550">
        <v>66</v>
      </c>
      <c r="F2550">
        <v>1</v>
      </c>
      <c r="G2550">
        <v>0</v>
      </c>
    </row>
    <row r="2551" spans="1:7" x14ac:dyDescent="0.3">
      <c r="A2551">
        <v>10248</v>
      </c>
      <c r="B2551" s="2">
        <v>44562</v>
      </c>
      <c r="C2551" t="s">
        <v>75</v>
      </c>
      <c r="D2551">
        <v>88</v>
      </c>
      <c r="E2551">
        <v>59</v>
      </c>
      <c r="F2551">
        <v>2</v>
      </c>
      <c r="G2551">
        <v>0</v>
      </c>
    </row>
    <row r="2552" spans="1:7" x14ac:dyDescent="0.3">
      <c r="A2552">
        <v>10248</v>
      </c>
      <c r="B2552" s="2">
        <v>44835</v>
      </c>
      <c r="C2552" t="s">
        <v>32</v>
      </c>
      <c r="D2552">
        <v>91</v>
      </c>
      <c r="E2552">
        <v>45</v>
      </c>
      <c r="F2552">
        <v>1</v>
      </c>
      <c r="G2552">
        <v>1</v>
      </c>
    </row>
    <row r="2553" spans="1:7" x14ac:dyDescent="0.3">
      <c r="A2553">
        <v>10248</v>
      </c>
      <c r="B2553" s="2">
        <v>45597</v>
      </c>
      <c r="C2553" t="s">
        <v>46</v>
      </c>
      <c r="D2553">
        <v>289</v>
      </c>
      <c r="E2553">
        <v>44</v>
      </c>
      <c r="F2553">
        <v>0</v>
      </c>
      <c r="G2553">
        <v>0</v>
      </c>
    </row>
    <row r="2554" spans="1:7" x14ac:dyDescent="0.3">
      <c r="A2554">
        <v>10248</v>
      </c>
      <c r="B2554" s="2">
        <v>45597</v>
      </c>
      <c r="C2554" t="s">
        <v>96</v>
      </c>
      <c r="D2554">
        <v>214</v>
      </c>
      <c r="E2554">
        <v>39</v>
      </c>
      <c r="F2554">
        <v>5</v>
      </c>
      <c r="G2554">
        <v>4</v>
      </c>
    </row>
    <row r="2555" spans="1:7" x14ac:dyDescent="0.3">
      <c r="A2555">
        <v>10248</v>
      </c>
      <c r="B2555" s="2">
        <v>44621</v>
      </c>
      <c r="C2555" t="s">
        <v>52</v>
      </c>
      <c r="D2555">
        <v>233</v>
      </c>
      <c r="E2555">
        <v>71</v>
      </c>
      <c r="F2555">
        <v>1</v>
      </c>
      <c r="G2555">
        <v>1</v>
      </c>
    </row>
    <row r="2556" spans="1:7" x14ac:dyDescent="0.3">
      <c r="A2556">
        <v>10248</v>
      </c>
      <c r="B2556" s="2">
        <v>44835</v>
      </c>
      <c r="C2556" t="s">
        <v>49</v>
      </c>
      <c r="D2556">
        <v>279</v>
      </c>
      <c r="E2556">
        <v>18</v>
      </c>
      <c r="F2556">
        <v>4</v>
      </c>
      <c r="G2556">
        <v>4</v>
      </c>
    </row>
    <row r="2557" spans="1:7" x14ac:dyDescent="0.3">
      <c r="A2557">
        <v>10248</v>
      </c>
      <c r="B2557" s="2">
        <v>45383</v>
      </c>
      <c r="C2557" t="s">
        <v>17</v>
      </c>
      <c r="D2557">
        <v>21</v>
      </c>
      <c r="E2557">
        <v>48</v>
      </c>
      <c r="F2557">
        <v>0</v>
      </c>
      <c r="G2557">
        <v>0</v>
      </c>
    </row>
    <row r="2558" spans="1:7" x14ac:dyDescent="0.3">
      <c r="A2558">
        <v>10248</v>
      </c>
      <c r="B2558" s="2">
        <v>44682</v>
      </c>
      <c r="C2558" t="s">
        <v>103</v>
      </c>
      <c r="D2558">
        <v>119</v>
      </c>
      <c r="E2558">
        <v>94</v>
      </c>
      <c r="F2558">
        <v>0</v>
      </c>
      <c r="G2558">
        <v>0</v>
      </c>
    </row>
    <row r="2559" spans="1:7" x14ac:dyDescent="0.3">
      <c r="A2559">
        <v>10249</v>
      </c>
      <c r="B2559" s="2">
        <v>44621</v>
      </c>
      <c r="C2559" t="s">
        <v>85</v>
      </c>
      <c r="D2559">
        <v>140</v>
      </c>
      <c r="E2559">
        <v>52</v>
      </c>
      <c r="F2559">
        <v>0</v>
      </c>
      <c r="G2559">
        <v>0</v>
      </c>
    </row>
    <row r="2560" spans="1:7" x14ac:dyDescent="0.3">
      <c r="A2560">
        <v>10249</v>
      </c>
      <c r="B2560" s="2">
        <v>44593</v>
      </c>
      <c r="C2560" t="s">
        <v>24</v>
      </c>
      <c r="D2560">
        <v>94</v>
      </c>
      <c r="E2560">
        <v>73</v>
      </c>
      <c r="F2560">
        <v>2</v>
      </c>
      <c r="G2560">
        <v>1</v>
      </c>
    </row>
    <row r="2561" spans="1:7" x14ac:dyDescent="0.3">
      <c r="A2561">
        <v>10249</v>
      </c>
      <c r="B2561" s="2">
        <v>44835</v>
      </c>
      <c r="C2561" t="s">
        <v>30</v>
      </c>
      <c r="D2561">
        <v>144</v>
      </c>
      <c r="E2561">
        <v>50</v>
      </c>
      <c r="F2561">
        <v>0</v>
      </c>
      <c r="G2561">
        <v>0</v>
      </c>
    </row>
    <row r="2562" spans="1:7" x14ac:dyDescent="0.3">
      <c r="A2562">
        <v>10249</v>
      </c>
      <c r="B2562" s="2">
        <v>44621</v>
      </c>
      <c r="C2562" t="s">
        <v>95</v>
      </c>
      <c r="D2562">
        <v>108</v>
      </c>
      <c r="E2562">
        <v>82</v>
      </c>
      <c r="F2562">
        <v>2</v>
      </c>
      <c r="G2562">
        <v>0</v>
      </c>
    </row>
    <row r="2563" spans="1:7" x14ac:dyDescent="0.3">
      <c r="A2563">
        <v>10249</v>
      </c>
      <c r="B2563" s="2">
        <v>45352</v>
      </c>
      <c r="C2563" t="s">
        <v>56</v>
      </c>
      <c r="D2563">
        <v>215</v>
      </c>
      <c r="E2563">
        <v>18</v>
      </c>
      <c r="F2563">
        <v>1</v>
      </c>
      <c r="G2563">
        <v>1</v>
      </c>
    </row>
    <row r="2564" spans="1:7" x14ac:dyDescent="0.3">
      <c r="A2564">
        <v>10249</v>
      </c>
      <c r="B2564" s="2">
        <v>45566</v>
      </c>
      <c r="C2564" t="s">
        <v>17</v>
      </c>
      <c r="D2564">
        <v>74</v>
      </c>
      <c r="E2564">
        <v>61</v>
      </c>
      <c r="F2564">
        <v>0</v>
      </c>
      <c r="G2564">
        <v>0</v>
      </c>
    </row>
    <row r="2565" spans="1:7" x14ac:dyDescent="0.3">
      <c r="A2565">
        <v>10249</v>
      </c>
      <c r="B2565" s="2">
        <v>45444</v>
      </c>
      <c r="C2565" t="s">
        <v>33</v>
      </c>
      <c r="D2565">
        <v>292</v>
      </c>
      <c r="E2565">
        <v>20</v>
      </c>
      <c r="F2565">
        <v>0</v>
      </c>
      <c r="G2565">
        <v>0</v>
      </c>
    </row>
    <row r="2566" spans="1:7" x14ac:dyDescent="0.3">
      <c r="A2566">
        <v>10249</v>
      </c>
      <c r="B2566" s="2">
        <v>45413</v>
      </c>
      <c r="C2566" t="s">
        <v>31</v>
      </c>
      <c r="D2566">
        <v>148</v>
      </c>
      <c r="E2566">
        <v>38</v>
      </c>
      <c r="F2566">
        <v>4</v>
      </c>
      <c r="G2566">
        <v>0</v>
      </c>
    </row>
    <row r="2567" spans="1:7" x14ac:dyDescent="0.3">
      <c r="A2567">
        <v>10249</v>
      </c>
      <c r="B2567" s="2">
        <v>45170</v>
      </c>
      <c r="C2567" t="s">
        <v>64</v>
      </c>
      <c r="D2567">
        <v>104</v>
      </c>
      <c r="E2567">
        <v>79</v>
      </c>
      <c r="F2567">
        <v>3</v>
      </c>
      <c r="G2567">
        <v>2</v>
      </c>
    </row>
    <row r="2568" spans="1:7" x14ac:dyDescent="0.3">
      <c r="A2568">
        <v>10249</v>
      </c>
      <c r="B2568" s="2">
        <v>45383</v>
      </c>
      <c r="C2568" t="s">
        <v>96</v>
      </c>
      <c r="D2568">
        <v>285</v>
      </c>
      <c r="E2568">
        <v>99</v>
      </c>
      <c r="F2568">
        <v>1</v>
      </c>
      <c r="G2568">
        <v>1</v>
      </c>
    </row>
    <row r="2569" spans="1:7" x14ac:dyDescent="0.3">
      <c r="A2569">
        <v>10249</v>
      </c>
      <c r="B2569" s="2">
        <v>45627</v>
      </c>
      <c r="C2569" t="s">
        <v>4</v>
      </c>
      <c r="D2569">
        <v>235</v>
      </c>
      <c r="E2569">
        <v>98</v>
      </c>
      <c r="F2569">
        <v>3</v>
      </c>
      <c r="G2569">
        <v>2</v>
      </c>
    </row>
    <row r="2570" spans="1:7" x14ac:dyDescent="0.3">
      <c r="A2570">
        <v>10249</v>
      </c>
      <c r="B2570" s="2">
        <v>44713</v>
      </c>
      <c r="C2570" t="s">
        <v>47</v>
      </c>
      <c r="D2570">
        <v>177</v>
      </c>
      <c r="E2570">
        <v>94</v>
      </c>
      <c r="F2570">
        <v>2</v>
      </c>
      <c r="G2570">
        <v>1</v>
      </c>
    </row>
    <row r="2571" spans="1:7" x14ac:dyDescent="0.3">
      <c r="A2571">
        <v>10249</v>
      </c>
      <c r="B2571" s="2">
        <v>44652</v>
      </c>
      <c r="C2571" t="s">
        <v>27</v>
      </c>
      <c r="D2571">
        <v>66</v>
      </c>
      <c r="E2571">
        <v>17</v>
      </c>
      <c r="F2571">
        <v>0</v>
      </c>
      <c r="G2571">
        <v>0</v>
      </c>
    </row>
    <row r="2572" spans="1:7" x14ac:dyDescent="0.3">
      <c r="A2572">
        <v>10249</v>
      </c>
      <c r="B2572" s="2">
        <v>45474</v>
      </c>
      <c r="C2572" t="s">
        <v>35</v>
      </c>
      <c r="D2572">
        <v>194</v>
      </c>
      <c r="E2572">
        <v>98</v>
      </c>
      <c r="F2572">
        <v>2</v>
      </c>
      <c r="G2572">
        <v>1</v>
      </c>
    </row>
    <row r="2573" spans="1:7" x14ac:dyDescent="0.3">
      <c r="A2573">
        <v>10250</v>
      </c>
      <c r="B2573" s="2">
        <v>45383</v>
      </c>
      <c r="C2573" t="s">
        <v>48</v>
      </c>
      <c r="D2573">
        <v>41</v>
      </c>
      <c r="E2573">
        <v>81</v>
      </c>
      <c r="F2573">
        <v>2</v>
      </c>
      <c r="G2573">
        <v>2</v>
      </c>
    </row>
    <row r="2574" spans="1:7" x14ac:dyDescent="0.3">
      <c r="A2574">
        <v>10250</v>
      </c>
      <c r="B2574" s="2">
        <v>45323</v>
      </c>
      <c r="C2574" t="s">
        <v>18</v>
      </c>
      <c r="D2574">
        <v>116</v>
      </c>
      <c r="E2574">
        <v>62</v>
      </c>
      <c r="F2574">
        <v>2</v>
      </c>
      <c r="G2574">
        <v>0</v>
      </c>
    </row>
    <row r="2575" spans="1:7" x14ac:dyDescent="0.3">
      <c r="A2575">
        <v>10250</v>
      </c>
      <c r="B2575" s="2">
        <v>44805</v>
      </c>
      <c r="C2575" t="s">
        <v>13</v>
      </c>
      <c r="D2575">
        <v>61</v>
      </c>
      <c r="E2575">
        <v>51</v>
      </c>
      <c r="F2575">
        <v>4</v>
      </c>
      <c r="G2575">
        <v>2</v>
      </c>
    </row>
    <row r="2576" spans="1:7" x14ac:dyDescent="0.3">
      <c r="A2576">
        <v>10250</v>
      </c>
      <c r="B2576" s="2">
        <v>45261</v>
      </c>
      <c r="C2576" t="s">
        <v>64</v>
      </c>
      <c r="D2576">
        <v>38</v>
      </c>
      <c r="E2576">
        <v>16</v>
      </c>
      <c r="F2576">
        <v>3</v>
      </c>
      <c r="G2576">
        <v>0</v>
      </c>
    </row>
    <row r="2577" spans="1:7" x14ac:dyDescent="0.3">
      <c r="A2577">
        <v>10250</v>
      </c>
      <c r="B2577" s="2">
        <v>44593</v>
      </c>
      <c r="C2577" t="s">
        <v>14</v>
      </c>
      <c r="D2577">
        <v>164</v>
      </c>
      <c r="E2577">
        <v>32</v>
      </c>
      <c r="F2577">
        <v>1</v>
      </c>
      <c r="G2577">
        <v>1</v>
      </c>
    </row>
    <row r="2578" spans="1:7" x14ac:dyDescent="0.3">
      <c r="A2578">
        <v>10251</v>
      </c>
      <c r="B2578" s="2">
        <v>45627</v>
      </c>
      <c r="C2578" t="s">
        <v>41</v>
      </c>
      <c r="D2578">
        <v>232</v>
      </c>
      <c r="E2578">
        <v>16</v>
      </c>
      <c r="F2578">
        <v>3</v>
      </c>
      <c r="G2578">
        <v>3</v>
      </c>
    </row>
    <row r="2579" spans="1:7" x14ac:dyDescent="0.3">
      <c r="A2579">
        <v>10251</v>
      </c>
      <c r="B2579" s="2">
        <v>45170</v>
      </c>
      <c r="C2579" t="s">
        <v>52</v>
      </c>
      <c r="D2579">
        <v>233</v>
      </c>
      <c r="E2579">
        <v>49</v>
      </c>
      <c r="F2579">
        <v>1</v>
      </c>
      <c r="G2579">
        <v>0</v>
      </c>
    </row>
    <row r="2580" spans="1:7" x14ac:dyDescent="0.3">
      <c r="A2580">
        <v>10251</v>
      </c>
      <c r="B2580" s="2">
        <v>45170</v>
      </c>
      <c r="C2580" t="s">
        <v>91</v>
      </c>
      <c r="D2580">
        <v>226</v>
      </c>
      <c r="E2580">
        <v>53</v>
      </c>
      <c r="F2580">
        <v>3</v>
      </c>
      <c r="G2580">
        <v>3</v>
      </c>
    </row>
    <row r="2581" spans="1:7" x14ac:dyDescent="0.3">
      <c r="A2581">
        <v>10251</v>
      </c>
      <c r="B2581" s="2">
        <v>45597</v>
      </c>
      <c r="C2581" t="s">
        <v>39</v>
      </c>
      <c r="D2581">
        <v>24</v>
      </c>
      <c r="E2581">
        <v>50</v>
      </c>
      <c r="F2581">
        <v>3</v>
      </c>
      <c r="G2581">
        <v>2</v>
      </c>
    </row>
    <row r="2582" spans="1:7" x14ac:dyDescent="0.3">
      <c r="A2582">
        <v>10251</v>
      </c>
      <c r="B2582" s="2">
        <v>44986</v>
      </c>
      <c r="C2582" t="s">
        <v>98</v>
      </c>
      <c r="D2582">
        <v>108</v>
      </c>
      <c r="E2582">
        <v>64</v>
      </c>
      <c r="F2582">
        <v>4</v>
      </c>
      <c r="G2582">
        <v>0</v>
      </c>
    </row>
    <row r="2583" spans="1:7" x14ac:dyDescent="0.3">
      <c r="A2583">
        <v>10252</v>
      </c>
      <c r="B2583" s="2">
        <v>44896</v>
      </c>
      <c r="C2583" t="s">
        <v>35</v>
      </c>
      <c r="D2583">
        <v>224</v>
      </c>
      <c r="E2583">
        <v>23</v>
      </c>
      <c r="F2583">
        <v>2</v>
      </c>
      <c r="G2583">
        <v>0</v>
      </c>
    </row>
    <row r="2584" spans="1:7" x14ac:dyDescent="0.3">
      <c r="A2584">
        <v>10252</v>
      </c>
      <c r="B2584" s="2">
        <v>45323</v>
      </c>
      <c r="C2584" t="s">
        <v>51</v>
      </c>
      <c r="D2584">
        <v>181</v>
      </c>
      <c r="E2584">
        <v>39</v>
      </c>
      <c r="F2584">
        <v>4</v>
      </c>
      <c r="G2584">
        <v>2</v>
      </c>
    </row>
    <row r="2585" spans="1:7" x14ac:dyDescent="0.3">
      <c r="A2585">
        <v>10252</v>
      </c>
      <c r="B2585" s="2">
        <v>44652</v>
      </c>
      <c r="C2585" t="s">
        <v>37</v>
      </c>
      <c r="D2585">
        <v>14</v>
      </c>
      <c r="E2585">
        <v>25</v>
      </c>
      <c r="F2585">
        <v>1</v>
      </c>
      <c r="G2585">
        <v>0</v>
      </c>
    </row>
    <row r="2586" spans="1:7" x14ac:dyDescent="0.3">
      <c r="A2586">
        <v>10252</v>
      </c>
      <c r="B2586" s="2">
        <v>44896</v>
      </c>
      <c r="C2586" t="s">
        <v>55</v>
      </c>
      <c r="D2586">
        <v>87</v>
      </c>
      <c r="E2586">
        <v>64</v>
      </c>
      <c r="F2586">
        <v>1</v>
      </c>
      <c r="G2586">
        <v>1</v>
      </c>
    </row>
    <row r="2587" spans="1:7" x14ac:dyDescent="0.3">
      <c r="A2587">
        <v>10252</v>
      </c>
      <c r="B2587" s="2">
        <v>45474</v>
      </c>
      <c r="C2587" t="s">
        <v>52</v>
      </c>
      <c r="D2587">
        <v>252</v>
      </c>
      <c r="E2587">
        <v>50</v>
      </c>
      <c r="F2587">
        <v>3</v>
      </c>
      <c r="G2587">
        <v>1</v>
      </c>
    </row>
    <row r="2588" spans="1:7" x14ac:dyDescent="0.3">
      <c r="A2588">
        <v>10252</v>
      </c>
      <c r="B2588" s="2">
        <v>44682</v>
      </c>
      <c r="C2588" t="s">
        <v>20</v>
      </c>
      <c r="D2588">
        <v>209</v>
      </c>
      <c r="E2588">
        <v>32</v>
      </c>
      <c r="F2588">
        <v>0</v>
      </c>
      <c r="G2588">
        <v>0</v>
      </c>
    </row>
    <row r="2589" spans="1:7" x14ac:dyDescent="0.3">
      <c r="A2589">
        <v>10252</v>
      </c>
      <c r="B2589" s="2">
        <v>45078</v>
      </c>
      <c r="C2589" t="s">
        <v>85</v>
      </c>
      <c r="D2589">
        <v>61</v>
      </c>
      <c r="E2589">
        <v>78</v>
      </c>
      <c r="F2589">
        <v>1</v>
      </c>
      <c r="G2589">
        <v>1</v>
      </c>
    </row>
    <row r="2590" spans="1:7" x14ac:dyDescent="0.3">
      <c r="A2590">
        <v>10253</v>
      </c>
      <c r="B2590" s="2">
        <v>45505</v>
      </c>
      <c r="C2590" t="s">
        <v>85</v>
      </c>
      <c r="D2590">
        <v>296</v>
      </c>
      <c r="E2590">
        <v>32</v>
      </c>
      <c r="F2590">
        <v>0</v>
      </c>
      <c r="G2590">
        <v>0</v>
      </c>
    </row>
    <row r="2591" spans="1:7" x14ac:dyDescent="0.3">
      <c r="A2591">
        <v>10253</v>
      </c>
      <c r="B2591" s="2">
        <v>45231</v>
      </c>
      <c r="C2591" t="s">
        <v>53</v>
      </c>
      <c r="D2591">
        <v>237</v>
      </c>
      <c r="E2591">
        <v>27</v>
      </c>
      <c r="F2591">
        <v>1</v>
      </c>
      <c r="G2591">
        <v>1</v>
      </c>
    </row>
    <row r="2592" spans="1:7" x14ac:dyDescent="0.3">
      <c r="A2592">
        <v>10253</v>
      </c>
      <c r="B2592" s="2">
        <v>45352</v>
      </c>
      <c r="C2592" t="s">
        <v>11</v>
      </c>
      <c r="D2592">
        <v>144</v>
      </c>
      <c r="E2592">
        <v>19</v>
      </c>
      <c r="F2592">
        <v>2</v>
      </c>
      <c r="G2592">
        <v>1</v>
      </c>
    </row>
    <row r="2593" spans="1:7" x14ac:dyDescent="0.3">
      <c r="A2593">
        <v>10253</v>
      </c>
      <c r="B2593" s="2">
        <v>44835</v>
      </c>
      <c r="C2593" t="s">
        <v>4</v>
      </c>
      <c r="D2593">
        <v>66</v>
      </c>
      <c r="E2593">
        <v>77</v>
      </c>
      <c r="F2593">
        <v>0</v>
      </c>
      <c r="G2593">
        <v>0</v>
      </c>
    </row>
    <row r="2594" spans="1:7" x14ac:dyDescent="0.3">
      <c r="A2594">
        <v>10253</v>
      </c>
      <c r="B2594" s="2">
        <v>45047</v>
      </c>
      <c r="C2594" t="s">
        <v>101</v>
      </c>
      <c r="D2594">
        <v>127</v>
      </c>
      <c r="E2594">
        <v>65</v>
      </c>
      <c r="F2594">
        <v>2</v>
      </c>
      <c r="G2594">
        <v>0</v>
      </c>
    </row>
    <row r="2595" spans="1:7" x14ac:dyDescent="0.3">
      <c r="A2595">
        <v>10253</v>
      </c>
      <c r="B2595" s="2">
        <v>45231</v>
      </c>
      <c r="C2595" t="s">
        <v>72</v>
      </c>
      <c r="D2595">
        <v>207</v>
      </c>
      <c r="E2595">
        <v>80</v>
      </c>
      <c r="F2595">
        <v>0</v>
      </c>
      <c r="G2595">
        <v>0</v>
      </c>
    </row>
    <row r="2596" spans="1:7" x14ac:dyDescent="0.3">
      <c r="A2596">
        <v>10253</v>
      </c>
      <c r="B2596" s="2">
        <v>45231</v>
      </c>
      <c r="C2596" t="s">
        <v>5</v>
      </c>
      <c r="D2596">
        <v>96</v>
      </c>
      <c r="E2596">
        <v>32</v>
      </c>
      <c r="F2596">
        <v>2</v>
      </c>
      <c r="G2596">
        <v>2</v>
      </c>
    </row>
    <row r="2597" spans="1:7" x14ac:dyDescent="0.3">
      <c r="A2597">
        <v>10253</v>
      </c>
      <c r="B2597" s="2">
        <v>45139</v>
      </c>
      <c r="C2597" t="s">
        <v>17</v>
      </c>
      <c r="D2597">
        <v>75</v>
      </c>
      <c r="E2597">
        <v>42</v>
      </c>
      <c r="F2597">
        <v>0</v>
      </c>
      <c r="G2597">
        <v>0</v>
      </c>
    </row>
    <row r="2598" spans="1:7" x14ac:dyDescent="0.3">
      <c r="A2598">
        <v>10253</v>
      </c>
      <c r="B2598" s="2">
        <v>45261</v>
      </c>
      <c r="C2598" t="s">
        <v>64</v>
      </c>
      <c r="D2598">
        <v>147</v>
      </c>
      <c r="E2598">
        <v>42</v>
      </c>
      <c r="F2598">
        <v>0</v>
      </c>
      <c r="G2598">
        <v>0</v>
      </c>
    </row>
    <row r="2599" spans="1:7" x14ac:dyDescent="0.3">
      <c r="A2599">
        <v>10253</v>
      </c>
      <c r="B2599" s="2">
        <v>45139</v>
      </c>
      <c r="C2599" t="s">
        <v>79</v>
      </c>
      <c r="D2599">
        <v>198</v>
      </c>
      <c r="E2599">
        <v>28</v>
      </c>
      <c r="F2599">
        <v>3</v>
      </c>
      <c r="G2599">
        <v>2</v>
      </c>
    </row>
    <row r="2600" spans="1:7" x14ac:dyDescent="0.3">
      <c r="A2600">
        <v>10253</v>
      </c>
      <c r="B2600" s="2">
        <v>44927</v>
      </c>
      <c r="C2600" t="s">
        <v>70</v>
      </c>
      <c r="D2600">
        <v>49</v>
      </c>
      <c r="E2600">
        <v>29</v>
      </c>
      <c r="F2600">
        <v>0</v>
      </c>
      <c r="G2600">
        <v>0</v>
      </c>
    </row>
    <row r="2601" spans="1:7" x14ac:dyDescent="0.3">
      <c r="A2601">
        <v>10253</v>
      </c>
      <c r="B2601" s="2">
        <v>45413</v>
      </c>
      <c r="C2601" t="s">
        <v>54</v>
      </c>
      <c r="D2601">
        <v>156</v>
      </c>
      <c r="E2601">
        <v>97</v>
      </c>
      <c r="F2601">
        <v>4</v>
      </c>
      <c r="G2601">
        <v>3</v>
      </c>
    </row>
    <row r="2602" spans="1:7" x14ac:dyDescent="0.3">
      <c r="A2602">
        <v>10253</v>
      </c>
      <c r="B2602" s="2">
        <v>44713</v>
      </c>
      <c r="C2602" t="s">
        <v>65</v>
      </c>
      <c r="D2602">
        <v>240</v>
      </c>
      <c r="E2602">
        <v>41</v>
      </c>
      <c r="F2602">
        <v>3</v>
      </c>
      <c r="G2602">
        <v>1</v>
      </c>
    </row>
    <row r="2603" spans="1:7" x14ac:dyDescent="0.3">
      <c r="A2603">
        <v>10254</v>
      </c>
      <c r="B2603" s="2">
        <v>44562</v>
      </c>
      <c r="C2603" t="s">
        <v>41</v>
      </c>
      <c r="D2603">
        <v>287</v>
      </c>
      <c r="E2603">
        <v>41</v>
      </c>
      <c r="F2603">
        <v>0</v>
      </c>
      <c r="G2603">
        <v>0</v>
      </c>
    </row>
    <row r="2604" spans="1:7" x14ac:dyDescent="0.3">
      <c r="A2604">
        <v>10254</v>
      </c>
      <c r="B2604" s="2">
        <v>44621</v>
      </c>
      <c r="C2604" t="s">
        <v>86</v>
      </c>
      <c r="D2604">
        <v>140</v>
      </c>
      <c r="E2604">
        <v>59</v>
      </c>
      <c r="F2604">
        <v>1</v>
      </c>
      <c r="G2604">
        <v>0</v>
      </c>
    </row>
    <row r="2605" spans="1:7" x14ac:dyDescent="0.3">
      <c r="A2605">
        <v>10254</v>
      </c>
      <c r="B2605" s="2">
        <v>44986</v>
      </c>
      <c r="C2605" t="s">
        <v>90</v>
      </c>
      <c r="D2605">
        <v>176</v>
      </c>
      <c r="E2605">
        <v>44</v>
      </c>
      <c r="F2605">
        <v>4</v>
      </c>
      <c r="G2605">
        <v>1</v>
      </c>
    </row>
    <row r="2606" spans="1:7" x14ac:dyDescent="0.3">
      <c r="A2606">
        <v>10254</v>
      </c>
      <c r="B2606" s="2">
        <v>44986</v>
      </c>
      <c r="C2606" t="s">
        <v>99</v>
      </c>
      <c r="D2606">
        <v>179</v>
      </c>
      <c r="E2606">
        <v>14</v>
      </c>
      <c r="F2606">
        <v>1</v>
      </c>
      <c r="G2606">
        <v>0</v>
      </c>
    </row>
    <row r="2607" spans="1:7" x14ac:dyDescent="0.3">
      <c r="A2607">
        <v>10254</v>
      </c>
      <c r="B2607" s="2">
        <v>44743</v>
      </c>
      <c r="C2607" t="s">
        <v>25</v>
      </c>
      <c r="D2607">
        <v>273</v>
      </c>
      <c r="E2607">
        <v>70</v>
      </c>
      <c r="F2607">
        <v>1</v>
      </c>
      <c r="G2607">
        <v>1</v>
      </c>
    </row>
    <row r="2608" spans="1:7" x14ac:dyDescent="0.3">
      <c r="A2608">
        <v>10254</v>
      </c>
      <c r="B2608" s="2">
        <v>45536</v>
      </c>
      <c r="C2608" t="s">
        <v>66</v>
      </c>
      <c r="D2608">
        <v>156</v>
      </c>
      <c r="E2608">
        <v>54</v>
      </c>
      <c r="F2608">
        <v>0</v>
      </c>
      <c r="G2608">
        <v>0</v>
      </c>
    </row>
    <row r="2609" spans="1:7" x14ac:dyDescent="0.3">
      <c r="A2609">
        <v>10254</v>
      </c>
      <c r="B2609" s="2">
        <v>44896</v>
      </c>
      <c r="C2609" t="s">
        <v>7</v>
      </c>
      <c r="D2609">
        <v>152</v>
      </c>
      <c r="E2609">
        <v>56</v>
      </c>
      <c r="F2609">
        <v>2</v>
      </c>
      <c r="G2609">
        <v>2</v>
      </c>
    </row>
    <row r="2610" spans="1:7" x14ac:dyDescent="0.3">
      <c r="A2610">
        <v>10254</v>
      </c>
      <c r="B2610" s="2">
        <v>45047</v>
      </c>
      <c r="C2610" t="s">
        <v>28</v>
      </c>
      <c r="D2610">
        <v>144</v>
      </c>
      <c r="E2610">
        <v>78</v>
      </c>
      <c r="F2610">
        <v>0</v>
      </c>
      <c r="G2610">
        <v>0</v>
      </c>
    </row>
    <row r="2611" spans="1:7" x14ac:dyDescent="0.3">
      <c r="A2611">
        <v>10254</v>
      </c>
      <c r="B2611" s="2">
        <v>45261</v>
      </c>
      <c r="C2611" t="s">
        <v>75</v>
      </c>
      <c r="D2611">
        <v>43</v>
      </c>
      <c r="E2611">
        <v>37</v>
      </c>
      <c r="F2611">
        <v>4</v>
      </c>
      <c r="G2611">
        <v>4</v>
      </c>
    </row>
    <row r="2612" spans="1:7" x14ac:dyDescent="0.3">
      <c r="A2612">
        <v>10254</v>
      </c>
      <c r="B2612" s="2">
        <v>45413</v>
      </c>
      <c r="C2612" t="s">
        <v>72</v>
      </c>
      <c r="D2612">
        <v>292</v>
      </c>
      <c r="E2612">
        <v>40</v>
      </c>
      <c r="F2612">
        <v>0</v>
      </c>
      <c r="G2612">
        <v>0</v>
      </c>
    </row>
    <row r="2613" spans="1:7" x14ac:dyDescent="0.3">
      <c r="A2613">
        <v>10254</v>
      </c>
      <c r="B2613" s="2">
        <v>44774</v>
      </c>
      <c r="C2613" t="s">
        <v>52</v>
      </c>
      <c r="D2613">
        <v>85</v>
      </c>
      <c r="E2613">
        <v>78</v>
      </c>
      <c r="F2613">
        <v>3</v>
      </c>
      <c r="G2613">
        <v>2</v>
      </c>
    </row>
    <row r="2614" spans="1:7" x14ac:dyDescent="0.3">
      <c r="A2614">
        <v>10254</v>
      </c>
      <c r="B2614" s="2">
        <v>45292</v>
      </c>
      <c r="C2614" t="s">
        <v>91</v>
      </c>
      <c r="D2614">
        <v>300</v>
      </c>
      <c r="E2614">
        <v>98</v>
      </c>
      <c r="F2614">
        <v>3</v>
      </c>
      <c r="G2614">
        <v>1</v>
      </c>
    </row>
    <row r="2615" spans="1:7" x14ac:dyDescent="0.3">
      <c r="A2615">
        <v>10254</v>
      </c>
      <c r="B2615" s="2">
        <v>44652</v>
      </c>
      <c r="C2615" t="s">
        <v>13</v>
      </c>
      <c r="D2615">
        <v>166</v>
      </c>
      <c r="E2615">
        <v>71</v>
      </c>
      <c r="F2615">
        <v>3</v>
      </c>
      <c r="G2615">
        <v>1</v>
      </c>
    </row>
    <row r="2616" spans="1:7" x14ac:dyDescent="0.3">
      <c r="A2616">
        <v>10254</v>
      </c>
      <c r="B2616" s="2">
        <v>44743</v>
      </c>
      <c r="C2616" t="s">
        <v>64</v>
      </c>
      <c r="D2616">
        <v>150</v>
      </c>
      <c r="E2616">
        <v>58</v>
      </c>
      <c r="F2616">
        <v>1</v>
      </c>
      <c r="G2616">
        <v>1</v>
      </c>
    </row>
    <row r="2617" spans="1:7" x14ac:dyDescent="0.3">
      <c r="A2617">
        <v>10254</v>
      </c>
      <c r="B2617" s="2">
        <v>44986</v>
      </c>
      <c r="C2617" t="s">
        <v>49</v>
      </c>
      <c r="D2617">
        <v>28</v>
      </c>
      <c r="E2617">
        <v>32</v>
      </c>
      <c r="F2617">
        <v>1</v>
      </c>
      <c r="G2617">
        <v>1</v>
      </c>
    </row>
    <row r="2618" spans="1:7" x14ac:dyDescent="0.3">
      <c r="A2618">
        <v>10255</v>
      </c>
      <c r="B2618" s="2">
        <v>45017</v>
      </c>
      <c r="C2618" t="s">
        <v>20</v>
      </c>
      <c r="D2618">
        <v>131</v>
      </c>
      <c r="E2618">
        <v>24</v>
      </c>
      <c r="F2618">
        <v>0</v>
      </c>
      <c r="G2618">
        <v>0</v>
      </c>
    </row>
    <row r="2619" spans="1:7" x14ac:dyDescent="0.3">
      <c r="A2619">
        <v>10255</v>
      </c>
      <c r="B2619" s="2">
        <v>45627</v>
      </c>
      <c r="C2619" t="s">
        <v>30</v>
      </c>
      <c r="D2619">
        <v>265</v>
      </c>
      <c r="E2619">
        <v>82</v>
      </c>
      <c r="F2619">
        <v>1</v>
      </c>
      <c r="G2619">
        <v>0</v>
      </c>
    </row>
    <row r="2620" spans="1:7" x14ac:dyDescent="0.3">
      <c r="A2620">
        <v>10255</v>
      </c>
      <c r="B2620" s="2">
        <v>44958</v>
      </c>
      <c r="C2620" t="s">
        <v>75</v>
      </c>
      <c r="D2620">
        <v>98</v>
      </c>
      <c r="E2620">
        <v>83</v>
      </c>
      <c r="F2620">
        <v>4</v>
      </c>
      <c r="G2620">
        <v>0</v>
      </c>
    </row>
    <row r="2621" spans="1:7" x14ac:dyDescent="0.3">
      <c r="A2621">
        <v>10255</v>
      </c>
      <c r="B2621" s="2">
        <v>45627</v>
      </c>
      <c r="C2621" t="s">
        <v>87</v>
      </c>
      <c r="D2621">
        <v>118</v>
      </c>
      <c r="E2621">
        <v>15</v>
      </c>
      <c r="F2621">
        <v>0</v>
      </c>
      <c r="G2621">
        <v>0</v>
      </c>
    </row>
    <row r="2622" spans="1:7" x14ac:dyDescent="0.3">
      <c r="A2622">
        <v>10255</v>
      </c>
      <c r="B2622" s="2">
        <v>44774</v>
      </c>
      <c r="C2622" t="s">
        <v>32</v>
      </c>
      <c r="D2622">
        <v>17</v>
      </c>
      <c r="E2622">
        <v>10</v>
      </c>
      <c r="F2622">
        <v>0</v>
      </c>
      <c r="G2622">
        <v>0</v>
      </c>
    </row>
    <row r="2623" spans="1:7" x14ac:dyDescent="0.3">
      <c r="A2623">
        <v>10255</v>
      </c>
      <c r="B2623" s="2">
        <v>44593</v>
      </c>
      <c r="C2623" t="s">
        <v>79</v>
      </c>
      <c r="D2623">
        <v>42</v>
      </c>
      <c r="E2623">
        <v>65</v>
      </c>
      <c r="F2623">
        <v>3</v>
      </c>
      <c r="G2623">
        <v>3</v>
      </c>
    </row>
    <row r="2624" spans="1:7" x14ac:dyDescent="0.3">
      <c r="A2624">
        <v>10255</v>
      </c>
      <c r="B2624" s="2">
        <v>45292</v>
      </c>
      <c r="C2624" t="s">
        <v>61</v>
      </c>
      <c r="D2624">
        <v>68</v>
      </c>
      <c r="E2624">
        <v>59</v>
      </c>
      <c r="F2624">
        <v>0</v>
      </c>
      <c r="G2624">
        <v>0</v>
      </c>
    </row>
    <row r="2625" spans="1:7" x14ac:dyDescent="0.3">
      <c r="A2625">
        <v>10255</v>
      </c>
      <c r="B2625" s="2">
        <v>44774</v>
      </c>
      <c r="C2625" t="s">
        <v>24</v>
      </c>
      <c r="D2625">
        <v>15</v>
      </c>
      <c r="E2625">
        <v>34</v>
      </c>
      <c r="F2625">
        <v>0</v>
      </c>
      <c r="G2625">
        <v>0</v>
      </c>
    </row>
    <row r="2626" spans="1:7" x14ac:dyDescent="0.3">
      <c r="A2626">
        <v>10255</v>
      </c>
      <c r="B2626" s="2">
        <v>45261</v>
      </c>
      <c r="C2626" t="s">
        <v>70</v>
      </c>
      <c r="D2626">
        <v>206</v>
      </c>
      <c r="E2626">
        <v>40</v>
      </c>
      <c r="F2626">
        <v>1</v>
      </c>
      <c r="G2626">
        <v>0</v>
      </c>
    </row>
    <row r="2627" spans="1:7" x14ac:dyDescent="0.3">
      <c r="A2627">
        <v>10256</v>
      </c>
      <c r="B2627" s="2">
        <v>45627</v>
      </c>
      <c r="C2627" t="s">
        <v>41</v>
      </c>
      <c r="D2627">
        <v>80</v>
      </c>
      <c r="E2627">
        <v>62</v>
      </c>
      <c r="F2627">
        <v>1</v>
      </c>
      <c r="G2627">
        <v>1</v>
      </c>
    </row>
    <row r="2628" spans="1:7" x14ac:dyDescent="0.3">
      <c r="A2628">
        <v>10256</v>
      </c>
      <c r="B2628" s="2">
        <v>45170</v>
      </c>
      <c r="C2628" t="s">
        <v>44</v>
      </c>
      <c r="D2628">
        <v>60</v>
      </c>
      <c r="E2628">
        <v>12</v>
      </c>
      <c r="F2628">
        <v>0</v>
      </c>
      <c r="G2628">
        <v>0</v>
      </c>
    </row>
    <row r="2629" spans="1:7" x14ac:dyDescent="0.3">
      <c r="A2629">
        <v>10256</v>
      </c>
      <c r="B2629" s="2">
        <v>45444</v>
      </c>
      <c r="C2629" t="s">
        <v>87</v>
      </c>
      <c r="D2629">
        <v>216</v>
      </c>
      <c r="E2629">
        <v>45</v>
      </c>
      <c r="F2629">
        <v>0</v>
      </c>
      <c r="G2629">
        <v>0</v>
      </c>
    </row>
    <row r="2630" spans="1:7" x14ac:dyDescent="0.3">
      <c r="A2630">
        <v>10256</v>
      </c>
      <c r="B2630" s="2">
        <v>45200</v>
      </c>
      <c r="C2630" t="s">
        <v>35</v>
      </c>
      <c r="D2630">
        <v>204</v>
      </c>
      <c r="E2630">
        <v>12</v>
      </c>
      <c r="F2630">
        <v>0</v>
      </c>
      <c r="G2630">
        <v>0</v>
      </c>
    </row>
    <row r="2631" spans="1:7" x14ac:dyDescent="0.3">
      <c r="A2631">
        <v>10256</v>
      </c>
      <c r="B2631" s="2">
        <v>44621</v>
      </c>
      <c r="C2631" t="s">
        <v>86</v>
      </c>
      <c r="D2631">
        <v>233</v>
      </c>
      <c r="E2631">
        <v>44</v>
      </c>
      <c r="F2631">
        <v>3</v>
      </c>
      <c r="G2631">
        <v>3</v>
      </c>
    </row>
    <row r="2632" spans="1:7" x14ac:dyDescent="0.3">
      <c r="A2632">
        <v>10256</v>
      </c>
      <c r="B2632" s="2">
        <v>44713</v>
      </c>
      <c r="C2632" t="s">
        <v>14</v>
      </c>
      <c r="D2632">
        <v>47</v>
      </c>
      <c r="E2632">
        <v>48</v>
      </c>
      <c r="F2632">
        <v>1</v>
      </c>
      <c r="G2632">
        <v>1</v>
      </c>
    </row>
    <row r="2633" spans="1:7" x14ac:dyDescent="0.3">
      <c r="A2633">
        <v>10256</v>
      </c>
      <c r="B2633" s="2">
        <v>44713</v>
      </c>
      <c r="C2633" t="s">
        <v>79</v>
      </c>
      <c r="D2633">
        <v>56</v>
      </c>
      <c r="E2633">
        <v>67</v>
      </c>
      <c r="F2633">
        <v>1</v>
      </c>
      <c r="G2633">
        <v>0</v>
      </c>
    </row>
    <row r="2634" spans="1:7" x14ac:dyDescent="0.3">
      <c r="A2634">
        <v>10256</v>
      </c>
      <c r="B2634" s="2">
        <v>45597</v>
      </c>
      <c r="C2634" t="s">
        <v>69</v>
      </c>
      <c r="D2634">
        <v>175</v>
      </c>
      <c r="E2634">
        <v>89</v>
      </c>
      <c r="F2634">
        <v>1</v>
      </c>
      <c r="G2634">
        <v>1</v>
      </c>
    </row>
    <row r="2635" spans="1:7" x14ac:dyDescent="0.3">
      <c r="A2635">
        <v>10256</v>
      </c>
      <c r="B2635" s="2">
        <v>45474</v>
      </c>
      <c r="C2635" t="s">
        <v>100</v>
      </c>
      <c r="D2635">
        <v>31</v>
      </c>
      <c r="E2635">
        <v>57</v>
      </c>
      <c r="F2635">
        <v>4</v>
      </c>
      <c r="G2635">
        <v>0</v>
      </c>
    </row>
    <row r="2636" spans="1:7" x14ac:dyDescent="0.3">
      <c r="A2636">
        <v>10256</v>
      </c>
      <c r="B2636" s="2">
        <v>45627</v>
      </c>
      <c r="C2636" t="s">
        <v>10</v>
      </c>
      <c r="D2636">
        <v>109</v>
      </c>
      <c r="E2636">
        <v>47</v>
      </c>
      <c r="F2636">
        <v>3</v>
      </c>
      <c r="G2636">
        <v>1</v>
      </c>
    </row>
    <row r="2637" spans="1:7" x14ac:dyDescent="0.3">
      <c r="A2637">
        <v>10256</v>
      </c>
      <c r="B2637" s="2">
        <v>45627</v>
      </c>
      <c r="C2637" t="s">
        <v>65</v>
      </c>
      <c r="D2637">
        <v>82</v>
      </c>
      <c r="E2637">
        <v>82</v>
      </c>
      <c r="F2637">
        <v>4</v>
      </c>
      <c r="G2637">
        <v>4</v>
      </c>
    </row>
    <row r="2638" spans="1:7" x14ac:dyDescent="0.3">
      <c r="A2638">
        <v>10256</v>
      </c>
      <c r="B2638" s="2">
        <v>45323</v>
      </c>
      <c r="C2638" t="s">
        <v>39</v>
      </c>
      <c r="D2638">
        <v>91</v>
      </c>
      <c r="E2638">
        <v>11</v>
      </c>
      <c r="F2638">
        <v>4</v>
      </c>
      <c r="G2638">
        <v>3</v>
      </c>
    </row>
    <row r="2639" spans="1:7" x14ac:dyDescent="0.3">
      <c r="A2639">
        <v>10256</v>
      </c>
      <c r="B2639" s="2">
        <v>45566</v>
      </c>
      <c r="C2639" t="s">
        <v>57</v>
      </c>
      <c r="D2639">
        <v>129</v>
      </c>
      <c r="E2639">
        <v>70</v>
      </c>
      <c r="F2639">
        <v>3</v>
      </c>
      <c r="G2639">
        <v>0</v>
      </c>
    </row>
    <row r="2640" spans="1:7" x14ac:dyDescent="0.3">
      <c r="A2640">
        <v>10257</v>
      </c>
      <c r="B2640" s="2">
        <v>44682</v>
      </c>
      <c r="C2640" t="s">
        <v>91</v>
      </c>
      <c r="D2640">
        <v>242</v>
      </c>
      <c r="E2640">
        <v>26</v>
      </c>
      <c r="F2640">
        <v>0</v>
      </c>
      <c r="G2640">
        <v>0</v>
      </c>
    </row>
    <row r="2641" spans="1:7" x14ac:dyDescent="0.3">
      <c r="A2641">
        <v>10257</v>
      </c>
      <c r="B2641" s="2">
        <v>44593</v>
      </c>
      <c r="C2641" t="s">
        <v>88</v>
      </c>
      <c r="D2641">
        <v>54</v>
      </c>
      <c r="E2641">
        <v>68</v>
      </c>
      <c r="F2641">
        <v>1</v>
      </c>
      <c r="G2641">
        <v>1</v>
      </c>
    </row>
    <row r="2642" spans="1:7" x14ac:dyDescent="0.3">
      <c r="A2642">
        <v>10257</v>
      </c>
      <c r="B2642" s="2">
        <v>45566</v>
      </c>
      <c r="C2642" t="s">
        <v>86</v>
      </c>
      <c r="D2642">
        <v>296</v>
      </c>
      <c r="E2642">
        <v>48</v>
      </c>
      <c r="F2642">
        <v>1</v>
      </c>
      <c r="G2642">
        <v>0</v>
      </c>
    </row>
    <row r="2643" spans="1:7" x14ac:dyDescent="0.3">
      <c r="A2643">
        <v>10257</v>
      </c>
      <c r="B2643" s="2">
        <v>44713</v>
      </c>
      <c r="C2643" t="s">
        <v>66</v>
      </c>
      <c r="D2643">
        <v>293</v>
      </c>
      <c r="E2643">
        <v>19</v>
      </c>
      <c r="F2643">
        <v>1</v>
      </c>
      <c r="G2643">
        <v>0</v>
      </c>
    </row>
    <row r="2644" spans="1:7" x14ac:dyDescent="0.3">
      <c r="A2644">
        <v>10257</v>
      </c>
      <c r="B2644" s="2">
        <v>45444</v>
      </c>
      <c r="C2644" t="s">
        <v>82</v>
      </c>
      <c r="D2644">
        <v>194</v>
      </c>
      <c r="E2644">
        <v>68</v>
      </c>
      <c r="F2644">
        <v>2</v>
      </c>
      <c r="G2644">
        <v>0</v>
      </c>
    </row>
    <row r="2645" spans="1:7" x14ac:dyDescent="0.3">
      <c r="A2645">
        <v>10257</v>
      </c>
      <c r="B2645" s="2">
        <v>45505</v>
      </c>
      <c r="C2645" t="s">
        <v>13</v>
      </c>
      <c r="D2645">
        <v>243</v>
      </c>
      <c r="E2645">
        <v>72</v>
      </c>
      <c r="F2645">
        <v>0</v>
      </c>
      <c r="G2645">
        <v>0</v>
      </c>
    </row>
    <row r="2646" spans="1:7" x14ac:dyDescent="0.3">
      <c r="A2646">
        <v>10257</v>
      </c>
      <c r="B2646" s="2">
        <v>45108</v>
      </c>
      <c r="C2646" t="s">
        <v>50</v>
      </c>
      <c r="D2646">
        <v>207</v>
      </c>
      <c r="E2646">
        <v>22</v>
      </c>
      <c r="F2646">
        <v>1</v>
      </c>
      <c r="G2646">
        <v>0</v>
      </c>
    </row>
    <row r="2647" spans="1:7" x14ac:dyDescent="0.3">
      <c r="A2647">
        <v>10257</v>
      </c>
      <c r="B2647" s="2">
        <v>45597</v>
      </c>
      <c r="C2647" t="s">
        <v>7</v>
      </c>
      <c r="D2647">
        <v>292</v>
      </c>
      <c r="E2647">
        <v>87</v>
      </c>
      <c r="F2647">
        <v>1</v>
      </c>
      <c r="G2647">
        <v>0</v>
      </c>
    </row>
    <row r="2648" spans="1:7" x14ac:dyDescent="0.3">
      <c r="A2648">
        <v>10257</v>
      </c>
      <c r="B2648" s="2">
        <v>45323</v>
      </c>
      <c r="C2648" t="s">
        <v>51</v>
      </c>
      <c r="D2648">
        <v>80</v>
      </c>
      <c r="E2648">
        <v>30</v>
      </c>
      <c r="F2648">
        <v>2</v>
      </c>
      <c r="G2648">
        <v>0</v>
      </c>
    </row>
    <row r="2649" spans="1:7" x14ac:dyDescent="0.3">
      <c r="A2649">
        <v>10257</v>
      </c>
      <c r="B2649" s="2">
        <v>44835</v>
      </c>
      <c r="C2649" t="s">
        <v>79</v>
      </c>
      <c r="D2649">
        <v>254</v>
      </c>
      <c r="E2649">
        <v>16</v>
      </c>
      <c r="F2649">
        <v>0</v>
      </c>
      <c r="G2649">
        <v>0</v>
      </c>
    </row>
    <row r="2650" spans="1:7" x14ac:dyDescent="0.3">
      <c r="A2650">
        <v>10257</v>
      </c>
      <c r="B2650" s="2">
        <v>45047</v>
      </c>
      <c r="C2650" t="s">
        <v>58</v>
      </c>
      <c r="D2650">
        <v>197</v>
      </c>
      <c r="E2650">
        <v>80</v>
      </c>
      <c r="F2650">
        <v>1</v>
      </c>
      <c r="G2650">
        <v>0</v>
      </c>
    </row>
    <row r="2651" spans="1:7" x14ac:dyDescent="0.3">
      <c r="A2651">
        <v>10257</v>
      </c>
      <c r="B2651" s="2">
        <v>45231</v>
      </c>
      <c r="C2651" t="s">
        <v>27</v>
      </c>
      <c r="D2651">
        <v>160</v>
      </c>
      <c r="E2651">
        <v>50</v>
      </c>
      <c r="F2651">
        <v>3</v>
      </c>
      <c r="G2651">
        <v>0</v>
      </c>
    </row>
    <row r="2652" spans="1:7" x14ac:dyDescent="0.3">
      <c r="A2652">
        <v>10257</v>
      </c>
      <c r="B2652" s="2">
        <v>45383</v>
      </c>
      <c r="C2652" t="s">
        <v>62</v>
      </c>
      <c r="D2652">
        <v>268</v>
      </c>
      <c r="E2652">
        <v>26</v>
      </c>
      <c r="F2652">
        <v>0</v>
      </c>
      <c r="G2652">
        <v>0</v>
      </c>
    </row>
    <row r="2653" spans="1:7" x14ac:dyDescent="0.3">
      <c r="A2653">
        <v>10258</v>
      </c>
      <c r="B2653" s="2">
        <v>44986</v>
      </c>
      <c r="C2653" t="s">
        <v>67</v>
      </c>
      <c r="D2653">
        <v>185</v>
      </c>
      <c r="E2653">
        <v>68</v>
      </c>
      <c r="F2653">
        <v>2</v>
      </c>
      <c r="G2653">
        <v>0</v>
      </c>
    </row>
    <row r="2654" spans="1:7" x14ac:dyDescent="0.3">
      <c r="A2654">
        <v>10258</v>
      </c>
      <c r="B2654" s="2">
        <v>44866</v>
      </c>
      <c r="C2654" t="s">
        <v>4</v>
      </c>
      <c r="D2654">
        <v>118</v>
      </c>
      <c r="E2654">
        <v>32</v>
      </c>
      <c r="F2654">
        <v>1</v>
      </c>
      <c r="G2654">
        <v>1</v>
      </c>
    </row>
    <row r="2655" spans="1:7" x14ac:dyDescent="0.3">
      <c r="A2655">
        <v>10258</v>
      </c>
      <c r="B2655" s="2">
        <v>45536</v>
      </c>
      <c r="C2655" t="s">
        <v>94</v>
      </c>
      <c r="D2655">
        <v>93</v>
      </c>
      <c r="E2655">
        <v>45</v>
      </c>
      <c r="F2655">
        <v>4</v>
      </c>
      <c r="G2655">
        <v>2</v>
      </c>
    </row>
    <row r="2656" spans="1:7" x14ac:dyDescent="0.3">
      <c r="A2656">
        <v>10258</v>
      </c>
      <c r="B2656" s="2">
        <v>44562</v>
      </c>
      <c r="C2656" t="s">
        <v>77</v>
      </c>
      <c r="D2656">
        <v>39</v>
      </c>
      <c r="E2656">
        <v>30</v>
      </c>
      <c r="F2656">
        <v>1</v>
      </c>
      <c r="G2656">
        <v>0</v>
      </c>
    </row>
    <row r="2657" spans="1:7" x14ac:dyDescent="0.3">
      <c r="A2657">
        <v>10258</v>
      </c>
      <c r="B2657" s="2">
        <v>45047</v>
      </c>
      <c r="C2657" t="s">
        <v>6</v>
      </c>
      <c r="D2657">
        <v>241</v>
      </c>
      <c r="E2657">
        <v>63</v>
      </c>
      <c r="F2657">
        <v>0</v>
      </c>
      <c r="G2657">
        <v>0</v>
      </c>
    </row>
    <row r="2658" spans="1:7" x14ac:dyDescent="0.3">
      <c r="A2658">
        <v>10258</v>
      </c>
      <c r="B2658" s="2">
        <v>44682</v>
      </c>
      <c r="C2658" t="s">
        <v>97</v>
      </c>
      <c r="D2658">
        <v>209</v>
      </c>
      <c r="E2658">
        <v>71</v>
      </c>
      <c r="F2658">
        <v>2</v>
      </c>
      <c r="G2658">
        <v>0</v>
      </c>
    </row>
    <row r="2659" spans="1:7" x14ac:dyDescent="0.3">
      <c r="A2659">
        <v>10258</v>
      </c>
      <c r="B2659" s="2">
        <v>44682</v>
      </c>
      <c r="C2659" t="s">
        <v>10</v>
      </c>
      <c r="D2659">
        <v>40</v>
      </c>
      <c r="E2659">
        <v>24</v>
      </c>
      <c r="F2659">
        <v>0</v>
      </c>
      <c r="G2659">
        <v>0</v>
      </c>
    </row>
    <row r="2660" spans="1:7" x14ac:dyDescent="0.3">
      <c r="A2660">
        <v>10258</v>
      </c>
      <c r="B2660" s="2">
        <v>45261</v>
      </c>
      <c r="C2660" t="s">
        <v>12</v>
      </c>
      <c r="D2660">
        <v>10</v>
      </c>
      <c r="E2660">
        <v>23</v>
      </c>
      <c r="F2660">
        <v>1</v>
      </c>
      <c r="G2660">
        <v>1</v>
      </c>
    </row>
    <row r="2661" spans="1:7" x14ac:dyDescent="0.3">
      <c r="A2661">
        <v>10258</v>
      </c>
      <c r="B2661" s="2">
        <v>44713</v>
      </c>
      <c r="C2661" t="s">
        <v>84</v>
      </c>
      <c r="D2661">
        <v>171</v>
      </c>
      <c r="E2661">
        <v>15</v>
      </c>
      <c r="F2661">
        <v>1</v>
      </c>
      <c r="G2661">
        <v>0</v>
      </c>
    </row>
    <row r="2662" spans="1:7" x14ac:dyDescent="0.3">
      <c r="A2662">
        <v>10258</v>
      </c>
      <c r="B2662" s="2">
        <v>45261</v>
      </c>
      <c r="C2662" t="s">
        <v>55</v>
      </c>
      <c r="D2662">
        <v>126</v>
      </c>
      <c r="E2662">
        <v>35</v>
      </c>
      <c r="F2662">
        <v>0</v>
      </c>
      <c r="G2662">
        <v>0</v>
      </c>
    </row>
    <row r="2663" spans="1:7" x14ac:dyDescent="0.3">
      <c r="A2663">
        <v>10259</v>
      </c>
      <c r="B2663" s="2">
        <v>45170</v>
      </c>
      <c r="C2663" t="s">
        <v>8</v>
      </c>
      <c r="D2663">
        <v>17</v>
      </c>
      <c r="E2663">
        <v>99</v>
      </c>
      <c r="F2663">
        <v>1</v>
      </c>
      <c r="G2663">
        <v>1</v>
      </c>
    </row>
    <row r="2664" spans="1:7" x14ac:dyDescent="0.3">
      <c r="A2664">
        <v>10259</v>
      </c>
      <c r="B2664" s="2">
        <v>44713</v>
      </c>
      <c r="C2664" t="s">
        <v>63</v>
      </c>
      <c r="D2664">
        <v>268</v>
      </c>
      <c r="E2664">
        <v>51</v>
      </c>
      <c r="F2664">
        <v>2</v>
      </c>
      <c r="G2664">
        <v>2</v>
      </c>
    </row>
    <row r="2665" spans="1:7" x14ac:dyDescent="0.3">
      <c r="A2665">
        <v>10259</v>
      </c>
      <c r="B2665" s="2">
        <v>45108</v>
      </c>
      <c r="C2665" t="s">
        <v>13</v>
      </c>
      <c r="D2665">
        <v>126</v>
      </c>
      <c r="E2665">
        <v>69</v>
      </c>
      <c r="F2665">
        <v>2</v>
      </c>
      <c r="G2665">
        <v>2</v>
      </c>
    </row>
    <row r="2666" spans="1:7" x14ac:dyDescent="0.3">
      <c r="A2666">
        <v>10259</v>
      </c>
      <c r="B2666" s="2">
        <v>45352</v>
      </c>
      <c r="C2666" t="s">
        <v>59</v>
      </c>
      <c r="D2666">
        <v>294</v>
      </c>
      <c r="E2666">
        <v>54</v>
      </c>
      <c r="F2666">
        <v>1</v>
      </c>
      <c r="G2666">
        <v>1</v>
      </c>
    </row>
    <row r="2667" spans="1:7" x14ac:dyDescent="0.3">
      <c r="A2667">
        <v>10259</v>
      </c>
      <c r="B2667" s="2">
        <v>44805</v>
      </c>
      <c r="C2667" t="s">
        <v>79</v>
      </c>
      <c r="D2667">
        <v>141</v>
      </c>
      <c r="E2667">
        <v>62</v>
      </c>
      <c r="F2667">
        <v>3</v>
      </c>
      <c r="G2667">
        <v>0</v>
      </c>
    </row>
    <row r="2668" spans="1:7" x14ac:dyDescent="0.3">
      <c r="A2668">
        <v>10260</v>
      </c>
      <c r="B2668" s="2">
        <v>45139</v>
      </c>
      <c r="C2668" t="s">
        <v>83</v>
      </c>
      <c r="D2668">
        <v>285</v>
      </c>
      <c r="E2668">
        <v>14</v>
      </c>
      <c r="F2668">
        <v>0</v>
      </c>
      <c r="G2668">
        <v>0</v>
      </c>
    </row>
    <row r="2669" spans="1:7" x14ac:dyDescent="0.3">
      <c r="A2669">
        <v>10260</v>
      </c>
      <c r="B2669" s="2">
        <v>45047</v>
      </c>
      <c r="C2669" t="s">
        <v>96</v>
      </c>
      <c r="D2669">
        <v>180</v>
      </c>
      <c r="E2669">
        <v>81</v>
      </c>
      <c r="F2669">
        <v>0</v>
      </c>
      <c r="G2669">
        <v>0</v>
      </c>
    </row>
    <row r="2670" spans="1:7" x14ac:dyDescent="0.3">
      <c r="A2670">
        <v>10260</v>
      </c>
      <c r="B2670" s="2">
        <v>45323</v>
      </c>
      <c r="C2670" t="s">
        <v>69</v>
      </c>
      <c r="D2670">
        <v>123</v>
      </c>
      <c r="E2670">
        <v>47</v>
      </c>
      <c r="F2670">
        <v>0</v>
      </c>
      <c r="G2670">
        <v>0</v>
      </c>
    </row>
    <row r="2671" spans="1:7" x14ac:dyDescent="0.3">
      <c r="A2671">
        <v>10260</v>
      </c>
      <c r="B2671" s="2">
        <v>44958</v>
      </c>
      <c r="C2671" t="s">
        <v>22</v>
      </c>
      <c r="D2671">
        <v>194</v>
      </c>
      <c r="E2671">
        <v>40</v>
      </c>
      <c r="F2671">
        <v>2</v>
      </c>
      <c r="G2671">
        <v>2</v>
      </c>
    </row>
    <row r="2672" spans="1:7" x14ac:dyDescent="0.3">
      <c r="A2672">
        <v>10260</v>
      </c>
      <c r="B2672" s="2">
        <v>45200</v>
      </c>
      <c r="C2672" t="s">
        <v>64</v>
      </c>
      <c r="D2672">
        <v>87</v>
      </c>
      <c r="E2672">
        <v>61</v>
      </c>
      <c r="F2672">
        <v>4</v>
      </c>
      <c r="G2672">
        <v>0</v>
      </c>
    </row>
    <row r="2673" spans="1:7" x14ac:dyDescent="0.3">
      <c r="A2673">
        <v>10260</v>
      </c>
      <c r="B2673" s="2">
        <v>45078</v>
      </c>
      <c r="C2673" t="s">
        <v>29</v>
      </c>
      <c r="D2673">
        <v>289</v>
      </c>
      <c r="E2673">
        <v>67</v>
      </c>
      <c r="F2673">
        <v>0</v>
      </c>
      <c r="G2673">
        <v>0</v>
      </c>
    </row>
    <row r="2674" spans="1:7" x14ac:dyDescent="0.3">
      <c r="A2674">
        <v>10261</v>
      </c>
      <c r="B2674" s="2">
        <v>44927</v>
      </c>
      <c r="C2674" t="s">
        <v>79</v>
      </c>
      <c r="D2674">
        <v>290</v>
      </c>
      <c r="E2674">
        <v>39</v>
      </c>
      <c r="F2674">
        <v>1</v>
      </c>
      <c r="G2674">
        <v>1</v>
      </c>
    </row>
    <row r="2675" spans="1:7" x14ac:dyDescent="0.3">
      <c r="A2675">
        <v>10261</v>
      </c>
      <c r="B2675" s="2">
        <v>45292</v>
      </c>
      <c r="C2675" t="s">
        <v>74</v>
      </c>
      <c r="D2675">
        <v>162</v>
      </c>
      <c r="E2675">
        <v>52</v>
      </c>
      <c r="F2675">
        <v>1</v>
      </c>
      <c r="G2675">
        <v>0</v>
      </c>
    </row>
    <row r="2676" spans="1:7" x14ac:dyDescent="0.3">
      <c r="A2676">
        <v>10261</v>
      </c>
      <c r="B2676" s="2">
        <v>45200</v>
      </c>
      <c r="C2676" t="s">
        <v>32</v>
      </c>
      <c r="D2676">
        <v>37</v>
      </c>
      <c r="E2676">
        <v>100</v>
      </c>
      <c r="F2676">
        <v>3</v>
      </c>
      <c r="G2676">
        <v>2</v>
      </c>
    </row>
    <row r="2677" spans="1:7" x14ac:dyDescent="0.3">
      <c r="A2677">
        <v>10261</v>
      </c>
      <c r="B2677" s="2">
        <v>44652</v>
      </c>
      <c r="C2677" t="s">
        <v>95</v>
      </c>
      <c r="D2677">
        <v>211</v>
      </c>
      <c r="E2677">
        <v>55</v>
      </c>
      <c r="F2677">
        <v>3</v>
      </c>
      <c r="G2677">
        <v>2</v>
      </c>
    </row>
    <row r="2678" spans="1:7" x14ac:dyDescent="0.3">
      <c r="A2678">
        <v>10261</v>
      </c>
      <c r="B2678" s="2">
        <v>44713</v>
      </c>
      <c r="C2678" t="s">
        <v>36</v>
      </c>
      <c r="D2678">
        <v>196</v>
      </c>
      <c r="E2678">
        <v>82</v>
      </c>
      <c r="F2678">
        <v>1</v>
      </c>
      <c r="G2678">
        <v>0</v>
      </c>
    </row>
    <row r="2679" spans="1:7" x14ac:dyDescent="0.3">
      <c r="A2679">
        <v>10261</v>
      </c>
      <c r="B2679" s="2">
        <v>44896</v>
      </c>
      <c r="C2679" t="s">
        <v>42</v>
      </c>
      <c r="D2679">
        <v>14</v>
      </c>
      <c r="E2679">
        <v>51</v>
      </c>
      <c r="F2679">
        <v>0</v>
      </c>
      <c r="G2679">
        <v>0</v>
      </c>
    </row>
    <row r="2680" spans="1:7" x14ac:dyDescent="0.3">
      <c r="A2680">
        <v>10261</v>
      </c>
      <c r="B2680" s="2">
        <v>44743</v>
      </c>
      <c r="C2680" t="s">
        <v>73</v>
      </c>
      <c r="D2680">
        <v>31</v>
      </c>
      <c r="E2680">
        <v>13</v>
      </c>
      <c r="F2680">
        <v>2</v>
      </c>
      <c r="G2680">
        <v>2</v>
      </c>
    </row>
    <row r="2681" spans="1:7" x14ac:dyDescent="0.3">
      <c r="A2681">
        <v>10261</v>
      </c>
      <c r="B2681" s="2">
        <v>44743</v>
      </c>
      <c r="C2681" t="s">
        <v>68</v>
      </c>
      <c r="D2681">
        <v>129</v>
      </c>
      <c r="E2681">
        <v>69</v>
      </c>
      <c r="F2681">
        <v>0</v>
      </c>
      <c r="G2681">
        <v>0</v>
      </c>
    </row>
    <row r="2682" spans="1:7" x14ac:dyDescent="0.3">
      <c r="A2682">
        <v>10262</v>
      </c>
      <c r="B2682" s="2">
        <v>44866</v>
      </c>
      <c r="C2682" t="s">
        <v>53</v>
      </c>
      <c r="D2682">
        <v>22</v>
      </c>
      <c r="E2682">
        <v>39</v>
      </c>
      <c r="F2682">
        <v>4</v>
      </c>
      <c r="G2682">
        <v>2</v>
      </c>
    </row>
    <row r="2683" spans="1:7" x14ac:dyDescent="0.3">
      <c r="A2683">
        <v>10262</v>
      </c>
      <c r="B2683" s="2">
        <v>45170</v>
      </c>
      <c r="C2683" t="s">
        <v>16</v>
      </c>
      <c r="D2683">
        <v>147</v>
      </c>
      <c r="E2683">
        <v>20</v>
      </c>
      <c r="F2683">
        <v>0</v>
      </c>
      <c r="G2683">
        <v>0</v>
      </c>
    </row>
    <row r="2684" spans="1:7" x14ac:dyDescent="0.3">
      <c r="A2684">
        <v>10262</v>
      </c>
      <c r="B2684" s="2">
        <v>44805</v>
      </c>
      <c r="C2684" t="s">
        <v>80</v>
      </c>
      <c r="D2684">
        <v>103</v>
      </c>
      <c r="E2684">
        <v>55</v>
      </c>
      <c r="F2684">
        <v>2</v>
      </c>
      <c r="G2684">
        <v>2</v>
      </c>
    </row>
    <row r="2685" spans="1:7" x14ac:dyDescent="0.3">
      <c r="A2685">
        <v>10262</v>
      </c>
      <c r="B2685" s="2">
        <v>44652</v>
      </c>
      <c r="C2685" t="s">
        <v>91</v>
      </c>
      <c r="D2685">
        <v>15</v>
      </c>
      <c r="E2685">
        <v>20</v>
      </c>
      <c r="F2685">
        <v>1</v>
      </c>
      <c r="G2685">
        <v>0</v>
      </c>
    </row>
    <row r="2686" spans="1:7" x14ac:dyDescent="0.3">
      <c r="A2686">
        <v>10262</v>
      </c>
      <c r="B2686" s="2">
        <v>45170</v>
      </c>
      <c r="C2686" t="s">
        <v>6</v>
      </c>
      <c r="D2686">
        <v>66</v>
      </c>
      <c r="E2686">
        <v>54</v>
      </c>
      <c r="F2686">
        <v>1</v>
      </c>
      <c r="G2686">
        <v>0</v>
      </c>
    </row>
    <row r="2687" spans="1:7" x14ac:dyDescent="0.3">
      <c r="A2687">
        <v>10262</v>
      </c>
      <c r="B2687" s="2">
        <v>45047</v>
      </c>
      <c r="C2687" t="s">
        <v>22</v>
      </c>
      <c r="D2687">
        <v>235</v>
      </c>
      <c r="E2687">
        <v>66</v>
      </c>
      <c r="F2687">
        <v>2</v>
      </c>
      <c r="G2687">
        <v>0</v>
      </c>
    </row>
    <row r="2688" spans="1:7" x14ac:dyDescent="0.3">
      <c r="A2688">
        <v>10262</v>
      </c>
      <c r="B2688" s="2">
        <v>45108</v>
      </c>
      <c r="C2688" t="s">
        <v>46</v>
      </c>
      <c r="D2688">
        <v>32</v>
      </c>
      <c r="E2688">
        <v>100</v>
      </c>
      <c r="F2688">
        <v>0</v>
      </c>
      <c r="G2688">
        <v>0</v>
      </c>
    </row>
    <row r="2689" spans="1:7" x14ac:dyDescent="0.3">
      <c r="A2689">
        <v>10262</v>
      </c>
      <c r="B2689" s="2">
        <v>44927</v>
      </c>
      <c r="C2689" t="s">
        <v>41</v>
      </c>
      <c r="D2689">
        <v>76</v>
      </c>
      <c r="E2689">
        <v>16</v>
      </c>
      <c r="F2689">
        <v>4</v>
      </c>
      <c r="G2689">
        <v>4</v>
      </c>
    </row>
    <row r="2690" spans="1:7" x14ac:dyDescent="0.3">
      <c r="A2690">
        <v>10262</v>
      </c>
      <c r="B2690" s="2">
        <v>45231</v>
      </c>
      <c r="C2690" t="s">
        <v>94</v>
      </c>
      <c r="D2690">
        <v>197</v>
      </c>
      <c r="E2690">
        <v>16</v>
      </c>
      <c r="F2690">
        <v>0</v>
      </c>
      <c r="G2690">
        <v>0</v>
      </c>
    </row>
    <row r="2691" spans="1:7" x14ac:dyDescent="0.3">
      <c r="A2691">
        <v>10262</v>
      </c>
      <c r="B2691" s="2">
        <v>44562</v>
      </c>
      <c r="C2691" t="s">
        <v>60</v>
      </c>
      <c r="D2691">
        <v>211</v>
      </c>
      <c r="E2691">
        <v>11</v>
      </c>
      <c r="F2691">
        <v>1</v>
      </c>
      <c r="G2691">
        <v>1</v>
      </c>
    </row>
    <row r="2692" spans="1:7" x14ac:dyDescent="0.3">
      <c r="A2692">
        <v>10262</v>
      </c>
      <c r="B2692" s="2">
        <v>44958</v>
      </c>
      <c r="C2692" t="s">
        <v>10</v>
      </c>
      <c r="D2692">
        <v>70</v>
      </c>
      <c r="E2692">
        <v>26</v>
      </c>
      <c r="F2692">
        <v>1</v>
      </c>
      <c r="G2692">
        <v>1</v>
      </c>
    </row>
    <row r="2693" spans="1:7" x14ac:dyDescent="0.3">
      <c r="A2693">
        <v>10262</v>
      </c>
      <c r="B2693" s="2">
        <v>44621</v>
      </c>
      <c r="C2693" t="s">
        <v>93</v>
      </c>
      <c r="D2693">
        <v>119</v>
      </c>
      <c r="E2693">
        <v>18</v>
      </c>
      <c r="F2693">
        <v>0</v>
      </c>
      <c r="G2693">
        <v>0</v>
      </c>
    </row>
    <row r="2694" spans="1:7" x14ac:dyDescent="0.3">
      <c r="A2694">
        <v>10262</v>
      </c>
      <c r="B2694" s="2">
        <v>44682</v>
      </c>
      <c r="C2694" t="s">
        <v>26</v>
      </c>
      <c r="D2694">
        <v>287</v>
      </c>
      <c r="E2694">
        <v>93</v>
      </c>
      <c r="F2694">
        <v>0</v>
      </c>
      <c r="G2694">
        <v>0</v>
      </c>
    </row>
    <row r="2695" spans="1:7" x14ac:dyDescent="0.3">
      <c r="A2695">
        <v>10263</v>
      </c>
      <c r="B2695" s="2">
        <v>45200</v>
      </c>
      <c r="C2695" t="s">
        <v>82</v>
      </c>
      <c r="D2695">
        <v>85</v>
      </c>
      <c r="E2695">
        <v>19</v>
      </c>
      <c r="F2695">
        <v>1</v>
      </c>
      <c r="G2695">
        <v>1</v>
      </c>
    </row>
    <row r="2696" spans="1:7" x14ac:dyDescent="0.3">
      <c r="A2696">
        <v>10263</v>
      </c>
      <c r="B2696" s="2">
        <v>44621</v>
      </c>
      <c r="C2696" t="s">
        <v>26</v>
      </c>
      <c r="D2696">
        <v>40</v>
      </c>
      <c r="E2696">
        <v>92</v>
      </c>
      <c r="F2696">
        <v>3</v>
      </c>
      <c r="G2696">
        <v>0</v>
      </c>
    </row>
    <row r="2697" spans="1:7" x14ac:dyDescent="0.3">
      <c r="A2697">
        <v>10263</v>
      </c>
      <c r="B2697" s="2">
        <v>44593</v>
      </c>
      <c r="C2697" t="s">
        <v>73</v>
      </c>
      <c r="D2697">
        <v>213</v>
      </c>
      <c r="E2697">
        <v>19</v>
      </c>
      <c r="F2697">
        <v>3</v>
      </c>
      <c r="G2697">
        <v>0</v>
      </c>
    </row>
    <row r="2698" spans="1:7" x14ac:dyDescent="0.3">
      <c r="A2698">
        <v>10263</v>
      </c>
      <c r="B2698" s="2">
        <v>45597</v>
      </c>
      <c r="C2698" t="s">
        <v>49</v>
      </c>
      <c r="D2698">
        <v>208</v>
      </c>
      <c r="E2698">
        <v>15</v>
      </c>
      <c r="F2698">
        <v>3</v>
      </c>
      <c r="G2698">
        <v>2</v>
      </c>
    </row>
    <row r="2699" spans="1:7" x14ac:dyDescent="0.3">
      <c r="A2699">
        <v>10263</v>
      </c>
      <c r="B2699" s="2">
        <v>45017</v>
      </c>
      <c r="C2699" t="s">
        <v>48</v>
      </c>
      <c r="D2699">
        <v>255</v>
      </c>
      <c r="E2699">
        <v>97</v>
      </c>
      <c r="F2699">
        <v>2</v>
      </c>
      <c r="G2699">
        <v>2</v>
      </c>
    </row>
    <row r="2700" spans="1:7" x14ac:dyDescent="0.3">
      <c r="A2700">
        <v>10263</v>
      </c>
      <c r="B2700" s="2">
        <v>44805</v>
      </c>
      <c r="C2700" t="s">
        <v>101</v>
      </c>
      <c r="D2700">
        <v>121</v>
      </c>
      <c r="E2700">
        <v>49</v>
      </c>
      <c r="F2700">
        <v>2</v>
      </c>
      <c r="G2700">
        <v>1</v>
      </c>
    </row>
    <row r="2701" spans="1:7" x14ac:dyDescent="0.3">
      <c r="A2701">
        <v>10263</v>
      </c>
      <c r="B2701" s="2">
        <v>45261</v>
      </c>
      <c r="C2701" t="s">
        <v>100</v>
      </c>
      <c r="D2701">
        <v>125</v>
      </c>
      <c r="E2701">
        <v>72</v>
      </c>
      <c r="F2701">
        <v>0</v>
      </c>
      <c r="G2701">
        <v>0</v>
      </c>
    </row>
    <row r="2702" spans="1:7" x14ac:dyDescent="0.3">
      <c r="A2702">
        <v>10263</v>
      </c>
      <c r="B2702" s="2">
        <v>45444</v>
      </c>
      <c r="C2702" t="s">
        <v>35</v>
      </c>
      <c r="D2702">
        <v>203</v>
      </c>
      <c r="E2702">
        <v>11</v>
      </c>
      <c r="F2702">
        <v>1</v>
      </c>
      <c r="G2702">
        <v>1</v>
      </c>
    </row>
    <row r="2703" spans="1:7" x14ac:dyDescent="0.3">
      <c r="A2703">
        <v>10263</v>
      </c>
      <c r="B2703" s="2">
        <v>44958</v>
      </c>
      <c r="C2703" t="s">
        <v>51</v>
      </c>
      <c r="D2703">
        <v>92</v>
      </c>
      <c r="E2703">
        <v>73</v>
      </c>
      <c r="F2703">
        <v>0</v>
      </c>
      <c r="G2703">
        <v>0</v>
      </c>
    </row>
    <row r="2704" spans="1:7" x14ac:dyDescent="0.3">
      <c r="A2704">
        <v>10263</v>
      </c>
      <c r="B2704" s="2">
        <v>44958</v>
      </c>
      <c r="C2704" t="s">
        <v>91</v>
      </c>
      <c r="D2704">
        <v>204</v>
      </c>
      <c r="E2704">
        <v>60</v>
      </c>
      <c r="F2704">
        <v>2</v>
      </c>
      <c r="G2704">
        <v>0</v>
      </c>
    </row>
    <row r="2705" spans="1:7" x14ac:dyDescent="0.3">
      <c r="A2705">
        <v>10264</v>
      </c>
      <c r="B2705" s="2">
        <v>44652</v>
      </c>
      <c r="C2705" t="s">
        <v>40</v>
      </c>
      <c r="D2705">
        <v>105</v>
      </c>
      <c r="E2705">
        <v>38</v>
      </c>
      <c r="F2705">
        <v>5</v>
      </c>
      <c r="G2705">
        <v>1</v>
      </c>
    </row>
    <row r="2706" spans="1:7" x14ac:dyDescent="0.3">
      <c r="A2706">
        <v>10264</v>
      </c>
      <c r="B2706" s="2">
        <v>44986</v>
      </c>
      <c r="C2706" t="s">
        <v>17</v>
      </c>
      <c r="D2706">
        <v>167</v>
      </c>
      <c r="E2706">
        <v>11</v>
      </c>
      <c r="F2706">
        <v>0</v>
      </c>
      <c r="G2706">
        <v>0</v>
      </c>
    </row>
    <row r="2707" spans="1:7" x14ac:dyDescent="0.3">
      <c r="A2707">
        <v>10264</v>
      </c>
      <c r="B2707" s="2">
        <v>44621</v>
      </c>
      <c r="C2707" t="s">
        <v>62</v>
      </c>
      <c r="D2707">
        <v>30</v>
      </c>
      <c r="E2707">
        <v>41</v>
      </c>
      <c r="F2707">
        <v>0</v>
      </c>
      <c r="G2707">
        <v>0</v>
      </c>
    </row>
    <row r="2708" spans="1:7" x14ac:dyDescent="0.3">
      <c r="A2708">
        <v>10264</v>
      </c>
      <c r="B2708" s="2">
        <v>44562</v>
      </c>
      <c r="C2708" t="s">
        <v>72</v>
      </c>
      <c r="D2708">
        <v>286</v>
      </c>
      <c r="E2708">
        <v>41</v>
      </c>
      <c r="F2708">
        <v>3</v>
      </c>
      <c r="G2708">
        <v>2</v>
      </c>
    </row>
    <row r="2709" spans="1:7" x14ac:dyDescent="0.3">
      <c r="A2709">
        <v>10264</v>
      </c>
      <c r="B2709" s="2">
        <v>44562</v>
      </c>
      <c r="C2709" t="s">
        <v>36</v>
      </c>
      <c r="D2709">
        <v>87</v>
      </c>
      <c r="E2709">
        <v>60</v>
      </c>
      <c r="F2709">
        <v>0</v>
      </c>
      <c r="G2709">
        <v>0</v>
      </c>
    </row>
    <row r="2710" spans="1:7" x14ac:dyDescent="0.3">
      <c r="A2710">
        <v>10264</v>
      </c>
      <c r="B2710" s="2">
        <v>45413</v>
      </c>
      <c r="C2710" t="s">
        <v>27</v>
      </c>
      <c r="D2710">
        <v>122</v>
      </c>
      <c r="E2710">
        <v>46</v>
      </c>
      <c r="F2710">
        <v>2</v>
      </c>
      <c r="G2710">
        <v>0</v>
      </c>
    </row>
    <row r="2711" spans="1:7" x14ac:dyDescent="0.3">
      <c r="A2711">
        <v>10264</v>
      </c>
      <c r="B2711" s="2">
        <v>45200</v>
      </c>
      <c r="C2711" t="s">
        <v>78</v>
      </c>
      <c r="D2711">
        <v>243</v>
      </c>
      <c r="E2711">
        <v>82</v>
      </c>
      <c r="F2711">
        <v>3</v>
      </c>
      <c r="G2711">
        <v>2</v>
      </c>
    </row>
    <row r="2712" spans="1:7" x14ac:dyDescent="0.3">
      <c r="A2712">
        <v>10265</v>
      </c>
      <c r="B2712" s="2">
        <v>44866</v>
      </c>
      <c r="C2712" t="s">
        <v>15</v>
      </c>
      <c r="D2712">
        <v>212</v>
      </c>
      <c r="E2712">
        <v>63</v>
      </c>
      <c r="F2712">
        <v>0</v>
      </c>
      <c r="G2712">
        <v>0</v>
      </c>
    </row>
    <row r="2713" spans="1:7" x14ac:dyDescent="0.3">
      <c r="A2713">
        <v>10265</v>
      </c>
      <c r="B2713" s="2">
        <v>44896</v>
      </c>
      <c r="C2713" t="s">
        <v>25</v>
      </c>
      <c r="D2713">
        <v>14</v>
      </c>
      <c r="E2713">
        <v>55</v>
      </c>
      <c r="F2713">
        <v>1</v>
      </c>
      <c r="G2713">
        <v>1</v>
      </c>
    </row>
    <row r="2714" spans="1:7" x14ac:dyDescent="0.3">
      <c r="A2714">
        <v>10265</v>
      </c>
      <c r="B2714" s="2">
        <v>45566</v>
      </c>
      <c r="C2714" t="s">
        <v>79</v>
      </c>
      <c r="D2714">
        <v>105</v>
      </c>
      <c r="E2714">
        <v>69</v>
      </c>
      <c r="F2714">
        <v>1</v>
      </c>
      <c r="G2714">
        <v>1</v>
      </c>
    </row>
    <row r="2715" spans="1:7" x14ac:dyDescent="0.3">
      <c r="A2715">
        <v>10265</v>
      </c>
      <c r="B2715" s="2">
        <v>44593</v>
      </c>
      <c r="C2715" t="s">
        <v>98</v>
      </c>
      <c r="D2715">
        <v>74</v>
      </c>
      <c r="E2715">
        <v>21</v>
      </c>
      <c r="F2715">
        <v>1</v>
      </c>
      <c r="G2715">
        <v>0</v>
      </c>
    </row>
    <row r="2716" spans="1:7" x14ac:dyDescent="0.3">
      <c r="A2716">
        <v>10265</v>
      </c>
      <c r="B2716" s="2">
        <v>45231</v>
      </c>
      <c r="C2716" t="s">
        <v>102</v>
      </c>
      <c r="D2716">
        <v>92</v>
      </c>
      <c r="E2716">
        <v>10</v>
      </c>
      <c r="F2716">
        <v>2</v>
      </c>
      <c r="G2716">
        <v>2</v>
      </c>
    </row>
    <row r="2717" spans="1:7" x14ac:dyDescent="0.3">
      <c r="A2717">
        <v>10265</v>
      </c>
      <c r="B2717" s="2">
        <v>44896</v>
      </c>
      <c r="C2717" t="s">
        <v>58</v>
      </c>
      <c r="D2717">
        <v>106</v>
      </c>
      <c r="E2717">
        <v>92</v>
      </c>
      <c r="F2717">
        <v>1</v>
      </c>
      <c r="G2717">
        <v>0</v>
      </c>
    </row>
    <row r="2718" spans="1:7" x14ac:dyDescent="0.3">
      <c r="A2718">
        <v>10265</v>
      </c>
      <c r="B2718" s="2">
        <v>44866</v>
      </c>
      <c r="C2718" t="s">
        <v>43</v>
      </c>
      <c r="D2718">
        <v>44</v>
      </c>
      <c r="E2718">
        <v>10</v>
      </c>
      <c r="F2718">
        <v>0</v>
      </c>
      <c r="G2718">
        <v>0</v>
      </c>
    </row>
    <row r="2719" spans="1:7" x14ac:dyDescent="0.3">
      <c r="A2719">
        <v>10266</v>
      </c>
      <c r="B2719" s="2">
        <v>45170</v>
      </c>
      <c r="C2719" t="s">
        <v>50</v>
      </c>
      <c r="D2719">
        <v>247</v>
      </c>
      <c r="E2719">
        <v>58</v>
      </c>
      <c r="F2719">
        <v>1</v>
      </c>
      <c r="G2719">
        <v>0</v>
      </c>
    </row>
    <row r="2720" spans="1:7" x14ac:dyDescent="0.3">
      <c r="A2720">
        <v>10266</v>
      </c>
      <c r="B2720" s="2">
        <v>45627</v>
      </c>
      <c r="C2720" t="s">
        <v>76</v>
      </c>
      <c r="D2720">
        <v>274</v>
      </c>
      <c r="E2720">
        <v>40</v>
      </c>
      <c r="F2720">
        <v>0</v>
      </c>
      <c r="G2720">
        <v>0</v>
      </c>
    </row>
    <row r="2721" spans="1:7" x14ac:dyDescent="0.3">
      <c r="A2721">
        <v>10266</v>
      </c>
      <c r="B2721" s="2">
        <v>45474</v>
      </c>
      <c r="C2721" t="s">
        <v>16</v>
      </c>
      <c r="D2721">
        <v>283</v>
      </c>
      <c r="E2721">
        <v>80</v>
      </c>
      <c r="F2721">
        <v>1</v>
      </c>
      <c r="G2721">
        <v>0</v>
      </c>
    </row>
    <row r="2722" spans="1:7" x14ac:dyDescent="0.3">
      <c r="A2722">
        <v>10266</v>
      </c>
      <c r="B2722" s="2">
        <v>45292</v>
      </c>
      <c r="C2722" t="s">
        <v>59</v>
      </c>
      <c r="D2722">
        <v>89</v>
      </c>
      <c r="E2722">
        <v>32</v>
      </c>
      <c r="F2722">
        <v>4</v>
      </c>
      <c r="G2722">
        <v>3</v>
      </c>
    </row>
    <row r="2723" spans="1:7" x14ac:dyDescent="0.3">
      <c r="A2723">
        <v>10266</v>
      </c>
      <c r="B2723" s="2">
        <v>45536</v>
      </c>
      <c r="C2723" t="s">
        <v>17</v>
      </c>
      <c r="D2723">
        <v>151</v>
      </c>
      <c r="E2723">
        <v>94</v>
      </c>
      <c r="F2723">
        <v>2</v>
      </c>
      <c r="G2723">
        <v>0</v>
      </c>
    </row>
    <row r="2724" spans="1:7" x14ac:dyDescent="0.3">
      <c r="A2724">
        <v>10266</v>
      </c>
      <c r="B2724" s="2">
        <v>44743</v>
      </c>
      <c r="C2724" t="s">
        <v>102</v>
      </c>
      <c r="D2724">
        <v>273</v>
      </c>
      <c r="E2724">
        <v>30</v>
      </c>
      <c r="F2724">
        <v>0</v>
      </c>
      <c r="G2724">
        <v>0</v>
      </c>
    </row>
    <row r="2725" spans="1:7" x14ac:dyDescent="0.3">
      <c r="A2725">
        <v>10266</v>
      </c>
      <c r="B2725" s="2">
        <v>44562</v>
      </c>
      <c r="C2725" t="s">
        <v>18</v>
      </c>
      <c r="D2725">
        <v>37</v>
      </c>
      <c r="E2725">
        <v>88</v>
      </c>
      <c r="F2725">
        <v>2</v>
      </c>
      <c r="G2725">
        <v>0</v>
      </c>
    </row>
    <row r="2726" spans="1:7" x14ac:dyDescent="0.3">
      <c r="A2726">
        <v>10266</v>
      </c>
      <c r="B2726" s="2">
        <v>45108</v>
      </c>
      <c r="C2726" t="s">
        <v>68</v>
      </c>
      <c r="D2726">
        <v>284</v>
      </c>
      <c r="E2726">
        <v>27</v>
      </c>
      <c r="F2726">
        <v>2</v>
      </c>
      <c r="G2726">
        <v>0</v>
      </c>
    </row>
    <row r="2727" spans="1:7" x14ac:dyDescent="0.3">
      <c r="A2727">
        <v>10266</v>
      </c>
      <c r="B2727" s="2">
        <v>44835</v>
      </c>
      <c r="C2727" t="s">
        <v>31</v>
      </c>
      <c r="D2727">
        <v>40</v>
      </c>
      <c r="E2727">
        <v>45</v>
      </c>
      <c r="F2727">
        <v>0</v>
      </c>
      <c r="G2727">
        <v>0</v>
      </c>
    </row>
    <row r="2728" spans="1:7" x14ac:dyDescent="0.3">
      <c r="A2728">
        <v>10266</v>
      </c>
      <c r="B2728" s="2">
        <v>45505</v>
      </c>
      <c r="C2728" t="s">
        <v>72</v>
      </c>
      <c r="D2728">
        <v>152</v>
      </c>
      <c r="E2728">
        <v>77</v>
      </c>
      <c r="F2728">
        <v>2</v>
      </c>
      <c r="G2728">
        <v>0</v>
      </c>
    </row>
    <row r="2729" spans="1:7" x14ac:dyDescent="0.3">
      <c r="A2729">
        <v>10266</v>
      </c>
      <c r="B2729" s="2">
        <v>44774</v>
      </c>
      <c r="C2729" t="s">
        <v>51</v>
      </c>
      <c r="D2729">
        <v>43</v>
      </c>
      <c r="E2729">
        <v>87</v>
      </c>
      <c r="F2729">
        <v>2</v>
      </c>
      <c r="G2729">
        <v>2</v>
      </c>
    </row>
    <row r="2730" spans="1:7" x14ac:dyDescent="0.3">
      <c r="A2730">
        <v>10266</v>
      </c>
      <c r="B2730" s="2">
        <v>44927</v>
      </c>
      <c r="C2730" t="s">
        <v>46</v>
      </c>
      <c r="D2730">
        <v>15</v>
      </c>
      <c r="E2730">
        <v>11</v>
      </c>
      <c r="F2730">
        <v>2</v>
      </c>
      <c r="G2730">
        <v>2</v>
      </c>
    </row>
    <row r="2731" spans="1:7" x14ac:dyDescent="0.3">
      <c r="A2731">
        <v>10266</v>
      </c>
      <c r="B2731" s="2">
        <v>44805</v>
      </c>
      <c r="C2731" t="s">
        <v>74</v>
      </c>
      <c r="D2731">
        <v>28</v>
      </c>
      <c r="E2731">
        <v>99</v>
      </c>
      <c r="F2731">
        <v>0</v>
      </c>
      <c r="G2731">
        <v>0</v>
      </c>
    </row>
    <row r="2732" spans="1:7" x14ac:dyDescent="0.3">
      <c r="A2732">
        <v>10266</v>
      </c>
      <c r="B2732" s="2">
        <v>44835</v>
      </c>
      <c r="C2732" t="s">
        <v>14</v>
      </c>
      <c r="D2732">
        <v>122</v>
      </c>
      <c r="E2732">
        <v>73</v>
      </c>
      <c r="F2732">
        <v>0</v>
      </c>
      <c r="G2732">
        <v>0</v>
      </c>
    </row>
    <row r="2733" spans="1:7" x14ac:dyDescent="0.3">
      <c r="A2733">
        <v>10266</v>
      </c>
      <c r="B2733" s="2">
        <v>45231</v>
      </c>
      <c r="C2733" t="s">
        <v>97</v>
      </c>
      <c r="D2733">
        <v>75</v>
      </c>
      <c r="E2733">
        <v>34</v>
      </c>
      <c r="F2733">
        <v>0</v>
      </c>
      <c r="G2733">
        <v>0</v>
      </c>
    </row>
    <row r="2734" spans="1:7" x14ac:dyDescent="0.3">
      <c r="A2734">
        <v>10267</v>
      </c>
      <c r="B2734" s="2">
        <v>45352</v>
      </c>
      <c r="C2734" t="s">
        <v>103</v>
      </c>
      <c r="D2734">
        <v>181</v>
      </c>
      <c r="E2734">
        <v>60</v>
      </c>
      <c r="F2734">
        <v>1</v>
      </c>
      <c r="G2734">
        <v>1</v>
      </c>
    </row>
    <row r="2735" spans="1:7" x14ac:dyDescent="0.3">
      <c r="A2735">
        <v>10267</v>
      </c>
      <c r="B2735" s="2">
        <v>44927</v>
      </c>
      <c r="C2735" t="s">
        <v>101</v>
      </c>
      <c r="D2735">
        <v>11</v>
      </c>
      <c r="E2735">
        <v>66</v>
      </c>
      <c r="F2735">
        <v>1</v>
      </c>
      <c r="G2735">
        <v>0</v>
      </c>
    </row>
    <row r="2736" spans="1:7" x14ac:dyDescent="0.3">
      <c r="A2736">
        <v>10267</v>
      </c>
      <c r="B2736" s="2">
        <v>45444</v>
      </c>
      <c r="C2736" t="s">
        <v>20</v>
      </c>
      <c r="D2736">
        <v>245</v>
      </c>
      <c r="E2736">
        <v>88</v>
      </c>
      <c r="F2736">
        <v>3</v>
      </c>
      <c r="G2736">
        <v>0</v>
      </c>
    </row>
    <row r="2737" spans="1:7" x14ac:dyDescent="0.3">
      <c r="A2737">
        <v>10267</v>
      </c>
      <c r="B2737" s="2">
        <v>45597</v>
      </c>
      <c r="C2737" t="s">
        <v>68</v>
      </c>
      <c r="D2737">
        <v>124</v>
      </c>
      <c r="E2737">
        <v>93</v>
      </c>
      <c r="F2737">
        <v>0</v>
      </c>
      <c r="G2737">
        <v>0</v>
      </c>
    </row>
    <row r="2738" spans="1:7" x14ac:dyDescent="0.3">
      <c r="A2738">
        <v>10267</v>
      </c>
      <c r="B2738" s="2">
        <v>44866</v>
      </c>
      <c r="C2738" t="s">
        <v>15</v>
      </c>
      <c r="D2738">
        <v>55</v>
      </c>
      <c r="E2738">
        <v>48</v>
      </c>
      <c r="F2738">
        <v>0</v>
      </c>
      <c r="G2738">
        <v>0</v>
      </c>
    </row>
    <row r="2739" spans="1:7" x14ac:dyDescent="0.3">
      <c r="A2739">
        <v>10268</v>
      </c>
      <c r="B2739" s="2">
        <v>45597</v>
      </c>
      <c r="C2739" t="s">
        <v>81</v>
      </c>
      <c r="D2739">
        <v>151</v>
      </c>
      <c r="E2739">
        <v>30</v>
      </c>
      <c r="F2739">
        <v>1</v>
      </c>
      <c r="G2739">
        <v>1</v>
      </c>
    </row>
    <row r="2740" spans="1:7" x14ac:dyDescent="0.3">
      <c r="A2740">
        <v>10268</v>
      </c>
      <c r="B2740" s="2">
        <v>44835</v>
      </c>
      <c r="C2740" t="s">
        <v>9</v>
      </c>
      <c r="D2740">
        <v>300</v>
      </c>
      <c r="E2740">
        <v>63</v>
      </c>
      <c r="F2740">
        <v>0</v>
      </c>
      <c r="G2740">
        <v>0</v>
      </c>
    </row>
    <row r="2741" spans="1:7" x14ac:dyDescent="0.3">
      <c r="A2741">
        <v>10268</v>
      </c>
      <c r="B2741" s="2">
        <v>45505</v>
      </c>
      <c r="C2741" t="s">
        <v>24</v>
      </c>
      <c r="D2741">
        <v>17</v>
      </c>
      <c r="E2741">
        <v>61</v>
      </c>
      <c r="F2741">
        <v>0</v>
      </c>
      <c r="G2741">
        <v>0</v>
      </c>
    </row>
    <row r="2742" spans="1:7" x14ac:dyDescent="0.3">
      <c r="A2742">
        <v>10268</v>
      </c>
      <c r="B2742" s="2">
        <v>45627</v>
      </c>
      <c r="C2742" t="s">
        <v>78</v>
      </c>
      <c r="D2742">
        <v>198</v>
      </c>
      <c r="E2742">
        <v>15</v>
      </c>
      <c r="F2742">
        <v>3</v>
      </c>
      <c r="G2742">
        <v>3</v>
      </c>
    </row>
    <row r="2743" spans="1:7" x14ac:dyDescent="0.3">
      <c r="A2743">
        <v>10268</v>
      </c>
      <c r="B2743" s="2">
        <v>45292</v>
      </c>
      <c r="C2743" t="s">
        <v>99</v>
      </c>
      <c r="D2743">
        <v>129</v>
      </c>
      <c r="E2743">
        <v>83</v>
      </c>
      <c r="F2743">
        <v>1</v>
      </c>
      <c r="G2743">
        <v>0</v>
      </c>
    </row>
    <row r="2744" spans="1:7" x14ac:dyDescent="0.3">
      <c r="A2744">
        <v>10268</v>
      </c>
      <c r="B2744" s="2">
        <v>45536</v>
      </c>
      <c r="C2744" t="s">
        <v>71</v>
      </c>
      <c r="D2744">
        <v>211</v>
      </c>
      <c r="E2744">
        <v>48</v>
      </c>
      <c r="F2744">
        <v>2</v>
      </c>
      <c r="G2744">
        <v>0</v>
      </c>
    </row>
    <row r="2745" spans="1:7" x14ac:dyDescent="0.3">
      <c r="A2745">
        <v>10268</v>
      </c>
      <c r="B2745" s="2">
        <v>45108</v>
      </c>
      <c r="C2745" t="s">
        <v>31</v>
      </c>
      <c r="D2745">
        <v>140</v>
      </c>
      <c r="E2745">
        <v>65</v>
      </c>
      <c r="F2745">
        <v>0</v>
      </c>
      <c r="G2745">
        <v>0</v>
      </c>
    </row>
    <row r="2746" spans="1:7" x14ac:dyDescent="0.3">
      <c r="A2746">
        <v>10268</v>
      </c>
      <c r="B2746" s="2">
        <v>45323</v>
      </c>
      <c r="C2746" t="s">
        <v>19</v>
      </c>
      <c r="D2746">
        <v>110</v>
      </c>
      <c r="E2746">
        <v>82</v>
      </c>
      <c r="F2746">
        <v>1</v>
      </c>
      <c r="G2746">
        <v>0</v>
      </c>
    </row>
    <row r="2747" spans="1:7" x14ac:dyDescent="0.3">
      <c r="A2747">
        <v>10268</v>
      </c>
      <c r="B2747" s="2">
        <v>45352</v>
      </c>
      <c r="C2747" t="s">
        <v>7</v>
      </c>
      <c r="D2747">
        <v>186</v>
      </c>
      <c r="E2747">
        <v>31</v>
      </c>
      <c r="F2747">
        <v>1</v>
      </c>
      <c r="G2747">
        <v>1</v>
      </c>
    </row>
    <row r="2748" spans="1:7" x14ac:dyDescent="0.3">
      <c r="A2748">
        <v>10268</v>
      </c>
      <c r="B2748" s="2">
        <v>45444</v>
      </c>
      <c r="C2748" t="s">
        <v>37</v>
      </c>
      <c r="D2748">
        <v>107</v>
      </c>
      <c r="E2748">
        <v>27</v>
      </c>
      <c r="F2748">
        <v>0</v>
      </c>
      <c r="G2748">
        <v>0</v>
      </c>
    </row>
    <row r="2749" spans="1:7" x14ac:dyDescent="0.3">
      <c r="A2749">
        <v>10268</v>
      </c>
      <c r="B2749" s="2">
        <v>45383</v>
      </c>
      <c r="C2749" t="s">
        <v>35</v>
      </c>
      <c r="D2749">
        <v>70</v>
      </c>
      <c r="E2749">
        <v>42</v>
      </c>
      <c r="F2749">
        <v>1</v>
      </c>
      <c r="G2749">
        <v>0</v>
      </c>
    </row>
    <row r="2750" spans="1:7" x14ac:dyDescent="0.3">
      <c r="A2750">
        <v>10269</v>
      </c>
      <c r="B2750" s="2">
        <v>45170</v>
      </c>
      <c r="C2750" t="s">
        <v>56</v>
      </c>
      <c r="D2750">
        <v>146</v>
      </c>
      <c r="E2750">
        <v>78</v>
      </c>
      <c r="F2750">
        <v>0</v>
      </c>
      <c r="G2750">
        <v>0</v>
      </c>
    </row>
    <row r="2751" spans="1:7" x14ac:dyDescent="0.3">
      <c r="A2751">
        <v>10269</v>
      </c>
      <c r="B2751" s="2">
        <v>45505</v>
      </c>
      <c r="C2751" t="s">
        <v>89</v>
      </c>
      <c r="D2751">
        <v>60</v>
      </c>
      <c r="E2751">
        <v>91</v>
      </c>
      <c r="F2751">
        <v>3</v>
      </c>
      <c r="G2751">
        <v>1</v>
      </c>
    </row>
    <row r="2752" spans="1:7" x14ac:dyDescent="0.3">
      <c r="A2752">
        <v>10269</v>
      </c>
      <c r="B2752" s="2">
        <v>45017</v>
      </c>
      <c r="C2752" t="s">
        <v>21</v>
      </c>
      <c r="D2752">
        <v>169</v>
      </c>
      <c r="E2752">
        <v>38</v>
      </c>
      <c r="F2752">
        <v>1</v>
      </c>
      <c r="G2752">
        <v>1</v>
      </c>
    </row>
    <row r="2753" spans="1:7" x14ac:dyDescent="0.3">
      <c r="A2753">
        <v>10269</v>
      </c>
      <c r="B2753" s="2">
        <v>44927</v>
      </c>
      <c r="C2753" t="s">
        <v>98</v>
      </c>
      <c r="D2753">
        <v>296</v>
      </c>
      <c r="E2753">
        <v>46</v>
      </c>
      <c r="F2753">
        <v>1</v>
      </c>
      <c r="G2753">
        <v>0</v>
      </c>
    </row>
    <row r="2754" spans="1:7" x14ac:dyDescent="0.3">
      <c r="A2754">
        <v>10269</v>
      </c>
      <c r="B2754" s="2">
        <v>45444</v>
      </c>
      <c r="C2754" t="s">
        <v>47</v>
      </c>
      <c r="D2754">
        <v>105</v>
      </c>
      <c r="E2754">
        <v>78</v>
      </c>
      <c r="F2754">
        <v>0</v>
      </c>
      <c r="G2754">
        <v>0</v>
      </c>
    </row>
    <row r="2755" spans="1:7" x14ac:dyDescent="0.3">
      <c r="A2755">
        <v>10269</v>
      </c>
      <c r="B2755" s="2">
        <v>45017</v>
      </c>
      <c r="C2755" t="s">
        <v>87</v>
      </c>
      <c r="D2755">
        <v>125</v>
      </c>
      <c r="E2755">
        <v>14</v>
      </c>
      <c r="F2755">
        <v>1</v>
      </c>
      <c r="G2755">
        <v>0</v>
      </c>
    </row>
    <row r="2756" spans="1:7" x14ac:dyDescent="0.3">
      <c r="A2756">
        <v>10269</v>
      </c>
      <c r="B2756" s="2">
        <v>45017</v>
      </c>
      <c r="C2756" t="s">
        <v>75</v>
      </c>
      <c r="D2756">
        <v>49</v>
      </c>
      <c r="E2756">
        <v>61</v>
      </c>
      <c r="F2756">
        <v>1</v>
      </c>
      <c r="G2756">
        <v>1</v>
      </c>
    </row>
    <row r="2757" spans="1:7" x14ac:dyDescent="0.3">
      <c r="A2757">
        <v>10269</v>
      </c>
      <c r="B2757" s="2">
        <v>44593</v>
      </c>
      <c r="C2757" t="s">
        <v>93</v>
      </c>
      <c r="D2757">
        <v>201</v>
      </c>
      <c r="E2757">
        <v>59</v>
      </c>
      <c r="F2757">
        <v>2</v>
      </c>
      <c r="G2757">
        <v>1</v>
      </c>
    </row>
    <row r="2758" spans="1:7" x14ac:dyDescent="0.3">
      <c r="A2758">
        <v>10270</v>
      </c>
      <c r="B2758" s="2">
        <v>45383</v>
      </c>
      <c r="C2758" t="s">
        <v>90</v>
      </c>
      <c r="D2758">
        <v>199</v>
      </c>
      <c r="E2758">
        <v>60</v>
      </c>
      <c r="F2758">
        <v>3</v>
      </c>
      <c r="G2758">
        <v>2</v>
      </c>
    </row>
    <row r="2759" spans="1:7" x14ac:dyDescent="0.3">
      <c r="A2759">
        <v>10270</v>
      </c>
      <c r="B2759" s="2">
        <v>45292</v>
      </c>
      <c r="C2759" t="s">
        <v>38</v>
      </c>
      <c r="D2759">
        <v>267</v>
      </c>
      <c r="E2759">
        <v>36</v>
      </c>
      <c r="F2759">
        <v>0</v>
      </c>
      <c r="G2759">
        <v>0</v>
      </c>
    </row>
    <row r="2760" spans="1:7" x14ac:dyDescent="0.3">
      <c r="A2760">
        <v>10270</v>
      </c>
      <c r="B2760" s="2">
        <v>45078</v>
      </c>
      <c r="C2760" t="s">
        <v>67</v>
      </c>
      <c r="D2760">
        <v>74</v>
      </c>
      <c r="E2760">
        <v>46</v>
      </c>
      <c r="F2760">
        <v>0</v>
      </c>
      <c r="G2760">
        <v>0</v>
      </c>
    </row>
    <row r="2761" spans="1:7" x14ac:dyDescent="0.3">
      <c r="A2761">
        <v>10270</v>
      </c>
      <c r="B2761" s="2">
        <v>45261</v>
      </c>
      <c r="C2761" t="s">
        <v>46</v>
      </c>
      <c r="D2761">
        <v>21</v>
      </c>
      <c r="E2761">
        <v>83</v>
      </c>
      <c r="F2761">
        <v>5</v>
      </c>
      <c r="G2761">
        <v>0</v>
      </c>
    </row>
    <row r="2762" spans="1:7" x14ac:dyDescent="0.3">
      <c r="A2762">
        <v>10270</v>
      </c>
      <c r="B2762" s="2">
        <v>45200</v>
      </c>
      <c r="C2762" t="s">
        <v>62</v>
      </c>
      <c r="D2762">
        <v>166</v>
      </c>
      <c r="E2762">
        <v>33</v>
      </c>
      <c r="F2762">
        <v>0</v>
      </c>
      <c r="G2762">
        <v>0</v>
      </c>
    </row>
    <row r="2763" spans="1:7" x14ac:dyDescent="0.3">
      <c r="A2763">
        <v>10270</v>
      </c>
      <c r="B2763" s="2">
        <v>45323</v>
      </c>
      <c r="C2763" t="s">
        <v>55</v>
      </c>
      <c r="D2763">
        <v>83</v>
      </c>
      <c r="E2763">
        <v>58</v>
      </c>
      <c r="F2763">
        <v>2</v>
      </c>
      <c r="G2763">
        <v>2</v>
      </c>
    </row>
    <row r="2764" spans="1:7" x14ac:dyDescent="0.3">
      <c r="A2764">
        <v>10270</v>
      </c>
      <c r="B2764" s="2">
        <v>45323</v>
      </c>
      <c r="C2764" t="s">
        <v>79</v>
      </c>
      <c r="D2764">
        <v>164</v>
      </c>
      <c r="E2764">
        <v>40</v>
      </c>
      <c r="F2764">
        <v>1</v>
      </c>
      <c r="G2764">
        <v>0</v>
      </c>
    </row>
    <row r="2765" spans="1:7" x14ac:dyDescent="0.3">
      <c r="A2765">
        <v>10270</v>
      </c>
      <c r="B2765" s="2">
        <v>44562</v>
      </c>
      <c r="C2765" t="s">
        <v>95</v>
      </c>
      <c r="D2765">
        <v>242</v>
      </c>
      <c r="E2765">
        <v>57</v>
      </c>
      <c r="F2765">
        <v>1</v>
      </c>
      <c r="G2765">
        <v>0</v>
      </c>
    </row>
    <row r="2766" spans="1:7" x14ac:dyDescent="0.3">
      <c r="A2766">
        <v>10270</v>
      </c>
      <c r="B2766" s="2">
        <v>44774</v>
      </c>
      <c r="C2766" t="s">
        <v>96</v>
      </c>
      <c r="D2766">
        <v>146</v>
      </c>
      <c r="E2766">
        <v>46</v>
      </c>
      <c r="F2766">
        <v>1</v>
      </c>
      <c r="G2766">
        <v>0</v>
      </c>
    </row>
    <row r="2767" spans="1:7" x14ac:dyDescent="0.3">
      <c r="A2767">
        <v>10270</v>
      </c>
      <c r="B2767" s="2">
        <v>44652</v>
      </c>
      <c r="C2767" t="s">
        <v>102</v>
      </c>
      <c r="D2767">
        <v>145</v>
      </c>
      <c r="E2767">
        <v>41</v>
      </c>
      <c r="F2767">
        <v>4</v>
      </c>
      <c r="G2767">
        <v>1</v>
      </c>
    </row>
    <row r="2768" spans="1:7" x14ac:dyDescent="0.3">
      <c r="A2768">
        <v>10270</v>
      </c>
      <c r="B2768" s="2">
        <v>44866</v>
      </c>
      <c r="C2768" t="s">
        <v>85</v>
      </c>
      <c r="D2768">
        <v>222</v>
      </c>
      <c r="E2768">
        <v>49</v>
      </c>
      <c r="F2768">
        <v>1</v>
      </c>
      <c r="G2768">
        <v>1</v>
      </c>
    </row>
    <row r="2769" spans="1:7" x14ac:dyDescent="0.3">
      <c r="A2769">
        <v>10270</v>
      </c>
      <c r="B2769" s="2">
        <v>44958</v>
      </c>
      <c r="C2769" t="s">
        <v>29</v>
      </c>
      <c r="D2769">
        <v>38</v>
      </c>
      <c r="E2769">
        <v>38</v>
      </c>
      <c r="F2769">
        <v>4</v>
      </c>
      <c r="G2769">
        <v>3</v>
      </c>
    </row>
    <row r="2770" spans="1:7" x14ac:dyDescent="0.3">
      <c r="A2770">
        <v>10270</v>
      </c>
      <c r="B2770" s="2">
        <v>45444</v>
      </c>
      <c r="C2770" t="s">
        <v>50</v>
      </c>
      <c r="D2770">
        <v>125</v>
      </c>
      <c r="E2770">
        <v>78</v>
      </c>
      <c r="F2770">
        <v>0</v>
      </c>
      <c r="G2770">
        <v>0</v>
      </c>
    </row>
    <row r="2771" spans="1:7" x14ac:dyDescent="0.3">
      <c r="A2771">
        <v>10270</v>
      </c>
      <c r="B2771" s="2">
        <v>44774</v>
      </c>
      <c r="C2771" t="s">
        <v>34</v>
      </c>
      <c r="D2771">
        <v>263</v>
      </c>
      <c r="E2771">
        <v>28</v>
      </c>
      <c r="F2771">
        <v>2</v>
      </c>
      <c r="G2771">
        <v>0</v>
      </c>
    </row>
    <row r="2772" spans="1:7" x14ac:dyDescent="0.3">
      <c r="A2772">
        <v>10271</v>
      </c>
      <c r="B2772" s="2">
        <v>45627</v>
      </c>
      <c r="C2772" t="s">
        <v>14</v>
      </c>
      <c r="D2772">
        <v>153</v>
      </c>
      <c r="E2772">
        <v>56</v>
      </c>
      <c r="F2772">
        <v>1</v>
      </c>
      <c r="G2772">
        <v>0</v>
      </c>
    </row>
    <row r="2773" spans="1:7" x14ac:dyDescent="0.3">
      <c r="A2773">
        <v>10271</v>
      </c>
      <c r="B2773" s="2">
        <v>45078</v>
      </c>
      <c r="C2773" t="s">
        <v>51</v>
      </c>
      <c r="D2773">
        <v>100</v>
      </c>
      <c r="E2773">
        <v>43</v>
      </c>
      <c r="F2773">
        <v>4</v>
      </c>
      <c r="G2773">
        <v>3</v>
      </c>
    </row>
    <row r="2774" spans="1:7" x14ac:dyDescent="0.3">
      <c r="A2774">
        <v>10271</v>
      </c>
      <c r="B2774" s="2">
        <v>45078</v>
      </c>
      <c r="C2774" t="s">
        <v>97</v>
      </c>
      <c r="D2774">
        <v>265</v>
      </c>
      <c r="E2774">
        <v>34</v>
      </c>
      <c r="F2774">
        <v>0</v>
      </c>
      <c r="G2774">
        <v>0</v>
      </c>
    </row>
    <row r="2775" spans="1:7" x14ac:dyDescent="0.3">
      <c r="A2775">
        <v>10271</v>
      </c>
      <c r="B2775" s="2">
        <v>44866</v>
      </c>
      <c r="C2775" t="s">
        <v>74</v>
      </c>
      <c r="D2775">
        <v>22</v>
      </c>
      <c r="E2775">
        <v>28</v>
      </c>
      <c r="F2775">
        <v>3</v>
      </c>
      <c r="G2775">
        <v>2</v>
      </c>
    </row>
    <row r="2776" spans="1:7" x14ac:dyDescent="0.3">
      <c r="A2776">
        <v>10271</v>
      </c>
      <c r="B2776" s="2">
        <v>44986</v>
      </c>
      <c r="C2776" t="s">
        <v>61</v>
      </c>
      <c r="D2776">
        <v>237</v>
      </c>
      <c r="E2776">
        <v>83</v>
      </c>
      <c r="F2776">
        <v>3</v>
      </c>
      <c r="G2776">
        <v>1</v>
      </c>
    </row>
    <row r="2777" spans="1:7" x14ac:dyDescent="0.3">
      <c r="A2777">
        <v>10271</v>
      </c>
      <c r="B2777" s="2">
        <v>45383</v>
      </c>
      <c r="C2777" t="s">
        <v>15</v>
      </c>
      <c r="D2777">
        <v>214</v>
      </c>
      <c r="E2777">
        <v>34</v>
      </c>
      <c r="F2777">
        <v>3</v>
      </c>
      <c r="G2777">
        <v>1</v>
      </c>
    </row>
    <row r="2778" spans="1:7" x14ac:dyDescent="0.3">
      <c r="A2778">
        <v>10272</v>
      </c>
      <c r="B2778" s="2">
        <v>45597</v>
      </c>
      <c r="C2778" t="s">
        <v>4</v>
      </c>
      <c r="D2778">
        <v>42</v>
      </c>
      <c r="E2778">
        <v>93</v>
      </c>
      <c r="F2778">
        <v>1</v>
      </c>
      <c r="G2778">
        <v>1</v>
      </c>
    </row>
    <row r="2779" spans="1:7" x14ac:dyDescent="0.3">
      <c r="A2779">
        <v>10272</v>
      </c>
      <c r="B2779" s="2">
        <v>45566</v>
      </c>
      <c r="C2779" t="s">
        <v>18</v>
      </c>
      <c r="D2779">
        <v>33</v>
      </c>
      <c r="E2779">
        <v>71</v>
      </c>
      <c r="F2779">
        <v>0</v>
      </c>
      <c r="G2779">
        <v>0</v>
      </c>
    </row>
    <row r="2780" spans="1:7" x14ac:dyDescent="0.3">
      <c r="A2780">
        <v>10272</v>
      </c>
      <c r="B2780" s="2">
        <v>44896</v>
      </c>
      <c r="C2780" t="s">
        <v>39</v>
      </c>
      <c r="D2780">
        <v>75</v>
      </c>
      <c r="E2780">
        <v>50</v>
      </c>
      <c r="F2780">
        <v>1</v>
      </c>
      <c r="G2780">
        <v>0</v>
      </c>
    </row>
    <row r="2781" spans="1:7" x14ac:dyDescent="0.3">
      <c r="A2781">
        <v>10272</v>
      </c>
      <c r="B2781" s="2">
        <v>45444</v>
      </c>
      <c r="C2781" t="s">
        <v>11</v>
      </c>
      <c r="D2781">
        <v>109</v>
      </c>
      <c r="E2781">
        <v>87</v>
      </c>
      <c r="F2781">
        <v>1</v>
      </c>
      <c r="G2781">
        <v>0</v>
      </c>
    </row>
    <row r="2782" spans="1:7" x14ac:dyDescent="0.3">
      <c r="A2782">
        <v>10272</v>
      </c>
      <c r="B2782" s="2">
        <v>45139</v>
      </c>
      <c r="C2782" t="s">
        <v>86</v>
      </c>
      <c r="D2782">
        <v>126</v>
      </c>
      <c r="E2782">
        <v>37</v>
      </c>
      <c r="F2782">
        <v>5</v>
      </c>
      <c r="G2782">
        <v>0</v>
      </c>
    </row>
    <row r="2783" spans="1:7" x14ac:dyDescent="0.3">
      <c r="A2783">
        <v>10272</v>
      </c>
      <c r="B2783" s="2">
        <v>45323</v>
      </c>
      <c r="C2783" t="s">
        <v>9</v>
      </c>
      <c r="D2783">
        <v>280</v>
      </c>
      <c r="E2783">
        <v>14</v>
      </c>
      <c r="F2783">
        <v>1</v>
      </c>
      <c r="G2783">
        <v>0</v>
      </c>
    </row>
    <row r="2784" spans="1:7" x14ac:dyDescent="0.3">
      <c r="A2784">
        <v>10272</v>
      </c>
      <c r="B2784" s="2">
        <v>44927</v>
      </c>
      <c r="C2784" t="s">
        <v>101</v>
      </c>
      <c r="D2784">
        <v>72</v>
      </c>
      <c r="E2784">
        <v>54</v>
      </c>
      <c r="F2784">
        <v>1</v>
      </c>
      <c r="G2784">
        <v>1</v>
      </c>
    </row>
    <row r="2785" spans="1:7" x14ac:dyDescent="0.3">
      <c r="A2785">
        <v>10272</v>
      </c>
      <c r="B2785" s="2">
        <v>44835</v>
      </c>
      <c r="C2785" t="s">
        <v>84</v>
      </c>
      <c r="D2785">
        <v>275</v>
      </c>
      <c r="E2785">
        <v>86</v>
      </c>
      <c r="F2785">
        <v>1</v>
      </c>
      <c r="G2785">
        <v>0</v>
      </c>
    </row>
    <row r="2786" spans="1:7" x14ac:dyDescent="0.3">
      <c r="A2786">
        <v>10272</v>
      </c>
      <c r="B2786" s="2">
        <v>44896</v>
      </c>
      <c r="C2786" t="s">
        <v>93</v>
      </c>
      <c r="D2786">
        <v>258</v>
      </c>
      <c r="E2786">
        <v>57</v>
      </c>
      <c r="F2786">
        <v>1</v>
      </c>
      <c r="G2786">
        <v>0</v>
      </c>
    </row>
    <row r="2787" spans="1:7" x14ac:dyDescent="0.3">
      <c r="A2787">
        <v>10272</v>
      </c>
      <c r="B2787" s="2">
        <v>45231</v>
      </c>
      <c r="C2787" t="s">
        <v>49</v>
      </c>
      <c r="D2787">
        <v>119</v>
      </c>
      <c r="E2787">
        <v>29</v>
      </c>
      <c r="F2787">
        <v>0</v>
      </c>
      <c r="G2787">
        <v>0</v>
      </c>
    </row>
    <row r="2788" spans="1:7" x14ac:dyDescent="0.3">
      <c r="A2788">
        <v>10272</v>
      </c>
      <c r="B2788" s="2">
        <v>45413</v>
      </c>
      <c r="C2788" t="s">
        <v>23</v>
      </c>
      <c r="D2788">
        <v>126</v>
      </c>
      <c r="E2788">
        <v>10</v>
      </c>
      <c r="F2788">
        <v>1</v>
      </c>
      <c r="G2788">
        <v>0</v>
      </c>
    </row>
    <row r="2789" spans="1:7" x14ac:dyDescent="0.3">
      <c r="A2789">
        <v>10272</v>
      </c>
      <c r="B2789" s="2">
        <v>45108</v>
      </c>
      <c r="C2789" t="s">
        <v>60</v>
      </c>
      <c r="D2789">
        <v>196</v>
      </c>
      <c r="E2789">
        <v>38</v>
      </c>
      <c r="F2789">
        <v>1</v>
      </c>
      <c r="G2789">
        <v>1</v>
      </c>
    </row>
    <row r="2790" spans="1:7" x14ac:dyDescent="0.3">
      <c r="A2790">
        <v>10273</v>
      </c>
      <c r="B2790" s="2">
        <v>45323</v>
      </c>
      <c r="C2790" t="s">
        <v>33</v>
      </c>
      <c r="D2790">
        <v>56</v>
      </c>
      <c r="E2790">
        <v>75</v>
      </c>
      <c r="F2790">
        <v>1</v>
      </c>
      <c r="G2790">
        <v>0</v>
      </c>
    </row>
    <row r="2791" spans="1:7" x14ac:dyDescent="0.3">
      <c r="A2791">
        <v>10273</v>
      </c>
      <c r="B2791" s="2">
        <v>44896</v>
      </c>
      <c r="C2791" t="s">
        <v>58</v>
      </c>
      <c r="D2791">
        <v>209</v>
      </c>
      <c r="E2791">
        <v>74</v>
      </c>
      <c r="F2791">
        <v>3</v>
      </c>
      <c r="G2791">
        <v>0</v>
      </c>
    </row>
    <row r="2792" spans="1:7" x14ac:dyDescent="0.3">
      <c r="A2792">
        <v>10273</v>
      </c>
      <c r="B2792" s="2">
        <v>44866</v>
      </c>
      <c r="C2792" t="s">
        <v>15</v>
      </c>
      <c r="D2792">
        <v>112</v>
      </c>
      <c r="E2792">
        <v>11</v>
      </c>
      <c r="F2792">
        <v>0</v>
      </c>
      <c r="G2792">
        <v>0</v>
      </c>
    </row>
    <row r="2793" spans="1:7" x14ac:dyDescent="0.3">
      <c r="A2793">
        <v>10273</v>
      </c>
      <c r="B2793" s="2">
        <v>45505</v>
      </c>
      <c r="C2793" t="s">
        <v>68</v>
      </c>
      <c r="D2793">
        <v>73</v>
      </c>
      <c r="E2793">
        <v>55</v>
      </c>
      <c r="F2793">
        <v>1</v>
      </c>
      <c r="G2793">
        <v>0</v>
      </c>
    </row>
    <row r="2794" spans="1:7" x14ac:dyDescent="0.3">
      <c r="A2794">
        <v>10273</v>
      </c>
      <c r="B2794" s="2">
        <v>45627</v>
      </c>
      <c r="C2794" t="s">
        <v>48</v>
      </c>
      <c r="D2794">
        <v>123</v>
      </c>
      <c r="E2794">
        <v>90</v>
      </c>
      <c r="F2794">
        <v>5</v>
      </c>
      <c r="G2794">
        <v>4</v>
      </c>
    </row>
    <row r="2795" spans="1:7" x14ac:dyDescent="0.3">
      <c r="A2795">
        <v>10273</v>
      </c>
      <c r="B2795" s="2">
        <v>44896</v>
      </c>
      <c r="C2795" t="s">
        <v>8</v>
      </c>
      <c r="D2795">
        <v>55</v>
      </c>
      <c r="E2795">
        <v>78</v>
      </c>
      <c r="F2795">
        <v>3</v>
      </c>
      <c r="G2795">
        <v>2</v>
      </c>
    </row>
    <row r="2796" spans="1:7" x14ac:dyDescent="0.3">
      <c r="A2796">
        <v>10273</v>
      </c>
      <c r="B2796" s="2">
        <v>45047</v>
      </c>
      <c r="C2796" t="s">
        <v>64</v>
      </c>
      <c r="D2796">
        <v>216</v>
      </c>
      <c r="E2796">
        <v>66</v>
      </c>
      <c r="F2796">
        <v>1</v>
      </c>
      <c r="G2796">
        <v>1</v>
      </c>
    </row>
    <row r="2797" spans="1:7" x14ac:dyDescent="0.3">
      <c r="A2797">
        <v>10274</v>
      </c>
      <c r="B2797" s="2">
        <v>44593</v>
      </c>
      <c r="C2797" t="s">
        <v>20</v>
      </c>
      <c r="D2797">
        <v>64</v>
      </c>
      <c r="E2797">
        <v>29</v>
      </c>
      <c r="F2797">
        <v>2</v>
      </c>
      <c r="G2797">
        <v>1</v>
      </c>
    </row>
    <row r="2798" spans="1:7" x14ac:dyDescent="0.3">
      <c r="A2798">
        <v>10274</v>
      </c>
      <c r="B2798" s="2">
        <v>45231</v>
      </c>
      <c r="C2798" t="s">
        <v>22</v>
      </c>
      <c r="D2798">
        <v>296</v>
      </c>
      <c r="E2798">
        <v>32</v>
      </c>
      <c r="F2798">
        <v>1</v>
      </c>
      <c r="G2798">
        <v>0</v>
      </c>
    </row>
    <row r="2799" spans="1:7" x14ac:dyDescent="0.3">
      <c r="A2799">
        <v>10274</v>
      </c>
      <c r="B2799" s="2">
        <v>45231</v>
      </c>
      <c r="C2799" t="s">
        <v>30</v>
      </c>
      <c r="D2799">
        <v>217</v>
      </c>
      <c r="E2799">
        <v>89</v>
      </c>
      <c r="F2799">
        <v>1</v>
      </c>
      <c r="G2799">
        <v>0</v>
      </c>
    </row>
    <row r="2800" spans="1:7" x14ac:dyDescent="0.3">
      <c r="A2800">
        <v>10274</v>
      </c>
      <c r="B2800" s="2">
        <v>45200</v>
      </c>
      <c r="C2800" t="s">
        <v>31</v>
      </c>
      <c r="D2800">
        <v>118</v>
      </c>
      <c r="E2800">
        <v>41</v>
      </c>
      <c r="F2800">
        <v>0</v>
      </c>
      <c r="G2800">
        <v>0</v>
      </c>
    </row>
    <row r="2801" spans="1:7" x14ac:dyDescent="0.3">
      <c r="A2801">
        <v>10274</v>
      </c>
      <c r="B2801" s="2">
        <v>45474</v>
      </c>
      <c r="C2801" t="s">
        <v>92</v>
      </c>
      <c r="D2801">
        <v>135</v>
      </c>
      <c r="E2801">
        <v>44</v>
      </c>
      <c r="F2801">
        <v>0</v>
      </c>
      <c r="G2801">
        <v>0</v>
      </c>
    </row>
    <row r="2802" spans="1:7" x14ac:dyDescent="0.3">
      <c r="A2802">
        <v>10274</v>
      </c>
      <c r="B2802" s="2">
        <v>45323</v>
      </c>
      <c r="C2802" t="s">
        <v>23</v>
      </c>
      <c r="D2802">
        <v>261</v>
      </c>
      <c r="E2802">
        <v>10</v>
      </c>
      <c r="F2802">
        <v>0</v>
      </c>
      <c r="G2802">
        <v>0</v>
      </c>
    </row>
    <row r="2803" spans="1:7" x14ac:dyDescent="0.3">
      <c r="A2803">
        <v>10274</v>
      </c>
      <c r="B2803" s="2">
        <v>45505</v>
      </c>
      <c r="C2803" t="s">
        <v>24</v>
      </c>
      <c r="D2803">
        <v>171</v>
      </c>
      <c r="E2803">
        <v>25</v>
      </c>
      <c r="F2803">
        <v>2</v>
      </c>
      <c r="G2803">
        <v>1</v>
      </c>
    </row>
    <row r="2804" spans="1:7" x14ac:dyDescent="0.3">
      <c r="A2804">
        <v>10274</v>
      </c>
      <c r="B2804" s="2">
        <v>45627</v>
      </c>
      <c r="C2804" t="s">
        <v>95</v>
      </c>
      <c r="D2804">
        <v>175</v>
      </c>
      <c r="E2804">
        <v>38</v>
      </c>
      <c r="F2804">
        <v>0</v>
      </c>
      <c r="G2804">
        <v>0</v>
      </c>
    </row>
    <row r="2805" spans="1:7" x14ac:dyDescent="0.3">
      <c r="A2805">
        <v>10274</v>
      </c>
      <c r="B2805" s="2">
        <v>45292</v>
      </c>
      <c r="C2805" t="s">
        <v>69</v>
      </c>
      <c r="D2805">
        <v>99</v>
      </c>
      <c r="E2805">
        <v>94</v>
      </c>
      <c r="F2805">
        <v>0</v>
      </c>
      <c r="G2805">
        <v>0</v>
      </c>
    </row>
    <row r="2806" spans="1:7" x14ac:dyDescent="0.3">
      <c r="A2806">
        <v>10275</v>
      </c>
      <c r="B2806" s="2">
        <v>45474</v>
      </c>
      <c r="C2806" t="s">
        <v>33</v>
      </c>
      <c r="D2806">
        <v>33</v>
      </c>
      <c r="E2806">
        <v>82</v>
      </c>
      <c r="F2806">
        <v>2</v>
      </c>
      <c r="G2806">
        <v>1</v>
      </c>
    </row>
    <row r="2807" spans="1:7" x14ac:dyDescent="0.3">
      <c r="A2807">
        <v>10275</v>
      </c>
      <c r="B2807" s="2">
        <v>44682</v>
      </c>
      <c r="C2807" t="s">
        <v>77</v>
      </c>
      <c r="D2807">
        <v>99</v>
      </c>
      <c r="E2807">
        <v>64</v>
      </c>
      <c r="F2807">
        <v>1</v>
      </c>
      <c r="G2807">
        <v>0</v>
      </c>
    </row>
    <row r="2808" spans="1:7" x14ac:dyDescent="0.3">
      <c r="A2808">
        <v>10275</v>
      </c>
      <c r="B2808" s="2">
        <v>45078</v>
      </c>
      <c r="C2808" t="s">
        <v>96</v>
      </c>
      <c r="D2808">
        <v>46</v>
      </c>
      <c r="E2808">
        <v>64</v>
      </c>
      <c r="F2808">
        <v>1</v>
      </c>
      <c r="G2808">
        <v>1</v>
      </c>
    </row>
    <row r="2809" spans="1:7" x14ac:dyDescent="0.3">
      <c r="A2809">
        <v>10275</v>
      </c>
      <c r="B2809" s="2">
        <v>45078</v>
      </c>
      <c r="C2809" t="s">
        <v>64</v>
      </c>
      <c r="D2809">
        <v>18</v>
      </c>
      <c r="E2809">
        <v>83</v>
      </c>
      <c r="F2809">
        <v>5</v>
      </c>
      <c r="G2809">
        <v>0</v>
      </c>
    </row>
    <row r="2810" spans="1:7" x14ac:dyDescent="0.3">
      <c r="A2810">
        <v>10275</v>
      </c>
      <c r="B2810" s="2">
        <v>45292</v>
      </c>
      <c r="C2810" t="s">
        <v>88</v>
      </c>
      <c r="D2810">
        <v>118</v>
      </c>
      <c r="E2810">
        <v>80</v>
      </c>
      <c r="F2810">
        <v>2</v>
      </c>
      <c r="G2810">
        <v>1</v>
      </c>
    </row>
    <row r="2811" spans="1:7" x14ac:dyDescent="0.3">
      <c r="A2811">
        <v>10275</v>
      </c>
      <c r="B2811" s="2">
        <v>45505</v>
      </c>
      <c r="C2811" t="s">
        <v>50</v>
      </c>
      <c r="D2811">
        <v>193</v>
      </c>
      <c r="E2811">
        <v>10</v>
      </c>
      <c r="F2811">
        <v>0</v>
      </c>
      <c r="G2811">
        <v>0</v>
      </c>
    </row>
    <row r="2812" spans="1:7" x14ac:dyDescent="0.3">
      <c r="A2812">
        <v>10275</v>
      </c>
      <c r="B2812" s="2">
        <v>44805</v>
      </c>
      <c r="C2812" t="s">
        <v>53</v>
      </c>
      <c r="D2812">
        <v>19</v>
      </c>
      <c r="E2812">
        <v>30</v>
      </c>
      <c r="F2812">
        <v>1</v>
      </c>
      <c r="G2812">
        <v>1</v>
      </c>
    </row>
    <row r="2813" spans="1:7" x14ac:dyDescent="0.3">
      <c r="A2813">
        <v>10275</v>
      </c>
      <c r="B2813" s="2">
        <v>44562</v>
      </c>
      <c r="C2813" t="s">
        <v>12</v>
      </c>
      <c r="D2813">
        <v>46</v>
      </c>
      <c r="E2813">
        <v>22</v>
      </c>
      <c r="F2813">
        <v>5</v>
      </c>
      <c r="G2813">
        <v>3</v>
      </c>
    </row>
    <row r="2814" spans="1:7" x14ac:dyDescent="0.3">
      <c r="A2814">
        <v>10275</v>
      </c>
      <c r="B2814" s="2">
        <v>44805</v>
      </c>
      <c r="C2814" t="s">
        <v>44</v>
      </c>
      <c r="D2814">
        <v>55</v>
      </c>
      <c r="E2814">
        <v>35</v>
      </c>
      <c r="F2814">
        <v>1</v>
      </c>
      <c r="G2814">
        <v>0</v>
      </c>
    </row>
    <row r="2815" spans="1:7" x14ac:dyDescent="0.3">
      <c r="A2815">
        <v>10275</v>
      </c>
      <c r="B2815" s="2">
        <v>45017</v>
      </c>
      <c r="C2815" t="s">
        <v>97</v>
      </c>
      <c r="D2815">
        <v>230</v>
      </c>
      <c r="E2815">
        <v>78</v>
      </c>
      <c r="F2815">
        <v>3</v>
      </c>
      <c r="G2815">
        <v>3</v>
      </c>
    </row>
    <row r="2816" spans="1:7" x14ac:dyDescent="0.3">
      <c r="A2816">
        <v>10275</v>
      </c>
      <c r="B2816" s="2">
        <v>45444</v>
      </c>
      <c r="C2816" t="s">
        <v>39</v>
      </c>
      <c r="D2816">
        <v>217</v>
      </c>
      <c r="E2816">
        <v>19</v>
      </c>
      <c r="F2816">
        <v>1</v>
      </c>
      <c r="G2816">
        <v>0</v>
      </c>
    </row>
    <row r="2817" spans="1:7" x14ac:dyDescent="0.3">
      <c r="A2817">
        <v>10276</v>
      </c>
      <c r="B2817" s="2">
        <v>44896</v>
      </c>
      <c r="C2817" t="s">
        <v>58</v>
      </c>
      <c r="D2817">
        <v>77</v>
      </c>
      <c r="E2817">
        <v>68</v>
      </c>
      <c r="F2817">
        <v>3</v>
      </c>
      <c r="G2817">
        <v>0</v>
      </c>
    </row>
    <row r="2818" spans="1:7" x14ac:dyDescent="0.3">
      <c r="A2818">
        <v>10276</v>
      </c>
      <c r="B2818" s="2">
        <v>45200</v>
      </c>
      <c r="C2818" t="s">
        <v>66</v>
      </c>
      <c r="D2818">
        <v>281</v>
      </c>
      <c r="E2818">
        <v>93</v>
      </c>
      <c r="F2818">
        <v>4</v>
      </c>
      <c r="G2818">
        <v>3</v>
      </c>
    </row>
    <row r="2819" spans="1:7" x14ac:dyDescent="0.3">
      <c r="A2819">
        <v>10276</v>
      </c>
      <c r="B2819" s="2">
        <v>45597</v>
      </c>
      <c r="C2819" t="s">
        <v>65</v>
      </c>
      <c r="D2819">
        <v>225</v>
      </c>
      <c r="E2819">
        <v>90</v>
      </c>
      <c r="F2819">
        <v>1</v>
      </c>
      <c r="G2819">
        <v>0</v>
      </c>
    </row>
    <row r="2820" spans="1:7" x14ac:dyDescent="0.3">
      <c r="A2820">
        <v>10276</v>
      </c>
      <c r="B2820" s="2">
        <v>45139</v>
      </c>
      <c r="C2820" t="s">
        <v>33</v>
      </c>
      <c r="D2820">
        <v>113</v>
      </c>
      <c r="E2820">
        <v>52</v>
      </c>
      <c r="F2820">
        <v>0</v>
      </c>
      <c r="G2820">
        <v>0</v>
      </c>
    </row>
    <row r="2821" spans="1:7" x14ac:dyDescent="0.3">
      <c r="A2821">
        <v>10276</v>
      </c>
      <c r="B2821" s="2">
        <v>45139</v>
      </c>
      <c r="C2821" t="s">
        <v>14</v>
      </c>
      <c r="D2821">
        <v>106</v>
      </c>
      <c r="E2821">
        <v>39</v>
      </c>
      <c r="F2821">
        <v>1</v>
      </c>
      <c r="G2821">
        <v>0</v>
      </c>
    </row>
    <row r="2822" spans="1:7" x14ac:dyDescent="0.3">
      <c r="A2822">
        <v>10276</v>
      </c>
      <c r="B2822" s="2">
        <v>44774</v>
      </c>
      <c r="C2822" t="s">
        <v>81</v>
      </c>
      <c r="D2822">
        <v>84</v>
      </c>
      <c r="E2822">
        <v>85</v>
      </c>
      <c r="F2822">
        <v>0</v>
      </c>
      <c r="G2822">
        <v>0</v>
      </c>
    </row>
    <row r="2823" spans="1:7" x14ac:dyDescent="0.3">
      <c r="A2823">
        <v>10276</v>
      </c>
      <c r="B2823" s="2">
        <v>44682</v>
      </c>
      <c r="C2823" t="s">
        <v>102</v>
      </c>
      <c r="D2823">
        <v>190</v>
      </c>
      <c r="E2823">
        <v>58</v>
      </c>
      <c r="F2823">
        <v>1</v>
      </c>
      <c r="G2823">
        <v>1</v>
      </c>
    </row>
    <row r="2824" spans="1:7" x14ac:dyDescent="0.3">
      <c r="A2824">
        <v>10277</v>
      </c>
      <c r="B2824" s="2">
        <v>45352</v>
      </c>
      <c r="C2824" t="s">
        <v>40</v>
      </c>
      <c r="D2824">
        <v>297</v>
      </c>
      <c r="E2824">
        <v>49</v>
      </c>
      <c r="F2824">
        <v>3</v>
      </c>
      <c r="G2824">
        <v>2</v>
      </c>
    </row>
    <row r="2825" spans="1:7" x14ac:dyDescent="0.3">
      <c r="A2825">
        <v>10277</v>
      </c>
      <c r="B2825" s="2">
        <v>45597</v>
      </c>
      <c r="C2825" t="s">
        <v>76</v>
      </c>
      <c r="D2825">
        <v>232</v>
      </c>
      <c r="E2825">
        <v>83</v>
      </c>
      <c r="F2825">
        <v>3</v>
      </c>
      <c r="G2825">
        <v>2</v>
      </c>
    </row>
    <row r="2826" spans="1:7" x14ac:dyDescent="0.3">
      <c r="A2826">
        <v>10277</v>
      </c>
      <c r="B2826" s="2">
        <v>45413</v>
      </c>
      <c r="C2826" t="s">
        <v>85</v>
      </c>
      <c r="D2826">
        <v>240</v>
      </c>
      <c r="E2826">
        <v>35</v>
      </c>
      <c r="F2826">
        <v>0</v>
      </c>
      <c r="G2826">
        <v>0</v>
      </c>
    </row>
    <row r="2827" spans="1:7" x14ac:dyDescent="0.3">
      <c r="A2827">
        <v>10277</v>
      </c>
      <c r="B2827" s="2">
        <v>45292</v>
      </c>
      <c r="C2827" t="s">
        <v>62</v>
      </c>
      <c r="D2827">
        <v>187</v>
      </c>
      <c r="E2827">
        <v>52</v>
      </c>
      <c r="F2827">
        <v>0</v>
      </c>
      <c r="G2827">
        <v>0</v>
      </c>
    </row>
    <row r="2828" spans="1:7" x14ac:dyDescent="0.3">
      <c r="A2828">
        <v>10277</v>
      </c>
      <c r="B2828" s="2">
        <v>44621</v>
      </c>
      <c r="C2828" t="s">
        <v>65</v>
      </c>
      <c r="D2828">
        <v>21</v>
      </c>
      <c r="E2828">
        <v>50</v>
      </c>
      <c r="F2828">
        <v>1</v>
      </c>
      <c r="G2828">
        <v>1</v>
      </c>
    </row>
    <row r="2829" spans="1:7" x14ac:dyDescent="0.3">
      <c r="A2829">
        <v>10277</v>
      </c>
      <c r="B2829" s="2">
        <v>44986</v>
      </c>
      <c r="C2829" t="s">
        <v>4</v>
      </c>
      <c r="D2829">
        <v>250</v>
      </c>
      <c r="E2829">
        <v>44</v>
      </c>
      <c r="F2829">
        <v>0</v>
      </c>
      <c r="G2829">
        <v>0</v>
      </c>
    </row>
    <row r="2830" spans="1:7" x14ac:dyDescent="0.3">
      <c r="A2830">
        <v>10277</v>
      </c>
      <c r="B2830" s="2">
        <v>45383</v>
      </c>
      <c r="C2830" t="s">
        <v>95</v>
      </c>
      <c r="D2830">
        <v>105</v>
      </c>
      <c r="E2830">
        <v>24</v>
      </c>
      <c r="F2830">
        <v>3</v>
      </c>
      <c r="G2830">
        <v>0</v>
      </c>
    </row>
    <row r="2831" spans="1:7" x14ac:dyDescent="0.3">
      <c r="A2831">
        <v>10277</v>
      </c>
      <c r="B2831" s="2">
        <v>45231</v>
      </c>
      <c r="C2831" t="s">
        <v>10</v>
      </c>
      <c r="D2831">
        <v>80</v>
      </c>
      <c r="E2831">
        <v>38</v>
      </c>
      <c r="F2831">
        <v>5</v>
      </c>
      <c r="G2831">
        <v>3</v>
      </c>
    </row>
    <row r="2832" spans="1:7" x14ac:dyDescent="0.3">
      <c r="A2832">
        <v>10277</v>
      </c>
      <c r="B2832" s="2">
        <v>45170</v>
      </c>
      <c r="C2832" t="s">
        <v>21</v>
      </c>
      <c r="D2832">
        <v>115</v>
      </c>
      <c r="E2832">
        <v>11</v>
      </c>
      <c r="F2832">
        <v>1</v>
      </c>
      <c r="G2832">
        <v>1</v>
      </c>
    </row>
    <row r="2833" spans="1:7" x14ac:dyDescent="0.3">
      <c r="A2833">
        <v>10278</v>
      </c>
      <c r="B2833" s="2">
        <v>44958</v>
      </c>
      <c r="C2833" t="s">
        <v>51</v>
      </c>
      <c r="D2833">
        <v>228</v>
      </c>
      <c r="E2833">
        <v>50</v>
      </c>
      <c r="F2833">
        <v>1</v>
      </c>
      <c r="G2833">
        <v>0</v>
      </c>
    </row>
    <row r="2834" spans="1:7" x14ac:dyDescent="0.3">
      <c r="A2834">
        <v>10278</v>
      </c>
      <c r="B2834" s="2">
        <v>45108</v>
      </c>
      <c r="C2834" t="s">
        <v>48</v>
      </c>
      <c r="D2834">
        <v>278</v>
      </c>
      <c r="E2834">
        <v>52</v>
      </c>
      <c r="F2834">
        <v>4</v>
      </c>
      <c r="G2834">
        <v>4</v>
      </c>
    </row>
    <row r="2835" spans="1:7" x14ac:dyDescent="0.3">
      <c r="A2835">
        <v>10278</v>
      </c>
      <c r="B2835" s="2">
        <v>45323</v>
      </c>
      <c r="C2835" t="s">
        <v>18</v>
      </c>
      <c r="D2835">
        <v>188</v>
      </c>
      <c r="E2835">
        <v>41</v>
      </c>
      <c r="F2835">
        <v>3</v>
      </c>
      <c r="G2835">
        <v>3</v>
      </c>
    </row>
    <row r="2836" spans="1:7" x14ac:dyDescent="0.3">
      <c r="A2836">
        <v>10278</v>
      </c>
      <c r="B2836" s="2">
        <v>45139</v>
      </c>
      <c r="C2836" t="s">
        <v>24</v>
      </c>
      <c r="D2836">
        <v>179</v>
      </c>
      <c r="E2836">
        <v>38</v>
      </c>
      <c r="F2836">
        <v>2</v>
      </c>
      <c r="G2836">
        <v>2</v>
      </c>
    </row>
    <row r="2837" spans="1:7" x14ac:dyDescent="0.3">
      <c r="A2837">
        <v>10278</v>
      </c>
      <c r="B2837" s="2">
        <v>45139</v>
      </c>
      <c r="C2837" t="s">
        <v>71</v>
      </c>
      <c r="D2837">
        <v>141</v>
      </c>
      <c r="E2837">
        <v>60</v>
      </c>
      <c r="F2837">
        <v>1</v>
      </c>
      <c r="G2837">
        <v>0</v>
      </c>
    </row>
    <row r="2838" spans="1:7" x14ac:dyDescent="0.3">
      <c r="A2838">
        <v>10278</v>
      </c>
      <c r="B2838" s="2">
        <v>45017</v>
      </c>
      <c r="C2838" t="s">
        <v>63</v>
      </c>
      <c r="D2838">
        <v>134</v>
      </c>
      <c r="E2838">
        <v>67</v>
      </c>
      <c r="F2838">
        <v>2</v>
      </c>
      <c r="G2838">
        <v>2</v>
      </c>
    </row>
    <row r="2839" spans="1:7" x14ac:dyDescent="0.3">
      <c r="A2839">
        <v>10278</v>
      </c>
      <c r="B2839" s="2">
        <v>45108</v>
      </c>
      <c r="C2839" t="s">
        <v>56</v>
      </c>
      <c r="D2839">
        <v>125</v>
      </c>
      <c r="E2839">
        <v>43</v>
      </c>
      <c r="F2839">
        <v>2</v>
      </c>
      <c r="G2839">
        <v>1</v>
      </c>
    </row>
    <row r="2840" spans="1:7" x14ac:dyDescent="0.3">
      <c r="A2840">
        <v>10279</v>
      </c>
      <c r="B2840" s="2">
        <v>45627</v>
      </c>
      <c r="C2840" t="s">
        <v>71</v>
      </c>
      <c r="D2840">
        <v>97</v>
      </c>
      <c r="E2840">
        <v>85</v>
      </c>
      <c r="F2840">
        <v>0</v>
      </c>
      <c r="G2840">
        <v>0</v>
      </c>
    </row>
    <row r="2841" spans="1:7" x14ac:dyDescent="0.3">
      <c r="A2841">
        <v>10279</v>
      </c>
      <c r="B2841" s="2">
        <v>45200</v>
      </c>
      <c r="C2841" t="s">
        <v>101</v>
      </c>
      <c r="D2841">
        <v>266</v>
      </c>
      <c r="E2841">
        <v>37</v>
      </c>
      <c r="F2841">
        <v>1</v>
      </c>
      <c r="G2841">
        <v>1</v>
      </c>
    </row>
    <row r="2842" spans="1:7" x14ac:dyDescent="0.3">
      <c r="A2842">
        <v>10279</v>
      </c>
      <c r="B2842" s="2">
        <v>45597</v>
      </c>
      <c r="C2842" t="s">
        <v>90</v>
      </c>
      <c r="D2842">
        <v>277</v>
      </c>
      <c r="E2842">
        <v>41</v>
      </c>
      <c r="F2842">
        <v>2</v>
      </c>
      <c r="G2842">
        <v>0</v>
      </c>
    </row>
    <row r="2843" spans="1:7" x14ac:dyDescent="0.3">
      <c r="A2843">
        <v>10279</v>
      </c>
      <c r="B2843" s="2">
        <v>44866</v>
      </c>
      <c r="C2843" t="s">
        <v>88</v>
      </c>
      <c r="D2843">
        <v>63</v>
      </c>
      <c r="E2843">
        <v>17</v>
      </c>
      <c r="F2843">
        <v>1</v>
      </c>
      <c r="G2843">
        <v>0</v>
      </c>
    </row>
    <row r="2844" spans="1:7" x14ac:dyDescent="0.3">
      <c r="A2844">
        <v>10279</v>
      </c>
      <c r="B2844" s="2">
        <v>44896</v>
      </c>
      <c r="C2844" t="s">
        <v>93</v>
      </c>
      <c r="D2844">
        <v>68</v>
      </c>
      <c r="E2844">
        <v>51</v>
      </c>
      <c r="F2844">
        <v>0</v>
      </c>
      <c r="G2844">
        <v>0</v>
      </c>
    </row>
    <row r="2845" spans="1:7" x14ac:dyDescent="0.3">
      <c r="A2845">
        <v>10280</v>
      </c>
      <c r="B2845" s="2">
        <v>45474</v>
      </c>
      <c r="C2845" t="s">
        <v>70</v>
      </c>
      <c r="D2845">
        <v>77</v>
      </c>
      <c r="E2845">
        <v>11</v>
      </c>
      <c r="F2845">
        <v>0</v>
      </c>
      <c r="G2845">
        <v>0</v>
      </c>
    </row>
    <row r="2846" spans="1:7" x14ac:dyDescent="0.3">
      <c r="A2846">
        <v>10280</v>
      </c>
      <c r="B2846" s="2">
        <v>44621</v>
      </c>
      <c r="C2846" t="s">
        <v>48</v>
      </c>
      <c r="D2846">
        <v>164</v>
      </c>
      <c r="E2846">
        <v>58</v>
      </c>
      <c r="F2846">
        <v>3</v>
      </c>
      <c r="G2846">
        <v>2</v>
      </c>
    </row>
    <row r="2847" spans="1:7" x14ac:dyDescent="0.3">
      <c r="A2847">
        <v>10280</v>
      </c>
      <c r="B2847" s="2">
        <v>44682</v>
      </c>
      <c r="C2847" t="s">
        <v>28</v>
      </c>
      <c r="D2847">
        <v>85</v>
      </c>
      <c r="E2847">
        <v>13</v>
      </c>
      <c r="F2847">
        <v>1</v>
      </c>
      <c r="G2847">
        <v>0</v>
      </c>
    </row>
    <row r="2848" spans="1:7" x14ac:dyDescent="0.3">
      <c r="A2848">
        <v>10280</v>
      </c>
      <c r="B2848" s="2">
        <v>44835</v>
      </c>
      <c r="C2848" t="s">
        <v>40</v>
      </c>
      <c r="D2848">
        <v>192</v>
      </c>
      <c r="E2848">
        <v>36</v>
      </c>
      <c r="F2848">
        <v>0</v>
      </c>
      <c r="G2848">
        <v>0</v>
      </c>
    </row>
    <row r="2849" spans="1:7" x14ac:dyDescent="0.3">
      <c r="A2849">
        <v>10280</v>
      </c>
      <c r="B2849" s="2">
        <v>45444</v>
      </c>
      <c r="C2849" t="s">
        <v>84</v>
      </c>
      <c r="D2849">
        <v>180</v>
      </c>
      <c r="E2849">
        <v>100</v>
      </c>
      <c r="F2849">
        <v>2</v>
      </c>
      <c r="G2849">
        <v>2</v>
      </c>
    </row>
    <row r="2850" spans="1:7" x14ac:dyDescent="0.3">
      <c r="A2850">
        <v>10280</v>
      </c>
      <c r="B2850" s="2">
        <v>45323</v>
      </c>
      <c r="C2850" t="s">
        <v>94</v>
      </c>
      <c r="D2850">
        <v>107</v>
      </c>
      <c r="E2850">
        <v>96</v>
      </c>
      <c r="F2850">
        <v>2</v>
      </c>
      <c r="G2850">
        <v>2</v>
      </c>
    </row>
    <row r="2851" spans="1:7" x14ac:dyDescent="0.3">
      <c r="A2851">
        <v>10280</v>
      </c>
      <c r="B2851" s="2">
        <v>45474</v>
      </c>
      <c r="C2851" t="s">
        <v>56</v>
      </c>
      <c r="D2851">
        <v>11</v>
      </c>
      <c r="E2851">
        <v>83</v>
      </c>
      <c r="F2851">
        <v>3</v>
      </c>
      <c r="G2851">
        <v>0</v>
      </c>
    </row>
    <row r="2852" spans="1:7" x14ac:dyDescent="0.3">
      <c r="A2852">
        <v>10280</v>
      </c>
      <c r="B2852" s="2">
        <v>44958</v>
      </c>
      <c r="C2852" t="s">
        <v>51</v>
      </c>
      <c r="D2852">
        <v>45</v>
      </c>
      <c r="E2852">
        <v>48</v>
      </c>
      <c r="F2852">
        <v>2</v>
      </c>
      <c r="G2852">
        <v>2</v>
      </c>
    </row>
    <row r="2853" spans="1:7" x14ac:dyDescent="0.3">
      <c r="A2853">
        <v>10280</v>
      </c>
      <c r="B2853" s="2">
        <v>44927</v>
      </c>
      <c r="C2853" t="s">
        <v>47</v>
      </c>
      <c r="D2853">
        <v>142</v>
      </c>
      <c r="E2853">
        <v>38</v>
      </c>
      <c r="F2853">
        <v>3</v>
      </c>
      <c r="G2853">
        <v>3</v>
      </c>
    </row>
    <row r="2854" spans="1:7" x14ac:dyDescent="0.3">
      <c r="A2854">
        <v>10281</v>
      </c>
      <c r="B2854" s="2">
        <v>44958</v>
      </c>
      <c r="C2854" t="s">
        <v>13</v>
      </c>
      <c r="D2854">
        <v>161</v>
      </c>
      <c r="E2854">
        <v>30</v>
      </c>
      <c r="F2854">
        <v>0</v>
      </c>
      <c r="G2854">
        <v>0</v>
      </c>
    </row>
    <row r="2855" spans="1:7" x14ac:dyDescent="0.3">
      <c r="A2855">
        <v>10281</v>
      </c>
      <c r="B2855" s="2">
        <v>44805</v>
      </c>
      <c r="C2855" t="s">
        <v>32</v>
      </c>
      <c r="D2855">
        <v>27</v>
      </c>
      <c r="E2855">
        <v>68</v>
      </c>
      <c r="F2855">
        <v>0</v>
      </c>
      <c r="G2855">
        <v>0</v>
      </c>
    </row>
    <row r="2856" spans="1:7" x14ac:dyDescent="0.3">
      <c r="A2856">
        <v>10281</v>
      </c>
      <c r="B2856" s="2">
        <v>45108</v>
      </c>
      <c r="C2856" t="s">
        <v>73</v>
      </c>
      <c r="D2856">
        <v>103</v>
      </c>
      <c r="E2856">
        <v>93</v>
      </c>
      <c r="F2856">
        <v>3</v>
      </c>
      <c r="G2856">
        <v>1</v>
      </c>
    </row>
    <row r="2857" spans="1:7" x14ac:dyDescent="0.3">
      <c r="A2857">
        <v>10281</v>
      </c>
      <c r="B2857" s="2">
        <v>44743</v>
      </c>
      <c r="C2857" t="s">
        <v>74</v>
      </c>
      <c r="D2857">
        <v>19</v>
      </c>
      <c r="E2857">
        <v>84</v>
      </c>
      <c r="F2857">
        <v>1</v>
      </c>
      <c r="G2857">
        <v>1</v>
      </c>
    </row>
    <row r="2858" spans="1:7" x14ac:dyDescent="0.3">
      <c r="A2858">
        <v>10281</v>
      </c>
      <c r="B2858" s="2">
        <v>45352</v>
      </c>
      <c r="C2858" t="s">
        <v>51</v>
      </c>
      <c r="D2858">
        <v>268</v>
      </c>
      <c r="E2858">
        <v>14</v>
      </c>
      <c r="F2858">
        <v>4</v>
      </c>
      <c r="G2858">
        <v>0</v>
      </c>
    </row>
    <row r="2859" spans="1:7" x14ac:dyDescent="0.3">
      <c r="A2859">
        <v>10281</v>
      </c>
      <c r="B2859" s="2">
        <v>45627</v>
      </c>
      <c r="C2859" t="s">
        <v>10</v>
      </c>
      <c r="D2859">
        <v>170</v>
      </c>
      <c r="E2859">
        <v>58</v>
      </c>
      <c r="F2859">
        <v>2</v>
      </c>
      <c r="G2859">
        <v>1</v>
      </c>
    </row>
    <row r="2860" spans="1:7" x14ac:dyDescent="0.3">
      <c r="A2860">
        <v>10282</v>
      </c>
      <c r="B2860" s="2">
        <v>45139</v>
      </c>
      <c r="C2860" t="s">
        <v>10</v>
      </c>
      <c r="D2860">
        <v>116</v>
      </c>
      <c r="E2860">
        <v>39</v>
      </c>
      <c r="F2860">
        <v>0</v>
      </c>
      <c r="G2860">
        <v>0</v>
      </c>
    </row>
    <row r="2861" spans="1:7" x14ac:dyDescent="0.3">
      <c r="A2861">
        <v>10282</v>
      </c>
      <c r="B2861" s="2">
        <v>45597</v>
      </c>
      <c r="C2861" t="s">
        <v>23</v>
      </c>
      <c r="D2861">
        <v>197</v>
      </c>
      <c r="E2861">
        <v>81</v>
      </c>
      <c r="F2861">
        <v>0</v>
      </c>
      <c r="G2861">
        <v>0</v>
      </c>
    </row>
    <row r="2862" spans="1:7" x14ac:dyDescent="0.3">
      <c r="A2862">
        <v>10282</v>
      </c>
      <c r="B2862" s="2">
        <v>45078</v>
      </c>
      <c r="C2862" t="s">
        <v>87</v>
      </c>
      <c r="D2862">
        <v>226</v>
      </c>
      <c r="E2862">
        <v>67</v>
      </c>
      <c r="F2862">
        <v>2</v>
      </c>
      <c r="G2862">
        <v>0</v>
      </c>
    </row>
    <row r="2863" spans="1:7" x14ac:dyDescent="0.3">
      <c r="A2863">
        <v>10282</v>
      </c>
      <c r="B2863" s="2">
        <v>45200</v>
      </c>
      <c r="C2863" t="s">
        <v>15</v>
      </c>
      <c r="D2863">
        <v>91</v>
      </c>
      <c r="E2863">
        <v>76</v>
      </c>
      <c r="F2863">
        <v>0</v>
      </c>
      <c r="G2863">
        <v>0</v>
      </c>
    </row>
    <row r="2864" spans="1:7" x14ac:dyDescent="0.3">
      <c r="A2864">
        <v>10282</v>
      </c>
      <c r="B2864" s="2">
        <v>44835</v>
      </c>
      <c r="C2864" t="s">
        <v>86</v>
      </c>
      <c r="D2864">
        <v>129</v>
      </c>
      <c r="E2864">
        <v>27</v>
      </c>
      <c r="F2864">
        <v>0</v>
      </c>
      <c r="G2864">
        <v>0</v>
      </c>
    </row>
    <row r="2865" spans="1:7" x14ac:dyDescent="0.3">
      <c r="A2865">
        <v>10282</v>
      </c>
      <c r="B2865" s="2">
        <v>45200</v>
      </c>
      <c r="C2865" t="s">
        <v>88</v>
      </c>
      <c r="D2865">
        <v>215</v>
      </c>
      <c r="E2865">
        <v>36</v>
      </c>
      <c r="F2865">
        <v>0</v>
      </c>
      <c r="G2865">
        <v>0</v>
      </c>
    </row>
    <row r="2866" spans="1:7" x14ac:dyDescent="0.3">
      <c r="A2866">
        <v>10282</v>
      </c>
      <c r="B2866" s="2">
        <v>44562</v>
      </c>
      <c r="C2866" t="s">
        <v>66</v>
      </c>
      <c r="D2866">
        <v>127</v>
      </c>
      <c r="E2866">
        <v>42</v>
      </c>
      <c r="F2866">
        <v>0</v>
      </c>
      <c r="G2866">
        <v>0</v>
      </c>
    </row>
    <row r="2867" spans="1:7" x14ac:dyDescent="0.3">
      <c r="A2867">
        <v>10282</v>
      </c>
      <c r="B2867" s="2">
        <v>45352</v>
      </c>
      <c r="C2867" t="s">
        <v>60</v>
      </c>
      <c r="D2867">
        <v>249</v>
      </c>
      <c r="E2867">
        <v>95</v>
      </c>
      <c r="F2867">
        <v>0</v>
      </c>
      <c r="G2867">
        <v>0</v>
      </c>
    </row>
    <row r="2868" spans="1:7" x14ac:dyDescent="0.3">
      <c r="A2868">
        <v>10282</v>
      </c>
      <c r="B2868" s="2">
        <v>45383</v>
      </c>
      <c r="C2868" t="s">
        <v>40</v>
      </c>
      <c r="D2868">
        <v>243</v>
      </c>
      <c r="E2868">
        <v>64</v>
      </c>
      <c r="F2868">
        <v>0</v>
      </c>
      <c r="G2868">
        <v>0</v>
      </c>
    </row>
    <row r="2869" spans="1:7" x14ac:dyDescent="0.3">
      <c r="A2869">
        <v>10282</v>
      </c>
      <c r="B2869" s="2">
        <v>44835</v>
      </c>
      <c r="C2869" t="s">
        <v>12</v>
      </c>
      <c r="D2869">
        <v>254</v>
      </c>
      <c r="E2869">
        <v>50</v>
      </c>
      <c r="F2869">
        <v>4</v>
      </c>
      <c r="G2869">
        <v>2</v>
      </c>
    </row>
    <row r="2870" spans="1:7" x14ac:dyDescent="0.3">
      <c r="A2870">
        <v>10282</v>
      </c>
      <c r="B2870" s="2">
        <v>45017</v>
      </c>
      <c r="C2870" t="s">
        <v>63</v>
      </c>
      <c r="D2870">
        <v>39</v>
      </c>
      <c r="E2870">
        <v>36</v>
      </c>
      <c r="F2870">
        <v>1</v>
      </c>
      <c r="G2870">
        <v>1</v>
      </c>
    </row>
    <row r="2871" spans="1:7" x14ac:dyDescent="0.3">
      <c r="A2871">
        <v>10282</v>
      </c>
      <c r="B2871" s="2">
        <v>44652</v>
      </c>
      <c r="C2871" t="s">
        <v>37</v>
      </c>
      <c r="D2871">
        <v>50</v>
      </c>
      <c r="E2871">
        <v>72</v>
      </c>
      <c r="F2871">
        <v>0</v>
      </c>
      <c r="G2871">
        <v>0</v>
      </c>
    </row>
    <row r="2872" spans="1:7" x14ac:dyDescent="0.3">
      <c r="A2872">
        <v>10282</v>
      </c>
      <c r="B2872" s="2">
        <v>44866</v>
      </c>
      <c r="C2872" t="s">
        <v>28</v>
      </c>
      <c r="D2872">
        <v>130</v>
      </c>
      <c r="E2872">
        <v>26</v>
      </c>
      <c r="F2872">
        <v>0</v>
      </c>
      <c r="G2872">
        <v>0</v>
      </c>
    </row>
    <row r="2873" spans="1:7" x14ac:dyDescent="0.3">
      <c r="A2873">
        <v>10282</v>
      </c>
      <c r="B2873" s="2">
        <v>44621</v>
      </c>
      <c r="C2873" t="s">
        <v>8</v>
      </c>
      <c r="D2873">
        <v>75</v>
      </c>
      <c r="E2873">
        <v>18</v>
      </c>
      <c r="F2873">
        <v>2</v>
      </c>
      <c r="G2873">
        <v>1</v>
      </c>
    </row>
    <row r="2874" spans="1:7" x14ac:dyDescent="0.3">
      <c r="A2874">
        <v>10283</v>
      </c>
      <c r="B2874" s="2">
        <v>45352</v>
      </c>
      <c r="C2874" t="s">
        <v>98</v>
      </c>
      <c r="D2874">
        <v>142</v>
      </c>
      <c r="E2874">
        <v>70</v>
      </c>
      <c r="F2874">
        <v>3</v>
      </c>
      <c r="G2874">
        <v>0</v>
      </c>
    </row>
    <row r="2875" spans="1:7" x14ac:dyDescent="0.3">
      <c r="A2875">
        <v>10283</v>
      </c>
      <c r="B2875" s="2">
        <v>45505</v>
      </c>
      <c r="C2875" t="s">
        <v>102</v>
      </c>
      <c r="D2875">
        <v>174</v>
      </c>
      <c r="E2875">
        <v>89</v>
      </c>
      <c r="F2875">
        <v>3</v>
      </c>
      <c r="G2875">
        <v>0</v>
      </c>
    </row>
    <row r="2876" spans="1:7" x14ac:dyDescent="0.3">
      <c r="A2876">
        <v>10283</v>
      </c>
      <c r="B2876" s="2">
        <v>44896</v>
      </c>
      <c r="C2876" t="s">
        <v>6</v>
      </c>
      <c r="D2876">
        <v>145</v>
      </c>
      <c r="E2876">
        <v>91</v>
      </c>
      <c r="F2876">
        <v>1</v>
      </c>
      <c r="G2876">
        <v>1</v>
      </c>
    </row>
    <row r="2877" spans="1:7" x14ac:dyDescent="0.3">
      <c r="A2877">
        <v>10283</v>
      </c>
      <c r="B2877" s="2">
        <v>45597</v>
      </c>
      <c r="C2877" t="s">
        <v>15</v>
      </c>
      <c r="D2877">
        <v>126</v>
      </c>
      <c r="E2877">
        <v>96</v>
      </c>
      <c r="F2877">
        <v>3</v>
      </c>
      <c r="G2877">
        <v>1</v>
      </c>
    </row>
    <row r="2878" spans="1:7" x14ac:dyDescent="0.3">
      <c r="A2878">
        <v>10283</v>
      </c>
      <c r="B2878" s="2">
        <v>45474</v>
      </c>
      <c r="C2878" t="s">
        <v>62</v>
      </c>
      <c r="D2878">
        <v>85</v>
      </c>
      <c r="E2878">
        <v>29</v>
      </c>
      <c r="F2878">
        <v>0</v>
      </c>
      <c r="G2878">
        <v>0</v>
      </c>
    </row>
    <row r="2879" spans="1:7" x14ac:dyDescent="0.3">
      <c r="A2879">
        <v>10283</v>
      </c>
      <c r="B2879" s="2">
        <v>45170</v>
      </c>
      <c r="C2879" t="s">
        <v>95</v>
      </c>
      <c r="D2879">
        <v>30</v>
      </c>
      <c r="E2879">
        <v>59</v>
      </c>
      <c r="F2879">
        <v>5</v>
      </c>
      <c r="G2879">
        <v>2</v>
      </c>
    </row>
    <row r="2880" spans="1:7" x14ac:dyDescent="0.3">
      <c r="A2880">
        <v>10283</v>
      </c>
      <c r="B2880" s="2">
        <v>45323</v>
      </c>
      <c r="C2880" t="s">
        <v>24</v>
      </c>
      <c r="D2880">
        <v>283</v>
      </c>
      <c r="E2880">
        <v>28</v>
      </c>
      <c r="F2880">
        <v>2</v>
      </c>
      <c r="G2880">
        <v>2</v>
      </c>
    </row>
    <row r="2881" spans="1:7" x14ac:dyDescent="0.3">
      <c r="A2881">
        <v>10283</v>
      </c>
      <c r="B2881" s="2">
        <v>45017</v>
      </c>
      <c r="C2881" t="s">
        <v>88</v>
      </c>
      <c r="D2881">
        <v>258</v>
      </c>
      <c r="E2881">
        <v>67</v>
      </c>
      <c r="F2881">
        <v>2</v>
      </c>
      <c r="G2881">
        <v>0</v>
      </c>
    </row>
    <row r="2882" spans="1:7" x14ac:dyDescent="0.3">
      <c r="A2882">
        <v>10283</v>
      </c>
      <c r="B2882" s="2">
        <v>44682</v>
      </c>
      <c r="C2882" t="s">
        <v>20</v>
      </c>
      <c r="D2882">
        <v>105</v>
      </c>
      <c r="E2882">
        <v>21</v>
      </c>
      <c r="F2882">
        <v>0</v>
      </c>
      <c r="G2882">
        <v>0</v>
      </c>
    </row>
    <row r="2883" spans="1:7" x14ac:dyDescent="0.3">
      <c r="A2883">
        <v>10283</v>
      </c>
      <c r="B2883" s="2">
        <v>44652</v>
      </c>
      <c r="C2883" t="s">
        <v>41</v>
      </c>
      <c r="D2883">
        <v>71</v>
      </c>
      <c r="E2883">
        <v>40</v>
      </c>
      <c r="F2883">
        <v>3</v>
      </c>
      <c r="G2883">
        <v>0</v>
      </c>
    </row>
    <row r="2884" spans="1:7" x14ac:dyDescent="0.3">
      <c r="A2884">
        <v>10283</v>
      </c>
      <c r="B2884" s="2">
        <v>45231</v>
      </c>
      <c r="C2884" t="s">
        <v>10</v>
      </c>
      <c r="D2884">
        <v>293</v>
      </c>
      <c r="E2884">
        <v>95</v>
      </c>
      <c r="F2884">
        <v>4</v>
      </c>
      <c r="G2884">
        <v>0</v>
      </c>
    </row>
    <row r="2885" spans="1:7" x14ac:dyDescent="0.3">
      <c r="A2885">
        <v>10283</v>
      </c>
      <c r="B2885" s="2">
        <v>44682</v>
      </c>
      <c r="C2885" t="s">
        <v>51</v>
      </c>
      <c r="D2885">
        <v>242</v>
      </c>
      <c r="E2885">
        <v>98</v>
      </c>
      <c r="F2885">
        <v>1</v>
      </c>
      <c r="G2885">
        <v>1</v>
      </c>
    </row>
    <row r="2886" spans="1:7" x14ac:dyDescent="0.3">
      <c r="A2886">
        <v>10283</v>
      </c>
      <c r="B2886" s="2">
        <v>44621</v>
      </c>
      <c r="C2886" t="s">
        <v>11</v>
      </c>
      <c r="D2886">
        <v>125</v>
      </c>
      <c r="E2886">
        <v>23</v>
      </c>
      <c r="F2886">
        <v>1</v>
      </c>
      <c r="G2886">
        <v>1</v>
      </c>
    </row>
    <row r="2887" spans="1:7" x14ac:dyDescent="0.3">
      <c r="A2887">
        <v>10283</v>
      </c>
      <c r="B2887" s="2">
        <v>45047</v>
      </c>
      <c r="C2887" t="s">
        <v>60</v>
      </c>
      <c r="D2887">
        <v>191</v>
      </c>
      <c r="E2887">
        <v>24</v>
      </c>
      <c r="F2887">
        <v>2</v>
      </c>
      <c r="G2887">
        <v>1</v>
      </c>
    </row>
    <row r="2888" spans="1:7" x14ac:dyDescent="0.3">
      <c r="A2888">
        <v>10284</v>
      </c>
      <c r="B2888" s="2">
        <v>44866</v>
      </c>
      <c r="C2888" t="s">
        <v>17</v>
      </c>
      <c r="D2888">
        <v>20</v>
      </c>
      <c r="E2888">
        <v>28</v>
      </c>
      <c r="F2888">
        <v>2</v>
      </c>
      <c r="G2888">
        <v>0</v>
      </c>
    </row>
    <row r="2889" spans="1:7" x14ac:dyDescent="0.3">
      <c r="A2889">
        <v>10284</v>
      </c>
      <c r="B2889" s="2">
        <v>44774</v>
      </c>
      <c r="C2889" t="s">
        <v>26</v>
      </c>
      <c r="D2889">
        <v>202</v>
      </c>
      <c r="E2889">
        <v>97</v>
      </c>
      <c r="F2889">
        <v>1</v>
      </c>
      <c r="G2889">
        <v>1</v>
      </c>
    </row>
    <row r="2890" spans="1:7" x14ac:dyDescent="0.3">
      <c r="A2890">
        <v>10284</v>
      </c>
      <c r="B2890" s="2">
        <v>45047</v>
      </c>
      <c r="C2890" t="s">
        <v>22</v>
      </c>
      <c r="D2890">
        <v>205</v>
      </c>
      <c r="E2890">
        <v>98</v>
      </c>
      <c r="F2890">
        <v>0</v>
      </c>
      <c r="G2890">
        <v>0</v>
      </c>
    </row>
    <row r="2891" spans="1:7" x14ac:dyDescent="0.3">
      <c r="A2891">
        <v>10284</v>
      </c>
      <c r="B2891" s="2">
        <v>45597</v>
      </c>
      <c r="C2891" t="s">
        <v>67</v>
      </c>
      <c r="D2891">
        <v>110</v>
      </c>
      <c r="E2891">
        <v>48</v>
      </c>
      <c r="F2891">
        <v>1</v>
      </c>
      <c r="G2891">
        <v>1</v>
      </c>
    </row>
    <row r="2892" spans="1:7" x14ac:dyDescent="0.3">
      <c r="A2892">
        <v>10284</v>
      </c>
      <c r="B2892" s="2">
        <v>45413</v>
      </c>
      <c r="C2892" t="s">
        <v>53</v>
      </c>
      <c r="D2892">
        <v>19</v>
      </c>
      <c r="E2892">
        <v>11</v>
      </c>
      <c r="F2892">
        <v>3</v>
      </c>
      <c r="G2892">
        <v>2</v>
      </c>
    </row>
    <row r="2893" spans="1:7" x14ac:dyDescent="0.3">
      <c r="A2893">
        <v>10284</v>
      </c>
      <c r="B2893" s="2">
        <v>45078</v>
      </c>
      <c r="C2893" t="s">
        <v>99</v>
      </c>
      <c r="D2893">
        <v>247</v>
      </c>
      <c r="E2893">
        <v>57</v>
      </c>
      <c r="F2893">
        <v>0</v>
      </c>
      <c r="G2893">
        <v>0</v>
      </c>
    </row>
    <row r="2894" spans="1:7" x14ac:dyDescent="0.3">
      <c r="A2894">
        <v>10284</v>
      </c>
      <c r="B2894" s="2">
        <v>45292</v>
      </c>
      <c r="C2894" t="s">
        <v>36</v>
      </c>
      <c r="D2894">
        <v>269</v>
      </c>
      <c r="E2894">
        <v>34</v>
      </c>
      <c r="F2894">
        <v>0</v>
      </c>
      <c r="G2894">
        <v>0</v>
      </c>
    </row>
    <row r="2895" spans="1:7" x14ac:dyDescent="0.3">
      <c r="A2895">
        <v>10284</v>
      </c>
      <c r="B2895" s="2">
        <v>45413</v>
      </c>
      <c r="C2895" t="s">
        <v>35</v>
      </c>
      <c r="D2895">
        <v>264</v>
      </c>
      <c r="E2895">
        <v>64</v>
      </c>
      <c r="F2895">
        <v>1</v>
      </c>
      <c r="G2895">
        <v>1</v>
      </c>
    </row>
    <row r="2896" spans="1:7" x14ac:dyDescent="0.3">
      <c r="A2896">
        <v>10284</v>
      </c>
      <c r="B2896" s="2">
        <v>44958</v>
      </c>
      <c r="C2896" t="s">
        <v>32</v>
      </c>
      <c r="D2896">
        <v>91</v>
      </c>
      <c r="E2896">
        <v>63</v>
      </c>
      <c r="F2896">
        <v>5</v>
      </c>
      <c r="G2896">
        <v>2</v>
      </c>
    </row>
    <row r="2897" spans="1:7" x14ac:dyDescent="0.3">
      <c r="A2897">
        <v>10284</v>
      </c>
      <c r="B2897" s="2">
        <v>44986</v>
      </c>
      <c r="C2897" t="s">
        <v>75</v>
      </c>
      <c r="D2897">
        <v>147</v>
      </c>
      <c r="E2897">
        <v>70</v>
      </c>
      <c r="F2897">
        <v>1</v>
      </c>
      <c r="G2897">
        <v>1</v>
      </c>
    </row>
    <row r="2898" spans="1:7" x14ac:dyDescent="0.3">
      <c r="A2898">
        <v>10284</v>
      </c>
      <c r="B2898" s="2">
        <v>45170</v>
      </c>
      <c r="C2898" t="s">
        <v>62</v>
      </c>
      <c r="D2898">
        <v>97</v>
      </c>
      <c r="E2898">
        <v>12</v>
      </c>
      <c r="F2898">
        <v>1</v>
      </c>
      <c r="G2898">
        <v>0</v>
      </c>
    </row>
    <row r="2899" spans="1:7" x14ac:dyDescent="0.3">
      <c r="A2899">
        <v>10284</v>
      </c>
      <c r="B2899" s="2">
        <v>45352</v>
      </c>
      <c r="C2899" t="s">
        <v>27</v>
      </c>
      <c r="D2899">
        <v>51</v>
      </c>
      <c r="E2899">
        <v>20</v>
      </c>
      <c r="F2899">
        <v>2</v>
      </c>
      <c r="G2899">
        <v>2</v>
      </c>
    </row>
    <row r="2900" spans="1:7" x14ac:dyDescent="0.3">
      <c r="A2900">
        <v>10285</v>
      </c>
      <c r="B2900" s="2">
        <v>44866</v>
      </c>
      <c r="C2900" t="s">
        <v>81</v>
      </c>
      <c r="D2900">
        <v>87</v>
      </c>
      <c r="E2900">
        <v>19</v>
      </c>
      <c r="F2900">
        <v>2</v>
      </c>
      <c r="G2900">
        <v>0</v>
      </c>
    </row>
    <row r="2901" spans="1:7" x14ac:dyDescent="0.3">
      <c r="A2901">
        <v>10285</v>
      </c>
      <c r="B2901" s="2">
        <v>45170</v>
      </c>
      <c r="C2901" t="s">
        <v>21</v>
      </c>
      <c r="D2901">
        <v>220</v>
      </c>
      <c r="E2901">
        <v>85</v>
      </c>
      <c r="F2901">
        <v>0</v>
      </c>
      <c r="G2901">
        <v>0</v>
      </c>
    </row>
    <row r="2902" spans="1:7" x14ac:dyDescent="0.3">
      <c r="A2902">
        <v>10285</v>
      </c>
      <c r="B2902" s="2">
        <v>45170</v>
      </c>
      <c r="C2902" t="s">
        <v>7</v>
      </c>
      <c r="D2902">
        <v>171</v>
      </c>
      <c r="E2902">
        <v>65</v>
      </c>
      <c r="F2902">
        <v>3</v>
      </c>
      <c r="G2902">
        <v>1</v>
      </c>
    </row>
    <row r="2903" spans="1:7" x14ac:dyDescent="0.3">
      <c r="A2903">
        <v>10285</v>
      </c>
      <c r="B2903" s="2">
        <v>45017</v>
      </c>
      <c r="C2903" t="s">
        <v>87</v>
      </c>
      <c r="D2903">
        <v>247</v>
      </c>
      <c r="E2903">
        <v>32</v>
      </c>
      <c r="F2903">
        <v>2</v>
      </c>
      <c r="G2903">
        <v>1</v>
      </c>
    </row>
    <row r="2904" spans="1:7" x14ac:dyDescent="0.3">
      <c r="A2904">
        <v>10285</v>
      </c>
      <c r="B2904" s="2">
        <v>45108</v>
      </c>
      <c r="C2904" t="s">
        <v>51</v>
      </c>
      <c r="D2904">
        <v>102</v>
      </c>
      <c r="E2904">
        <v>19</v>
      </c>
      <c r="F2904">
        <v>1</v>
      </c>
      <c r="G2904">
        <v>1</v>
      </c>
    </row>
    <row r="2905" spans="1:7" x14ac:dyDescent="0.3">
      <c r="A2905">
        <v>10285</v>
      </c>
      <c r="B2905" s="2">
        <v>45200</v>
      </c>
      <c r="C2905" t="s">
        <v>77</v>
      </c>
      <c r="D2905">
        <v>142</v>
      </c>
      <c r="E2905">
        <v>92</v>
      </c>
      <c r="F2905">
        <v>4</v>
      </c>
      <c r="G2905">
        <v>0</v>
      </c>
    </row>
    <row r="2906" spans="1:7" x14ac:dyDescent="0.3">
      <c r="A2906">
        <v>10285</v>
      </c>
      <c r="B2906" s="2">
        <v>45627</v>
      </c>
      <c r="C2906" t="s">
        <v>96</v>
      </c>
      <c r="D2906">
        <v>183</v>
      </c>
      <c r="E2906">
        <v>23</v>
      </c>
      <c r="F2906">
        <v>0</v>
      </c>
      <c r="G2906">
        <v>0</v>
      </c>
    </row>
    <row r="2907" spans="1:7" x14ac:dyDescent="0.3">
      <c r="A2907">
        <v>10286</v>
      </c>
      <c r="B2907" s="2">
        <v>44866</v>
      </c>
      <c r="C2907" t="s">
        <v>87</v>
      </c>
      <c r="D2907">
        <v>42</v>
      </c>
      <c r="E2907">
        <v>22</v>
      </c>
      <c r="F2907">
        <v>0</v>
      </c>
      <c r="G2907">
        <v>0</v>
      </c>
    </row>
    <row r="2908" spans="1:7" x14ac:dyDescent="0.3">
      <c r="A2908">
        <v>10286</v>
      </c>
      <c r="B2908" s="2">
        <v>44896</v>
      </c>
      <c r="C2908" t="s">
        <v>72</v>
      </c>
      <c r="D2908">
        <v>49</v>
      </c>
      <c r="E2908">
        <v>94</v>
      </c>
      <c r="F2908">
        <v>2</v>
      </c>
      <c r="G2908">
        <v>2</v>
      </c>
    </row>
    <row r="2909" spans="1:7" x14ac:dyDescent="0.3">
      <c r="A2909">
        <v>10286</v>
      </c>
      <c r="B2909" s="2">
        <v>44774</v>
      </c>
      <c r="C2909" t="s">
        <v>101</v>
      </c>
      <c r="D2909">
        <v>200</v>
      </c>
      <c r="E2909">
        <v>79</v>
      </c>
      <c r="F2909">
        <v>1</v>
      </c>
      <c r="G2909">
        <v>1</v>
      </c>
    </row>
    <row r="2910" spans="1:7" x14ac:dyDescent="0.3">
      <c r="A2910">
        <v>10286</v>
      </c>
      <c r="B2910" s="2">
        <v>45352</v>
      </c>
      <c r="C2910" t="s">
        <v>9</v>
      </c>
      <c r="D2910">
        <v>284</v>
      </c>
      <c r="E2910">
        <v>11</v>
      </c>
      <c r="F2910">
        <v>3</v>
      </c>
      <c r="G2910">
        <v>2</v>
      </c>
    </row>
    <row r="2911" spans="1:7" x14ac:dyDescent="0.3">
      <c r="A2911">
        <v>10286</v>
      </c>
      <c r="B2911" s="2">
        <v>44743</v>
      </c>
      <c r="C2911" t="s">
        <v>38</v>
      </c>
      <c r="D2911">
        <v>66</v>
      </c>
      <c r="E2911">
        <v>81</v>
      </c>
      <c r="F2911">
        <v>2</v>
      </c>
      <c r="G2911">
        <v>1</v>
      </c>
    </row>
    <row r="2912" spans="1:7" x14ac:dyDescent="0.3">
      <c r="A2912">
        <v>10286</v>
      </c>
      <c r="B2912" s="2">
        <v>45597</v>
      </c>
      <c r="C2912" t="s">
        <v>77</v>
      </c>
      <c r="D2912">
        <v>39</v>
      </c>
      <c r="E2912">
        <v>27</v>
      </c>
      <c r="F2912">
        <v>2</v>
      </c>
      <c r="G2912">
        <v>1</v>
      </c>
    </row>
    <row r="2913" spans="1:7" x14ac:dyDescent="0.3">
      <c r="A2913">
        <v>10286</v>
      </c>
      <c r="B2913" s="2">
        <v>44562</v>
      </c>
      <c r="C2913" t="s">
        <v>32</v>
      </c>
      <c r="D2913">
        <v>31</v>
      </c>
      <c r="E2913">
        <v>66</v>
      </c>
      <c r="F2913">
        <v>1</v>
      </c>
      <c r="G2913">
        <v>1</v>
      </c>
    </row>
    <row r="2914" spans="1:7" x14ac:dyDescent="0.3">
      <c r="A2914">
        <v>10286</v>
      </c>
      <c r="B2914" s="2">
        <v>45566</v>
      </c>
      <c r="C2914" t="s">
        <v>94</v>
      </c>
      <c r="D2914">
        <v>255</v>
      </c>
      <c r="E2914">
        <v>59</v>
      </c>
      <c r="F2914">
        <v>1</v>
      </c>
      <c r="G2914">
        <v>1</v>
      </c>
    </row>
    <row r="2915" spans="1:7" x14ac:dyDescent="0.3">
      <c r="A2915">
        <v>10287</v>
      </c>
      <c r="B2915" s="2">
        <v>44835</v>
      </c>
      <c r="C2915" t="s">
        <v>55</v>
      </c>
      <c r="D2915">
        <v>233</v>
      </c>
      <c r="E2915">
        <v>34</v>
      </c>
      <c r="F2915">
        <v>0</v>
      </c>
      <c r="G2915">
        <v>0</v>
      </c>
    </row>
    <row r="2916" spans="1:7" x14ac:dyDescent="0.3">
      <c r="A2916">
        <v>10287</v>
      </c>
      <c r="B2916" s="2">
        <v>44896</v>
      </c>
      <c r="C2916" t="s">
        <v>40</v>
      </c>
      <c r="D2916">
        <v>18</v>
      </c>
      <c r="E2916">
        <v>46</v>
      </c>
      <c r="F2916">
        <v>0</v>
      </c>
      <c r="G2916">
        <v>0</v>
      </c>
    </row>
    <row r="2917" spans="1:7" x14ac:dyDescent="0.3">
      <c r="A2917">
        <v>10287</v>
      </c>
      <c r="B2917" s="2">
        <v>44866</v>
      </c>
      <c r="C2917" t="s">
        <v>99</v>
      </c>
      <c r="D2917">
        <v>139</v>
      </c>
      <c r="E2917">
        <v>46</v>
      </c>
      <c r="F2917">
        <v>1</v>
      </c>
      <c r="G2917">
        <v>0</v>
      </c>
    </row>
    <row r="2918" spans="1:7" x14ac:dyDescent="0.3">
      <c r="A2918">
        <v>10287</v>
      </c>
      <c r="B2918" s="2">
        <v>45505</v>
      </c>
      <c r="C2918" t="s">
        <v>43</v>
      </c>
      <c r="D2918">
        <v>271</v>
      </c>
      <c r="E2918">
        <v>21</v>
      </c>
      <c r="F2918">
        <v>5</v>
      </c>
      <c r="G2918">
        <v>0</v>
      </c>
    </row>
    <row r="2919" spans="1:7" x14ac:dyDescent="0.3">
      <c r="A2919">
        <v>10287</v>
      </c>
      <c r="B2919" s="2">
        <v>45474</v>
      </c>
      <c r="C2919" t="s">
        <v>103</v>
      </c>
      <c r="D2919">
        <v>238</v>
      </c>
      <c r="E2919">
        <v>83</v>
      </c>
      <c r="F2919">
        <v>1</v>
      </c>
      <c r="G2919">
        <v>1</v>
      </c>
    </row>
    <row r="2920" spans="1:7" x14ac:dyDescent="0.3">
      <c r="A2920">
        <v>10287</v>
      </c>
      <c r="B2920" s="2">
        <v>45566</v>
      </c>
      <c r="C2920" t="s">
        <v>19</v>
      </c>
      <c r="D2920">
        <v>59</v>
      </c>
      <c r="E2920">
        <v>35</v>
      </c>
      <c r="F2920">
        <v>2</v>
      </c>
      <c r="G2920">
        <v>2</v>
      </c>
    </row>
    <row r="2921" spans="1:7" x14ac:dyDescent="0.3">
      <c r="A2921">
        <v>10287</v>
      </c>
      <c r="B2921" s="2">
        <v>44774</v>
      </c>
      <c r="C2921" t="s">
        <v>80</v>
      </c>
      <c r="D2921">
        <v>291</v>
      </c>
      <c r="E2921">
        <v>65</v>
      </c>
      <c r="F2921">
        <v>0</v>
      </c>
      <c r="G2921">
        <v>0</v>
      </c>
    </row>
    <row r="2922" spans="1:7" x14ac:dyDescent="0.3">
      <c r="A2922">
        <v>10287</v>
      </c>
      <c r="B2922" s="2">
        <v>45383</v>
      </c>
      <c r="C2922" t="s">
        <v>59</v>
      </c>
      <c r="D2922">
        <v>219</v>
      </c>
      <c r="E2922">
        <v>17</v>
      </c>
      <c r="F2922">
        <v>0</v>
      </c>
      <c r="G2922">
        <v>0</v>
      </c>
    </row>
    <row r="2923" spans="1:7" x14ac:dyDescent="0.3">
      <c r="A2923">
        <v>10287</v>
      </c>
      <c r="B2923" s="2">
        <v>44562</v>
      </c>
      <c r="C2923" t="s">
        <v>96</v>
      </c>
      <c r="D2923">
        <v>188</v>
      </c>
      <c r="E2923">
        <v>79</v>
      </c>
      <c r="F2923">
        <v>2</v>
      </c>
      <c r="G2923">
        <v>0</v>
      </c>
    </row>
    <row r="2924" spans="1:7" x14ac:dyDescent="0.3">
      <c r="A2924">
        <v>10287</v>
      </c>
      <c r="B2924" s="2">
        <v>45200</v>
      </c>
      <c r="C2924" t="s">
        <v>20</v>
      </c>
      <c r="D2924">
        <v>109</v>
      </c>
      <c r="E2924">
        <v>22</v>
      </c>
      <c r="F2924">
        <v>3</v>
      </c>
      <c r="G2924">
        <v>1</v>
      </c>
    </row>
    <row r="2925" spans="1:7" x14ac:dyDescent="0.3">
      <c r="A2925">
        <v>10287</v>
      </c>
      <c r="B2925" s="2">
        <v>44562</v>
      </c>
      <c r="C2925" t="s">
        <v>31</v>
      </c>
      <c r="D2925">
        <v>174</v>
      </c>
      <c r="E2925">
        <v>44</v>
      </c>
      <c r="F2925">
        <v>1</v>
      </c>
      <c r="G2925">
        <v>0</v>
      </c>
    </row>
    <row r="2926" spans="1:7" x14ac:dyDescent="0.3">
      <c r="A2926">
        <v>10287</v>
      </c>
      <c r="B2926" s="2">
        <v>45017</v>
      </c>
      <c r="C2926" t="s">
        <v>41</v>
      </c>
      <c r="D2926">
        <v>281</v>
      </c>
      <c r="E2926">
        <v>10</v>
      </c>
      <c r="F2926">
        <v>2</v>
      </c>
      <c r="G2926">
        <v>2</v>
      </c>
    </row>
    <row r="2927" spans="1:7" x14ac:dyDescent="0.3">
      <c r="A2927">
        <v>10287</v>
      </c>
      <c r="B2927" s="2">
        <v>45231</v>
      </c>
      <c r="C2927" t="s">
        <v>88</v>
      </c>
      <c r="D2927">
        <v>293</v>
      </c>
      <c r="E2927">
        <v>94</v>
      </c>
      <c r="F2927">
        <v>1</v>
      </c>
      <c r="G2927">
        <v>0</v>
      </c>
    </row>
    <row r="2928" spans="1:7" x14ac:dyDescent="0.3">
      <c r="A2928">
        <v>10287</v>
      </c>
      <c r="B2928" s="2">
        <v>44652</v>
      </c>
      <c r="C2928" t="s">
        <v>27</v>
      </c>
      <c r="D2928">
        <v>40</v>
      </c>
      <c r="E2928">
        <v>30</v>
      </c>
      <c r="F2928">
        <v>3</v>
      </c>
      <c r="G2928">
        <v>3</v>
      </c>
    </row>
    <row r="2929" spans="1:7" x14ac:dyDescent="0.3">
      <c r="A2929">
        <v>10287</v>
      </c>
      <c r="B2929" s="2">
        <v>45444</v>
      </c>
      <c r="C2929" t="s">
        <v>18</v>
      </c>
      <c r="D2929">
        <v>233</v>
      </c>
      <c r="E2929">
        <v>81</v>
      </c>
      <c r="F2929">
        <v>0</v>
      </c>
      <c r="G2929">
        <v>0</v>
      </c>
    </row>
    <row r="2930" spans="1:7" x14ac:dyDescent="0.3">
      <c r="A2930">
        <v>10288</v>
      </c>
      <c r="B2930" s="2">
        <v>44713</v>
      </c>
      <c r="C2930" t="s">
        <v>68</v>
      </c>
      <c r="D2930">
        <v>268</v>
      </c>
      <c r="E2930">
        <v>32</v>
      </c>
      <c r="F2930">
        <v>0</v>
      </c>
      <c r="G2930">
        <v>0</v>
      </c>
    </row>
    <row r="2931" spans="1:7" x14ac:dyDescent="0.3">
      <c r="A2931">
        <v>10288</v>
      </c>
      <c r="B2931" s="2">
        <v>45323</v>
      </c>
      <c r="C2931" t="s">
        <v>82</v>
      </c>
      <c r="D2931">
        <v>242</v>
      </c>
      <c r="E2931">
        <v>80</v>
      </c>
      <c r="F2931">
        <v>0</v>
      </c>
      <c r="G2931">
        <v>0</v>
      </c>
    </row>
    <row r="2932" spans="1:7" x14ac:dyDescent="0.3">
      <c r="A2932">
        <v>10288</v>
      </c>
      <c r="B2932" s="2">
        <v>45139</v>
      </c>
      <c r="C2932" t="s">
        <v>53</v>
      </c>
      <c r="D2932">
        <v>65</v>
      </c>
      <c r="E2932">
        <v>29</v>
      </c>
      <c r="F2932">
        <v>0</v>
      </c>
      <c r="G2932">
        <v>0</v>
      </c>
    </row>
    <row r="2933" spans="1:7" x14ac:dyDescent="0.3">
      <c r="A2933">
        <v>10288</v>
      </c>
      <c r="B2933" s="2">
        <v>45536</v>
      </c>
      <c r="C2933" t="s">
        <v>90</v>
      </c>
      <c r="D2933">
        <v>90</v>
      </c>
      <c r="E2933">
        <v>22</v>
      </c>
      <c r="F2933">
        <v>0</v>
      </c>
      <c r="G2933">
        <v>0</v>
      </c>
    </row>
    <row r="2934" spans="1:7" x14ac:dyDescent="0.3">
      <c r="A2934">
        <v>10288</v>
      </c>
      <c r="B2934" s="2">
        <v>45597</v>
      </c>
      <c r="C2934" t="s">
        <v>30</v>
      </c>
      <c r="D2934">
        <v>270</v>
      </c>
      <c r="E2934">
        <v>69</v>
      </c>
      <c r="F2934">
        <v>1</v>
      </c>
      <c r="G2934">
        <v>0</v>
      </c>
    </row>
    <row r="2935" spans="1:7" x14ac:dyDescent="0.3">
      <c r="A2935">
        <v>10288</v>
      </c>
      <c r="B2935" s="2">
        <v>44682</v>
      </c>
      <c r="C2935" t="s">
        <v>31</v>
      </c>
      <c r="D2935">
        <v>280</v>
      </c>
      <c r="E2935">
        <v>99</v>
      </c>
      <c r="F2935">
        <v>2</v>
      </c>
      <c r="G2935">
        <v>2</v>
      </c>
    </row>
    <row r="2936" spans="1:7" x14ac:dyDescent="0.3">
      <c r="A2936">
        <v>10288</v>
      </c>
      <c r="B2936" s="2">
        <v>44593</v>
      </c>
      <c r="C2936" t="s">
        <v>65</v>
      </c>
      <c r="D2936">
        <v>217</v>
      </c>
      <c r="E2936">
        <v>22</v>
      </c>
      <c r="F2936">
        <v>3</v>
      </c>
      <c r="G2936">
        <v>3</v>
      </c>
    </row>
    <row r="2937" spans="1:7" x14ac:dyDescent="0.3">
      <c r="A2937">
        <v>10288</v>
      </c>
      <c r="B2937" s="2">
        <v>44621</v>
      </c>
      <c r="C2937" t="s">
        <v>56</v>
      </c>
      <c r="D2937">
        <v>226</v>
      </c>
      <c r="E2937">
        <v>91</v>
      </c>
      <c r="F2937">
        <v>1</v>
      </c>
      <c r="G2937">
        <v>0</v>
      </c>
    </row>
    <row r="2938" spans="1:7" x14ac:dyDescent="0.3">
      <c r="A2938">
        <v>10289</v>
      </c>
      <c r="B2938" s="2">
        <v>44774</v>
      </c>
      <c r="C2938" t="s">
        <v>70</v>
      </c>
      <c r="D2938">
        <v>245</v>
      </c>
      <c r="E2938">
        <v>55</v>
      </c>
      <c r="F2938">
        <v>5</v>
      </c>
      <c r="G2938">
        <v>0</v>
      </c>
    </row>
    <row r="2939" spans="1:7" x14ac:dyDescent="0.3">
      <c r="A2939">
        <v>10289</v>
      </c>
      <c r="B2939" s="2">
        <v>45352</v>
      </c>
      <c r="C2939" t="s">
        <v>16</v>
      </c>
      <c r="D2939">
        <v>283</v>
      </c>
      <c r="E2939">
        <v>48</v>
      </c>
      <c r="F2939">
        <v>2</v>
      </c>
      <c r="G2939">
        <v>2</v>
      </c>
    </row>
    <row r="2940" spans="1:7" x14ac:dyDescent="0.3">
      <c r="A2940">
        <v>10289</v>
      </c>
      <c r="B2940" s="2">
        <v>45231</v>
      </c>
      <c r="C2940" t="s">
        <v>87</v>
      </c>
      <c r="D2940">
        <v>264</v>
      </c>
      <c r="E2940">
        <v>12</v>
      </c>
      <c r="F2940">
        <v>2</v>
      </c>
      <c r="G2940">
        <v>2</v>
      </c>
    </row>
    <row r="2941" spans="1:7" x14ac:dyDescent="0.3">
      <c r="A2941">
        <v>10289</v>
      </c>
      <c r="B2941" s="2">
        <v>44835</v>
      </c>
      <c r="C2941" t="s">
        <v>38</v>
      </c>
      <c r="D2941">
        <v>210</v>
      </c>
      <c r="E2941">
        <v>61</v>
      </c>
      <c r="F2941">
        <v>2</v>
      </c>
      <c r="G2941">
        <v>2</v>
      </c>
    </row>
    <row r="2942" spans="1:7" x14ac:dyDescent="0.3">
      <c r="A2942">
        <v>10289</v>
      </c>
      <c r="B2942" s="2">
        <v>45597</v>
      </c>
      <c r="C2942" t="s">
        <v>35</v>
      </c>
      <c r="D2942">
        <v>206</v>
      </c>
      <c r="E2942">
        <v>83</v>
      </c>
      <c r="F2942">
        <v>2</v>
      </c>
      <c r="G2942">
        <v>1</v>
      </c>
    </row>
    <row r="2943" spans="1:7" x14ac:dyDescent="0.3">
      <c r="A2943">
        <v>10289</v>
      </c>
      <c r="B2943" s="2">
        <v>44743</v>
      </c>
      <c r="C2943" t="s">
        <v>102</v>
      </c>
      <c r="D2943">
        <v>80</v>
      </c>
      <c r="E2943">
        <v>49</v>
      </c>
      <c r="F2943">
        <v>3</v>
      </c>
      <c r="G2943">
        <v>1</v>
      </c>
    </row>
    <row r="2944" spans="1:7" x14ac:dyDescent="0.3">
      <c r="A2944">
        <v>10289</v>
      </c>
      <c r="B2944" s="2">
        <v>45536</v>
      </c>
      <c r="C2944" t="s">
        <v>13</v>
      </c>
      <c r="D2944">
        <v>299</v>
      </c>
      <c r="E2944">
        <v>38</v>
      </c>
      <c r="F2944">
        <v>1</v>
      </c>
      <c r="G2944">
        <v>1</v>
      </c>
    </row>
    <row r="2945" spans="1:7" x14ac:dyDescent="0.3">
      <c r="A2945">
        <v>10289</v>
      </c>
      <c r="B2945" s="2">
        <v>45078</v>
      </c>
      <c r="C2945" t="s">
        <v>83</v>
      </c>
      <c r="D2945">
        <v>232</v>
      </c>
      <c r="E2945">
        <v>27</v>
      </c>
      <c r="F2945">
        <v>1</v>
      </c>
      <c r="G2945">
        <v>1</v>
      </c>
    </row>
    <row r="2946" spans="1:7" x14ac:dyDescent="0.3">
      <c r="A2946">
        <v>10289</v>
      </c>
      <c r="B2946" s="2">
        <v>44593</v>
      </c>
      <c r="C2946" t="s">
        <v>20</v>
      </c>
      <c r="D2946">
        <v>237</v>
      </c>
      <c r="E2946">
        <v>89</v>
      </c>
      <c r="F2946">
        <v>3</v>
      </c>
      <c r="G2946">
        <v>1</v>
      </c>
    </row>
    <row r="2947" spans="1:7" x14ac:dyDescent="0.3">
      <c r="A2947">
        <v>10289</v>
      </c>
      <c r="B2947" s="2">
        <v>45352</v>
      </c>
      <c r="C2947" t="s">
        <v>63</v>
      </c>
      <c r="D2947">
        <v>226</v>
      </c>
      <c r="E2947">
        <v>66</v>
      </c>
      <c r="F2947">
        <v>2</v>
      </c>
      <c r="G2947">
        <v>0</v>
      </c>
    </row>
    <row r="2948" spans="1:7" x14ac:dyDescent="0.3">
      <c r="A2948">
        <v>10289</v>
      </c>
      <c r="B2948" s="2">
        <v>45323</v>
      </c>
      <c r="C2948" t="s">
        <v>81</v>
      </c>
      <c r="D2948">
        <v>258</v>
      </c>
      <c r="E2948">
        <v>49</v>
      </c>
      <c r="F2948">
        <v>0</v>
      </c>
      <c r="G2948">
        <v>0</v>
      </c>
    </row>
    <row r="2949" spans="1:7" x14ac:dyDescent="0.3">
      <c r="A2949">
        <v>10289</v>
      </c>
      <c r="B2949" s="2">
        <v>45505</v>
      </c>
      <c r="C2949" t="s">
        <v>60</v>
      </c>
      <c r="D2949">
        <v>140</v>
      </c>
      <c r="E2949">
        <v>89</v>
      </c>
      <c r="F2949">
        <v>2</v>
      </c>
      <c r="G2949">
        <v>2</v>
      </c>
    </row>
    <row r="2950" spans="1:7" x14ac:dyDescent="0.3">
      <c r="A2950">
        <v>10289</v>
      </c>
      <c r="B2950" s="2">
        <v>45108</v>
      </c>
      <c r="C2950" t="s">
        <v>56</v>
      </c>
      <c r="D2950">
        <v>217</v>
      </c>
      <c r="E2950">
        <v>87</v>
      </c>
      <c r="F2950">
        <v>0</v>
      </c>
      <c r="G2950">
        <v>0</v>
      </c>
    </row>
    <row r="2951" spans="1:7" x14ac:dyDescent="0.3">
      <c r="A2951">
        <v>10290</v>
      </c>
      <c r="B2951" s="2">
        <v>45597</v>
      </c>
      <c r="C2951" t="s">
        <v>42</v>
      </c>
      <c r="D2951">
        <v>283</v>
      </c>
      <c r="E2951">
        <v>84</v>
      </c>
      <c r="F2951">
        <v>1</v>
      </c>
      <c r="G2951">
        <v>1</v>
      </c>
    </row>
    <row r="2952" spans="1:7" x14ac:dyDescent="0.3">
      <c r="A2952">
        <v>10290</v>
      </c>
      <c r="B2952" s="2">
        <v>45597</v>
      </c>
      <c r="C2952" t="s">
        <v>18</v>
      </c>
      <c r="D2952">
        <v>24</v>
      </c>
      <c r="E2952">
        <v>11</v>
      </c>
      <c r="F2952">
        <v>2</v>
      </c>
      <c r="G2952">
        <v>1</v>
      </c>
    </row>
    <row r="2953" spans="1:7" x14ac:dyDescent="0.3">
      <c r="A2953">
        <v>10290</v>
      </c>
      <c r="B2953" s="2">
        <v>44866</v>
      </c>
      <c r="C2953" t="s">
        <v>56</v>
      </c>
      <c r="D2953">
        <v>273</v>
      </c>
      <c r="E2953">
        <v>31</v>
      </c>
      <c r="F2953">
        <v>0</v>
      </c>
      <c r="G2953">
        <v>0</v>
      </c>
    </row>
    <row r="2954" spans="1:7" x14ac:dyDescent="0.3">
      <c r="A2954">
        <v>10290</v>
      </c>
      <c r="B2954" s="2">
        <v>44774</v>
      </c>
      <c r="C2954" t="s">
        <v>63</v>
      </c>
      <c r="D2954">
        <v>26</v>
      </c>
      <c r="E2954">
        <v>68</v>
      </c>
      <c r="F2954">
        <v>1</v>
      </c>
      <c r="G2954">
        <v>0</v>
      </c>
    </row>
    <row r="2955" spans="1:7" x14ac:dyDescent="0.3">
      <c r="A2955">
        <v>10290</v>
      </c>
      <c r="B2955" s="2">
        <v>44621</v>
      </c>
      <c r="C2955" t="s">
        <v>35</v>
      </c>
      <c r="D2955">
        <v>213</v>
      </c>
      <c r="E2955">
        <v>87</v>
      </c>
      <c r="F2955">
        <v>2</v>
      </c>
      <c r="G2955">
        <v>2</v>
      </c>
    </row>
    <row r="2956" spans="1:7" x14ac:dyDescent="0.3">
      <c r="A2956">
        <v>10290</v>
      </c>
      <c r="B2956" s="2">
        <v>44652</v>
      </c>
      <c r="C2956" t="s">
        <v>40</v>
      </c>
      <c r="D2956">
        <v>19</v>
      </c>
      <c r="E2956">
        <v>78</v>
      </c>
      <c r="F2956">
        <v>1</v>
      </c>
      <c r="G2956">
        <v>1</v>
      </c>
    </row>
    <row r="2957" spans="1:7" x14ac:dyDescent="0.3">
      <c r="A2957">
        <v>10290</v>
      </c>
      <c r="B2957" s="2">
        <v>45047</v>
      </c>
      <c r="C2957" t="s">
        <v>62</v>
      </c>
      <c r="D2957">
        <v>193</v>
      </c>
      <c r="E2957">
        <v>10</v>
      </c>
      <c r="F2957">
        <v>0</v>
      </c>
      <c r="G2957">
        <v>0</v>
      </c>
    </row>
    <row r="2958" spans="1:7" x14ac:dyDescent="0.3">
      <c r="A2958">
        <v>10290</v>
      </c>
      <c r="B2958" s="2">
        <v>45627</v>
      </c>
      <c r="C2958" t="s">
        <v>70</v>
      </c>
      <c r="D2958">
        <v>286</v>
      </c>
      <c r="E2958">
        <v>95</v>
      </c>
      <c r="F2958">
        <v>4</v>
      </c>
      <c r="G2958">
        <v>1</v>
      </c>
    </row>
    <row r="2959" spans="1:7" x14ac:dyDescent="0.3">
      <c r="A2959">
        <v>10290</v>
      </c>
      <c r="B2959" s="2">
        <v>44621</v>
      </c>
      <c r="C2959" t="s">
        <v>84</v>
      </c>
      <c r="D2959">
        <v>178</v>
      </c>
      <c r="E2959">
        <v>79</v>
      </c>
      <c r="F2959">
        <v>2</v>
      </c>
      <c r="G2959">
        <v>2</v>
      </c>
    </row>
    <row r="2960" spans="1:7" x14ac:dyDescent="0.3">
      <c r="A2960">
        <v>10290</v>
      </c>
      <c r="B2960" s="2">
        <v>45627</v>
      </c>
      <c r="C2960" t="s">
        <v>47</v>
      </c>
      <c r="D2960">
        <v>131</v>
      </c>
      <c r="E2960">
        <v>43</v>
      </c>
      <c r="F2960">
        <v>4</v>
      </c>
      <c r="G2960">
        <v>3</v>
      </c>
    </row>
    <row r="2961" spans="1:7" x14ac:dyDescent="0.3">
      <c r="A2961">
        <v>10290</v>
      </c>
      <c r="B2961" s="2">
        <v>44743</v>
      </c>
      <c r="C2961" t="s">
        <v>30</v>
      </c>
      <c r="D2961">
        <v>293</v>
      </c>
      <c r="E2961">
        <v>11</v>
      </c>
      <c r="F2961">
        <v>3</v>
      </c>
      <c r="G2961">
        <v>1</v>
      </c>
    </row>
    <row r="2962" spans="1:7" x14ac:dyDescent="0.3">
      <c r="A2962">
        <v>10290</v>
      </c>
      <c r="B2962" s="2">
        <v>44835</v>
      </c>
      <c r="C2962" t="s">
        <v>55</v>
      </c>
      <c r="D2962">
        <v>238</v>
      </c>
      <c r="E2962">
        <v>10</v>
      </c>
      <c r="F2962">
        <v>0</v>
      </c>
      <c r="G2962">
        <v>0</v>
      </c>
    </row>
    <row r="2963" spans="1:7" x14ac:dyDescent="0.3">
      <c r="A2963">
        <v>10290</v>
      </c>
      <c r="B2963" s="2">
        <v>44958</v>
      </c>
      <c r="C2963" t="s">
        <v>97</v>
      </c>
      <c r="D2963">
        <v>33</v>
      </c>
      <c r="E2963">
        <v>23</v>
      </c>
      <c r="F2963">
        <v>3</v>
      </c>
      <c r="G2963">
        <v>3</v>
      </c>
    </row>
    <row r="2964" spans="1:7" x14ac:dyDescent="0.3">
      <c r="A2964">
        <v>10291</v>
      </c>
      <c r="B2964" s="2">
        <v>45413</v>
      </c>
      <c r="C2964" t="s">
        <v>103</v>
      </c>
      <c r="D2964">
        <v>287</v>
      </c>
      <c r="E2964">
        <v>82</v>
      </c>
      <c r="F2964">
        <v>3</v>
      </c>
      <c r="G2964">
        <v>3</v>
      </c>
    </row>
    <row r="2965" spans="1:7" x14ac:dyDescent="0.3">
      <c r="A2965">
        <v>10291</v>
      </c>
      <c r="B2965" s="2">
        <v>44652</v>
      </c>
      <c r="C2965" t="s">
        <v>80</v>
      </c>
      <c r="D2965">
        <v>267</v>
      </c>
      <c r="E2965">
        <v>77</v>
      </c>
      <c r="F2965">
        <v>0</v>
      </c>
      <c r="G2965">
        <v>0</v>
      </c>
    </row>
    <row r="2966" spans="1:7" x14ac:dyDescent="0.3">
      <c r="A2966">
        <v>10291</v>
      </c>
      <c r="B2966" s="2">
        <v>45474</v>
      </c>
      <c r="C2966" t="s">
        <v>49</v>
      </c>
      <c r="D2966">
        <v>92</v>
      </c>
      <c r="E2966">
        <v>24</v>
      </c>
      <c r="F2966">
        <v>0</v>
      </c>
      <c r="G2966">
        <v>0</v>
      </c>
    </row>
    <row r="2967" spans="1:7" x14ac:dyDescent="0.3">
      <c r="A2967">
        <v>10291</v>
      </c>
      <c r="B2967" s="2">
        <v>44958</v>
      </c>
      <c r="C2967" t="s">
        <v>86</v>
      </c>
      <c r="D2967">
        <v>228</v>
      </c>
      <c r="E2967">
        <v>39</v>
      </c>
      <c r="F2967">
        <v>0</v>
      </c>
      <c r="G2967">
        <v>0</v>
      </c>
    </row>
    <row r="2968" spans="1:7" x14ac:dyDescent="0.3">
      <c r="A2968">
        <v>10291</v>
      </c>
      <c r="B2968" s="2">
        <v>45078</v>
      </c>
      <c r="C2968" t="s">
        <v>30</v>
      </c>
      <c r="D2968">
        <v>161</v>
      </c>
      <c r="E2968">
        <v>86</v>
      </c>
      <c r="F2968">
        <v>2</v>
      </c>
      <c r="G2968">
        <v>0</v>
      </c>
    </row>
    <row r="2969" spans="1:7" x14ac:dyDescent="0.3">
      <c r="A2969">
        <v>10291</v>
      </c>
      <c r="B2969" s="2">
        <v>44621</v>
      </c>
      <c r="C2969" t="s">
        <v>6</v>
      </c>
      <c r="D2969">
        <v>211</v>
      </c>
      <c r="E2969">
        <v>53</v>
      </c>
      <c r="F2969">
        <v>2</v>
      </c>
      <c r="G2969">
        <v>2</v>
      </c>
    </row>
    <row r="2970" spans="1:7" x14ac:dyDescent="0.3">
      <c r="A2970">
        <v>10291</v>
      </c>
      <c r="B2970" s="2">
        <v>45383</v>
      </c>
      <c r="C2970" t="s">
        <v>53</v>
      </c>
      <c r="D2970">
        <v>296</v>
      </c>
      <c r="E2970">
        <v>48</v>
      </c>
      <c r="F2970">
        <v>2</v>
      </c>
      <c r="G2970">
        <v>0</v>
      </c>
    </row>
    <row r="2971" spans="1:7" x14ac:dyDescent="0.3">
      <c r="A2971">
        <v>10291</v>
      </c>
      <c r="B2971" s="2">
        <v>44621</v>
      </c>
      <c r="C2971" t="s">
        <v>41</v>
      </c>
      <c r="D2971">
        <v>203</v>
      </c>
      <c r="E2971">
        <v>51</v>
      </c>
      <c r="F2971">
        <v>0</v>
      </c>
      <c r="G2971">
        <v>0</v>
      </c>
    </row>
    <row r="2972" spans="1:7" x14ac:dyDescent="0.3">
      <c r="A2972">
        <v>10291</v>
      </c>
      <c r="B2972" s="2">
        <v>45231</v>
      </c>
      <c r="C2972" t="s">
        <v>16</v>
      </c>
      <c r="D2972">
        <v>233</v>
      </c>
      <c r="E2972">
        <v>64</v>
      </c>
      <c r="F2972">
        <v>1</v>
      </c>
      <c r="G2972">
        <v>1</v>
      </c>
    </row>
    <row r="2973" spans="1:7" x14ac:dyDescent="0.3">
      <c r="A2973">
        <v>10291</v>
      </c>
      <c r="B2973" s="2">
        <v>44896</v>
      </c>
      <c r="C2973" t="s">
        <v>75</v>
      </c>
      <c r="D2973">
        <v>104</v>
      </c>
      <c r="E2973">
        <v>52</v>
      </c>
      <c r="F2973">
        <v>0</v>
      </c>
      <c r="G2973">
        <v>0</v>
      </c>
    </row>
    <row r="2974" spans="1:7" x14ac:dyDescent="0.3">
      <c r="A2974">
        <v>10291</v>
      </c>
      <c r="B2974" s="2">
        <v>45017</v>
      </c>
      <c r="C2974" t="s">
        <v>37</v>
      </c>
      <c r="D2974">
        <v>120</v>
      </c>
      <c r="E2974">
        <v>43</v>
      </c>
      <c r="F2974">
        <v>3</v>
      </c>
      <c r="G2974">
        <v>0</v>
      </c>
    </row>
    <row r="2975" spans="1:7" x14ac:dyDescent="0.3">
      <c r="A2975">
        <v>10291</v>
      </c>
      <c r="B2975" s="2">
        <v>45505</v>
      </c>
      <c r="C2975" t="s">
        <v>102</v>
      </c>
      <c r="D2975">
        <v>167</v>
      </c>
      <c r="E2975">
        <v>79</v>
      </c>
      <c r="F2975">
        <v>3</v>
      </c>
      <c r="G2975">
        <v>2</v>
      </c>
    </row>
    <row r="2976" spans="1:7" x14ac:dyDescent="0.3">
      <c r="A2976">
        <v>10291</v>
      </c>
      <c r="B2976" s="2">
        <v>45108</v>
      </c>
      <c r="C2976" t="s">
        <v>76</v>
      </c>
      <c r="D2976">
        <v>176</v>
      </c>
      <c r="E2976">
        <v>51</v>
      </c>
      <c r="F2976">
        <v>1</v>
      </c>
      <c r="G2976">
        <v>1</v>
      </c>
    </row>
    <row r="2977" spans="1:7" x14ac:dyDescent="0.3">
      <c r="A2977">
        <v>10291</v>
      </c>
      <c r="B2977" s="2">
        <v>44866</v>
      </c>
      <c r="C2977" t="s">
        <v>28</v>
      </c>
      <c r="D2977">
        <v>59</v>
      </c>
      <c r="E2977">
        <v>50</v>
      </c>
      <c r="F2977">
        <v>2</v>
      </c>
      <c r="G2977">
        <v>0</v>
      </c>
    </row>
    <row r="2978" spans="1:7" x14ac:dyDescent="0.3">
      <c r="A2978">
        <v>10292</v>
      </c>
      <c r="B2978" s="2">
        <v>45231</v>
      </c>
      <c r="C2978" t="s">
        <v>66</v>
      </c>
      <c r="D2978">
        <v>121</v>
      </c>
      <c r="E2978">
        <v>10</v>
      </c>
      <c r="F2978">
        <v>0</v>
      </c>
      <c r="G2978">
        <v>0</v>
      </c>
    </row>
    <row r="2979" spans="1:7" x14ac:dyDescent="0.3">
      <c r="A2979">
        <v>10292</v>
      </c>
      <c r="B2979" s="2">
        <v>45017</v>
      </c>
      <c r="C2979" t="s">
        <v>14</v>
      </c>
      <c r="D2979">
        <v>211</v>
      </c>
      <c r="E2979">
        <v>21</v>
      </c>
      <c r="F2979">
        <v>2</v>
      </c>
      <c r="G2979">
        <v>0</v>
      </c>
    </row>
    <row r="2980" spans="1:7" x14ac:dyDescent="0.3">
      <c r="A2980">
        <v>10292</v>
      </c>
      <c r="B2980" s="2">
        <v>44682</v>
      </c>
      <c r="C2980" t="s">
        <v>21</v>
      </c>
      <c r="D2980">
        <v>251</v>
      </c>
      <c r="E2980">
        <v>91</v>
      </c>
      <c r="F2980">
        <v>2</v>
      </c>
      <c r="G2980">
        <v>0</v>
      </c>
    </row>
    <row r="2981" spans="1:7" x14ac:dyDescent="0.3">
      <c r="A2981">
        <v>10292</v>
      </c>
      <c r="B2981" s="2">
        <v>45444</v>
      </c>
      <c r="C2981" t="s">
        <v>40</v>
      </c>
      <c r="D2981">
        <v>263</v>
      </c>
      <c r="E2981">
        <v>78</v>
      </c>
      <c r="F2981">
        <v>1</v>
      </c>
      <c r="G2981">
        <v>1</v>
      </c>
    </row>
    <row r="2982" spans="1:7" x14ac:dyDescent="0.3">
      <c r="A2982">
        <v>10292</v>
      </c>
      <c r="B2982" s="2">
        <v>45597</v>
      </c>
      <c r="C2982" t="s">
        <v>46</v>
      </c>
      <c r="D2982">
        <v>136</v>
      </c>
      <c r="E2982">
        <v>51</v>
      </c>
      <c r="F2982">
        <v>2</v>
      </c>
      <c r="G2982">
        <v>2</v>
      </c>
    </row>
    <row r="2983" spans="1:7" x14ac:dyDescent="0.3">
      <c r="A2983">
        <v>10293</v>
      </c>
      <c r="B2983" s="2">
        <v>45536</v>
      </c>
      <c r="C2983" t="s">
        <v>45</v>
      </c>
      <c r="D2983">
        <v>177</v>
      </c>
      <c r="E2983">
        <v>20</v>
      </c>
      <c r="F2983">
        <v>2</v>
      </c>
      <c r="G2983">
        <v>2</v>
      </c>
    </row>
    <row r="2984" spans="1:7" x14ac:dyDescent="0.3">
      <c r="A2984">
        <v>10293</v>
      </c>
      <c r="B2984" s="2">
        <v>45413</v>
      </c>
      <c r="C2984" t="s">
        <v>74</v>
      </c>
      <c r="D2984">
        <v>44</v>
      </c>
      <c r="E2984">
        <v>77</v>
      </c>
      <c r="F2984">
        <v>1</v>
      </c>
      <c r="G2984">
        <v>0</v>
      </c>
    </row>
    <row r="2985" spans="1:7" x14ac:dyDescent="0.3">
      <c r="A2985">
        <v>10293</v>
      </c>
      <c r="B2985" s="2">
        <v>44652</v>
      </c>
      <c r="C2985" t="s">
        <v>25</v>
      </c>
      <c r="D2985">
        <v>195</v>
      </c>
      <c r="E2985">
        <v>67</v>
      </c>
      <c r="F2985">
        <v>0</v>
      </c>
      <c r="G2985">
        <v>0</v>
      </c>
    </row>
    <row r="2986" spans="1:7" x14ac:dyDescent="0.3">
      <c r="A2986">
        <v>10293</v>
      </c>
      <c r="B2986" s="2">
        <v>45444</v>
      </c>
      <c r="C2986" t="s">
        <v>27</v>
      </c>
      <c r="D2986">
        <v>167</v>
      </c>
      <c r="E2986">
        <v>56</v>
      </c>
      <c r="F2986">
        <v>3</v>
      </c>
      <c r="G2986">
        <v>1</v>
      </c>
    </row>
    <row r="2987" spans="1:7" x14ac:dyDescent="0.3">
      <c r="A2987">
        <v>10293</v>
      </c>
      <c r="B2987" s="2">
        <v>44958</v>
      </c>
      <c r="C2987" t="s">
        <v>78</v>
      </c>
      <c r="D2987">
        <v>192</v>
      </c>
      <c r="E2987">
        <v>77</v>
      </c>
      <c r="F2987">
        <v>1</v>
      </c>
      <c r="G2987">
        <v>1</v>
      </c>
    </row>
    <row r="2988" spans="1:7" x14ac:dyDescent="0.3">
      <c r="A2988">
        <v>10293</v>
      </c>
      <c r="B2988" s="2">
        <v>45108</v>
      </c>
      <c r="C2988" t="s">
        <v>89</v>
      </c>
      <c r="D2988">
        <v>67</v>
      </c>
      <c r="E2988">
        <v>84</v>
      </c>
      <c r="F2988">
        <v>0</v>
      </c>
      <c r="G2988">
        <v>0</v>
      </c>
    </row>
    <row r="2989" spans="1:7" x14ac:dyDescent="0.3">
      <c r="A2989">
        <v>10293</v>
      </c>
      <c r="B2989" s="2">
        <v>45139</v>
      </c>
      <c r="C2989" t="s">
        <v>43</v>
      </c>
      <c r="D2989">
        <v>245</v>
      </c>
      <c r="E2989">
        <v>87</v>
      </c>
      <c r="F2989">
        <v>1</v>
      </c>
      <c r="G2989">
        <v>1</v>
      </c>
    </row>
    <row r="2990" spans="1:7" x14ac:dyDescent="0.3">
      <c r="A2990">
        <v>10293</v>
      </c>
      <c r="B2990" s="2">
        <v>44958</v>
      </c>
      <c r="C2990" t="s">
        <v>91</v>
      </c>
      <c r="D2990">
        <v>28</v>
      </c>
      <c r="E2990">
        <v>75</v>
      </c>
      <c r="F2990">
        <v>1</v>
      </c>
      <c r="G2990">
        <v>1</v>
      </c>
    </row>
    <row r="2991" spans="1:7" x14ac:dyDescent="0.3">
      <c r="A2991">
        <v>10293</v>
      </c>
      <c r="B2991" s="2">
        <v>45597</v>
      </c>
      <c r="C2991" t="s">
        <v>48</v>
      </c>
      <c r="D2991">
        <v>25</v>
      </c>
      <c r="E2991">
        <v>77</v>
      </c>
      <c r="F2991">
        <v>0</v>
      </c>
      <c r="G2991">
        <v>0</v>
      </c>
    </row>
    <row r="2992" spans="1:7" x14ac:dyDescent="0.3">
      <c r="A2992">
        <v>10293</v>
      </c>
      <c r="B2992" s="2">
        <v>44958</v>
      </c>
      <c r="C2992" t="s">
        <v>21</v>
      </c>
      <c r="D2992">
        <v>225</v>
      </c>
      <c r="E2992">
        <v>40</v>
      </c>
      <c r="F2992">
        <v>0</v>
      </c>
      <c r="G2992">
        <v>0</v>
      </c>
    </row>
    <row r="2993" spans="1:7" x14ac:dyDescent="0.3">
      <c r="A2993">
        <v>10293</v>
      </c>
      <c r="B2993" s="2">
        <v>45566</v>
      </c>
      <c r="C2993" t="s">
        <v>95</v>
      </c>
      <c r="D2993">
        <v>103</v>
      </c>
      <c r="E2993">
        <v>74</v>
      </c>
      <c r="F2993">
        <v>0</v>
      </c>
      <c r="G2993">
        <v>0</v>
      </c>
    </row>
    <row r="2994" spans="1:7" x14ac:dyDescent="0.3">
      <c r="A2994">
        <v>10293</v>
      </c>
      <c r="B2994" s="2">
        <v>45597</v>
      </c>
      <c r="C2994" t="s">
        <v>44</v>
      </c>
      <c r="D2994">
        <v>99</v>
      </c>
      <c r="E2994">
        <v>32</v>
      </c>
      <c r="F2994">
        <v>0</v>
      </c>
      <c r="G2994">
        <v>0</v>
      </c>
    </row>
    <row r="2995" spans="1:7" x14ac:dyDescent="0.3">
      <c r="A2995">
        <v>10293</v>
      </c>
      <c r="B2995" s="2">
        <v>45474</v>
      </c>
      <c r="C2995" t="s">
        <v>16</v>
      </c>
      <c r="D2995">
        <v>288</v>
      </c>
      <c r="E2995">
        <v>46</v>
      </c>
      <c r="F2995">
        <v>1</v>
      </c>
      <c r="G2995">
        <v>0</v>
      </c>
    </row>
    <row r="2996" spans="1:7" x14ac:dyDescent="0.3">
      <c r="A2996">
        <v>10293</v>
      </c>
      <c r="B2996" s="2">
        <v>45627</v>
      </c>
      <c r="C2996" t="s">
        <v>55</v>
      </c>
      <c r="D2996">
        <v>232</v>
      </c>
      <c r="E2996">
        <v>50</v>
      </c>
      <c r="F2996">
        <v>1</v>
      </c>
      <c r="G2996">
        <v>0</v>
      </c>
    </row>
    <row r="2997" spans="1:7" x14ac:dyDescent="0.3">
      <c r="A2997">
        <v>10293</v>
      </c>
      <c r="B2997" s="2">
        <v>44896</v>
      </c>
      <c r="C2997" t="s">
        <v>18</v>
      </c>
      <c r="D2997">
        <v>72</v>
      </c>
      <c r="E2997">
        <v>51</v>
      </c>
      <c r="F2997">
        <v>2</v>
      </c>
      <c r="G2997">
        <v>1</v>
      </c>
    </row>
    <row r="2998" spans="1:7" x14ac:dyDescent="0.3">
      <c r="A2998">
        <v>10294</v>
      </c>
      <c r="B2998" s="2">
        <v>45078</v>
      </c>
      <c r="C2998" t="s">
        <v>31</v>
      </c>
      <c r="D2998">
        <v>205</v>
      </c>
      <c r="E2998">
        <v>66</v>
      </c>
      <c r="F2998">
        <v>0</v>
      </c>
      <c r="G2998">
        <v>0</v>
      </c>
    </row>
    <row r="2999" spans="1:7" x14ac:dyDescent="0.3">
      <c r="A2999">
        <v>10294</v>
      </c>
      <c r="B2999" s="2">
        <v>45292</v>
      </c>
      <c r="C2999" t="s">
        <v>45</v>
      </c>
      <c r="D2999">
        <v>93</v>
      </c>
      <c r="E2999">
        <v>49</v>
      </c>
      <c r="F2999">
        <v>3</v>
      </c>
      <c r="G2999">
        <v>0</v>
      </c>
    </row>
    <row r="3000" spans="1:7" x14ac:dyDescent="0.3">
      <c r="A3000">
        <v>10294</v>
      </c>
      <c r="B3000" s="2">
        <v>44986</v>
      </c>
      <c r="C3000" t="s">
        <v>97</v>
      </c>
      <c r="D3000">
        <v>117</v>
      </c>
      <c r="E3000">
        <v>58</v>
      </c>
      <c r="F3000">
        <v>1</v>
      </c>
      <c r="G3000">
        <v>1</v>
      </c>
    </row>
    <row r="3001" spans="1:7" x14ac:dyDescent="0.3">
      <c r="A3001">
        <v>10294</v>
      </c>
      <c r="B3001" s="2">
        <v>45383</v>
      </c>
      <c r="C3001" t="s">
        <v>32</v>
      </c>
      <c r="D3001">
        <v>144</v>
      </c>
      <c r="E3001">
        <v>98</v>
      </c>
      <c r="F3001">
        <v>0</v>
      </c>
      <c r="G3001">
        <v>0</v>
      </c>
    </row>
    <row r="3002" spans="1:7" x14ac:dyDescent="0.3">
      <c r="A3002">
        <v>10294</v>
      </c>
      <c r="B3002" s="2">
        <v>44621</v>
      </c>
      <c r="C3002" t="s">
        <v>65</v>
      </c>
      <c r="D3002">
        <v>67</v>
      </c>
      <c r="E3002">
        <v>39</v>
      </c>
      <c r="F3002">
        <v>1</v>
      </c>
      <c r="G3002">
        <v>1</v>
      </c>
    </row>
    <row r="3003" spans="1:7" x14ac:dyDescent="0.3">
      <c r="A3003">
        <v>10294</v>
      </c>
      <c r="B3003" s="2">
        <v>44593</v>
      </c>
      <c r="C3003" t="s">
        <v>69</v>
      </c>
      <c r="D3003">
        <v>282</v>
      </c>
      <c r="E3003">
        <v>53</v>
      </c>
      <c r="F3003">
        <v>2</v>
      </c>
      <c r="G3003">
        <v>2</v>
      </c>
    </row>
    <row r="3004" spans="1:7" x14ac:dyDescent="0.3">
      <c r="A3004">
        <v>10294</v>
      </c>
      <c r="B3004" s="2">
        <v>44866</v>
      </c>
      <c r="C3004" t="s">
        <v>10</v>
      </c>
      <c r="D3004">
        <v>58</v>
      </c>
      <c r="E3004">
        <v>46</v>
      </c>
      <c r="F3004">
        <v>1</v>
      </c>
      <c r="G3004">
        <v>1</v>
      </c>
    </row>
    <row r="3005" spans="1:7" x14ac:dyDescent="0.3">
      <c r="A3005">
        <v>10294</v>
      </c>
      <c r="B3005" s="2">
        <v>44866</v>
      </c>
      <c r="C3005" t="s">
        <v>16</v>
      </c>
      <c r="D3005">
        <v>160</v>
      </c>
      <c r="E3005">
        <v>75</v>
      </c>
      <c r="F3005">
        <v>2</v>
      </c>
      <c r="G3005">
        <v>2</v>
      </c>
    </row>
    <row r="3006" spans="1:7" x14ac:dyDescent="0.3">
      <c r="A3006">
        <v>10294</v>
      </c>
      <c r="B3006" s="2">
        <v>45566</v>
      </c>
      <c r="C3006" t="s">
        <v>76</v>
      </c>
      <c r="D3006">
        <v>162</v>
      </c>
      <c r="E3006">
        <v>68</v>
      </c>
      <c r="F3006">
        <v>5</v>
      </c>
      <c r="G3006">
        <v>4</v>
      </c>
    </row>
    <row r="3007" spans="1:7" x14ac:dyDescent="0.3">
      <c r="A3007">
        <v>10294</v>
      </c>
      <c r="B3007" s="2">
        <v>45261</v>
      </c>
      <c r="C3007" t="s">
        <v>17</v>
      </c>
      <c r="D3007">
        <v>234</v>
      </c>
      <c r="E3007">
        <v>72</v>
      </c>
      <c r="F3007">
        <v>2</v>
      </c>
      <c r="G3007">
        <v>1</v>
      </c>
    </row>
    <row r="3008" spans="1:7" x14ac:dyDescent="0.3">
      <c r="A3008">
        <v>10294</v>
      </c>
      <c r="B3008" s="2">
        <v>45200</v>
      </c>
      <c r="C3008" t="s">
        <v>49</v>
      </c>
      <c r="D3008">
        <v>188</v>
      </c>
      <c r="E3008">
        <v>85</v>
      </c>
      <c r="F3008">
        <v>1</v>
      </c>
      <c r="G3008">
        <v>0</v>
      </c>
    </row>
    <row r="3009" spans="1:7" x14ac:dyDescent="0.3">
      <c r="A3009">
        <v>10294</v>
      </c>
      <c r="B3009" s="2">
        <v>44652</v>
      </c>
      <c r="C3009" t="s">
        <v>58</v>
      </c>
      <c r="D3009">
        <v>101</v>
      </c>
      <c r="E3009">
        <v>84</v>
      </c>
      <c r="F3009">
        <v>0</v>
      </c>
      <c r="G3009">
        <v>0</v>
      </c>
    </row>
    <row r="3010" spans="1:7" x14ac:dyDescent="0.3">
      <c r="A3010">
        <v>10294</v>
      </c>
      <c r="B3010" s="2">
        <v>45444</v>
      </c>
      <c r="C3010" t="s">
        <v>91</v>
      </c>
      <c r="D3010">
        <v>285</v>
      </c>
      <c r="E3010">
        <v>90</v>
      </c>
      <c r="F3010">
        <v>5</v>
      </c>
      <c r="G3010">
        <v>5</v>
      </c>
    </row>
    <row r="3011" spans="1:7" x14ac:dyDescent="0.3">
      <c r="A3011">
        <v>10294</v>
      </c>
      <c r="B3011" s="2">
        <v>44682</v>
      </c>
      <c r="C3011" t="s">
        <v>28</v>
      </c>
      <c r="D3011">
        <v>80</v>
      </c>
      <c r="E3011">
        <v>20</v>
      </c>
      <c r="F3011">
        <v>1</v>
      </c>
      <c r="G3011">
        <v>1</v>
      </c>
    </row>
    <row r="3012" spans="1:7" x14ac:dyDescent="0.3">
      <c r="A3012">
        <v>10294</v>
      </c>
      <c r="B3012" s="2">
        <v>45444</v>
      </c>
      <c r="C3012" t="s">
        <v>41</v>
      </c>
      <c r="D3012">
        <v>17</v>
      </c>
      <c r="E3012">
        <v>52</v>
      </c>
      <c r="F3012">
        <v>2</v>
      </c>
      <c r="G3012">
        <v>1</v>
      </c>
    </row>
    <row r="3013" spans="1:7" x14ac:dyDescent="0.3">
      <c r="A3013">
        <v>10295</v>
      </c>
      <c r="B3013" s="2">
        <v>45566</v>
      </c>
      <c r="C3013" t="s">
        <v>38</v>
      </c>
      <c r="D3013">
        <v>210</v>
      </c>
      <c r="E3013">
        <v>33</v>
      </c>
      <c r="F3013">
        <v>0</v>
      </c>
      <c r="G3013">
        <v>0</v>
      </c>
    </row>
    <row r="3014" spans="1:7" x14ac:dyDescent="0.3">
      <c r="A3014">
        <v>10295</v>
      </c>
      <c r="B3014" s="2">
        <v>44958</v>
      </c>
      <c r="C3014" t="s">
        <v>30</v>
      </c>
      <c r="D3014">
        <v>25</v>
      </c>
      <c r="E3014">
        <v>53</v>
      </c>
      <c r="F3014">
        <v>2</v>
      </c>
      <c r="G3014">
        <v>2</v>
      </c>
    </row>
    <row r="3015" spans="1:7" x14ac:dyDescent="0.3">
      <c r="A3015">
        <v>10295</v>
      </c>
      <c r="B3015" s="2">
        <v>45383</v>
      </c>
      <c r="C3015" t="s">
        <v>58</v>
      </c>
      <c r="D3015">
        <v>284</v>
      </c>
      <c r="E3015">
        <v>88</v>
      </c>
      <c r="F3015">
        <v>0</v>
      </c>
      <c r="G3015">
        <v>0</v>
      </c>
    </row>
    <row r="3016" spans="1:7" x14ac:dyDescent="0.3">
      <c r="A3016">
        <v>10295</v>
      </c>
      <c r="B3016" s="2">
        <v>45505</v>
      </c>
      <c r="C3016" t="s">
        <v>67</v>
      </c>
      <c r="D3016">
        <v>285</v>
      </c>
      <c r="E3016">
        <v>83</v>
      </c>
      <c r="F3016">
        <v>1</v>
      </c>
      <c r="G3016">
        <v>1</v>
      </c>
    </row>
    <row r="3017" spans="1:7" x14ac:dyDescent="0.3">
      <c r="A3017">
        <v>10295</v>
      </c>
      <c r="B3017" s="2">
        <v>44562</v>
      </c>
      <c r="C3017" t="s">
        <v>101</v>
      </c>
      <c r="D3017">
        <v>21</v>
      </c>
      <c r="E3017">
        <v>83</v>
      </c>
      <c r="F3017">
        <v>5</v>
      </c>
      <c r="G3017">
        <v>5</v>
      </c>
    </row>
    <row r="3018" spans="1:7" x14ac:dyDescent="0.3">
      <c r="A3018">
        <v>10295</v>
      </c>
      <c r="B3018" s="2">
        <v>44866</v>
      </c>
      <c r="C3018" t="s">
        <v>24</v>
      </c>
      <c r="D3018">
        <v>63</v>
      </c>
      <c r="E3018">
        <v>57</v>
      </c>
      <c r="F3018">
        <v>3</v>
      </c>
      <c r="G3018">
        <v>0</v>
      </c>
    </row>
    <row r="3019" spans="1:7" x14ac:dyDescent="0.3">
      <c r="A3019">
        <v>10296</v>
      </c>
      <c r="B3019" s="2">
        <v>45170</v>
      </c>
      <c r="C3019" t="s">
        <v>22</v>
      </c>
      <c r="D3019">
        <v>268</v>
      </c>
      <c r="E3019">
        <v>11</v>
      </c>
      <c r="F3019">
        <v>0</v>
      </c>
      <c r="G3019">
        <v>0</v>
      </c>
    </row>
    <row r="3020" spans="1:7" x14ac:dyDescent="0.3">
      <c r="A3020">
        <v>10296</v>
      </c>
      <c r="B3020" s="2">
        <v>45170</v>
      </c>
      <c r="C3020" t="s">
        <v>75</v>
      </c>
      <c r="D3020">
        <v>109</v>
      </c>
      <c r="E3020">
        <v>12</v>
      </c>
      <c r="F3020">
        <v>2</v>
      </c>
      <c r="G3020">
        <v>1</v>
      </c>
    </row>
    <row r="3021" spans="1:7" x14ac:dyDescent="0.3">
      <c r="A3021">
        <v>10296</v>
      </c>
      <c r="B3021" s="2">
        <v>44774</v>
      </c>
      <c r="C3021" t="s">
        <v>58</v>
      </c>
      <c r="D3021">
        <v>72</v>
      </c>
      <c r="E3021">
        <v>11</v>
      </c>
      <c r="F3021">
        <v>1</v>
      </c>
      <c r="G3021">
        <v>0</v>
      </c>
    </row>
    <row r="3022" spans="1:7" x14ac:dyDescent="0.3">
      <c r="A3022">
        <v>10296</v>
      </c>
      <c r="B3022" s="2">
        <v>45017</v>
      </c>
      <c r="C3022" t="s">
        <v>78</v>
      </c>
      <c r="D3022">
        <v>282</v>
      </c>
      <c r="E3022">
        <v>49</v>
      </c>
      <c r="F3022">
        <v>2</v>
      </c>
      <c r="G3022">
        <v>1</v>
      </c>
    </row>
    <row r="3023" spans="1:7" x14ac:dyDescent="0.3">
      <c r="A3023">
        <v>10296</v>
      </c>
      <c r="B3023" s="2">
        <v>44805</v>
      </c>
      <c r="C3023" t="s">
        <v>30</v>
      </c>
      <c r="D3023">
        <v>171</v>
      </c>
      <c r="E3023">
        <v>64</v>
      </c>
      <c r="F3023">
        <v>0</v>
      </c>
      <c r="G3023">
        <v>0</v>
      </c>
    </row>
    <row r="3024" spans="1:7" x14ac:dyDescent="0.3">
      <c r="A3024">
        <v>10296</v>
      </c>
      <c r="B3024" s="2">
        <v>44621</v>
      </c>
      <c r="C3024" t="s">
        <v>32</v>
      </c>
      <c r="D3024">
        <v>40</v>
      </c>
      <c r="E3024">
        <v>22</v>
      </c>
      <c r="F3024">
        <v>2</v>
      </c>
      <c r="G3024">
        <v>2</v>
      </c>
    </row>
    <row r="3025" spans="1:7" x14ac:dyDescent="0.3">
      <c r="A3025">
        <v>10296</v>
      </c>
      <c r="B3025" s="2">
        <v>45536</v>
      </c>
      <c r="C3025" t="s">
        <v>51</v>
      </c>
      <c r="D3025">
        <v>72</v>
      </c>
      <c r="E3025">
        <v>17</v>
      </c>
      <c r="F3025">
        <v>1</v>
      </c>
      <c r="G3025">
        <v>1</v>
      </c>
    </row>
    <row r="3026" spans="1:7" x14ac:dyDescent="0.3">
      <c r="A3026">
        <v>10296</v>
      </c>
      <c r="B3026" s="2">
        <v>44805</v>
      </c>
      <c r="C3026" t="s">
        <v>15</v>
      </c>
      <c r="D3026">
        <v>163</v>
      </c>
      <c r="E3026">
        <v>36</v>
      </c>
      <c r="F3026">
        <v>2</v>
      </c>
      <c r="G3026">
        <v>1</v>
      </c>
    </row>
    <row r="3027" spans="1:7" x14ac:dyDescent="0.3">
      <c r="A3027">
        <v>10296</v>
      </c>
      <c r="B3027" s="2">
        <v>45323</v>
      </c>
      <c r="C3027" t="s">
        <v>84</v>
      </c>
      <c r="D3027">
        <v>45</v>
      </c>
      <c r="E3027">
        <v>58</v>
      </c>
      <c r="F3027">
        <v>3</v>
      </c>
      <c r="G3027">
        <v>1</v>
      </c>
    </row>
    <row r="3028" spans="1:7" x14ac:dyDescent="0.3">
      <c r="A3028">
        <v>10296</v>
      </c>
      <c r="B3028" s="2">
        <v>45323</v>
      </c>
      <c r="C3028" t="s">
        <v>88</v>
      </c>
      <c r="D3028">
        <v>81</v>
      </c>
      <c r="E3028">
        <v>98</v>
      </c>
      <c r="F3028">
        <v>0</v>
      </c>
      <c r="G3028">
        <v>0</v>
      </c>
    </row>
    <row r="3029" spans="1:7" x14ac:dyDescent="0.3">
      <c r="A3029">
        <v>10297</v>
      </c>
      <c r="B3029" s="2">
        <v>44652</v>
      </c>
      <c r="C3029" t="s">
        <v>69</v>
      </c>
      <c r="D3029">
        <v>13</v>
      </c>
      <c r="E3029">
        <v>21</v>
      </c>
      <c r="F3029">
        <v>2</v>
      </c>
      <c r="G3029">
        <v>1</v>
      </c>
    </row>
    <row r="3030" spans="1:7" x14ac:dyDescent="0.3">
      <c r="A3030">
        <v>10297</v>
      </c>
      <c r="B3030" s="2">
        <v>45261</v>
      </c>
      <c r="C3030" t="s">
        <v>96</v>
      </c>
      <c r="D3030">
        <v>159</v>
      </c>
      <c r="E3030">
        <v>93</v>
      </c>
      <c r="F3030">
        <v>1</v>
      </c>
      <c r="G3030">
        <v>0</v>
      </c>
    </row>
    <row r="3031" spans="1:7" x14ac:dyDescent="0.3">
      <c r="A3031">
        <v>10297</v>
      </c>
      <c r="B3031" s="2">
        <v>45200</v>
      </c>
      <c r="C3031" t="s">
        <v>80</v>
      </c>
      <c r="D3031">
        <v>207</v>
      </c>
      <c r="E3031">
        <v>82</v>
      </c>
      <c r="F3031">
        <v>1</v>
      </c>
      <c r="G3031">
        <v>1</v>
      </c>
    </row>
    <row r="3032" spans="1:7" x14ac:dyDescent="0.3">
      <c r="A3032">
        <v>10297</v>
      </c>
      <c r="B3032" s="2">
        <v>44896</v>
      </c>
      <c r="C3032" t="s">
        <v>55</v>
      </c>
      <c r="D3032">
        <v>192</v>
      </c>
      <c r="E3032">
        <v>58</v>
      </c>
      <c r="F3032">
        <v>0</v>
      </c>
      <c r="G3032">
        <v>0</v>
      </c>
    </row>
    <row r="3033" spans="1:7" x14ac:dyDescent="0.3">
      <c r="A3033">
        <v>10297</v>
      </c>
      <c r="B3033" s="2">
        <v>45108</v>
      </c>
      <c r="C3033" t="s">
        <v>76</v>
      </c>
      <c r="D3033">
        <v>136</v>
      </c>
      <c r="E3033">
        <v>94</v>
      </c>
      <c r="F3033">
        <v>4</v>
      </c>
      <c r="G3033">
        <v>0</v>
      </c>
    </row>
    <row r="3034" spans="1:7" x14ac:dyDescent="0.3">
      <c r="A3034">
        <v>10297</v>
      </c>
      <c r="B3034" s="2">
        <v>44805</v>
      </c>
      <c r="C3034" t="s">
        <v>35</v>
      </c>
      <c r="D3034">
        <v>270</v>
      </c>
      <c r="E3034">
        <v>33</v>
      </c>
      <c r="F3034">
        <v>1</v>
      </c>
      <c r="G3034">
        <v>1</v>
      </c>
    </row>
    <row r="3035" spans="1:7" x14ac:dyDescent="0.3">
      <c r="A3035">
        <v>10297</v>
      </c>
      <c r="B3035" s="2">
        <v>45444</v>
      </c>
      <c r="C3035" t="s">
        <v>30</v>
      </c>
      <c r="D3035">
        <v>24</v>
      </c>
      <c r="E3035">
        <v>63</v>
      </c>
      <c r="F3035">
        <v>2</v>
      </c>
      <c r="G3035">
        <v>2</v>
      </c>
    </row>
    <row r="3036" spans="1:7" x14ac:dyDescent="0.3">
      <c r="A3036">
        <v>10297</v>
      </c>
      <c r="B3036" s="2">
        <v>45292</v>
      </c>
      <c r="C3036" t="s">
        <v>49</v>
      </c>
      <c r="D3036">
        <v>219</v>
      </c>
      <c r="E3036">
        <v>47</v>
      </c>
      <c r="F3036">
        <v>1</v>
      </c>
      <c r="G3036">
        <v>0</v>
      </c>
    </row>
    <row r="3037" spans="1:7" x14ac:dyDescent="0.3">
      <c r="A3037">
        <v>10297</v>
      </c>
      <c r="B3037" s="2">
        <v>44896</v>
      </c>
      <c r="C3037" t="s">
        <v>34</v>
      </c>
      <c r="D3037">
        <v>276</v>
      </c>
      <c r="E3037">
        <v>42</v>
      </c>
      <c r="F3037">
        <v>1</v>
      </c>
      <c r="G3037">
        <v>1</v>
      </c>
    </row>
    <row r="3038" spans="1:7" x14ac:dyDescent="0.3">
      <c r="A3038">
        <v>10297</v>
      </c>
      <c r="B3038" s="2">
        <v>44682</v>
      </c>
      <c r="C3038" t="s">
        <v>83</v>
      </c>
      <c r="D3038">
        <v>221</v>
      </c>
      <c r="E3038">
        <v>89</v>
      </c>
      <c r="F3038">
        <v>0</v>
      </c>
      <c r="G3038">
        <v>0</v>
      </c>
    </row>
    <row r="3039" spans="1:7" x14ac:dyDescent="0.3">
      <c r="A3039">
        <v>10298</v>
      </c>
      <c r="B3039" s="2">
        <v>44927</v>
      </c>
      <c r="C3039" t="s">
        <v>45</v>
      </c>
      <c r="D3039">
        <v>296</v>
      </c>
      <c r="E3039">
        <v>72</v>
      </c>
      <c r="F3039">
        <v>0</v>
      </c>
      <c r="G3039">
        <v>0</v>
      </c>
    </row>
    <row r="3040" spans="1:7" x14ac:dyDescent="0.3">
      <c r="A3040">
        <v>10298</v>
      </c>
      <c r="B3040" s="2">
        <v>44958</v>
      </c>
      <c r="C3040" t="s">
        <v>85</v>
      </c>
      <c r="D3040">
        <v>14</v>
      </c>
      <c r="E3040">
        <v>63</v>
      </c>
      <c r="F3040">
        <v>1</v>
      </c>
      <c r="G3040">
        <v>1</v>
      </c>
    </row>
    <row r="3041" spans="1:7" x14ac:dyDescent="0.3">
      <c r="A3041">
        <v>10298</v>
      </c>
      <c r="B3041" s="2">
        <v>44958</v>
      </c>
      <c r="C3041" t="s">
        <v>30</v>
      </c>
      <c r="D3041">
        <v>226</v>
      </c>
      <c r="E3041">
        <v>43</v>
      </c>
      <c r="F3041">
        <v>2</v>
      </c>
      <c r="G3041">
        <v>0</v>
      </c>
    </row>
    <row r="3042" spans="1:7" x14ac:dyDescent="0.3">
      <c r="A3042">
        <v>10298</v>
      </c>
      <c r="B3042" s="2">
        <v>45047</v>
      </c>
      <c r="C3042" t="s">
        <v>46</v>
      </c>
      <c r="D3042">
        <v>148</v>
      </c>
      <c r="E3042">
        <v>85</v>
      </c>
      <c r="F3042">
        <v>0</v>
      </c>
      <c r="G3042">
        <v>0</v>
      </c>
    </row>
    <row r="3043" spans="1:7" x14ac:dyDescent="0.3">
      <c r="A3043">
        <v>10298</v>
      </c>
      <c r="B3043" s="2">
        <v>45170</v>
      </c>
      <c r="C3043" t="s">
        <v>72</v>
      </c>
      <c r="D3043">
        <v>118</v>
      </c>
      <c r="E3043">
        <v>63</v>
      </c>
      <c r="F3043">
        <v>1</v>
      </c>
      <c r="G3043">
        <v>0</v>
      </c>
    </row>
    <row r="3044" spans="1:7" x14ac:dyDescent="0.3">
      <c r="A3044">
        <v>10298</v>
      </c>
      <c r="B3044" s="2">
        <v>45505</v>
      </c>
      <c r="C3044" t="s">
        <v>42</v>
      </c>
      <c r="D3044">
        <v>215</v>
      </c>
      <c r="E3044">
        <v>32</v>
      </c>
      <c r="F3044">
        <v>0</v>
      </c>
      <c r="G3044">
        <v>0</v>
      </c>
    </row>
    <row r="3045" spans="1:7" x14ac:dyDescent="0.3">
      <c r="A3045">
        <v>10298</v>
      </c>
      <c r="B3045" s="2">
        <v>45536</v>
      </c>
      <c r="C3045" t="s">
        <v>56</v>
      </c>
      <c r="D3045">
        <v>284</v>
      </c>
      <c r="E3045">
        <v>50</v>
      </c>
      <c r="F3045">
        <v>3</v>
      </c>
      <c r="G3045">
        <v>2</v>
      </c>
    </row>
    <row r="3046" spans="1:7" x14ac:dyDescent="0.3">
      <c r="A3046">
        <v>10298</v>
      </c>
      <c r="B3046" s="2">
        <v>45231</v>
      </c>
      <c r="C3046" t="s">
        <v>37</v>
      </c>
      <c r="D3046">
        <v>67</v>
      </c>
      <c r="E3046">
        <v>27</v>
      </c>
      <c r="F3046">
        <v>1</v>
      </c>
      <c r="G3046">
        <v>1</v>
      </c>
    </row>
    <row r="3047" spans="1:7" x14ac:dyDescent="0.3">
      <c r="A3047">
        <v>10298</v>
      </c>
      <c r="B3047" s="2">
        <v>45505</v>
      </c>
      <c r="C3047" t="s">
        <v>9</v>
      </c>
      <c r="D3047">
        <v>73</v>
      </c>
      <c r="E3047">
        <v>12</v>
      </c>
      <c r="F3047">
        <v>2</v>
      </c>
      <c r="G3047">
        <v>0</v>
      </c>
    </row>
    <row r="3048" spans="1:7" x14ac:dyDescent="0.3">
      <c r="A3048">
        <v>10298</v>
      </c>
      <c r="B3048" s="2">
        <v>45383</v>
      </c>
      <c r="C3048" t="s">
        <v>51</v>
      </c>
      <c r="D3048">
        <v>293</v>
      </c>
      <c r="E3048">
        <v>59</v>
      </c>
      <c r="F3048">
        <v>0</v>
      </c>
      <c r="G3048">
        <v>0</v>
      </c>
    </row>
    <row r="3049" spans="1:7" x14ac:dyDescent="0.3">
      <c r="A3049">
        <v>10298</v>
      </c>
      <c r="B3049" s="2">
        <v>45078</v>
      </c>
      <c r="C3049" t="s">
        <v>19</v>
      </c>
      <c r="D3049">
        <v>27</v>
      </c>
      <c r="E3049">
        <v>85</v>
      </c>
      <c r="F3049">
        <v>1</v>
      </c>
      <c r="G3049">
        <v>0</v>
      </c>
    </row>
    <row r="3050" spans="1:7" x14ac:dyDescent="0.3">
      <c r="A3050">
        <v>10298</v>
      </c>
      <c r="B3050" s="2">
        <v>45536</v>
      </c>
      <c r="C3050" t="s">
        <v>8</v>
      </c>
      <c r="D3050">
        <v>277</v>
      </c>
      <c r="E3050">
        <v>80</v>
      </c>
      <c r="F3050">
        <v>1</v>
      </c>
      <c r="G3050">
        <v>0</v>
      </c>
    </row>
    <row r="3051" spans="1:7" x14ac:dyDescent="0.3">
      <c r="A3051">
        <v>10299</v>
      </c>
      <c r="B3051" s="2">
        <v>45474</v>
      </c>
      <c r="C3051" t="s">
        <v>60</v>
      </c>
      <c r="D3051">
        <v>240</v>
      </c>
      <c r="E3051">
        <v>39</v>
      </c>
      <c r="F3051">
        <v>1</v>
      </c>
      <c r="G3051">
        <v>0</v>
      </c>
    </row>
    <row r="3052" spans="1:7" x14ac:dyDescent="0.3">
      <c r="A3052">
        <v>10299</v>
      </c>
      <c r="B3052" s="2">
        <v>44562</v>
      </c>
      <c r="C3052" t="s">
        <v>87</v>
      </c>
      <c r="D3052">
        <v>16</v>
      </c>
      <c r="E3052">
        <v>34</v>
      </c>
      <c r="F3052">
        <v>0</v>
      </c>
      <c r="G3052">
        <v>0</v>
      </c>
    </row>
    <row r="3053" spans="1:7" x14ac:dyDescent="0.3">
      <c r="A3053">
        <v>10299</v>
      </c>
      <c r="B3053" s="2">
        <v>45536</v>
      </c>
      <c r="C3053" t="s">
        <v>99</v>
      </c>
      <c r="D3053">
        <v>224</v>
      </c>
      <c r="E3053">
        <v>60</v>
      </c>
      <c r="F3053">
        <v>0</v>
      </c>
      <c r="G3053">
        <v>0</v>
      </c>
    </row>
    <row r="3054" spans="1:7" x14ac:dyDescent="0.3">
      <c r="A3054">
        <v>10299</v>
      </c>
      <c r="B3054" s="2">
        <v>44805</v>
      </c>
      <c r="C3054" t="s">
        <v>49</v>
      </c>
      <c r="D3054">
        <v>188</v>
      </c>
      <c r="E3054">
        <v>43</v>
      </c>
      <c r="F3054">
        <v>1</v>
      </c>
      <c r="G3054">
        <v>0</v>
      </c>
    </row>
    <row r="3055" spans="1:7" x14ac:dyDescent="0.3">
      <c r="A3055">
        <v>10299</v>
      </c>
      <c r="B3055" s="2">
        <v>44682</v>
      </c>
      <c r="C3055" t="s">
        <v>69</v>
      </c>
      <c r="D3055">
        <v>97</v>
      </c>
      <c r="E3055">
        <v>93</v>
      </c>
      <c r="F3055">
        <v>0</v>
      </c>
      <c r="G3055">
        <v>0</v>
      </c>
    </row>
    <row r="3056" spans="1:7" x14ac:dyDescent="0.3">
      <c r="A3056">
        <v>10299</v>
      </c>
      <c r="B3056" s="2">
        <v>45231</v>
      </c>
      <c r="C3056" t="s">
        <v>32</v>
      </c>
      <c r="D3056">
        <v>240</v>
      </c>
      <c r="E3056">
        <v>44</v>
      </c>
      <c r="F3056">
        <v>1</v>
      </c>
      <c r="G3056">
        <v>0</v>
      </c>
    </row>
    <row r="3057" spans="1:7" x14ac:dyDescent="0.3">
      <c r="A3057">
        <v>10299</v>
      </c>
      <c r="B3057" s="2">
        <v>45078</v>
      </c>
      <c r="C3057" t="s">
        <v>97</v>
      </c>
      <c r="D3057">
        <v>43</v>
      </c>
      <c r="E3057">
        <v>98</v>
      </c>
      <c r="F3057">
        <v>0</v>
      </c>
      <c r="G3057">
        <v>0</v>
      </c>
    </row>
    <row r="3058" spans="1:7" x14ac:dyDescent="0.3">
      <c r="A3058">
        <v>10299</v>
      </c>
      <c r="B3058" s="2">
        <v>45078</v>
      </c>
      <c r="C3058" t="s">
        <v>33</v>
      </c>
      <c r="D3058">
        <v>61</v>
      </c>
      <c r="E3058">
        <v>44</v>
      </c>
      <c r="F3058">
        <v>1</v>
      </c>
      <c r="G3058">
        <v>0</v>
      </c>
    </row>
    <row r="3059" spans="1:7" x14ac:dyDescent="0.3">
      <c r="A3059">
        <v>10299</v>
      </c>
      <c r="B3059" s="2">
        <v>45261</v>
      </c>
      <c r="C3059" t="s">
        <v>31</v>
      </c>
      <c r="D3059">
        <v>132</v>
      </c>
      <c r="E3059">
        <v>17</v>
      </c>
      <c r="F3059">
        <v>5</v>
      </c>
      <c r="G3059">
        <v>0</v>
      </c>
    </row>
    <row r="3060" spans="1:7" x14ac:dyDescent="0.3">
      <c r="A3060">
        <v>10299</v>
      </c>
      <c r="B3060" s="2">
        <v>45474</v>
      </c>
      <c r="C3060" t="s">
        <v>55</v>
      </c>
      <c r="D3060">
        <v>168</v>
      </c>
      <c r="E3060">
        <v>45</v>
      </c>
      <c r="F3060">
        <v>0</v>
      </c>
      <c r="G3060">
        <v>0</v>
      </c>
    </row>
    <row r="3061" spans="1:7" x14ac:dyDescent="0.3">
      <c r="A3061">
        <v>10299</v>
      </c>
      <c r="B3061" s="2">
        <v>45597</v>
      </c>
      <c r="C3061" t="s">
        <v>40</v>
      </c>
      <c r="D3061">
        <v>248</v>
      </c>
      <c r="E3061">
        <v>59</v>
      </c>
      <c r="F3061">
        <v>1</v>
      </c>
      <c r="G3061">
        <v>0</v>
      </c>
    </row>
    <row r="3062" spans="1:7" x14ac:dyDescent="0.3">
      <c r="A3062">
        <v>10299</v>
      </c>
      <c r="B3062" s="2">
        <v>45047</v>
      </c>
      <c r="C3062" t="s">
        <v>101</v>
      </c>
      <c r="D3062">
        <v>218</v>
      </c>
      <c r="E3062">
        <v>57</v>
      </c>
      <c r="F3062">
        <v>0</v>
      </c>
      <c r="G3062">
        <v>0</v>
      </c>
    </row>
  </sheetData>
  <autoFilter ref="A1:G1" xr:uid="{00000000-0001-0000-0200-000000000000}"/>
  <pageMargins left="0.7" right="0.7" top="0.75" bottom="0.75" header="0.3" footer="0.3"/>
  <ignoredErrors>
    <ignoredError sqref="C30 C9"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2406-D453-4F97-BBF6-03B0B61126BC}">
  <dimension ref="A1:Y771"/>
  <sheetViews>
    <sheetView topLeftCell="S1" zoomScale="85" zoomScaleNormal="85" workbookViewId="0">
      <selection activeCell="AD15" sqref="AD15"/>
    </sheetView>
  </sheetViews>
  <sheetFormatPr defaultColWidth="10.6640625" defaultRowHeight="14.4" x14ac:dyDescent="0.3"/>
  <cols>
    <col min="1" max="2" width="17.6640625" bestFit="1" customWidth="1"/>
    <col min="3" max="3" width="25" bestFit="1" customWidth="1"/>
    <col min="4" max="4" width="25.109375" bestFit="1" customWidth="1"/>
    <col min="5" max="5" width="26.21875" bestFit="1" customWidth="1"/>
    <col min="6" max="7" width="10.6640625" customWidth="1"/>
    <col min="8" max="8" width="17.109375" bestFit="1" customWidth="1"/>
    <col min="9" max="10" width="10.6640625" customWidth="1"/>
    <col min="11" max="11" width="7.33203125" bestFit="1" customWidth="1"/>
    <col min="12" max="12" width="16.6640625" bestFit="1" customWidth="1"/>
    <col min="13" max="13" width="13" bestFit="1" customWidth="1"/>
    <col min="14" max="14" width="12" bestFit="1" customWidth="1"/>
    <col min="15" max="15" width="10.21875" bestFit="1" customWidth="1"/>
    <col min="16" max="16" width="10.6640625" customWidth="1"/>
    <col min="18" max="18" width="15.109375" bestFit="1" customWidth="1"/>
    <col min="19" max="19" width="30.6640625" bestFit="1" customWidth="1"/>
    <col min="20" max="20" width="27" bestFit="1" customWidth="1"/>
    <col min="21" max="21" width="32" bestFit="1" customWidth="1"/>
    <col min="22" max="22" width="35.6640625" bestFit="1" customWidth="1"/>
    <col min="23" max="23" width="40.6640625" bestFit="1" customWidth="1"/>
    <col min="24" max="24" width="43.33203125" bestFit="1" customWidth="1"/>
    <col min="25" max="25" width="40.6640625" bestFit="1" customWidth="1"/>
  </cols>
  <sheetData>
    <row r="1" spans="1:25" ht="28.8" x14ac:dyDescent="0.3">
      <c r="A1" s="4" t="str" cm="1">
        <f t="array" ref="A1:A771">_xlfn._xlws.FILTER(Bookings!A:A, Bookings!A:A&lt;&gt;"")</f>
        <v>User ID</v>
      </c>
      <c r="B1" s="4" t="str" cm="1">
        <f t="array" ref="B1:B771">_xlfn._xlws.FILTER(Bookings!B:B, Bookings!B:B&lt;&gt;"")</f>
        <v>Region</v>
      </c>
      <c r="C1" s="4" t="str" cm="1">
        <f t="array" ref="C1:C771">_xlfn._xlws.FILTER(Bookings!C:C, Bookings!C:C&lt;&gt;"")</f>
        <v>Booking Date</v>
      </c>
      <c r="D1" s="4" t="str" cm="1">
        <f t="array" ref="D1:D771">_xlfn._xlws.FILTER(Bookings!D:D, Bookings!D:D&lt;&gt;"")</f>
        <v>Booking Type</v>
      </c>
      <c r="E1" s="4" t="str" cm="1">
        <f t="array" ref="E1:E771">_xlfn._xlws.FILTER(Bookings!E:E, Bookings!E:E&lt;&gt;"")</f>
        <v>Booking Value</v>
      </c>
      <c r="F1" s="7"/>
      <c r="G1" s="7"/>
      <c r="H1" s="8" t="s">
        <v>464</v>
      </c>
      <c r="I1" s="7"/>
      <c r="J1" s="7"/>
      <c r="K1" s="4" t="str">
        <f>A1</f>
        <v>User ID</v>
      </c>
      <c r="L1" s="4" t="str">
        <f>B1</f>
        <v>Region</v>
      </c>
      <c r="M1" s="4" t="str">
        <f>C1</f>
        <v>Booking Date</v>
      </c>
      <c r="N1" s="4" t="str">
        <f>D1</f>
        <v>Booking Type</v>
      </c>
      <c r="O1" s="4" t="str">
        <f>E1</f>
        <v>Booking Value</v>
      </c>
      <c r="P1" s="7"/>
      <c r="Q1" s="5"/>
      <c r="R1" s="22" t="s">
        <v>444</v>
      </c>
      <c r="S1" s="23" t="s">
        <v>437</v>
      </c>
      <c r="T1" s="23" t="s">
        <v>438</v>
      </c>
      <c r="U1" s="23" t="s">
        <v>439</v>
      </c>
      <c r="V1" s="23" t="s">
        <v>440</v>
      </c>
      <c r="W1" s="23" t="s">
        <v>441</v>
      </c>
      <c r="X1" s="23" t="s">
        <v>442</v>
      </c>
      <c r="Y1" s="24" t="s">
        <v>443</v>
      </c>
    </row>
    <row r="2" spans="1:25" x14ac:dyDescent="0.3">
      <c r="A2">
        <v>10000</v>
      </c>
      <c r="B2" t="str">
        <v>Tamil Nadu</v>
      </c>
      <c r="C2" s="2">
        <v>44947</v>
      </c>
      <c r="D2" t="str">
        <v>New</v>
      </c>
      <c r="E2">
        <v>4834</v>
      </c>
      <c r="H2" t="str">
        <f>IF(COUNTIFS(A:A, A2, D:D, "Churn")&gt;0, "Churned", "Active")</f>
        <v>Active</v>
      </c>
      <c r="K2" cm="1">
        <f t="array" ref="K2:O503">_xlfn._xlws.FILTER(A2:E772, H2:H772="Active")</f>
        <v>10000</v>
      </c>
      <c r="L2" t="str">
        <v>Tamil Nadu</v>
      </c>
      <c r="M2" s="14">
        <v>44947</v>
      </c>
      <c r="N2" t="str">
        <v>New</v>
      </c>
      <c r="O2">
        <v>4834</v>
      </c>
      <c r="R2" s="20">
        <v>2020</v>
      </c>
      <c r="S2" s="6" cm="1">
        <f t="array" ref="S2">SUMPRODUCT((YEAR(C2:C772)=2019)*(D2:D772="New"))-SUMPRODUCT((YEAR(C2:C772)=2019)*(D2:D772="Churn"))</f>
        <v>0</v>
      </c>
      <c r="T2" s="6" cm="1">
        <f t="array" ref="T2">SUMPRODUCT((YEAR(C2:C772)=2020)*(D2:D772="New"))</f>
        <v>42</v>
      </c>
      <c r="U2" s="6" cm="1">
        <f t="array" ref="U2">SUMPRODUCT((YEAR(C2:C772)=2020)*(D2:D772="Churn"))</f>
        <v>18</v>
      </c>
      <c r="V2" s="6">
        <f>T2-U2</f>
        <v>24</v>
      </c>
      <c r="W2" s="6" cm="1">
        <f t="array" ref="W2">SUMPRODUCT((YEAR(C2:C772)=2019) * (E2:E772 &gt; 0) * (E2:E772))</f>
        <v>0</v>
      </c>
      <c r="X2" s="6" cm="1">
        <f t="array" ref="X2">SUMPRODUCT((YEAR(C2:C772)=2020)*(E2:E772))</f>
        <v>138734</v>
      </c>
      <c r="Y2" s="21" cm="1">
        <f t="array" ref="Y2">SUMPRODUCT((YEAR(M2:M503)&lt;=2020)*(O2:O503))</f>
        <v>132297</v>
      </c>
    </row>
    <row r="3" spans="1:25" x14ac:dyDescent="0.3">
      <c r="A3">
        <v>10000</v>
      </c>
      <c r="B3" t="str">
        <v>Tamil Nadu</v>
      </c>
      <c r="C3" s="2">
        <v>44912</v>
      </c>
      <c r="D3" t="str">
        <v>Upgrade</v>
      </c>
      <c r="E3">
        <v>866</v>
      </c>
      <c r="H3" t="str">
        <f t="shared" ref="H3:H66" si="0">IF(COUNTIFS(A:A, A3, D:D, "Churn")&gt;0, "Churned", "Active")</f>
        <v>Active</v>
      </c>
      <c r="K3">
        <v>10000</v>
      </c>
      <c r="L3" t="str">
        <v>Tamil Nadu</v>
      </c>
      <c r="M3" s="14">
        <v>44912</v>
      </c>
      <c r="N3" t="str">
        <v>Upgrade</v>
      </c>
      <c r="O3">
        <v>866</v>
      </c>
      <c r="R3" s="20">
        <v>2021</v>
      </c>
      <c r="S3" s="6">
        <f>V2</f>
        <v>24</v>
      </c>
      <c r="T3" s="6" cm="1">
        <f t="array" ref="T3">SUMPRODUCT((YEAR(C2:C772)=2021)*(D2:D772="New"))</f>
        <v>100</v>
      </c>
      <c r="U3" s="6" cm="1">
        <f t="array" ref="U3">SUMPRODUCT((YEAR(C2:C772)=2021)*(D2:D772="Churn"))</f>
        <v>37</v>
      </c>
      <c r="V3" s="6">
        <f>S3+T3-U3</f>
        <v>87</v>
      </c>
      <c r="W3" s="6">
        <f>Y2</f>
        <v>132297</v>
      </c>
      <c r="X3" s="6" cm="1">
        <f t="array" ref="X3">SUMPRODUCT((YEAR(C2:C772)=2021)*(E2:E772))</f>
        <v>399431</v>
      </c>
      <c r="Y3" s="21" cm="1">
        <f t="array" ref="Y3">SUMPRODUCT((YEAR(M2:M503)&lt;=2021)*(O2:O503))</f>
        <v>532636</v>
      </c>
    </row>
    <row r="4" spans="1:25" x14ac:dyDescent="0.3">
      <c r="A4">
        <v>10000</v>
      </c>
      <c r="B4" t="str">
        <v>Tamil Nadu</v>
      </c>
      <c r="C4" s="2">
        <v>44647</v>
      </c>
      <c r="D4" t="str">
        <v>Downgrade</v>
      </c>
      <c r="E4">
        <v>-317</v>
      </c>
      <c r="H4" t="str">
        <f t="shared" si="0"/>
        <v>Active</v>
      </c>
      <c r="K4">
        <v>10000</v>
      </c>
      <c r="L4" t="str">
        <v>Tamil Nadu</v>
      </c>
      <c r="M4" s="14">
        <v>44647</v>
      </c>
      <c r="N4" t="str">
        <v>Downgrade</v>
      </c>
      <c r="O4">
        <v>-317</v>
      </c>
      <c r="R4" s="20">
        <v>2022</v>
      </c>
      <c r="S4" s="6">
        <f>V3</f>
        <v>87</v>
      </c>
      <c r="T4" s="6" cm="1">
        <f t="array" ref="T4">SUMPRODUCT((YEAR(C2:C772)=2022)*(D2:D772="New"))</f>
        <v>101</v>
      </c>
      <c r="U4" s="6" cm="1">
        <f t="array" ref="U4">SUMPRODUCT((YEAR(C2:C772)=2022)*(D2:D772="Churn"))</f>
        <v>28</v>
      </c>
      <c r="V4" s="6">
        <f>S4+T4-U4</f>
        <v>160</v>
      </c>
      <c r="W4" s="6">
        <f>Y3</f>
        <v>532636</v>
      </c>
      <c r="X4" s="6" cm="1">
        <f t="array" ref="X4">SUMPRODUCT((YEAR(C2:C772)=2022)*(E2:E772))</f>
        <v>424594</v>
      </c>
      <c r="Y4" s="21" cm="1">
        <f t="array" ref="Y4">SUMPRODUCT((YEAR(M2:M503)&lt;=2022)*(O2:O503))</f>
        <v>941507</v>
      </c>
    </row>
    <row r="5" spans="1:25" x14ac:dyDescent="0.3">
      <c r="A5">
        <v>10000</v>
      </c>
      <c r="B5" t="str">
        <v>Tamil Nadu</v>
      </c>
      <c r="C5" s="2">
        <v>44916</v>
      </c>
      <c r="D5" t="str">
        <v>Downgrade</v>
      </c>
      <c r="E5">
        <v>-548</v>
      </c>
      <c r="H5" t="str">
        <f t="shared" si="0"/>
        <v>Active</v>
      </c>
      <c r="K5">
        <v>10000</v>
      </c>
      <c r="L5" t="str">
        <v>Tamil Nadu</v>
      </c>
      <c r="M5" s="14">
        <v>44916</v>
      </c>
      <c r="N5" t="str">
        <v>Downgrade</v>
      </c>
      <c r="O5">
        <v>-548</v>
      </c>
      <c r="R5" s="20">
        <v>2023</v>
      </c>
      <c r="S5" s="6">
        <f>V4</f>
        <v>160</v>
      </c>
      <c r="T5" s="6" cm="1">
        <f t="array" ref="T5">SUMPRODUCT((YEAR(C2:C772)=2023)*(D2:D772="New"))</f>
        <v>57</v>
      </c>
      <c r="U5" s="6" cm="1">
        <f t="array" ref="U5">SUMPRODUCT((YEAR(C2:C772)=2023)*(D2:D772="Churn"))</f>
        <v>15</v>
      </c>
      <c r="V5" s="6">
        <f>S5+T5-U5</f>
        <v>202</v>
      </c>
      <c r="W5" s="6">
        <f>Y4</f>
        <v>941507</v>
      </c>
      <c r="X5" s="6" cm="1">
        <f t="array" ref="X5">SUMPRODUCT((YEAR(C2:C772)=2023)*(E2:E772))</f>
        <v>250277</v>
      </c>
      <c r="Y5" s="21" cm="1">
        <f t="array" ref="Y5">SUMPRODUCT((YEAR(M2:M503)&lt;=2023)*(O2:O503))</f>
        <v>1175331</v>
      </c>
    </row>
    <row r="6" spans="1:25" x14ac:dyDescent="0.3">
      <c r="A6">
        <v>10001</v>
      </c>
      <c r="B6" t="str">
        <v>Tamil Nadu</v>
      </c>
      <c r="C6" s="2">
        <v>44831</v>
      </c>
      <c r="D6" t="str">
        <v>New</v>
      </c>
      <c r="E6">
        <v>4716</v>
      </c>
      <c r="H6" t="str">
        <f t="shared" si="0"/>
        <v>Churned</v>
      </c>
      <c r="K6">
        <v>10002</v>
      </c>
      <c r="L6" t="str">
        <v>Andhra Pradesh</v>
      </c>
      <c r="M6" s="14">
        <v>44799</v>
      </c>
      <c r="N6" t="str">
        <v>New</v>
      </c>
      <c r="O6">
        <v>5158</v>
      </c>
      <c r="R6" s="25">
        <v>2024</v>
      </c>
      <c r="S6" s="26">
        <f>V5</f>
        <v>202</v>
      </c>
      <c r="T6" s="26" cm="1">
        <f t="array" ref="T6">SUMPRODUCT((YEAR(C2:C772)=2024)*(D2:D772="New"))</f>
        <v>0</v>
      </c>
      <c r="U6" s="26" cm="1">
        <f t="array" ref="U6">SUMPRODUCT((YEAR(C2:C772)=2024)*(D2:D772="Churn"))</f>
        <v>0</v>
      </c>
      <c r="V6" s="26">
        <f>S6+T6-U6</f>
        <v>202</v>
      </c>
      <c r="W6" s="26">
        <f>Y5</f>
        <v>1175331</v>
      </c>
      <c r="X6" s="26">
        <f>Y5</f>
        <v>1175331</v>
      </c>
      <c r="Y6" s="27">
        <f>Y5</f>
        <v>1175331</v>
      </c>
    </row>
    <row r="7" spans="1:25" x14ac:dyDescent="0.3">
      <c r="A7">
        <v>10001</v>
      </c>
      <c r="B7" t="str">
        <v>Tamil Nadu</v>
      </c>
      <c r="C7" s="2">
        <v>44752</v>
      </c>
      <c r="D7" t="str">
        <v>Churn</v>
      </c>
      <c r="E7">
        <v>-4716</v>
      </c>
      <c r="H7" t="str">
        <f t="shared" si="0"/>
        <v>Churned</v>
      </c>
      <c r="K7">
        <v>10005</v>
      </c>
      <c r="L7" t="str">
        <v>Tamil Nadu</v>
      </c>
      <c r="M7" s="14">
        <v>44274</v>
      </c>
      <c r="N7" t="str">
        <v>New</v>
      </c>
      <c r="O7">
        <v>7273</v>
      </c>
      <c r="R7" s="3"/>
    </row>
    <row r="8" spans="1:25" x14ac:dyDescent="0.3">
      <c r="A8">
        <v>10001</v>
      </c>
      <c r="B8" t="str">
        <v>Tamil Nadu</v>
      </c>
      <c r="C8" s="2">
        <v>44885</v>
      </c>
      <c r="D8" t="str">
        <v>Churn</v>
      </c>
      <c r="E8">
        <v>0</v>
      </c>
      <c r="H8" t="str">
        <f t="shared" si="0"/>
        <v>Churned</v>
      </c>
      <c r="K8">
        <v>10005</v>
      </c>
      <c r="L8" t="str">
        <v>Tamil Nadu</v>
      </c>
      <c r="M8" s="14">
        <v>44066</v>
      </c>
      <c r="N8" t="str">
        <v>Upgrade</v>
      </c>
      <c r="O8">
        <v>786</v>
      </c>
      <c r="R8" s="3"/>
    </row>
    <row r="9" spans="1:25" x14ac:dyDescent="0.3">
      <c r="A9">
        <v>10002</v>
      </c>
      <c r="B9" t="str">
        <v>Andhra Pradesh</v>
      </c>
      <c r="C9" s="2">
        <v>44799</v>
      </c>
      <c r="D9" t="str">
        <v>New</v>
      </c>
      <c r="E9">
        <v>5158</v>
      </c>
      <c r="H9" t="str">
        <f t="shared" si="0"/>
        <v>Active</v>
      </c>
      <c r="K9">
        <v>10005</v>
      </c>
      <c r="L9" t="str">
        <v>Tamil Nadu</v>
      </c>
      <c r="M9" s="14">
        <v>44283</v>
      </c>
      <c r="N9" t="str">
        <v>Upgrade</v>
      </c>
      <c r="O9">
        <v>840</v>
      </c>
      <c r="R9" s="3"/>
    </row>
    <row r="10" spans="1:25" x14ac:dyDescent="0.3">
      <c r="A10">
        <v>10003</v>
      </c>
      <c r="B10" t="str">
        <v>Andhra Pradesh</v>
      </c>
      <c r="C10" s="2">
        <v>44708</v>
      </c>
      <c r="D10" t="str">
        <v>New</v>
      </c>
      <c r="E10">
        <v>5418</v>
      </c>
      <c r="H10" t="str">
        <f t="shared" si="0"/>
        <v>Churned</v>
      </c>
      <c r="K10">
        <v>10005</v>
      </c>
      <c r="L10" t="str">
        <v>Tamil Nadu</v>
      </c>
      <c r="M10" s="14">
        <v>44312</v>
      </c>
      <c r="N10" t="str">
        <v>Upgrade</v>
      </c>
      <c r="O10">
        <v>516</v>
      </c>
      <c r="R10" s="3"/>
    </row>
    <row r="11" spans="1:25" x14ac:dyDescent="0.3">
      <c r="A11">
        <v>10003</v>
      </c>
      <c r="B11" t="str">
        <v>Andhra Pradesh</v>
      </c>
      <c r="C11" s="2">
        <v>44897</v>
      </c>
      <c r="D11" t="str">
        <v>Churn</v>
      </c>
      <c r="E11">
        <v>-5418</v>
      </c>
      <c r="H11" t="str">
        <f t="shared" si="0"/>
        <v>Churned</v>
      </c>
      <c r="K11">
        <v>10007</v>
      </c>
      <c r="L11" t="str">
        <v>Tamil Nadu</v>
      </c>
      <c r="M11" s="14">
        <v>44205</v>
      </c>
      <c r="N11" t="str">
        <v>New</v>
      </c>
      <c r="O11">
        <v>5537</v>
      </c>
      <c r="R11" s="3"/>
    </row>
    <row r="12" spans="1:25" x14ac:dyDescent="0.3">
      <c r="A12">
        <v>10004</v>
      </c>
      <c r="B12" t="str">
        <v>Kerala</v>
      </c>
      <c r="C12" s="2">
        <v>43957</v>
      </c>
      <c r="D12" t="str">
        <v>New</v>
      </c>
      <c r="E12">
        <v>8611</v>
      </c>
      <c r="H12" t="str">
        <f t="shared" si="0"/>
        <v>Churned</v>
      </c>
      <c r="K12">
        <v>10007</v>
      </c>
      <c r="L12" t="str">
        <v>Tamil Nadu</v>
      </c>
      <c r="M12" s="14">
        <v>44021</v>
      </c>
      <c r="N12" t="str">
        <v>Downgrade</v>
      </c>
      <c r="O12">
        <v>-207</v>
      </c>
      <c r="R12" s="3"/>
    </row>
    <row r="13" spans="1:25" x14ac:dyDescent="0.3">
      <c r="A13">
        <v>10004</v>
      </c>
      <c r="B13" t="str">
        <v>Kerala</v>
      </c>
      <c r="C13" s="2">
        <v>44085</v>
      </c>
      <c r="D13" t="str">
        <v>Churn</v>
      </c>
      <c r="E13">
        <v>-8611</v>
      </c>
      <c r="H13" t="str">
        <f t="shared" si="0"/>
        <v>Churned</v>
      </c>
      <c r="K13">
        <v>10007</v>
      </c>
      <c r="L13" t="str">
        <v>Tamil Nadu</v>
      </c>
      <c r="M13" s="14">
        <v>43940</v>
      </c>
      <c r="N13" t="str">
        <v>Downgrade</v>
      </c>
      <c r="O13">
        <v>-260</v>
      </c>
      <c r="R13" s="3"/>
    </row>
    <row r="14" spans="1:25" x14ac:dyDescent="0.3">
      <c r="A14">
        <v>10004</v>
      </c>
      <c r="B14" t="str">
        <v>Kerala</v>
      </c>
      <c r="C14" s="2">
        <v>44057</v>
      </c>
      <c r="D14" t="str">
        <v>Upgrade</v>
      </c>
      <c r="E14">
        <v>546</v>
      </c>
      <c r="H14" t="str">
        <f t="shared" si="0"/>
        <v>Churned</v>
      </c>
      <c r="K14">
        <v>10008</v>
      </c>
      <c r="L14" t="str">
        <v>Andhra Pradesh</v>
      </c>
      <c r="M14" s="14">
        <v>44094</v>
      </c>
      <c r="N14" t="str">
        <v>New</v>
      </c>
      <c r="O14">
        <v>1580</v>
      </c>
      <c r="R14" s="3"/>
    </row>
    <row r="15" spans="1:25" x14ac:dyDescent="0.3">
      <c r="A15">
        <v>10004</v>
      </c>
      <c r="B15" t="str">
        <v>Kerala</v>
      </c>
      <c r="C15" s="2">
        <v>44190</v>
      </c>
      <c r="D15" t="str">
        <v>Churn</v>
      </c>
      <c r="E15">
        <v>-546</v>
      </c>
      <c r="H15" t="str">
        <f t="shared" si="0"/>
        <v>Churned</v>
      </c>
      <c r="K15">
        <v>10009</v>
      </c>
      <c r="L15" t="str">
        <v>Andhra Pradesh</v>
      </c>
      <c r="M15" s="14">
        <v>44964</v>
      </c>
      <c r="N15" t="str">
        <v>New</v>
      </c>
      <c r="O15">
        <v>5417</v>
      </c>
      <c r="R15" s="3"/>
    </row>
    <row r="16" spans="1:25" x14ac:dyDescent="0.3">
      <c r="A16">
        <v>10005</v>
      </c>
      <c r="B16" t="str">
        <v>Tamil Nadu</v>
      </c>
      <c r="C16" s="2">
        <v>44274</v>
      </c>
      <c r="D16" t="str">
        <v>New</v>
      </c>
      <c r="E16">
        <v>7273</v>
      </c>
      <c r="H16" t="str">
        <f t="shared" si="0"/>
        <v>Active</v>
      </c>
      <c r="K16">
        <v>10009</v>
      </c>
      <c r="L16" t="str">
        <v>Andhra Pradesh</v>
      </c>
      <c r="M16" s="14">
        <v>44922</v>
      </c>
      <c r="N16" t="str">
        <v>Downgrade</v>
      </c>
      <c r="O16">
        <v>-784</v>
      </c>
      <c r="R16" s="3"/>
    </row>
    <row r="17" spans="1:18" x14ac:dyDescent="0.3">
      <c r="A17">
        <v>10005</v>
      </c>
      <c r="B17" t="str">
        <v>Tamil Nadu</v>
      </c>
      <c r="C17" s="2">
        <v>44066</v>
      </c>
      <c r="D17" t="str">
        <v>Upgrade</v>
      </c>
      <c r="E17">
        <v>786</v>
      </c>
      <c r="H17" t="str">
        <f t="shared" si="0"/>
        <v>Active</v>
      </c>
      <c r="K17">
        <v>10009</v>
      </c>
      <c r="L17" t="str">
        <v>Andhra Pradesh</v>
      </c>
      <c r="M17" s="14">
        <v>45150</v>
      </c>
      <c r="N17" t="str">
        <v>Upgrade</v>
      </c>
      <c r="O17">
        <v>1103</v>
      </c>
      <c r="R17" s="3"/>
    </row>
    <row r="18" spans="1:18" x14ac:dyDescent="0.3">
      <c r="A18">
        <v>10005</v>
      </c>
      <c r="B18" t="str">
        <v>Tamil Nadu</v>
      </c>
      <c r="C18" s="2">
        <v>44283</v>
      </c>
      <c r="D18" t="str">
        <v>Upgrade</v>
      </c>
      <c r="E18">
        <v>840</v>
      </c>
      <c r="H18" t="str">
        <f t="shared" si="0"/>
        <v>Active</v>
      </c>
      <c r="K18">
        <v>10011</v>
      </c>
      <c r="L18" t="str">
        <v>Tamil Nadu</v>
      </c>
      <c r="M18" s="14">
        <v>44858</v>
      </c>
      <c r="N18" t="str">
        <v>New</v>
      </c>
      <c r="O18">
        <v>7558</v>
      </c>
      <c r="R18" s="3"/>
    </row>
    <row r="19" spans="1:18" x14ac:dyDescent="0.3">
      <c r="A19">
        <v>10005</v>
      </c>
      <c r="B19" t="str">
        <v>Tamil Nadu</v>
      </c>
      <c r="C19" s="2">
        <v>44312</v>
      </c>
      <c r="D19" t="str">
        <v>Upgrade</v>
      </c>
      <c r="E19">
        <v>516</v>
      </c>
      <c r="H19" t="str">
        <f t="shared" si="0"/>
        <v>Active</v>
      </c>
      <c r="K19">
        <v>10012</v>
      </c>
      <c r="L19" t="str">
        <v>Tamil Nadu</v>
      </c>
      <c r="M19" s="14">
        <v>44350</v>
      </c>
      <c r="N19" t="str">
        <v>New</v>
      </c>
      <c r="O19">
        <v>5393</v>
      </c>
      <c r="R19" s="3"/>
    </row>
    <row r="20" spans="1:18" x14ac:dyDescent="0.3">
      <c r="A20">
        <v>10006</v>
      </c>
      <c r="B20" t="str">
        <v>Andhra Pradesh</v>
      </c>
      <c r="C20" s="2">
        <v>45010</v>
      </c>
      <c r="D20" t="str">
        <v>New</v>
      </c>
      <c r="E20">
        <v>4059</v>
      </c>
      <c r="H20" t="str">
        <f t="shared" si="0"/>
        <v>Churned</v>
      </c>
      <c r="K20">
        <v>10012</v>
      </c>
      <c r="L20" t="str">
        <v>Tamil Nadu</v>
      </c>
      <c r="M20" s="14">
        <v>44482</v>
      </c>
      <c r="N20" t="str">
        <v>Upgrade</v>
      </c>
      <c r="O20">
        <v>487</v>
      </c>
      <c r="R20" s="3"/>
    </row>
    <row r="21" spans="1:18" x14ac:dyDescent="0.3">
      <c r="A21">
        <v>10006</v>
      </c>
      <c r="B21" t="str">
        <v>Andhra Pradesh</v>
      </c>
      <c r="C21" s="2">
        <v>44902</v>
      </c>
      <c r="D21" t="str">
        <v>Churn</v>
      </c>
      <c r="E21">
        <v>-4059</v>
      </c>
      <c r="H21" t="str">
        <f t="shared" si="0"/>
        <v>Churned</v>
      </c>
      <c r="K21">
        <v>10017</v>
      </c>
      <c r="L21" t="str">
        <v>Tamil Nadu</v>
      </c>
      <c r="M21" s="14">
        <v>44003</v>
      </c>
      <c r="N21" t="str">
        <v>New</v>
      </c>
      <c r="O21">
        <v>5785</v>
      </c>
      <c r="R21" s="3"/>
    </row>
    <row r="22" spans="1:18" x14ac:dyDescent="0.3">
      <c r="A22">
        <v>10006</v>
      </c>
      <c r="B22" t="str">
        <v>Andhra Pradesh</v>
      </c>
      <c r="C22" s="2">
        <v>44909</v>
      </c>
      <c r="D22" t="str">
        <v>Upgrade</v>
      </c>
      <c r="E22">
        <v>530</v>
      </c>
      <c r="H22" t="str">
        <f t="shared" si="0"/>
        <v>Churned</v>
      </c>
      <c r="K22">
        <v>10017</v>
      </c>
      <c r="L22" t="str">
        <v>Tamil Nadu</v>
      </c>
      <c r="M22" s="14">
        <v>44222</v>
      </c>
      <c r="N22" t="str">
        <v>Downgrade</v>
      </c>
      <c r="O22">
        <v>-743</v>
      </c>
      <c r="R22" s="3"/>
    </row>
    <row r="23" spans="1:18" x14ac:dyDescent="0.3">
      <c r="A23">
        <v>10007</v>
      </c>
      <c r="B23" t="str">
        <v>Tamil Nadu</v>
      </c>
      <c r="C23" s="2">
        <v>44205</v>
      </c>
      <c r="D23" t="str">
        <v>New</v>
      </c>
      <c r="E23">
        <v>5537</v>
      </c>
      <c r="H23" t="str">
        <f t="shared" si="0"/>
        <v>Active</v>
      </c>
      <c r="K23">
        <v>10017</v>
      </c>
      <c r="L23" t="str">
        <v>Tamil Nadu</v>
      </c>
      <c r="M23" s="14">
        <v>44058</v>
      </c>
      <c r="N23" t="str">
        <v>Upgrade</v>
      </c>
      <c r="O23">
        <v>820</v>
      </c>
      <c r="R23" s="3"/>
    </row>
    <row r="24" spans="1:18" x14ac:dyDescent="0.3">
      <c r="A24">
        <v>10007</v>
      </c>
      <c r="B24" t="str">
        <v>Tamil Nadu</v>
      </c>
      <c r="C24" s="2">
        <v>44021</v>
      </c>
      <c r="D24" t="str">
        <v>Downgrade</v>
      </c>
      <c r="E24">
        <v>-207</v>
      </c>
      <c r="H24" t="str">
        <f t="shared" si="0"/>
        <v>Active</v>
      </c>
      <c r="K24">
        <v>10018</v>
      </c>
      <c r="L24" t="str">
        <v>Tamil Nadu</v>
      </c>
      <c r="M24" s="14">
        <v>44305</v>
      </c>
      <c r="N24" t="str">
        <v>New</v>
      </c>
      <c r="O24">
        <v>1556</v>
      </c>
      <c r="R24" s="3"/>
    </row>
    <row r="25" spans="1:18" x14ac:dyDescent="0.3">
      <c r="A25">
        <v>10007</v>
      </c>
      <c r="B25" t="str">
        <v>Tamil Nadu</v>
      </c>
      <c r="C25" s="2">
        <v>43940</v>
      </c>
      <c r="D25" t="str">
        <v>Downgrade</v>
      </c>
      <c r="E25">
        <v>-260</v>
      </c>
      <c r="H25" t="str">
        <f t="shared" si="0"/>
        <v>Active</v>
      </c>
      <c r="K25">
        <v>10018</v>
      </c>
      <c r="L25" t="str">
        <v>Tamil Nadu</v>
      </c>
      <c r="M25" s="14">
        <v>44121</v>
      </c>
      <c r="N25" t="str">
        <v>Upgrade</v>
      </c>
      <c r="O25">
        <v>883</v>
      </c>
      <c r="R25" s="3"/>
    </row>
    <row r="26" spans="1:18" x14ac:dyDescent="0.3">
      <c r="A26">
        <v>10008</v>
      </c>
      <c r="B26" t="str">
        <v>Andhra Pradesh</v>
      </c>
      <c r="C26" s="2">
        <v>44094</v>
      </c>
      <c r="D26" t="str">
        <v>New</v>
      </c>
      <c r="E26">
        <v>1580</v>
      </c>
      <c r="H26" t="str">
        <f t="shared" si="0"/>
        <v>Active</v>
      </c>
      <c r="K26">
        <v>10019</v>
      </c>
      <c r="L26" t="str">
        <v>Andhra Pradesh</v>
      </c>
      <c r="M26" s="14">
        <v>44242</v>
      </c>
      <c r="N26" t="str">
        <v>New</v>
      </c>
      <c r="O26">
        <v>6385</v>
      </c>
      <c r="R26" s="3"/>
    </row>
    <row r="27" spans="1:18" x14ac:dyDescent="0.3">
      <c r="A27">
        <v>10009</v>
      </c>
      <c r="B27" t="str">
        <v>Andhra Pradesh</v>
      </c>
      <c r="C27" s="2">
        <v>44964</v>
      </c>
      <c r="D27" t="str">
        <v>New</v>
      </c>
      <c r="E27">
        <v>5417</v>
      </c>
      <c r="H27" t="str">
        <f t="shared" si="0"/>
        <v>Active</v>
      </c>
      <c r="K27">
        <v>10020</v>
      </c>
      <c r="L27" t="str">
        <v>Kerala</v>
      </c>
      <c r="M27" s="14">
        <v>44439</v>
      </c>
      <c r="N27" t="str">
        <v>New</v>
      </c>
      <c r="O27">
        <v>2955</v>
      </c>
      <c r="R27" s="3"/>
    </row>
    <row r="28" spans="1:18" x14ac:dyDescent="0.3">
      <c r="A28">
        <v>10009</v>
      </c>
      <c r="B28" t="str">
        <v>Andhra Pradesh</v>
      </c>
      <c r="C28" s="2">
        <v>44922</v>
      </c>
      <c r="D28" t="str">
        <v>Downgrade</v>
      </c>
      <c r="E28">
        <v>-784</v>
      </c>
      <c r="H28" t="str">
        <f t="shared" si="0"/>
        <v>Active</v>
      </c>
      <c r="K28">
        <v>10020</v>
      </c>
      <c r="L28" t="str">
        <v>Kerala</v>
      </c>
      <c r="M28" s="14">
        <v>44414</v>
      </c>
      <c r="N28" t="str">
        <v>Upgrade</v>
      </c>
      <c r="O28">
        <v>987</v>
      </c>
      <c r="R28" s="3"/>
    </row>
    <row r="29" spans="1:18" x14ac:dyDescent="0.3">
      <c r="A29">
        <v>10009</v>
      </c>
      <c r="B29" t="str">
        <v>Andhra Pradesh</v>
      </c>
      <c r="C29" s="2">
        <v>45150</v>
      </c>
      <c r="D29" t="str">
        <v>Upgrade</v>
      </c>
      <c r="E29">
        <v>1103</v>
      </c>
      <c r="H29" t="str">
        <f t="shared" si="0"/>
        <v>Active</v>
      </c>
      <c r="K29">
        <v>10020</v>
      </c>
      <c r="L29" t="str">
        <v>Kerala</v>
      </c>
      <c r="M29" s="14">
        <v>44609</v>
      </c>
      <c r="N29" t="str">
        <v>Upgrade</v>
      </c>
      <c r="O29">
        <v>623</v>
      </c>
      <c r="R29" s="3"/>
    </row>
    <row r="30" spans="1:18" x14ac:dyDescent="0.3">
      <c r="A30">
        <v>10010</v>
      </c>
      <c r="B30" t="str">
        <v>Karnataka</v>
      </c>
      <c r="C30" s="2">
        <v>44298</v>
      </c>
      <c r="D30" t="str">
        <v>New</v>
      </c>
      <c r="E30">
        <v>1794</v>
      </c>
      <c r="H30" t="str">
        <f t="shared" si="0"/>
        <v>Churned</v>
      </c>
      <c r="K30">
        <v>10021</v>
      </c>
      <c r="L30" t="str">
        <v>Tamil Nadu</v>
      </c>
      <c r="M30" s="14">
        <v>45117</v>
      </c>
      <c r="N30" t="str">
        <v>New</v>
      </c>
      <c r="O30">
        <v>5612</v>
      </c>
      <c r="R30" s="3"/>
    </row>
    <row r="31" spans="1:18" x14ac:dyDescent="0.3">
      <c r="A31">
        <v>10010</v>
      </c>
      <c r="B31" t="str">
        <v>Karnataka</v>
      </c>
      <c r="C31" s="2">
        <v>44470</v>
      </c>
      <c r="D31" t="str">
        <v>Upgrade</v>
      </c>
      <c r="E31">
        <v>720</v>
      </c>
      <c r="H31" t="str">
        <f t="shared" si="0"/>
        <v>Churned</v>
      </c>
      <c r="K31">
        <v>10022</v>
      </c>
      <c r="L31" t="str">
        <v>Tamil Nadu</v>
      </c>
      <c r="M31" s="14">
        <v>44556</v>
      </c>
      <c r="N31" t="str">
        <v>New</v>
      </c>
      <c r="O31">
        <v>3172</v>
      </c>
      <c r="R31" s="3"/>
    </row>
    <row r="32" spans="1:18" x14ac:dyDescent="0.3">
      <c r="A32">
        <v>10010</v>
      </c>
      <c r="B32" t="str">
        <v>Karnataka</v>
      </c>
      <c r="C32" s="2">
        <v>44489</v>
      </c>
      <c r="D32" t="str">
        <v>Churn</v>
      </c>
      <c r="E32">
        <v>-2514</v>
      </c>
      <c r="H32" t="str">
        <f t="shared" si="0"/>
        <v>Churned</v>
      </c>
      <c r="K32">
        <v>10023</v>
      </c>
      <c r="L32" t="str">
        <v>Andhra Pradesh</v>
      </c>
      <c r="M32" s="14">
        <v>44126</v>
      </c>
      <c r="N32" t="str">
        <v>New</v>
      </c>
      <c r="O32">
        <v>4027</v>
      </c>
      <c r="R32" s="3"/>
    </row>
    <row r="33" spans="1:18" x14ac:dyDescent="0.3">
      <c r="A33">
        <v>10010</v>
      </c>
      <c r="B33" t="str">
        <v>Karnataka</v>
      </c>
      <c r="C33" s="2">
        <v>44277</v>
      </c>
      <c r="D33" t="str">
        <v>Upgrade</v>
      </c>
      <c r="E33">
        <v>961</v>
      </c>
      <c r="H33" t="str">
        <f t="shared" si="0"/>
        <v>Churned</v>
      </c>
      <c r="K33">
        <v>10023</v>
      </c>
      <c r="L33" t="str">
        <v>Andhra Pradesh</v>
      </c>
      <c r="M33" s="14">
        <v>44146</v>
      </c>
      <c r="N33" t="str">
        <v>Upgrade</v>
      </c>
      <c r="O33">
        <v>1153</v>
      </c>
      <c r="R33" s="3"/>
    </row>
    <row r="34" spans="1:18" x14ac:dyDescent="0.3">
      <c r="A34">
        <v>10011</v>
      </c>
      <c r="B34" t="str">
        <v>Tamil Nadu</v>
      </c>
      <c r="C34" s="2">
        <v>44858</v>
      </c>
      <c r="D34" t="str">
        <v>New</v>
      </c>
      <c r="E34">
        <v>7558</v>
      </c>
      <c r="H34" t="str">
        <f t="shared" si="0"/>
        <v>Active</v>
      </c>
      <c r="K34">
        <v>10023</v>
      </c>
      <c r="L34" t="str">
        <v>Andhra Pradesh</v>
      </c>
      <c r="M34" s="14">
        <v>44279</v>
      </c>
      <c r="N34" t="str">
        <v>Downgrade</v>
      </c>
      <c r="O34">
        <v>-741</v>
      </c>
      <c r="R34" s="3"/>
    </row>
    <row r="35" spans="1:18" x14ac:dyDescent="0.3">
      <c r="A35">
        <v>10012</v>
      </c>
      <c r="B35" t="str">
        <v>Tamil Nadu</v>
      </c>
      <c r="C35" s="2">
        <v>44350</v>
      </c>
      <c r="D35" t="str">
        <v>New</v>
      </c>
      <c r="E35">
        <v>5393</v>
      </c>
      <c r="H35" t="str">
        <f t="shared" si="0"/>
        <v>Active</v>
      </c>
      <c r="K35">
        <v>10025</v>
      </c>
      <c r="L35" t="str">
        <v>Andhra Pradesh</v>
      </c>
      <c r="M35" s="14">
        <v>44601</v>
      </c>
      <c r="N35" t="str">
        <v>New</v>
      </c>
      <c r="O35">
        <v>7987</v>
      </c>
      <c r="R35" s="3"/>
    </row>
    <row r="36" spans="1:18" x14ac:dyDescent="0.3">
      <c r="A36">
        <v>10012</v>
      </c>
      <c r="B36" t="str">
        <v>Tamil Nadu</v>
      </c>
      <c r="C36" s="2">
        <v>44482</v>
      </c>
      <c r="D36" t="str">
        <v>Upgrade</v>
      </c>
      <c r="E36">
        <v>487</v>
      </c>
      <c r="H36" t="str">
        <f t="shared" si="0"/>
        <v>Active</v>
      </c>
      <c r="K36">
        <v>10025</v>
      </c>
      <c r="L36" t="str">
        <v>Andhra Pradesh</v>
      </c>
      <c r="M36" s="14">
        <v>44412</v>
      </c>
      <c r="N36" t="str">
        <v>Downgrade</v>
      </c>
      <c r="O36">
        <v>-457</v>
      </c>
      <c r="R36" s="3"/>
    </row>
    <row r="37" spans="1:18" x14ac:dyDescent="0.3">
      <c r="A37">
        <v>10013</v>
      </c>
      <c r="B37" t="str">
        <v>Kerala</v>
      </c>
      <c r="C37" s="2">
        <v>44410</v>
      </c>
      <c r="D37" t="str">
        <v>New</v>
      </c>
      <c r="E37">
        <v>4630</v>
      </c>
      <c r="H37" t="str">
        <f t="shared" si="0"/>
        <v>Churned</v>
      </c>
      <c r="K37">
        <v>10025</v>
      </c>
      <c r="L37" t="str">
        <v>Andhra Pradesh</v>
      </c>
      <c r="M37" s="14">
        <v>44303</v>
      </c>
      <c r="N37" t="str">
        <v>Upgrade</v>
      </c>
      <c r="O37">
        <v>733</v>
      </c>
      <c r="R37" s="3"/>
    </row>
    <row r="38" spans="1:18" x14ac:dyDescent="0.3">
      <c r="A38">
        <v>10013</v>
      </c>
      <c r="B38" t="str">
        <v>Kerala</v>
      </c>
      <c r="C38" s="2">
        <v>44653</v>
      </c>
      <c r="D38" t="str">
        <v>Upgrade</v>
      </c>
      <c r="E38">
        <v>967</v>
      </c>
      <c r="H38" t="str">
        <f t="shared" si="0"/>
        <v>Churned</v>
      </c>
      <c r="K38">
        <v>10026</v>
      </c>
      <c r="L38" t="str">
        <v>Kerala</v>
      </c>
      <c r="M38" s="14">
        <v>44038</v>
      </c>
      <c r="N38" t="str">
        <v>New</v>
      </c>
      <c r="O38">
        <v>7317</v>
      </c>
      <c r="R38" s="3"/>
    </row>
    <row r="39" spans="1:18" x14ac:dyDescent="0.3">
      <c r="A39">
        <v>10013</v>
      </c>
      <c r="B39" t="str">
        <v>Kerala</v>
      </c>
      <c r="C39" s="2">
        <v>44648</v>
      </c>
      <c r="D39" t="str">
        <v>Churn</v>
      </c>
      <c r="E39">
        <v>-5597</v>
      </c>
      <c r="H39" t="str">
        <f t="shared" si="0"/>
        <v>Churned</v>
      </c>
      <c r="K39">
        <v>10028</v>
      </c>
      <c r="L39" t="str">
        <v>Andhra Pradesh</v>
      </c>
      <c r="M39" s="14">
        <v>44915</v>
      </c>
      <c r="N39" t="str">
        <v>New</v>
      </c>
      <c r="O39">
        <v>5526</v>
      </c>
      <c r="R39" s="3"/>
    </row>
    <row r="40" spans="1:18" x14ac:dyDescent="0.3">
      <c r="A40">
        <v>10013</v>
      </c>
      <c r="B40" t="str">
        <v>Kerala</v>
      </c>
      <c r="C40" s="2">
        <v>44419</v>
      </c>
      <c r="D40" t="str">
        <v>Churn</v>
      </c>
      <c r="E40">
        <v>0</v>
      </c>
      <c r="H40" t="str">
        <f t="shared" si="0"/>
        <v>Churned</v>
      </c>
      <c r="K40">
        <v>10031</v>
      </c>
      <c r="L40" t="str">
        <v>Andhra Pradesh</v>
      </c>
      <c r="M40" s="14">
        <v>44002</v>
      </c>
      <c r="N40" t="str">
        <v>New</v>
      </c>
      <c r="O40">
        <v>7033</v>
      </c>
      <c r="R40" s="3"/>
    </row>
    <row r="41" spans="1:18" x14ac:dyDescent="0.3">
      <c r="A41">
        <v>10014</v>
      </c>
      <c r="B41" t="str">
        <v>Andhra Pradesh</v>
      </c>
      <c r="C41" s="2">
        <v>44941</v>
      </c>
      <c r="D41" t="str">
        <v>New</v>
      </c>
      <c r="E41">
        <v>4943</v>
      </c>
      <c r="H41" t="str">
        <f t="shared" si="0"/>
        <v>Churned</v>
      </c>
      <c r="K41">
        <v>10031</v>
      </c>
      <c r="L41" t="str">
        <v>Andhra Pradesh</v>
      </c>
      <c r="M41" s="14">
        <v>44081</v>
      </c>
      <c r="N41" t="str">
        <v>Downgrade</v>
      </c>
      <c r="O41">
        <v>-621</v>
      </c>
      <c r="R41" s="3"/>
    </row>
    <row r="42" spans="1:18" x14ac:dyDescent="0.3">
      <c r="A42">
        <v>10014</v>
      </c>
      <c r="B42" t="str">
        <v>Andhra Pradesh</v>
      </c>
      <c r="C42" s="2">
        <v>44802</v>
      </c>
      <c r="D42" t="str">
        <v>Churn</v>
      </c>
      <c r="E42">
        <v>-4943</v>
      </c>
      <c r="H42" t="str">
        <f t="shared" si="0"/>
        <v>Churned</v>
      </c>
      <c r="K42">
        <v>10031</v>
      </c>
      <c r="L42" t="str">
        <v>Andhra Pradesh</v>
      </c>
      <c r="M42" s="14">
        <v>44038</v>
      </c>
      <c r="N42" t="str">
        <v>Upgrade</v>
      </c>
      <c r="O42">
        <v>1106</v>
      </c>
      <c r="R42" s="3"/>
    </row>
    <row r="43" spans="1:18" x14ac:dyDescent="0.3">
      <c r="A43">
        <v>10015</v>
      </c>
      <c r="B43" t="str">
        <v>Tamil Nadu</v>
      </c>
      <c r="C43" s="2">
        <v>44638</v>
      </c>
      <c r="D43" t="str">
        <v>New</v>
      </c>
      <c r="E43">
        <v>4198</v>
      </c>
      <c r="H43" t="str">
        <f t="shared" si="0"/>
        <v>Churned</v>
      </c>
      <c r="K43">
        <v>10031</v>
      </c>
      <c r="L43" t="str">
        <v>Andhra Pradesh</v>
      </c>
      <c r="M43" s="14">
        <v>43966</v>
      </c>
      <c r="N43" t="str">
        <v>Upgrade</v>
      </c>
      <c r="O43">
        <v>339</v>
      </c>
      <c r="R43" s="3"/>
    </row>
    <row r="44" spans="1:18" x14ac:dyDescent="0.3">
      <c r="A44">
        <v>10015</v>
      </c>
      <c r="B44" t="str">
        <v>Tamil Nadu</v>
      </c>
      <c r="C44" s="2">
        <v>44772</v>
      </c>
      <c r="D44" t="str">
        <v>Churn</v>
      </c>
      <c r="E44">
        <v>-4198</v>
      </c>
      <c r="H44" t="str">
        <f t="shared" si="0"/>
        <v>Churned</v>
      </c>
      <c r="K44">
        <v>10033</v>
      </c>
      <c r="L44" t="str">
        <v>Andhra Pradesh</v>
      </c>
      <c r="M44" s="14">
        <v>44007</v>
      </c>
      <c r="N44" t="str">
        <v>New</v>
      </c>
      <c r="O44">
        <v>4264</v>
      </c>
      <c r="R44" s="3"/>
    </row>
    <row r="45" spans="1:18" x14ac:dyDescent="0.3">
      <c r="A45">
        <v>10016</v>
      </c>
      <c r="B45" t="str">
        <v>Karnataka</v>
      </c>
      <c r="C45" s="2">
        <v>45011</v>
      </c>
      <c r="D45" t="str">
        <v>New</v>
      </c>
      <c r="E45">
        <v>6422</v>
      </c>
      <c r="H45" t="str">
        <f t="shared" si="0"/>
        <v>Churned</v>
      </c>
      <c r="K45">
        <v>10033</v>
      </c>
      <c r="L45" t="str">
        <v>Andhra Pradesh</v>
      </c>
      <c r="M45" s="14">
        <v>44077</v>
      </c>
      <c r="N45" t="str">
        <v>Upgrade</v>
      </c>
      <c r="O45">
        <v>371</v>
      </c>
      <c r="R45" s="3"/>
    </row>
    <row r="46" spans="1:18" x14ac:dyDescent="0.3">
      <c r="A46">
        <v>10016</v>
      </c>
      <c r="B46" t="str">
        <v>Karnataka</v>
      </c>
      <c r="C46" s="2">
        <v>44976</v>
      </c>
      <c r="D46" t="str">
        <v>Upgrade</v>
      </c>
      <c r="E46">
        <v>603</v>
      </c>
      <c r="H46" t="str">
        <f t="shared" si="0"/>
        <v>Churned</v>
      </c>
      <c r="K46">
        <v>10035</v>
      </c>
      <c r="L46" t="str">
        <v>Kerala</v>
      </c>
      <c r="M46" s="14">
        <v>44423</v>
      </c>
      <c r="N46" t="str">
        <v>New</v>
      </c>
      <c r="O46">
        <v>1888</v>
      </c>
      <c r="R46" s="3"/>
    </row>
    <row r="47" spans="1:18" x14ac:dyDescent="0.3">
      <c r="A47">
        <v>10016</v>
      </c>
      <c r="B47" t="str">
        <v>Karnataka</v>
      </c>
      <c r="C47" s="2">
        <v>44838</v>
      </c>
      <c r="D47" t="str">
        <v>Churn</v>
      </c>
      <c r="E47">
        <v>-7025</v>
      </c>
      <c r="H47" t="str">
        <f t="shared" si="0"/>
        <v>Churned</v>
      </c>
      <c r="K47">
        <v>10035</v>
      </c>
      <c r="L47" t="str">
        <v>Kerala</v>
      </c>
      <c r="M47" s="14">
        <v>44709</v>
      </c>
      <c r="N47" t="str">
        <v>Upgrade</v>
      </c>
      <c r="O47">
        <v>1046</v>
      </c>
      <c r="R47" s="3"/>
    </row>
    <row r="48" spans="1:18" x14ac:dyDescent="0.3">
      <c r="A48">
        <v>10017</v>
      </c>
      <c r="B48" t="str">
        <v>Tamil Nadu</v>
      </c>
      <c r="C48" s="2">
        <v>44003</v>
      </c>
      <c r="D48" t="str">
        <v>New</v>
      </c>
      <c r="E48">
        <v>5785</v>
      </c>
      <c r="H48" t="str">
        <f t="shared" si="0"/>
        <v>Active</v>
      </c>
      <c r="K48">
        <v>10036</v>
      </c>
      <c r="L48" t="str">
        <v>Kerala</v>
      </c>
      <c r="M48" s="14">
        <v>44967</v>
      </c>
      <c r="N48" t="str">
        <v>New</v>
      </c>
      <c r="O48">
        <v>4155</v>
      </c>
      <c r="R48" s="3"/>
    </row>
    <row r="49" spans="1:18" x14ac:dyDescent="0.3">
      <c r="A49">
        <v>10017</v>
      </c>
      <c r="B49" t="str">
        <v>Tamil Nadu</v>
      </c>
      <c r="C49" s="2">
        <v>44222</v>
      </c>
      <c r="D49" t="str">
        <v>Downgrade</v>
      </c>
      <c r="E49">
        <v>-743</v>
      </c>
      <c r="H49" t="str">
        <f t="shared" si="0"/>
        <v>Active</v>
      </c>
      <c r="K49">
        <v>10036</v>
      </c>
      <c r="L49" t="str">
        <v>Kerala</v>
      </c>
      <c r="M49" s="14">
        <v>45203</v>
      </c>
      <c r="N49" t="str">
        <v>Upgrade</v>
      </c>
      <c r="O49">
        <v>345</v>
      </c>
      <c r="R49" s="3"/>
    </row>
    <row r="50" spans="1:18" x14ac:dyDescent="0.3">
      <c r="A50">
        <v>10017</v>
      </c>
      <c r="B50" t="str">
        <v>Tamil Nadu</v>
      </c>
      <c r="C50" s="2">
        <v>44058</v>
      </c>
      <c r="D50" t="str">
        <v>Upgrade</v>
      </c>
      <c r="E50">
        <v>820</v>
      </c>
      <c r="H50" t="str">
        <f t="shared" si="0"/>
        <v>Active</v>
      </c>
      <c r="K50">
        <v>10036</v>
      </c>
      <c r="L50" t="str">
        <v>Kerala</v>
      </c>
      <c r="M50" s="14">
        <v>45131</v>
      </c>
      <c r="N50" t="str">
        <v>Upgrade</v>
      </c>
      <c r="O50">
        <v>1125</v>
      </c>
      <c r="R50" s="3"/>
    </row>
    <row r="51" spans="1:18" x14ac:dyDescent="0.3">
      <c r="A51">
        <v>10018</v>
      </c>
      <c r="B51" t="str">
        <v>Tamil Nadu</v>
      </c>
      <c r="C51" s="2">
        <v>44305</v>
      </c>
      <c r="D51" t="str">
        <v>New</v>
      </c>
      <c r="E51">
        <v>1556</v>
      </c>
      <c r="H51" t="str">
        <f t="shared" si="0"/>
        <v>Active</v>
      </c>
      <c r="K51">
        <v>10036</v>
      </c>
      <c r="L51" t="str">
        <v>Kerala</v>
      </c>
      <c r="M51" s="14">
        <v>45183</v>
      </c>
      <c r="N51" t="str">
        <v>Downgrade</v>
      </c>
      <c r="O51">
        <v>-401</v>
      </c>
      <c r="R51" s="3"/>
    </row>
    <row r="52" spans="1:18" x14ac:dyDescent="0.3">
      <c r="A52">
        <v>10018</v>
      </c>
      <c r="B52" t="str">
        <v>Tamil Nadu</v>
      </c>
      <c r="C52" s="2">
        <v>44121</v>
      </c>
      <c r="D52" t="str">
        <v>Upgrade</v>
      </c>
      <c r="E52">
        <v>883</v>
      </c>
      <c r="H52" t="str">
        <f t="shared" si="0"/>
        <v>Active</v>
      </c>
      <c r="K52">
        <v>10037</v>
      </c>
      <c r="L52" t="str">
        <v>Kerala</v>
      </c>
      <c r="M52" s="14">
        <v>44173</v>
      </c>
      <c r="N52" t="str">
        <v>New</v>
      </c>
      <c r="O52">
        <v>6104</v>
      </c>
      <c r="R52" s="3"/>
    </row>
    <row r="53" spans="1:18" x14ac:dyDescent="0.3">
      <c r="A53">
        <v>10019</v>
      </c>
      <c r="B53" t="str">
        <v>Andhra Pradesh</v>
      </c>
      <c r="C53" s="2">
        <v>44242</v>
      </c>
      <c r="D53" t="str">
        <v>New</v>
      </c>
      <c r="E53">
        <v>6385</v>
      </c>
      <c r="H53" t="str">
        <f t="shared" si="0"/>
        <v>Active</v>
      </c>
      <c r="K53">
        <v>10037</v>
      </c>
      <c r="L53" t="str">
        <v>Kerala</v>
      </c>
      <c r="M53" s="14">
        <v>44164</v>
      </c>
      <c r="N53" t="str">
        <v>Downgrade</v>
      </c>
      <c r="O53">
        <v>-327</v>
      </c>
      <c r="R53" s="3"/>
    </row>
    <row r="54" spans="1:18" x14ac:dyDescent="0.3">
      <c r="A54">
        <v>10020</v>
      </c>
      <c r="B54" t="str">
        <v>Kerala</v>
      </c>
      <c r="C54" s="2">
        <v>44439</v>
      </c>
      <c r="D54" t="str">
        <v>New</v>
      </c>
      <c r="E54">
        <v>2955</v>
      </c>
      <c r="H54" t="str">
        <f t="shared" si="0"/>
        <v>Active</v>
      </c>
      <c r="K54">
        <v>10037</v>
      </c>
      <c r="L54" t="str">
        <v>Kerala</v>
      </c>
      <c r="M54" s="14">
        <v>44157</v>
      </c>
      <c r="N54" t="str">
        <v>Downgrade</v>
      </c>
      <c r="O54">
        <v>-618</v>
      </c>
      <c r="R54" s="3"/>
    </row>
    <row r="55" spans="1:18" x14ac:dyDescent="0.3">
      <c r="A55">
        <v>10020</v>
      </c>
      <c r="B55" t="str">
        <v>Kerala</v>
      </c>
      <c r="C55" s="2">
        <v>44414</v>
      </c>
      <c r="D55" t="str">
        <v>Upgrade</v>
      </c>
      <c r="E55">
        <v>987</v>
      </c>
      <c r="H55" t="str">
        <f t="shared" si="0"/>
        <v>Active</v>
      </c>
      <c r="K55">
        <v>10037</v>
      </c>
      <c r="L55" t="str">
        <v>Kerala</v>
      </c>
      <c r="M55" s="14">
        <v>44171</v>
      </c>
      <c r="N55" t="str">
        <v>Upgrade</v>
      </c>
      <c r="O55">
        <v>602</v>
      </c>
      <c r="R55" s="3"/>
    </row>
    <row r="56" spans="1:18" x14ac:dyDescent="0.3">
      <c r="A56">
        <v>10020</v>
      </c>
      <c r="B56" t="str">
        <v>Kerala</v>
      </c>
      <c r="C56" s="2">
        <v>44609</v>
      </c>
      <c r="D56" t="str">
        <v>Upgrade</v>
      </c>
      <c r="E56">
        <v>623</v>
      </c>
      <c r="H56" t="str">
        <f t="shared" si="0"/>
        <v>Active</v>
      </c>
      <c r="K56">
        <v>10038</v>
      </c>
      <c r="L56" t="str">
        <v>Andhra Pradesh</v>
      </c>
      <c r="M56" s="14">
        <v>44916</v>
      </c>
      <c r="N56" t="str">
        <v>New</v>
      </c>
      <c r="O56">
        <v>6548</v>
      </c>
      <c r="R56" s="3"/>
    </row>
    <row r="57" spans="1:18" x14ac:dyDescent="0.3">
      <c r="A57">
        <v>10021</v>
      </c>
      <c r="B57" t="str">
        <v>Tamil Nadu</v>
      </c>
      <c r="C57" s="2">
        <v>45117</v>
      </c>
      <c r="D57" t="str">
        <v>New</v>
      </c>
      <c r="E57">
        <v>5612</v>
      </c>
      <c r="H57" t="str">
        <f t="shared" si="0"/>
        <v>Active</v>
      </c>
      <c r="K57">
        <v>10038</v>
      </c>
      <c r="L57" t="str">
        <v>Andhra Pradesh</v>
      </c>
      <c r="M57" s="14">
        <v>44811</v>
      </c>
      <c r="N57" t="str">
        <v>Downgrade</v>
      </c>
      <c r="O57">
        <v>-508</v>
      </c>
      <c r="R57" s="3"/>
    </row>
    <row r="58" spans="1:18" x14ac:dyDescent="0.3">
      <c r="A58">
        <v>10022</v>
      </c>
      <c r="B58" t="str">
        <v>Tamil Nadu</v>
      </c>
      <c r="C58" s="2">
        <v>44556</v>
      </c>
      <c r="D58" t="str">
        <v>New</v>
      </c>
      <c r="E58">
        <v>3172</v>
      </c>
      <c r="H58" t="str">
        <f t="shared" si="0"/>
        <v>Active</v>
      </c>
      <c r="K58">
        <v>10039</v>
      </c>
      <c r="L58" t="str">
        <v>Karnataka</v>
      </c>
      <c r="M58" s="14">
        <v>44629</v>
      </c>
      <c r="N58" t="str">
        <v>New</v>
      </c>
      <c r="O58">
        <v>2721</v>
      </c>
      <c r="R58" s="3"/>
    </row>
    <row r="59" spans="1:18" x14ac:dyDescent="0.3">
      <c r="A59">
        <v>10023</v>
      </c>
      <c r="B59" t="str">
        <v>Andhra Pradesh</v>
      </c>
      <c r="C59" s="2">
        <v>44126</v>
      </c>
      <c r="D59" t="str">
        <v>New</v>
      </c>
      <c r="E59">
        <v>4027</v>
      </c>
      <c r="H59" t="str">
        <f t="shared" si="0"/>
        <v>Active</v>
      </c>
      <c r="K59">
        <v>10040</v>
      </c>
      <c r="L59" t="str">
        <v>Karnataka</v>
      </c>
      <c r="M59" s="14">
        <v>45039</v>
      </c>
      <c r="N59" t="str">
        <v>New</v>
      </c>
      <c r="O59">
        <v>4622</v>
      </c>
      <c r="R59" s="3"/>
    </row>
    <row r="60" spans="1:18" x14ac:dyDescent="0.3">
      <c r="A60">
        <v>10023</v>
      </c>
      <c r="B60" t="str">
        <v>Andhra Pradesh</v>
      </c>
      <c r="C60" s="2">
        <v>44146</v>
      </c>
      <c r="D60" t="str">
        <v>Upgrade</v>
      </c>
      <c r="E60">
        <v>1153</v>
      </c>
      <c r="H60" t="str">
        <f t="shared" si="0"/>
        <v>Active</v>
      </c>
      <c r="K60">
        <v>10040</v>
      </c>
      <c r="L60" t="str">
        <v>Karnataka</v>
      </c>
      <c r="M60" s="14">
        <v>44922</v>
      </c>
      <c r="N60" t="str">
        <v>Downgrade</v>
      </c>
      <c r="O60">
        <v>-373</v>
      </c>
      <c r="R60" s="3"/>
    </row>
    <row r="61" spans="1:18" x14ac:dyDescent="0.3">
      <c r="A61">
        <v>10023</v>
      </c>
      <c r="B61" t="str">
        <v>Andhra Pradesh</v>
      </c>
      <c r="C61" s="2">
        <v>44279</v>
      </c>
      <c r="D61" t="str">
        <v>Downgrade</v>
      </c>
      <c r="E61">
        <v>-741</v>
      </c>
      <c r="H61" t="str">
        <f t="shared" si="0"/>
        <v>Active</v>
      </c>
      <c r="K61">
        <v>10040</v>
      </c>
      <c r="L61" t="str">
        <v>Karnataka</v>
      </c>
      <c r="M61" s="14">
        <v>44856</v>
      </c>
      <c r="N61" t="str">
        <v>Upgrade</v>
      </c>
      <c r="O61">
        <v>979</v>
      </c>
      <c r="R61" s="3"/>
    </row>
    <row r="62" spans="1:18" x14ac:dyDescent="0.3">
      <c r="A62">
        <v>10024</v>
      </c>
      <c r="B62" t="str">
        <v>Tamil Nadu</v>
      </c>
      <c r="C62" s="2">
        <v>44141</v>
      </c>
      <c r="D62" t="str">
        <v>New</v>
      </c>
      <c r="E62">
        <v>3166</v>
      </c>
      <c r="H62" t="str">
        <f t="shared" si="0"/>
        <v>Churned</v>
      </c>
      <c r="K62">
        <v>10041</v>
      </c>
      <c r="L62" t="str">
        <v>Kerala</v>
      </c>
      <c r="M62" s="14">
        <v>44500</v>
      </c>
      <c r="N62" t="str">
        <v>New</v>
      </c>
      <c r="O62">
        <v>2840</v>
      </c>
      <c r="R62" s="3"/>
    </row>
    <row r="63" spans="1:18" x14ac:dyDescent="0.3">
      <c r="A63">
        <v>10024</v>
      </c>
      <c r="B63" t="str">
        <v>Tamil Nadu</v>
      </c>
      <c r="C63" s="2">
        <v>44132</v>
      </c>
      <c r="D63" t="str">
        <v>Churn</v>
      </c>
      <c r="E63">
        <v>-3166</v>
      </c>
      <c r="H63" t="str">
        <f t="shared" si="0"/>
        <v>Churned</v>
      </c>
      <c r="K63">
        <v>10042</v>
      </c>
      <c r="L63" t="str">
        <v>Andhra Pradesh</v>
      </c>
      <c r="M63" s="14">
        <v>43934</v>
      </c>
      <c r="N63" t="str">
        <v>New</v>
      </c>
      <c r="O63">
        <v>3005</v>
      </c>
      <c r="R63" s="3"/>
    </row>
    <row r="64" spans="1:18" x14ac:dyDescent="0.3">
      <c r="A64">
        <v>10024</v>
      </c>
      <c r="B64" t="str">
        <v>Tamil Nadu</v>
      </c>
      <c r="C64" s="2">
        <v>44356</v>
      </c>
      <c r="D64" t="str">
        <v>Upgrade</v>
      </c>
      <c r="E64">
        <v>588</v>
      </c>
      <c r="H64" t="str">
        <f t="shared" si="0"/>
        <v>Churned</v>
      </c>
      <c r="K64">
        <v>10042</v>
      </c>
      <c r="L64" t="str">
        <v>Andhra Pradesh</v>
      </c>
      <c r="M64" s="14">
        <v>44154</v>
      </c>
      <c r="N64" t="str">
        <v>Downgrade</v>
      </c>
      <c r="O64">
        <v>-274</v>
      </c>
      <c r="R64" s="3"/>
    </row>
    <row r="65" spans="1:18" x14ac:dyDescent="0.3">
      <c r="A65">
        <v>10025</v>
      </c>
      <c r="B65" t="str">
        <v>Andhra Pradesh</v>
      </c>
      <c r="C65" s="2">
        <v>44601</v>
      </c>
      <c r="D65" t="str">
        <v>New</v>
      </c>
      <c r="E65">
        <v>7987</v>
      </c>
      <c r="H65" t="str">
        <f t="shared" si="0"/>
        <v>Active</v>
      </c>
      <c r="K65">
        <v>10044</v>
      </c>
      <c r="L65" t="str">
        <v>Andhra Pradesh</v>
      </c>
      <c r="M65" s="14">
        <v>44248</v>
      </c>
      <c r="N65" t="str">
        <v>New</v>
      </c>
      <c r="O65">
        <v>3041</v>
      </c>
      <c r="R65" s="3"/>
    </row>
    <row r="66" spans="1:18" x14ac:dyDescent="0.3">
      <c r="A66">
        <v>10025</v>
      </c>
      <c r="B66" t="str">
        <v>Andhra Pradesh</v>
      </c>
      <c r="C66" s="2">
        <v>44412</v>
      </c>
      <c r="D66" t="str">
        <v>Downgrade</v>
      </c>
      <c r="E66">
        <v>-457</v>
      </c>
      <c r="H66" t="str">
        <f t="shared" si="0"/>
        <v>Active</v>
      </c>
      <c r="K66">
        <v>10044</v>
      </c>
      <c r="L66" t="str">
        <v>Andhra Pradesh</v>
      </c>
      <c r="M66" s="14">
        <v>44025</v>
      </c>
      <c r="N66" t="str">
        <v>Upgrade</v>
      </c>
      <c r="O66">
        <v>1120</v>
      </c>
      <c r="R66" s="3"/>
    </row>
    <row r="67" spans="1:18" x14ac:dyDescent="0.3">
      <c r="A67">
        <v>10025</v>
      </c>
      <c r="B67" t="str">
        <v>Andhra Pradesh</v>
      </c>
      <c r="C67" s="2">
        <v>44303</v>
      </c>
      <c r="D67" t="str">
        <v>Upgrade</v>
      </c>
      <c r="E67">
        <v>733</v>
      </c>
      <c r="H67" t="str">
        <f t="shared" ref="H67:H130" si="1">IF(COUNTIFS(A:A, A67, D:D, "Churn")&gt;0, "Churned", "Active")</f>
        <v>Active</v>
      </c>
      <c r="K67">
        <v>10044</v>
      </c>
      <c r="L67" t="str">
        <v>Andhra Pradesh</v>
      </c>
      <c r="M67" s="14">
        <v>44200</v>
      </c>
      <c r="N67" t="str">
        <v>Downgrade</v>
      </c>
      <c r="O67">
        <v>-772</v>
      </c>
      <c r="R67" s="3"/>
    </row>
    <row r="68" spans="1:18" x14ac:dyDescent="0.3">
      <c r="A68">
        <v>10026</v>
      </c>
      <c r="B68" t="str">
        <v>Kerala</v>
      </c>
      <c r="C68" s="2">
        <v>44038</v>
      </c>
      <c r="D68" t="str">
        <v>New</v>
      </c>
      <c r="E68">
        <v>7317</v>
      </c>
      <c r="H68" t="str">
        <f t="shared" si="1"/>
        <v>Active</v>
      </c>
      <c r="K68">
        <v>10044</v>
      </c>
      <c r="L68" t="str">
        <v>Andhra Pradesh</v>
      </c>
      <c r="M68" s="14">
        <v>44267</v>
      </c>
      <c r="N68" t="str">
        <v>Upgrade</v>
      </c>
      <c r="O68">
        <v>1073</v>
      </c>
      <c r="R68" s="3"/>
    </row>
    <row r="69" spans="1:18" x14ac:dyDescent="0.3">
      <c r="A69">
        <v>10027</v>
      </c>
      <c r="B69" t="str">
        <v>Andhra Pradesh</v>
      </c>
      <c r="C69" s="2">
        <v>44417</v>
      </c>
      <c r="D69" t="str">
        <v>New</v>
      </c>
      <c r="E69">
        <v>5519</v>
      </c>
      <c r="H69" t="str">
        <f t="shared" si="1"/>
        <v>Churned</v>
      </c>
      <c r="K69">
        <v>10046</v>
      </c>
      <c r="L69" t="str">
        <v>Karnataka</v>
      </c>
      <c r="M69" s="14">
        <v>44648</v>
      </c>
      <c r="N69" t="str">
        <v>New</v>
      </c>
      <c r="O69">
        <v>1634</v>
      </c>
      <c r="R69" s="3"/>
    </row>
    <row r="70" spans="1:18" x14ac:dyDescent="0.3">
      <c r="A70">
        <v>10027</v>
      </c>
      <c r="B70" t="str">
        <v>Andhra Pradesh</v>
      </c>
      <c r="C70" s="2">
        <v>44409</v>
      </c>
      <c r="D70" t="str">
        <v>Downgrade</v>
      </c>
      <c r="E70">
        <v>-314</v>
      </c>
      <c r="H70" t="str">
        <f t="shared" si="1"/>
        <v>Churned</v>
      </c>
      <c r="K70">
        <v>10046</v>
      </c>
      <c r="L70" t="str">
        <v>Karnataka</v>
      </c>
      <c r="M70" s="14">
        <v>44569</v>
      </c>
      <c r="N70" t="str">
        <v>Upgrade</v>
      </c>
      <c r="O70">
        <v>643</v>
      </c>
      <c r="R70" s="3"/>
    </row>
    <row r="71" spans="1:18" x14ac:dyDescent="0.3">
      <c r="A71">
        <v>10027</v>
      </c>
      <c r="B71" t="str">
        <v>Andhra Pradesh</v>
      </c>
      <c r="C71" s="2">
        <v>44229</v>
      </c>
      <c r="D71" t="str">
        <v>Churn</v>
      </c>
      <c r="E71">
        <v>-5205</v>
      </c>
      <c r="H71" t="str">
        <f t="shared" si="1"/>
        <v>Churned</v>
      </c>
      <c r="K71">
        <v>10047</v>
      </c>
      <c r="L71" t="str">
        <v>Kerala</v>
      </c>
      <c r="M71" s="14">
        <v>44221</v>
      </c>
      <c r="N71" t="str">
        <v>New</v>
      </c>
      <c r="O71">
        <v>2894</v>
      </c>
      <c r="R71" s="3"/>
    </row>
    <row r="72" spans="1:18" x14ac:dyDescent="0.3">
      <c r="A72">
        <v>10028</v>
      </c>
      <c r="B72" t="str">
        <v>Andhra Pradesh</v>
      </c>
      <c r="C72" s="2">
        <v>44915</v>
      </c>
      <c r="D72" t="str">
        <v>New</v>
      </c>
      <c r="E72">
        <v>5526</v>
      </c>
      <c r="H72" t="str">
        <f t="shared" si="1"/>
        <v>Active</v>
      </c>
      <c r="K72">
        <v>10048</v>
      </c>
      <c r="L72" t="str">
        <v>Karnataka</v>
      </c>
      <c r="M72" s="14">
        <v>44331</v>
      </c>
      <c r="N72" t="str">
        <v>New</v>
      </c>
      <c r="O72">
        <v>4398</v>
      </c>
      <c r="R72" s="3"/>
    </row>
    <row r="73" spans="1:18" x14ac:dyDescent="0.3">
      <c r="A73">
        <v>10029</v>
      </c>
      <c r="B73" t="str">
        <v>Andhra Pradesh</v>
      </c>
      <c r="C73" s="2">
        <v>44143</v>
      </c>
      <c r="D73" t="str">
        <v>New</v>
      </c>
      <c r="E73">
        <v>3525</v>
      </c>
      <c r="H73" t="str">
        <f t="shared" si="1"/>
        <v>Churned</v>
      </c>
      <c r="K73">
        <v>10048</v>
      </c>
      <c r="L73" t="str">
        <v>Karnataka</v>
      </c>
      <c r="M73" s="14">
        <v>44507</v>
      </c>
      <c r="N73" t="str">
        <v>Upgrade</v>
      </c>
      <c r="O73">
        <v>777</v>
      </c>
      <c r="R73" s="3"/>
    </row>
    <row r="74" spans="1:18" x14ac:dyDescent="0.3">
      <c r="A74">
        <v>10029</v>
      </c>
      <c r="B74" t="str">
        <v>Andhra Pradesh</v>
      </c>
      <c r="C74" s="2">
        <v>44308</v>
      </c>
      <c r="D74" t="str">
        <v>Churn</v>
      </c>
      <c r="E74">
        <v>-3525</v>
      </c>
      <c r="H74" t="str">
        <f t="shared" si="1"/>
        <v>Churned</v>
      </c>
      <c r="K74">
        <v>10049</v>
      </c>
      <c r="L74" t="str">
        <v>Karnataka</v>
      </c>
      <c r="M74" s="14">
        <v>44499</v>
      </c>
      <c r="N74" t="str">
        <v>New</v>
      </c>
      <c r="O74">
        <v>4190</v>
      </c>
      <c r="R74" s="3"/>
    </row>
    <row r="75" spans="1:18" x14ac:dyDescent="0.3">
      <c r="A75">
        <v>10029</v>
      </c>
      <c r="B75" t="str">
        <v>Andhra Pradesh</v>
      </c>
      <c r="C75" s="2">
        <v>44142</v>
      </c>
      <c r="D75" t="str">
        <v>Churn</v>
      </c>
      <c r="E75">
        <v>0</v>
      </c>
      <c r="H75" t="str">
        <f t="shared" si="1"/>
        <v>Churned</v>
      </c>
      <c r="K75">
        <v>10051</v>
      </c>
      <c r="L75" t="str">
        <v>Karnataka</v>
      </c>
      <c r="M75" s="14">
        <v>44642</v>
      </c>
      <c r="N75" t="str">
        <v>New</v>
      </c>
      <c r="O75">
        <v>4978</v>
      </c>
      <c r="R75" s="3"/>
    </row>
    <row r="76" spans="1:18" x14ac:dyDescent="0.3">
      <c r="A76">
        <v>10029</v>
      </c>
      <c r="B76" t="str">
        <v>Andhra Pradesh</v>
      </c>
      <c r="C76" s="2">
        <v>44229</v>
      </c>
      <c r="D76" t="str">
        <v>Upgrade</v>
      </c>
      <c r="E76">
        <v>982</v>
      </c>
      <c r="H76" t="str">
        <f t="shared" si="1"/>
        <v>Churned</v>
      </c>
      <c r="K76">
        <v>10051</v>
      </c>
      <c r="L76" t="str">
        <v>Karnataka</v>
      </c>
      <c r="M76" s="14">
        <v>44433</v>
      </c>
      <c r="N76" t="str">
        <v>Upgrade</v>
      </c>
      <c r="O76">
        <v>984</v>
      </c>
      <c r="R76" s="3"/>
    </row>
    <row r="77" spans="1:18" x14ac:dyDescent="0.3">
      <c r="A77">
        <v>10030</v>
      </c>
      <c r="B77" t="str">
        <v>Tamil Nadu</v>
      </c>
      <c r="C77" s="2">
        <v>45010</v>
      </c>
      <c r="D77" t="str">
        <v>New</v>
      </c>
      <c r="E77">
        <v>7139</v>
      </c>
      <c r="H77" t="str">
        <f t="shared" si="1"/>
        <v>Churned</v>
      </c>
      <c r="K77">
        <v>10052</v>
      </c>
      <c r="L77" t="str">
        <v>Karnataka</v>
      </c>
      <c r="M77" s="14">
        <v>44883</v>
      </c>
      <c r="N77" t="str">
        <v>New</v>
      </c>
      <c r="O77">
        <v>6097</v>
      </c>
      <c r="R77" s="3"/>
    </row>
    <row r="78" spans="1:18" x14ac:dyDescent="0.3">
      <c r="A78">
        <v>10030</v>
      </c>
      <c r="B78" t="str">
        <v>Tamil Nadu</v>
      </c>
      <c r="C78" s="2">
        <v>44772</v>
      </c>
      <c r="D78" t="str">
        <v>Churn</v>
      </c>
      <c r="E78">
        <v>-7139</v>
      </c>
      <c r="H78" t="str">
        <f t="shared" si="1"/>
        <v>Churned</v>
      </c>
      <c r="K78">
        <v>10052</v>
      </c>
      <c r="L78" t="str">
        <v>Karnataka</v>
      </c>
      <c r="M78" s="14">
        <v>45091</v>
      </c>
      <c r="N78" t="str">
        <v>Upgrade</v>
      </c>
      <c r="O78">
        <v>703</v>
      </c>
      <c r="R78" s="3"/>
    </row>
    <row r="79" spans="1:18" x14ac:dyDescent="0.3">
      <c r="A79">
        <v>10030</v>
      </c>
      <c r="B79" t="str">
        <v>Tamil Nadu</v>
      </c>
      <c r="C79" s="2">
        <v>44814</v>
      </c>
      <c r="D79" t="str">
        <v>Churn</v>
      </c>
      <c r="E79">
        <v>0</v>
      </c>
      <c r="H79" t="str">
        <f t="shared" si="1"/>
        <v>Churned</v>
      </c>
      <c r="K79">
        <v>10053</v>
      </c>
      <c r="L79" t="str">
        <v>Tamil Nadu</v>
      </c>
      <c r="M79" s="14">
        <v>44807</v>
      </c>
      <c r="N79" t="str">
        <v>New</v>
      </c>
      <c r="O79">
        <v>8101</v>
      </c>
      <c r="R79" s="3"/>
    </row>
    <row r="80" spans="1:18" x14ac:dyDescent="0.3">
      <c r="A80">
        <v>10031</v>
      </c>
      <c r="B80" t="str">
        <v>Andhra Pradesh</v>
      </c>
      <c r="C80" s="2">
        <v>44002</v>
      </c>
      <c r="D80" t="str">
        <v>New</v>
      </c>
      <c r="E80">
        <v>7033</v>
      </c>
      <c r="H80" t="str">
        <f t="shared" si="1"/>
        <v>Active</v>
      </c>
      <c r="K80">
        <v>10054</v>
      </c>
      <c r="L80" t="str">
        <v>Karnataka</v>
      </c>
      <c r="M80" s="14">
        <v>44096</v>
      </c>
      <c r="N80" t="str">
        <v>New</v>
      </c>
      <c r="O80">
        <v>4105</v>
      </c>
      <c r="R80" s="3"/>
    </row>
    <row r="81" spans="1:18" x14ac:dyDescent="0.3">
      <c r="A81">
        <v>10031</v>
      </c>
      <c r="B81" t="str">
        <v>Andhra Pradesh</v>
      </c>
      <c r="C81" s="2">
        <v>44081</v>
      </c>
      <c r="D81" t="str">
        <v>Downgrade</v>
      </c>
      <c r="E81">
        <v>-621</v>
      </c>
      <c r="H81" t="str">
        <f t="shared" si="1"/>
        <v>Active</v>
      </c>
      <c r="K81">
        <v>10054</v>
      </c>
      <c r="L81" t="str">
        <v>Karnataka</v>
      </c>
      <c r="M81" s="14">
        <v>44130</v>
      </c>
      <c r="N81" t="str">
        <v>Upgrade</v>
      </c>
      <c r="O81">
        <v>634</v>
      </c>
      <c r="R81" s="3"/>
    </row>
    <row r="82" spans="1:18" x14ac:dyDescent="0.3">
      <c r="A82">
        <v>10031</v>
      </c>
      <c r="B82" t="str">
        <v>Andhra Pradesh</v>
      </c>
      <c r="C82" s="2">
        <v>44038</v>
      </c>
      <c r="D82" t="str">
        <v>Upgrade</v>
      </c>
      <c r="E82">
        <v>1106</v>
      </c>
      <c r="H82" t="str">
        <f t="shared" si="1"/>
        <v>Active</v>
      </c>
      <c r="K82">
        <v>10055</v>
      </c>
      <c r="L82" t="str">
        <v>Kerala</v>
      </c>
      <c r="M82" s="14">
        <v>44645</v>
      </c>
      <c r="N82" t="str">
        <v>New</v>
      </c>
      <c r="O82">
        <v>3066</v>
      </c>
      <c r="R82" s="3"/>
    </row>
    <row r="83" spans="1:18" x14ac:dyDescent="0.3">
      <c r="A83">
        <v>10031</v>
      </c>
      <c r="B83" t="str">
        <v>Andhra Pradesh</v>
      </c>
      <c r="C83" s="2">
        <v>43966</v>
      </c>
      <c r="D83" t="str">
        <v>Upgrade</v>
      </c>
      <c r="E83">
        <v>339</v>
      </c>
      <c r="H83" t="str">
        <f t="shared" si="1"/>
        <v>Active</v>
      </c>
      <c r="K83">
        <v>10055</v>
      </c>
      <c r="L83" t="str">
        <v>Kerala</v>
      </c>
      <c r="M83" s="14">
        <v>44471</v>
      </c>
      <c r="N83" t="str">
        <v>Upgrade</v>
      </c>
      <c r="O83">
        <v>1067</v>
      </c>
      <c r="R83" s="3"/>
    </row>
    <row r="84" spans="1:18" x14ac:dyDescent="0.3">
      <c r="A84">
        <v>10032</v>
      </c>
      <c r="B84" t="str">
        <v>Karnataka</v>
      </c>
      <c r="C84" s="2">
        <v>44504</v>
      </c>
      <c r="D84" t="str">
        <v>New</v>
      </c>
      <c r="E84">
        <v>3864</v>
      </c>
      <c r="H84" t="str">
        <f t="shared" si="1"/>
        <v>Churned</v>
      </c>
      <c r="K84">
        <v>10055</v>
      </c>
      <c r="L84" t="str">
        <v>Kerala</v>
      </c>
      <c r="M84" s="14">
        <v>44706</v>
      </c>
      <c r="N84" t="str">
        <v>Upgrade</v>
      </c>
      <c r="O84">
        <v>658</v>
      </c>
      <c r="R84" s="3"/>
    </row>
    <row r="85" spans="1:18" x14ac:dyDescent="0.3">
      <c r="A85">
        <v>10032</v>
      </c>
      <c r="B85" t="str">
        <v>Karnataka</v>
      </c>
      <c r="C85" s="2">
        <v>44425</v>
      </c>
      <c r="D85" t="str">
        <v>Churn</v>
      </c>
      <c r="E85">
        <v>-3864</v>
      </c>
      <c r="H85" t="str">
        <f t="shared" si="1"/>
        <v>Churned</v>
      </c>
      <c r="K85">
        <v>10055</v>
      </c>
      <c r="L85" t="str">
        <v>Kerala</v>
      </c>
      <c r="M85" s="14">
        <v>44544</v>
      </c>
      <c r="N85" t="str">
        <v>Downgrade</v>
      </c>
      <c r="O85">
        <v>-241</v>
      </c>
      <c r="R85" s="3"/>
    </row>
    <row r="86" spans="1:18" x14ac:dyDescent="0.3">
      <c r="A86">
        <v>10033</v>
      </c>
      <c r="B86" t="str">
        <v>Andhra Pradesh</v>
      </c>
      <c r="C86" s="2">
        <v>44007</v>
      </c>
      <c r="D86" t="str">
        <v>New</v>
      </c>
      <c r="E86">
        <v>4264</v>
      </c>
      <c r="H86" t="str">
        <f t="shared" si="1"/>
        <v>Active</v>
      </c>
      <c r="K86">
        <v>10056</v>
      </c>
      <c r="L86" t="str">
        <v>Tamil Nadu</v>
      </c>
      <c r="M86" s="14">
        <v>44279</v>
      </c>
      <c r="N86" t="str">
        <v>New</v>
      </c>
      <c r="O86">
        <v>6089</v>
      </c>
      <c r="R86" s="3"/>
    </row>
    <row r="87" spans="1:18" x14ac:dyDescent="0.3">
      <c r="A87">
        <v>10033</v>
      </c>
      <c r="B87" t="str">
        <v>Andhra Pradesh</v>
      </c>
      <c r="C87" s="2">
        <v>44077</v>
      </c>
      <c r="D87" t="str">
        <v>Upgrade</v>
      </c>
      <c r="E87">
        <v>371</v>
      </c>
      <c r="H87" t="str">
        <f t="shared" si="1"/>
        <v>Active</v>
      </c>
      <c r="K87">
        <v>10056</v>
      </c>
      <c r="L87" t="str">
        <v>Tamil Nadu</v>
      </c>
      <c r="M87" s="14">
        <v>44347</v>
      </c>
      <c r="N87" t="str">
        <v>Upgrade</v>
      </c>
      <c r="O87">
        <v>784</v>
      </c>
      <c r="R87" s="3"/>
    </row>
    <row r="88" spans="1:18" x14ac:dyDescent="0.3">
      <c r="A88">
        <v>10034</v>
      </c>
      <c r="B88" t="str">
        <v>Kerala</v>
      </c>
      <c r="C88" s="2">
        <v>45108</v>
      </c>
      <c r="D88" t="str">
        <v>New</v>
      </c>
      <c r="E88">
        <v>6566</v>
      </c>
      <c r="H88" t="str">
        <f t="shared" si="1"/>
        <v>Churned</v>
      </c>
      <c r="K88">
        <v>10057</v>
      </c>
      <c r="L88" t="str">
        <v>Tamil Nadu</v>
      </c>
      <c r="M88" s="14">
        <v>44944</v>
      </c>
      <c r="N88" t="str">
        <v>New</v>
      </c>
      <c r="O88">
        <v>7282</v>
      </c>
      <c r="R88" s="3"/>
    </row>
    <row r="89" spans="1:18" x14ac:dyDescent="0.3">
      <c r="A89">
        <v>10034</v>
      </c>
      <c r="B89" t="str">
        <v>Kerala</v>
      </c>
      <c r="C89" s="2">
        <v>45178</v>
      </c>
      <c r="D89" t="str">
        <v>Upgrade</v>
      </c>
      <c r="E89">
        <v>328</v>
      </c>
      <c r="H89" t="str">
        <f t="shared" si="1"/>
        <v>Churned</v>
      </c>
      <c r="K89">
        <v>10057</v>
      </c>
      <c r="L89" t="str">
        <v>Tamil Nadu</v>
      </c>
      <c r="M89" s="14">
        <v>45001</v>
      </c>
      <c r="N89" t="str">
        <v>Upgrade</v>
      </c>
      <c r="O89">
        <v>921</v>
      </c>
      <c r="R89" s="3"/>
    </row>
    <row r="90" spans="1:18" x14ac:dyDescent="0.3">
      <c r="A90">
        <v>10034</v>
      </c>
      <c r="B90" t="str">
        <v>Kerala</v>
      </c>
      <c r="C90" s="2">
        <v>44963</v>
      </c>
      <c r="D90" t="str">
        <v>Churn</v>
      </c>
      <c r="E90">
        <v>-6894</v>
      </c>
      <c r="H90" t="str">
        <f t="shared" si="1"/>
        <v>Churned</v>
      </c>
      <c r="K90">
        <v>10060</v>
      </c>
      <c r="L90" t="str">
        <v>Tamil Nadu</v>
      </c>
      <c r="M90" s="14">
        <v>45171</v>
      </c>
      <c r="N90" t="str">
        <v>New</v>
      </c>
      <c r="O90">
        <v>6419</v>
      </c>
      <c r="R90" s="3"/>
    </row>
    <row r="91" spans="1:18" x14ac:dyDescent="0.3">
      <c r="A91">
        <v>10035</v>
      </c>
      <c r="B91" t="str">
        <v>Kerala</v>
      </c>
      <c r="C91" s="2">
        <v>44423</v>
      </c>
      <c r="D91" t="str">
        <v>New</v>
      </c>
      <c r="E91">
        <v>1888</v>
      </c>
      <c r="H91" t="str">
        <f t="shared" si="1"/>
        <v>Active</v>
      </c>
      <c r="K91">
        <v>10060</v>
      </c>
      <c r="L91" t="str">
        <v>Tamil Nadu</v>
      </c>
      <c r="M91" s="14">
        <v>45141</v>
      </c>
      <c r="N91" t="str">
        <v>Upgrade</v>
      </c>
      <c r="O91">
        <v>963</v>
      </c>
      <c r="R91" s="3"/>
    </row>
    <row r="92" spans="1:18" x14ac:dyDescent="0.3">
      <c r="A92">
        <v>10035</v>
      </c>
      <c r="B92" t="str">
        <v>Kerala</v>
      </c>
      <c r="C92" s="2">
        <v>44709</v>
      </c>
      <c r="D92" t="str">
        <v>Upgrade</v>
      </c>
      <c r="E92">
        <v>1046</v>
      </c>
      <c r="H92" t="str">
        <f t="shared" si="1"/>
        <v>Active</v>
      </c>
      <c r="K92">
        <v>10060</v>
      </c>
      <c r="L92" t="str">
        <v>Tamil Nadu</v>
      </c>
      <c r="M92" s="14">
        <v>45126</v>
      </c>
      <c r="N92" t="str">
        <v>Upgrade</v>
      </c>
      <c r="O92">
        <v>730</v>
      </c>
      <c r="R92" s="3"/>
    </row>
    <row r="93" spans="1:18" x14ac:dyDescent="0.3">
      <c r="A93">
        <v>10036</v>
      </c>
      <c r="B93" t="str">
        <v>Kerala</v>
      </c>
      <c r="C93" s="2">
        <v>44967</v>
      </c>
      <c r="D93" t="str">
        <v>New</v>
      </c>
      <c r="E93">
        <v>4155</v>
      </c>
      <c r="H93" t="str">
        <f t="shared" si="1"/>
        <v>Active</v>
      </c>
      <c r="K93">
        <v>10061</v>
      </c>
      <c r="L93" t="str">
        <v>Karnataka</v>
      </c>
      <c r="M93" s="14">
        <v>44933</v>
      </c>
      <c r="N93" t="str">
        <v>New</v>
      </c>
      <c r="O93">
        <v>6206</v>
      </c>
      <c r="R93" s="3"/>
    </row>
    <row r="94" spans="1:18" x14ac:dyDescent="0.3">
      <c r="A94">
        <v>10036</v>
      </c>
      <c r="B94" t="str">
        <v>Kerala</v>
      </c>
      <c r="C94" s="2">
        <v>45203</v>
      </c>
      <c r="D94" t="str">
        <v>Upgrade</v>
      </c>
      <c r="E94">
        <v>345</v>
      </c>
      <c r="H94" t="str">
        <f t="shared" si="1"/>
        <v>Active</v>
      </c>
      <c r="K94">
        <v>10065</v>
      </c>
      <c r="L94" t="str">
        <v>Kerala</v>
      </c>
      <c r="M94" s="14">
        <v>45016</v>
      </c>
      <c r="N94" t="str">
        <v>New</v>
      </c>
      <c r="O94">
        <v>1701</v>
      </c>
      <c r="R94" s="3"/>
    </row>
    <row r="95" spans="1:18" x14ac:dyDescent="0.3">
      <c r="A95">
        <v>10036</v>
      </c>
      <c r="B95" t="str">
        <v>Kerala</v>
      </c>
      <c r="C95" s="2">
        <v>45131</v>
      </c>
      <c r="D95" t="str">
        <v>Upgrade</v>
      </c>
      <c r="E95">
        <v>1125</v>
      </c>
      <c r="H95" t="str">
        <f t="shared" si="1"/>
        <v>Active</v>
      </c>
      <c r="K95">
        <v>10066</v>
      </c>
      <c r="L95" t="str">
        <v>Andhra Pradesh</v>
      </c>
      <c r="M95" s="14">
        <v>45145</v>
      </c>
      <c r="N95" t="str">
        <v>New</v>
      </c>
      <c r="O95">
        <v>7210</v>
      </c>
      <c r="R95" s="3"/>
    </row>
    <row r="96" spans="1:18" x14ac:dyDescent="0.3">
      <c r="A96">
        <v>10036</v>
      </c>
      <c r="B96" t="str">
        <v>Kerala</v>
      </c>
      <c r="C96" s="2">
        <v>45183</v>
      </c>
      <c r="D96" t="str">
        <v>Downgrade</v>
      </c>
      <c r="E96">
        <v>-401</v>
      </c>
      <c r="H96" t="str">
        <f t="shared" si="1"/>
        <v>Active</v>
      </c>
      <c r="K96">
        <v>10066</v>
      </c>
      <c r="L96" t="str">
        <v>Andhra Pradesh</v>
      </c>
      <c r="M96" s="14">
        <v>44984</v>
      </c>
      <c r="N96" t="str">
        <v>Downgrade</v>
      </c>
      <c r="O96">
        <v>-702</v>
      </c>
      <c r="R96" s="3"/>
    </row>
    <row r="97" spans="1:18" x14ac:dyDescent="0.3">
      <c r="A97">
        <v>10037</v>
      </c>
      <c r="B97" t="str">
        <v>Kerala</v>
      </c>
      <c r="C97" s="2">
        <v>44173</v>
      </c>
      <c r="D97" t="str">
        <v>New</v>
      </c>
      <c r="E97">
        <v>6104</v>
      </c>
      <c r="H97" t="str">
        <f t="shared" si="1"/>
        <v>Active</v>
      </c>
      <c r="K97">
        <v>10066</v>
      </c>
      <c r="L97" t="str">
        <v>Andhra Pradesh</v>
      </c>
      <c r="M97" s="14">
        <v>45090</v>
      </c>
      <c r="N97" t="str">
        <v>Downgrade</v>
      </c>
      <c r="O97">
        <v>-295</v>
      </c>
      <c r="R97" s="3"/>
    </row>
    <row r="98" spans="1:18" x14ac:dyDescent="0.3">
      <c r="A98">
        <v>10037</v>
      </c>
      <c r="B98" t="str">
        <v>Kerala</v>
      </c>
      <c r="C98" s="2">
        <v>44164</v>
      </c>
      <c r="D98" t="str">
        <v>Downgrade</v>
      </c>
      <c r="E98">
        <v>-327</v>
      </c>
      <c r="H98" t="str">
        <f t="shared" si="1"/>
        <v>Active</v>
      </c>
      <c r="K98">
        <v>10066</v>
      </c>
      <c r="L98" t="str">
        <v>Andhra Pradesh</v>
      </c>
      <c r="M98" s="14">
        <v>45011</v>
      </c>
      <c r="N98" t="str">
        <v>Upgrade</v>
      </c>
      <c r="O98">
        <v>1008</v>
      </c>
      <c r="R98" s="3"/>
    </row>
    <row r="99" spans="1:18" x14ac:dyDescent="0.3">
      <c r="A99">
        <v>10037</v>
      </c>
      <c r="B99" t="str">
        <v>Kerala</v>
      </c>
      <c r="C99" s="2">
        <v>44157</v>
      </c>
      <c r="D99" t="str">
        <v>Downgrade</v>
      </c>
      <c r="E99">
        <v>-618</v>
      </c>
      <c r="H99" t="str">
        <f t="shared" si="1"/>
        <v>Active</v>
      </c>
      <c r="K99">
        <v>10067</v>
      </c>
      <c r="L99" t="str">
        <v>Andhra Pradesh</v>
      </c>
      <c r="M99" s="14">
        <v>44858</v>
      </c>
      <c r="N99" t="str">
        <v>New</v>
      </c>
      <c r="O99">
        <v>5534</v>
      </c>
      <c r="R99" s="3"/>
    </row>
    <row r="100" spans="1:18" x14ac:dyDescent="0.3">
      <c r="A100">
        <v>10037</v>
      </c>
      <c r="B100" t="str">
        <v>Kerala</v>
      </c>
      <c r="C100" s="2">
        <v>44171</v>
      </c>
      <c r="D100" t="str">
        <v>Upgrade</v>
      </c>
      <c r="E100">
        <v>602</v>
      </c>
      <c r="H100" t="str">
        <f t="shared" si="1"/>
        <v>Active</v>
      </c>
      <c r="K100">
        <v>10067</v>
      </c>
      <c r="L100" t="str">
        <v>Andhra Pradesh</v>
      </c>
      <c r="M100" s="14">
        <v>44887</v>
      </c>
      <c r="N100" t="str">
        <v>Upgrade</v>
      </c>
      <c r="O100">
        <v>1063</v>
      </c>
      <c r="R100" s="3"/>
    </row>
    <row r="101" spans="1:18" x14ac:dyDescent="0.3">
      <c r="A101">
        <v>10038</v>
      </c>
      <c r="B101" t="str">
        <v>Andhra Pradesh</v>
      </c>
      <c r="C101" s="2">
        <v>44916</v>
      </c>
      <c r="D101" t="str">
        <v>New</v>
      </c>
      <c r="E101">
        <v>6548</v>
      </c>
      <c r="H101" t="str">
        <f t="shared" si="1"/>
        <v>Active</v>
      </c>
      <c r="K101">
        <v>10067</v>
      </c>
      <c r="L101" t="str">
        <v>Andhra Pradesh</v>
      </c>
      <c r="M101" s="14">
        <v>44897</v>
      </c>
      <c r="N101" t="str">
        <v>Upgrade</v>
      </c>
      <c r="O101">
        <v>1019</v>
      </c>
      <c r="R101" s="3"/>
    </row>
    <row r="102" spans="1:18" x14ac:dyDescent="0.3">
      <c r="A102">
        <v>10038</v>
      </c>
      <c r="B102" t="str">
        <v>Andhra Pradesh</v>
      </c>
      <c r="C102" s="2">
        <v>44811</v>
      </c>
      <c r="D102" t="str">
        <v>Downgrade</v>
      </c>
      <c r="E102">
        <v>-508</v>
      </c>
      <c r="H102" t="str">
        <f t="shared" si="1"/>
        <v>Active</v>
      </c>
      <c r="K102">
        <v>10068</v>
      </c>
      <c r="L102" t="str">
        <v>Karnataka</v>
      </c>
      <c r="M102" s="14">
        <v>44616</v>
      </c>
      <c r="N102" t="str">
        <v>New</v>
      </c>
      <c r="O102">
        <v>2888</v>
      </c>
      <c r="R102" s="3"/>
    </row>
    <row r="103" spans="1:18" x14ac:dyDescent="0.3">
      <c r="A103">
        <v>10039</v>
      </c>
      <c r="B103" t="str">
        <v>Karnataka</v>
      </c>
      <c r="C103" s="2">
        <v>44629</v>
      </c>
      <c r="D103" t="str">
        <v>New</v>
      </c>
      <c r="E103">
        <v>2721</v>
      </c>
      <c r="H103" t="str">
        <f t="shared" si="1"/>
        <v>Active</v>
      </c>
      <c r="K103">
        <v>10068</v>
      </c>
      <c r="L103" t="str">
        <v>Karnataka</v>
      </c>
      <c r="M103" s="14">
        <v>44549</v>
      </c>
      <c r="N103" t="str">
        <v>Downgrade</v>
      </c>
      <c r="O103">
        <v>-523</v>
      </c>
      <c r="R103" s="3"/>
    </row>
    <row r="104" spans="1:18" x14ac:dyDescent="0.3">
      <c r="A104">
        <v>10040</v>
      </c>
      <c r="B104" t="str">
        <v>Karnataka</v>
      </c>
      <c r="C104" s="2">
        <v>45039</v>
      </c>
      <c r="D104" t="str">
        <v>New</v>
      </c>
      <c r="E104">
        <v>4622</v>
      </c>
      <c r="H104" t="str">
        <f t="shared" si="1"/>
        <v>Active</v>
      </c>
      <c r="K104">
        <v>10068</v>
      </c>
      <c r="L104" t="str">
        <v>Karnataka</v>
      </c>
      <c r="M104" s="14">
        <v>44549</v>
      </c>
      <c r="N104" t="str">
        <v>Downgrade</v>
      </c>
      <c r="O104">
        <v>-389</v>
      </c>
      <c r="R104" s="3"/>
    </row>
    <row r="105" spans="1:18" x14ac:dyDescent="0.3">
      <c r="A105">
        <v>10040</v>
      </c>
      <c r="B105" t="str">
        <v>Karnataka</v>
      </c>
      <c r="C105" s="2">
        <v>44922</v>
      </c>
      <c r="D105" t="str">
        <v>Downgrade</v>
      </c>
      <c r="E105">
        <v>-373</v>
      </c>
      <c r="H105" t="str">
        <f t="shared" si="1"/>
        <v>Active</v>
      </c>
      <c r="K105">
        <v>10070</v>
      </c>
      <c r="L105" t="str">
        <v>Kerala</v>
      </c>
      <c r="M105" s="14">
        <v>44409</v>
      </c>
      <c r="N105" t="str">
        <v>New</v>
      </c>
      <c r="O105">
        <v>2863</v>
      </c>
      <c r="R105" s="3"/>
    </row>
    <row r="106" spans="1:18" x14ac:dyDescent="0.3">
      <c r="A106">
        <v>10040</v>
      </c>
      <c r="B106" t="str">
        <v>Karnataka</v>
      </c>
      <c r="C106" s="2">
        <v>44856</v>
      </c>
      <c r="D106" t="str">
        <v>Upgrade</v>
      </c>
      <c r="E106">
        <v>979</v>
      </c>
      <c r="H106" t="str">
        <f t="shared" si="1"/>
        <v>Active</v>
      </c>
      <c r="K106">
        <v>10071</v>
      </c>
      <c r="L106" t="str">
        <v>Kerala</v>
      </c>
      <c r="M106" s="14">
        <v>44487</v>
      </c>
      <c r="N106" t="str">
        <v>New</v>
      </c>
      <c r="O106">
        <v>6800</v>
      </c>
      <c r="R106" s="3"/>
    </row>
    <row r="107" spans="1:18" x14ac:dyDescent="0.3">
      <c r="A107">
        <v>10041</v>
      </c>
      <c r="B107" t="str">
        <v>Kerala</v>
      </c>
      <c r="C107" s="2">
        <v>44500</v>
      </c>
      <c r="D107" t="str">
        <v>New</v>
      </c>
      <c r="E107">
        <v>2840</v>
      </c>
      <c r="H107" t="str">
        <f t="shared" si="1"/>
        <v>Active</v>
      </c>
      <c r="K107">
        <v>10071</v>
      </c>
      <c r="L107" t="str">
        <v>Kerala</v>
      </c>
      <c r="M107" s="14">
        <v>44753</v>
      </c>
      <c r="N107" t="str">
        <v>Upgrade</v>
      </c>
      <c r="O107">
        <v>346</v>
      </c>
      <c r="R107" s="3"/>
    </row>
    <row r="108" spans="1:18" x14ac:dyDescent="0.3">
      <c r="A108">
        <v>10042</v>
      </c>
      <c r="B108" t="str">
        <v>Andhra Pradesh</v>
      </c>
      <c r="C108" s="2">
        <v>43934</v>
      </c>
      <c r="D108" t="str">
        <v>New</v>
      </c>
      <c r="E108">
        <v>3005</v>
      </c>
      <c r="H108" t="str">
        <f t="shared" si="1"/>
        <v>Active</v>
      </c>
      <c r="K108">
        <v>10072</v>
      </c>
      <c r="L108" t="str">
        <v>Tamil Nadu</v>
      </c>
      <c r="M108" s="14">
        <v>44445</v>
      </c>
      <c r="N108" t="str">
        <v>New</v>
      </c>
      <c r="O108">
        <v>8114</v>
      </c>
      <c r="R108" s="3"/>
    </row>
    <row r="109" spans="1:18" x14ac:dyDescent="0.3">
      <c r="A109">
        <v>10042</v>
      </c>
      <c r="B109" t="str">
        <v>Andhra Pradesh</v>
      </c>
      <c r="C109" s="2">
        <v>44154</v>
      </c>
      <c r="D109" t="str">
        <v>Downgrade</v>
      </c>
      <c r="E109">
        <v>-274</v>
      </c>
      <c r="H109" t="str">
        <f t="shared" si="1"/>
        <v>Active</v>
      </c>
      <c r="K109">
        <v>10072</v>
      </c>
      <c r="L109" t="str">
        <v>Tamil Nadu</v>
      </c>
      <c r="M109" s="14">
        <v>44370</v>
      </c>
      <c r="N109" t="str">
        <v>Upgrade</v>
      </c>
      <c r="O109">
        <v>312</v>
      </c>
      <c r="R109" s="3"/>
    </row>
    <row r="110" spans="1:18" x14ac:dyDescent="0.3">
      <c r="A110">
        <v>10043</v>
      </c>
      <c r="B110" t="str">
        <v>Karnataka</v>
      </c>
      <c r="C110" s="2">
        <v>44455</v>
      </c>
      <c r="D110" t="str">
        <v>New</v>
      </c>
      <c r="E110">
        <v>5049</v>
      </c>
      <c r="H110" t="str">
        <f t="shared" si="1"/>
        <v>Churned</v>
      </c>
      <c r="K110">
        <v>10072</v>
      </c>
      <c r="L110" t="str">
        <v>Tamil Nadu</v>
      </c>
      <c r="M110" s="14">
        <v>44412</v>
      </c>
      <c r="N110" t="str">
        <v>Upgrade</v>
      </c>
      <c r="O110">
        <v>790</v>
      </c>
      <c r="R110" s="3"/>
    </row>
    <row r="111" spans="1:18" x14ac:dyDescent="0.3">
      <c r="A111">
        <v>10043</v>
      </c>
      <c r="B111" t="str">
        <v>Karnataka</v>
      </c>
      <c r="C111" s="2">
        <v>44463</v>
      </c>
      <c r="D111" t="str">
        <v>Upgrade</v>
      </c>
      <c r="E111">
        <v>971</v>
      </c>
      <c r="H111" t="str">
        <f t="shared" si="1"/>
        <v>Churned</v>
      </c>
      <c r="K111">
        <v>10073</v>
      </c>
      <c r="L111" t="str">
        <v>Karnataka</v>
      </c>
      <c r="M111" s="14">
        <v>44264</v>
      </c>
      <c r="N111" t="str">
        <v>New</v>
      </c>
      <c r="O111">
        <v>3068</v>
      </c>
      <c r="R111" s="3"/>
    </row>
    <row r="112" spans="1:18" x14ac:dyDescent="0.3">
      <c r="A112">
        <v>10043</v>
      </c>
      <c r="B112" t="str">
        <v>Karnataka</v>
      </c>
      <c r="C112" s="2">
        <v>44261</v>
      </c>
      <c r="D112" t="str">
        <v>Churn</v>
      </c>
      <c r="E112">
        <v>-6020</v>
      </c>
      <c r="H112" t="str">
        <f t="shared" si="1"/>
        <v>Churned</v>
      </c>
      <c r="K112">
        <v>10073</v>
      </c>
      <c r="L112" t="str">
        <v>Karnataka</v>
      </c>
      <c r="M112" s="14">
        <v>44482</v>
      </c>
      <c r="N112" t="str">
        <v>Upgrade</v>
      </c>
      <c r="O112">
        <v>366</v>
      </c>
      <c r="R112" s="3"/>
    </row>
    <row r="113" spans="1:18" x14ac:dyDescent="0.3">
      <c r="A113">
        <v>10043</v>
      </c>
      <c r="B113" t="str">
        <v>Karnataka</v>
      </c>
      <c r="C113" s="2">
        <v>44313</v>
      </c>
      <c r="D113" t="str">
        <v>Upgrade</v>
      </c>
      <c r="E113">
        <v>524</v>
      </c>
      <c r="H113" t="str">
        <f t="shared" si="1"/>
        <v>Churned</v>
      </c>
      <c r="K113">
        <v>10073</v>
      </c>
      <c r="L113" t="str">
        <v>Karnataka</v>
      </c>
      <c r="M113" s="14">
        <v>44443</v>
      </c>
      <c r="N113" t="str">
        <v>Upgrade</v>
      </c>
      <c r="O113">
        <v>890</v>
      </c>
      <c r="R113" s="3"/>
    </row>
    <row r="114" spans="1:18" x14ac:dyDescent="0.3">
      <c r="A114">
        <v>10044</v>
      </c>
      <c r="B114" t="str">
        <v>Andhra Pradesh</v>
      </c>
      <c r="C114" s="2">
        <v>44248</v>
      </c>
      <c r="D114" t="str">
        <v>New</v>
      </c>
      <c r="E114">
        <v>3041</v>
      </c>
      <c r="H114" t="str">
        <f t="shared" si="1"/>
        <v>Active</v>
      </c>
      <c r="K114">
        <v>10074</v>
      </c>
      <c r="L114" t="str">
        <v>Tamil Nadu</v>
      </c>
      <c r="M114" s="14">
        <v>44454</v>
      </c>
      <c r="N114" t="str">
        <v>New</v>
      </c>
      <c r="O114">
        <v>8775</v>
      </c>
      <c r="R114" s="3"/>
    </row>
    <row r="115" spans="1:18" x14ac:dyDescent="0.3">
      <c r="A115">
        <v>10044</v>
      </c>
      <c r="B115" t="str">
        <v>Andhra Pradesh</v>
      </c>
      <c r="C115" s="2">
        <v>44025</v>
      </c>
      <c r="D115" t="str">
        <v>Upgrade</v>
      </c>
      <c r="E115">
        <v>1120</v>
      </c>
      <c r="H115" t="str">
        <f t="shared" si="1"/>
        <v>Active</v>
      </c>
      <c r="K115">
        <v>10074</v>
      </c>
      <c r="L115" t="str">
        <v>Tamil Nadu</v>
      </c>
      <c r="M115" s="14">
        <v>44321</v>
      </c>
      <c r="N115" t="str">
        <v>Upgrade</v>
      </c>
      <c r="O115">
        <v>554</v>
      </c>
      <c r="R115" s="3"/>
    </row>
    <row r="116" spans="1:18" x14ac:dyDescent="0.3">
      <c r="A116">
        <v>10044</v>
      </c>
      <c r="B116" t="str">
        <v>Andhra Pradesh</v>
      </c>
      <c r="C116" s="2">
        <v>44200</v>
      </c>
      <c r="D116" t="str">
        <v>Downgrade</v>
      </c>
      <c r="E116">
        <v>-772</v>
      </c>
      <c r="H116" t="str">
        <f t="shared" si="1"/>
        <v>Active</v>
      </c>
      <c r="K116">
        <v>10076</v>
      </c>
      <c r="L116" t="str">
        <v>Tamil Nadu</v>
      </c>
      <c r="M116" s="14">
        <v>44606</v>
      </c>
      <c r="N116" t="str">
        <v>New</v>
      </c>
      <c r="O116">
        <v>2728</v>
      </c>
      <c r="R116" s="3"/>
    </row>
    <row r="117" spans="1:18" x14ac:dyDescent="0.3">
      <c r="A117">
        <v>10044</v>
      </c>
      <c r="B117" t="str">
        <v>Andhra Pradesh</v>
      </c>
      <c r="C117" s="2">
        <v>44267</v>
      </c>
      <c r="D117" t="str">
        <v>Upgrade</v>
      </c>
      <c r="E117">
        <v>1073</v>
      </c>
      <c r="H117" t="str">
        <f t="shared" si="1"/>
        <v>Active</v>
      </c>
      <c r="K117">
        <v>10077</v>
      </c>
      <c r="L117" t="str">
        <v>Kerala</v>
      </c>
      <c r="M117" s="14">
        <v>44304</v>
      </c>
      <c r="N117" t="str">
        <v>New</v>
      </c>
      <c r="O117">
        <v>2423</v>
      </c>
      <c r="R117" s="3"/>
    </row>
    <row r="118" spans="1:18" x14ac:dyDescent="0.3">
      <c r="A118">
        <v>10045</v>
      </c>
      <c r="B118" t="str">
        <v>Karnataka</v>
      </c>
      <c r="C118" s="2">
        <v>44855</v>
      </c>
      <c r="D118" t="str">
        <v>New</v>
      </c>
      <c r="E118">
        <v>7092</v>
      </c>
      <c r="H118" t="str">
        <f t="shared" si="1"/>
        <v>Churned</v>
      </c>
      <c r="K118">
        <v>10078</v>
      </c>
      <c r="L118" t="str">
        <v>Tamil Nadu</v>
      </c>
      <c r="M118" s="14">
        <v>44075</v>
      </c>
      <c r="N118" t="str">
        <v>New</v>
      </c>
      <c r="O118">
        <v>4690</v>
      </c>
      <c r="R118" s="3"/>
    </row>
    <row r="119" spans="1:18" x14ac:dyDescent="0.3">
      <c r="A119">
        <v>10045</v>
      </c>
      <c r="B119" t="str">
        <v>Karnataka</v>
      </c>
      <c r="C119" s="2">
        <v>45017</v>
      </c>
      <c r="D119" t="str">
        <v>Upgrade</v>
      </c>
      <c r="E119">
        <v>1069</v>
      </c>
      <c r="H119" t="str">
        <f t="shared" si="1"/>
        <v>Churned</v>
      </c>
      <c r="K119">
        <v>10078</v>
      </c>
      <c r="L119" t="str">
        <v>Tamil Nadu</v>
      </c>
      <c r="M119" s="14">
        <v>44170</v>
      </c>
      <c r="N119" t="str">
        <v>Upgrade</v>
      </c>
      <c r="O119">
        <v>333</v>
      </c>
      <c r="R119" s="3"/>
    </row>
    <row r="120" spans="1:18" x14ac:dyDescent="0.3">
      <c r="A120">
        <v>10045</v>
      </c>
      <c r="B120" t="str">
        <v>Karnataka</v>
      </c>
      <c r="C120" s="2">
        <v>44900</v>
      </c>
      <c r="D120" t="str">
        <v>Churn</v>
      </c>
      <c r="E120">
        <v>-8161</v>
      </c>
      <c r="H120" t="str">
        <f t="shared" si="1"/>
        <v>Churned</v>
      </c>
      <c r="K120">
        <v>10080</v>
      </c>
      <c r="L120" t="str">
        <v>Andhra Pradesh</v>
      </c>
      <c r="M120" s="14">
        <v>44374</v>
      </c>
      <c r="N120" t="str">
        <v>New</v>
      </c>
      <c r="O120">
        <v>2841</v>
      </c>
      <c r="R120" s="3"/>
    </row>
    <row r="121" spans="1:18" x14ac:dyDescent="0.3">
      <c r="A121">
        <v>10045</v>
      </c>
      <c r="B121" t="str">
        <v>Karnataka</v>
      </c>
      <c r="C121" s="2">
        <v>44915</v>
      </c>
      <c r="D121" t="str">
        <v>Upgrade</v>
      </c>
      <c r="E121">
        <v>833</v>
      </c>
      <c r="H121" t="str">
        <f t="shared" si="1"/>
        <v>Churned</v>
      </c>
      <c r="K121">
        <v>10080</v>
      </c>
      <c r="L121" t="str">
        <v>Andhra Pradesh</v>
      </c>
      <c r="M121" s="14">
        <v>44427</v>
      </c>
      <c r="N121" t="str">
        <v>Upgrade</v>
      </c>
      <c r="O121">
        <v>572</v>
      </c>
      <c r="R121" s="3"/>
    </row>
    <row r="122" spans="1:18" x14ac:dyDescent="0.3">
      <c r="A122">
        <v>10046</v>
      </c>
      <c r="B122" t="str">
        <v>Karnataka</v>
      </c>
      <c r="C122" s="2">
        <v>44648</v>
      </c>
      <c r="D122" t="str">
        <v>New</v>
      </c>
      <c r="E122">
        <v>1634</v>
      </c>
      <c r="H122" t="str">
        <f t="shared" si="1"/>
        <v>Active</v>
      </c>
      <c r="K122">
        <v>10080</v>
      </c>
      <c r="L122" t="str">
        <v>Andhra Pradesh</v>
      </c>
      <c r="M122" s="14">
        <v>44168</v>
      </c>
      <c r="N122" t="str">
        <v>Upgrade</v>
      </c>
      <c r="O122">
        <v>469</v>
      </c>
      <c r="R122" s="3"/>
    </row>
    <row r="123" spans="1:18" x14ac:dyDescent="0.3">
      <c r="A123">
        <v>10046</v>
      </c>
      <c r="B123" t="str">
        <v>Karnataka</v>
      </c>
      <c r="C123" s="2">
        <v>44569</v>
      </c>
      <c r="D123" t="str">
        <v>Upgrade</v>
      </c>
      <c r="E123">
        <v>643</v>
      </c>
      <c r="H123" t="str">
        <f t="shared" si="1"/>
        <v>Active</v>
      </c>
      <c r="K123">
        <v>10080</v>
      </c>
      <c r="L123" t="str">
        <v>Andhra Pradesh</v>
      </c>
      <c r="M123" s="14">
        <v>44253</v>
      </c>
      <c r="N123" t="str">
        <v>Downgrade</v>
      </c>
      <c r="O123">
        <v>-782</v>
      </c>
      <c r="R123" s="3"/>
    </row>
    <row r="124" spans="1:18" x14ac:dyDescent="0.3">
      <c r="A124">
        <v>10047</v>
      </c>
      <c r="B124" t="str">
        <v>Kerala</v>
      </c>
      <c r="C124" s="2">
        <v>44221</v>
      </c>
      <c r="D124" t="str">
        <v>New</v>
      </c>
      <c r="E124">
        <v>2894</v>
      </c>
      <c r="H124" t="str">
        <f t="shared" si="1"/>
        <v>Active</v>
      </c>
      <c r="K124">
        <v>10081</v>
      </c>
      <c r="L124" t="str">
        <v>Kerala</v>
      </c>
      <c r="M124" s="14">
        <v>44354</v>
      </c>
      <c r="N124" t="str">
        <v>New</v>
      </c>
      <c r="O124">
        <v>6641</v>
      </c>
      <c r="R124" s="3"/>
    </row>
    <row r="125" spans="1:18" x14ac:dyDescent="0.3">
      <c r="A125">
        <v>10048</v>
      </c>
      <c r="B125" t="str">
        <v>Karnataka</v>
      </c>
      <c r="C125" s="2">
        <v>44331</v>
      </c>
      <c r="D125" t="str">
        <v>New</v>
      </c>
      <c r="E125">
        <v>4398</v>
      </c>
      <c r="H125" t="str">
        <f t="shared" si="1"/>
        <v>Active</v>
      </c>
      <c r="K125">
        <v>10081</v>
      </c>
      <c r="L125" t="str">
        <v>Kerala</v>
      </c>
      <c r="M125" s="14">
        <v>44270</v>
      </c>
      <c r="N125" t="str">
        <v>Downgrade</v>
      </c>
      <c r="O125">
        <v>-478</v>
      </c>
      <c r="R125" s="3"/>
    </row>
    <row r="126" spans="1:18" x14ac:dyDescent="0.3">
      <c r="A126">
        <v>10048</v>
      </c>
      <c r="B126" t="str">
        <v>Karnataka</v>
      </c>
      <c r="C126" s="2">
        <v>44507</v>
      </c>
      <c r="D126" t="str">
        <v>Upgrade</v>
      </c>
      <c r="E126">
        <v>777</v>
      </c>
      <c r="H126" t="str">
        <f t="shared" si="1"/>
        <v>Active</v>
      </c>
      <c r="K126">
        <v>10081</v>
      </c>
      <c r="L126" t="str">
        <v>Kerala</v>
      </c>
      <c r="M126" s="14">
        <v>44371</v>
      </c>
      <c r="N126" t="str">
        <v>Downgrade</v>
      </c>
      <c r="O126">
        <v>-648</v>
      </c>
      <c r="R126" s="3"/>
    </row>
    <row r="127" spans="1:18" x14ac:dyDescent="0.3">
      <c r="A127">
        <v>10049</v>
      </c>
      <c r="B127" t="str">
        <v>Karnataka</v>
      </c>
      <c r="C127" s="2">
        <v>44499</v>
      </c>
      <c r="D127" t="str">
        <v>New</v>
      </c>
      <c r="E127">
        <v>4190</v>
      </c>
      <c r="H127" t="str">
        <f t="shared" si="1"/>
        <v>Active</v>
      </c>
      <c r="K127">
        <v>10081</v>
      </c>
      <c r="L127" t="str">
        <v>Kerala</v>
      </c>
      <c r="M127" s="14">
        <v>44156</v>
      </c>
      <c r="N127" t="str">
        <v>Downgrade</v>
      </c>
      <c r="O127">
        <v>-642</v>
      </c>
      <c r="R127" s="3"/>
    </row>
    <row r="128" spans="1:18" x14ac:dyDescent="0.3">
      <c r="A128">
        <v>10050</v>
      </c>
      <c r="B128" t="str">
        <v>Tamil Nadu</v>
      </c>
      <c r="C128" s="2">
        <v>44840</v>
      </c>
      <c r="D128" t="str">
        <v>New</v>
      </c>
      <c r="E128">
        <v>8722</v>
      </c>
      <c r="H128" t="str">
        <f t="shared" si="1"/>
        <v>Churned</v>
      </c>
      <c r="K128">
        <v>10082</v>
      </c>
      <c r="L128" t="str">
        <v>Kerala</v>
      </c>
      <c r="M128" s="14">
        <v>43959</v>
      </c>
      <c r="N128" t="str">
        <v>New</v>
      </c>
      <c r="O128">
        <v>2875</v>
      </c>
      <c r="R128" s="3"/>
    </row>
    <row r="129" spans="1:18" x14ac:dyDescent="0.3">
      <c r="A129">
        <v>10050</v>
      </c>
      <c r="B129" t="str">
        <v>Tamil Nadu</v>
      </c>
      <c r="C129" s="2">
        <v>45017</v>
      </c>
      <c r="D129" t="str">
        <v>Upgrade</v>
      </c>
      <c r="E129">
        <v>699</v>
      </c>
      <c r="H129" t="str">
        <f t="shared" si="1"/>
        <v>Churned</v>
      </c>
      <c r="K129">
        <v>10082</v>
      </c>
      <c r="L129" t="str">
        <v>Kerala</v>
      </c>
      <c r="M129" s="14">
        <v>44207</v>
      </c>
      <c r="N129" t="str">
        <v>Downgrade</v>
      </c>
      <c r="O129">
        <v>-221</v>
      </c>
      <c r="R129" s="3"/>
    </row>
    <row r="130" spans="1:18" x14ac:dyDescent="0.3">
      <c r="A130">
        <v>10050</v>
      </c>
      <c r="B130" t="str">
        <v>Tamil Nadu</v>
      </c>
      <c r="C130" s="2">
        <v>45051</v>
      </c>
      <c r="D130" t="str">
        <v>Downgrade</v>
      </c>
      <c r="E130">
        <v>-759</v>
      </c>
      <c r="H130" t="str">
        <f t="shared" si="1"/>
        <v>Churned</v>
      </c>
      <c r="K130">
        <v>10082</v>
      </c>
      <c r="L130" t="str">
        <v>Kerala</v>
      </c>
      <c r="M130" s="14">
        <v>44050</v>
      </c>
      <c r="N130" t="str">
        <v>Downgrade</v>
      </c>
      <c r="O130">
        <v>-379</v>
      </c>
      <c r="R130" s="3"/>
    </row>
    <row r="131" spans="1:18" x14ac:dyDescent="0.3">
      <c r="A131">
        <v>10050</v>
      </c>
      <c r="B131" t="str">
        <v>Tamil Nadu</v>
      </c>
      <c r="C131" s="2">
        <v>45145</v>
      </c>
      <c r="D131" t="str">
        <v>Churn</v>
      </c>
      <c r="E131">
        <v>-8662</v>
      </c>
      <c r="H131" t="str">
        <f t="shared" ref="H131:H194" si="2">IF(COUNTIFS(A:A, A131, D:D, "Churn")&gt;0, "Churned", "Active")</f>
        <v>Churned</v>
      </c>
      <c r="K131">
        <v>10083</v>
      </c>
      <c r="L131" t="str">
        <v>Karnataka</v>
      </c>
      <c r="M131" s="14">
        <v>44522</v>
      </c>
      <c r="N131" t="str">
        <v>New</v>
      </c>
      <c r="O131">
        <v>5795</v>
      </c>
      <c r="R131" s="3"/>
    </row>
    <row r="132" spans="1:18" x14ac:dyDescent="0.3">
      <c r="A132">
        <v>10051</v>
      </c>
      <c r="B132" t="str">
        <v>Karnataka</v>
      </c>
      <c r="C132" s="2">
        <v>44642</v>
      </c>
      <c r="D132" t="str">
        <v>New</v>
      </c>
      <c r="E132">
        <v>4978</v>
      </c>
      <c r="H132" t="str">
        <f t="shared" si="2"/>
        <v>Active</v>
      </c>
      <c r="K132">
        <v>10083</v>
      </c>
      <c r="L132" t="str">
        <v>Karnataka</v>
      </c>
      <c r="M132" s="14">
        <v>44653</v>
      </c>
      <c r="N132" t="str">
        <v>Downgrade</v>
      </c>
      <c r="O132">
        <v>-703</v>
      </c>
      <c r="R132" s="3"/>
    </row>
    <row r="133" spans="1:18" x14ac:dyDescent="0.3">
      <c r="A133">
        <v>10051</v>
      </c>
      <c r="B133" t="str">
        <v>Karnataka</v>
      </c>
      <c r="C133" s="2">
        <v>44433</v>
      </c>
      <c r="D133" t="str">
        <v>Upgrade</v>
      </c>
      <c r="E133">
        <v>984</v>
      </c>
      <c r="H133" t="str">
        <f t="shared" si="2"/>
        <v>Active</v>
      </c>
      <c r="K133">
        <v>10083</v>
      </c>
      <c r="L133" t="str">
        <v>Karnataka</v>
      </c>
      <c r="M133" s="14">
        <v>44476</v>
      </c>
      <c r="N133" t="str">
        <v>Upgrade</v>
      </c>
      <c r="O133">
        <v>718</v>
      </c>
      <c r="R133" s="3"/>
    </row>
    <row r="134" spans="1:18" x14ac:dyDescent="0.3">
      <c r="A134">
        <v>10052</v>
      </c>
      <c r="B134" t="str">
        <v>Karnataka</v>
      </c>
      <c r="C134" s="2">
        <v>44883</v>
      </c>
      <c r="D134" t="str">
        <v>New</v>
      </c>
      <c r="E134">
        <v>6097</v>
      </c>
      <c r="H134" t="str">
        <f t="shared" si="2"/>
        <v>Active</v>
      </c>
      <c r="K134">
        <v>10083</v>
      </c>
      <c r="L134" t="str">
        <v>Karnataka</v>
      </c>
      <c r="M134" s="14">
        <v>44600</v>
      </c>
      <c r="N134" t="str">
        <v>Upgrade</v>
      </c>
      <c r="O134">
        <v>407</v>
      </c>
      <c r="R134" s="3"/>
    </row>
    <row r="135" spans="1:18" x14ac:dyDescent="0.3">
      <c r="A135">
        <v>10052</v>
      </c>
      <c r="B135" t="str">
        <v>Karnataka</v>
      </c>
      <c r="C135" s="2">
        <v>45091</v>
      </c>
      <c r="D135" t="str">
        <v>Upgrade</v>
      </c>
      <c r="E135">
        <v>703</v>
      </c>
      <c r="H135" t="str">
        <f t="shared" si="2"/>
        <v>Active</v>
      </c>
      <c r="K135">
        <v>10086</v>
      </c>
      <c r="L135" t="str">
        <v>Karnataka</v>
      </c>
      <c r="M135" s="14">
        <v>44068</v>
      </c>
      <c r="N135" t="str">
        <v>New</v>
      </c>
      <c r="O135">
        <v>5247</v>
      </c>
      <c r="R135" s="3"/>
    </row>
    <row r="136" spans="1:18" x14ac:dyDescent="0.3">
      <c r="A136">
        <v>10053</v>
      </c>
      <c r="B136" t="str">
        <v>Tamil Nadu</v>
      </c>
      <c r="C136" s="2">
        <v>44807</v>
      </c>
      <c r="D136" t="str">
        <v>New</v>
      </c>
      <c r="E136">
        <v>8101</v>
      </c>
      <c r="H136" t="str">
        <f t="shared" si="2"/>
        <v>Active</v>
      </c>
      <c r="K136">
        <v>10086</v>
      </c>
      <c r="L136" t="str">
        <v>Karnataka</v>
      </c>
      <c r="M136" s="14">
        <v>44157</v>
      </c>
      <c r="N136" t="str">
        <v>Downgrade</v>
      </c>
      <c r="O136">
        <v>-710</v>
      </c>
      <c r="R136" s="3"/>
    </row>
    <row r="137" spans="1:18" x14ac:dyDescent="0.3">
      <c r="A137">
        <v>10054</v>
      </c>
      <c r="B137" t="str">
        <v>Karnataka</v>
      </c>
      <c r="C137" s="2">
        <v>44096</v>
      </c>
      <c r="D137" t="str">
        <v>New</v>
      </c>
      <c r="E137">
        <v>4105</v>
      </c>
      <c r="H137" t="str">
        <f t="shared" si="2"/>
        <v>Active</v>
      </c>
      <c r="K137">
        <v>10086</v>
      </c>
      <c r="L137" t="str">
        <v>Karnataka</v>
      </c>
      <c r="M137" s="14">
        <v>44292</v>
      </c>
      <c r="N137" t="str">
        <v>Upgrade</v>
      </c>
      <c r="O137">
        <v>352</v>
      </c>
      <c r="R137" s="3"/>
    </row>
    <row r="138" spans="1:18" x14ac:dyDescent="0.3">
      <c r="A138">
        <v>10054</v>
      </c>
      <c r="B138" t="str">
        <v>Karnataka</v>
      </c>
      <c r="C138" s="2">
        <v>44130</v>
      </c>
      <c r="D138" t="str">
        <v>Upgrade</v>
      </c>
      <c r="E138">
        <v>634</v>
      </c>
      <c r="H138" t="str">
        <f t="shared" si="2"/>
        <v>Active</v>
      </c>
      <c r="K138">
        <v>10086</v>
      </c>
      <c r="L138" t="str">
        <v>Karnataka</v>
      </c>
      <c r="M138" s="14">
        <v>44076</v>
      </c>
      <c r="N138" t="str">
        <v>Upgrade</v>
      </c>
      <c r="O138">
        <v>434</v>
      </c>
      <c r="R138" s="3"/>
    </row>
    <row r="139" spans="1:18" x14ac:dyDescent="0.3">
      <c r="A139">
        <v>10055</v>
      </c>
      <c r="B139" t="str">
        <v>Kerala</v>
      </c>
      <c r="C139" s="2">
        <v>44645</v>
      </c>
      <c r="D139" t="str">
        <v>New</v>
      </c>
      <c r="E139">
        <v>3066</v>
      </c>
      <c r="H139" t="str">
        <f t="shared" si="2"/>
        <v>Active</v>
      </c>
      <c r="K139">
        <v>10087</v>
      </c>
      <c r="L139" t="str">
        <v>Kerala</v>
      </c>
      <c r="M139" s="14">
        <v>44915</v>
      </c>
      <c r="N139" t="str">
        <v>New</v>
      </c>
      <c r="O139">
        <v>1236</v>
      </c>
      <c r="R139" s="3"/>
    </row>
    <row r="140" spans="1:18" x14ac:dyDescent="0.3">
      <c r="A140">
        <v>10055</v>
      </c>
      <c r="B140" t="str">
        <v>Kerala</v>
      </c>
      <c r="C140" s="2">
        <v>44471</v>
      </c>
      <c r="D140" t="str">
        <v>Upgrade</v>
      </c>
      <c r="E140">
        <v>1067</v>
      </c>
      <c r="H140" t="str">
        <f t="shared" si="2"/>
        <v>Active</v>
      </c>
      <c r="K140">
        <v>10087</v>
      </c>
      <c r="L140" t="str">
        <v>Kerala</v>
      </c>
      <c r="M140" s="14">
        <v>45175</v>
      </c>
      <c r="N140" t="str">
        <v>Downgrade</v>
      </c>
      <c r="O140">
        <v>-445</v>
      </c>
      <c r="R140" s="3"/>
    </row>
    <row r="141" spans="1:18" x14ac:dyDescent="0.3">
      <c r="A141">
        <v>10055</v>
      </c>
      <c r="B141" t="str">
        <v>Kerala</v>
      </c>
      <c r="C141" s="2">
        <v>44706</v>
      </c>
      <c r="D141" t="str">
        <v>Upgrade</v>
      </c>
      <c r="E141">
        <v>658</v>
      </c>
      <c r="H141" t="str">
        <f t="shared" si="2"/>
        <v>Active</v>
      </c>
      <c r="K141">
        <v>10087</v>
      </c>
      <c r="L141" t="str">
        <v>Kerala</v>
      </c>
      <c r="M141" s="14">
        <v>44934</v>
      </c>
      <c r="N141" t="str">
        <v>Upgrade</v>
      </c>
      <c r="O141">
        <v>314</v>
      </c>
      <c r="R141" s="3"/>
    </row>
    <row r="142" spans="1:18" x14ac:dyDescent="0.3">
      <c r="A142">
        <v>10055</v>
      </c>
      <c r="B142" t="str">
        <v>Kerala</v>
      </c>
      <c r="C142" s="2">
        <v>44544</v>
      </c>
      <c r="D142" t="str">
        <v>Downgrade</v>
      </c>
      <c r="E142">
        <v>-241</v>
      </c>
      <c r="H142" t="str">
        <f t="shared" si="2"/>
        <v>Active</v>
      </c>
      <c r="K142">
        <v>10087</v>
      </c>
      <c r="L142" t="str">
        <v>Kerala</v>
      </c>
      <c r="M142" s="14">
        <v>45135</v>
      </c>
      <c r="N142" t="str">
        <v>Upgrade</v>
      </c>
      <c r="O142">
        <v>530</v>
      </c>
      <c r="R142" s="3"/>
    </row>
    <row r="143" spans="1:18" x14ac:dyDescent="0.3">
      <c r="A143">
        <v>10056</v>
      </c>
      <c r="B143" t="str">
        <v>Tamil Nadu</v>
      </c>
      <c r="C143" s="2">
        <v>44279</v>
      </c>
      <c r="D143" t="str">
        <v>New</v>
      </c>
      <c r="E143">
        <v>6089</v>
      </c>
      <c r="H143" t="str">
        <f t="shared" si="2"/>
        <v>Active</v>
      </c>
      <c r="K143">
        <v>10089</v>
      </c>
      <c r="L143" t="str">
        <v>Karnataka</v>
      </c>
      <c r="M143" s="14">
        <v>45078</v>
      </c>
      <c r="N143" t="str">
        <v>New</v>
      </c>
      <c r="O143">
        <v>2184</v>
      </c>
      <c r="R143" s="3"/>
    </row>
    <row r="144" spans="1:18" x14ac:dyDescent="0.3">
      <c r="A144">
        <v>10056</v>
      </c>
      <c r="B144" t="str">
        <v>Tamil Nadu</v>
      </c>
      <c r="C144" s="2">
        <v>44347</v>
      </c>
      <c r="D144" t="str">
        <v>Upgrade</v>
      </c>
      <c r="E144">
        <v>784</v>
      </c>
      <c r="H144" t="str">
        <f t="shared" si="2"/>
        <v>Active</v>
      </c>
      <c r="K144">
        <v>10089</v>
      </c>
      <c r="L144" t="str">
        <v>Karnataka</v>
      </c>
      <c r="M144" s="14">
        <v>44992</v>
      </c>
      <c r="N144" t="str">
        <v>Upgrade</v>
      </c>
      <c r="O144">
        <v>913</v>
      </c>
      <c r="R144" s="3"/>
    </row>
    <row r="145" spans="1:18" x14ac:dyDescent="0.3">
      <c r="A145">
        <v>10057</v>
      </c>
      <c r="B145" t="str">
        <v>Tamil Nadu</v>
      </c>
      <c r="C145" s="2">
        <v>44944</v>
      </c>
      <c r="D145" t="str">
        <v>New</v>
      </c>
      <c r="E145">
        <v>7282</v>
      </c>
      <c r="H145" t="str">
        <f t="shared" si="2"/>
        <v>Active</v>
      </c>
      <c r="K145">
        <v>10090</v>
      </c>
      <c r="L145" t="str">
        <v>Andhra Pradesh</v>
      </c>
      <c r="M145" s="14">
        <v>44638</v>
      </c>
      <c r="N145" t="str">
        <v>New</v>
      </c>
      <c r="O145">
        <v>3784</v>
      </c>
      <c r="R145" s="3"/>
    </row>
    <row r="146" spans="1:18" x14ac:dyDescent="0.3">
      <c r="A146">
        <v>10057</v>
      </c>
      <c r="B146" t="str">
        <v>Tamil Nadu</v>
      </c>
      <c r="C146" s="2">
        <v>45001</v>
      </c>
      <c r="D146" t="str">
        <v>Upgrade</v>
      </c>
      <c r="E146">
        <v>921</v>
      </c>
      <c r="H146" t="str">
        <f t="shared" si="2"/>
        <v>Active</v>
      </c>
      <c r="K146">
        <v>10091</v>
      </c>
      <c r="L146" t="str">
        <v>Kerala</v>
      </c>
      <c r="M146" s="14">
        <v>44592</v>
      </c>
      <c r="N146" t="str">
        <v>New</v>
      </c>
      <c r="O146">
        <v>7860</v>
      </c>
      <c r="R146" s="3"/>
    </row>
    <row r="147" spans="1:18" x14ac:dyDescent="0.3">
      <c r="A147">
        <v>10058</v>
      </c>
      <c r="B147" t="str">
        <v>Tamil Nadu</v>
      </c>
      <c r="C147" s="2">
        <v>44553</v>
      </c>
      <c r="D147" t="str">
        <v>New</v>
      </c>
      <c r="E147">
        <v>5740</v>
      </c>
      <c r="H147" t="str">
        <f t="shared" si="2"/>
        <v>Churned</v>
      </c>
      <c r="K147">
        <v>10092</v>
      </c>
      <c r="L147" t="str">
        <v>Karnataka</v>
      </c>
      <c r="M147" s="14">
        <v>45050</v>
      </c>
      <c r="N147" t="str">
        <v>New</v>
      </c>
      <c r="O147">
        <v>4967</v>
      </c>
      <c r="R147" s="3"/>
    </row>
    <row r="148" spans="1:18" x14ac:dyDescent="0.3">
      <c r="A148">
        <v>10058</v>
      </c>
      <c r="B148" t="str">
        <v>Tamil Nadu</v>
      </c>
      <c r="C148" s="2">
        <v>44511</v>
      </c>
      <c r="D148" t="str">
        <v>Churn</v>
      </c>
      <c r="E148">
        <v>-5740</v>
      </c>
      <c r="H148" t="str">
        <f t="shared" si="2"/>
        <v>Churned</v>
      </c>
      <c r="K148">
        <v>10092</v>
      </c>
      <c r="L148" t="str">
        <v>Karnataka</v>
      </c>
      <c r="M148" s="14">
        <v>44951</v>
      </c>
      <c r="N148" t="str">
        <v>Upgrade</v>
      </c>
      <c r="O148">
        <v>1081</v>
      </c>
      <c r="R148" s="3"/>
    </row>
    <row r="149" spans="1:18" x14ac:dyDescent="0.3">
      <c r="A149">
        <v>10059</v>
      </c>
      <c r="B149" t="str">
        <v>Karnataka</v>
      </c>
      <c r="C149" s="2">
        <v>44305</v>
      </c>
      <c r="D149" t="str">
        <v>New</v>
      </c>
      <c r="E149">
        <v>5850</v>
      </c>
      <c r="H149" t="str">
        <f t="shared" si="2"/>
        <v>Churned</v>
      </c>
      <c r="K149">
        <v>10093</v>
      </c>
      <c r="L149" t="str">
        <v>Karnataka</v>
      </c>
      <c r="M149" s="14">
        <v>44616</v>
      </c>
      <c r="N149" t="str">
        <v>New</v>
      </c>
      <c r="O149">
        <v>6713</v>
      </c>
      <c r="R149" s="3"/>
    </row>
    <row r="150" spans="1:18" x14ac:dyDescent="0.3">
      <c r="A150">
        <v>10059</v>
      </c>
      <c r="B150" t="str">
        <v>Karnataka</v>
      </c>
      <c r="C150" s="2">
        <v>44588</v>
      </c>
      <c r="D150" t="str">
        <v>Upgrade</v>
      </c>
      <c r="E150">
        <v>1013</v>
      </c>
      <c r="H150" t="str">
        <f t="shared" si="2"/>
        <v>Churned</v>
      </c>
      <c r="K150">
        <v>10093</v>
      </c>
      <c r="L150" t="str">
        <v>Karnataka</v>
      </c>
      <c r="M150" s="14">
        <v>44642</v>
      </c>
      <c r="N150" t="str">
        <v>Downgrade</v>
      </c>
      <c r="O150">
        <v>-439</v>
      </c>
      <c r="R150" s="3"/>
    </row>
    <row r="151" spans="1:18" x14ac:dyDescent="0.3">
      <c r="A151">
        <v>10059</v>
      </c>
      <c r="B151" t="str">
        <v>Karnataka</v>
      </c>
      <c r="C151" s="2">
        <v>44421</v>
      </c>
      <c r="D151" t="str">
        <v>Churn</v>
      </c>
      <c r="E151">
        <v>-6863</v>
      </c>
      <c r="H151" t="str">
        <f t="shared" si="2"/>
        <v>Churned</v>
      </c>
      <c r="K151">
        <v>10093</v>
      </c>
      <c r="L151" t="str">
        <v>Karnataka</v>
      </c>
      <c r="M151" s="14">
        <v>44730</v>
      </c>
      <c r="N151" t="str">
        <v>Upgrade</v>
      </c>
      <c r="O151">
        <v>1062</v>
      </c>
      <c r="R151" s="3"/>
    </row>
    <row r="152" spans="1:18" x14ac:dyDescent="0.3">
      <c r="A152">
        <v>10059</v>
      </c>
      <c r="B152" t="str">
        <v>Karnataka</v>
      </c>
      <c r="C152" s="2">
        <v>44574</v>
      </c>
      <c r="D152" t="str">
        <v>Churn</v>
      </c>
      <c r="E152">
        <v>0</v>
      </c>
      <c r="H152" t="str">
        <f t="shared" si="2"/>
        <v>Churned</v>
      </c>
      <c r="K152">
        <v>10093</v>
      </c>
      <c r="L152" t="str">
        <v>Karnataka</v>
      </c>
      <c r="M152" s="14">
        <v>44762</v>
      </c>
      <c r="N152" t="str">
        <v>Downgrade</v>
      </c>
      <c r="O152">
        <v>-590</v>
      </c>
      <c r="R152" s="3"/>
    </row>
    <row r="153" spans="1:18" x14ac:dyDescent="0.3">
      <c r="A153">
        <v>10060</v>
      </c>
      <c r="B153" t="str">
        <v>Tamil Nadu</v>
      </c>
      <c r="C153" s="2">
        <v>45171</v>
      </c>
      <c r="D153" t="str">
        <v>New</v>
      </c>
      <c r="E153">
        <v>6419</v>
      </c>
      <c r="H153" t="str">
        <f t="shared" si="2"/>
        <v>Active</v>
      </c>
      <c r="K153">
        <v>10095</v>
      </c>
      <c r="L153" t="str">
        <v>Kerala</v>
      </c>
      <c r="M153" s="14">
        <v>44813</v>
      </c>
      <c r="N153" t="str">
        <v>New</v>
      </c>
      <c r="O153">
        <v>5308</v>
      </c>
      <c r="R153" s="3"/>
    </row>
    <row r="154" spans="1:18" x14ac:dyDescent="0.3">
      <c r="A154">
        <v>10060</v>
      </c>
      <c r="B154" t="str">
        <v>Tamil Nadu</v>
      </c>
      <c r="C154" s="2">
        <v>45141</v>
      </c>
      <c r="D154" t="str">
        <v>Upgrade</v>
      </c>
      <c r="E154">
        <v>963</v>
      </c>
      <c r="H154" t="str">
        <f t="shared" si="2"/>
        <v>Active</v>
      </c>
      <c r="K154">
        <v>10096</v>
      </c>
      <c r="L154" t="str">
        <v>Karnataka</v>
      </c>
      <c r="M154" s="14">
        <v>44365</v>
      </c>
      <c r="N154" t="str">
        <v>New</v>
      </c>
      <c r="O154">
        <v>8134</v>
      </c>
      <c r="R154" s="3"/>
    </row>
    <row r="155" spans="1:18" x14ac:dyDescent="0.3">
      <c r="A155">
        <v>10060</v>
      </c>
      <c r="B155" t="str">
        <v>Tamil Nadu</v>
      </c>
      <c r="C155" s="2">
        <v>45126</v>
      </c>
      <c r="D155" t="str">
        <v>Upgrade</v>
      </c>
      <c r="E155">
        <v>730</v>
      </c>
      <c r="H155" t="str">
        <f t="shared" si="2"/>
        <v>Active</v>
      </c>
      <c r="K155">
        <v>10097</v>
      </c>
      <c r="L155" t="str">
        <v>Andhra Pradesh</v>
      </c>
      <c r="M155" s="14">
        <v>44957</v>
      </c>
      <c r="N155" t="str">
        <v>New</v>
      </c>
      <c r="O155">
        <v>3773</v>
      </c>
      <c r="R155" s="3"/>
    </row>
    <row r="156" spans="1:18" x14ac:dyDescent="0.3">
      <c r="A156">
        <v>10061</v>
      </c>
      <c r="B156" t="str">
        <v>Karnataka</v>
      </c>
      <c r="C156" s="2">
        <v>44933</v>
      </c>
      <c r="D156" t="str">
        <v>New</v>
      </c>
      <c r="E156">
        <v>6206</v>
      </c>
      <c r="H156" t="str">
        <f t="shared" si="2"/>
        <v>Active</v>
      </c>
      <c r="K156">
        <v>10098</v>
      </c>
      <c r="L156" t="str">
        <v>Karnataka</v>
      </c>
      <c r="M156" s="14">
        <v>44806</v>
      </c>
      <c r="N156" t="str">
        <v>New</v>
      </c>
      <c r="O156">
        <v>4113</v>
      </c>
      <c r="R156" s="3"/>
    </row>
    <row r="157" spans="1:18" x14ac:dyDescent="0.3">
      <c r="A157">
        <v>10062</v>
      </c>
      <c r="B157" t="str">
        <v>Karnataka</v>
      </c>
      <c r="C157" s="2">
        <v>44842</v>
      </c>
      <c r="D157" t="str">
        <v>New</v>
      </c>
      <c r="E157">
        <v>7011</v>
      </c>
      <c r="H157" t="str">
        <f t="shared" si="2"/>
        <v>Churned</v>
      </c>
      <c r="K157">
        <v>10099</v>
      </c>
      <c r="L157" t="str">
        <v>Kerala</v>
      </c>
      <c r="M157" s="14">
        <v>44250</v>
      </c>
      <c r="N157" t="str">
        <v>New</v>
      </c>
      <c r="O157">
        <v>1560</v>
      </c>
      <c r="R157" s="3"/>
    </row>
    <row r="158" spans="1:18" x14ac:dyDescent="0.3">
      <c r="A158">
        <v>10062</v>
      </c>
      <c r="B158" t="str">
        <v>Karnataka</v>
      </c>
      <c r="C158" s="2">
        <v>45019</v>
      </c>
      <c r="D158" t="str">
        <v>Churn</v>
      </c>
      <c r="E158">
        <v>-7011</v>
      </c>
      <c r="H158" t="str">
        <f t="shared" si="2"/>
        <v>Churned</v>
      </c>
      <c r="K158">
        <v>10099</v>
      </c>
      <c r="L158" t="str">
        <v>Kerala</v>
      </c>
      <c r="M158" s="14">
        <v>44054</v>
      </c>
      <c r="N158" t="str">
        <v>Downgrade</v>
      </c>
      <c r="O158">
        <v>-494</v>
      </c>
      <c r="R158" s="3"/>
    </row>
    <row r="159" spans="1:18" x14ac:dyDescent="0.3">
      <c r="A159">
        <v>10063</v>
      </c>
      <c r="B159" t="str">
        <v>Kerala</v>
      </c>
      <c r="C159" s="2">
        <v>45036</v>
      </c>
      <c r="D159" t="str">
        <v>New</v>
      </c>
      <c r="E159">
        <v>7764</v>
      </c>
      <c r="H159" t="str">
        <f t="shared" si="2"/>
        <v>Churned</v>
      </c>
      <c r="K159">
        <v>10099</v>
      </c>
      <c r="L159" t="str">
        <v>Kerala</v>
      </c>
      <c r="M159" s="14">
        <v>44050</v>
      </c>
      <c r="N159" t="str">
        <v>Downgrade</v>
      </c>
      <c r="O159">
        <v>-644</v>
      </c>
      <c r="R159" s="3"/>
    </row>
    <row r="160" spans="1:18" x14ac:dyDescent="0.3">
      <c r="A160">
        <v>10063</v>
      </c>
      <c r="B160" t="str">
        <v>Kerala</v>
      </c>
      <c r="C160" s="2">
        <v>45116</v>
      </c>
      <c r="D160" t="str">
        <v>Upgrade</v>
      </c>
      <c r="E160">
        <v>1172</v>
      </c>
      <c r="H160" t="str">
        <f t="shared" si="2"/>
        <v>Churned</v>
      </c>
      <c r="K160">
        <v>10099</v>
      </c>
      <c r="L160" t="str">
        <v>Kerala</v>
      </c>
      <c r="M160" s="14">
        <v>43984</v>
      </c>
      <c r="N160" t="str">
        <v>Downgrade</v>
      </c>
      <c r="O160">
        <v>-380</v>
      </c>
      <c r="R160" s="3"/>
    </row>
    <row r="161" spans="1:18" x14ac:dyDescent="0.3">
      <c r="A161">
        <v>10063</v>
      </c>
      <c r="B161" t="str">
        <v>Kerala</v>
      </c>
      <c r="C161" s="2">
        <v>44938</v>
      </c>
      <c r="D161" t="str">
        <v>Churn</v>
      </c>
      <c r="E161">
        <v>-8936</v>
      </c>
      <c r="H161" t="str">
        <f t="shared" si="2"/>
        <v>Churned</v>
      </c>
      <c r="K161">
        <v>10100</v>
      </c>
      <c r="L161" t="str">
        <v>Tamil Nadu</v>
      </c>
      <c r="M161" s="14">
        <v>44354</v>
      </c>
      <c r="N161" t="str">
        <v>New</v>
      </c>
      <c r="O161">
        <v>8400</v>
      </c>
      <c r="R161" s="3"/>
    </row>
    <row r="162" spans="1:18" x14ac:dyDescent="0.3">
      <c r="A162">
        <v>10063</v>
      </c>
      <c r="B162" t="str">
        <v>Kerala</v>
      </c>
      <c r="C162" s="2">
        <v>44857</v>
      </c>
      <c r="D162" t="str">
        <v>Upgrade</v>
      </c>
      <c r="E162">
        <v>761</v>
      </c>
      <c r="H162" t="str">
        <f t="shared" si="2"/>
        <v>Churned</v>
      </c>
      <c r="K162">
        <v>10100</v>
      </c>
      <c r="L162" t="str">
        <v>Tamil Nadu</v>
      </c>
      <c r="M162" s="14">
        <v>44215</v>
      </c>
      <c r="N162" t="str">
        <v>Upgrade</v>
      </c>
      <c r="O162">
        <v>1115</v>
      </c>
      <c r="R162" s="3"/>
    </row>
    <row r="163" spans="1:18" x14ac:dyDescent="0.3">
      <c r="A163">
        <v>10064</v>
      </c>
      <c r="B163" t="str">
        <v>Andhra Pradesh</v>
      </c>
      <c r="C163" s="2">
        <v>44809</v>
      </c>
      <c r="D163" t="str">
        <v>New</v>
      </c>
      <c r="E163">
        <v>1235</v>
      </c>
      <c r="H163" t="str">
        <f t="shared" si="2"/>
        <v>Churned</v>
      </c>
      <c r="K163">
        <v>10100</v>
      </c>
      <c r="L163" t="str">
        <v>Tamil Nadu</v>
      </c>
      <c r="M163" s="14">
        <v>44229</v>
      </c>
      <c r="N163" t="str">
        <v>Upgrade</v>
      </c>
      <c r="O163">
        <v>683</v>
      </c>
      <c r="R163" s="3"/>
    </row>
    <row r="164" spans="1:18" x14ac:dyDescent="0.3">
      <c r="A164">
        <v>10064</v>
      </c>
      <c r="B164" t="str">
        <v>Andhra Pradesh</v>
      </c>
      <c r="C164" s="2">
        <v>44890</v>
      </c>
      <c r="D164" t="str">
        <v>Churn</v>
      </c>
      <c r="E164">
        <v>-1235</v>
      </c>
      <c r="H164" t="str">
        <f t="shared" si="2"/>
        <v>Churned</v>
      </c>
      <c r="K164">
        <v>10100</v>
      </c>
      <c r="L164" t="str">
        <v>Tamil Nadu</v>
      </c>
      <c r="M164" s="14">
        <v>44421</v>
      </c>
      <c r="N164" t="str">
        <v>Upgrade</v>
      </c>
      <c r="O164">
        <v>843</v>
      </c>
      <c r="R164" s="3"/>
    </row>
    <row r="165" spans="1:18" x14ac:dyDescent="0.3">
      <c r="A165">
        <v>10064</v>
      </c>
      <c r="B165" t="str">
        <v>Andhra Pradesh</v>
      </c>
      <c r="C165" s="2">
        <v>44730</v>
      </c>
      <c r="D165" t="str">
        <v>Upgrade</v>
      </c>
      <c r="E165">
        <v>663</v>
      </c>
      <c r="H165" t="str">
        <f t="shared" si="2"/>
        <v>Churned</v>
      </c>
      <c r="K165">
        <v>10103</v>
      </c>
      <c r="L165" t="str">
        <v>Andhra Pradesh</v>
      </c>
      <c r="M165" s="14">
        <v>44941</v>
      </c>
      <c r="N165" t="str">
        <v>New</v>
      </c>
      <c r="O165">
        <v>5813</v>
      </c>
      <c r="R165" s="3"/>
    </row>
    <row r="166" spans="1:18" x14ac:dyDescent="0.3">
      <c r="A166">
        <v>10064</v>
      </c>
      <c r="B166" t="str">
        <v>Andhra Pradesh</v>
      </c>
      <c r="C166" s="2">
        <v>44769</v>
      </c>
      <c r="D166" t="str">
        <v>Upgrade</v>
      </c>
      <c r="E166">
        <v>910</v>
      </c>
      <c r="H166" t="str">
        <f t="shared" si="2"/>
        <v>Churned</v>
      </c>
      <c r="K166">
        <v>10104</v>
      </c>
      <c r="L166" t="str">
        <v>Kerala</v>
      </c>
      <c r="M166" s="14">
        <v>44606</v>
      </c>
      <c r="N166" t="str">
        <v>New</v>
      </c>
      <c r="O166">
        <v>7924</v>
      </c>
      <c r="R166" s="3"/>
    </row>
    <row r="167" spans="1:18" x14ac:dyDescent="0.3">
      <c r="A167">
        <v>10065</v>
      </c>
      <c r="B167" t="str">
        <v>Kerala</v>
      </c>
      <c r="C167" s="2">
        <v>45016</v>
      </c>
      <c r="D167" t="str">
        <v>New</v>
      </c>
      <c r="E167">
        <v>1701</v>
      </c>
      <c r="H167" t="str">
        <f t="shared" si="2"/>
        <v>Active</v>
      </c>
      <c r="K167">
        <v>10104</v>
      </c>
      <c r="L167" t="str">
        <v>Kerala</v>
      </c>
      <c r="M167" s="14">
        <v>44527</v>
      </c>
      <c r="N167" t="str">
        <v>Upgrade</v>
      </c>
      <c r="O167">
        <v>693</v>
      </c>
      <c r="R167" s="3"/>
    </row>
    <row r="168" spans="1:18" x14ac:dyDescent="0.3">
      <c r="A168">
        <v>10066</v>
      </c>
      <c r="B168" t="str">
        <v>Andhra Pradesh</v>
      </c>
      <c r="C168" s="2">
        <v>45145</v>
      </c>
      <c r="D168" t="str">
        <v>New</v>
      </c>
      <c r="E168">
        <v>7210</v>
      </c>
      <c r="H168" t="str">
        <f t="shared" si="2"/>
        <v>Active</v>
      </c>
      <c r="K168">
        <v>10104</v>
      </c>
      <c r="L168" t="str">
        <v>Kerala</v>
      </c>
      <c r="M168" s="14">
        <v>44620</v>
      </c>
      <c r="N168" t="str">
        <v>Upgrade</v>
      </c>
      <c r="O168">
        <v>690</v>
      </c>
      <c r="R168" s="3"/>
    </row>
    <row r="169" spans="1:18" x14ac:dyDescent="0.3">
      <c r="A169">
        <v>10066</v>
      </c>
      <c r="B169" t="str">
        <v>Andhra Pradesh</v>
      </c>
      <c r="C169" s="2">
        <v>44984</v>
      </c>
      <c r="D169" t="str">
        <v>Downgrade</v>
      </c>
      <c r="E169">
        <v>-702</v>
      </c>
      <c r="H169" t="str">
        <f t="shared" si="2"/>
        <v>Active</v>
      </c>
      <c r="K169">
        <v>10104</v>
      </c>
      <c r="L169" t="str">
        <v>Kerala</v>
      </c>
      <c r="M169" s="14">
        <v>44665</v>
      </c>
      <c r="N169" t="str">
        <v>Upgrade</v>
      </c>
      <c r="O169">
        <v>602</v>
      </c>
      <c r="R169" s="3"/>
    </row>
    <row r="170" spans="1:18" x14ac:dyDescent="0.3">
      <c r="A170">
        <v>10066</v>
      </c>
      <c r="B170" t="str">
        <v>Andhra Pradesh</v>
      </c>
      <c r="C170" s="2">
        <v>45090</v>
      </c>
      <c r="D170" t="str">
        <v>Downgrade</v>
      </c>
      <c r="E170">
        <v>-295</v>
      </c>
      <c r="H170" t="str">
        <f t="shared" si="2"/>
        <v>Active</v>
      </c>
      <c r="K170">
        <v>10105</v>
      </c>
      <c r="L170" t="str">
        <v>Kerala</v>
      </c>
      <c r="M170" s="14">
        <v>44811</v>
      </c>
      <c r="N170" t="str">
        <v>New</v>
      </c>
      <c r="O170">
        <v>1066</v>
      </c>
      <c r="R170" s="3"/>
    </row>
    <row r="171" spans="1:18" x14ac:dyDescent="0.3">
      <c r="A171">
        <v>10066</v>
      </c>
      <c r="B171" t="str">
        <v>Andhra Pradesh</v>
      </c>
      <c r="C171" s="2">
        <v>45011</v>
      </c>
      <c r="D171" t="str">
        <v>Upgrade</v>
      </c>
      <c r="E171">
        <v>1008</v>
      </c>
      <c r="H171" t="str">
        <f t="shared" si="2"/>
        <v>Active</v>
      </c>
      <c r="K171">
        <v>10106</v>
      </c>
      <c r="L171" t="str">
        <v>Tamil Nadu</v>
      </c>
      <c r="M171" s="14">
        <v>44564</v>
      </c>
      <c r="N171" t="str">
        <v>New</v>
      </c>
      <c r="O171">
        <v>5973</v>
      </c>
      <c r="R171" s="3"/>
    </row>
    <row r="172" spans="1:18" x14ac:dyDescent="0.3">
      <c r="A172">
        <v>10067</v>
      </c>
      <c r="B172" t="str">
        <v>Andhra Pradesh</v>
      </c>
      <c r="C172" s="2">
        <v>44858</v>
      </c>
      <c r="D172" t="str">
        <v>New</v>
      </c>
      <c r="E172">
        <v>5534</v>
      </c>
      <c r="H172" t="str">
        <f t="shared" si="2"/>
        <v>Active</v>
      </c>
      <c r="K172">
        <v>10106</v>
      </c>
      <c r="L172" t="str">
        <v>Tamil Nadu</v>
      </c>
      <c r="M172" s="14">
        <v>44627</v>
      </c>
      <c r="N172" t="str">
        <v>Upgrade</v>
      </c>
      <c r="O172">
        <v>494</v>
      </c>
      <c r="R172" s="3"/>
    </row>
    <row r="173" spans="1:18" x14ac:dyDescent="0.3">
      <c r="A173">
        <v>10067</v>
      </c>
      <c r="B173" t="str">
        <v>Andhra Pradesh</v>
      </c>
      <c r="C173" s="2">
        <v>44887</v>
      </c>
      <c r="D173" t="str">
        <v>Upgrade</v>
      </c>
      <c r="E173">
        <v>1063</v>
      </c>
      <c r="H173" t="str">
        <f t="shared" si="2"/>
        <v>Active</v>
      </c>
      <c r="K173">
        <v>10106</v>
      </c>
      <c r="L173" t="str">
        <v>Tamil Nadu</v>
      </c>
      <c r="M173" s="14">
        <v>44764</v>
      </c>
      <c r="N173" t="str">
        <v>Upgrade</v>
      </c>
      <c r="O173">
        <v>1073</v>
      </c>
      <c r="R173" s="3"/>
    </row>
    <row r="174" spans="1:18" x14ac:dyDescent="0.3">
      <c r="A174">
        <v>10067</v>
      </c>
      <c r="B174" t="str">
        <v>Andhra Pradesh</v>
      </c>
      <c r="C174" s="2">
        <v>44897</v>
      </c>
      <c r="D174" t="str">
        <v>Upgrade</v>
      </c>
      <c r="E174">
        <v>1019</v>
      </c>
      <c r="H174" t="str">
        <f t="shared" si="2"/>
        <v>Active</v>
      </c>
      <c r="K174">
        <v>10106</v>
      </c>
      <c r="L174" t="str">
        <v>Tamil Nadu</v>
      </c>
      <c r="M174" s="14">
        <v>44517</v>
      </c>
      <c r="N174" t="str">
        <v>Downgrade</v>
      </c>
      <c r="O174">
        <v>-240</v>
      </c>
      <c r="R174" s="3"/>
    </row>
    <row r="175" spans="1:18" x14ac:dyDescent="0.3">
      <c r="A175">
        <v>10068</v>
      </c>
      <c r="B175" t="str">
        <v>Karnataka</v>
      </c>
      <c r="C175" s="2">
        <v>44616</v>
      </c>
      <c r="D175" t="str">
        <v>New</v>
      </c>
      <c r="E175">
        <v>2888</v>
      </c>
      <c r="H175" t="str">
        <f t="shared" si="2"/>
        <v>Active</v>
      </c>
      <c r="K175">
        <v>10107</v>
      </c>
      <c r="L175" t="str">
        <v>Kerala</v>
      </c>
      <c r="M175" s="14">
        <v>44225</v>
      </c>
      <c r="N175" t="str">
        <v>New</v>
      </c>
      <c r="O175">
        <v>3988</v>
      </c>
      <c r="R175" s="3"/>
    </row>
    <row r="176" spans="1:18" x14ac:dyDescent="0.3">
      <c r="A176">
        <v>10068</v>
      </c>
      <c r="B176" t="str">
        <v>Karnataka</v>
      </c>
      <c r="C176" s="2">
        <v>44549</v>
      </c>
      <c r="D176" t="str">
        <v>Downgrade</v>
      </c>
      <c r="E176">
        <v>-523</v>
      </c>
      <c r="H176" t="str">
        <f t="shared" si="2"/>
        <v>Active</v>
      </c>
      <c r="K176">
        <v>10107</v>
      </c>
      <c r="L176" t="str">
        <v>Kerala</v>
      </c>
      <c r="M176" s="14">
        <v>43996</v>
      </c>
      <c r="N176" t="str">
        <v>Upgrade</v>
      </c>
      <c r="O176">
        <v>602</v>
      </c>
      <c r="R176" s="3"/>
    </row>
    <row r="177" spans="1:18" x14ac:dyDescent="0.3">
      <c r="A177">
        <v>10068</v>
      </c>
      <c r="B177" t="str">
        <v>Karnataka</v>
      </c>
      <c r="C177" s="2">
        <v>44549</v>
      </c>
      <c r="D177" t="str">
        <v>Downgrade</v>
      </c>
      <c r="E177">
        <v>-389</v>
      </c>
      <c r="H177" t="str">
        <f t="shared" si="2"/>
        <v>Active</v>
      </c>
      <c r="K177">
        <v>10107</v>
      </c>
      <c r="L177" t="str">
        <v>Kerala</v>
      </c>
      <c r="M177" s="14">
        <v>44096</v>
      </c>
      <c r="N177" t="str">
        <v>Downgrade</v>
      </c>
      <c r="O177">
        <v>-379</v>
      </c>
      <c r="R177" s="3"/>
    </row>
    <row r="178" spans="1:18" x14ac:dyDescent="0.3">
      <c r="A178">
        <v>10069</v>
      </c>
      <c r="B178" t="str">
        <v>Andhra Pradesh</v>
      </c>
      <c r="C178" s="2">
        <v>44993</v>
      </c>
      <c r="D178" t="str">
        <v>New</v>
      </c>
      <c r="E178">
        <v>6935</v>
      </c>
      <c r="H178" t="str">
        <f t="shared" si="2"/>
        <v>Churned</v>
      </c>
      <c r="K178">
        <v>10107</v>
      </c>
      <c r="L178" t="str">
        <v>Kerala</v>
      </c>
      <c r="M178" s="14">
        <v>44031</v>
      </c>
      <c r="N178" t="str">
        <v>Upgrade</v>
      </c>
      <c r="O178">
        <v>852</v>
      </c>
      <c r="R178" s="3"/>
    </row>
    <row r="179" spans="1:18" x14ac:dyDescent="0.3">
      <c r="A179">
        <v>10069</v>
      </c>
      <c r="B179" t="str">
        <v>Andhra Pradesh</v>
      </c>
      <c r="C179" s="2">
        <v>45153</v>
      </c>
      <c r="D179" t="str">
        <v>Churn</v>
      </c>
      <c r="E179">
        <v>-6935</v>
      </c>
      <c r="H179" t="str">
        <f t="shared" si="2"/>
        <v>Churned</v>
      </c>
      <c r="K179">
        <v>10110</v>
      </c>
      <c r="L179" t="str">
        <v>Karnataka</v>
      </c>
      <c r="M179" s="14">
        <v>44676</v>
      </c>
      <c r="N179" t="str">
        <v>New</v>
      </c>
      <c r="O179">
        <v>2012</v>
      </c>
      <c r="R179" s="3"/>
    </row>
    <row r="180" spans="1:18" x14ac:dyDescent="0.3">
      <c r="A180">
        <v>10070</v>
      </c>
      <c r="B180" t="str">
        <v>Kerala</v>
      </c>
      <c r="C180" s="2">
        <v>44409</v>
      </c>
      <c r="D180" t="str">
        <v>New</v>
      </c>
      <c r="E180">
        <v>2863</v>
      </c>
      <c r="H180" t="str">
        <f t="shared" si="2"/>
        <v>Active</v>
      </c>
      <c r="K180">
        <v>10113</v>
      </c>
      <c r="L180" t="str">
        <v>Andhra Pradesh</v>
      </c>
      <c r="M180" s="14">
        <v>44092</v>
      </c>
      <c r="N180" t="str">
        <v>New</v>
      </c>
      <c r="O180">
        <v>5035</v>
      </c>
      <c r="R180" s="3"/>
    </row>
    <row r="181" spans="1:18" x14ac:dyDescent="0.3">
      <c r="A181">
        <v>10071</v>
      </c>
      <c r="B181" t="str">
        <v>Kerala</v>
      </c>
      <c r="C181" s="2">
        <v>44487</v>
      </c>
      <c r="D181" t="str">
        <v>New</v>
      </c>
      <c r="E181">
        <v>6800</v>
      </c>
      <c r="H181" t="str">
        <f t="shared" si="2"/>
        <v>Active</v>
      </c>
      <c r="K181">
        <v>10114</v>
      </c>
      <c r="L181" t="str">
        <v>Tamil Nadu</v>
      </c>
      <c r="M181" s="14">
        <v>44616</v>
      </c>
      <c r="N181" t="str">
        <v>New</v>
      </c>
      <c r="O181">
        <v>2111</v>
      </c>
      <c r="R181" s="3"/>
    </row>
    <row r="182" spans="1:18" x14ac:dyDescent="0.3">
      <c r="A182">
        <v>10071</v>
      </c>
      <c r="B182" t="str">
        <v>Kerala</v>
      </c>
      <c r="C182" s="2">
        <v>44753</v>
      </c>
      <c r="D182" t="str">
        <v>Upgrade</v>
      </c>
      <c r="E182">
        <v>346</v>
      </c>
      <c r="H182" t="str">
        <f t="shared" si="2"/>
        <v>Active</v>
      </c>
      <c r="K182">
        <v>10115</v>
      </c>
      <c r="L182" t="str">
        <v>Karnataka</v>
      </c>
      <c r="M182" s="14">
        <v>44896</v>
      </c>
      <c r="N182" t="str">
        <v>New</v>
      </c>
      <c r="O182">
        <v>4433</v>
      </c>
      <c r="R182" s="3"/>
    </row>
    <row r="183" spans="1:18" x14ac:dyDescent="0.3">
      <c r="A183">
        <v>10072</v>
      </c>
      <c r="B183" t="str">
        <v>Tamil Nadu</v>
      </c>
      <c r="C183" s="2">
        <v>44445</v>
      </c>
      <c r="D183" t="str">
        <v>New</v>
      </c>
      <c r="E183">
        <v>8114</v>
      </c>
      <c r="H183" t="str">
        <f t="shared" si="2"/>
        <v>Active</v>
      </c>
      <c r="K183">
        <v>10115</v>
      </c>
      <c r="L183" t="str">
        <v>Karnataka</v>
      </c>
      <c r="M183" s="14">
        <v>44920</v>
      </c>
      <c r="N183" t="str">
        <v>Downgrade</v>
      </c>
      <c r="O183">
        <v>-358</v>
      </c>
      <c r="R183" s="3"/>
    </row>
    <row r="184" spans="1:18" x14ac:dyDescent="0.3">
      <c r="A184">
        <v>10072</v>
      </c>
      <c r="B184" t="str">
        <v>Tamil Nadu</v>
      </c>
      <c r="C184" s="2">
        <v>44370</v>
      </c>
      <c r="D184" t="str">
        <v>Upgrade</v>
      </c>
      <c r="E184">
        <v>312</v>
      </c>
      <c r="H184" t="str">
        <f t="shared" si="2"/>
        <v>Active</v>
      </c>
      <c r="K184">
        <v>10115</v>
      </c>
      <c r="L184" t="str">
        <v>Karnataka</v>
      </c>
      <c r="M184" s="14">
        <v>44832</v>
      </c>
      <c r="N184" t="str">
        <v>Downgrade</v>
      </c>
      <c r="O184">
        <v>-701</v>
      </c>
      <c r="R184" s="3"/>
    </row>
    <row r="185" spans="1:18" x14ac:dyDescent="0.3">
      <c r="A185">
        <v>10072</v>
      </c>
      <c r="B185" t="str">
        <v>Tamil Nadu</v>
      </c>
      <c r="C185" s="2">
        <v>44412</v>
      </c>
      <c r="D185" t="str">
        <v>Upgrade</v>
      </c>
      <c r="E185">
        <v>790</v>
      </c>
      <c r="H185" t="str">
        <f t="shared" si="2"/>
        <v>Active</v>
      </c>
      <c r="K185">
        <v>10115</v>
      </c>
      <c r="L185" t="str">
        <v>Karnataka</v>
      </c>
      <c r="M185" s="14">
        <v>44935</v>
      </c>
      <c r="N185" t="str">
        <v>Upgrade</v>
      </c>
      <c r="O185">
        <v>586</v>
      </c>
      <c r="R185" s="3"/>
    </row>
    <row r="186" spans="1:18" x14ac:dyDescent="0.3">
      <c r="A186">
        <v>10073</v>
      </c>
      <c r="B186" t="str">
        <v>Karnataka</v>
      </c>
      <c r="C186" s="2">
        <v>44264</v>
      </c>
      <c r="D186" t="str">
        <v>New</v>
      </c>
      <c r="E186">
        <v>3068</v>
      </c>
      <c r="H186" t="str">
        <f t="shared" si="2"/>
        <v>Active</v>
      </c>
      <c r="K186">
        <v>10118</v>
      </c>
      <c r="L186" t="str">
        <v>Tamil Nadu</v>
      </c>
      <c r="M186" s="14">
        <v>44668</v>
      </c>
      <c r="N186" t="str">
        <v>New</v>
      </c>
      <c r="O186">
        <v>2031</v>
      </c>
      <c r="R186" s="3"/>
    </row>
    <row r="187" spans="1:18" x14ac:dyDescent="0.3">
      <c r="A187">
        <v>10073</v>
      </c>
      <c r="B187" t="str">
        <v>Karnataka</v>
      </c>
      <c r="C187" s="2">
        <v>44482</v>
      </c>
      <c r="D187" t="str">
        <v>Upgrade</v>
      </c>
      <c r="E187">
        <v>366</v>
      </c>
      <c r="H187" t="str">
        <f t="shared" si="2"/>
        <v>Active</v>
      </c>
      <c r="K187">
        <v>10119</v>
      </c>
      <c r="L187" t="str">
        <v>Andhra Pradesh</v>
      </c>
      <c r="M187" s="14">
        <v>44585</v>
      </c>
      <c r="N187" t="str">
        <v>New</v>
      </c>
      <c r="O187">
        <v>2769</v>
      </c>
      <c r="R187" s="3"/>
    </row>
    <row r="188" spans="1:18" x14ac:dyDescent="0.3">
      <c r="A188">
        <v>10073</v>
      </c>
      <c r="B188" t="str">
        <v>Karnataka</v>
      </c>
      <c r="C188" s="2">
        <v>44443</v>
      </c>
      <c r="D188" t="str">
        <v>Upgrade</v>
      </c>
      <c r="E188">
        <v>890</v>
      </c>
      <c r="H188" t="str">
        <f t="shared" si="2"/>
        <v>Active</v>
      </c>
      <c r="K188">
        <v>10121</v>
      </c>
      <c r="L188" t="str">
        <v>Kerala</v>
      </c>
      <c r="M188" s="14">
        <v>44099</v>
      </c>
      <c r="N188" t="str">
        <v>New</v>
      </c>
      <c r="O188">
        <v>2079</v>
      </c>
      <c r="R188" s="3"/>
    </row>
    <row r="189" spans="1:18" x14ac:dyDescent="0.3">
      <c r="A189">
        <v>10074</v>
      </c>
      <c r="B189" t="str">
        <v>Tamil Nadu</v>
      </c>
      <c r="C189" s="2">
        <v>44454</v>
      </c>
      <c r="D189" t="str">
        <v>New</v>
      </c>
      <c r="E189">
        <v>8775</v>
      </c>
      <c r="H189" t="str">
        <f t="shared" si="2"/>
        <v>Active</v>
      </c>
      <c r="K189">
        <v>10121</v>
      </c>
      <c r="L189" t="str">
        <v>Kerala</v>
      </c>
      <c r="M189" s="14">
        <v>44093</v>
      </c>
      <c r="N189" t="str">
        <v>Upgrade</v>
      </c>
      <c r="O189">
        <v>1107</v>
      </c>
      <c r="R189" s="3"/>
    </row>
    <row r="190" spans="1:18" x14ac:dyDescent="0.3">
      <c r="A190">
        <v>10074</v>
      </c>
      <c r="B190" t="str">
        <v>Tamil Nadu</v>
      </c>
      <c r="C190" s="2">
        <v>44321</v>
      </c>
      <c r="D190" t="str">
        <v>Upgrade</v>
      </c>
      <c r="E190">
        <v>554</v>
      </c>
      <c r="H190" t="str">
        <f t="shared" si="2"/>
        <v>Active</v>
      </c>
      <c r="K190">
        <v>10122</v>
      </c>
      <c r="L190" t="str">
        <v>Andhra Pradesh</v>
      </c>
      <c r="M190" s="14">
        <v>43982</v>
      </c>
      <c r="N190" t="str">
        <v>New</v>
      </c>
      <c r="O190">
        <v>3173</v>
      </c>
      <c r="R190" s="3"/>
    </row>
    <row r="191" spans="1:18" x14ac:dyDescent="0.3">
      <c r="A191">
        <v>10075</v>
      </c>
      <c r="B191" t="str">
        <v>Tamil Nadu</v>
      </c>
      <c r="C191" s="2">
        <v>44590</v>
      </c>
      <c r="D191" t="str">
        <v>New</v>
      </c>
      <c r="E191">
        <v>4116</v>
      </c>
      <c r="H191" t="str">
        <f t="shared" si="2"/>
        <v>Churned</v>
      </c>
      <c r="K191">
        <v>10122</v>
      </c>
      <c r="L191" t="str">
        <v>Andhra Pradesh</v>
      </c>
      <c r="M191" s="14">
        <v>43919</v>
      </c>
      <c r="N191" t="str">
        <v>Upgrade</v>
      </c>
      <c r="O191">
        <v>731</v>
      </c>
      <c r="R191" s="3"/>
    </row>
    <row r="192" spans="1:18" x14ac:dyDescent="0.3">
      <c r="A192">
        <v>10075</v>
      </c>
      <c r="B192" t="str">
        <v>Tamil Nadu</v>
      </c>
      <c r="C192" s="2">
        <v>44553</v>
      </c>
      <c r="D192" t="str">
        <v>Churn</v>
      </c>
      <c r="E192">
        <v>-4116</v>
      </c>
      <c r="H192" t="str">
        <f t="shared" si="2"/>
        <v>Churned</v>
      </c>
      <c r="K192">
        <v>10122</v>
      </c>
      <c r="L192" t="str">
        <v>Andhra Pradesh</v>
      </c>
      <c r="M192" s="14">
        <v>44162</v>
      </c>
      <c r="N192" t="str">
        <v>Upgrade</v>
      </c>
      <c r="O192">
        <v>365</v>
      </c>
      <c r="R192" s="3"/>
    </row>
    <row r="193" spans="1:18" x14ac:dyDescent="0.3">
      <c r="A193">
        <v>10075</v>
      </c>
      <c r="B193" t="str">
        <v>Tamil Nadu</v>
      </c>
      <c r="C193" s="2">
        <v>44475</v>
      </c>
      <c r="D193" t="str">
        <v>Churn</v>
      </c>
      <c r="E193">
        <v>0</v>
      </c>
      <c r="H193" t="str">
        <f t="shared" si="2"/>
        <v>Churned</v>
      </c>
      <c r="K193">
        <v>10123</v>
      </c>
      <c r="L193" t="str">
        <v>Karnataka</v>
      </c>
      <c r="M193" s="14">
        <v>44864</v>
      </c>
      <c r="N193" t="str">
        <v>New</v>
      </c>
      <c r="O193">
        <v>5863</v>
      </c>
      <c r="R193" s="3"/>
    </row>
    <row r="194" spans="1:18" x14ac:dyDescent="0.3">
      <c r="A194">
        <v>10075</v>
      </c>
      <c r="B194" t="str">
        <v>Tamil Nadu</v>
      </c>
      <c r="C194" s="2">
        <v>44542</v>
      </c>
      <c r="D194" t="str">
        <v>Upgrade</v>
      </c>
      <c r="E194">
        <v>935</v>
      </c>
      <c r="H194" t="str">
        <f t="shared" si="2"/>
        <v>Churned</v>
      </c>
      <c r="K194">
        <v>10123</v>
      </c>
      <c r="L194" t="str">
        <v>Karnataka</v>
      </c>
      <c r="M194" s="14">
        <v>44657</v>
      </c>
      <c r="N194" t="str">
        <v>Upgrade</v>
      </c>
      <c r="O194">
        <v>526</v>
      </c>
      <c r="R194" s="3"/>
    </row>
    <row r="195" spans="1:18" x14ac:dyDescent="0.3">
      <c r="A195">
        <v>10076</v>
      </c>
      <c r="B195" t="str">
        <v>Tamil Nadu</v>
      </c>
      <c r="C195" s="2">
        <v>44606</v>
      </c>
      <c r="D195" t="str">
        <v>New</v>
      </c>
      <c r="E195">
        <v>2728</v>
      </c>
      <c r="H195" t="str">
        <f t="shared" ref="H195:H258" si="3">IF(COUNTIFS(A:A, A195, D:D, "Churn")&gt;0, "Churned", "Active")</f>
        <v>Active</v>
      </c>
      <c r="K195">
        <v>10123</v>
      </c>
      <c r="L195" t="str">
        <v>Karnataka</v>
      </c>
      <c r="M195" s="14">
        <v>44916</v>
      </c>
      <c r="N195" t="str">
        <v>Upgrade</v>
      </c>
      <c r="O195">
        <v>1102</v>
      </c>
      <c r="R195" s="3"/>
    </row>
    <row r="196" spans="1:18" x14ac:dyDescent="0.3">
      <c r="A196">
        <v>10077</v>
      </c>
      <c r="B196" t="str">
        <v>Kerala</v>
      </c>
      <c r="C196" s="2">
        <v>44304</v>
      </c>
      <c r="D196" t="str">
        <v>New</v>
      </c>
      <c r="E196">
        <v>2423</v>
      </c>
      <c r="H196" t="str">
        <f t="shared" si="3"/>
        <v>Active</v>
      </c>
      <c r="K196">
        <v>10123</v>
      </c>
      <c r="L196" t="str">
        <v>Karnataka</v>
      </c>
      <c r="M196" s="14">
        <v>44868</v>
      </c>
      <c r="N196" t="str">
        <v>Upgrade</v>
      </c>
      <c r="O196">
        <v>958</v>
      </c>
      <c r="R196" s="3"/>
    </row>
    <row r="197" spans="1:18" x14ac:dyDescent="0.3">
      <c r="A197">
        <v>10078</v>
      </c>
      <c r="B197" t="str">
        <v>Tamil Nadu</v>
      </c>
      <c r="C197" s="2">
        <v>44075</v>
      </c>
      <c r="D197" t="str">
        <v>New</v>
      </c>
      <c r="E197">
        <v>4690</v>
      </c>
      <c r="H197" t="str">
        <f t="shared" si="3"/>
        <v>Active</v>
      </c>
      <c r="K197">
        <v>10124</v>
      </c>
      <c r="L197" t="str">
        <v>Tamil Nadu</v>
      </c>
      <c r="M197" s="14">
        <v>45046</v>
      </c>
      <c r="N197" t="str">
        <v>New</v>
      </c>
      <c r="O197">
        <v>4492</v>
      </c>
      <c r="R197" s="3"/>
    </row>
    <row r="198" spans="1:18" x14ac:dyDescent="0.3">
      <c r="A198">
        <v>10078</v>
      </c>
      <c r="B198" t="str">
        <v>Tamil Nadu</v>
      </c>
      <c r="C198" s="2">
        <v>44170</v>
      </c>
      <c r="D198" t="str">
        <v>Upgrade</v>
      </c>
      <c r="E198">
        <v>333</v>
      </c>
      <c r="H198" t="str">
        <f t="shared" si="3"/>
        <v>Active</v>
      </c>
      <c r="K198">
        <v>10125</v>
      </c>
      <c r="L198" t="str">
        <v>Tamil Nadu</v>
      </c>
      <c r="M198" s="14">
        <v>44806</v>
      </c>
      <c r="N198" t="str">
        <v>New</v>
      </c>
      <c r="O198">
        <v>8366</v>
      </c>
      <c r="R198" s="3"/>
    </row>
    <row r="199" spans="1:18" x14ac:dyDescent="0.3">
      <c r="A199">
        <v>10079</v>
      </c>
      <c r="B199" t="str">
        <v>Andhra Pradesh</v>
      </c>
      <c r="C199" s="2">
        <v>44672</v>
      </c>
      <c r="D199" t="str">
        <v>New</v>
      </c>
      <c r="E199">
        <v>1583</v>
      </c>
      <c r="H199" t="str">
        <f t="shared" si="3"/>
        <v>Churned</v>
      </c>
      <c r="K199">
        <v>10125</v>
      </c>
      <c r="L199" t="str">
        <v>Tamil Nadu</v>
      </c>
      <c r="M199" s="14">
        <v>44810</v>
      </c>
      <c r="N199" t="str">
        <v>Upgrade</v>
      </c>
      <c r="O199">
        <v>451</v>
      </c>
      <c r="R199" s="3"/>
    </row>
    <row r="200" spans="1:18" x14ac:dyDescent="0.3">
      <c r="A200">
        <v>10079</v>
      </c>
      <c r="B200" t="str">
        <v>Andhra Pradesh</v>
      </c>
      <c r="C200" s="2">
        <v>44559</v>
      </c>
      <c r="D200" t="str">
        <v>Churn</v>
      </c>
      <c r="E200">
        <v>-1583</v>
      </c>
      <c r="H200" t="str">
        <f t="shared" si="3"/>
        <v>Churned</v>
      </c>
      <c r="K200">
        <v>10125</v>
      </c>
      <c r="L200" t="str">
        <v>Tamil Nadu</v>
      </c>
      <c r="M200" s="14">
        <v>44802</v>
      </c>
      <c r="N200" t="str">
        <v>Upgrade</v>
      </c>
      <c r="O200">
        <v>939</v>
      </c>
      <c r="R200" s="3"/>
    </row>
    <row r="201" spans="1:18" x14ac:dyDescent="0.3">
      <c r="A201">
        <v>10079</v>
      </c>
      <c r="B201" t="str">
        <v>Andhra Pradesh</v>
      </c>
      <c r="C201" s="2">
        <v>44760</v>
      </c>
      <c r="D201" t="str">
        <v>Upgrade</v>
      </c>
      <c r="E201">
        <v>1123</v>
      </c>
      <c r="H201" t="str">
        <f t="shared" si="3"/>
        <v>Churned</v>
      </c>
      <c r="K201">
        <v>10125</v>
      </c>
      <c r="L201" t="str">
        <v>Tamil Nadu</v>
      </c>
      <c r="M201" s="14">
        <v>45093</v>
      </c>
      <c r="N201" t="str">
        <v>Downgrade</v>
      </c>
      <c r="O201">
        <v>-532</v>
      </c>
      <c r="R201" s="3"/>
    </row>
    <row r="202" spans="1:18" x14ac:dyDescent="0.3">
      <c r="A202">
        <v>10080</v>
      </c>
      <c r="B202" t="str">
        <v>Andhra Pradesh</v>
      </c>
      <c r="C202" s="2">
        <v>44374</v>
      </c>
      <c r="D202" t="str">
        <v>New</v>
      </c>
      <c r="E202">
        <v>2841</v>
      </c>
      <c r="H202" t="str">
        <f t="shared" si="3"/>
        <v>Active</v>
      </c>
      <c r="K202">
        <v>10129</v>
      </c>
      <c r="L202" t="str">
        <v>Kerala</v>
      </c>
      <c r="M202" s="14">
        <v>44283</v>
      </c>
      <c r="N202" t="str">
        <v>New</v>
      </c>
      <c r="O202">
        <v>8836</v>
      </c>
      <c r="R202" s="3"/>
    </row>
    <row r="203" spans="1:18" x14ac:dyDescent="0.3">
      <c r="A203">
        <v>10080</v>
      </c>
      <c r="B203" t="str">
        <v>Andhra Pradesh</v>
      </c>
      <c r="C203" s="2">
        <v>44427</v>
      </c>
      <c r="D203" t="str">
        <v>Upgrade</v>
      </c>
      <c r="E203">
        <v>572</v>
      </c>
      <c r="H203" t="str">
        <f t="shared" si="3"/>
        <v>Active</v>
      </c>
      <c r="K203">
        <v>10129</v>
      </c>
      <c r="L203" t="str">
        <v>Kerala</v>
      </c>
      <c r="M203" s="14">
        <v>44270</v>
      </c>
      <c r="N203" t="str">
        <v>Downgrade</v>
      </c>
      <c r="O203">
        <v>-325</v>
      </c>
      <c r="R203" s="3"/>
    </row>
    <row r="204" spans="1:18" x14ac:dyDescent="0.3">
      <c r="A204">
        <v>10080</v>
      </c>
      <c r="B204" t="str">
        <v>Andhra Pradesh</v>
      </c>
      <c r="C204" s="2">
        <v>44168</v>
      </c>
      <c r="D204" t="str">
        <v>Upgrade</v>
      </c>
      <c r="E204">
        <v>469</v>
      </c>
      <c r="H204" t="str">
        <f t="shared" si="3"/>
        <v>Active</v>
      </c>
      <c r="K204">
        <v>10130</v>
      </c>
      <c r="L204" t="str">
        <v>Karnataka</v>
      </c>
      <c r="M204" s="14">
        <v>44753</v>
      </c>
      <c r="N204" t="str">
        <v>New</v>
      </c>
      <c r="O204">
        <v>8933</v>
      </c>
      <c r="R204" s="3"/>
    </row>
    <row r="205" spans="1:18" x14ac:dyDescent="0.3">
      <c r="A205">
        <v>10080</v>
      </c>
      <c r="B205" t="str">
        <v>Andhra Pradesh</v>
      </c>
      <c r="C205" s="2">
        <v>44253</v>
      </c>
      <c r="D205" t="str">
        <v>Downgrade</v>
      </c>
      <c r="E205">
        <v>-782</v>
      </c>
      <c r="H205" t="str">
        <f t="shared" si="3"/>
        <v>Active</v>
      </c>
      <c r="K205">
        <v>10130</v>
      </c>
      <c r="L205" t="str">
        <v>Karnataka</v>
      </c>
      <c r="M205" s="14">
        <v>44874</v>
      </c>
      <c r="N205" t="str">
        <v>Downgrade</v>
      </c>
      <c r="O205">
        <v>-560</v>
      </c>
      <c r="R205" s="3"/>
    </row>
    <row r="206" spans="1:18" x14ac:dyDescent="0.3">
      <c r="A206">
        <v>10081</v>
      </c>
      <c r="B206" t="str">
        <v>Kerala</v>
      </c>
      <c r="C206" s="2">
        <v>44354</v>
      </c>
      <c r="D206" t="str">
        <v>New</v>
      </c>
      <c r="E206">
        <v>6641</v>
      </c>
      <c r="H206" t="str">
        <f t="shared" si="3"/>
        <v>Active</v>
      </c>
      <c r="K206">
        <v>10130</v>
      </c>
      <c r="L206" t="str">
        <v>Karnataka</v>
      </c>
      <c r="M206" s="14">
        <v>44780</v>
      </c>
      <c r="N206" t="str">
        <v>Downgrade</v>
      </c>
      <c r="O206">
        <v>-417</v>
      </c>
      <c r="R206" s="3"/>
    </row>
    <row r="207" spans="1:18" x14ac:dyDescent="0.3">
      <c r="A207">
        <v>10081</v>
      </c>
      <c r="B207" t="str">
        <v>Kerala</v>
      </c>
      <c r="C207" s="2">
        <v>44270</v>
      </c>
      <c r="D207" t="str">
        <v>Downgrade</v>
      </c>
      <c r="E207">
        <v>-478</v>
      </c>
      <c r="H207" t="str">
        <f t="shared" si="3"/>
        <v>Active</v>
      </c>
      <c r="K207">
        <v>10134</v>
      </c>
      <c r="L207" t="str">
        <v>Andhra Pradesh</v>
      </c>
      <c r="M207" s="14">
        <v>44665</v>
      </c>
      <c r="N207" t="str">
        <v>New</v>
      </c>
      <c r="O207">
        <v>7363</v>
      </c>
      <c r="R207" s="3"/>
    </row>
    <row r="208" spans="1:18" x14ac:dyDescent="0.3">
      <c r="A208">
        <v>10081</v>
      </c>
      <c r="B208" t="str">
        <v>Kerala</v>
      </c>
      <c r="C208" s="2">
        <v>44371</v>
      </c>
      <c r="D208" t="str">
        <v>Downgrade</v>
      </c>
      <c r="E208">
        <v>-648</v>
      </c>
      <c r="H208" t="str">
        <f t="shared" si="3"/>
        <v>Active</v>
      </c>
      <c r="K208">
        <v>10134</v>
      </c>
      <c r="L208" t="str">
        <v>Andhra Pradesh</v>
      </c>
      <c r="M208" s="14">
        <v>44789</v>
      </c>
      <c r="N208" t="str">
        <v>Downgrade</v>
      </c>
      <c r="O208">
        <v>-253</v>
      </c>
      <c r="R208" s="3"/>
    </row>
    <row r="209" spans="1:18" x14ac:dyDescent="0.3">
      <c r="A209">
        <v>10081</v>
      </c>
      <c r="B209" t="str">
        <v>Kerala</v>
      </c>
      <c r="C209" s="2">
        <v>44156</v>
      </c>
      <c r="D209" t="str">
        <v>Downgrade</v>
      </c>
      <c r="E209">
        <v>-642</v>
      </c>
      <c r="H209" t="str">
        <f t="shared" si="3"/>
        <v>Active</v>
      </c>
      <c r="K209">
        <v>10134</v>
      </c>
      <c r="L209" t="str">
        <v>Andhra Pradesh</v>
      </c>
      <c r="M209" s="14">
        <v>44578</v>
      </c>
      <c r="N209" t="str">
        <v>Upgrade</v>
      </c>
      <c r="O209">
        <v>932</v>
      </c>
      <c r="R209" s="3"/>
    </row>
    <row r="210" spans="1:18" x14ac:dyDescent="0.3">
      <c r="A210">
        <v>10082</v>
      </c>
      <c r="B210" t="str">
        <v>Kerala</v>
      </c>
      <c r="C210" s="2">
        <v>43959</v>
      </c>
      <c r="D210" t="str">
        <v>New</v>
      </c>
      <c r="E210">
        <v>2875</v>
      </c>
      <c r="H210" t="str">
        <f t="shared" si="3"/>
        <v>Active</v>
      </c>
      <c r="K210">
        <v>10135</v>
      </c>
      <c r="L210" t="str">
        <v>Tamil Nadu</v>
      </c>
      <c r="M210" s="14">
        <v>44644</v>
      </c>
      <c r="N210" t="str">
        <v>New</v>
      </c>
      <c r="O210">
        <v>6422</v>
      </c>
      <c r="R210" s="3"/>
    </row>
    <row r="211" spans="1:18" x14ac:dyDescent="0.3">
      <c r="A211">
        <v>10082</v>
      </c>
      <c r="B211" t="str">
        <v>Kerala</v>
      </c>
      <c r="C211" s="2">
        <v>44207</v>
      </c>
      <c r="D211" t="str">
        <v>Downgrade</v>
      </c>
      <c r="E211">
        <v>-221</v>
      </c>
      <c r="H211" t="str">
        <f t="shared" si="3"/>
        <v>Active</v>
      </c>
      <c r="K211">
        <v>10136</v>
      </c>
      <c r="L211" t="str">
        <v>Karnataka</v>
      </c>
      <c r="M211" s="14">
        <v>44978</v>
      </c>
      <c r="N211" t="str">
        <v>New</v>
      </c>
      <c r="O211">
        <v>3237</v>
      </c>
      <c r="R211" s="3"/>
    </row>
    <row r="212" spans="1:18" x14ac:dyDescent="0.3">
      <c r="A212">
        <v>10082</v>
      </c>
      <c r="B212" t="str">
        <v>Kerala</v>
      </c>
      <c r="C212" s="2">
        <v>44050</v>
      </c>
      <c r="D212" t="str">
        <v>Downgrade</v>
      </c>
      <c r="E212">
        <v>-379</v>
      </c>
      <c r="H212" t="str">
        <f t="shared" si="3"/>
        <v>Active</v>
      </c>
      <c r="K212">
        <v>10136</v>
      </c>
      <c r="L212" t="str">
        <v>Karnataka</v>
      </c>
      <c r="M212" s="14">
        <v>44876</v>
      </c>
      <c r="N212" t="str">
        <v>Downgrade</v>
      </c>
      <c r="O212">
        <v>-316</v>
      </c>
      <c r="R212" s="3"/>
    </row>
    <row r="213" spans="1:18" x14ac:dyDescent="0.3">
      <c r="A213">
        <v>10083</v>
      </c>
      <c r="B213" t="str">
        <v>Karnataka</v>
      </c>
      <c r="C213" s="2">
        <v>44522</v>
      </c>
      <c r="D213" t="str">
        <v>New</v>
      </c>
      <c r="E213">
        <v>5795</v>
      </c>
      <c r="H213" t="str">
        <f t="shared" si="3"/>
        <v>Active</v>
      </c>
      <c r="K213">
        <v>10136</v>
      </c>
      <c r="L213" t="str">
        <v>Karnataka</v>
      </c>
      <c r="M213" s="14">
        <v>44942</v>
      </c>
      <c r="N213" t="str">
        <v>Upgrade</v>
      </c>
      <c r="O213">
        <v>590</v>
      </c>
      <c r="R213" s="3"/>
    </row>
    <row r="214" spans="1:18" x14ac:dyDescent="0.3">
      <c r="A214">
        <v>10083</v>
      </c>
      <c r="B214" t="str">
        <v>Karnataka</v>
      </c>
      <c r="C214" s="2">
        <v>44653</v>
      </c>
      <c r="D214" t="str">
        <v>Downgrade</v>
      </c>
      <c r="E214">
        <v>-703</v>
      </c>
      <c r="H214" t="str">
        <f t="shared" si="3"/>
        <v>Active</v>
      </c>
      <c r="K214">
        <v>10136</v>
      </c>
      <c r="L214" t="str">
        <v>Karnataka</v>
      </c>
      <c r="M214" s="14">
        <v>45069</v>
      </c>
      <c r="N214" t="str">
        <v>Upgrade</v>
      </c>
      <c r="O214">
        <v>983</v>
      </c>
      <c r="R214" s="3"/>
    </row>
    <row r="215" spans="1:18" x14ac:dyDescent="0.3">
      <c r="A215">
        <v>10083</v>
      </c>
      <c r="B215" t="str">
        <v>Karnataka</v>
      </c>
      <c r="C215" s="2">
        <v>44476</v>
      </c>
      <c r="D215" t="str">
        <v>Upgrade</v>
      </c>
      <c r="E215">
        <v>718</v>
      </c>
      <c r="H215" t="str">
        <f t="shared" si="3"/>
        <v>Active</v>
      </c>
      <c r="K215">
        <v>10137</v>
      </c>
      <c r="L215" t="str">
        <v>Kerala</v>
      </c>
      <c r="M215" s="14">
        <v>44514</v>
      </c>
      <c r="N215" t="str">
        <v>New</v>
      </c>
      <c r="O215">
        <v>5909</v>
      </c>
      <c r="R215" s="3"/>
    </row>
    <row r="216" spans="1:18" x14ac:dyDescent="0.3">
      <c r="A216">
        <v>10083</v>
      </c>
      <c r="B216" t="str">
        <v>Karnataka</v>
      </c>
      <c r="C216" s="2">
        <v>44600</v>
      </c>
      <c r="D216" t="str">
        <v>Upgrade</v>
      </c>
      <c r="E216">
        <v>407</v>
      </c>
      <c r="H216" t="str">
        <f t="shared" si="3"/>
        <v>Active</v>
      </c>
      <c r="K216">
        <v>10138</v>
      </c>
      <c r="L216" t="str">
        <v>Tamil Nadu</v>
      </c>
      <c r="M216" s="14">
        <v>44433</v>
      </c>
      <c r="N216" t="str">
        <v>New</v>
      </c>
      <c r="O216">
        <v>8744</v>
      </c>
      <c r="R216" s="3"/>
    </row>
    <row r="217" spans="1:18" x14ac:dyDescent="0.3">
      <c r="A217">
        <v>10084</v>
      </c>
      <c r="B217" t="str">
        <v>Andhra Pradesh</v>
      </c>
      <c r="C217" s="2">
        <v>44957</v>
      </c>
      <c r="D217" t="str">
        <v>New</v>
      </c>
      <c r="E217">
        <v>3361</v>
      </c>
      <c r="H217" t="str">
        <f t="shared" si="3"/>
        <v>Churned</v>
      </c>
      <c r="K217">
        <v>10139</v>
      </c>
      <c r="L217" t="str">
        <v>Andhra Pradesh</v>
      </c>
      <c r="M217" s="14">
        <v>44532</v>
      </c>
      <c r="N217" t="str">
        <v>New</v>
      </c>
      <c r="O217">
        <v>3687</v>
      </c>
      <c r="R217" s="3"/>
    </row>
    <row r="218" spans="1:18" x14ac:dyDescent="0.3">
      <c r="A218">
        <v>10084</v>
      </c>
      <c r="B218" t="str">
        <v>Andhra Pradesh</v>
      </c>
      <c r="C218" s="2">
        <v>44909</v>
      </c>
      <c r="D218" t="str">
        <v>Churn</v>
      </c>
      <c r="E218">
        <v>-3361</v>
      </c>
      <c r="H218" t="str">
        <f t="shared" si="3"/>
        <v>Churned</v>
      </c>
      <c r="K218">
        <v>10139</v>
      </c>
      <c r="L218" t="str">
        <v>Andhra Pradesh</v>
      </c>
      <c r="M218" s="14">
        <v>44445</v>
      </c>
      <c r="N218" t="str">
        <v>Upgrade</v>
      </c>
      <c r="O218">
        <v>1064</v>
      </c>
      <c r="R218" s="3"/>
    </row>
    <row r="219" spans="1:18" x14ac:dyDescent="0.3">
      <c r="A219">
        <v>10084</v>
      </c>
      <c r="B219" t="str">
        <v>Andhra Pradesh</v>
      </c>
      <c r="C219" s="2">
        <v>44985</v>
      </c>
      <c r="D219" t="str">
        <v>Upgrade</v>
      </c>
      <c r="E219">
        <v>390</v>
      </c>
      <c r="H219" t="str">
        <f t="shared" si="3"/>
        <v>Churned</v>
      </c>
      <c r="K219">
        <v>10140</v>
      </c>
      <c r="L219" t="str">
        <v>Karnataka</v>
      </c>
      <c r="M219" s="14">
        <v>44319</v>
      </c>
      <c r="N219" t="str">
        <v>New</v>
      </c>
      <c r="O219">
        <v>5362</v>
      </c>
      <c r="R219" s="3"/>
    </row>
    <row r="220" spans="1:18" x14ac:dyDescent="0.3">
      <c r="A220">
        <v>10085</v>
      </c>
      <c r="B220" t="str">
        <v>Kerala</v>
      </c>
      <c r="C220" s="2">
        <v>44582</v>
      </c>
      <c r="D220" t="str">
        <v>New</v>
      </c>
      <c r="E220">
        <v>8947</v>
      </c>
      <c r="H220" t="str">
        <f t="shared" si="3"/>
        <v>Churned</v>
      </c>
      <c r="K220">
        <v>10140</v>
      </c>
      <c r="L220" t="str">
        <v>Karnataka</v>
      </c>
      <c r="M220" s="14">
        <v>44242</v>
      </c>
      <c r="N220" t="str">
        <v>Downgrade</v>
      </c>
      <c r="O220">
        <v>-562</v>
      </c>
      <c r="R220" s="3"/>
    </row>
    <row r="221" spans="1:18" x14ac:dyDescent="0.3">
      <c r="A221">
        <v>10085</v>
      </c>
      <c r="B221" t="str">
        <v>Kerala</v>
      </c>
      <c r="C221" s="2">
        <v>44729</v>
      </c>
      <c r="D221" t="str">
        <v>Churn</v>
      </c>
      <c r="E221">
        <v>-8947</v>
      </c>
      <c r="H221" t="str">
        <f t="shared" si="3"/>
        <v>Churned</v>
      </c>
      <c r="K221">
        <v>10142</v>
      </c>
      <c r="L221" t="str">
        <v>Kerala</v>
      </c>
      <c r="M221" s="14">
        <v>44700</v>
      </c>
      <c r="N221" t="str">
        <v>New</v>
      </c>
      <c r="O221">
        <v>8915</v>
      </c>
      <c r="R221" s="3"/>
    </row>
    <row r="222" spans="1:18" x14ac:dyDescent="0.3">
      <c r="A222">
        <v>10085</v>
      </c>
      <c r="B222" t="str">
        <v>Kerala</v>
      </c>
      <c r="C222" s="2">
        <v>44523</v>
      </c>
      <c r="D222" t="str">
        <v>Upgrade</v>
      </c>
      <c r="E222">
        <v>855</v>
      </c>
      <c r="H222" t="str">
        <f t="shared" si="3"/>
        <v>Churned</v>
      </c>
      <c r="K222">
        <v>10146</v>
      </c>
      <c r="L222" t="str">
        <v>Andhra Pradesh</v>
      </c>
      <c r="M222" s="14">
        <v>44291</v>
      </c>
      <c r="N222" t="str">
        <v>New</v>
      </c>
      <c r="O222">
        <v>2616</v>
      </c>
      <c r="R222" s="3"/>
    </row>
    <row r="223" spans="1:18" x14ac:dyDescent="0.3">
      <c r="A223">
        <v>10086</v>
      </c>
      <c r="B223" t="str">
        <v>Karnataka</v>
      </c>
      <c r="C223" s="2">
        <v>44068</v>
      </c>
      <c r="D223" t="str">
        <v>New</v>
      </c>
      <c r="E223">
        <v>5247</v>
      </c>
      <c r="H223" t="str">
        <f t="shared" si="3"/>
        <v>Active</v>
      </c>
      <c r="K223">
        <v>10147</v>
      </c>
      <c r="L223" t="str">
        <v>Andhra Pradesh</v>
      </c>
      <c r="M223" s="14">
        <v>44105</v>
      </c>
      <c r="N223" t="str">
        <v>New</v>
      </c>
      <c r="O223">
        <v>8792</v>
      </c>
      <c r="R223" s="3"/>
    </row>
    <row r="224" spans="1:18" x14ac:dyDescent="0.3">
      <c r="A224">
        <v>10086</v>
      </c>
      <c r="B224" t="str">
        <v>Karnataka</v>
      </c>
      <c r="C224" s="2">
        <v>44157</v>
      </c>
      <c r="D224" t="str">
        <v>Downgrade</v>
      </c>
      <c r="E224">
        <v>-710</v>
      </c>
      <c r="H224" t="str">
        <f t="shared" si="3"/>
        <v>Active</v>
      </c>
      <c r="K224">
        <v>10147</v>
      </c>
      <c r="L224" t="str">
        <v>Andhra Pradesh</v>
      </c>
      <c r="M224" s="14">
        <v>44336</v>
      </c>
      <c r="N224" t="str">
        <v>Upgrade</v>
      </c>
      <c r="O224">
        <v>1072</v>
      </c>
      <c r="R224" s="3"/>
    </row>
    <row r="225" spans="1:18" x14ac:dyDescent="0.3">
      <c r="A225">
        <v>10086</v>
      </c>
      <c r="B225" t="str">
        <v>Karnataka</v>
      </c>
      <c r="C225" s="2">
        <v>44292</v>
      </c>
      <c r="D225" t="str">
        <v>Upgrade</v>
      </c>
      <c r="E225">
        <v>352</v>
      </c>
      <c r="H225" t="str">
        <f t="shared" si="3"/>
        <v>Active</v>
      </c>
      <c r="K225">
        <v>10148</v>
      </c>
      <c r="L225" t="str">
        <v>Karnataka</v>
      </c>
      <c r="M225" s="14">
        <v>44585</v>
      </c>
      <c r="N225" t="str">
        <v>New</v>
      </c>
      <c r="O225">
        <v>4602</v>
      </c>
      <c r="R225" s="3"/>
    </row>
    <row r="226" spans="1:18" x14ac:dyDescent="0.3">
      <c r="A226">
        <v>10086</v>
      </c>
      <c r="B226" t="str">
        <v>Karnataka</v>
      </c>
      <c r="C226" s="2">
        <v>44076</v>
      </c>
      <c r="D226" t="str">
        <v>Upgrade</v>
      </c>
      <c r="E226">
        <v>434</v>
      </c>
      <c r="H226" t="str">
        <f t="shared" si="3"/>
        <v>Active</v>
      </c>
      <c r="K226">
        <v>10148</v>
      </c>
      <c r="L226" t="str">
        <v>Karnataka</v>
      </c>
      <c r="M226" s="14">
        <v>44542</v>
      </c>
      <c r="N226" t="str">
        <v>Upgrade</v>
      </c>
      <c r="O226">
        <v>946</v>
      </c>
      <c r="R226" s="3"/>
    </row>
    <row r="227" spans="1:18" x14ac:dyDescent="0.3">
      <c r="A227">
        <v>10087</v>
      </c>
      <c r="B227" t="str">
        <v>Kerala</v>
      </c>
      <c r="C227" s="2">
        <v>44915</v>
      </c>
      <c r="D227" t="str">
        <v>New</v>
      </c>
      <c r="E227">
        <v>1236</v>
      </c>
      <c r="H227" t="str">
        <f t="shared" si="3"/>
        <v>Active</v>
      </c>
      <c r="K227">
        <v>10148</v>
      </c>
      <c r="L227" t="str">
        <v>Karnataka</v>
      </c>
      <c r="M227" s="14">
        <v>44663</v>
      </c>
      <c r="N227" t="str">
        <v>Downgrade</v>
      </c>
      <c r="O227">
        <v>-257</v>
      </c>
      <c r="R227" s="3"/>
    </row>
    <row r="228" spans="1:18" x14ac:dyDescent="0.3">
      <c r="A228">
        <v>10087</v>
      </c>
      <c r="B228" t="str">
        <v>Kerala</v>
      </c>
      <c r="C228" s="2">
        <v>45175</v>
      </c>
      <c r="D228" t="str">
        <v>Downgrade</v>
      </c>
      <c r="E228">
        <v>-445</v>
      </c>
      <c r="H228" t="str">
        <f t="shared" si="3"/>
        <v>Active</v>
      </c>
      <c r="K228">
        <v>10149</v>
      </c>
      <c r="L228" t="str">
        <v>Kerala</v>
      </c>
      <c r="M228" s="14">
        <v>44732</v>
      </c>
      <c r="N228" t="str">
        <v>New</v>
      </c>
      <c r="O228">
        <v>4702</v>
      </c>
      <c r="R228" s="3"/>
    </row>
    <row r="229" spans="1:18" x14ac:dyDescent="0.3">
      <c r="A229">
        <v>10087</v>
      </c>
      <c r="B229" t="str">
        <v>Kerala</v>
      </c>
      <c r="C229" s="2">
        <v>44934</v>
      </c>
      <c r="D229" t="str">
        <v>Upgrade</v>
      </c>
      <c r="E229">
        <v>314</v>
      </c>
      <c r="H229" t="str">
        <f t="shared" si="3"/>
        <v>Active</v>
      </c>
      <c r="K229">
        <v>10150</v>
      </c>
      <c r="L229" t="str">
        <v>Tamil Nadu</v>
      </c>
      <c r="M229" s="14">
        <v>44762</v>
      </c>
      <c r="N229" t="str">
        <v>New</v>
      </c>
      <c r="O229">
        <v>1628</v>
      </c>
      <c r="R229" s="3"/>
    </row>
    <row r="230" spans="1:18" x14ac:dyDescent="0.3">
      <c r="A230">
        <v>10087</v>
      </c>
      <c r="B230" t="str">
        <v>Kerala</v>
      </c>
      <c r="C230" s="2">
        <v>45135</v>
      </c>
      <c r="D230" t="str">
        <v>Upgrade</v>
      </c>
      <c r="E230">
        <v>530</v>
      </c>
      <c r="H230" t="str">
        <f t="shared" si="3"/>
        <v>Active</v>
      </c>
      <c r="K230">
        <v>10151</v>
      </c>
      <c r="L230" t="str">
        <v>Tamil Nadu</v>
      </c>
      <c r="M230" s="14">
        <v>45105</v>
      </c>
      <c r="N230" t="str">
        <v>New</v>
      </c>
      <c r="O230">
        <v>5540</v>
      </c>
      <c r="R230" s="3"/>
    </row>
    <row r="231" spans="1:18" x14ac:dyDescent="0.3">
      <c r="A231">
        <v>10088</v>
      </c>
      <c r="B231" t="str">
        <v>Tamil Nadu</v>
      </c>
      <c r="C231" s="2">
        <v>44432</v>
      </c>
      <c r="D231" t="str">
        <v>New</v>
      </c>
      <c r="E231">
        <v>7816</v>
      </c>
      <c r="H231" t="str">
        <f t="shared" si="3"/>
        <v>Churned</v>
      </c>
      <c r="K231">
        <v>10151</v>
      </c>
      <c r="L231" t="str">
        <v>Tamil Nadu</v>
      </c>
      <c r="M231" s="14">
        <v>44829</v>
      </c>
      <c r="N231" t="str">
        <v>Upgrade</v>
      </c>
      <c r="O231">
        <v>1129</v>
      </c>
      <c r="R231" s="3"/>
    </row>
    <row r="232" spans="1:18" x14ac:dyDescent="0.3">
      <c r="A232">
        <v>10088</v>
      </c>
      <c r="B232" t="str">
        <v>Tamil Nadu</v>
      </c>
      <c r="C232" s="2">
        <v>44179</v>
      </c>
      <c r="D232" t="str">
        <v>Upgrade</v>
      </c>
      <c r="E232">
        <v>1033</v>
      </c>
      <c r="H232" t="str">
        <f t="shared" si="3"/>
        <v>Churned</v>
      </c>
      <c r="K232">
        <v>10151</v>
      </c>
      <c r="L232" t="str">
        <v>Tamil Nadu</v>
      </c>
      <c r="M232" s="14">
        <v>45100</v>
      </c>
      <c r="N232" t="str">
        <v>Downgrade</v>
      </c>
      <c r="O232">
        <v>-529</v>
      </c>
      <c r="R232" s="3"/>
    </row>
    <row r="233" spans="1:18" x14ac:dyDescent="0.3">
      <c r="A233">
        <v>10088</v>
      </c>
      <c r="B233" t="str">
        <v>Tamil Nadu</v>
      </c>
      <c r="C233" s="2">
        <v>44250</v>
      </c>
      <c r="D233" t="str">
        <v>Downgrade</v>
      </c>
      <c r="E233">
        <v>-479</v>
      </c>
      <c r="H233" t="str">
        <f t="shared" si="3"/>
        <v>Churned</v>
      </c>
      <c r="K233">
        <v>10151</v>
      </c>
      <c r="L233" t="str">
        <v>Tamil Nadu</v>
      </c>
      <c r="M233" s="14">
        <v>45117</v>
      </c>
      <c r="N233" t="str">
        <v>Upgrade</v>
      </c>
      <c r="O233">
        <v>454</v>
      </c>
      <c r="R233" s="3"/>
    </row>
    <row r="234" spans="1:18" x14ac:dyDescent="0.3">
      <c r="A234">
        <v>10088</v>
      </c>
      <c r="B234" t="str">
        <v>Tamil Nadu</v>
      </c>
      <c r="C234" s="2">
        <v>44313</v>
      </c>
      <c r="D234" t="str">
        <v>Churn</v>
      </c>
      <c r="E234">
        <v>-8370</v>
      </c>
      <c r="H234" t="str">
        <f t="shared" si="3"/>
        <v>Churned</v>
      </c>
      <c r="K234">
        <v>10152</v>
      </c>
      <c r="L234" t="str">
        <v>Tamil Nadu</v>
      </c>
      <c r="M234" s="14">
        <v>44247</v>
      </c>
      <c r="N234" t="str">
        <v>New</v>
      </c>
      <c r="O234">
        <v>6851</v>
      </c>
      <c r="R234" s="3"/>
    </row>
    <row r="235" spans="1:18" x14ac:dyDescent="0.3">
      <c r="A235">
        <v>10089</v>
      </c>
      <c r="B235" t="str">
        <v>Karnataka</v>
      </c>
      <c r="C235" s="2">
        <v>45078</v>
      </c>
      <c r="D235" t="str">
        <v>New</v>
      </c>
      <c r="E235">
        <v>2184</v>
      </c>
      <c r="H235" t="str">
        <f t="shared" si="3"/>
        <v>Active</v>
      </c>
      <c r="K235">
        <v>10152</v>
      </c>
      <c r="L235" t="str">
        <v>Tamil Nadu</v>
      </c>
      <c r="M235" s="14">
        <v>44115</v>
      </c>
      <c r="N235" t="str">
        <v>Downgrade</v>
      </c>
      <c r="O235">
        <v>-376</v>
      </c>
      <c r="R235" s="3"/>
    </row>
    <row r="236" spans="1:18" x14ac:dyDescent="0.3">
      <c r="A236">
        <v>10089</v>
      </c>
      <c r="B236" t="str">
        <v>Karnataka</v>
      </c>
      <c r="C236" s="2">
        <v>44992</v>
      </c>
      <c r="D236" t="str">
        <v>Upgrade</v>
      </c>
      <c r="E236">
        <v>913</v>
      </c>
      <c r="H236" t="str">
        <f t="shared" si="3"/>
        <v>Active</v>
      </c>
      <c r="K236">
        <v>10152</v>
      </c>
      <c r="L236" t="str">
        <v>Tamil Nadu</v>
      </c>
      <c r="M236" s="14">
        <v>44092</v>
      </c>
      <c r="N236" t="str">
        <v>Upgrade</v>
      </c>
      <c r="O236">
        <v>748</v>
      </c>
      <c r="R236" s="3"/>
    </row>
    <row r="237" spans="1:18" x14ac:dyDescent="0.3">
      <c r="A237">
        <v>10090</v>
      </c>
      <c r="B237" t="str">
        <v>Andhra Pradesh</v>
      </c>
      <c r="C237" s="2">
        <v>44638</v>
      </c>
      <c r="D237" t="str">
        <v>New</v>
      </c>
      <c r="E237">
        <v>3784</v>
      </c>
      <c r="H237" t="str">
        <f t="shared" si="3"/>
        <v>Active</v>
      </c>
      <c r="K237">
        <v>10152</v>
      </c>
      <c r="L237" t="str">
        <v>Tamil Nadu</v>
      </c>
      <c r="M237" s="14">
        <v>44296</v>
      </c>
      <c r="N237" t="str">
        <v>Downgrade</v>
      </c>
      <c r="O237">
        <v>-362</v>
      </c>
      <c r="R237" s="3"/>
    </row>
    <row r="238" spans="1:18" x14ac:dyDescent="0.3">
      <c r="A238">
        <v>10091</v>
      </c>
      <c r="B238" t="str">
        <v>Kerala</v>
      </c>
      <c r="C238" s="2">
        <v>44592</v>
      </c>
      <c r="D238" t="str">
        <v>New</v>
      </c>
      <c r="E238">
        <v>7860</v>
      </c>
      <c r="H238" t="str">
        <f t="shared" si="3"/>
        <v>Active</v>
      </c>
      <c r="K238">
        <v>10153</v>
      </c>
      <c r="L238" t="str">
        <v>Kerala</v>
      </c>
      <c r="M238" s="14">
        <v>44638</v>
      </c>
      <c r="N238" t="str">
        <v>New</v>
      </c>
      <c r="O238">
        <v>4348</v>
      </c>
      <c r="R238" s="3"/>
    </row>
    <row r="239" spans="1:18" x14ac:dyDescent="0.3">
      <c r="A239">
        <v>10092</v>
      </c>
      <c r="B239" t="str">
        <v>Karnataka</v>
      </c>
      <c r="C239" s="2">
        <v>45050</v>
      </c>
      <c r="D239" t="str">
        <v>New</v>
      </c>
      <c r="E239">
        <v>4967</v>
      </c>
      <c r="H239" t="str">
        <f t="shared" si="3"/>
        <v>Active</v>
      </c>
      <c r="K239">
        <v>10153</v>
      </c>
      <c r="L239" t="str">
        <v>Kerala</v>
      </c>
      <c r="M239" s="14">
        <v>44613</v>
      </c>
      <c r="N239" t="str">
        <v>Downgrade</v>
      </c>
      <c r="O239">
        <v>-253</v>
      </c>
      <c r="R239" s="3"/>
    </row>
    <row r="240" spans="1:18" x14ac:dyDescent="0.3">
      <c r="A240">
        <v>10092</v>
      </c>
      <c r="B240" t="str">
        <v>Karnataka</v>
      </c>
      <c r="C240" s="2">
        <v>44951</v>
      </c>
      <c r="D240" t="str">
        <v>Upgrade</v>
      </c>
      <c r="E240">
        <v>1081</v>
      </c>
      <c r="H240" t="str">
        <f t="shared" si="3"/>
        <v>Active</v>
      </c>
      <c r="K240">
        <v>10153</v>
      </c>
      <c r="L240" t="str">
        <v>Kerala</v>
      </c>
      <c r="M240" s="14">
        <v>44763</v>
      </c>
      <c r="N240" t="str">
        <v>Downgrade</v>
      </c>
      <c r="O240">
        <v>-267</v>
      </c>
      <c r="R240" s="3"/>
    </row>
    <row r="241" spans="1:18" x14ac:dyDescent="0.3">
      <c r="A241">
        <v>10093</v>
      </c>
      <c r="B241" t="str">
        <v>Karnataka</v>
      </c>
      <c r="C241" s="2">
        <v>44616</v>
      </c>
      <c r="D241" t="str">
        <v>New</v>
      </c>
      <c r="E241">
        <v>6713</v>
      </c>
      <c r="H241" t="str">
        <f t="shared" si="3"/>
        <v>Active</v>
      </c>
      <c r="K241">
        <v>10154</v>
      </c>
      <c r="L241" t="str">
        <v>Kerala</v>
      </c>
      <c r="M241" s="14">
        <v>44797</v>
      </c>
      <c r="N241" t="str">
        <v>New</v>
      </c>
      <c r="O241">
        <v>3064</v>
      </c>
      <c r="R241" s="3"/>
    </row>
    <row r="242" spans="1:18" x14ac:dyDescent="0.3">
      <c r="A242">
        <v>10093</v>
      </c>
      <c r="B242" t="str">
        <v>Karnataka</v>
      </c>
      <c r="C242" s="2">
        <v>44642</v>
      </c>
      <c r="D242" t="str">
        <v>Downgrade</v>
      </c>
      <c r="E242">
        <v>-439</v>
      </c>
      <c r="H242" t="str">
        <f t="shared" si="3"/>
        <v>Active</v>
      </c>
      <c r="K242">
        <v>10156</v>
      </c>
      <c r="L242" t="str">
        <v>Karnataka</v>
      </c>
      <c r="M242" s="14">
        <v>44192</v>
      </c>
      <c r="N242" t="str">
        <v>New</v>
      </c>
      <c r="O242">
        <v>5578</v>
      </c>
      <c r="R242" s="3"/>
    </row>
    <row r="243" spans="1:18" x14ac:dyDescent="0.3">
      <c r="A243">
        <v>10093</v>
      </c>
      <c r="B243" t="str">
        <v>Karnataka</v>
      </c>
      <c r="C243" s="2">
        <v>44730</v>
      </c>
      <c r="D243" t="str">
        <v>Upgrade</v>
      </c>
      <c r="E243">
        <v>1062</v>
      </c>
      <c r="H243" t="str">
        <f t="shared" si="3"/>
        <v>Active</v>
      </c>
      <c r="K243">
        <v>10156</v>
      </c>
      <c r="L243" t="str">
        <v>Karnataka</v>
      </c>
      <c r="M243" s="14">
        <v>44226</v>
      </c>
      <c r="N243" t="str">
        <v>Downgrade</v>
      </c>
      <c r="O243">
        <v>-536</v>
      </c>
      <c r="R243" s="3"/>
    </row>
    <row r="244" spans="1:18" x14ac:dyDescent="0.3">
      <c r="A244">
        <v>10093</v>
      </c>
      <c r="B244" t="str">
        <v>Karnataka</v>
      </c>
      <c r="C244" s="2">
        <v>44762</v>
      </c>
      <c r="D244" t="str">
        <v>Downgrade</v>
      </c>
      <c r="E244">
        <v>-590</v>
      </c>
      <c r="H244" t="str">
        <f t="shared" si="3"/>
        <v>Active</v>
      </c>
      <c r="K244">
        <v>10157</v>
      </c>
      <c r="L244" t="str">
        <v>Andhra Pradesh</v>
      </c>
      <c r="M244" s="14">
        <v>44988</v>
      </c>
      <c r="N244" t="str">
        <v>New</v>
      </c>
      <c r="O244">
        <v>3964</v>
      </c>
      <c r="R244" s="3"/>
    </row>
    <row r="245" spans="1:18" x14ac:dyDescent="0.3">
      <c r="A245">
        <v>10094</v>
      </c>
      <c r="B245" t="str">
        <v>Karnataka</v>
      </c>
      <c r="C245" s="2">
        <v>44893</v>
      </c>
      <c r="D245" t="str">
        <v>New</v>
      </c>
      <c r="E245">
        <v>2034</v>
      </c>
      <c r="H245" t="str">
        <f t="shared" si="3"/>
        <v>Churned</v>
      </c>
      <c r="K245">
        <v>10158</v>
      </c>
      <c r="L245" t="str">
        <v>Tamil Nadu</v>
      </c>
      <c r="M245" s="14">
        <v>44585</v>
      </c>
      <c r="N245" t="str">
        <v>New</v>
      </c>
      <c r="O245">
        <v>8791</v>
      </c>
      <c r="R245" s="3"/>
    </row>
    <row r="246" spans="1:18" x14ac:dyDescent="0.3">
      <c r="A246">
        <v>10094</v>
      </c>
      <c r="B246" t="str">
        <v>Karnataka</v>
      </c>
      <c r="C246" s="2">
        <v>45132</v>
      </c>
      <c r="D246" t="str">
        <v>Churn</v>
      </c>
      <c r="E246">
        <v>-2034</v>
      </c>
      <c r="H246" t="str">
        <f t="shared" si="3"/>
        <v>Churned</v>
      </c>
      <c r="K246">
        <v>10158</v>
      </c>
      <c r="L246" t="str">
        <v>Tamil Nadu</v>
      </c>
      <c r="M246" s="14">
        <v>44602</v>
      </c>
      <c r="N246" t="str">
        <v>Upgrade</v>
      </c>
      <c r="O246">
        <v>1084</v>
      </c>
      <c r="R246" s="3"/>
    </row>
    <row r="247" spans="1:18" x14ac:dyDescent="0.3">
      <c r="A247">
        <v>10095</v>
      </c>
      <c r="B247" t="str">
        <v>Kerala</v>
      </c>
      <c r="C247" s="2">
        <v>44813</v>
      </c>
      <c r="D247" t="str">
        <v>New</v>
      </c>
      <c r="E247">
        <v>5308</v>
      </c>
      <c r="H247" t="str">
        <f t="shared" si="3"/>
        <v>Active</v>
      </c>
      <c r="K247">
        <v>10158</v>
      </c>
      <c r="L247" t="str">
        <v>Tamil Nadu</v>
      </c>
      <c r="M247" s="14">
        <v>44741</v>
      </c>
      <c r="N247" t="str">
        <v>Upgrade</v>
      </c>
      <c r="O247">
        <v>440</v>
      </c>
      <c r="R247" s="3"/>
    </row>
    <row r="248" spans="1:18" x14ac:dyDescent="0.3">
      <c r="A248">
        <v>10096</v>
      </c>
      <c r="B248" t="str">
        <v>Karnataka</v>
      </c>
      <c r="C248" s="2">
        <v>44365</v>
      </c>
      <c r="D248" t="str">
        <v>New</v>
      </c>
      <c r="E248">
        <v>8134</v>
      </c>
      <c r="H248" t="str">
        <f t="shared" si="3"/>
        <v>Active</v>
      </c>
      <c r="K248">
        <v>10159</v>
      </c>
      <c r="L248" t="str">
        <v>Andhra Pradesh</v>
      </c>
      <c r="M248" s="14">
        <v>44517</v>
      </c>
      <c r="N248" t="str">
        <v>New</v>
      </c>
      <c r="O248">
        <v>5158</v>
      </c>
      <c r="R248" s="3"/>
    </row>
    <row r="249" spans="1:18" x14ac:dyDescent="0.3">
      <c r="A249">
        <v>10097</v>
      </c>
      <c r="B249" t="str">
        <v>Andhra Pradesh</v>
      </c>
      <c r="C249" s="2">
        <v>44957</v>
      </c>
      <c r="D249" t="str">
        <v>New</v>
      </c>
      <c r="E249">
        <v>3773</v>
      </c>
      <c r="H249" t="str">
        <f t="shared" si="3"/>
        <v>Active</v>
      </c>
      <c r="K249">
        <v>10163</v>
      </c>
      <c r="L249" t="str">
        <v>Andhra Pradesh</v>
      </c>
      <c r="M249" s="14">
        <v>44272</v>
      </c>
      <c r="N249" t="str">
        <v>New</v>
      </c>
      <c r="O249">
        <v>1427</v>
      </c>
      <c r="R249" s="3"/>
    </row>
    <row r="250" spans="1:18" x14ac:dyDescent="0.3">
      <c r="A250">
        <v>10098</v>
      </c>
      <c r="B250" t="str">
        <v>Karnataka</v>
      </c>
      <c r="C250" s="2">
        <v>44806</v>
      </c>
      <c r="D250" t="str">
        <v>New</v>
      </c>
      <c r="E250">
        <v>4113</v>
      </c>
      <c r="H250" t="str">
        <f t="shared" si="3"/>
        <v>Active</v>
      </c>
      <c r="K250">
        <v>10163</v>
      </c>
      <c r="L250" t="str">
        <v>Andhra Pradesh</v>
      </c>
      <c r="M250" s="14">
        <v>44472</v>
      </c>
      <c r="N250" t="str">
        <v>Upgrade</v>
      </c>
      <c r="O250">
        <v>680</v>
      </c>
      <c r="R250" s="3"/>
    </row>
    <row r="251" spans="1:18" x14ac:dyDescent="0.3">
      <c r="A251">
        <v>10099</v>
      </c>
      <c r="B251" t="str">
        <v>Kerala</v>
      </c>
      <c r="C251" s="2">
        <v>44250</v>
      </c>
      <c r="D251" t="str">
        <v>New</v>
      </c>
      <c r="E251">
        <v>1560</v>
      </c>
      <c r="H251" t="str">
        <f t="shared" si="3"/>
        <v>Active</v>
      </c>
      <c r="K251">
        <v>10164</v>
      </c>
      <c r="L251" t="str">
        <v>Tamil Nadu</v>
      </c>
      <c r="M251" s="14">
        <v>44486</v>
      </c>
      <c r="N251" t="str">
        <v>New</v>
      </c>
      <c r="O251">
        <v>7251</v>
      </c>
      <c r="R251" s="3"/>
    </row>
    <row r="252" spans="1:18" x14ac:dyDescent="0.3">
      <c r="A252">
        <v>10099</v>
      </c>
      <c r="B252" t="str">
        <v>Kerala</v>
      </c>
      <c r="C252" s="2">
        <v>44054</v>
      </c>
      <c r="D252" t="str">
        <v>Downgrade</v>
      </c>
      <c r="E252">
        <v>-494</v>
      </c>
      <c r="H252" t="str">
        <f t="shared" si="3"/>
        <v>Active</v>
      </c>
      <c r="K252">
        <v>10167</v>
      </c>
      <c r="L252" t="str">
        <v>Kerala</v>
      </c>
      <c r="M252" s="14">
        <v>44161</v>
      </c>
      <c r="N252" t="str">
        <v>New</v>
      </c>
      <c r="O252">
        <v>3350</v>
      </c>
      <c r="R252" s="3"/>
    </row>
    <row r="253" spans="1:18" x14ac:dyDescent="0.3">
      <c r="A253">
        <v>10099</v>
      </c>
      <c r="B253" t="str">
        <v>Kerala</v>
      </c>
      <c r="C253" s="2">
        <v>44050</v>
      </c>
      <c r="D253" t="str">
        <v>Downgrade</v>
      </c>
      <c r="E253">
        <v>-644</v>
      </c>
      <c r="H253" t="str">
        <f t="shared" si="3"/>
        <v>Active</v>
      </c>
      <c r="K253">
        <v>10167</v>
      </c>
      <c r="L253" t="str">
        <v>Kerala</v>
      </c>
      <c r="M253" s="14">
        <v>44383</v>
      </c>
      <c r="N253" t="str">
        <v>Downgrade</v>
      </c>
      <c r="O253">
        <v>-342</v>
      </c>
      <c r="R253" s="3"/>
    </row>
    <row r="254" spans="1:18" x14ac:dyDescent="0.3">
      <c r="A254">
        <v>10099</v>
      </c>
      <c r="B254" t="str">
        <v>Kerala</v>
      </c>
      <c r="C254" s="2">
        <v>43984</v>
      </c>
      <c r="D254" t="str">
        <v>Downgrade</v>
      </c>
      <c r="E254">
        <v>-380</v>
      </c>
      <c r="H254" t="str">
        <f t="shared" si="3"/>
        <v>Active</v>
      </c>
      <c r="K254">
        <v>10169</v>
      </c>
      <c r="L254" t="str">
        <v>Kerala</v>
      </c>
      <c r="M254" s="14">
        <v>44539</v>
      </c>
      <c r="N254" t="str">
        <v>New</v>
      </c>
      <c r="O254">
        <v>1391</v>
      </c>
      <c r="R254" s="3"/>
    </row>
    <row r="255" spans="1:18" x14ac:dyDescent="0.3">
      <c r="A255">
        <v>10100</v>
      </c>
      <c r="B255" t="str">
        <v>Tamil Nadu</v>
      </c>
      <c r="C255" s="2">
        <v>44354</v>
      </c>
      <c r="D255" t="str">
        <v>New</v>
      </c>
      <c r="E255">
        <v>8400</v>
      </c>
      <c r="H255" t="str">
        <f t="shared" si="3"/>
        <v>Active</v>
      </c>
      <c r="K255">
        <v>10169</v>
      </c>
      <c r="L255" t="str">
        <v>Kerala</v>
      </c>
      <c r="M255" s="14">
        <v>44599</v>
      </c>
      <c r="N255" t="str">
        <v>Upgrade</v>
      </c>
      <c r="O255">
        <v>1112</v>
      </c>
      <c r="R255" s="3"/>
    </row>
    <row r="256" spans="1:18" x14ac:dyDescent="0.3">
      <c r="A256">
        <v>10100</v>
      </c>
      <c r="B256" t="str">
        <v>Tamil Nadu</v>
      </c>
      <c r="C256" s="2">
        <v>44215</v>
      </c>
      <c r="D256" t="str">
        <v>Upgrade</v>
      </c>
      <c r="E256">
        <v>1115</v>
      </c>
      <c r="H256" t="str">
        <f t="shared" si="3"/>
        <v>Active</v>
      </c>
      <c r="K256">
        <v>10170</v>
      </c>
      <c r="L256" t="str">
        <v>Karnataka</v>
      </c>
      <c r="M256" s="14">
        <v>44343</v>
      </c>
      <c r="N256" t="str">
        <v>New</v>
      </c>
      <c r="O256">
        <v>5888</v>
      </c>
      <c r="R256" s="3"/>
    </row>
    <row r="257" spans="1:18" x14ac:dyDescent="0.3">
      <c r="A257">
        <v>10100</v>
      </c>
      <c r="B257" t="str">
        <v>Tamil Nadu</v>
      </c>
      <c r="C257" s="2">
        <v>44229</v>
      </c>
      <c r="D257" t="str">
        <v>Upgrade</v>
      </c>
      <c r="E257">
        <v>683</v>
      </c>
      <c r="H257" t="str">
        <f t="shared" si="3"/>
        <v>Active</v>
      </c>
      <c r="K257">
        <v>10171</v>
      </c>
      <c r="L257" t="str">
        <v>Tamil Nadu</v>
      </c>
      <c r="M257" s="14">
        <v>44304</v>
      </c>
      <c r="N257" t="str">
        <v>New</v>
      </c>
      <c r="O257">
        <v>4516</v>
      </c>
      <c r="R257" s="3"/>
    </row>
    <row r="258" spans="1:18" x14ac:dyDescent="0.3">
      <c r="A258">
        <v>10100</v>
      </c>
      <c r="B258" t="str">
        <v>Tamil Nadu</v>
      </c>
      <c r="C258" s="2">
        <v>44421</v>
      </c>
      <c r="D258" t="str">
        <v>Upgrade</v>
      </c>
      <c r="E258">
        <v>843</v>
      </c>
      <c r="H258" t="str">
        <f t="shared" si="3"/>
        <v>Active</v>
      </c>
      <c r="K258">
        <v>10171</v>
      </c>
      <c r="L258" t="str">
        <v>Tamil Nadu</v>
      </c>
      <c r="M258" s="14">
        <v>44155</v>
      </c>
      <c r="N258" t="str">
        <v>Downgrade</v>
      </c>
      <c r="O258">
        <v>-446</v>
      </c>
      <c r="R258" s="3"/>
    </row>
    <row r="259" spans="1:18" x14ac:dyDescent="0.3">
      <c r="A259">
        <v>10101</v>
      </c>
      <c r="B259" t="str">
        <v>Karnataka</v>
      </c>
      <c r="C259" s="2">
        <v>44298</v>
      </c>
      <c r="D259" t="str">
        <v>New</v>
      </c>
      <c r="E259">
        <v>1646</v>
      </c>
      <c r="H259" t="str">
        <f t="shared" ref="H259:H322" si="4">IF(COUNTIFS(A:A, A259, D:D, "Churn")&gt;0, "Churned", "Active")</f>
        <v>Churned</v>
      </c>
      <c r="K259">
        <v>10172</v>
      </c>
      <c r="L259" t="str">
        <v>Karnataka</v>
      </c>
      <c r="M259" s="14">
        <v>44304</v>
      </c>
      <c r="N259" t="str">
        <v>New</v>
      </c>
      <c r="O259">
        <v>8984</v>
      </c>
      <c r="R259" s="3"/>
    </row>
    <row r="260" spans="1:18" x14ac:dyDescent="0.3">
      <c r="A260">
        <v>10101</v>
      </c>
      <c r="B260" t="str">
        <v>Karnataka</v>
      </c>
      <c r="C260" s="2">
        <v>44521</v>
      </c>
      <c r="D260" t="str">
        <v>Churn</v>
      </c>
      <c r="E260">
        <v>-1646</v>
      </c>
      <c r="H260" t="str">
        <f t="shared" si="4"/>
        <v>Churned</v>
      </c>
      <c r="K260">
        <v>10172</v>
      </c>
      <c r="L260" t="str">
        <v>Karnataka</v>
      </c>
      <c r="M260" s="14">
        <v>44220</v>
      </c>
      <c r="N260" t="str">
        <v>Upgrade</v>
      </c>
      <c r="O260">
        <v>838</v>
      </c>
      <c r="R260" s="3"/>
    </row>
    <row r="261" spans="1:18" x14ac:dyDescent="0.3">
      <c r="A261">
        <v>10102</v>
      </c>
      <c r="B261" t="str">
        <v>Andhra Pradesh</v>
      </c>
      <c r="C261" s="2">
        <v>44272</v>
      </c>
      <c r="D261" t="str">
        <v>New</v>
      </c>
      <c r="E261">
        <v>4777</v>
      </c>
      <c r="H261" t="str">
        <f t="shared" si="4"/>
        <v>Churned</v>
      </c>
      <c r="K261">
        <v>10177</v>
      </c>
      <c r="L261" t="str">
        <v>Kerala</v>
      </c>
      <c r="M261" s="14">
        <v>44905</v>
      </c>
      <c r="N261" t="str">
        <v>New</v>
      </c>
      <c r="O261">
        <v>8328</v>
      </c>
      <c r="R261" s="3"/>
    </row>
    <row r="262" spans="1:18" x14ac:dyDescent="0.3">
      <c r="A262">
        <v>10102</v>
      </c>
      <c r="B262" t="str">
        <v>Andhra Pradesh</v>
      </c>
      <c r="C262" s="2">
        <v>44480</v>
      </c>
      <c r="D262" t="str">
        <v>Upgrade</v>
      </c>
      <c r="E262">
        <v>561</v>
      </c>
      <c r="H262" t="str">
        <f t="shared" si="4"/>
        <v>Churned</v>
      </c>
      <c r="K262">
        <v>10177</v>
      </c>
      <c r="L262" t="str">
        <v>Kerala</v>
      </c>
      <c r="M262" s="14">
        <v>44877</v>
      </c>
      <c r="N262" t="str">
        <v>Upgrade</v>
      </c>
      <c r="O262">
        <v>491</v>
      </c>
      <c r="R262" s="3"/>
    </row>
    <row r="263" spans="1:18" x14ac:dyDescent="0.3">
      <c r="A263">
        <v>10102</v>
      </c>
      <c r="B263" t="str">
        <v>Andhra Pradesh</v>
      </c>
      <c r="C263" s="2">
        <v>44158</v>
      </c>
      <c r="D263" t="str">
        <v>Churn</v>
      </c>
      <c r="E263">
        <v>-5338</v>
      </c>
      <c r="H263" t="str">
        <f t="shared" si="4"/>
        <v>Churned</v>
      </c>
      <c r="K263">
        <v>10177</v>
      </c>
      <c r="L263" t="str">
        <v>Kerala</v>
      </c>
      <c r="M263" s="14">
        <v>44934</v>
      </c>
      <c r="N263" t="str">
        <v>Downgrade</v>
      </c>
      <c r="O263">
        <v>-576</v>
      </c>
      <c r="R263" s="3"/>
    </row>
    <row r="264" spans="1:18" x14ac:dyDescent="0.3">
      <c r="A264">
        <v>10102</v>
      </c>
      <c r="B264" t="str">
        <v>Andhra Pradesh</v>
      </c>
      <c r="C264" s="2">
        <v>44392</v>
      </c>
      <c r="D264" t="str">
        <v>Churn</v>
      </c>
      <c r="E264">
        <v>0</v>
      </c>
      <c r="H264" t="str">
        <f t="shared" si="4"/>
        <v>Churned</v>
      </c>
      <c r="K264">
        <v>10177</v>
      </c>
      <c r="L264" t="str">
        <v>Kerala</v>
      </c>
      <c r="M264" s="14">
        <v>44945</v>
      </c>
      <c r="N264" t="str">
        <v>Upgrade</v>
      </c>
      <c r="O264">
        <v>384</v>
      </c>
      <c r="R264" s="3"/>
    </row>
    <row r="265" spans="1:18" x14ac:dyDescent="0.3">
      <c r="A265">
        <v>10103</v>
      </c>
      <c r="B265" t="str">
        <v>Andhra Pradesh</v>
      </c>
      <c r="C265" s="2">
        <v>44941</v>
      </c>
      <c r="D265" t="str">
        <v>New</v>
      </c>
      <c r="E265">
        <v>5813</v>
      </c>
      <c r="H265" t="str">
        <f t="shared" si="4"/>
        <v>Active</v>
      </c>
      <c r="K265">
        <v>10178</v>
      </c>
      <c r="L265" t="str">
        <v>Karnataka</v>
      </c>
      <c r="M265" s="14">
        <v>45050</v>
      </c>
      <c r="N265" t="str">
        <v>New</v>
      </c>
      <c r="O265">
        <v>7736</v>
      </c>
      <c r="R265" s="3"/>
    </row>
    <row r="266" spans="1:18" x14ac:dyDescent="0.3">
      <c r="A266">
        <v>10104</v>
      </c>
      <c r="B266" t="str">
        <v>Kerala</v>
      </c>
      <c r="C266" s="2">
        <v>44606</v>
      </c>
      <c r="D266" t="str">
        <v>New</v>
      </c>
      <c r="E266">
        <v>7924</v>
      </c>
      <c r="H266" t="str">
        <f t="shared" si="4"/>
        <v>Active</v>
      </c>
      <c r="K266">
        <v>10179</v>
      </c>
      <c r="L266" t="str">
        <v>Andhra Pradesh</v>
      </c>
      <c r="M266" s="14">
        <v>44570</v>
      </c>
      <c r="N266" t="str">
        <v>New</v>
      </c>
      <c r="O266">
        <v>1655</v>
      </c>
      <c r="R266" s="3"/>
    </row>
    <row r="267" spans="1:18" x14ac:dyDescent="0.3">
      <c r="A267">
        <v>10104</v>
      </c>
      <c r="B267" t="str">
        <v>Kerala</v>
      </c>
      <c r="C267" s="2">
        <v>44527</v>
      </c>
      <c r="D267" t="str">
        <v>Upgrade</v>
      </c>
      <c r="E267">
        <v>693</v>
      </c>
      <c r="H267" t="str">
        <f t="shared" si="4"/>
        <v>Active</v>
      </c>
      <c r="K267">
        <v>10179</v>
      </c>
      <c r="L267" t="str">
        <v>Andhra Pradesh</v>
      </c>
      <c r="M267" s="14">
        <v>44685</v>
      </c>
      <c r="N267" t="str">
        <v>Downgrade</v>
      </c>
      <c r="O267">
        <v>-513</v>
      </c>
      <c r="R267" s="3"/>
    </row>
    <row r="268" spans="1:18" x14ac:dyDescent="0.3">
      <c r="A268">
        <v>10104</v>
      </c>
      <c r="B268" t="str">
        <v>Kerala</v>
      </c>
      <c r="C268" s="2">
        <v>44620</v>
      </c>
      <c r="D268" t="str">
        <v>Upgrade</v>
      </c>
      <c r="E268">
        <v>690</v>
      </c>
      <c r="H268" t="str">
        <f t="shared" si="4"/>
        <v>Active</v>
      </c>
      <c r="K268">
        <v>10179</v>
      </c>
      <c r="L268" t="str">
        <v>Andhra Pradesh</v>
      </c>
      <c r="M268" s="14">
        <v>44746</v>
      </c>
      <c r="N268" t="str">
        <v>Downgrade</v>
      </c>
      <c r="O268">
        <v>-636</v>
      </c>
      <c r="R268" s="3"/>
    </row>
    <row r="269" spans="1:18" x14ac:dyDescent="0.3">
      <c r="A269">
        <v>10104</v>
      </c>
      <c r="B269" t="str">
        <v>Kerala</v>
      </c>
      <c r="C269" s="2">
        <v>44665</v>
      </c>
      <c r="D269" t="str">
        <v>Upgrade</v>
      </c>
      <c r="E269">
        <v>602</v>
      </c>
      <c r="H269" t="str">
        <f t="shared" si="4"/>
        <v>Active</v>
      </c>
      <c r="K269">
        <v>10180</v>
      </c>
      <c r="L269" t="str">
        <v>Andhra Pradesh</v>
      </c>
      <c r="M269" s="14">
        <v>44808</v>
      </c>
      <c r="N269" t="str">
        <v>New</v>
      </c>
      <c r="O269">
        <v>1346</v>
      </c>
      <c r="R269" s="3"/>
    </row>
    <row r="270" spans="1:18" x14ac:dyDescent="0.3">
      <c r="A270">
        <v>10105</v>
      </c>
      <c r="B270" t="str">
        <v>Kerala</v>
      </c>
      <c r="C270" s="2">
        <v>44811</v>
      </c>
      <c r="D270" t="str">
        <v>New</v>
      </c>
      <c r="E270">
        <v>1066</v>
      </c>
      <c r="H270" t="str">
        <f t="shared" si="4"/>
        <v>Active</v>
      </c>
      <c r="K270">
        <v>10180</v>
      </c>
      <c r="L270" t="str">
        <v>Andhra Pradesh</v>
      </c>
      <c r="M270" s="14">
        <v>44760</v>
      </c>
      <c r="N270" t="str">
        <v>Downgrade</v>
      </c>
      <c r="O270">
        <v>-645</v>
      </c>
      <c r="R270" s="3"/>
    </row>
    <row r="271" spans="1:18" x14ac:dyDescent="0.3">
      <c r="A271">
        <v>10106</v>
      </c>
      <c r="B271" t="str">
        <v>Tamil Nadu</v>
      </c>
      <c r="C271" s="2">
        <v>44564</v>
      </c>
      <c r="D271" t="str">
        <v>New</v>
      </c>
      <c r="E271">
        <v>5973</v>
      </c>
      <c r="H271" t="str">
        <f t="shared" si="4"/>
        <v>Active</v>
      </c>
      <c r="K271">
        <v>10180</v>
      </c>
      <c r="L271" t="str">
        <v>Andhra Pradesh</v>
      </c>
      <c r="M271" s="14">
        <v>44720</v>
      </c>
      <c r="N271" t="str">
        <v>Downgrade</v>
      </c>
      <c r="O271">
        <v>-605</v>
      </c>
      <c r="R271" s="3"/>
    </row>
    <row r="272" spans="1:18" x14ac:dyDescent="0.3">
      <c r="A272">
        <v>10106</v>
      </c>
      <c r="B272" t="str">
        <v>Tamil Nadu</v>
      </c>
      <c r="C272" s="2">
        <v>44627</v>
      </c>
      <c r="D272" t="str">
        <v>Upgrade</v>
      </c>
      <c r="E272">
        <v>494</v>
      </c>
      <c r="H272" t="str">
        <f t="shared" si="4"/>
        <v>Active</v>
      </c>
      <c r="K272">
        <v>10180</v>
      </c>
      <c r="L272" t="str">
        <v>Andhra Pradesh</v>
      </c>
      <c r="M272" s="14">
        <v>44609</v>
      </c>
      <c r="N272" t="str">
        <v>Upgrade</v>
      </c>
      <c r="O272">
        <v>952</v>
      </c>
      <c r="R272" s="3"/>
    </row>
    <row r="273" spans="1:18" x14ac:dyDescent="0.3">
      <c r="A273">
        <v>10106</v>
      </c>
      <c r="B273" t="str">
        <v>Tamil Nadu</v>
      </c>
      <c r="C273" s="2">
        <v>44764</v>
      </c>
      <c r="D273" t="str">
        <v>Upgrade</v>
      </c>
      <c r="E273">
        <v>1073</v>
      </c>
      <c r="H273" t="str">
        <f t="shared" si="4"/>
        <v>Active</v>
      </c>
      <c r="K273">
        <v>10181</v>
      </c>
      <c r="L273" t="str">
        <v>Karnataka</v>
      </c>
      <c r="M273" s="14">
        <v>44992</v>
      </c>
      <c r="N273" t="str">
        <v>New</v>
      </c>
      <c r="O273">
        <v>8805</v>
      </c>
      <c r="R273" s="3"/>
    </row>
    <row r="274" spans="1:18" x14ac:dyDescent="0.3">
      <c r="A274">
        <v>10106</v>
      </c>
      <c r="B274" t="str">
        <v>Tamil Nadu</v>
      </c>
      <c r="C274" s="2">
        <v>44517</v>
      </c>
      <c r="D274" t="str">
        <v>Downgrade</v>
      </c>
      <c r="E274">
        <v>-240</v>
      </c>
      <c r="H274" t="str">
        <f t="shared" si="4"/>
        <v>Active</v>
      </c>
      <c r="K274">
        <v>10181</v>
      </c>
      <c r="L274" t="str">
        <v>Karnataka</v>
      </c>
      <c r="M274" s="14">
        <v>44926</v>
      </c>
      <c r="N274" t="str">
        <v>Upgrade</v>
      </c>
      <c r="O274">
        <v>922</v>
      </c>
      <c r="R274" s="3"/>
    </row>
    <row r="275" spans="1:18" x14ac:dyDescent="0.3">
      <c r="A275">
        <v>10107</v>
      </c>
      <c r="B275" t="str">
        <v>Kerala</v>
      </c>
      <c r="C275" s="2">
        <v>44225</v>
      </c>
      <c r="D275" t="str">
        <v>New</v>
      </c>
      <c r="E275">
        <v>3988</v>
      </c>
      <c r="H275" t="str">
        <f t="shared" si="4"/>
        <v>Active</v>
      </c>
      <c r="K275">
        <v>10181</v>
      </c>
      <c r="L275" t="str">
        <v>Karnataka</v>
      </c>
      <c r="M275" s="14">
        <v>45135</v>
      </c>
      <c r="N275" t="str">
        <v>Upgrade</v>
      </c>
      <c r="O275">
        <v>368</v>
      </c>
      <c r="R275" s="3"/>
    </row>
    <row r="276" spans="1:18" x14ac:dyDescent="0.3">
      <c r="A276">
        <v>10107</v>
      </c>
      <c r="B276" t="str">
        <v>Kerala</v>
      </c>
      <c r="C276" s="2">
        <v>43996</v>
      </c>
      <c r="D276" t="str">
        <v>Upgrade</v>
      </c>
      <c r="E276">
        <v>602</v>
      </c>
      <c r="H276" t="str">
        <f t="shared" si="4"/>
        <v>Active</v>
      </c>
      <c r="K276">
        <v>10183</v>
      </c>
      <c r="L276" t="str">
        <v>Kerala</v>
      </c>
      <c r="M276" s="14">
        <v>44311</v>
      </c>
      <c r="N276" t="str">
        <v>New</v>
      </c>
      <c r="O276">
        <v>2127</v>
      </c>
      <c r="R276" s="3"/>
    </row>
    <row r="277" spans="1:18" x14ac:dyDescent="0.3">
      <c r="A277">
        <v>10107</v>
      </c>
      <c r="B277" t="str">
        <v>Kerala</v>
      </c>
      <c r="C277" s="2">
        <v>44096</v>
      </c>
      <c r="D277" t="str">
        <v>Downgrade</v>
      </c>
      <c r="E277">
        <v>-379</v>
      </c>
      <c r="H277" t="str">
        <f t="shared" si="4"/>
        <v>Active</v>
      </c>
      <c r="K277">
        <v>10183</v>
      </c>
      <c r="L277" t="str">
        <v>Kerala</v>
      </c>
      <c r="M277" s="14">
        <v>44289</v>
      </c>
      <c r="N277" t="str">
        <v>Upgrade</v>
      </c>
      <c r="O277">
        <v>621</v>
      </c>
      <c r="R277" s="3"/>
    </row>
    <row r="278" spans="1:18" x14ac:dyDescent="0.3">
      <c r="A278">
        <v>10107</v>
      </c>
      <c r="B278" t="str">
        <v>Kerala</v>
      </c>
      <c r="C278" s="2">
        <v>44031</v>
      </c>
      <c r="D278" t="str">
        <v>Upgrade</v>
      </c>
      <c r="E278">
        <v>852</v>
      </c>
      <c r="H278" t="str">
        <f t="shared" si="4"/>
        <v>Active</v>
      </c>
      <c r="K278">
        <v>10183</v>
      </c>
      <c r="L278" t="str">
        <v>Kerala</v>
      </c>
      <c r="M278" s="14">
        <v>44350</v>
      </c>
      <c r="N278" t="str">
        <v>Upgrade</v>
      </c>
      <c r="O278">
        <v>416</v>
      </c>
      <c r="R278" s="3"/>
    </row>
    <row r="279" spans="1:18" x14ac:dyDescent="0.3">
      <c r="A279">
        <v>10108</v>
      </c>
      <c r="B279" t="str">
        <v>Kerala</v>
      </c>
      <c r="C279" s="2">
        <v>44328</v>
      </c>
      <c r="D279" t="str">
        <v>New</v>
      </c>
      <c r="E279">
        <v>8487</v>
      </c>
      <c r="H279" t="str">
        <f t="shared" si="4"/>
        <v>Churned</v>
      </c>
      <c r="K279">
        <v>10183</v>
      </c>
      <c r="L279" t="str">
        <v>Kerala</v>
      </c>
      <c r="M279" s="14">
        <v>44031</v>
      </c>
      <c r="N279" t="str">
        <v>Downgrade</v>
      </c>
      <c r="O279">
        <v>-711</v>
      </c>
      <c r="R279" s="3"/>
    </row>
    <row r="280" spans="1:18" x14ac:dyDescent="0.3">
      <c r="A280">
        <v>10108</v>
      </c>
      <c r="B280" t="str">
        <v>Kerala</v>
      </c>
      <c r="C280" s="2">
        <v>44443</v>
      </c>
      <c r="D280" t="str">
        <v>Churn</v>
      </c>
      <c r="E280">
        <v>-8487</v>
      </c>
      <c r="H280" t="str">
        <f t="shared" si="4"/>
        <v>Churned</v>
      </c>
      <c r="K280">
        <v>10184</v>
      </c>
      <c r="L280" t="str">
        <v>Karnataka</v>
      </c>
      <c r="M280" s="14">
        <v>44530</v>
      </c>
      <c r="N280" t="str">
        <v>New</v>
      </c>
      <c r="O280">
        <v>6767</v>
      </c>
      <c r="R280" s="3"/>
    </row>
    <row r="281" spans="1:18" x14ac:dyDescent="0.3">
      <c r="A281">
        <v>10108</v>
      </c>
      <c r="B281" t="str">
        <v>Kerala</v>
      </c>
      <c r="C281" s="2">
        <v>44348</v>
      </c>
      <c r="D281" t="str">
        <v>Upgrade</v>
      </c>
      <c r="E281">
        <v>646</v>
      </c>
      <c r="H281" t="str">
        <f t="shared" si="4"/>
        <v>Churned</v>
      </c>
      <c r="K281">
        <v>10185</v>
      </c>
      <c r="L281" t="str">
        <v>Karnataka</v>
      </c>
      <c r="M281" s="14">
        <v>44696</v>
      </c>
      <c r="N281" t="str">
        <v>New</v>
      </c>
      <c r="O281">
        <v>2639</v>
      </c>
      <c r="R281" s="3"/>
    </row>
    <row r="282" spans="1:18" x14ac:dyDescent="0.3">
      <c r="A282">
        <v>10109</v>
      </c>
      <c r="B282" t="str">
        <v>Tamil Nadu</v>
      </c>
      <c r="C282" s="2">
        <v>44087</v>
      </c>
      <c r="D282" t="str">
        <v>New</v>
      </c>
      <c r="E282">
        <v>7178</v>
      </c>
      <c r="H282" t="str">
        <f t="shared" si="4"/>
        <v>Churned</v>
      </c>
      <c r="K282">
        <v>10185</v>
      </c>
      <c r="L282" t="str">
        <v>Karnataka</v>
      </c>
      <c r="M282" s="14">
        <v>44507</v>
      </c>
      <c r="N282" t="str">
        <v>Upgrade</v>
      </c>
      <c r="O282">
        <v>375</v>
      </c>
      <c r="R282" s="3"/>
    </row>
    <row r="283" spans="1:18" x14ac:dyDescent="0.3">
      <c r="A283">
        <v>10109</v>
      </c>
      <c r="B283" t="str">
        <v>Tamil Nadu</v>
      </c>
      <c r="C283" s="2">
        <v>44130</v>
      </c>
      <c r="D283" t="str">
        <v>Churn</v>
      </c>
      <c r="E283">
        <v>-7178</v>
      </c>
      <c r="H283" t="str">
        <f t="shared" si="4"/>
        <v>Churned</v>
      </c>
      <c r="K283">
        <v>10186</v>
      </c>
      <c r="L283" t="str">
        <v>Karnataka</v>
      </c>
      <c r="M283" s="14">
        <v>44816</v>
      </c>
      <c r="N283" t="str">
        <v>New</v>
      </c>
      <c r="O283">
        <v>7639</v>
      </c>
      <c r="R283" s="3"/>
    </row>
    <row r="284" spans="1:18" x14ac:dyDescent="0.3">
      <c r="A284">
        <v>10109</v>
      </c>
      <c r="B284" t="str">
        <v>Tamil Nadu</v>
      </c>
      <c r="C284" s="2">
        <v>44218</v>
      </c>
      <c r="D284" t="str">
        <v>Churn</v>
      </c>
      <c r="E284">
        <v>0</v>
      </c>
      <c r="H284" t="str">
        <f t="shared" si="4"/>
        <v>Churned</v>
      </c>
      <c r="K284">
        <v>10186</v>
      </c>
      <c r="L284" t="str">
        <v>Karnataka</v>
      </c>
      <c r="M284" s="14">
        <v>44935</v>
      </c>
      <c r="N284" t="str">
        <v>Downgrade</v>
      </c>
      <c r="O284">
        <v>-266</v>
      </c>
      <c r="R284" s="3"/>
    </row>
    <row r="285" spans="1:18" x14ac:dyDescent="0.3">
      <c r="A285">
        <v>10109</v>
      </c>
      <c r="B285" t="str">
        <v>Tamil Nadu</v>
      </c>
      <c r="C285" s="2">
        <v>44300</v>
      </c>
      <c r="D285" t="str">
        <v>Upgrade</v>
      </c>
      <c r="E285">
        <v>1109</v>
      </c>
      <c r="H285" t="str">
        <f t="shared" si="4"/>
        <v>Churned</v>
      </c>
      <c r="K285">
        <v>10187</v>
      </c>
      <c r="L285" t="str">
        <v>Kerala</v>
      </c>
      <c r="M285" s="14">
        <v>44509</v>
      </c>
      <c r="N285" t="str">
        <v>New</v>
      </c>
      <c r="O285">
        <v>2426</v>
      </c>
      <c r="R285" s="3"/>
    </row>
    <row r="286" spans="1:18" x14ac:dyDescent="0.3">
      <c r="A286">
        <v>10110</v>
      </c>
      <c r="B286" t="str">
        <v>Karnataka</v>
      </c>
      <c r="C286" s="2">
        <v>44676</v>
      </c>
      <c r="D286" t="str">
        <v>New</v>
      </c>
      <c r="E286">
        <v>2012</v>
      </c>
      <c r="H286" t="str">
        <f t="shared" si="4"/>
        <v>Active</v>
      </c>
      <c r="K286">
        <v>10187</v>
      </c>
      <c r="L286" t="str">
        <v>Kerala</v>
      </c>
      <c r="M286" s="14">
        <v>44368</v>
      </c>
      <c r="N286" t="str">
        <v>Downgrade</v>
      </c>
      <c r="O286">
        <v>-324</v>
      </c>
      <c r="R286" s="3"/>
    </row>
    <row r="287" spans="1:18" x14ac:dyDescent="0.3">
      <c r="A287">
        <v>10111</v>
      </c>
      <c r="B287" t="str">
        <v>Karnataka</v>
      </c>
      <c r="C287" s="2">
        <v>44696</v>
      </c>
      <c r="D287" t="str">
        <v>New</v>
      </c>
      <c r="E287">
        <v>4121</v>
      </c>
      <c r="H287" t="str">
        <f t="shared" si="4"/>
        <v>Churned</v>
      </c>
      <c r="K287">
        <v>10187</v>
      </c>
      <c r="L287" t="str">
        <v>Kerala</v>
      </c>
      <c r="M287" s="14">
        <v>44285</v>
      </c>
      <c r="N287" t="str">
        <v>Downgrade</v>
      </c>
      <c r="O287">
        <v>-442</v>
      </c>
      <c r="R287" s="3"/>
    </row>
    <row r="288" spans="1:18" x14ac:dyDescent="0.3">
      <c r="A288">
        <v>10111</v>
      </c>
      <c r="B288" t="str">
        <v>Karnataka</v>
      </c>
      <c r="C288" s="2">
        <v>44723</v>
      </c>
      <c r="D288" t="str">
        <v>Churn</v>
      </c>
      <c r="E288">
        <v>-4121</v>
      </c>
      <c r="H288" t="str">
        <f t="shared" si="4"/>
        <v>Churned</v>
      </c>
      <c r="K288">
        <v>10188</v>
      </c>
      <c r="L288" t="str">
        <v>Karnataka</v>
      </c>
      <c r="M288" s="14">
        <v>44883</v>
      </c>
      <c r="N288" t="str">
        <v>New</v>
      </c>
      <c r="O288">
        <v>5688</v>
      </c>
      <c r="R288" s="3"/>
    </row>
    <row r="289" spans="1:18" x14ac:dyDescent="0.3">
      <c r="A289">
        <v>10111</v>
      </c>
      <c r="B289" t="str">
        <v>Karnataka</v>
      </c>
      <c r="C289" s="2">
        <v>44452</v>
      </c>
      <c r="D289" t="str">
        <v>Upgrade</v>
      </c>
      <c r="E289">
        <v>782</v>
      </c>
      <c r="H289" t="str">
        <f t="shared" si="4"/>
        <v>Churned</v>
      </c>
      <c r="K289">
        <v>10189</v>
      </c>
      <c r="L289" t="str">
        <v>Kerala</v>
      </c>
      <c r="M289" s="14">
        <v>44439</v>
      </c>
      <c r="N289" t="str">
        <v>New</v>
      </c>
      <c r="O289">
        <v>8243</v>
      </c>
      <c r="R289" s="3"/>
    </row>
    <row r="290" spans="1:18" x14ac:dyDescent="0.3">
      <c r="A290">
        <v>10112</v>
      </c>
      <c r="B290" t="str">
        <v>Tamil Nadu</v>
      </c>
      <c r="C290" s="2">
        <v>44645</v>
      </c>
      <c r="D290" t="str">
        <v>New</v>
      </c>
      <c r="E290">
        <v>1517</v>
      </c>
      <c r="H290" t="str">
        <f t="shared" si="4"/>
        <v>Churned</v>
      </c>
      <c r="K290">
        <v>10189</v>
      </c>
      <c r="L290" t="str">
        <v>Kerala</v>
      </c>
      <c r="M290" s="14">
        <v>44170</v>
      </c>
      <c r="N290" t="str">
        <v>Upgrade</v>
      </c>
      <c r="O290">
        <v>707</v>
      </c>
      <c r="R290" s="3"/>
    </row>
    <row r="291" spans="1:18" x14ac:dyDescent="0.3">
      <c r="A291">
        <v>10112</v>
      </c>
      <c r="B291" t="str">
        <v>Tamil Nadu</v>
      </c>
      <c r="C291" s="2">
        <v>44639</v>
      </c>
      <c r="D291" t="str">
        <v>Churn</v>
      </c>
      <c r="E291">
        <v>-1517</v>
      </c>
      <c r="H291" t="str">
        <f t="shared" si="4"/>
        <v>Churned</v>
      </c>
      <c r="K291">
        <v>10189</v>
      </c>
      <c r="L291" t="str">
        <v>Kerala</v>
      </c>
      <c r="M291" s="14">
        <v>44371</v>
      </c>
      <c r="N291" t="str">
        <v>Downgrade</v>
      </c>
      <c r="O291">
        <v>-619</v>
      </c>
      <c r="R291" s="3"/>
    </row>
    <row r="292" spans="1:18" x14ac:dyDescent="0.3">
      <c r="A292">
        <v>10112</v>
      </c>
      <c r="B292" t="str">
        <v>Tamil Nadu</v>
      </c>
      <c r="C292" s="2">
        <v>44468</v>
      </c>
      <c r="D292" t="str">
        <v>Upgrade</v>
      </c>
      <c r="E292">
        <v>419</v>
      </c>
      <c r="H292" t="str">
        <f t="shared" si="4"/>
        <v>Churned</v>
      </c>
      <c r="K292">
        <v>10189</v>
      </c>
      <c r="L292" t="str">
        <v>Kerala</v>
      </c>
      <c r="M292" s="14">
        <v>44420</v>
      </c>
      <c r="N292" t="str">
        <v>Upgrade</v>
      </c>
      <c r="O292">
        <v>624</v>
      </c>
      <c r="R292" s="3"/>
    </row>
    <row r="293" spans="1:18" x14ac:dyDescent="0.3">
      <c r="A293">
        <v>10113</v>
      </c>
      <c r="B293" t="str">
        <v>Andhra Pradesh</v>
      </c>
      <c r="C293" s="2">
        <v>44092</v>
      </c>
      <c r="D293" t="str">
        <v>New</v>
      </c>
      <c r="E293">
        <v>5035</v>
      </c>
      <c r="H293" t="str">
        <f t="shared" si="4"/>
        <v>Active</v>
      </c>
      <c r="K293">
        <v>10191</v>
      </c>
      <c r="L293" t="str">
        <v>Tamil Nadu</v>
      </c>
      <c r="M293" s="14">
        <v>45000</v>
      </c>
      <c r="N293" t="str">
        <v>New</v>
      </c>
      <c r="O293">
        <v>3491</v>
      </c>
      <c r="R293" s="3"/>
    </row>
    <row r="294" spans="1:18" x14ac:dyDescent="0.3">
      <c r="A294">
        <v>10114</v>
      </c>
      <c r="B294" t="str">
        <v>Tamil Nadu</v>
      </c>
      <c r="C294" s="2">
        <v>44616</v>
      </c>
      <c r="D294" t="str">
        <v>New</v>
      </c>
      <c r="E294">
        <v>2111</v>
      </c>
      <c r="H294" t="str">
        <f t="shared" si="4"/>
        <v>Active</v>
      </c>
      <c r="K294">
        <v>10193</v>
      </c>
      <c r="L294" t="str">
        <v>Tamil Nadu</v>
      </c>
      <c r="M294" s="14">
        <v>44588</v>
      </c>
      <c r="N294" t="str">
        <v>New</v>
      </c>
      <c r="O294">
        <v>8834</v>
      </c>
      <c r="R294" s="3"/>
    </row>
    <row r="295" spans="1:18" x14ac:dyDescent="0.3">
      <c r="A295">
        <v>10115</v>
      </c>
      <c r="B295" t="str">
        <v>Karnataka</v>
      </c>
      <c r="C295" s="2">
        <v>44896</v>
      </c>
      <c r="D295" t="str">
        <v>New</v>
      </c>
      <c r="E295">
        <v>4433</v>
      </c>
      <c r="H295" t="str">
        <f t="shared" si="4"/>
        <v>Active</v>
      </c>
      <c r="K295">
        <v>10193</v>
      </c>
      <c r="L295" t="str">
        <v>Tamil Nadu</v>
      </c>
      <c r="M295" s="14">
        <v>44545</v>
      </c>
      <c r="N295" t="str">
        <v>Upgrade</v>
      </c>
      <c r="O295">
        <v>940</v>
      </c>
      <c r="R295" s="3"/>
    </row>
    <row r="296" spans="1:18" x14ac:dyDescent="0.3">
      <c r="A296">
        <v>10115</v>
      </c>
      <c r="B296" t="str">
        <v>Karnataka</v>
      </c>
      <c r="C296" s="2">
        <v>44920</v>
      </c>
      <c r="D296" t="str">
        <v>Downgrade</v>
      </c>
      <c r="E296">
        <v>-358</v>
      </c>
      <c r="H296" t="str">
        <f t="shared" si="4"/>
        <v>Active</v>
      </c>
      <c r="K296">
        <v>10193</v>
      </c>
      <c r="L296" t="str">
        <v>Tamil Nadu</v>
      </c>
      <c r="M296" s="14">
        <v>44418</v>
      </c>
      <c r="N296" t="str">
        <v>Downgrade</v>
      </c>
      <c r="O296">
        <v>-295</v>
      </c>
      <c r="R296" s="3"/>
    </row>
    <row r="297" spans="1:18" x14ac:dyDescent="0.3">
      <c r="A297">
        <v>10115</v>
      </c>
      <c r="B297" t="str">
        <v>Karnataka</v>
      </c>
      <c r="C297" s="2">
        <v>44832</v>
      </c>
      <c r="D297" t="str">
        <v>Downgrade</v>
      </c>
      <c r="E297">
        <v>-701</v>
      </c>
      <c r="H297" t="str">
        <f t="shared" si="4"/>
        <v>Active</v>
      </c>
      <c r="K297">
        <v>10194</v>
      </c>
      <c r="L297" t="str">
        <v>Andhra Pradesh</v>
      </c>
      <c r="M297" s="14">
        <v>44530</v>
      </c>
      <c r="N297" t="str">
        <v>New</v>
      </c>
      <c r="O297">
        <v>6903</v>
      </c>
      <c r="R297" s="3"/>
    </row>
    <row r="298" spans="1:18" x14ac:dyDescent="0.3">
      <c r="A298">
        <v>10115</v>
      </c>
      <c r="B298" t="str">
        <v>Karnataka</v>
      </c>
      <c r="C298" s="2">
        <v>44935</v>
      </c>
      <c r="D298" t="str">
        <v>Upgrade</v>
      </c>
      <c r="E298">
        <v>586</v>
      </c>
      <c r="H298" t="str">
        <f t="shared" si="4"/>
        <v>Active</v>
      </c>
      <c r="K298">
        <v>10194</v>
      </c>
      <c r="L298" t="str">
        <v>Andhra Pradesh</v>
      </c>
      <c r="M298" s="14">
        <v>44520</v>
      </c>
      <c r="N298" t="str">
        <v>Upgrade</v>
      </c>
      <c r="O298">
        <v>877</v>
      </c>
      <c r="R298" s="3"/>
    </row>
    <row r="299" spans="1:18" x14ac:dyDescent="0.3">
      <c r="A299">
        <v>10116</v>
      </c>
      <c r="B299" t="str">
        <v>Tamil Nadu</v>
      </c>
      <c r="C299" s="2">
        <v>44532</v>
      </c>
      <c r="D299" t="str">
        <v>New</v>
      </c>
      <c r="E299">
        <v>4642</v>
      </c>
      <c r="H299" t="str">
        <f t="shared" si="4"/>
        <v>Churned</v>
      </c>
      <c r="K299">
        <v>10195</v>
      </c>
      <c r="L299" t="str">
        <v>Tamil Nadu</v>
      </c>
      <c r="M299" s="14">
        <v>44050</v>
      </c>
      <c r="N299" t="str">
        <v>New</v>
      </c>
      <c r="O299">
        <v>8770</v>
      </c>
      <c r="R299" s="3"/>
    </row>
    <row r="300" spans="1:18" x14ac:dyDescent="0.3">
      <c r="A300">
        <v>10116</v>
      </c>
      <c r="B300" t="str">
        <v>Tamil Nadu</v>
      </c>
      <c r="C300" s="2">
        <v>44425</v>
      </c>
      <c r="D300" t="str">
        <v>Churn</v>
      </c>
      <c r="E300">
        <v>-4642</v>
      </c>
      <c r="H300" t="str">
        <f t="shared" si="4"/>
        <v>Churned</v>
      </c>
      <c r="K300">
        <v>10196</v>
      </c>
      <c r="L300" t="str">
        <v>Kerala</v>
      </c>
      <c r="M300" s="14">
        <v>45030</v>
      </c>
      <c r="N300" t="str">
        <v>New</v>
      </c>
      <c r="O300">
        <v>6234</v>
      </c>
      <c r="R300" s="3"/>
    </row>
    <row r="301" spans="1:18" x14ac:dyDescent="0.3">
      <c r="A301">
        <v>10116</v>
      </c>
      <c r="B301" t="str">
        <v>Tamil Nadu</v>
      </c>
      <c r="C301" s="2">
        <v>44355</v>
      </c>
      <c r="D301" t="str">
        <v>Churn</v>
      </c>
      <c r="E301">
        <v>0</v>
      </c>
      <c r="H301" t="str">
        <f t="shared" si="4"/>
        <v>Churned</v>
      </c>
      <c r="K301">
        <v>10196</v>
      </c>
      <c r="L301" t="str">
        <v>Kerala</v>
      </c>
      <c r="M301" s="14">
        <v>44729</v>
      </c>
      <c r="N301" t="str">
        <v>Upgrade</v>
      </c>
      <c r="O301">
        <v>942</v>
      </c>
      <c r="R301" s="3"/>
    </row>
    <row r="302" spans="1:18" x14ac:dyDescent="0.3">
      <c r="A302">
        <v>10117</v>
      </c>
      <c r="B302" t="str">
        <v>Kerala</v>
      </c>
      <c r="C302" s="2">
        <v>44188</v>
      </c>
      <c r="D302" t="str">
        <v>New</v>
      </c>
      <c r="E302">
        <v>3260</v>
      </c>
      <c r="H302" t="str">
        <f t="shared" si="4"/>
        <v>Churned</v>
      </c>
      <c r="K302">
        <v>10197</v>
      </c>
      <c r="L302" t="str">
        <v>Kerala</v>
      </c>
      <c r="M302" s="14">
        <v>44975</v>
      </c>
      <c r="N302" t="str">
        <v>New</v>
      </c>
      <c r="O302">
        <v>7592</v>
      </c>
      <c r="R302" s="3"/>
    </row>
    <row r="303" spans="1:18" x14ac:dyDescent="0.3">
      <c r="A303">
        <v>10117</v>
      </c>
      <c r="B303" t="str">
        <v>Kerala</v>
      </c>
      <c r="C303" s="2">
        <v>44082</v>
      </c>
      <c r="D303" t="str">
        <v>Churn</v>
      </c>
      <c r="E303">
        <v>-3260</v>
      </c>
      <c r="H303" t="str">
        <f t="shared" si="4"/>
        <v>Churned</v>
      </c>
      <c r="K303">
        <v>10197</v>
      </c>
      <c r="L303" t="str">
        <v>Kerala</v>
      </c>
      <c r="M303" s="14">
        <v>45057</v>
      </c>
      <c r="N303" t="str">
        <v>Upgrade</v>
      </c>
      <c r="O303">
        <v>374</v>
      </c>
      <c r="R303" s="3"/>
    </row>
    <row r="304" spans="1:18" x14ac:dyDescent="0.3">
      <c r="A304">
        <v>10117</v>
      </c>
      <c r="B304" t="str">
        <v>Kerala</v>
      </c>
      <c r="C304" s="2">
        <v>44217</v>
      </c>
      <c r="D304" t="str">
        <v>Upgrade</v>
      </c>
      <c r="E304">
        <v>517</v>
      </c>
      <c r="H304" t="str">
        <f t="shared" si="4"/>
        <v>Churned</v>
      </c>
      <c r="K304">
        <v>10197</v>
      </c>
      <c r="L304" t="str">
        <v>Kerala</v>
      </c>
      <c r="M304" s="14">
        <v>44880</v>
      </c>
      <c r="N304" t="str">
        <v>Upgrade</v>
      </c>
      <c r="O304">
        <v>725</v>
      </c>
      <c r="R304" s="3"/>
    </row>
    <row r="305" spans="1:18" x14ac:dyDescent="0.3">
      <c r="A305">
        <v>10118</v>
      </c>
      <c r="B305" t="str">
        <v>Tamil Nadu</v>
      </c>
      <c r="C305" s="2">
        <v>44668</v>
      </c>
      <c r="D305" t="str">
        <v>New</v>
      </c>
      <c r="E305">
        <v>2031</v>
      </c>
      <c r="H305" t="str">
        <f t="shared" si="4"/>
        <v>Active</v>
      </c>
      <c r="K305">
        <v>10198</v>
      </c>
      <c r="L305" t="str">
        <v>Karnataka</v>
      </c>
      <c r="M305" s="14">
        <v>44452</v>
      </c>
      <c r="N305" t="str">
        <v>New</v>
      </c>
      <c r="O305">
        <v>5969</v>
      </c>
      <c r="R305" s="3"/>
    </row>
    <row r="306" spans="1:18" x14ac:dyDescent="0.3">
      <c r="A306">
        <v>10119</v>
      </c>
      <c r="B306" t="str">
        <v>Andhra Pradesh</v>
      </c>
      <c r="C306" s="2">
        <v>44585</v>
      </c>
      <c r="D306" t="str">
        <v>New</v>
      </c>
      <c r="E306">
        <v>2769</v>
      </c>
      <c r="H306" t="str">
        <f t="shared" si="4"/>
        <v>Active</v>
      </c>
      <c r="K306">
        <v>10198</v>
      </c>
      <c r="L306" t="str">
        <v>Karnataka</v>
      </c>
      <c r="M306" s="14">
        <v>44351</v>
      </c>
      <c r="N306" t="str">
        <v>Upgrade</v>
      </c>
      <c r="O306">
        <v>1035</v>
      </c>
      <c r="R306" s="3"/>
    </row>
    <row r="307" spans="1:18" x14ac:dyDescent="0.3">
      <c r="A307">
        <v>10120</v>
      </c>
      <c r="B307" t="str">
        <v>Andhra Pradesh</v>
      </c>
      <c r="C307" s="2">
        <v>44468</v>
      </c>
      <c r="D307" t="str">
        <v>New</v>
      </c>
      <c r="E307">
        <v>1023</v>
      </c>
      <c r="H307" t="str">
        <f t="shared" si="4"/>
        <v>Churned</v>
      </c>
      <c r="K307">
        <v>10198</v>
      </c>
      <c r="L307" t="str">
        <v>Karnataka</v>
      </c>
      <c r="M307" s="14">
        <v>44441</v>
      </c>
      <c r="N307" t="str">
        <v>Downgrade</v>
      </c>
      <c r="O307">
        <v>-553</v>
      </c>
      <c r="R307" s="3"/>
    </row>
    <row r="308" spans="1:18" x14ac:dyDescent="0.3">
      <c r="A308">
        <v>10120</v>
      </c>
      <c r="B308" t="str">
        <v>Andhra Pradesh</v>
      </c>
      <c r="C308" s="2">
        <v>44304</v>
      </c>
      <c r="D308" t="str">
        <v>Churn</v>
      </c>
      <c r="E308">
        <v>-1023</v>
      </c>
      <c r="H308" t="str">
        <f t="shared" si="4"/>
        <v>Churned</v>
      </c>
      <c r="K308">
        <v>10198</v>
      </c>
      <c r="L308" t="str">
        <v>Karnataka</v>
      </c>
      <c r="M308" s="14">
        <v>44482</v>
      </c>
      <c r="N308" t="str">
        <v>Upgrade</v>
      </c>
      <c r="O308">
        <v>679</v>
      </c>
      <c r="R308" s="3"/>
    </row>
    <row r="309" spans="1:18" x14ac:dyDescent="0.3">
      <c r="A309">
        <v>10120</v>
      </c>
      <c r="B309" t="str">
        <v>Andhra Pradesh</v>
      </c>
      <c r="C309" s="2">
        <v>44237</v>
      </c>
      <c r="D309" t="str">
        <v>Churn</v>
      </c>
      <c r="E309">
        <v>0</v>
      </c>
      <c r="H309" t="str">
        <f t="shared" si="4"/>
        <v>Churned</v>
      </c>
      <c r="K309">
        <v>10199</v>
      </c>
      <c r="L309" t="str">
        <v>Tamil Nadu</v>
      </c>
      <c r="M309" s="14">
        <v>44594</v>
      </c>
      <c r="N309" t="str">
        <v>New</v>
      </c>
      <c r="O309">
        <v>2003</v>
      </c>
      <c r="R309" s="3"/>
    </row>
    <row r="310" spans="1:18" x14ac:dyDescent="0.3">
      <c r="A310">
        <v>10121</v>
      </c>
      <c r="B310" t="str">
        <v>Kerala</v>
      </c>
      <c r="C310" s="2">
        <v>44099</v>
      </c>
      <c r="D310" t="str">
        <v>New</v>
      </c>
      <c r="E310">
        <v>2079</v>
      </c>
      <c r="H310" t="str">
        <f t="shared" si="4"/>
        <v>Active</v>
      </c>
      <c r="K310">
        <v>10199</v>
      </c>
      <c r="L310" t="str">
        <v>Tamil Nadu</v>
      </c>
      <c r="M310" s="14">
        <v>44492</v>
      </c>
      <c r="N310" t="str">
        <v>Upgrade</v>
      </c>
      <c r="O310">
        <v>444</v>
      </c>
      <c r="R310" s="3"/>
    </row>
    <row r="311" spans="1:18" x14ac:dyDescent="0.3">
      <c r="A311">
        <v>10121</v>
      </c>
      <c r="B311" t="str">
        <v>Kerala</v>
      </c>
      <c r="C311" s="2">
        <v>44093</v>
      </c>
      <c r="D311" t="str">
        <v>Upgrade</v>
      </c>
      <c r="E311">
        <v>1107</v>
      </c>
      <c r="H311" t="str">
        <f t="shared" si="4"/>
        <v>Active</v>
      </c>
      <c r="K311">
        <v>10199</v>
      </c>
      <c r="L311" t="str">
        <v>Tamil Nadu</v>
      </c>
      <c r="M311" s="14">
        <v>44405</v>
      </c>
      <c r="N311" t="str">
        <v>Upgrade</v>
      </c>
      <c r="O311">
        <v>693</v>
      </c>
      <c r="R311" s="3"/>
    </row>
    <row r="312" spans="1:18" x14ac:dyDescent="0.3">
      <c r="A312">
        <v>10122</v>
      </c>
      <c r="B312" t="str">
        <v>Andhra Pradesh</v>
      </c>
      <c r="C312" s="2">
        <v>43982</v>
      </c>
      <c r="D312" t="str">
        <v>New</v>
      </c>
      <c r="E312">
        <v>3173</v>
      </c>
      <c r="H312" t="str">
        <f t="shared" si="4"/>
        <v>Active</v>
      </c>
      <c r="K312">
        <v>10200</v>
      </c>
      <c r="L312" t="str">
        <v>Karnataka</v>
      </c>
      <c r="M312" s="14">
        <v>44355</v>
      </c>
      <c r="N312" t="str">
        <v>New</v>
      </c>
      <c r="O312">
        <v>8649</v>
      </c>
      <c r="R312" s="3"/>
    </row>
    <row r="313" spans="1:18" x14ac:dyDescent="0.3">
      <c r="A313">
        <v>10122</v>
      </c>
      <c r="B313" t="str">
        <v>Andhra Pradesh</v>
      </c>
      <c r="C313" s="2">
        <v>43919</v>
      </c>
      <c r="D313" t="str">
        <v>Upgrade</v>
      </c>
      <c r="E313">
        <v>731</v>
      </c>
      <c r="H313" t="str">
        <f t="shared" si="4"/>
        <v>Active</v>
      </c>
      <c r="K313">
        <v>10200</v>
      </c>
      <c r="L313" t="str">
        <v>Karnataka</v>
      </c>
      <c r="M313" s="14">
        <v>44483</v>
      </c>
      <c r="N313" t="str">
        <v>Downgrade</v>
      </c>
      <c r="O313">
        <v>-394</v>
      </c>
      <c r="R313" s="3"/>
    </row>
    <row r="314" spans="1:18" x14ac:dyDescent="0.3">
      <c r="A314">
        <v>10122</v>
      </c>
      <c r="B314" t="str">
        <v>Andhra Pradesh</v>
      </c>
      <c r="C314" s="2">
        <v>44162</v>
      </c>
      <c r="D314" t="str">
        <v>Upgrade</v>
      </c>
      <c r="E314">
        <v>365</v>
      </c>
      <c r="H314" t="str">
        <f t="shared" si="4"/>
        <v>Active</v>
      </c>
      <c r="K314">
        <v>10201</v>
      </c>
      <c r="L314" t="str">
        <v>Andhra Pradesh</v>
      </c>
      <c r="M314" s="14">
        <v>45154</v>
      </c>
      <c r="N314" t="str">
        <v>New</v>
      </c>
      <c r="O314">
        <v>5085</v>
      </c>
      <c r="R314" s="3"/>
    </row>
    <row r="315" spans="1:18" x14ac:dyDescent="0.3">
      <c r="A315">
        <v>10123</v>
      </c>
      <c r="B315" t="str">
        <v>Karnataka</v>
      </c>
      <c r="C315" s="2">
        <v>44864</v>
      </c>
      <c r="D315" t="str">
        <v>New</v>
      </c>
      <c r="E315">
        <v>5863</v>
      </c>
      <c r="H315" t="str">
        <f t="shared" si="4"/>
        <v>Active</v>
      </c>
      <c r="K315">
        <v>10201</v>
      </c>
      <c r="L315" t="str">
        <v>Andhra Pradesh</v>
      </c>
      <c r="M315" s="14">
        <v>45072</v>
      </c>
      <c r="N315" t="str">
        <v>Upgrade</v>
      </c>
      <c r="O315">
        <v>392</v>
      </c>
      <c r="R315" s="3"/>
    </row>
    <row r="316" spans="1:18" x14ac:dyDescent="0.3">
      <c r="A316">
        <v>10123</v>
      </c>
      <c r="B316" t="str">
        <v>Karnataka</v>
      </c>
      <c r="C316" s="2">
        <v>44657</v>
      </c>
      <c r="D316" t="str">
        <v>Upgrade</v>
      </c>
      <c r="E316">
        <v>526</v>
      </c>
      <c r="H316" t="str">
        <f t="shared" si="4"/>
        <v>Active</v>
      </c>
      <c r="K316">
        <v>10201</v>
      </c>
      <c r="L316" t="str">
        <v>Andhra Pradesh</v>
      </c>
      <c r="M316" s="14">
        <v>45116</v>
      </c>
      <c r="N316" t="str">
        <v>Downgrade</v>
      </c>
      <c r="O316">
        <v>-446</v>
      </c>
      <c r="R316" s="3"/>
    </row>
    <row r="317" spans="1:18" x14ac:dyDescent="0.3">
      <c r="A317">
        <v>10123</v>
      </c>
      <c r="B317" t="str">
        <v>Karnataka</v>
      </c>
      <c r="C317" s="2">
        <v>44916</v>
      </c>
      <c r="D317" t="str">
        <v>Upgrade</v>
      </c>
      <c r="E317">
        <v>1102</v>
      </c>
      <c r="H317" t="str">
        <f t="shared" si="4"/>
        <v>Active</v>
      </c>
      <c r="K317">
        <v>10201</v>
      </c>
      <c r="L317" t="str">
        <v>Andhra Pradesh</v>
      </c>
      <c r="M317" s="14">
        <v>45025</v>
      </c>
      <c r="N317" t="str">
        <v>Downgrade</v>
      </c>
      <c r="O317">
        <v>-249</v>
      </c>
      <c r="R317" s="3"/>
    </row>
    <row r="318" spans="1:18" x14ac:dyDescent="0.3">
      <c r="A318">
        <v>10123</v>
      </c>
      <c r="B318" t="str">
        <v>Karnataka</v>
      </c>
      <c r="C318" s="2">
        <v>44868</v>
      </c>
      <c r="D318" t="str">
        <v>Upgrade</v>
      </c>
      <c r="E318">
        <v>958</v>
      </c>
      <c r="H318" t="str">
        <f t="shared" si="4"/>
        <v>Active</v>
      </c>
      <c r="K318">
        <v>10202</v>
      </c>
      <c r="L318" t="str">
        <v>Tamil Nadu</v>
      </c>
      <c r="M318" s="14">
        <v>45179</v>
      </c>
      <c r="N318" t="str">
        <v>New</v>
      </c>
      <c r="O318">
        <v>8228</v>
      </c>
      <c r="R318" s="3"/>
    </row>
    <row r="319" spans="1:18" x14ac:dyDescent="0.3">
      <c r="A319">
        <v>10124</v>
      </c>
      <c r="B319" t="str">
        <v>Tamil Nadu</v>
      </c>
      <c r="C319" s="2">
        <v>45046</v>
      </c>
      <c r="D319" t="str">
        <v>New</v>
      </c>
      <c r="E319">
        <v>4492</v>
      </c>
      <c r="H319" t="str">
        <f t="shared" si="4"/>
        <v>Active</v>
      </c>
      <c r="K319">
        <v>10202</v>
      </c>
      <c r="L319" t="str">
        <v>Tamil Nadu</v>
      </c>
      <c r="M319" s="14">
        <v>45208</v>
      </c>
      <c r="N319" t="str">
        <v>Downgrade</v>
      </c>
      <c r="O319">
        <v>-492</v>
      </c>
      <c r="R319" s="3"/>
    </row>
    <row r="320" spans="1:18" x14ac:dyDescent="0.3">
      <c r="A320">
        <v>10125</v>
      </c>
      <c r="B320" t="str">
        <v>Tamil Nadu</v>
      </c>
      <c r="C320" s="2">
        <v>44806</v>
      </c>
      <c r="D320" t="str">
        <v>New</v>
      </c>
      <c r="E320">
        <v>8366</v>
      </c>
      <c r="H320" t="str">
        <f t="shared" si="4"/>
        <v>Active</v>
      </c>
      <c r="K320">
        <v>10202</v>
      </c>
      <c r="L320" t="str">
        <v>Tamil Nadu</v>
      </c>
      <c r="M320" s="14">
        <v>45148</v>
      </c>
      <c r="N320" t="str">
        <v>Upgrade</v>
      </c>
      <c r="O320">
        <v>410</v>
      </c>
      <c r="R320" s="3"/>
    </row>
    <row r="321" spans="1:18" x14ac:dyDescent="0.3">
      <c r="A321">
        <v>10125</v>
      </c>
      <c r="B321" t="str">
        <v>Tamil Nadu</v>
      </c>
      <c r="C321" s="2">
        <v>44810</v>
      </c>
      <c r="D321" t="str">
        <v>Upgrade</v>
      </c>
      <c r="E321">
        <v>451</v>
      </c>
      <c r="H321" t="str">
        <f t="shared" si="4"/>
        <v>Active</v>
      </c>
      <c r="K321">
        <v>10203</v>
      </c>
      <c r="L321" t="str">
        <v>Karnataka</v>
      </c>
      <c r="M321" s="14">
        <v>44589</v>
      </c>
      <c r="N321" t="str">
        <v>New</v>
      </c>
      <c r="O321">
        <v>7257</v>
      </c>
      <c r="R321" s="3"/>
    </row>
    <row r="322" spans="1:18" x14ac:dyDescent="0.3">
      <c r="A322">
        <v>10125</v>
      </c>
      <c r="B322" t="str">
        <v>Tamil Nadu</v>
      </c>
      <c r="C322" s="2">
        <v>44802</v>
      </c>
      <c r="D322" t="str">
        <v>Upgrade</v>
      </c>
      <c r="E322">
        <v>939</v>
      </c>
      <c r="H322" t="str">
        <f t="shared" si="4"/>
        <v>Active</v>
      </c>
      <c r="K322">
        <v>10203</v>
      </c>
      <c r="L322" t="str">
        <v>Karnataka</v>
      </c>
      <c r="M322" s="14">
        <v>44608</v>
      </c>
      <c r="N322" t="str">
        <v>Upgrade</v>
      </c>
      <c r="O322">
        <v>710</v>
      </c>
      <c r="R322" s="3"/>
    </row>
    <row r="323" spans="1:18" x14ac:dyDescent="0.3">
      <c r="A323">
        <v>10125</v>
      </c>
      <c r="B323" t="str">
        <v>Tamil Nadu</v>
      </c>
      <c r="C323" s="2">
        <v>45093</v>
      </c>
      <c r="D323" t="str">
        <v>Downgrade</v>
      </c>
      <c r="E323">
        <v>-532</v>
      </c>
      <c r="H323" t="str">
        <f t="shared" ref="H323:H386" si="5">IF(COUNTIFS(A:A, A323, D:D, "Churn")&gt;0, "Churned", "Active")</f>
        <v>Active</v>
      </c>
      <c r="K323">
        <v>10204</v>
      </c>
      <c r="L323" t="str">
        <v>Tamil Nadu</v>
      </c>
      <c r="M323" s="14">
        <v>44886</v>
      </c>
      <c r="N323" t="str">
        <v>New</v>
      </c>
      <c r="O323">
        <v>3364</v>
      </c>
      <c r="R323" s="3"/>
    </row>
    <row r="324" spans="1:18" x14ac:dyDescent="0.3">
      <c r="A324">
        <v>10126</v>
      </c>
      <c r="B324" t="str">
        <v>Karnataka</v>
      </c>
      <c r="C324" s="2">
        <v>45048</v>
      </c>
      <c r="D324" t="str">
        <v>New</v>
      </c>
      <c r="E324">
        <v>5959</v>
      </c>
      <c r="H324" t="str">
        <f t="shared" si="5"/>
        <v>Churned</v>
      </c>
      <c r="K324">
        <v>10204</v>
      </c>
      <c r="L324" t="str">
        <v>Tamil Nadu</v>
      </c>
      <c r="M324" s="14">
        <v>44640</v>
      </c>
      <c r="N324" t="str">
        <v>Upgrade</v>
      </c>
      <c r="O324">
        <v>761</v>
      </c>
      <c r="R324" s="3"/>
    </row>
    <row r="325" spans="1:18" x14ac:dyDescent="0.3">
      <c r="A325">
        <v>10126</v>
      </c>
      <c r="B325" t="str">
        <v>Karnataka</v>
      </c>
      <c r="C325" s="2">
        <v>45010</v>
      </c>
      <c r="D325" t="str">
        <v>Upgrade</v>
      </c>
      <c r="E325">
        <v>1018</v>
      </c>
      <c r="H325" t="str">
        <f t="shared" si="5"/>
        <v>Churned</v>
      </c>
      <c r="K325">
        <v>10205</v>
      </c>
      <c r="L325" t="str">
        <v>Kerala</v>
      </c>
      <c r="M325" s="14">
        <v>44173</v>
      </c>
      <c r="N325" t="str">
        <v>New</v>
      </c>
      <c r="O325">
        <v>4226</v>
      </c>
      <c r="R325" s="3"/>
    </row>
    <row r="326" spans="1:18" x14ac:dyDescent="0.3">
      <c r="A326">
        <v>10126</v>
      </c>
      <c r="B326" t="str">
        <v>Karnataka</v>
      </c>
      <c r="C326" s="2">
        <v>44848</v>
      </c>
      <c r="D326" t="str">
        <v>Churn</v>
      </c>
      <c r="E326">
        <v>-6977</v>
      </c>
      <c r="H326" t="str">
        <f t="shared" si="5"/>
        <v>Churned</v>
      </c>
      <c r="K326">
        <v>10206</v>
      </c>
      <c r="L326" t="str">
        <v>Kerala</v>
      </c>
      <c r="M326" s="14">
        <v>44682</v>
      </c>
      <c r="N326" t="str">
        <v>New</v>
      </c>
      <c r="O326">
        <v>2630</v>
      </c>
      <c r="R326" s="3"/>
    </row>
    <row r="327" spans="1:18" x14ac:dyDescent="0.3">
      <c r="A327">
        <v>10127</v>
      </c>
      <c r="B327" t="str">
        <v>Andhra Pradesh</v>
      </c>
      <c r="C327" s="2">
        <v>44901</v>
      </c>
      <c r="D327" t="str">
        <v>New</v>
      </c>
      <c r="E327">
        <v>4389</v>
      </c>
      <c r="H327" t="str">
        <f t="shared" si="5"/>
        <v>Churned</v>
      </c>
      <c r="K327">
        <v>10206</v>
      </c>
      <c r="L327" t="str">
        <v>Kerala</v>
      </c>
      <c r="M327" s="14">
        <v>44917</v>
      </c>
      <c r="N327" t="str">
        <v>Downgrade</v>
      </c>
      <c r="O327">
        <v>-712</v>
      </c>
      <c r="R327" s="3"/>
    </row>
    <row r="328" spans="1:18" x14ac:dyDescent="0.3">
      <c r="A328">
        <v>10127</v>
      </c>
      <c r="B328" t="str">
        <v>Andhra Pradesh</v>
      </c>
      <c r="C328" s="2">
        <v>44958</v>
      </c>
      <c r="D328" t="str">
        <v>Churn</v>
      </c>
      <c r="E328">
        <v>-4389</v>
      </c>
      <c r="H328" t="str">
        <f t="shared" si="5"/>
        <v>Churned</v>
      </c>
      <c r="K328">
        <v>10206</v>
      </c>
      <c r="L328" t="str">
        <v>Kerala</v>
      </c>
      <c r="M328" s="14">
        <v>44629</v>
      </c>
      <c r="N328" t="str">
        <v>Upgrade</v>
      </c>
      <c r="O328">
        <v>440</v>
      </c>
      <c r="R328" s="3"/>
    </row>
    <row r="329" spans="1:18" x14ac:dyDescent="0.3">
      <c r="A329">
        <v>10127</v>
      </c>
      <c r="B329" t="str">
        <v>Andhra Pradesh</v>
      </c>
      <c r="C329" s="2">
        <v>44989</v>
      </c>
      <c r="D329" t="str">
        <v>Upgrade</v>
      </c>
      <c r="E329">
        <v>397</v>
      </c>
      <c r="H329" t="str">
        <f t="shared" si="5"/>
        <v>Churned</v>
      </c>
      <c r="K329">
        <v>10209</v>
      </c>
      <c r="L329" t="str">
        <v>Kerala</v>
      </c>
      <c r="M329" s="14">
        <v>44298</v>
      </c>
      <c r="N329" t="str">
        <v>New</v>
      </c>
      <c r="O329">
        <v>5781</v>
      </c>
      <c r="R329" s="3"/>
    </row>
    <row r="330" spans="1:18" x14ac:dyDescent="0.3">
      <c r="A330">
        <v>10127</v>
      </c>
      <c r="B330" t="str">
        <v>Andhra Pradesh</v>
      </c>
      <c r="C330" s="2">
        <v>44945</v>
      </c>
      <c r="D330" t="str">
        <v>Upgrade</v>
      </c>
      <c r="E330">
        <v>981</v>
      </c>
      <c r="H330" t="str">
        <f t="shared" si="5"/>
        <v>Churned</v>
      </c>
      <c r="K330">
        <v>10209</v>
      </c>
      <c r="L330" t="str">
        <v>Kerala</v>
      </c>
      <c r="M330" s="14">
        <v>44242</v>
      </c>
      <c r="N330" t="str">
        <v>Downgrade</v>
      </c>
      <c r="O330">
        <v>-227</v>
      </c>
      <c r="R330" s="3"/>
    </row>
    <row r="331" spans="1:18" x14ac:dyDescent="0.3">
      <c r="A331">
        <v>10128</v>
      </c>
      <c r="B331" t="str">
        <v>Kerala</v>
      </c>
      <c r="C331" s="2">
        <v>44415</v>
      </c>
      <c r="D331" t="str">
        <v>New</v>
      </c>
      <c r="E331">
        <v>1549</v>
      </c>
      <c r="H331" t="str">
        <f t="shared" si="5"/>
        <v>Churned</v>
      </c>
      <c r="K331">
        <v>10209</v>
      </c>
      <c r="L331" t="str">
        <v>Kerala</v>
      </c>
      <c r="M331" s="14">
        <v>44390</v>
      </c>
      <c r="N331" t="str">
        <v>Upgrade</v>
      </c>
      <c r="O331">
        <v>971</v>
      </c>
      <c r="R331" s="3"/>
    </row>
    <row r="332" spans="1:18" x14ac:dyDescent="0.3">
      <c r="A332">
        <v>10128</v>
      </c>
      <c r="B332" t="str">
        <v>Kerala</v>
      </c>
      <c r="C332" s="2">
        <v>44219</v>
      </c>
      <c r="D332" t="str">
        <v>Churn</v>
      </c>
      <c r="E332">
        <v>-1549</v>
      </c>
      <c r="H332" t="str">
        <f t="shared" si="5"/>
        <v>Churned</v>
      </c>
      <c r="K332">
        <v>10210</v>
      </c>
      <c r="L332" t="str">
        <v>Andhra Pradesh</v>
      </c>
      <c r="M332" s="14">
        <v>44931</v>
      </c>
      <c r="N332" t="str">
        <v>New</v>
      </c>
      <c r="O332">
        <v>5294</v>
      </c>
      <c r="R332" s="3"/>
    </row>
    <row r="333" spans="1:18" x14ac:dyDescent="0.3">
      <c r="A333">
        <v>10128</v>
      </c>
      <c r="B333" t="str">
        <v>Kerala</v>
      </c>
      <c r="C333" s="2">
        <v>44220</v>
      </c>
      <c r="D333" t="str">
        <v>Upgrade</v>
      </c>
      <c r="E333">
        <v>1062</v>
      </c>
      <c r="H333" t="str">
        <f t="shared" si="5"/>
        <v>Churned</v>
      </c>
      <c r="K333">
        <v>10211</v>
      </c>
      <c r="L333" t="str">
        <v>Karnataka</v>
      </c>
      <c r="M333" s="14">
        <v>44373</v>
      </c>
      <c r="N333" t="str">
        <v>New</v>
      </c>
      <c r="O333">
        <v>5690</v>
      </c>
      <c r="R333" s="3"/>
    </row>
    <row r="334" spans="1:18" x14ac:dyDescent="0.3">
      <c r="A334">
        <v>10129</v>
      </c>
      <c r="B334" t="str">
        <v>Kerala</v>
      </c>
      <c r="C334" s="2">
        <v>44283</v>
      </c>
      <c r="D334" t="str">
        <v>New</v>
      </c>
      <c r="E334">
        <v>8836</v>
      </c>
      <c r="H334" t="str">
        <f t="shared" si="5"/>
        <v>Active</v>
      </c>
      <c r="K334">
        <v>10211</v>
      </c>
      <c r="L334" t="str">
        <v>Karnataka</v>
      </c>
      <c r="M334" s="14">
        <v>44413</v>
      </c>
      <c r="N334" t="str">
        <v>Upgrade</v>
      </c>
      <c r="O334">
        <v>751</v>
      </c>
      <c r="R334" s="3"/>
    </row>
    <row r="335" spans="1:18" x14ac:dyDescent="0.3">
      <c r="A335">
        <v>10129</v>
      </c>
      <c r="B335" t="str">
        <v>Kerala</v>
      </c>
      <c r="C335" s="2">
        <v>44270</v>
      </c>
      <c r="D335" t="str">
        <v>Downgrade</v>
      </c>
      <c r="E335">
        <v>-325</v>
      </c>
      <c r="H335" t="str">
        <f t="shared" si="5"/>
        <v>Active</v>
      </c>
      <c r="K335">
        <v>10215</v>
      </c>
      <c r="L335" t="str">
        <v>Kerala</v>
      </c>
      <c r="M335" s="14">
        <v>44535</v>
      </c>
      <c r="N335" t="str">
        <v>New</v>
      </c>
      <c r="O335">
        <v>3597</v>
      </c>
      <c r="R335" s="3"/>
    </row>
    <row r="336" spans="1:18" x14ac:dyDescent="0.3">
      <c r="A336">
        <v>10130</v>
      </c>
      <c r="B336" t="str">
        <v>Karnataka</v>
      </c>
      <c r="C336" s="2">
        <v>44753</v>
      </c>
      <c r="D336" t="str">
        <v>New</v>
      </c>
      <c r="E336">
        <v>8933</v>
      </c>
      <c r="H336" t="str">
        <f t="shared" si="5"/>
        <v>Active</v>
      </c>
      <c r="K336">
        <v>10215</v>
      </c>
      <c r="L336" t="str">
        <v>Kerala</v>
      </c>
      <c r="M336" s="14">
        <v>44530</v>
      </c>
      <c r="N336" t="str">
        <v>Upgrade</v>
      </c>
      <c r="O336">
        <v>1114</v>
      </c>
      <c r="R336" s="3"/>
    </row>
    <row r="337" spans="1:18" x14ac:dyDescent="0.3">
      <c r="A337">
        <v>10130</v>
      </c>
      <c r="B337" t="str">
        <v>Karnataka</v>
      </c>
      <c r="C337" s="2">
        <v>44874</v>
      </c>
      <c r="D337" t="str">
        <v>Downgrade</v>
      </c>
      <c r="E337">
        <v>-560</v>
      </c>
      <c r="H337" t="str">
        <f t="shared" si="5"/>
        <v>Active</v>
      </c>
      <c r="K337">
        <v>10215</v>
      </c>
      <c r="L337" t="str">
        <v>Kerala</v>
      </c>
      <c r="M337" s="14">
        <v>44425</v>
      </c>
      <c r="N337" t="str">
        <v>Upgrade</v>
      </c>
      <c r="O337">
        <v>887</v>
      </c>
      <c r="R337" s="3"/>
    </row>
    <row r="338" spans="1:18" x14ac:dyDescent="0.3">
      <c r="A338">
        <v>10130</v>
      </c>
      <c r="B338" t="str">
        <v>Karnataka</v>
      </c>
      <c r="C338" s="2">
        <v>44780</v>
      </c>
      <c r="D338" t="str">
        <v>Downgrade</v>
      </c>
      <c r="E338">
        <v>-417</v>
      </c>
      <c r="H338" t="str">
        <f t="shared" si="5"/>
        <v>Active</v>
      </c>
      <c r="K338">
        <v>10216</v>
      </c>
      <c r="L338" t="str">
        <v>Karnataka</v>
      </c>
      <c r="M338" s="14">
        <v>44641</v>
      </c>
      <c r="N338" t="str">
        <v>New</v>
      </c>
      <c r="O338">
        <v>3379</v>
      </c>
      <c r="R338" s="3"/>
    </row>
    <row r="339" spans="1:18" x14ac:dyDescent="0.3">
      <c r="A339">
        <v>10131</v>
      </c>
      <c r="B339" t="str">
        <v>Andhra Pradesh</v>
      </c>
      <c r="C339" s="2">
        <v>44375</v>
      </c>
      <c r="D339" t="str">
        <v>New</v>
      </c>
      <c r="E339">
        <v>3868</v>
      </c>
      <c r="H339" t="str">
        <f t="shared" si="5"/>
        <v>Churned</v>
      </c>
      <c r="K339">
        <v>10216</v>
      </c>
      <c r="L339" t="str">
        <v>Karnataka</v>
      </c>
      <c r="M339" s="14">
        <v>44588</v>
      </c>
      <c r="N339" t="str">
        <v>Upgrade</v>
      </c>
      <c r="O339">
        <v>1031</v>
      </c>
      <c r="R339" s="3"/>
    </row>
    <row r="340" spans="1:18" x14ac:dyDescent="0.3">
      <c r="A340">
        <v>10131</v>
      </c>
      <c r="B340" t="str">
        <v>Andhra Pradesh</v>
      </c>
      <c r="C340" s="2">
        <v>44604</v>
      </c>
      <c r="D340" t="str">
        <v>Upgrade</v>
      </c>
      <c r="E340">
        <v>1080</v>
      </c>
      <c r="H340" t="str">
        <f t="shared" si="5"/>
        <v>Churned</v>
      </c>
      <c r="K340">
        <v>10216</v>
      </c>
      <c r="L340" t="str">
        <v>Karnataka</v>
      </c>
      <c r="M340" s="14">
        <v>44607</v>
      </c>
      <c r="N340" t="str">
        <v>Upgrade</v>
      </c>
      <c r="O340">
        <v>752</v>
      </c>
      <c r="R340" s="3"/>
    </row>
    <row r="341" spans="1:18" x14ac:dyDescent="0.3">
      <c r="A341">
        <v>10131</v>
      </c>
      <c r="B341" t="str">
        <v>Andhra Pradesh</v>
      </c>
      <c r="C341" s="2">
        <v>44462</v>
      </c>
      <c r="D341" t="str">
        <v>Downgrade</v>
      </c>
      <c r="E341">
        <v>-639</v>
      </c>
      <c r="H341" t="str">
        <f t="shared" si="5"/>
        <v>Churned</v>
      </c>
      <c r="K341">
        <v>10216</v>
      </c>
      <c r="L341" t="str">
        <v>Karnataka</v>
      </c>
      <c r="M341" s="14">
        <v>44902</v>
      </c>
      <c r="N341" t="str">
        <v>Upgrade</v>
      </c>
      <c r="O341">
        <v>790</v>
      </c>
      <c r="R341" s="3"/>
    </row>
    <row r="342" spans="1:18" x14ac:dyDescent="0.3">
      <c r="A342">
        <v>10131</v>
      </c>
      <c r="B342" t="str">
        <v>Andhra Pradesh</v>
      </c>
      <c r="C342" s="2">
        <v>44607</v>
      </c>
      <c r="D342" t="str">
        <v>Churn</v>
      </c>
      <c r="E342">
        <v>-4309</v>
      </c>
      <c r="H342" t="str">
        <f t="shared" si="5"/>
        <v>Churned</v>
      </c>
      <c r="K342">
        <v>10217</v>
      </c>
      <c r="L342" t="str">
        <v>Andhra Pradesh</v>
      </c>
      <c r="M342" s="14">
        <v>44703</v>
      </c>
      <c r="N342" t="str">
        <v>New</v>
      </c>
      <c r="O342">
        <v>6703</v>
      </c>
      <c r="R342" s="3"/>
    </row>
    <row r="343" spans="1:18" x14ac:dyDescent="0.3">
      <c r="A343">
        <v>10132</v>
      </c>
      <c r="B343" t="str">
        <v>Tamil Nadu</v>
      </c>
      <c r="C343" s="2">
        <v>44012</v>
      </c>
      <c r="D343" t="str">
        <v>New</v>
      </c>
      <c r="E343">
        <v>3238</v>
      </c>
      <c r="H343" t="str">
        <f t="shared" si="5"/>
        <v>Churned</v>
      </c>
      <c r="K343">
        <v>10217</v>
      </c>
      <c r="L343" t="str">
        <v>Andhra Pradesh</v>
      </c>
      <c r="M343" s="14">
        <v>44555</v>
      </c>
      <c r="N343" t="str">
        <v>Upgrade</v>
      </c>
      <c r="O343">
        <v>930</v>
      </c>
      <c r="R343" s="3"/>
    </row>
    <row r="344" spans="1:18" x14ac:dyDescent="0.3">
      <c r="A344">
        <v>10132</v>
      </c>
      <c r="B344" t="str">
        <v>Tamil Nadu</v>
      </c>
      <c r="C344" s="2">
        <v>44078</v>
      </c>
      <c r="D344" t="str">
        <v>Churn</v>
      </c>
      <c r="E344">
        <v>-3238</v>
      </c>
      <c r="H344" t="str">
        <f t="shared" si="5"/>
        <v>Churned</v>
      </c>
      <c r="K344">
        <v>10218</v>
      </c>
      <c r="L344" t="str">
        <v>Andhra Pradesh</v>
      </c>
      <c r="M344" s="14">
        <v>44235</v>
      </c>
      <c r="N344" t="str">
        <v>New</v>
      </c>
      <c r="O344">
        <v>2848</v>
      </c>
      <c r="R344" s="3"/>
    </row>
    <row r="345" spans="1:18" x14ac:dyDescent="0.3">
      <c r="A345">
        <v>10132</v>
      </c>
      <c r="B345" t="str">
        <v>Tamil Nadu</v>
      </c>
      <c r="C345" s="2">
        <v>44099</v>
      </c>
      <c r="D345" t="str">
        <v>Upgrade</v>
      </c>
      <c r="E345">
        <v>1190</v>
      </c>
      <c r="H345" t="str">
        <f t="shared" si="5"/>
        <v>Churned</v>
      </c>
      <c r="K345">
        <v>10218</v>
      </c>
      <c r="L345" t="str">
        <v>Andhra Pradesh</v>
      </c>
      <c r="M345" s="14">
        <v>44290</v>
      </c>
      <c r="N345" t="str">
        <v>Upgrade</v>
      </c>
      <c r="O345">
        <v>402</v>
      </c>
      <c r="R345" s="3"/>
    </row>
    <row r="346" spans="1:18" x14ac:dyDescent="0.3">
      <c r="A346">
        <v>10133</v>
      </c>
      <c r="B346" t="str">
        <v>Andhra Pradesh</v>
      </c>
      <c r="C346" s="2">
        <v>44075</v>
      </c>
      <c r="D346" t="str">
        <v>New</v>
      </c>
      <c r="E346">
        <v>7070</v>
      </c>
      <c r="H346" t="str">
        <f t="shared" si="5"/>
        <v>Churned</v>
      </c>
      <c r="K346">
        <v>10219</v>
      </c>
      <c r="L346" t="str">
        <v>Karnataka</v>
      </c>
      <c r="M346" s="14">
        <v>44879</v>
      </c>
      <c r="N346" t="str">
        <v>New</v>
      </c>
      <c r="O346">
        <v>6580</v>
      </c>
      <c r="R346" s="3"/>
    </row>
    <row r="347" spans="1:18" x14ac:dyDescent="0.3">
      <c r="A347">
        <v>10133</v>
      </c>
      <c r="B347" t="str">
        <v>Andhra Pradesh</v>
      </c>
      <c r="C347" s="2">
        <v>44327</v>
      </c>
      <c r="D347" t="str">
        <v>Churn</v>
      </c>
      <c r="E347">
        <v>-7070</v>
      </c>
      <c r="H347" t="str">
        <f t="shared" si="5"/>
        <v>Churned</v>
      </c>
      <c r="K347">
        <v>10219</v>
      </c>
      <c r="L347" t="str">
        <v>Karnataka</v>
      </c>
      <c r="M347" s="14">
        <v>44898</v>
      </c>
      <c r="N347" t="str">
        <v>Upgrade</v>
      </c>
      <c r="O347">
        <v>863</v>
      </c>
      <c r="R347" s="3"/>
    </row>
    <row r="348" spans="1:18" x14ac:dyDescent="0.3">
      <c r="A348">
        <v>10133</v>
      </c>
      <c r="B348" t="str">
        <v>Andhra Pradesh</v>
      </c>
      <c r="C348" s="2">
        <v>44049</v>
      </c>
      <c r="D348" t="str">
        <v>Upgrade</v>
      </c>
      <c r="E348">
        <v>520</v>
      </c>
      <c r="H348" t="str">
        <f t="shared" si="5"/>
        <v>Churned</v>
      </c>
      <c r="K348">
        <v>10219</v>
      </c>
      <c r="L348" t="str">
        <v>Karnataka</v>
      </c>
      <c r="M348" s="14">
        <v>44908</v>
      </c>
      <c r="N348" t="str">
        <v>Upgrade</v>
      </c>
      <c r="O348">
        <v>1199</v>
      </c>
      <c r="R348" s="3"/>
    </row>
    <row r="349" spans="1:18" x14ac:dyDescent="0.3">
      <c r="A349">
        <v>10133</v>
      </c>
      <c r="B349" t="str">
        <v>Andhra Pradesh</v>
      </c>
      <c r="C349" s="2">
        <v>44195</v>
      </c>
      <c r="D349" t="str">
        <v>Upgrade</v>
      </c>
      <c r="E349">
        <v>649</v>
      </c>
      <c r="H349" t="str">
        <f t="shared" si="5"/>
        <v>Churned</v>
      </c>
      <c r="K349">
        <v>10222</v>
      </c>
      <c r="L349" t="str">
        <v>Tamil Nadu</v>
      </c>
      <c r="M349" s="14">
        <v>44675</v>
      </c>
      <c r="N349" t="str">
        <v>New</v>
      </c>
      <c r="O349">
        <v>6253</v>
      </c>
      <c r="R349" s="3"/>
    </row>
    <row r="350" spans="1:18" x14ac:dyDescent="0.3">
      <c r="A350">
        <v>10134</v>
      </c>
      <c r="B350" t="str">
        <v>Andhra Pradesh</v>
      </c>
      <c r="C350" s="2">
        <v>44665</v>
      </c>
      <c r="D350" t="str">
        <v>New</v>
      </c>
      <c r="E350">
        <v>7363</v>
      </c>
      <c r="H350" t="str">
        <f t="shared" si="5"/>
        <v>Active</v>
      </c>
      <c r="K350">
        <v>10222</v>
      </c>
      <c r="L350" t="str">
        <v>Tamil Nadu</v>
      </c>
      <c r="M350" s="14">
        <v>44721</v>
      </c>
      <c r="N350" t="str">
        <v>Downgrade</v>
      </c>
      <c r="O350">
        <v>-337</v>
      </c>
      <c r="R350" s="3"/>
    </row>
    <row r="351" spans="1:18" x14ac:dyDescent="0.3">
      <c r="A351">
        <v>10134</v>
      </c>
      <c r="B351" t="str">
        <v>Andhra Pradesh</v>
      </c>
      <c r="C351" s="2">
        <v>44789</v>
      </c>
      <c r="D351" t="str">
        <v>Downgrade</v>
      </c>
      <c r="E351">
        <v>-253</v>
      </c>
      <c r="H351" t="str">
        <f t="shared" si="5"/>
        <v>Active</v>
      </c>
      <c r="K351">
        <v>10222</v>
      </c>
      <c r="L351" t="str">
        <v>Tamil Nadu</v>
      </c>
      <c r="M351" s="14">
        <v>44701</v>
      </c>
      <c r="N351" t="str">
        <v>Upgrade</v>
      </c>
      <c r="O351">
        <v>497</v>
      </c>
      <c r="R351" s="3"/>
    </row>
    <row r="352" spans="1:18" x14ac:dyDescent="0.3">
      <c r="A352">
        <v>10134</v>
      </c>
      <c r="B352" t="str">
        <v>Andhra Pradesh</v>
      </c>
      <c r="C352" s="2">
        <v>44578</v>
      </c>
      <c r="D352" t="str">
        <v>Upgrade</v>
      </c>
      <c r="E352">
        <v>932</v>
      </c>
      <c r="H352" t="str">
        <f t="shared" si="5"/>
        <v>Active</v>
      </c>
      <c r="K352">
        <v>10223</v>
      </c>
      <c r="L352" t="str">
        <v>Tamil Nadu</v>
      </c>
      <c r="M352" s="14">
        <v>44427</v>
      </c>
      <c r="N352" t="str">
        <v>New</v>
      </c>
      <c r="O352">
        <v>6310</v>
      </c>
      <c r="R352" s="3"/>
    </row>
    <row r="353" spans="1:18" x14ac:dyDescent="0.3">
      <c r="A353">
        <v>10135</v>
      </c>
      <c r="B353" t="str">
        <v>Tamil Nadu</v>
      </c>
      <c r="C353" s="2">
        <v>44644</v>
      </c>
      <c r="D353" t="str">
        <v>New</v>
      </c>
      <c r="E353">
        <v>6422</v>
      </c>
      <c r="H353" t="str">
        <f t="shared" si="5"/>
        <v>Active</v>
      </c>
      <c r="K353">
        <v>10223</v>
      </c>
      <c r="L353" t="str">
        <v>Tamil Nadu</v>
      </c>
      <c r="M353" s="14">
        <v>44324</v>
      </c>
      <c r="N353" t="str">
        <v>Downgrade</v>
      </c>
      <c r="O353">
        <v>-214</v>
      </c>
      <c r="R353" s="3"/>
    </row>
    <row r="354" spans="1:18" x14ac:dyDescent="0.3">
      <c r="A354">
        <v>10136</v>
      </c>
      <c r="B354" t="str">
        <v>Karnataka</v>
      </c>
      <c r="C354" s="2">
        <v>44978</v>
      </c>
      <c r="D354" t="str">
        <v>New</v>
      </c>
      <c r="E354">
        <v>3237</v>
      </c>
      <c r="H354" t="str">
        <f t="shared" si="5"/>
        <v>Active</v>
      </c>
      <c r="K354">
        <v>10223</v>
      </c>
      <c r="L354" t="str">
        <v>Tamil Nadu</v>
      </c>
      <c r="M354" s="14">
        <v>44365</v>
      </c>
      <c r="N354" t="str">
        <v>Downgrade</v>
      </c>
      <c r="O354">
        <v>-781</v>
      </c>
      <c r="R354" s="3"/>
    </row>
    <row r="355" spans="1:18" x14ac:dyDescent="0.3">
      <c r="A355">
        <v>10136</v>
      </c>
      <c r="B355" t="str">
        <v>Karnataka</v>
      </c>
      <c r="C355" s="2">
        <v>44876</v>
      </c>
      <c r="D355" t="str">
        <v>Downgrade</v>
      </c>
      <c r="E355">
        <v>-316</v>
      </c>
      <c r="H355" t="str">
        <f t="shared" si="5"/>
        <v>Active</v>
      </c>
      <c r="K355">
        <v>10224</v>
      </c>
      <c r="L355" t="str">
        <v>Andhra Pradesh</v>
      </c>
      <c r="M355" s="14">
        <v>44909</v>
      </c>
      <c r="N355" t="str">
        <v>New</v>
      </c>
      <c r="O355">
        <v>5221</v>
      </c>
      <c r="R355" s="3"/>
    </row>
    <row r="356" spans="1:18" x14ac:dyDescent="0.3">
      <c r="A356">
        <v>10136</v>
      </c>
      <c r="B356" t="str">
        <v>Karnataka</v>
      </c>
      <c r="C356" s="2">
        <v>44942</v>
      </c>
      <c r="D356" t="str">
        <v>Upgrade</v>
      </c>
      <c r="E356">
        <v>590</v>
      </c>
      <c r="H356" t="str">
        <f t="shared" si="5"/>
        <v>Active</v>
      </c>
      <c r="K356">
        <v>10224</v>
      </c>
      <c r="L356" t="str">
        <v>Andhra Pradesh</v>
      </c>
      <c r="M356" s="14">
        <v>44858</v>
      </c>
      <c r="N356" t="str">
        <v>Upgrade</v>
      </c>
      <c r="O356">
        <v>985</v>
      </c>
      <c r="R356" s="3"/>
    </row>
    <row r="357" spans="1:18" x14ac:dyDescent="0.3">
      <c r="A357">
        <v>10136</v>
      </c>
      <c r="B357" t="str">
        <v>Karnataka</v>
      </c>
      <c r="C357" s="2">
        <v>45069</v>
      </c>
      <c r="D357" t="str">
        <v>Upgrade</v>
      </c>
      <c r="E357">
        <v>983</v>
      </c>
      <c r="H357" t="str">
        <f t="shared" si="5"/>
        <v>Active</v>
      </c>
      <c r="K357">
        <v>10225</v>
      </c>
      <c r="L357" t="str">
        <v>Tamil Nadu</v>
      </c>
      <c r="M357" s="14">
        <v>44392</v>
      </c>
      <c r="N357" t="str">
        <v>New</v>
      </c>
      <c r="O357">
        <v>3650</v>
      </c>
      <c r="R357" s="3"/>
    </row>
    <row r="358" spans="1:18" x14ac:dyDescent="0.3">
      <c r="A358">
        <v>10137</v>
      </c>
      <c r="B358" t="str">
        <v>Kerala</v>
      </c>
      <c r="C358" s="2">
        <v>44514</v>
      </c>
      <c r="D358" t="str">
        <v>New</v>
      </c>
      <c r="E358">
        <v>5909</v>
      </c>
      <c r="H358" t="str">
        <f t="shared" si="5"/>
        <v>Active</v>
      </c>
      <c r="K358">
        <v>10225</v>
      </c>
      <c r="L358" t="str">
        <v>Tamil Nadu</v>
      </c>
      <c r="M358" s="14">
        <v>44275</v>
      </c>
      <c r="N358" t="str">
        <v>Upgrade</v>
      </c>
      <c r="O358">
        <v>692</v>
      </c>
      <c r="R358" s="3"/>
    </row>
    <row r="359" spans="1:18" x14ac:dyDescent="0.3">
      <c r="A359">
        <v>10138</v>
      </c>
      <c r="B359" t="str">
        <v>Tamil Nadu</v>
      </c>
      <c r="C359" s="2">
        <v>44433</v>
      </c>
      <c r="D359" t="str">
        <v>New</v>
      </c>
      <c r="E359">
        <v>8744</v>
      </c>
      <c r="H359" t="str">
        <f t="shared" si="5"/>
        <v>Active</v>
      </c>
      <c r="K359">
        <v>10226</v>
      </c>
      <c r="L359" t="str">
        <v>Andhra Pradesh</v>
      </c>
      <c r="M359" s="14">
        <v>44575</v>
      </c>
      <c r="N359" t="str">
        <v>New</v>
      </c>
      <c r="O359">
        <v>3473</v>
      </c>
      <c r="R359" s="3"/>
    </row>
    <row r="360" spans="1:18" x14ac:dyDescent="0.3">
      <c r="A360">
        <v>10139</v>
      </c>
      <c r="B360" t="str">
        <v>Andhra Pradesh</v>
      </c>
      <c r="C360" s="2">
        <v>44532</v>
      </c>
      <c r="D360" t="str">
        <v>New</v>
      </c>
      <c r="E360">
        <v>3687</v>
      </c>
      <c r="H360" t="str">
        <f t="shared" si="5"/>
        <v>Active</v>
      </c>
      <c r="K360">
        <v>10226</v>
      </c>
      <c r="L360" t="str">
        <v>Andhra Pradesh</v>
      </c>
      <c r="M360" s="14">
        <v>44705</v>
      </c>
      <c r="N360" t="str">
        <v>Downgrade</v>
      </c>
      <c r="O360">
        <v>-211</v>
      </c>
      <c r="R360" s="3"/>
    </row>
    <row r="361" spans="1:18" x14ac:dyDescent="0.3">
      <c r="A361">
        <v>10139</v>
      </c>
      <c r="B361" t="str">
        <v>Andhra Pradesh</v>
      </c>
      <c r="C361" s="2">
        <v>44445</v>
      </c>
      <c r="D361" t="str">
        <v>Upgrade</v>
      </c>
      <c r="E361">
        <v>1064</v>
      </c>
      <c r="H361" t="str">
        <f t="shared" si="5"/>
        <v>Active</v>
      </c>
      <c r="K361">
        <v>10226</v>
      </c>
      <c r="L361" t="str">
        <v>Andhra Pradesh</v>
      </c>
      <c r="M361" s="14">
        <v>44540</v>
      </c>
      <c r="N361" t="str">
        <v>Downgrade</v>
      </c>
      <c r="O361">
        <v>-441</v>
      </c>
      <c r="R361" s="3"/>
    </row>
    <row r="362" spans="1:18" x14ac:dyDescent="0.3">
      <c r="A362">
        <v>10140</v>
      </c>
      <c r="B362" t="str">
        <v>Karnataka</v>
      </c>
      <c r="C362" s="2">
        <v>44319</v>
      </c>
      <c r="D362" t="str">
        <v>New</v>
      </c>
      <c r="E362">
        <v>5362</v>
      </c>
      <c r="H362" t="str">
        <f t="shared" si="5"/>
        <v>Active</v>
      </c>
      <c r="K362">
        <v>10226</v>
      </c>
      <c r="L362" t="str">
        <v>Andhra Pradesh</v>
      </c>
      <c r="M362" s="14">
        <v>44438</v>
      </c>
      <c r="N362" t="str">
        <v>Downgrade</v>
      </c>
      <c r="O362">
        <v>-676</v>
      </c>
      <c r="R362" s="3"/>
    </row>
    <row r="363" spans="1:18" x14ac:dyDescent="0.3">
      <c r="A363">
        <v>10140</v>
      </c>
      <c r="B363" t="str">
        <v>Karnataka</v>
      </c>
      <c r="C363" s="2">
        <v>44242</v>
      </c>
      <c r="D363" t="str">
        <v>Downgrade</v>
      </c>
      <c r="E363">
        <v>-562</v>
      </c>
      <c r="H363" t="str">
        <f t="shared" si="5"/>
        <v>Active</v>
      </c>
      <c r="K363">
        <v>10227</v>
      </c>
      <c r="L363" t="str">
        <v>Kerala</v>
      </c>
      <c r="M363" s="14">
        <v>44948</v>
      </c>
      <c r="N363" t="str">
        <v>New</v>
      </c>
      <c r="O363">
        <v>8562</v>
      </c>
      <c r="R363" s="3"/>
    </row>
    <row r="364" spans="1:18" x14ac:dyDescent="0.3">
      <c r="A364">
        <v>10141</v>
      </c>
      <c r="B364" t="str">
        <v>Tamil Nadu</v>
      </c>
      <c r="C364" s="2">
        <v>44170</v>
      </c>
      <c r="D364" t="str">
        <v>New</v>
      </c>
      <c r="E364">
        <v>1153</v>
      </c>
      <c r="H364" t="str">
        <f t="shared" si="5"/>
        <v>Churned</v>
      </c>
      <c r="K364">
        <v>10227</v>
      </c>
      <c r="L364" t="str">
        <v>Kerala</v>
      </c>
      <c r="M364" s="14">
        <v>44850</v>
      </c>
      <c r="N364" t="str">
        <v>Downgrade</v>
      </c>
      <c r="O364">
        <v>-502</v>
      </c>
      <c r="R364" s="3"/>
    </row>
    <row r="365" spans="1:18" x14ac:dyDescent="0.3">
      <c r="A365">
        <v>10141</v>
      </c>
      <c r="B365" t="str">
        <v>Tamil Nadu</v>
      </c>
      <c r="C365" s="2">
        <v>44182</v>
      </c>
      <c r="D365" t="str">
        <v>Churn</v>
      </c>
      <c r="E365">
        <v>-1153</v>
      </c>
      <c r="H365" t="str">
        <f t="shared" si="5"/>
        <v>Churned</v>
      </c>
      <c r="K365">
        <v>10228</v>
      </c>
      <c r="L365" t="str">
        <v>Kerala</v>
      </c>
      <c r="M365" s="14">
        <v>44377</v>
      </c>
      <c r="N365" t="str">
        <v>New</v>
      </c>
      <c r="O365">
        <v>4917</v>
      </c>
      <c r="R365" s="3"/>
    </row>
    <row r="366" spans="1:18" x14ac:dyDescent="0.3">
      <c r="A366">
        <v>10141</v>
      </c>
      <c r="B366" t="str">
        <v>Tamil Nadu</v>
      </c>
      <c r="C366" s="2">
        <v>44107</v>
      </c>
      <c r="D366" t="str">
        <v>Upgrade</v>
      </c>
      <c r="E366">
        <v>887</v>
      </c>
      <c r="H366" t="str">
        <f t="shared" si="5"/>
        <v>Churned</v>
      </c>
      <c r="K366">
        <v>10228</v>
      </c>
      <c r="L366" t="str">
        <v>Kerala</v>
      </c>
      <c r="M366" s="14">
        <v>44387</v>
      </c>
      <c r="N366" t="str">
        <v>Upgrade</v>
      </c>
      <c r="O366">
        <v>920</v>
      </c>
      <c r="R366" s="3"/>
    </row>
    <row r="367" spans="1:18" x14ac:dyDescent="0.3">
      <c r="A367">
        <v>10141</v>
      </c>
      <c r="B367" t="str">
        <v>Tamil Nadu</v>
      </c>
      <c r="C367" s="2">
        <v>44154</v>
      </c>
      <c r="D367" t="str">
        <v>Downgrade</v>
      </c>
      <c r="E367">
        <v>-627</v>
      </c>
      <c r="H367" t="str">
        <f t="shared" si="5"/>
        <v>Churned</v>
      </c>
      <c r="K367">
        <v>10229</v>
      </c>
      <c r="L367" t="str">
        <v>Kerala</v>
      </c>
      <c r="M367" s="14">
        <v>45100</v>
      </c>
      <c r="N367" t="str">
        <v>New</v>
      </c>
      <c r="O367">
        <v>7569</v>
      </c>
      <c r="R367" s="3"/>
    </row>
    <row r="368" spans="1:18" x14ac:dyDescent="0.3">
      <c r="A368">
        <v>10142</v>
      </c>
      <c r="B368" t="str">
        <v>Kerala</v>
      </c>
      <c r="C368" s="2">
        <v>44700</v>
      </c>
      <c r="D368" t="str">
        <v>New</v>
      </c>
      <c r="E368">
        <v>8915</v>
      </c>
      <c r="H368" t="str">
        <f t="shared" si="5"/>
        <v>Active</v>
      </c>
      <c r="K368">
        <v>10229</v>
      </c>
      <c r="L368" t="str">
        <v>Kerala</v>
      </c>
      <c r="M368" s="14">
        <v>44936</v>
      </c>
      <c r="N368" t="str">
        <v>Downgrade</v>
      </c>
      <c r="O368">
        <v>-283</v>
      </c>
      <c r="R368" s="3"/>
    </row>
    <row r="369" spans="1:18" x14ac:dyDescent="0.3">
      <c r="A369">
        <v>10143</v>
      </c>
      <c r="B369" t="str">
        <v>Kerala</v>
      </c>
      <c r="C369" s="2">
        <v>44988</v>
      </c>
      <c r="D369" t="str">
        <v>New</v>
      </c>
      <c r="E369">
        <v>1721</v>
      </c>
      <c r="H369" t="str">
        <f t="shared" si="5"/>
        <v>Churned</v>
      </c>
      <c r="K369">
        <v>10229</v>
      </c>
      <c r="L369" t="str">
        <v>Kerala</v>
      </c>
      <c r="M369" s="14">
        <v>45094</v>
      </c>
      <c r="N369" t="str">
        <v>Upgrade</v>
      </c>
      <c r="O369">
        <v>1020</v>
      </c>
      <c r="R369" s="3"/>
    </row>
    <row r="370" spans="1:18" x14ac:dyDescent="0.3">
      <c r="A370">
        <v>10143</v>
      </c>
      <c r="B370" t="str">
        <v>Kerala</v>
      </c>
      <c r="C370" s="2">
        <v>45026</v>
      </c>
      <c r="D370" t="str">
        <v>Churn</v>
      </c>
      <c r="E370">
        <v>-1721</v>
      </c>
      <c r="H370" t="str">
        <f t="shared" si="5"/>
        <v>Churned</v>
      </c>
      <c r="K370">
        <v>10229</v>
      </c>
      <c r="L370" t="str">
        <v>Kerala</v>
      </c>
      <c r="M370" s="14">
        <v>45010</v>
      </c>
      <c r="N370" t="str">
        <v>Upgrade</v>
      </c>
      <c r="O370">
        <v>877</v>
      </c>
      <c r="R370" s="3"/>
    </row>
    <row r="371" spans="1:18" x14ac:dyDescent="0.3">
      <c r="A371">
        <v>10144</v>
      </c>
      <c r="B371" t="str">
        <v>Andhra Pradesh</v>
      </c>
      <c r="C371" s="2">
        <v>44949</v>
      </c>
      <c r="D371" t="str">
        <v>New</v>
      </c>
      <c r="E371">
        <v>1644</v>
      </c>
      <c r="H371" t="str">
        <f t="shared" si="5"/>
        <v>Churned</v>
      </c>
      <c r="K371">
        <v>10230</v>
      </c>
      <c r="L371" t="str">
        <v>Tamil Nadu</v>
      </c>
      <c r="M371" s="14">
        <v>44999</v>
      </c>
      <c r="N371" t="str">
        <v>New</v>
      </c>
      <c r="O371">
        <v>5691</v>
      </c>
      <c r="R371" s="3"/>
    </row>
    <row r="372" spans="1:18" x14ac:dyDescent="0.3">
      <c r="A372">
        <v>10144</v>
      </c>
      <c r="B372" t="str">
        <v>Andhra Pradesh</v>
      </c>
      <c r="C372" s="2">
        <v>44883</v>
      </c>
      <c r="D372" t="str">
        <v>Churn</v>
      </c>
      <c r="E372">
        <v>-1644</v>
      </c>
      <c r="H372" t="str">
        <f t="shared" si="5"/>
        <v>Churned</v>
      </c>
      <c r="K372">
        <v>10231</v>
      </c>
      <c r="L372" t="str">
        <v>Andhra Pradesh</v>
      </c>
      <c r="M372" s="14">
        <v>44798</v>
      </c>
      <c r="N372" t="str">
        <v>New</v>
      </c>
      <c r="O372">
        <v>4619</v>
      </c>
      <c r="R372" s="3"/>
    </row>
    <row r="373" spans="1:18" x14ac:dyDescent="0.3">
      <c r="A373">
        <v>10144</v>
      </c>
      <c r="B373" t="str">
        <v>Andhra Pradesh</v>
      </c>
      <c r="C373" s="2">
        <v>44854</v>
      </c>
      <c r="D373" t="str">
        <v>Upgrade</v>
      </c>
      <c r="E373">
        <v>1097</v>
      </c>
      <c r="H373" t="str">
        <f t="shared" si="5"/>
        <v>Churned</v>
      </c>
      <c r="K373">
        <v>10231</v>
      </c>
      <c r="L373" t="str">
        <v>Andhra Pradesh</v>
      </c>
      <c r="M373" s="14">
        <v>44591</v>
      </c>
      <c r="N373" t="str">
        <v>Downgrade</v>
      </c>
      <c r="O373">
        <v>-797</v>
      </c>
      <c r="R373" s="3"/>
    </row>
    <row r="374" spans="1:18" x14ac:dyDescent="0.3">
      <c r="A374">
        <v>10144</v>
      </c>
      <c r="B374" t="str">
        <v>Andhra Pradesh</v>
      </c>
      <c r="C374" s="2">
        <v>44767</v>
      </c>
      <c r="D374" t="str">
        <v>Upgrade</v>
      </c>
      <c r="E374">
        <v>948</v>
      </c>
      <c r="H374" t="str">
        <f t="shared" si="5"/>
        <v>Churned</v>
      </c>
      <c r="K374">
        <v>10232</v>
      </c>
      <c r="L374" t="str">
        <v>Karnataka</v>
      </c>
      <c r="M374" s="14">
        <v>45134</v>
      </c>
      <c r="N374" t="str">
        <v>New</v>
      </c>
      <c r="O374">
        <v>7624</v>
      </c>
      <c r="R374" s="3"/>
    </row>
    <row r="375" spans="1:18" x14ac:dyDescent="0.3">
      <c r="A375">
        <v>10145</v>
      </c>
      <c r="B375" t="str">
        <v>Tamil Nadu</v>
      </c>
      <c r="C375" s="2">
        <v>44755</v>
      </c>
      <c r="D375" t="str">
        <v>New</v>
      </c>
      <c r="E375">
        <v>6958</v>
      </c>
      <c r="H375" t="str">
        <f t="shared" si="5"/>
        <v>Churned</v>
      </c>
      <c r="K375">
        <v>10233</v>
      </c>
      <c r="L375" t="str">
        <v>Tamil Nadu</v>
      </c>
      <c r="M375" s="14">
        <v>44393</v>
      </c>
      <c r="N375" t="str">
        <v>New</v>
      </c>
      <c r="O375">
        <v>4403</v>
      </c>
      <c r="R375" s="3"/>
    </row>
    <row r="376" spans="1:18" x14ac:dyDescent="0.3">
      <c r="A376">
        <v>10145</v>
      </c>
      <c r="B376" t="str">
        <v>Tamil Nadu</v>
      </c>
      <c r="C376" s="2">
        <v>44906</v>
      </c>
      <c r="D376" t="str">
        <v>Churn</v>
      </c>
      <c r="E376">
        <v>-6958</v>
      </c>
      <c r="H376" t="str">
        <f t="shared" si="5"/>
        <v>Churned</v>
      </c>
      <c r="K376">
        <v>10233</v>
      </c>
      <c r="L376" t="str">
        <v>Tamil Nadu</v>
      </c>
      <c r="M376" s="14">
        <v>44364</v>
      </c>
      <c r="N376" t="str">
        <v>Downgrade</v>
      </c>
      <c r="O376">
        <v>-772</v>
      </c>
      <c r="R376" s="3"/>
    </row>
    <row r="377" spans="1:18" x14ac:dyDescent="0.3">
      <c r="A377">
        <v>10146</v>
      </c>
      <c r="B377" t="str">
        <v>Andhra Pradesh</v>
      </c>
      <c r="C377" s="2">
        <v>44291</v>
      </c>
      <c r="D377" t="str">
        <v>New</v>
      </c>
      <c r="E377">
        <v>2616</v>
      </c>
      <c r="H377" t="str">
        <f t="shared" si="5"/>
        <v>Active</v>
      </c>
      <c r="K377">
        <v>10233</v>
      </c>
      <c r="L377" t="str">
        <v>Tamil Nadu</v>
      </c>
      <c r="M377" s="14">
        <v>44367</v>
      </c>
      <c r="N377" t="str">
        <v>Downgrade</v>
      </c>
      <c r="O377">
        <v>-515</v>
      </c>
      <c r="R377" s="3"/>
    </row>
    <row r="378" spans="1:18" x14ac:dyDescent="0.3">
      <c r="A378">
        <v>10147</v>
      </c>
      <c r="B378" t="str">
        <v>Andhra Pradesh</v>
      </c>
      <c r="C378" s="2">
        <v>44105</v>
      </c>
      <c r="D378" t="str">
        <v>New</v>
      </c>
      <c r="E378">
        <v>8792</v>
      </c>
      <c r="H378" t="str">
        <f t="shared" si="5"/>
        <v>Active</v>
      </c>
      <c r="K378">
        <v>10233</v>
      </c>
      <c r="L378" t="str">
        <v>Tamil Nadu</v>
      </c>
      <c r="M378" s="14">
        <v>44142</v>
      </c>
      <c r="N378" t="str">
        <v>Upgrade</v>
      </c>
      <c r="O378">
        <v>1136</v>
      </c>
      <c r="R378" s="3"/>
    </row>
    <row r="379" spans="1:18" x14ac:dyDescent="0.3">
      <c r="A379">
        <v>10147</v>
      </c>
      <c r="B379" t="str">
        <v>Andhra Pradesh</v>
      </c>
      <c r="C379" s="2">
        <v>44336</v>
      </c>
      <c r="D379" t="str">
        <v>Upgrade</v>
      </c>
      <c r="E379">
        <v>1072</v>
      </c>
      <c r="H379" t="str">
        <f t="shared" si="5"/>
        <v>Active</v>
      </c>
      <c r="K379">
        <v>10234</v>
      </c>
      <c r="L379" t="str">
        <v>Tamil Nadu</v>
      </c>
      <c r="M379" s="14">
        <v>44033</v>
      </c>
      <c r="N379" t="str">
        <v>New</v>
      </c>
      <c r="O379">
        <v>4470</v>
      </c>
      <c r="R379" s="3"/>
    </row>
    <row r="380" spans="1:18" x14ac:dyDescent="0.3">
      <c r="A380">
        <v>10148</v>
      </c>
      <c r="B380" t="str">
        <v>Karnataka</v>
      </c>
      <c r="C380" s="2">
        <v>44585</v>
      </c>
      <c r="D380" t="str">
        <v>New</v>
      </c>
      <c r="E380">
        <v>4602</v>
      </c>
      <c r="H380" t="str">
        <f t="shared" si="5"/>
        <v>Active</v>
      </c>
      <c r="K380">
        <v>10234</v>
      </c>
      <c r="L380" t="str">
        <v>Tamil Nadu</v>
      </c>
      <c r="M380" s="14">
        <v>44186</v>
      </c>
      <c r="N380" t="str">
        <v>Downgrade</v>
      </c>
      <c r="O380">
        <v>-754</v>
      </c>
      <c r="R380" s="3"/>
    </row>
    <row r="381" spans="1:18" x14ac:dyDescent="0.3">
      <c r="A381">
        <v>10148</v>
      </c>
      <c r="B381" t="str">
        <v>Karnataka</v>
      </c>
      <c r="C381" s="2">
        <v>44542</v>
      </c>
      <c r="D381" t="str">
        <v>Upgrade</v>
      </c>
      <c r="E381">
        <v>946</v>
      </c>
      <c r="H381" t="str">
        <f t="shared" si="5"/>
        <v>Active</v>
      </c>
      <c r="K381">
        <v>10235</v>
      </c>
      <c r="L381" t="str">
        <v>Tamil Nadu</v>
      </c>
      <c r="M381" s="14">
        <v>44843</v>
      </c>
      <c r="N381" t="str">
        <v>New</v>
      </c>
      <c r="O381">
        <v>3351</v>
      </c>
      <c r="R381" s="3"/>
    </row>
    <row r="382" spans="1:18" x14ac:dyDescent="0.3">
      <c r="A382">
        <v>10148</v>
      </c>
      <c r="B382" t="str">
        <v>Karnataka</v>
      </c>
      <c r="C382" s="2">
        <v>44663</v>
      </c>
      <c r="D382" t="str">
        <v>Downgrade</v>
      </c>
      <c r="E382">
        <v>-257</v>
      </c>
      <c r="H382" t="str">
        <f t="shared" si="5"/>
        <v>Active</v>
      </c>
      <c r="K382">
        <v>10237</v>
      </c>
      <c r="L382" t="str">
        <v>Kerala</v>
      </c>
      <c r="M382" s="14">
        <v>44972</v>
      </c>
      <c r="N382" t="str">
        <v>New</v>
      </c>
      <c r="O382">
        <v>4077</v>
      </c>
      <c r="R382" s="3"/>
    </row>
    <row r="383" spans="1:18" x14ac:dyDescent="0.3">
      <c r="A383">
        <v>10149</v>
      </c>
      <c r="B383" t="str">
        <v>Kerala</v>
      </c>
      <c r="C383" s="2">
        <v>44732</v>
      </c>
      <c r="D383" t="str">
        <v>New</v>
      </c>
      <c r="E383">
        <v>4702</v>
      </c>
      <c r="H383" t="str">
        <f t="shared" si="5"/>
        <v>Active</v>
      </c>
      <c r="K383">
        <v>10237</v>
      </c>
      <c r="L383" t="str">
        <v>Kerala</v>
      </c>
      <c r="M383" s="14">
        <v>44820</v>
      </c>
      <c r="N383" t="str">
        <v>Downgrade</v>
      </c>
      <c r="O383">
        <v>-752</v>
      </c>
      <c r="R383" s="3"/>
    </row>
    <row r="384" spans="1:18" x14ac:dyDescent="0.3">
      <c r="A384">
        <v>10150</v>
      </c>
      <c r="B384" t="str">
        <v>Tamil Nadu</v>
      </c>
      <c r="C384" s="2">
        <v>44762</v>
      </c>
      <c r="D384" t="str">
        <v>New</v>
      </c>
      <c r="E384">
        <v>1628</v>
      </c>
      <c r="H384" t="str">
        <f t="shared" si="5"/>
        <v>Active</v>
      </c>
      <c r="K384">
        <v>10237</v>
      </c>
      <c r="L384" t="str">
        <v>Kerala</v>
      </c>
      <c r="M384" s="14">
        <v>44847</v>
      </c>
      <c r="N384" t="str">
        <v>Downgrade</v>
      </c>
      <c r="O384">
        <v>-556</v>
      </c>
      <c r="R384" s="3"/>
    </row>
    <row r="385" spans="1:18" x14ac:dyDescent="0.3">
      <c r="A385">
        <v>10151</v>
      </c>
      <c r="B385" t="str">
        <v>Tamil Nadu</v>
      </c>
      <c r="C385" s="2">
        <v>45105</v>
      </c>
      <c r="D385" t="str">
        <v>New</v>
      </c>
      <c r="E385">
        <v>5540</v>
      </c>
      <c r="H385" t="str">
        <f t="shared" si="5"/>
        <v>Active</v>
      </c>
      <c r="K385">
        <v>10237</v>
      </c>
      <c r="L385" t="str">
        <v>Kerala</v>
      </c>
      <c r="M385" s="14">
        <v>44839</v>
      </c>
      <c r="N385" t="str">
        <v>Upgrade</v>
      </c>
      <c r="O385">
        <v>850</v>
      </c>
      <c r="R385" s="3"/>
    </row>
    <row r="386" spans="1:18" x14ac:dyDescent="0.3">
      <c r="A386">
        <v>10151</v>
      </c>
      <c r="B386" t="str">
        <v>Tamil Nadu</v>
      </c>
      <c r="C386" s="2">
        <v>44829</v>
      </c>
      <c r="D386" t="str">
        <v>Upgrade</v>
      </c>
      <c r="E386">
        <v>1129</v>
      </c>
      <c r="H386" t="str">
        <f t="shared" si="5"/>
        <v>Active</v>
      </c>
      <c r="K386">
        <v>10239</v>
      </c>
      <c r="L386" t="str">
        <v>Karnataka</v>
      </c>
      <c r="M386" s="14">
        <v>45144</v>
      </c>
      <c r="N386" t="str">
        <v>New</v>
      </c>
      <c r="O386">
        <v>7744</v>
      </c>
      <c r="R386" s="3"/>
    </row>
    <row r="387" spans="1:18" x14ac:dyDescent="0.3">
      <c r="A387">
        <v>10151</v>
      </c>
      <c r="B387" t="str">
        <v>Tamil Nadu</v>
      </c>
      <c r="C387" s="2">
        <v>45100</v>
      </c>
      <c r="D387" t="str">
        <v>Downgrade</v>
      </c>
      <c r="E387">
        <v>-529</v>
      </c>
      <c r="H387" t="str">
        <f t="shared" ref="H387:H450" si="6">IF(COUNTIFS(A:A, A387, D:D, "Churn")&gt;0, "Churned", "Active")</f>
        <v>Active</v>
      </c>
      <c r="K387">
        <v>10239</v>
      </c>
      <c r="L387" t="str">
        <v>Karnataka</v>
      </c>
      <c r="M387" s="14">
        <v>45067</v>
      </c>
      <c r="N387" t="str">
        <v>Upgrade</v>
      </c>
      <c r="O387">
        <v>654</v>
      </c>
      <c r="R387" s="3"/>
    </row>
    <row r="388" spans="1:18" x14ac:dyDescent="0.3">
      <c r="A388">
        <v>10151</v>
      </c>
      <c r="B388" t="str">
        <v>Tamil Nadu</v>
      </c>
      <c r="C388" s="2">
        <v>45117</v>
      </c>
      <c r="D388" t="str">
        <v>Upgrade</v>
      </c>
      <c r="E388">
        <v>454</v>
      </c>
      <c r="H388" t="str">
        <f t="shared" si="6"/>
        <v>Active</v>
      </c>
      <c r="K388">
        <v>10239</v>
      </c>
      <c r="L388" t="str">
        <v>Karnataka</v>
      </c>
      <c r="M388" s="14">
        <v>45029</v>
      </c>
      <c r="N388" t="str">
        <v>Upgrade</v>
      </c>
      <c r="O388">
        <v>1196</v>
      </c>
      <c r="R388" s="3"/>
    </row>
    <row r="389" spans="1:18" x14ac:dyDescent="0.3">
      <c r="A389">
        <v>10152</v>
      </c>
      <c r="B389" t="str">
        <v>Tamil Nadu</v>
      </c>
      <c r="C389" s="2">
        <v>44247</v>
      </c>
      <c r="D389" t="str">
        <v>New</v>
      </c>
      <c r="E389">
        <v>6851</v>
      </c>
      <c r="H389" t="str">
        <f t="shared" si="6"/>
        <v>Active</v>
      </c>
      <c r="K389">
        <v>10239</v>
      </c>
      <c r="L389" t="str">
        <v>Karnataka</v>
      </c>
      <c r="M389" s="14">
        <v>45007</v>
      </c>
      <c r="N389" t="str">
        <v>Upgrade</v>
      </c>
      <c r="O389">
        <v>976</v>
      </c>
      <c r="R389" s="3"/>
    </row>
    <row r="390" spans="1:18" x14ac:dyDescent="0.3">
      <c r="A390">
        <v>10152</v>
      </c>
      <c r="B390" t="str">
        <v>Tamil Nadu</v>
      </c>
      <c r="C390" s="2">
        <v>44115</v>
      </c>
      <c r="D390" t="str">
        <v>Downgrade</v>
      </c>
      <c r="E390">
        <v>-376</v>
      </c>
      <c r="H390" t="str">
        <f t="shared" si="6"/>
        <v>Active</v>
      </c>
      <c r="K390">
        <v>10240</v>
      </c>
      <c r="L390" t="str">
        <v>Karnataka</v>
      </c>
      <c r="M390" s="14">
        <v>44458</v>
      </c>
      <c r="N390" t="str">
        <v>New</v>
      </c>
      <c r="O390">
        <v>1551</v>
      </c>
      <c r="R390" s="3"/>
    </row>
    <row r="391" spans="1:18" x14ac:dyDescent="0.3">
      <c r="A391">
        <v>10152</v>
      </c>
      <c r="B391" t="str">
        <v>Tamil Nadu</v>
      </c>
      <c r="C391" s="2">
        <v>44092</v>
      </c>
      <c r="D391" t="str">
        <v>Upgrade</v>
      </c>
      <c r="E391">
        <v>748</v>
      </c>
      <c r="H391" t="str">
        <f t="shared" si="6"/>
        <v>Active</v>
      </c>
      <c r="K391">
        <v>10241</v>
      </c>
      <c r="L391" t="str">
        <v>Tamil Nadu</v>
      </c>
      <c r="M391" s="14">
        <v>45081</v>
      </c>
      <c r="N391" t="str">
        <v>New</v>
      </c>
      <c r="O391">
        <v>6505</v>
      </c>
      <c r="R391" s="3"/>
    </row>
    <row r="392" spans="1:18" x14ac:dyDescent="0.3">
      <c r="A392">
        <v>10152</v>
      </c>
      <c r="B392" t="str">
        <v>Tamil Nadu</v>
      </c>
      <c r="C392" s="2">
        <v>44296</v>
      </c>
      <c r="D392" t="str">
        <v>Downgrade</v>
      </c>
      <c r="E392">
        <v>-362</v>
      </c>
      <c r="H392" t="str">
        <f t="shared" si="6"/>
        <v>Active</v>
      </c>
      <c r="K392">
        <v>10242</v>
      </c>
      <c r="L392" t="str">
        <v>Tamil Nadu</v>
      </c>
      <c r="M392" s="14">
        <v>44156</v>
      </c>
      <c r="N392" t="str">
        <v>New</v>
      </c>
      <c r="O392">
        <v>4595</v>
      </c>
      <c r="R392" s="3"/>
    </row>
    <row r="393" spans="1:18" x14ac:dyDescent="0.3">
      <c r="A393">
        <v>10153</v>
      </c>
      <c r="B393" t="str">
        <v>Kerala</v>
      </c>
      <c r="C393" s="2">
        <v>44638</v>
      </c>
      <c r="D393" t="str">
        <v>New</v>
      </c>
      <c r="E393">
        <v>4348</v>
      </c>
      <c r="H393" t="str">
        <f t="shared" si="6"/>
        <v>Active</v>
      </c>
      <c r="K393">
        <v>10242</v>
      </c>
      <c r="L393" t="str">
        <v>Tamil Nadu</v>
      </c>
      <c r="M393" s="14">
        <v>44070</v>
      </c>
      <c r="N393" t="str">
        <v>Downgrade</v>
      </c>
      <c r="O393">
        <v>-257</v>
      </c>
      <c r="R393" s="3"/>
    </row>
    <row r="394" spans="1:18" x14ac:dyDescent="0.3">
      <c r="A394">
        <v>10153</v>
      </c>
      <c r="B394" t="str">
        <v>Kerala</v>
      </c>
      <c r="C394" s="2">
        <v>44613</v>
      </c>
      <c r="D394" t="str">
        <v>Downgrade</v>
      </c>
      <c r="E394">
        <v>-253</v>
      </c>
      <c r="H394" t="str">
        <f t="shared" si="6"/>
        <v>Active</v>
      </c>
      <c r="K394">
        <v>10243</v>
      </c>
      <c r="L394" t="str">
        <v>Andhra Pradesh</v>
      </c>
      <c r="M394" s="14">
        <v>44634</v>
      </c>
      <c r="N394" t="str">
        <v>New</v>
      </c>
      <c r="O394">
        <v>3612</v>
      </c>
      <c r="R394" s="3"/>
    </row>
    <row r="395" spans="1:18" x14ac:dyDescent="0.3">
      <c r="A395">
        <v>10153</v>
      </c>
      <c r="B395" t="str">
        <v>Kerala</v>
      </c>
      <c r="C395" s="2">
        <v>44763</v>
      </c>
      <c r="D395" t="str">
        <v>Downgrade</v>
      </c>
      <c r="E395">
        <v>-267</v>
      </c>
      <c r="H395" t="str">
        <f t="shared" si="6"/>
        <v>Active</v>
      </c>
      <c r="K395">
        <v>10243</v>
      </c>
      <c r="L395" t="str">
        <v>Andhra Pradesh</v>
      </c>
      <c r="M395" s="14">
        <v>44635</v>
      </c>
      <c r="N395" t="str">
        <v>Downgrade</v>
      </c>
      <c r="O395">
        <v>-528</v>
      </c>
      <c r="R395" s="3"/>
    </row>
    <row r="396" spans="1:18" x14ac:dyDescent="0.3">
      <c r="A396">
        <v>10154</v>
      </c>
      <c r="B396" t="str">
        <v>Kerala</v>
      </c>
      <c r="C396" s="2">
        <v>44797</v>
      </c>
      <c r="D396" t="str">
        <v>New</v>
      </c>
      <c r="E396">
        <v>3064</v>
      </c>
      <c r="H396" t="str">
        <f t="shared" si="6"/>
        <v>Active</v>
      </c>
      <c r="K396">
        <v>10243</v>
      </c>
      <c r="L396" t="str">
        <v>Andhra Pradesh</v>
      </c>
      <c r="M396" s="14">
        <v>44461</v>
      </c>
      <c r="N396" t="str">
        <v>Upgrade</v>
      </c>
      <c r="O396">
        <v>446</v>
      </c>
      <c r="R396" s="3"/>
    </row>
    <row r="397" spans="1:18" x14ac:dyDescent="0.3">
      <c r="A397">
        <v>10155</v>
      </c>
      <c r="B397" t="str">
        <v>Andhra Pradesh</v>
      </c>
      <c r="C397" s="2">
        <v>44325</v>
      </c>
      <c r="D397" t="str">
        <v>New</v>
      </c>
      <c r="E397">
        <v>6436</v>
      </c>
      <c r="H397" t="str">
        <f t="shared" si="6"/>
        <v>Churned</v>
      </c>
      <c r="K397">
        <v>10245</v>
      </c>
      <c r="L397" t="str">
        <v>Karnataka</v>
      </c>
      <c r="M397" s="14">
        <v>44922</v>
      </c>
      <c r="N397" t="str">
        <v>New</v>
      </c>
      <c r="O397">
        <v>2222</v>
      </c>
      <c r="R397" s="3"/>
    </row>
    <row r="398" spans="1:18" x14ac:dyDescent="0.3">
      <c r="A398">
        <v>10155</v>
      </c>
      <c r="B398" t="str">
        <v>Andhra Pradesh</v>
      </c>
      <c r="C398" s="2">
        <v>44099</v>
      </c>
      <c r="D398" t="str">
        <v>Churn</v>
      </c>
      <c r="E398">
        <v>-6436</v>
      </c>
      <c r="H398" t="str">
        <f t="shared" si="6"/>
        <v>Churned</v>
      </c>
      <c r="K398">
        <v>10245</v>
      </c>
      <c r="L398" t="str">
        <v>Karnataka</v>
      </c>
      <c r="M398" s="14">
        <v>44866</v>
      </c>
      <c r="N398" t="str">
        <v>Upgrade</v>
      </c>
      <c r="O398">
        <v>1072</v>
      </c>
      <c r="R398" s="3"/>
    </row>
    <row r="399" spans="1:18" x14ac:dyDescent="0.3">
      <c r="A399">
        <v>10155</v>
      </c>
      <c r="B399" t="str">
        <v>Andhra Pradesh</v>
      </c>
      <c r="C399" s="2">
        <v>44185</v>
      </c>
      <c r="D399" t="str">
        <v>Churn</v>
      </c>
      <c r="E399">
        <v>0</v>
      </c>
      <c r="H399" t="str">
        <f t="shared" si="6"/>
        <v>Churned</v>
      </c>
      <c r="K399">
        <v>10245</v>
      </c>
      <c r="L399" t="str">
        <v>Karnataka</v>
      </c>
      <c r="M399" s="14">
        <v>44988</v>
      </c>
      <c r="N399" t="str">
        <v>Upgrade</v>
      </c>
      <c r="O399">
        <v>1169</v>
      </c>
      <c r="R399" s="3"/>
    </row>
    <row r="400" spans="1:18" x14ac:dyDescent="0.3">
      <c r="A400">
        <v>10156</v>
      </c>
      <c r="B400" t="str">
        <v>Karnataka</v>
      </c>
      <c r="C400" s="2">
        <v>44192</v>
      </c>
      <c r="D400" t="str">
        <v>New</v>
      </c>
      <c r="E400">
        <v>5578</v>
      </c>
      <c r="H400" t="str">
        <f t="shared" si="6"/>
        <v>Active</v>
      </c>
      <c r="K400">
        <v>10246</v>
      </c>
      <c r="L400" t="str">
        <v>Andhra Pradesh</v>
      </c>
      <c r="M400" s="14">
        <v>44393</v>
      </c>
      <c r="N400" t="str">
        <v>New</v>
      </c>
      <c r="O400">
        <v>8493</v>
      </c>
      <c r="R400" s="3"/>
    </row>
    <row r="401" spans="1:18" x14ac:dyDescent="0.3">
      <c r="A401">
        <v>10156</v>
      </c>
      <c r="B401" t="str">
        <v>Karnataka</v>
      </c>
      <c r="C401" s="2">
        <v>44226</v>
      </c>
      <c r="D401" t="str">
        <v>Downgrade</v>
      </c>
      <c r="E401">
        <v>-536</v>
      </c>
      <c r="H401" t="str">
        <f t="shared" si="6"/>
        <v>Active</v>
      </c>
      <c r="K401">
        <v>10246</v>
      </c>
      <c r="L401" t="str">
        <v>Andhra Pradesh</v>
      </c>
      <c r="M401" s="14">
        <v>44185</v>
      </c>
      <c r="N401" t="str">
        <v>Downgrade</v>
      </c>
      <c r="O401">
        <v>-626</v>
      </c>
      <c r="R401" s="3"/>
    </row>
    <row r="402" spans="1:18" x14ac:dyDescent="0.3">
      <c r="A402">
        <v>10157</v>
      </c>
      <c r="B402" t="str">
        <v>Andhra Pradesh</v>
      </c>
      <c r="C402" s="2">
        <v>44988</v>
      </c>
      <c r="D402" t="str">
        <v>New</v>
      </c>
      <c r="E402">
        <v>3964</v>
      </c>
      <c r="H402" t="str">
        <f t="shared" si="6"/>
        <v>Active</v>
      </c>
      <c r="K402">
        <v>10246</v>
      </c>
      <c r="L402" t="str">
        <v>Andhra Pradesh</v>
      </c>
      <c r="M402" s="14">
        <v>44441</v>
      </c>
      <c r="N402" t="str">
        <v>Downgrade</v>
      </c>
      <c r="O402">
        <v>-597</v>
      </c>
      <c r="R402" s="3"/>
    </row>
    <row r="403" spans="1:18" x14ac:dyDescent="0.3">
      <c r="A403">
        <v>10158</v>
      </c>
      <c r="B403" t="str">
        <v>Tamil Nadu</v>
      </c>
      <c r="C403" s="2">
        <v>44585</v>
      </c>
      <c r="D403" t="str">
        <v>New</v>
      </c>
      <c r="E403">
        <v>8791</v>
      </c>
      <c r="H403" t="str">
        <f t="shared" si="6"/>
        <v>Active</v>
      </c>
      <c r="K403">
        <v>10248</v>
      </c>
      <c r="L403" t="str">
        <v>Andhra Pradesh</v>
      </c>
      <c r="M403" s="14">
        <v>44603</v>
      </c>
      <c r="N403" t="str">
        <v>New</v>
      </c>
      <c r="O403">
        <v>6518</v>
      </c>
      <c r="R403" s="3"/>
    </row>
    <row r="404" spans="1:18" x14ac:dyDescent="0.3">
      <c r="A404">
        <v>10158</v>
      </c>
      <c r="B404" t="str">
        <v>Tamil Nadu</v>
      </c>
      <c r="C404" s="2">
        <v>44602</v>
      </c>
      <c r="D404" t="str">
        <v>Upgrade</v>
      </c>
      <c r="E404">
        <v>1084</v>
      </c>
      <c r="H404" t="str">
        <f t="shared" si="6"/>
        <v>Active</v>
      </c>
      <c r="K404">
        <v>10249</v>
      </c>
      <c r="L404" t="str">
        <v>Tamil Nadu</v>
      </c>
      <c r="M404" s="14">
        <v>44546</v>
      </c>
      <c r="N404" t="str">
        <v>New</v>
      </c>
      <c r="O404">
        <v>6933</v>
      </c>
      <c r="R404" s="3"/>
    </row>
    <row r="405" spans="1:18" x14ac:dyDescent="0.3">
      <c r="A405">
        <v>10158</v>
      </c>
      <c r="B405" t="str">
        <v>Tamil Nadu</v>
      </c>
      <c r="C405" s="2">
        <v>44741</v>
      </c>
      <c r="D405" t="str">
        <v>Upgrade</v>
      </c>
      <c r="E405">
        <v>440</v>
      </c>
      <c r="H405" t="str">
        <f t="shared" si="6"/>
        <v>Active</v>
      </c>
      <c r="K405">
        <v>10250</v>
      </c>
      <c r="L405" t="str">
        <v>Andhra Pradesh</v>
      </c>
      <c r="M405" s="14">
        <v>44458</v>
      </c>
      <c r="N405" t="str">
        <v>New</v>
      </c>
      <c r="O405">
        <v>3483</v>
      </c>
      <c r="R405" s="3"/>
    </row>
    <row r="406" spans="1:18" x14ac:dyDescent="0.3">
      <c r="A406">
        <v>10159</v>
      </c>
      <c r="B406" t="str">
        <v>Andhra Pradesh</v>
      </c>
      <c r="C406" s="2">
        <v>44517</v>
      </c>
      <c r="D406" t="str">
        <v>New</v>
      </c>
      <c r="E406">
        <v>5158</v>
      </c>
      <c r="H406" t="str">
        <f t="shared" si="6"/>
        <v>Active</v>
      </c>
      <c r="K406">
        <v>10250</v>
      </c>
      <c r="L406" t="str">
        <v>Andhra Pradesh</v>
      </c>
      <c r="M406" s="14">
        <v>44295</v>
      </c>
      <c r="N406" t="str">
        <v>Upgrade</v>
      </c>
      <c r="O406">
        <v>494</v>
      </c>
      <c r="R406" s="3"/>
    </row>
    <row r="407" spans="1:18" x14ac:dyDescent="0.3">
      <c r="A407">
        <v>10160</v>
      </c>
      <c r="B407" t="str">
        <v>Tamil Nadu</v>
      </c>
      <c r="C407" s="2">
        <v>44434</v>
      </c>
      <c r="D407" t="str">
        <v>New</v>
      </c>
      <c r="E407">
        <v>4086</v>
      </c>
      <c r="H407" t="str">
        <f t="shared" si="6"/>
        <v>Churned</v>
      </c>
      <c r="K407">
        <v>10250</v>
      </c>
      <c r="L407" t="str">
        <v>Andhra Pradesh</v>
      </c>
      <c r="M407" s="14">
        <v>44348</v>
      </c>
      <c r="N407" t="str">
        <v>Downgrade</v>
      </c>
      <c r="O407">
        <v>-690</v>
      </c>
      <c r="R407" s="3"/>
    </row>
    <row r="408" spans="1:18" x14ac:dyDescent="0.3">
      <c r="A408">
        <v>10160</v>
      </c>
      <c r="B408" t="str">
        <v>Tamil Nadu</v>
      </c>
      <c r="C408" s="2">
        <v>44207</v>
      </c>
      <c r="D408" t="str">
        <v>Upgrade</v>
      </c>
      <c r="E408">
        <v>1151</v>
      </c>
      <c r="H408" t="str">
        <f t="shared" si="6"/>
        <v>Churned</v>
      </c>
      <c r="K408">
        <v>10250</v>
      </c>
      <c r="L408" t="str">
        <v>Andhra Pradesh</v>
      </c>
      <c r="M408" s="14">
        <v>44412</v>
      </c>
      <c r="N408" t="str">
        <v>Downgrade</v>
      </c>
      <c r="O408">
        <v>-409</v>
      </c>
      <c r="R408" s="3"/>
    </row>
    <row r="409" spans="1:18" x14ac:dyDescent="0.3">
      <c r="A409">
        <v>10160</v>
      </c>
      <c r="B409" t="str">
        <v>Tamil Nadu</v>
      </c>
      <c r="C409" s="2">
        <v>44448</v>
      </c>
      <c r="D409" t="str">
        <v>Churn</v>
      </c>
      <c r="E409">
        <v>-5237</v>
      </c>
      <c r="H409" t="str">
        <f t="shared" si="6"/>
        <v>Churned</v>
      </c>
      <c r="K409">
        <v>10251</v>
      </c>
      <c r="L409" t="str">
        <v>Karnataka</v>
      </c>
      <c r="M409" s="14">
        <v>44663</v>
      </c>
      <c r="N409" t="str">
        <v>New</v>
      </c>
      <c r="O409">
        <v>4118</v>
      </c>
      <c r="R409" s="3"/>
    </row>
    <row r="410" spans="1:18" x14ac:dyDescent="0.3">
      <c r="A410">
        <v>10161</v>
      </c>
      <c r="B410" t="str">
        <v>Andhra Pradesh</v>
      </c>
      <c r="C410" s="2">
        <v>44160</v>
      </c>
      <c r="D410" t="str">
        <v>New</v>
      </c>
      <c r="E410">
        <v>3984</v>
      </c>
      <c r="H410" t="str">
        <f t="shared" si="6"/>
        <v>Churned</v>
      </c>
      <c r="K410">
        <v>10251</v>
      </c>
      <c r="L410" t="str">
        <v>Karnataka</v>
      </c>
      <c r="M410" s="14">
        <v>44757</v>
      </c>
      <c r="N410" t="str">
        <v>Downgrade</v>
      </c>
      <c r="O410">
        <v>-567</v>
      </c>
      <c r="R410" s="3"/>
    </row>
    <row r="411" spans="1:18" x14ac:dyDescent="0.3">
      <c r="A411">
        <v>10161</v>
      </c>
      <c r="B411" t="str">
        <v>Andhra Pradesh</v>
      </c>
      <c r="C411" s="2">
        <v>44071</v>
      </c>
      <c r="D411" t="str">
        <v>Churn</v>
      </c>
      <c r="E411">
        <v>-3984</v>
      </c>
      <c r="H411" t="str">
        <f t="shared" si="6"/>
        <v>Churned</v>
      </c>
      <c r="K411">
        <v>10252</v>
      </c>
      <c r="L411" t="str">
        <v>Kerala</v>
      </c>
      <c r="M411" s="14">
        <v>44859</v>
      </c>
      <c r="N411" t="str">
        <v>New</v>
      </c>
      <c r="O411">
        <v>8231</v>
      </c>
      <c r="R411" s="3"/>
    </row>
    <row r="412" spans="1:18" x14ac:dyDescent="0.3">
      <c r="A412">
        <v>10161</v>
      </c>
      <c r="B412" t="str">
        <v>Andhra Pradesh</v>
      </c>
      <c r="C412" s="2">
        <v>44262</v>
      </c>
      <c r="D412" t="str">
        <v>Upgrade</v>
      </c>
      <c r="E412">
        <v>1066</v>
      </c>
      <c r="H412" t="str">
        <f t="shared" si="6"/>
        <v>Churned</v>
      </c>
      <c r="K412">
        <v>10252</v>
      </c>
      <c r="L412" t="str">
        <v>Kerala</v>
      </c>
      <c r="M412" s="14">
        <v>44851</v>
      </c>
      <c r="N412" t="str">
        <v>Upgrade</v>
      </c>
      <c r="O412">
        <v>1122</v>
      </c>
      <c r="R412" s="3"/>
    </row>
    <row r="413" spans="1:18" x14ac:dyDescent="0.3">
      <c r="A413">
        <v>10161</v>
      </c>
      <c r="B413" t="str">
        <v>Andhra Pradesh</v>
      </c>
      <c r="C413" s="2">
        <v>44179</v>
      </c>
      <c r="D413" t="str">
        <v>Upgrade</v>
      </c>
      <c r="E413">
        <v>544</v>
      </c>
      <c r="H413" t="str">
        <f t="shared" si="6"/>
        <v>Churned</v>
      </c>
      <c r="K413">
        <v>10252</v>
      </c>
      <c r="L413" t="str">
        <v>Kerala</v>
      </c>
      <c r="M413" s="14">
        <v>44837</v>
      </c>
      <c r="N413" t="str">
        <v>Downgrade</v>
      </c>
      <c r="O413">
        <v>-527</v>
      </c>
      <c r="R413" s="3"/>
    </row>
    <row r="414" spans="1:18" x14ac:dyDescent="0.3">
      <c r="A414">
        <v>10162</v>
      </c>
      <c r="B414" t="str">
        <v>Kerala</v>
      </c>
      <c r="C414" s="2">
        <v>44446</v>
      </c>
      <c r="D414" t="str">
        <v>New</v>
      </c>
      <c r="E414">
        <v>6556</v>
      </c>
      <c r="H414" t="str">
        <f t="shared" si="6"/>
        <v>Churned</v>
      </c>
      <c r="K414">
        <v>10254</v>
      </c>
      <c r="L414" t="str">
        <v>Karnataka</v>
      </c>
      <c r="M414" s="14">
        <v>44273</v>
      </c>
      <c r="N414" t="str">
        <v>New</v>
      </c>
      <c r="O414">
        <v>3702</v>
      </c>
      <c r="R414" s="3"/>
    </row>
    <row r="415" spans="1:18" x14ac:dyDescent="0.3">
      <c r="A415">
        <v>10162</v>
      </c>
      <c r="B415" t="str">
        <v>Kerala</v>
      </c>
      <c r="C415" s="2">
        <v>44550</v>
      </c>
      <c r="D415" t="str">
        <v>Churn</v>
      </c>
      <c r="E415">
        <v>-6556</v>
      </c>
      <c r="H415" t="str">
        <f t="shared" si="6"/>
        <v>Churned</v>
      </c>
      <c r="K415">
        <v>10254</v>
      </c>
      <c r="L415" t="str">
        <v>Karnataka</v>
      </c>
      <c r="M415" s="14">
        <v>44290</v>
      </c>
      <c r="N415" t="str">
        <v>Upgrade</v>
      </c>
      <c r="O415">
        <v>1153</v>
      </c>
      <c r="R415" s="3"/>
    </row>
    <row r="416" spans="1:18" x14ac:dyDescent="0.3">
      <c r="A416">
        <v>10162</v>
      </c>
      <c r="B416" t="str">
        <v>Kerala</v>
      </c>
      <c r="C416" s="2">
        <v>44494</v>
      </c>
      <c r="D416" t="str">
        <v>Upgrade</v>
      </c>
      <c r="E416">
        <v>1096</v>
      </c>
      <c r="H416" t="str">
        <f t="shared" si="6"/>
        <v>Churned</v>
      </c>
      <c r="K416">
        <v>10254</v>
      </c>
      <c r="L416" t="str">
        <v>Karnataka</v>
      </c>
      <c r="M416" s="14">
        <v>44298</v>
      </c>
      <c r="N416" t="str">
        <v>Upgrade</v>
      </c>
      <c r="O416">
        <v>970</v>
      </c>
      <c r="R416" s="3"/>
    </row>
    <row r="417" spans="1:18" x14ac:dyDescent="0.3">
      <c r="A417">
        <v>10162</v>
      </c>
      <c r="B417" t="str">
        <v>Kerala</v>
      </c>
      <c r="C417" s="2">
        <v>44453</v>
      </c>
      <c r="D417" t="str">
        <v>Downgrade</v>
      </c>
      <c r="E417">
        <v>-628</v>
      </c>
      <c r="H417" t="str">
        <f t="shared" si="6"/>
        <v>Churned</v>
      </c>
      <c r="K417">
        <v>10255</v>
      </c>
      <c r="L417" t="str">
        <v>Kerala</v>
      </c>
      <c r="M417" s="14">
        <v>45189</v>
      </c>
      <c r="N417" t="str">
        <v>New</v>
      </c>
      <c r="O417">
        <v>7058</v>
      </c>
      <c r="R417" s="3"/>
    </row>
    <row r="418" spans="1:18" x14ac:dyDescent="0.3">
      <c r="A418">
        <v>10163</v>
      </c>
      <c r="B418" t="str">
        <v>Andhra Pradesh</v>
      </c>
      <c r="C418" s="2">
        <v>44272</v>
      </c>
      <c r="D418" t="str">
        <v>New</v>
      </c>
      <c r="E418">
        <v>1427</v>
      </c>
      <c r="H418" t="str">
        <f t="shared" si="6"/>
        <v>Active</v>
      </c>
      <c r="K418">
        <v>10255</v>
      </c>
      <c r="L418" t="str">
        <v>Kerala</v>
      </c>
      <c r="M418" s="14">
        <v>45112</v>
      </c>
      <c r="N418" t="str">
        <v>Upgrade</v>
      </c>
      <c r="O418">
        <v>1050</v>
      </c>
      <c r="R418" s="3"/>
    </row>
    <row r="419" spans="1:18" x14ac:dyDescent="0.3">
      <c r="A419">
        <v>10163</v>
      </c>
      <c r="B419" t="str">
        <v>Andhra Pradesh</v>
      </c>
      <c r="C419" s="2">
        <v>44472</v>
      </c>
      <c r="D419" t="str">
        <v>Upgrade</v>
      </c>
      <c r="E419">
        <v>680</v>
      </c>
      <c r="H419" t="str">
        <f t="shared" si="6"/>
        <v>Active</v>
      </c>
      <c r="K419">
        <v>10255</v>
      </c>
      <c r="L419" t="str">
        <v>Kerala</v>
      </c>
      <c r="M419" s="14">
        <v>45041</v>
      </c>
      <c r="N419" t="str">
        <v>Upgrade</v>
      </c>
      <c r="O419">
        <v>1037</v>
      </c>
      <c r="R419" s="3"/>
    </row>
    <row r="420" spans="1:18" x14ac:dyDescent="0.3">
      <c r="A420">
        <v>10164</v>
      </c>
      <c r="B420" t="str">
        <v>Tamil Nadu</v>
      </c>
      <c r="C420" s="2">
        <v>44486</v>
      </c>
      <c r="D420" t="str">
        <v>New</v>
      </c>
      <c r="E420">
        <v>7251</v>
      </c>
      <c r="H420" t="str">
        <f t="shared" si="6"/>
        <v>Active</v>
      </c>
      <c r="K420">
        <v>10257</v>
      </c>
      <c r="L420" t="str">
        <v>Tamil Nadu</v>
      </c>
      <c r="M420" s="14">
        <v>44775</v>
      </c>
      <c r="N420" t="str">
        <v>New</v>
      </c>
      <c r="O420">
        <v>7902</v>
      </c>
      <c r="R420" s="3"/>
    </row>
    <row r="421" spans="1:18" x14ac:dyDescent="0.3">
      <c r="A421">
        <v>10165</v>
      </c>
      <c r="B421" t="str">
        <v>Andhra Pradesh</v>
      </c>
      <c r="C421" s="2">
        <v>45043</v>
      </c>
      <c r="D421" t="str">
        <v>New</v>
      </c>
      <c r="E421">
        <v>2207</v>
      </c>
      <c r="H421" t="str">
        <f t="shared" si="6"/>
        <v>Churned</v>
      </c>
      <c r="K421">
        <v>10258</v>
      </c>
      <c r="L421" t="str">
        <v>Andhra Pradesh</v>
      </c>
      <c r="M421" s="14">
        <v>44174</v>
      </c>
      <c r="N421" t="str">
        <v>New</v>
      </c>
      <c r="O421">
        <v>2791</v>
      </c>
      <c r="R421" s="3"/>
    </row>
    <row r="422" spans="1:18" x14ac:dyDescent="0.3">
      <c r="A422">
        <v>10165</v>
      </c>
      <c r="B422" t="str">
        <v>Andhra Pradesh</v>
      </c>
      <c r="C422" s="2">
        <v>45004</v>
      </c>
      <c r="D422" t="str">
        <v>Upgrade</v>
      </c>
      <c r="E422">
        <v>527</v>
      </c>
      <c r="H422" t="str">
        <f t="shared" si="6"/>
        <v>Churned</v>
      </c>
      <c r="K422">
        <v>10260</v>
      </c>
      <c r="L422" t="str">
        <v>Karnataka</v>
      </c>
      <c r="M422" s="14">
        <v>44166</v>
      </c>
      <c r="N422" t="str">
        <v>New</v>
      </c>
      <c r="O422">
        <v>6916</v>
      </c>
      <c r="R422" s="3"/>
    </row>
    <row r="423" spans="1:18" x14ac:dyDescent="0.3">
      <c r="A423">
        <v>10165</v>
      </c>
      <c r="B423" t="str">
        <v>Andhra Pradesh</v>
      </c>
      <c r="C423" s="2">
        <v>45011</v>
      </c>
      <c r="D423" t="str">
        <v>Churn</v>
      </c>
      <c r="E423">
        <v>-2734</v>
      </c>
      <c r="H423" t="str">
        <f t="shared" si="6"/>
        <v>Churned</v>
      </c>
      <c r="K423">
        <v>10263</v>
      </c>
      <c r="L423" t="str">
        <v>Kerala</v>
      </c>
      <c r="M423" s="14">
        <v>44213</v>
      </c>
      <c r="N423" t="str">
        <v>New</v>
      </c>
      <c r="O423">
        <v>8858</v>
      </c>
      <c r="R423" s="3"/>
    </row>
    <row r="424" spans="1:18" x14ac:dyDescent="0.3">
      <c r="A424">
        <v>10166</v>
      </c>
      <c r="B424" t="str">
        <v>Tamil Nadu</v>
      </c>
      <c r="C424" s="2">
        <v>44172</v>
      </c>
      <c r="D424" t="str">
        <v>New</v>
      </c>
      <c r="E424">
        <v>5112</v>
      </c>
      <c r="H424" t="str">
        <f t="shared" si="6"/>
        <v>Churned</v>
      </c>
      <c r="K424">
        <v>10263</v>
      </c>
      <c r="L424" t="str">
        <v>Kerala</v>
      </c>
      <c r="M424" s="14">
        <v>44229</v>
      </c>
      <c r="N424" t="str">
        <v>Upgrade</v>
      </c>
      <c r="O424">
        <v>549</v>
      </c>
      <c r="R424" s="3"/>
    </row>
    <row r="425" spans="1:18" x14ac:dyDescent="0.3">
      <c r="A425">
        <v>10166</v>
      </c>
      <c r="B425" t="str">
        <v>Tamil Nadu</v>
      </c>
      <c r="C425" s="2">
        <v>44161</v>
      </c>
      <c r="D425" t="str">
        <v>Upgrade</v>
      </c>
      <c r="E425">
        <v>383</v>
      </c>
      <c r="H425" t="str">
        <f t="shared" si="6"/>
        <v>Churned</v>
      </c>
      <c r="K425">
        <v>10263</v>
      </c>
      <c r="L425" t="str">
        <v>Kerala</v>
      </c>
      <c r="M425" s="14">
        <v>44137</v>
      </c>
      <c r="N425" t="str">
        <v>Upgrade</v>
      </c>
      <c r="O425">
        <v>1147</v>
      </c>
      <c r="R425" s="3"/>
    </row>
    <row r="426" spans="1:18" x14ac:dyDescent="0.3">
      <c r="A426">
        <v>10166</v>
      </c>
      <c r="B426" t="str">
        <v>Tamil Nadu</v>
      </c>
      <c r="C426" s="2">
        <v>44161</v>
      </c>
      <c r="D426" t="str">
        <v>Upgrade</v>
      </c>
      <c r="E426">
        <v>626</v>
      </c>
      <c r="H426" t="str">
        <f t="shared" si="6"/>
        <v>Churned</v>
      </c>
      <c r="K426">
        <v>10263</v>
      </c>
      <c r="L426" t="str">
        <v>Kerala</v>
      </c>
      <c r="M426" s="14">
        <v>44063</v>
      </c>
      <c r="N426" t="str">
        <v>Downgrade</v>
      </c>
      <c r="O426">
        <v>-232</v>
      </c>
      <c r="R426" s="3"/>
    </row>
    <row r="427" spans="1:18" x14ac:dyDescent="0.3">
      <c r="A427">
        <v>10166</v>
      </c>
      <c r="B427" t="str">
        <v>Tamil Nadu</v>
      </c>
      <c r="C427" s="2">
        <v>44020</v>
      </c>
      <c r="D427" t="str">
        <v>Churn</v>
      </c>
      <c r="E427">
        <v>-6121</v>
      </c>
      <c r="H427" t="str">
        <f t="shared" si="6"/>
        <v>Churned</v>
      </c>
      <c r="K427">
        <v>10264</v>
      </c>
      <c r="L427" t="str">
        <v>Tamil Nadu</v>
      </c>
      <c r="M427" s="14">
        <v>44830</v>
      </c>
      <c r="N427" t="str">
        <v>New</v>
      </c>
      <c r="O427">
        <v>5527</v>
      </c>
      <c r="R427" s="3"/>
    </row>
    <row r="428" spans="1:18" x14ac:dyDescent="0.3">
      <c r="A428">
        <v>10167</v>
      </c>
      <c r="B428" t="str">
        <v>Kerala</v>
      </c>
      <c r="C428" s="2">
        <v>44161</v>
      </c>
      <c r="D428" t="str">
        <v>New</v>
      </c>
      <c r="E428">
        <v>3350</v>
      </c>
      <c r="H428" t="str">
        <f t="shared" si="6"/>
        <v>Active</v>
      </c>
      <c r="K428">
        <v>10264</v>
      </c>
      <c r="L428" t="str">
        <v>Tamil Nadu</v>
      </c>
      <c r="M428" s="14">
        <v>44880</v>
      </c>
      <c r="N428" t="str">
        <v>Upgrade</v>
      </c>
      <c r="O428">
        <v>309</v>
      </c>
      <c r="R428" s="3"/>
    </row>
    <row r="429" spans="1:18" x14ac:dyDescent="0.3">
      <c r="A429">
        <v>10167</v>
      </c>
      <c r="B429" t="str">
        <v>Kerala</v>
      </c>
      <c r="C429" s="2">
        <v>44383</v>
      </c>
      <c r="D429" t="str">
        <v>Downgrade</v>
      </c>
      <c r="E429">
        <v>-342</v>
      </c>
      <c r="H429" t="str">
        <f t="shared" si="6"/>
        <v>Active</v>
      </c>
      <c r="K429">
        <v>10264</v>
      </c>
      <c r="L429" t="str">
        <v>Tamil Nadu</v>
      </c>
      <c r="M429" s="14">
        <v>44724</v>
      </c>
      <c r="N429" t="str">
        <v>Upgrade</v>
      </c>
      <c r="O429">
        <v>1165</v>
      </c>
      <c r="R429" s="3"/>
    </row>
    <row r="430" spans="1:18" x14ac:dyDescent="0.3">
      <c r="A430">
        <v>10168</v>
      </c>
      <c r="B430" t="str">
        <v>Karnataka</v>
      </c>
      <c r="C430" s="2">
        <v>43911</v>
      </c>
      <c r="D430" t="str">
        <v>New</v>
      </c>
      <c r="E430">
        <v>1155</v>
      </c>
      <c r="H430" t="str">
        <f t="shared" si="6"/>
        <v>Churned</v>
      </c>
      <c r="K430">
        <v>10264</v>
      </c>
      <c r="L430" t="str">
        <v>Tamil Nadu</v>
      </c>
      <c r="M430" s="14">
        <v>44859</v>
      </c>
      <c r="N430" t="str">
        <v>Downgrade</v>
      </c>
      <c r="O430">
        <v>-539</v>
      </c>
      <c r="R430" s="3"/>
    </row>
    <row r="431" spans="1:18" x14ac:dyDescent="0.3">
      <c r="A431">
        <v>10168</v>
      </c>
      <c r="B431" t="str">
        <v>Karnataka</v>
      </c>
      <c r="C431" s="2">
        <v>44002</v>
      </c>
      <c r="D431" t="str">
        <v>Upgrade</v>
      </c>
      <c r="E431">
        <v>453</v>
      </c>
      <c r="H431" t="str">
        <f t="shared" si="6"/>
        <v>Churned</v>
      </c>
      <c r="K431">
        <v>10265</v>
      </c>
      <c r="L431" t="str">
        <v>Tamil Nadu</v>
      </c>
      <c r="M431" s="14">
        <v>44439</v>
      </c>
      <c r="N431" t="str">
        <v>New</v>
      </c>
      <c r="O431">
        <v>8383</v>
      </c>
      <c r="R431" s="3"/>
    </row>
    <row r="432" spans="1:18" x14ac:dyDescent="0.3">
      <c r="A432">
        <v>10168</v>
      </c>
      <c r="B432" t="str">
        <v>Karnataka</v>
      </c>
      <c r="C432" s="2">
        <v>44151</v>
      </c>
      <c r="D432" t="str">
        <v>Churn</v>
      </c>
      <c r="E432">
        <v>-1608</v>
      </c>
      <c r="H432" t="str">
        <f t="shared" si="6"/>
        <v>Churned</v>
      </c>
      <c r="K432">
        <v>10267</v>
      </c>
      <c r="L432" t="str">
        <v>Kerala</v>
      </c>
      <c r="M432" s="14">
        <v>44585</v>
      </c>
      <c r="N432" t="str">
        <v>New</v>
      </c>
      <c r="O432">
        <v>2181</v>
      </c>
      <c r="R432" s="3"/>
    </row>
    <row r="433" spans="1:18" x14ac:dyDescent="0.3">
      <c r="A433">
        <v>10168</v>
      </c>
      <c r="B433" t="str">
        <v>Karnataka</v>
      </c>
      <c r="C433" s="2">
        <v>44182</v>
      </c>
      <c r="D433" t="str">
        <v>Upgrade</v>
      </c>
      <c r="E433">
        <v>413</v>
      </c>
      <c r="H433" t="str">
        <f t="shared" si="6"/>
        <v>Churned</v>
      </c>
      <c r="K433">
        <v>10268</v>
      </c>
      <c r="L433" t="str">
        <v>Karnataka</v>
      </c>
      <c r="M433" s="14">
        <v>44556</v>
      </c>
      <c r="N433" t="str">
        <v>New</v>
      </c>
      <c r="O433">
        <v>5619</v>
      </c>
      <c r="R433" s="3"/>
    </row>
    <row r="434" spans="1:18" x14ac:dyDescent="0.3">
      <c r="A434">
        <v>10169</v>
      </c>
      <c r="B434" t="str">
        <v>Kerala</v>
      </c>
      <c r="C434" s="2">
        <v>44539</v>
      </c>
      <c r="D434" t="str">
        <v>New</v>
      </c>
      <c r="E434">
        <v>1391</v>
      </c>
      <c r="H434" t="str">
        <f t="shared" si="6"/>
        <v>Active</v>
      </c>
      <c r="K434">
        <v>10269</v>
      </c>
      <c r="L434" t="str">
        <v>Andhra Pradesh</v>
      </c>
      <c r="M434" s="14">
        <v>44736</v>
      </c>
      <c r="N434" t="str">
        <v>New</v>
      </c>
      <c r="O434">
        <v>7189</v>
      </c>
      <c r="R434" s="3"/>
    </row>
    <row r="435" spans="1:18" x14ac:dyDescent="0.3">
      <c r="A435">
        <v>10169</v>
      </c>
      <c r="B435" t="str">
        <v>Kerala</v>
      </c>
      <c r="C435" s="2">
        <v>44599</v>
      </c>
      <c r="D435" t="str">
        <v>Upgrade</v>
      </c>
      <c r="E435">
        <v>1112</v>
      </c>
      <c r="H435" t="str">
        <f t="shared" si="6"/>
        <v>Active</v>
      </c>
      <c r="K435">
        <v>10269</v>
      </c>
      <c r="L435" t="str">
        <v>Andhra Pradesh</v>
      </c>
      <c r="M435" s="14">
        <v>44611</v>
      </c>
      <c r="N435" t="str">
        <v>Downgrade</v>
      </c>
      <c r="O435">
        <v>-280</v>
      </c>
      <c r="R435" s="3"/>
    </row>
    <row r="436" spans="1:18" x14ac:dyDescent="0.3">
      <c r="A436">
        <v>10170</v>
      </c>
      <c r="B436" t="str">
        <v>Karnataka</v>
      </c>
      <c r="C436" s="2">
        <v>44343</v>
      </c>
      <c r="D436" t="str">
        <v>New</v>
      </c>
      <c r="E436">
        <v>5888</v>
      </c>
      <c r="H436" t="str">
        <f t="shared" si="6"/>
        <v>Active</v>
      </c>
      <c r="K436">
        <v>10269</v>
      </c>
      <c r="L436" t="str">
        <v>Andhra Pradesh</v>
      </c>
      <c r="M436" s="14">
        <v>44796</v>
      </c>
      <c r="N436" t="str">
        <v>Downgrade</v>
      </c>
      <c r="O436">
        <v>-554</v>
      </c>
      <c r="R436" s="3"/>
    </row>
    <row r="437" spans="1:18" x14ac:dyDescent="0.3">
      <c r="A437">
        <v>10171</v>
      </c>
      <c r="B437" t="str">
        <v>Tamil Nadu</v>
      </c>
      <c r="C437" s="2">
        <v>44304</v>
      </c>
      <c r="D437" t="str">
        <v>New</v>
      </c>
      <c r="E437">
        <v>4516</v>
      </c>
      <c r="H437" t="str">
        <f t="shared" si="6"/>
        <v>Active</v>
      </c>
      <c r="K437">
        <v>10269</v>
      </c>
      <c r="L437" t="str">
        <v>Andhra Pradesh</v>
      </c>
      <c r="M437" s="14">
        <v>44567</v>
      </c>
      <c r="N437" t="str">
        <v>Upgrade</v>
      </c>
      <c r="O437">
        <v>537</v>
      </c>
      <c r="R437" s="3"/>
    </row>
    <row r="438" spans="1:18" x14ac:dyDescent="0.3">
      <c r="A438">
        <v>10171</v>
      </c>
      <c r="B438" t="str">
        <v>Tamil Nadu</v>
      </c>
      <c r="C438" s="2">
        <v>44155</v>
      </c>
      <c r="D438" t="str">
        <v>Downgrade</v>
      </c>
      <c r="E438">
        <v>-446</v>
      </c>
      <c r="H438" t="str">
        <f t="shared" si="6"/>
        <v>Active</v>
      </c>
      <c r="K438">
        <v>10270</v>
      </c>
      <c r="L438" t="str">
        <v>Tamil Nadu</v>
      </c>
      <c r="M438" s="14">
        <v>44840</v>
      </c>
      <c r="N438" t="str">
        <v>New</v>
      </c>
      <c r="O438">
        <v>1242</v>
      </c>
      <c r="R438" s="3"/>
    </row>
    <row r="439" spans="1:18" x14ac:dyDescent="0.3">
      <c r="A439">
        <v>10172</v>
      </c>
      <c r="B439" t="str">
        <v>Karnataka</v>
      </c>
      <c r="C439" s="2">
        <v>44304</v>
      </c>
      <c r="D439" t="str">
        <v>New</v>
      </c>
      <c r="E439">
        <v>8984</v>
      </c>
      <c r="H439" t="str">
        <f t="shared" si="6"/>
        <v>Active</v>
      </c>
      <c r="K439">
        <v>10270</v>
      </c>
      <c r="L439" t="str">
        <v>Tamil Nadu</v>
      </c>
      <c r="M439" s="14">
        <v>44997</v>
      </c>
      <c r="N439" t="str">
        <v>Upgrade</v>
      </c>
      <c r="O439">
        <v>761</v>
      </c>
      <c r="R439" s="3"/>
    </row>
    <row r="440" spans="1:18" x14ac:dyDescent="0.3">
      <c r="A440">
        <v>10172</v>
      </c>
      <c r="B440" t="str">
        <v>Karnataka</v>
      </c>
      <c r="C440" s="2">
        <v>44220</v>
      </c>
      <c r="D440" t="str">
        <v>Upgrade</v>
      </c>
      <c r="E440">
        <v>838</v>
      </c>
      <c r="H440" t="str">
        <f t="shared" si="6"/>
        <v>Active</v>
      </c>
      <c r="K440">
        <v>10270</v>
      </c>
      <c r="L440" t="str">
        <v>Tamil Nadu</v>
      </c>
      <c r="M440" s="14">
        <v>44924</v>
      </c>
      <c r="N440" t="str">
        <v>Upgrade</v>
      </c>
      <c r="O440">
        <v>866</v>
      </c>
      <c r="R440" s="3"/>
    </row>
    <row r="441" spans="1:18" x14ac:dyDescent="0.3">
      <c r="A441">
        <v>10173</v>
      </c>
      <c r="B441" t="str">
        <v>Tamil Nadu</v>
      </c>
      <c r="C441" s="2">
        <v>44845</v>
      </c>
      <c r="D441" t="str">
        <v>New</v>
      </c>
      <c r="E441">
        <v>6207</v>
      </c>
      <c r="H441" t="str">
        <f t="shared" si="6"/>
        <v>Churned</v>
      </c>
      <c r="K441">
        <v>10271</v>
      </c>
      <c r="L441" t="str">
        <v>Karnataka</v>
      </c>
      <c r="M441" s="14">
        <v>44540</v>
      </c>
      <c r="N441" t="str">
        <v>New</v>
      </c>
      <c r="O441">
        <v>6412</v>
      </c>
      <c r="R441" s="3"/>
    </row>
    <row r="442" spans="1:18" x14ac:dyDescent="0.3">
      <c r="A442">
        <v>10173</v>
      </c>
      <c r="B442" t="str">
        <v>Tamil Nadu</v>
      </c>
      <c r="C442" s="2">
        <v>45021</v>
      </c>
      <c r="D442" t="str">
        <v>Churn</v>
      </c>
      <c r="E442">
        <v>-6207</v>
      </c>
      <c r="H442" t="str">
        <f t="shared" si="6"/>
        <v>Churned</v>
      </c>
      <c r="K442">
        <v>10271</v>
      </c>
      <c r="L442" t="str">
        <v>Karnataka</v>
      </c>
      <c r="M442" s="14">
        <v>44435</v>
      </c>
      <c r="N442" t="str">
        <v>Upgrade</v>
      </c>
      <c r="O442">
        <v>933</v>
      </c>
      <c r="R442" s="3"/>
    </row>
    <row r="443" spans="1:18" x14ac:dyDescent="0.3">
      <c r="A443">
        <v>10173</v>
      </c>
      <c r="B443" t="str">
        <v>Tamil Nadu</v>
      </c>
      <c r="C443" s="2">
        <v>44952</v>
      </c>
      <c r="D443" t="str">
        <v>Upgrade</v>
      </c>
      <c r="E443">
        <v>665</v>
      </c>
      <c r="H443" t="str">
        <f t="shared" si="6"/>
        <v>Churned</v>
      </c>
      <c r="K443">
        <v>10271</v>
      </c>
      <c r="L443" t="str">
        <v>Karnataka</v>
      </c>
      <c r="M443" s="14">
        <v>44392</v>
      </c>
      <c r="N443" t="str">
        <v>Downgrade</v>
      </c>
      <c r="O443">
        <v>-275</v>
      </c>
      <c r="R443" s="3"/>
    </row>
    <row r="444" spans="1:18" x14ac:dyDescent="0.3">
      <c r="A444">
        <v>10173</v>
      </c>
      <c r="B444" t="str">
        <v>Tamil Nadu</v>
      </c>
      <c r="C444" s="2">
        <v>44857</v>
      </c>
      <c r="D444" t="str">
        <v>Upgrade</v>
      </c>
      <c r="E444">
        <v>1050</v>
      </c>
      <c r="H444" t="str">
        <f t="shared" si="6"/>
        <v>Churned</v>
      </c>
      <c r="K444">
        <v>10271</v>
      </c>
      <c r="L444" t="str">
        <v>Karnataka</v>
      </c>
      <c r="M444" s="14">
        <v>44283</v>
      </c>
      <c r="N444" t="str">
        <v>Upgrade</v>
      </c>
      <c r="O444">
        <v>689</v>
      </c>
      <c r="R444" s="3"/>
    </row>
    <row r="445" spans="1:18" x14ac:dyDescent="0.3">
      <c r="A445">
        <v>10174</v>
      </c>
      <c r="B445" t="str">
        <v>Tamil Nadu</v>
      </c>
      <c r="C445" s="2">
        <v>44156</v>
      </c>
      <c r="D445" t="str">
        <v>New</v>
      </c>
      <c r="E445">
        <v>3886</v>
      </c>
      <c r="H445" t="str">
        <f t="shared" si="6"/>
        <v>Churned</v>
      </c>
      <c r="K445">
        <v>10272</v>
      </c>
      <c r="L445" t="str">
        <v>Andhra Pradesh</v>
      </c>
      <c r="M445" s="14">
        <v>44693</v>
      </c>
      <c r="N445" t="str">
        <v>New</v>
      </c>
      <c r="O445">
        <v>1872</v>
      </c>
      <c r="R445" s="3"/>
    </row>
    <row r="446" spans="1:18" x14ac:dyDescent="0.3">
      <c r="A446">
        <v>10174</v>
      </c>
      <c r="B446" t="str">
        <v>Tamil Nadu</v>
      </c>
      <c r="C446" s="2">
        <v>44413</v>
      </c>
      <c r="D446" t="str">
        <v>Upgrade</v>
      </c>
      <c r="E446">
        <v>958</v>
      </c>
      <c r="H446" t="str">
        <f t="shared" si="6"/>
        <v>Churned</v>
      </c>
      <c r="K446">
        <v>10272</v>
      </c>
      <c r="L446" t="str">
        <v>Andhra Pradesh</v>
      </c>
      <c r="M446" s="14">
        <v>44555</v>
      </c>
      <c r="N446" t="str">
        <v>Upgrade</v>
      </c>
      <c r="O446">
        <v>615</v>
      </c>
      <c r="R446" s="3"/>
    </row>
    <row r="447" spans="1:18" x14ac:dyDescent="0.3">
      <c r="A447">
        <v>10174</v>
      </c>
      <c r="B447" t="str">
        <v>Tamil Nadu</v>
      </c>
      <c r="C447" s="2">
        <v>44223</v>
      </c>
      <c r="D447" t="str">
        <v>Churn</v>
      </c>
      <c r="E447">
        <v>-4844</v>
      </c>
      <c r="H447" t="str">
        <f t="shared" si="6"/>
        <v>Churned</v>
      </c>
      <c r="K447">
        <v>10272</v>
      </c>
      <c r="L447" t="str">
        <v>Andhra Pradesh</v>
      </c>
      <c r="M447" s="14">
        <v>44736</v>
      </c>
      <c r="N447" t="str">
        <v>Upgrade</v>
      </c>
      <c r="O447">
        <v>576</v>
      </c>
      <c r="R447" s="3"/>
    </row>
    <row r="448" spans="1:18" x14ac:dyDescent="0.3">
      <c r="A448">
        <v>10175</v>
      </c>
      <c r="B448" t="str">
        <v>Karnataka</v>
      </c>
      <c r="C448" s="2">
        <v>44303</v>
      </c>
      <c r="D448" t="str">
        <v>New</v>
      </c>
      <c r="E448">
        <v>1516</v>
      </c>
      <c r="H448" t="str">
        <f t="shared" si="6"/>
        <v>Churned</v>
      </c>
      <c r="K448">
        <v>10272</v>
      </c>
      <c r="L448" t="str">
        <v>Andhra Pradesh</v>
      </c>
      <c r="M448" s="14">
        <v>44561</v>
      </c>
      <c r="N448" t="str">
        <v>Upgrade</v>
      </c>
      <c r="O448">
        <v>491</v>
      </c>
      <c r="R448" s="3"/>
    </row>
    <row r="449" spans="1:18" x14ac:dyDescent="0.3">
      <c r="A449">
        <v>10175</v>
      </c>
      <c r="B449" t="str">
        <v>Karnataka</v>
      </c>
      <c r="C449" s="2">
        <v>44468</v>
      </c>
      <c r="D449" t="str">
        <v>Upgrade</v>
      </c>
      <c r="E449">
        <v>506</v>
      </c>
      <c r="H449" t="str">
        <f t="shared" si="6"/>
        <v>Churned</v>
      </c>
      <c r="K449">
        <v>10273</v>
      </c>
      <c r="L449" t="str">
        <v>Karnataka</v>
      </c>
      <c r="M449" s="14">
        <v>45118</v>
      </c>
      <c r="N449" t="str">
        <v>New</v>
      </c>
      <c r="O449">
        <v>1846</v>
      </c>
      <c r="R449" s="3"/>
    </row>
    <row r="450" spans="1:18" x14ac:dyDescent="0.3">
      <c r="A450">
        <v>10175</v>
      </c>
      <c r="B450" t="str">
        <v>Karnataka</v>
      </c>
      <c r="C450" s="2">
        <v>44256</v>
      </c>
      <c r="D450" t="str">
        <v>Downgrade</v>
      </c>
      <c r="E450">
        <v>-242</v>
      </c>
      <c r="H450" t="str">
        <f t="shared" si="6"/>
        <v>Churned</v>
      </c>
      <c r="K450">
        <v>10273</v>
      </c>
      <c r="L450" t="str">
        <v>Karnataka</v>
      </c>
      <c r="M450" s="14">
        <v>44923</v>
      </c>
      <c r="N450" t="str">
        <v>Upgrade</v>
      </c>
      <c r="O450">
        <v>867</v>
      </c>
      <c r="R450" s="3"/>
    </row>
    <row r="451" spans="1:18" x14ac:dyDescent="0.3">
      <c r="A451">
        <v>10175</v>
      </c>
      <c r="B451" t="str">
        <v>Karnataka</v>
      </c>
      <c r="C451" s="2">
        <v>44395</v>
      </c>
      <c r="D451" t="str">
        <v>Churn</v>
      </c>
      <c r="E451">
        <v>-1780</v>
      </c>
      <c r="H451" t="str">
        <f t="shared" ref="H451:H514" si="7">IF(COUNTIFS(A:A, A451, D:D, "Churn")&gt;0, "Churned", "Active")</f>
        <v>Churned</v>
      </c>
      <c r="K451">
        <v>10273</v>
      </c>
      <c r="L451" t="str">
        <v>Karnataka</v>
      </c>
      <c r="M451" s="14">
        <v>44957</v>
      </c>
      <c r="N451" t="str">
        <v>Downgrade</v>
      </c>
      <c r="O451">
        <v>-532</v>
      </c>
      <c r="R451" s="3"/>
    </row>
    <row r="452" spans="1:18" x14ac:dyDescent="0.3">
      <c r="A452">
        <v>10176</v>
      </c>
      <c r="B452" t="str">
        <v>Karnataka</v>
      </c>
      <c r="C452" s="2">
        <v>44397</v>
      </c>
      <c r="D452" t="str">
        <v>New</v>
      </c>
      <c r="E452">
        <v>7170</v>
      </c>
      <c r="H452" t="str">
        <f t="shared" si="7"/>
        <v>Churned</v>
      </c>
      <c r="K452">
        <v>10273</v>
      </c>
      <c r="L452" t="str">
        <v>Karnataka</v>
      </c>
      <c r="M452" s="14">
        <v>45107</v>
      </c>
      <c r="N452" t="str">
        <v>Upgrade</v>
      </c>
      <c r="O452">
        <v>723</v>
      </c>
      <c r="R452" s="3"/>
    </row>
    <row r="453" spans="1:18" x14ac:dyDescent="0.3">
      <c r="A453">
        <v>10176</v>
      </c>
      <c r="B453" t="str">
        <v>Karnataka</v>
      </c>
      <c r="C453" s="2">
        <v>44710</v>
      </c>
      <c r="D453" t="str">
        <v>Upgrade</v>
      </c>
      <c r="E453">
        <v>665</v>
      </c>
      <c r="H453" t="str">
        <f t="shared" si="7"/>
        <v>Churned</v>
      </c>
      <c r="K453">
        <v>10274</v>
      </c>
      <c r="L453" t="str">
        <v>Karnataka</v>
      </c>
      <c r="M453" s="14">
        <v>44650</v>
      </c>
      <c r="N453" t="str">
        <v>New</v>
      </c>
      <c r="O453">
        <v>5268</v>
      </c>
      <c r="R453" s="3"/>
    </row>
    <row r="454" spans="1:18" x14ac:dyDescent="0.3">
      <c r="A454">
        <v>10176</v>
      </c>
      <c r="B454" t="str">
        <v>Karnataka</v>
      </c>
      <c r="C454" s="2">
        <v>44403</v>
      </c>
      <c r="D454" t="str">
        <v>Churn</v>
      </c>
      <c r="E454">
        <v>-7835</v>
      </c>
      <c r="H454" t="str">
        <f t="shared" si="7"/>
        <v>Churned</v>
      </c>
      <c r="K454">
        <v>10275</v>
      </c>
      <c r="L454" t="str">
        <v>Andhra Pradesh</v>
      </c>
      <c r="M454" s="14">
        <v>44279</v>
      </c>
      <c r="N454" t="str">
        <v>New</v>
      </c>
      <c r="O454">
        <v>3202</v>
      </c>
      <c r="R454" s="3"/>
    </row>
    <row r="455" spans="1:18" x14ac:dyDescent="0.3">
      <c r="A455">
        <v>10176</v>
      </c>
      <c r="B455" t="str">
        <v>Karnataka</v>
      </c>
      <c r="C455" s="2">
        <v>44548</v>
      </c>
      <c r="D455" t="str">
        <v>Upgrade</v>
      </c>
      <c r="E455">
        <v>1118</v>
      </c>
      <c r="H455" t="str">
        <f t="shared" si="7"/>
        <v>Churned</v>
      </c>
      <c r="K455">
        <v>10275</v>
      </c>
      <c r="L455" t="str">
        <v>Andhra Pradesh</v>
      </c>
      <c r="M455" s="14">
        <v>44362</v>
      </c>
      <c r="N455" t="str">
        <v>Upgrade</v>
      </c>
      <c r="O455">
        <v>449</v>
      </c>
      <c r="R455" s="3"/>
    </row>
    <row r="456" spans="1:18" x14ac:dyDescent="0.3">
      <c r="A456">
        <v>10177</v>
      </c>
      <c r="B456" t="str">
        <v>Kerala</v>
      </c>
      <c r="C456" s="2">
        <v>44905</v>
      </c>
      <c r="D456" t="str">
        <v>New</v>
      </c>
      <c r="E456">
        <v>8328</v>
      </c>
      <c r="H456" t="str">
        <f t="shared" si="7"/>
        <v>Active</v>
      </c>
      <c r="K456">
        <v>10275</v>
      </c>
      <c r="L456" t="str">
        <v>Andhra Pradesh</v>
      </c>
      <c r="M456" s="14">
        <v>44240</v>
      </c>
      <c r="N456" t="str">
        <v>Upgrade</v>
      </c>
      <c r="O456">
        <v>582</v>
      </c>
      <c r="R456" s="3"/>
    </row>
    <row r="457" spans="1:18" x14ac:dyDescent="0.3">
      <c r="A457">
        <v>10177</v>
      </c>
      <c r="B457" t="str">
        <v>Kerala</v>
      </c>
      <c r="C457" s="2">
        <v>44877</v>
      </c>
      <c r="D457" t="str">
        <v>Upgrade</v>
      </c>
      <c r="E457">
        <v>491</v>
      </c>
      <c r="H457" t="str">
        <f t="shared" si="7"/>
        <v>Active</v>
      </c>
      <c r="K457">
        <v>10275</v>
      </c>
      <c r="L457" t="str">
        <v>Andhra Pradesh</v>
      </c>
      <c r="M457" s="14">
        <v>44423</v>
      </c>
      <c r="N457" t="str">
        <v>Upgrade</v>
      </c>
      <c r="O457">
        <v>1101</v>
      </c>
      <c r="R457" s="3"/>
    </row>
    <row r="458" spans="1:18" x14ac:dyDescent="0.3">
      <c r="A458">
        <v>10177</v>
      </c>
      <c r="B458" t="str">
        <v>Kerala</v>
      </c>
      <c r="C458" s="2">
        <v>44934</v>
      </c>
      <c r="D458" t="str">
        <v>Downgrade</v>
      </c>
      <c r="E458">
        <v>-576</v>
      </c>
      <c r="H458" t="str">
        <f t="shared" si="7"/>
        <v>Active</v>
      </c>
      <c r="K458">
        <v>10276</v>
      </c>
      <c r="L458" t="str">
        <v>Tamil Nadu</v>
      </c>
      <c r="M458" s="14">
        <v>44502</v>
      </c>
      <c r="N458" t="str">
        <v>New</v>
      </c>
      <c r="O458">
        <v>6905</v>
      </c>
      <c r="R458" s="3"/>
    </row>
    <row r="459" spans="1:18" x14ac:dyDescent="0.3">
      <c r="A459">
        <v>10177</v>
      </c>
      <c r="B459" t="str">
        <v>Kerala</v>
      </c>
      <c r="C459" s="2">
        <v>44945</v>
      </c>
      <c r="D459" t="str">
        <v>Upgrade</v>
      </c>
      <c r="E459">
        <v>384</v>
      </c>
      <c r="H459" t="str">
        <f t="shared" si="7"/>
        <v>Active</v>
      </c>
      <c r="K459">
        <v>10276</v>
      </c>
      <c r="L459" t="str">
        <v>Tamil Nadu</v>
      </c>
      <c r="M459" s="14">
        <v>44696</v>
      </c>
      <c r="N459" t="str">
        <v>Upgrade</v>
      </c>
      <c r="O459">
        <v>931</v>
      </c>
      <c r="R459" s="3"/>
    </row>
    <row r="460" spans="1:18" x14ac:dyDescent="0.3">
      <c r="A460">
        <v>10178</v>
      </c>
      <c r="B460" t="str">
        <v>Karnataka</v>
      </c>
      <c r="C460" s="2">
        <v>45050</v>
      </c>
      <c r="D460" t="str">
        <v>New</v>
      </c>
      <c r="E460">
        <v>7736</v>
      </c>
      <c r="H460" t="str">
        <f t="shared" si="7"/>
        <v>Active</v>
      </c>
      <c r="K460">
        <v>10276</v>
      </c>
      <c r="L460" t="str">
        <v>Tamil Nadu</v>
      </c>
      <c r="M460" s="14">
        <v>44476</v>
      </c>
      <c r="N460" t="str">
        <v>Upgrade</v>
      </c>
      <c r="O460">
        <v>438</v>
      </c>
      <c r="R460" s="3"/>
    </row>
    <row r="461" spans="1:18" x14ac:dyDescent="0.3">
      <c r="A461">
        <v>10179</v>
      </c>
      <c r="B461" t="str">
        <v>Andhra Pradesh</v>
      </c>
      <c r="C461" s="2">
        <v>44570</v>
      </c>
      <c r="D461" t="str">
        <v>New</v>
      </c>
      <c r="E461">
        <v>1655</v>
      </c>
      <c r="H461" t="str">
        <f t="shared" si="7"/>
        <v>Active</v>
      </c>
      <c r="K461">
        <v>10277</v>
      </c>
      <c r="L461" t="str">
        <v>Kerala</v>
      </c>
      <c r="M461" s="14">
        <v>44841</v>
      </c>
      <c r="N461" t="str">
        <v>New</v>
      </c>
      <c r="O461">
        <v>7894</v>
      </c>
      <c r="R461" s="3"/>
    </row>
    <row r="462" spans="1:18" x14ac:dyDescent="0.3">
      <c r="A462">
        <v>10179</v>
      </c>
      <c r="B462" t="str">
        <v>Andhra Pradesh</v>
      </c>
      <c r="C462" s="2">
        <v>44685</v>
      </c>
      <c r="D462" t="str">
        <v>Downgrade</v>
      </c>
      <c r="E462">
        <v>-513</v>
      </c>
      <c r="H462" t="str">
        <f t="shared" si="7"/>
        <v>Active</v>
      </c>
      <c r="K462">
        <v>10280</v>
      </c>
      <c r="L462" t="str">
        <v>Andhra Pradesh</v>
      </c>
      <c r="M462" s="14">
        <v>44774</v>
      </c>
      <c r="N462" t="str">
        <v>New</v>
      </c>
      <c r="O462">
        <v>7688</v>
      </c>
      <c r="R462" s="3"/>
    </row>
    <row r="463" spans="1:18" x14ac:dyDescent="0.3">
      <c r="A463">
        <v>10179</v>
      </c>
      <c r="B463" t="str">
        <v>Andhra Pradesh</v>
      </c>
      <c r="C463" s="2">
        <v>44746</v>
      </c>
      <c r="D463" t="str">
        <v>Downgrade</v>
      </c>
      <c r="E463">
        <v>-636</v>
      </c>
      <c r="H463" t="str">
        <f t="shared" si="7"/>
        <v>Active</v>
      </c>
      <c r="K463">
        <v>10280</v>
      </c>
      <c r="L463" t="str">
        <v>Andhra Pradesh</v>
      </c>
      <c r="M463" s="14">
        <v>44832</v>
      </c>
      <c r="N463" t="str">
        <v>Upgrade</v>
      </c>
      <c r="O463">
        <v>877</v>
      </c>
      <c r="R463" s="3"/>
    </row>
    <row r="464" spans="1:18" x14ac:dyDescent="0.3">
      <c r="A464">
        <v>10180</v>
      </c>
      <c r="B464" t="str">
        <v>Andhra Pradesh</v>
      </c>
      <c r="C464" s="2">
        <v>44808</v>
      </c>
      <c r="D464" t="str">
        <v>New</v>
      </c>
      <c r="E464">
        <v>1346</v>
      </c>
      <c r="H464" t="str">
        <f t="shared" si="7"/>
        <v>Active</v>
      </c>
      <c r="K464">
        <v>10280</v>
      </c>
      <c r="L464" t="str">
        <v>Andhra Pradesh</v>
      </c>
      <c r="M464" s="14">
        <v>44733</v>
      </c>
      <c r="N464" t="str">
        <v>Downgrade</v>
      </c>
      <c r="O464">
        <v>-758</v>
      </c>
      <c r="R464" s="3"/>
    </row>
    <row r="465" spans="1:18" x14ac:dyDescent="0.3">
      <c r="A465">
        <v>10180</v>
      </c>
      <c r="B465" t="str">
        <v>Andhra Pradesh</v>
      </c>
      <c r="C465" s="2">
        <v>44760</v>
      </c>
      <c r="D465" t="str">
        <v>Downgrade</v>
      </c>
      <c r="E465">
        <v>-645</v>
      </c>
      <c r="H465" t="str">
        <f t="shared" si="7"/>
        <v>Active</v>
      </c>
      <c r="K465">
        <v>10281</v>
      </c>
      <c r="L465" t="str">
        <v>Andhra Pradesh</v>
      </c>
      <c r="M465" s="14">
        <v>44913</v>
      </c>
      <c r="N465" t="str">
        <v>New</v>
      </c>
      <c r="O465">
        <v>4591</v>
      </c>
      <c r="R465" s="3"/>
    </row>
    <row r="466" spans="1:18" x14ac:dyDescent="0.3">
      <c r="A466">
        <v>10180</v>
      </c>
      <c r="B466" t="str">
        <v>Andhra Pradesh</v>
      </c>
      <c r="C466" s="2">
        <v>44720</v>
      </c>
      <c r="D466" t="str">
        <v>Downgrade</v>
      </c>
      <c r="E466">
        <v>-605</v>
      </c>
      <c r="H466" t="str">
        <f t="shared" si="7"/>
        <v>Active</v>
      </c>
      <c r="K466">
        <v>10282</v>
      </c>
      <c r="L466" t="str">
        <v>Kerala</v>
      </c>
      <c r="M466" s="14">
        <v>44953</v>
      </c>
      <c r="N466" t="str">
        <v>New</v>
      </c>
      <c r="O466">
        <v>2140</v>
      </c>
      <c r="R466" s="3"/>
    </row>
    <row r="467" spans="1:18" x14ac:dyDescent="0.3">
      <c r="A467">
        <v>10180</v>
      </c>
      <c r="B467" t="str">
        <v>Andhra Pradesh</v>
      </c>
      <c r="C467" s="2">
        <v>44609</v>
      </c>
      <c r="D467" t="str">
        <v>Upgrade</v>
      </c>
      <c r="E467">
        <v>952</v>
      </c>
      <c r="H467" t="str">
        <f t="shared" si="7"/>
        <v>Active</v>
      </c>
      <c r="K467">
        <v>10283</v>
      </c>
      <c r="L467" t="str">
        <v>Kerala</v>
      </c>
      <c r="M467" s="14">
        <v>44456</v>
      </c>
      <c r="N467" t="str">
        <v>New</v>
      </c>
      <c r="O467">
        <v>6859</v>
      </c>
      <c r="R467" s="3"/>
    </row>
    <row r="468" spans="1:18" x14ac:dyDescent="0.3">
      <c r="A468">
        <v>10181</v>
      </c>
      <c r="B468" t="str">
        <v>Karnataka</v>
      </c>
      <c r="C468" s="2">
        <v>44992</v>
      </c>
      <c r="D468" t="str">
        <v>New</v>
      </c>
      <c r="E468">
        <v>8805</v>
      </c>
      <c r="H468" t="str">
        <f t="shared" si="7"/>
        <v>Active</v>
      </c>
      <c r="K468">
        <v>10283</v>
      </c>
      <c r="L468" t="str">
        <v>Kerala</v>
      </c>
      <c r="M468" s="14">
        <v>44594</v>
      </c>
      <c r="N468" t="str">
        <v>Downgrade</v>
      </c>
      <c r="O468">
        <v>-275</v>
      </c>
      <c r="R468" s="3"/>
    </row>
    <row r="469" spans="1:18" x14ac:dyDescent="0.3">
      <c r="A469">
        <v>10181</v>
      </c>
      <c r="B469" t="str">
        <v>Karnataka</v>
      </c>
      <c r="C469" s="2">
        <v>44926</v>
      </c>
      <c r="D469" t="str">
        <v>Upgrade</v>
      </c>
      <c r="E469">
        <v>922</v>
      </c>
      <c r="H469" t="str">
        <f t="shared" si="7"/>
        <v>Active</v>
      </c>
      <c r="K469">
        <v>10284</v>
      </c>
      <c r="L469" t="str">
        <v>Karnataka</v>
      </c>
      <c r="M469" s="14">
        <v>44954</v>
      </c>
      <c r="N469" t="str">
        <v>New</v>
      </c>
      <c r="O469">
        <v>5150</v>
      </c>
      <c r="R469" s="3"/>
    </row>
    <row r="470" spans="1:18" x14ac:dyDescent="0.3">
      <c r="A470">
        <v>10181</v>
      </c>
      <c r="B470" t="str">
        <v>Karnataka</v>
      </c>
      <c r="C470" s="2">
        <v>45135</v>
      </c>
      <c r="D470" t="str">
        <v>Upgrade</v>
      </c>
      <c r="E470">
        <v>368</v>
      </c>
      <c r="H470" t="str">
        <f t="shared" si="7"/>
        <v>Active</v>
      </c>
      <c r="K470">
        <v>10284</v>
      </c>
      <c r="L470" t="str">
        <v>Karnataka</v>
      </c>
      <c r="M470" s="14">
        <v>44895</v>
      </c>
      <c r="N470" t="str">
        <v>Downgrade</v>
      </c>
      <c r="O470">
        <v>-568</v>
      </c>
      <c r="R470" s="3"/>
    </row>
    <row r="471" spans="1:18" x14ac:dyDescent="0.3">
      <c r="A471">
        <v>10182</v>
      </c>
      <c r="B471" t="str">
        <v>Andhra Pradesh</v>
      </c>
      <c r="C471" s="2">
        <v>44798</v>
      </c>
      <c r="D471" t="str">
        <v>New</v>
      </c>
      <c r="E471">
        <v>8778</v>
      </c>
      <c r="H471" t="str">
        <f t="shared" si="7"/>
        <v>Churned</v>
      </c>
      <c r="K471">
        <v>10284</v>
      </c>
      <c r="L471" t="str">
        <v>Karnataka</v>
      </c>
      <c r="M471" s="14">
        <v>44955</v>
      </c>
      <c r="N471" t="str">
        <v>Downgrade</v>
      </c>
      <c r="O471">
        <v>-287</v>
      </c>
      <c r="R471" s="3"/>
    </row>
    <row r="472" spans="1:18" x14ac:dyDescent="0.3">
      <c r="A472">
        <v>10182</v>
      </c>
      <c r="B472" t="str">
        <v>Andhra Pradesh</v>
      </c>
      <c r="C472" s="2">
        <v>44892</v>
      </c>
      <c r="D472" t="str">
        <v>Upgrade</v>
      </c>
      <c r="E472">
        <v>457</v>
      </c>
      <c r="H472" t="str">
        <f t="shared" si="7"/>
        <v>Churned</v>
      </c>
      <c r="K472">
        <v>10284</v>
      </c>
      <c r="L472" t="str">
        <v>Karnataka</v>
      </c>
      <c r="M472" s="14">
        <v>44736</v>
      </c>
      <c r="N472" t="str">
        <v>Downgrade</v>
      </c>
      <c r="O472">
        <v>-563</v>
      </c>
      <c r="R472" s="3"/>
    </row>
    <row r="473" spans="1:18" x14ac:dyDescent="0.3">
      <c r="A473">
        <v>10182</v>
      </c>
      <c r="B473" t="str">
        <v>Andhra Pradesh</v>
      </c>
      <c r="C473" s="2">
        <v>44832</v>
      </c>
      <c r="D473" t="str">
        <v>Churn</v>
      </c>
      <c r="E473">
        <v>-9235</v>
      </c>
      <c r="H473" t="str">
        <f t="shared" si="7"/>
        <v>Churned</v>
      </c>
      <c r="K473">
        <v>10285</v>
      </c>
      <c r="L473" t="str">
        <v>Andhra Pradesh</v>
      </c>
      <c r="M473" s="14">
        <v>44848</v>
      </c>
      <c r="N473" t="str">
        <v>New</v>
      </c>
      <c r="O473">
        <v>8911</v>
      </c>
      <c r="R473" s="3"/>
    </row>
    <row r="474" spans="1:18" x14ac:dyDescent="0.3">
      <c r="A474">
        <v>10183</v>
      </c>
      <c r="B474" t="str">
        <v>Kerala</v>
      </c>
      <c r="C474" s="2">
        <v>44311</v>
      </c>
      <c r="D474" t="str">
        <v>New</v>
      </c>
      <c r="E474">
        <v>2127</v>
      </c>
      <c r="H474" t="str">
        <f t="shared" si="7"/>
        <v>Active</v>
      </c>
      <c r="K474">
        <v>10286</v>
      </c>
      <c r="L474" t="str">
        <v>Karnataka</v>
      </c>
      <c r="M474" s="14">
        <v>43932</v>
      </c>
      <c r="N474" t="str">
        <v>New</v>
      </c>
      <c r="O474">
        <v>3119</v>
      </c>
      <c r="R474" s="3"/>
    </row>
    <row r="475" spans="1:18" x14ac:dyDescent="0.3">
      <c r="A475">
        <v>10183</v>
      </c>
      <c r="B475" t="str">
        <v>Kerala</v>
      </c>
      <c r="C475" s="2">
        <v>44289</v>
      </c>
      <c r="D475" t="str">
        <v>Upgrade</v>
      </c>
      <c r="E475">
        <v>621</v>
      </c>
      <c r="H475" t="str">
        <f t="shared" si="7"/>
        <v>Active</v>
      </c>
      <c r="K475">
        <v>10287</v>
      </c>
      <c r="L475" t="str">
        <v>Andhra Pradesh</v>
      </c>
      <c r="M475" s="14">
        <v>44964</v>
      </c>
      <c r="N475" t="str">
        <v>New</v>
      </c>
      <c r="O475">
        <v>4204</v>
      </c>
      <c r="R475" s="3"/>
    </row>
    <row r="476" spans="1:18" x14ac:dyDescent="0.3">
      <c r="A476">
        <v>10183</v>
      </c>
      <c r="B476" t="str">
        <v>Kerala</v>
      </c>
      <c r="C476" s="2">
        <v>44350</v>
      </c>
      <c r="D476" t="str">
        <v>Upgrade</v>
      </c>
      <c r="E476">
        <v>416</v>
      </c>
      <c r="H476" t="str">
        <f t="shared" si="7"/>
        <v>Active</v>
      </c>
      <c r="K476">
        <v>10287</v>
      </c>
      <c r="L476" t="str">
        <v>Andhra Pradesh</v>
      </c>
      <c r="M476" s="14">
        <v>45010</v>
      </c>
      <c r="N476" t="str">
        <v>Downgrade</v>
      </c>
      <c r="O476">
        <v>-712</v>
      </c>
      <c r="R476" s="3"/>
    </row>
    <row r="477" spans="1:18" x14ac:dyDescent="0.3">
      <c r="A477">
        <v>10183</v>
      </c>
      <c r="B477" t="str">
        <v>Kerala</v>
      </c>
      <c r="C477" s="2">
        <v>44031</v>
      </c>
      <c r="D477" t="str">
        <v>Downgrade</v>
      </c>
      <c r="E477">
        <v>-711</v>
      </c>
      <c r="H477" t="str">
        <f t="shared" si="7"/>
        <v>Active</v>
      </c>
      <c r="K477">
        <v>10289</v>
      </c>
      <c r="L477" t="str">
        <v>Andhra Pradesh</v>
      </c>
      <c r="M477" s="14">
        <v>44674</v>
      </c>
      <c r="N477" t="str">
        <v>New</v>
      </c>
      <c r="O477">
        <v>4730</v>
      </c>
      <c r="R477" s="3"/>
    </row>
    <row r="478" spans="1:18" x14ac:dyDescent="0.3">
      <c r="A478">
        <v>10184</v>
      </c>
      <c r="B478" t="str">
        <v>Karnataka</v>
      </c>
      <c r="C478" s="2">
        <v>44530</v>
      </c>
      <c r="D478" t="str">
        <v>New</v>
      </c>
      <c r="E478">
        <v>6767</v>
      </c>
      <c r="H478" t="str">
        <f t="shared" si="7"/>
        <v>Active</v>
      </c>
      <c r="K478">
        <v>10289</v>
      </c>
      <c r="L478" t="str">
        <v>Andhra Pradesh</v>
      </c>
      <c r="M478" s="14">
        <v>44604</v>
      </c>
      <c r="N478" t="str">
        <v>Downgrade</v>
      </c>
      <c r="O478">
        <v>-556</v>
      </c>
      <c r="R478" s="3"/>
    </row>
    <row r="479" spans="1:18" x14ac:dyDescent="0.3">
      <c r="A479">
        <v>10185</v>
      </c>
      <c r="B479" t="str">
        <v>Karnataka</v>
      </c>
      <c r="C479" s="2">
        <v>44696</v>
      </c>
      <c r="D479" t="str">
        <v>New</v>
      </c>
      <c r="E479">
        <v>2639</v>
      </c>
      <c r="H479" t="str">
        <f t="shared" si="7"/>
        <v>Active</v>
      </c>
      <c r="K479">
        <v>10289</v>
      </c>
      <c r="L479" t="str">
        <v>Andhra Pradesh</v>
      </c>
      <c r="M479" s="14">
        <v>44742</v>
      </c>
      <c r="N479" t="str">
        <v>Upgrade</v>
      </c>
      <c r="O479">
        <v>1039</v>
      </c>
      <c r="R479" s="3"/>
    </row>
    <row r="480" spans="1:18" x14ac:dyDescent="0.3">
      <c r="A480">
        <v>10185</v>
      </c>
      <c r="B480" t="str">
        <v>Karnataka</v>
      </c>
      <c r="C480" s="2">
        <v>44507</v>
      </c>
      <c r="D480" t="str">
        <v>Upgrade</v>
      </c>
      <c r="E480">
        <v>375</v>
      </c>
      <c r="H480" t="str">
        <f t="shared" si="7"/>
        <v>Active</v>
      </c>
      <c r="K480">
        <v>10290</v>
      </c>
      <c r="L480" t="str">
        <v>Karnataka</v>
      </c>
      <c r="M480" s="14">
        <v>44151</v>
      </c>
      <c r="N480" t="str">
        <v>New</v>
      </c>
      <c r="O480">
        <v>1366</v>
      </c>
      <c r="R480" s="3"/>
    </row>
    <row r="481" spans="1:18" x14ac:dyDescent="0.3">
      <c r="A481">
        <v>10186</v>
      </c>
      <c r="B481" t="str">
        <v>Karnataka</v>
      </c>
      <c r="C481" s="2">
        <v>44816</v>
      </c>
      <c r="D481" t="str">
        <v>New</v>
      </c>
      <c r="E481">
        <v>7639</v>
      </c>
      <c r="H481" t="str">
        <f t="shared" si="7"/>
        <v>Active</v>
      </c>
      <c r="K481">
        <v>10290</v>
      </c>
      <c r="L481" t="str">
        <v>Karnataka</v>
      </c>
      <c r="M481" s="14">
        <v>44056</v>
      </c>
      <c r="N481" t="str">
        <v>Upgrade</v>
      </c>
      <c r="O481">
        <v>651</v>
      </c>
      <c r="R481" s="3"/>
    </row>
    <row r="482" spans="1:18" x14ac:dyDescent="0.3">
      <c r="A482">
        <v>10186</v>
      </c>
      <c r="B482" t="str">
        <v>Karnataka</v>
      </c>
      <c r="C482" s="2">
        <v>44935</v>
      </c>
      <c r="D482" t="str">
        <v>Downgrade</v>
      </c>
      <c r="E482">
        <v>-266</v>
      </c>
      <c r="H482" t="str">
        <f t="shared" si="7"/>
        <v>Active</v>
      </c>
      <c r="K482">
        <v>10290</v>
      </c>
      <c r="L482" t="str">
        <v>Karnataka</v>
      </c>
      <c r="M482" s="14">
        <v>44329</v>
      </c>
      <c r="N482" t="str">
        <v>Upgrade</v>
      </c>
      <c r="O482">
        <v>1119</v>
      </c>
      <c r="R482" s="3"/>
    </row>
    <row r="483" spans="1:18" x14ac:dyDescent="0.3">
      <c r="A483">
        <v>10187</v>
      </c>
      <c r="B483" t="str">
        <v>Kerala</v>
      </c>
      <c r="C483" s="2">
        <v>44509</v>
      </c>
      <c r="D483" t="str">
        <v>New</v>
      </c>
      <c r="E483">
        <v>2426</v>
      </c>
      <c r="H483" t="str">
        <f t="shared" si="7"/>
        <v>Active</v>
      </c>
      <c r="K483">
        <v>10291</v>
      </c>
      <c r="L483" t="str">
        <v>Andhra Pradesh</v>
      </c>
      <c r="M483" s="14">
        <v>45006</v>
      </c>
      <c r="N483" t="str">
        <v>New</v>
      </c>
      <c r="O483">
        <v>5521</v>
      </c>
      <c r="R483" s="3"/>
    </row>
    <row r="484" spans="1:18" x14ac:dyDescent="0.3">
      <c r="A484">
        <v>10187</v>
      </c>
      <c r="B484" t="str">
        <v>Kerala</v>
      </c>
      <c r="C484" s="2">
        <v>44368</v>
      </c>
      <c r="D484" t="str">
        <v>Downgrade</v>
      </c>
      <c r="E484">
        <v>-324</v>
      </c>
      <c r="H484" t="str">
        <f t="shared" si="7"/>
        <v>Active</v>
      </c>
      <c r="K484">
        <v>10291</v>
      </c>
      <c r="L484" t="str">
        <v>Andhra Pradesh</v>
      </c>
      <c r="M484" s="14">
        <v>44998</v>
      </c>
      <c r="N484" t="str">
        <v>Upgrade</v>
      </c>
      <c r="O484">
        <v>736</v>
      </c>
      <c r="R484" s="3"/>
    </row>
    <row r="485" spans="1:18" x14ac:dyDescent="0.3">
      <c r="A485">
        <v>10187</v>
      </c>
      <c r="B485" t="str">
        <v>Kerala</v>
      </c>
      <c r="C485" s="2">
        <v>44285</v>
      </c>
      <c r="D485" t="str">
        <v>Downgrade</v>
      </c>
      <c r="E485">
        <v>-442</v>
      </c>
      <c r="H485" t="str">
        <f t="shared" si="7"/>
        <v>Active</v>
      </c>
      <c r="K485">
        <v>10292</v>
      </c>
      <c r="L485" t="str">
        <v>Karnataka</v>
      </c>
      <c r="M485" s="14">
        <v>45012</v>
      </c>
      <c r="N485" t="str">
        <v>New</v>
      </c>
      <c r="O485">
        <v>2511</v>
      </c>
      <c r="R485" s="3"/>
    </row>
    <row r="486" spans="1:18" x14ac:dyDescent="0.3">
      <c r="A486">
        <v>10188</v>
      </c>
      <c r="B486" t="str">
        <v>Karnataka</v>
      </c>
      <c r="C486" s="2">
        <v>44883</v>
      </c>
      <c r="D486" t="str">
        <v>New</v>
      </c>
      <c r="E486">
        <v>5688</v>
      </c>
      <c r="H486" t="str">
        <f t="shared" si="7"/>
        <v>Active</v>
      </c>
      <c r="K486">
        <v>10292</v>
      </c>
      <c r="L486" t="str">
        <v>Karnataka</v>
      </c>
      <c r="M486" s="14">
        <v>44785</v>
      </c>
      <c r="N486" t="str">
        <v>Downgrade</v>
      </c>
      <c r="O486">
        <v>-642</v>
      </c>
      <c r="R486" s="3"/>
    </row>
    <row r="487" spans="1:18" x14ac:dyDescent="0.3">
      <c r="A487">
        <v>10189</v>
      </c>
      <c r="B487" t="str">
        <v>Kerala</v>
      </c>
      <c r="C487" s="2">
        <v>44439</v>
      </c>
      <c r="D487" t="str">
        <v>New</v>
      </c>
      <c r="E487">
        <v>8243</v>
      </c>
      <c r="H487" t="str">
        <f t="shared" si="7"/>
        <v>Active</v>
      </c>
      <c r="K487">
        <v>10293</v>
      </c>
      <c r="L487" t="str">
        <v>Karnataka</v>
      </c>
      <c r="M487" s="14">
        <v>44495</v>
      </c>
      <c r="N487" t="str">
        <v>New</v>
      </c>
      <c r="O487">
        <v>5851</v>
      </c>
      <c r="R487" s="3"/>
    </row>
    <row r="488" spans="1:18" x14ac:dyDescent="0.3">
      <c r="A488">
        <v>10189</v>
      </c>
      <c r="B488" t="str">
        <v>Kerala</v>
      </c>
      <c r="C488" s="2">
        <v>44170</v>
      </c>
      <c r="D488" t="str">
        <v>Upgrade</v>
      </c>
      <c r="E488">
        <v>707</v>
      </c>
      <c r="H488" t="str">
        <f t="shared" si="7"/>
        <v>Active</v>
      </c>
      <c r="K488">
        <v>10294</v>
      </c>
      <c r="L488" t="str">
        <v>Karnataka</v>
      </c>
      <c r="M488" s="14">
        <v>43979</v>
      </c>
      <c r="N488" t="str">
        <v>New</v>
      </c>
      <c r="O488">
        <v>2685</v>
      </c>
      <c r="R488" s="3"/>
    </row>
    <row r="489" spans="1:18" x14ac:dyDescent="0.3">
      <c r="A489">
        <v>10189</v>
      </c>
      <c r="B489" t="str">
        <v>Kerala</v>
      </c>
      <c r="C489" s="2">
        <v>44371</v>
      </c>
      <c r="D489" t="str">
        <v>Downgrade</v>
      </c>
      <c r="E489">
        <v>-619</v>
      </c>
      <c r="H489" t="str">
        <f t="shared" si="7"/>
        <v>Active</v>
      </c>
      <c r="K489">
        <v>10294</v>
      </c>
      <c r="L489" t="str">
        <v>Karnataka</v>
      </c>
      <c r="M489" s="14">
        <v>44012</v>
      </c>
      <c r="N489" t="str">
        <v>Downgrade</v>
      </c>
      <c r="O489">
        <v>-264</v>
      </c>
      <c r="R489" s="3"/>
    </row>
    <row r="490" spans="1:18" x14ac:dyDescent="0.3">
      <c r="A490">
        <v>10189</v>
      </c>
      <c r="B490" t="str">
        <v>Kerala</v>
      </c>
      <c r="C490" s="2">
        <v>44420</v>
      </c>
      <c r="D490" t="str">
        <v>Upgrade</v>
      </c>
      <c r="E490">
        <v>624</v>
      </c>
      <c r="H490" t="str">
        <f t="shared" si="7"/>
        <v>Active</v>
      </c>
      <c r="K490">
        <v>10294</v>
      </c>
      <c r="L490" t="str">
        <v>Karnataka</v>
      </c>
      <c r="M490" s="14">
        <v>44165</v>
      </c>
      <c r="N490" t="str">
        <v>Upgrade</v>
      </c>
      <c r="O490">
        <v>1192</v>
      </c>
      <c r="R490" s="3"/>
    </row>
    <row r="491" spans="1:18" x14ac:dyDescent="0.3">
      <c r="A491">
        <v>10190</v>
      </c>
      <c r="B491" t="str">
        <v>Tamil Nadu</v>
      </c>
      <c r="C491" s="2">
        <v>45079</v>
      </c>
      <c r="D491" t="str">
        <v>New</v>
      </c>
      <c r="E491">
        <v>3822</v>
      </c>
      <c r="H491" t="str">
        <f t="shared" si="7"/>
        <v>Churned</v>
      </c>
      <c r="K491">
        <v>10294</v>
      </c>
      <c r="L491" t="str">
        <v>Karnataka</v>
      </c>
      <c r="M491" s="14">
        <v>44144</v>
      </c>
      <c r="N491" t="str">
        <v>Upgrade</v>
      </c>
      <c r="O491">
        <v>633</v>
      </c>
      <c r="R491" s="3"/>
    </row>
    <row r="492" spans="1:18" x14ac:dyDescent="0.3">
      <c r="A492">
        <v>10190</v>
      </c>
      <c r="B492" t="str">
        <v>Tamil Nadu</v>
      </c>
      <c r="C492" s="2">
        <v>44880</v>
      </c>
      <c r="D492" t="str">
        <v>Churn</v>
      </c>
      <c r="E492">
        <v>-3822</v>
      </c>
      <c r="H492" t="str">
        <f t="shared" si="7"/>
        <v>Churned</v>
      </c>
      <c r="K492">
        <v>10295</v>
      </c>
      <c r="L492" t="str">
        <v>Andhra Pradesh</v>
      </c>
      <c r="M492" s="14">
        <v>44228</v>
      </c>
      <c r="N492" t="str">
        <v>New</v>
      </c>
      <c r="O492">
        <v>6494</v>
      </c>
      <c r="R492" s="3"/>
    </row>
    <row r="493" spans="1:18" x14ac:dyDescent="0.3">
      <c r="A493">
        <v>10190</v>
      </c>
      <c r="B493" t="str">
        <v>Tamil Nadu</v>
      </c>
      <c r="C493" s="2">
        <v>45097</v>
      </c>
      <c r="D493" t="str">
        <v>Upgrade</v>
      </c>
      <c r="E493">
        <v>486</v>
      </c>
      <c r="H493" t="str">
        <f t="shared" si="7"/>
        <v>Churned</v>
      </c>
      <c r="K493">
        <v>10295</v>
      </c>
      <c r="L493" t="str">
        <v>Andhra Pradesh</v>
      </c>
      <c r="M493" s="14">
        <v>44344</v>
      </c>
      <c r="N493" t="str">
        <v>Downgrade</v>
      </c>
      <c r="O493">
        <v>-520</v>
      </c>
      <c r="R493" s="3"/>
    </row>
    <row r="494" spans="1:18" x14ac:dyDescent="0.3">
      <c r="A494">
        <v>10190</v>
      </c>
      <c r="B494" t="str">
        <v>Tamil Nadu</v>
      </c>
      <c r="C494" s="2">
        <v>44881</v>
      </c>
      <c r="D494" t="str">
        <v>Upgrade</v>
      </c>
      <c r="E494">
        <v>1189</v>
      </c>
      <c r="H494" t="str">
        <f t="shared" si="7"/>
        <v>Churned</v>
      </c>
      <c r="K494">
        <v>10295</v>
      </c>
      <c r="L494" t="str">
        <v>Andhra Pradesh</v>
      </c>
      <c r="M494" s="14">
        <v>44399</v>
      </c>
      <c r="N494" t="str">
        <v>Upgrade</v>
      </c>
      <c r="O494">
        <v>701</v>
      </c>
      <c r="R494" s="3"/>
    </row>
    <row r="495" spans="1:18" x14ac:dyDescent="0.3">
      <c r="A495">
        <v>10191</v>
      </c>
      <c r="B495" t="str">
        <v>Tamil Nadu</v>
      </c>
      <c r="C495" s="2">
        <v>45000</v>
      </c>
      <c r="D495" t="str">
        <v>New</v>
      </c>
      <c r="E495">
        <v>3491</v>
      </c>
      <c r="H495" t="str">
        <f t="shared" si="7"/>
        <v>Active</v>
      </c>
      <c r="K495">
        <v>10295</v>
      </c>
      <c r="L495" t="str">
        <v>Andhra Pradesh</v>
      </c>
      <c r="M495" s="14">
        <v>44394</v>
      </c>
      <c r="N495" t="str">
        <v>Upgrade</v>
      </c>
      <c r="O495">
        <v>660</v>
      </c>
      <c r="R495" s="3"/>
    </row>
    <row r="496" spans="1:18" x14ac:dyDescent="0.3">
      <c r="A496">
        <v>10192</v>
      </c>
      <c r="B496" t="str">
        <v>Andhra Pradesh</v>
      </c>
      <c r="C496" s="2">
        <v>44636</v>
      </c>
      <c r="D496" t="str">
        <v>New</v>
      </c>
      <c r="E496">
        <v>3834</v>
      </c>
      <c r="H496" t="str">
        <f t="shared" si="7"/>
        <v>Churned</v>
      </c>
      <c r="K496">
        <v>10296</v>
      </c>
      <c r="L496" t="str">
        <v>Karnataka</v>
      </c>
      <c r="M496" s="14">
        <v>44784</v>
      </c>
      <c r="N496" t="str">
        <v>New</v>
      </c>
      <c r="O496">
        <v>5834</v>
      </c>
      <c r="R496" s="3"/>
    </row>
    <row r="497" spans="1:18" x14ac:dyDescent="0.3">
      <c r="A497">
        <v>10192</v>
      </c>
      <c r="B497" t="str">
        <v>Andhra Pradesh</v>
      </c>
      <c r="C497" s="2">
        <v>44786</v>
      </c>
      <c r="D497" t="str">
        <v>Churn</v>
      </c>
      <c r="E497">
        <v>-3834</v>
      </c>
      <c r="H497" t="str">
        <f t="shared" si="7"/>
        <v>Churned</v>
      </c>
      <c r="K497">
        <v>10296</v>
      </c>
      <c r="L497" t="str">
        <v>Karnataka</v>
      </c>
      <c r="M497" s="14">
        <v>44513</v>
      </c>
      <c r="N497" t="str">
        <v>Downgrade</v>
      </c>
      <c r="O497">
        <v>-520</v>
      </c>
      <c r="R497" s="3"/>
    </row>
    <row r="498" spans="1:18" x14ac:dyDescent="0.3">
      <c r="A498">
        <v>10193</v>
      </c>
      <c r="B498" t="str">
        <v>Tamil Nadu</v>
      </c>
      <c r="C498" s="2">
        <v>44588</v>
      </c>
      <c r="D498" t="str">
        <v>New</v>
      </c>
      <c r="E498">
        <v>8834</v>
      </c>
      <c r="H498" t="str">
        <f t="shared" si="7"/>
        <v>Active</v>
      </c>
      <c r="K498">
        <v>10297</v>
      </c>
      <c r="L498" t="str">
        <v>Tamil Nadu</v>
      </c>
      <c r="M498" s="14">
        <v>44545</v>
      </c>
      <c r="N498" t="str">
        <v>New</v>
      </c>
      <c r="O498">
        <v>2499</v>
      </c>
      <c r="R498" s="3"/>
    </row>
    <row r="499" spans="1:18" x14ac:dyDescent="0.3">
      <c r="A499">
        <v>10193</v>
      </c>
      <c r="B499" t="str">
        <v>Tamil Nadu</v>
      </c>
      <c r="C499" s="2">
        <v>44545</v>
      </c>
      <c r="D499" t="str">
        <v>Upgrade</v>
      </c>
      <c r="E499">
        <v>940</v>
      </c>
      <c r="H499" t="str">
        <f t="shared" si="7"/>
        <v>Active</v>
      </c>
      <c r="K499">
        <v>10297</v>
      </c>
      <c r="L499" t="str">
        <v>Tamil Nadu</v>
      </c>
      <c r="M499" s="14">
        <v>44677</v>
      </c>
      <c r="N499" t="str">
        <v>Downgrade</v>
      </c>
      <c r="O499">
        <v>-723</v>
      </c>
      <c r="R499" s="3"/>
    </row>
    <row r="500" spans="1:18" x14ac:dyDescent="0.3">
      <c r="A500">
        <v>10193</v>
      </c>
      <c r="B500" t="str">
        <v>Tamil Nadu</v>
      </c>
      <c r="C500" s="2">
        <v>44418</v>
      </c>
      <c r="D500" t="str">
        <v>Downgrade</v>
      </c>
      <c r="E500">
        <v>-295</v>
      </c>
      <c r="H500" t="str">
        <f t="shared" si="7"/>
        <v>Active</v>
      </c>
      <c r="K500">
        <v>10298</v>
      </c>
      <c r="L500" t="str">
        <v>Karnataka</v>
      </c>
      <c r="M500" s="14">
        <v>44437</v>
      </c>
      <c r="N500" t="str">
        <v>New</v>
      </c>
      <c r="O500">
        <v>4143</v>
      </c>
      <c r="R500" s="3"/>
    </row>
    <row r="501" spans="1:18" x14ac:dyDescent="0.3">
      <c r="A501">
        <v>10194</v>
      </c>
      <c r="B501" t="str">
        <v>Andhra Pradesh</v>
      </c>
      <c r="C501" s="2">
        <v>44530</v>
      </c>
      <c r="D501" t="str">
        <v>New</v>
      </c>
      <c r="E501">
        <v>6903</v>
      </c>
      <c r="H501" t="str">
        <f t="shared" si="7"/>
        <v>Active</v>
      </c>
      <c r="K501">
        <v>10298</v>
      </c>
      <c r="L501" t="str">
        <v>Karnataka</v>
      </c>
      <c r="M501" s="14">
        <v>44359</v>
      </c>
      <c r="N501" t="str">
        <v>Upgrade</v>
      </c>
      <c r="O501">
        <v>950</v>
      </c>
      <c r="R501" s="3"/>
    </row>
    <row r="502" spans="1:18" x14ac:dyDescent="0.3">
      <c r="A502">
        <v>10194</v>
      </c>
      <c r="B502" t="str">
        <v>Andhra Pradesh</v>
      </c>
      <c r="C502" s="2">
        <v>44520</v>
      </c>
      <c r="D502" t="str">
        <v>Upgrade</v>
      </c>
      <c r="E502">
        <v>877</v>
      </c>
      <c r="H502" t="str">
        <f t="shared" si="7"/>
        <v>Active</v>
      </c>
      <c r="K502">
        <v>10298</v>
      </c>
      <c r="L502" t="str">
        <v>Karnataka</v>
      </c>
      <c r="M502" s="14">
        <v>44418</v>
      </c>
      <c r="N502" t="str">
        <v>Downgrade</v>
      </c>
      <c r="O502">
        <v>-377</v>
      </c>
      <c r="R502" s="3"/>
    </row>
    <row r="503" spans="1:18" x14ac:dyDescent="0.3">
      <c r="A503">
        <v>10195</v>
      </c>
      <c r="B503" t="str">
        <v>Tamil Nadu</v>
      </c>
      <c r="C503" s="2">
        <v>44050</v>
      </c>
      <c r="D503" t="str">
        <v>New</v>
      </c>
      <c r="E503">
        <v>8770</v>
      </c>
      <c r="H503" t="str">
        <f t="shared" si="7"/>
        <v>Active</v>
      </c>
      <c r="K503">
        <v>10298</v>
      </c>
      <c r="L503" t="str">
        <v>Karnataka</v>
      </c>
      <c r="M503" s="14">
        <v>44427</v>
      </c>
      <c r="N503" t="str">
        <v>Upgrade</v>
      </c>
      <c r="O503">
        <v>595</v>
      </c>
      <c r="R503" s="3"/>
    </row>
    <row r="504" spans="1:18" x14ac:dyDescent="0.3">
      <c r="A504">
        <v>10196</v>
      </c>
      <c r="B504" t="str">
        <v>Kerala</v>
      </c>
      <c r="C504" s="2">
        <v>45030</v>
      </c>
      <c r="D504" t="str">
        <v>New</v>
      </c>
      <c r="E504">
        <v>6234</v>
      </c>
      <c r="H504" t="str">
        <f t="shared" si="7"/>
        <v>Active</v>
      </c>
      <c r="R504" s="3"/>
    </row>
    <row r="505" spans="1:18" x14ac:dyDescent="0.3">
      <c r="A505">
        <v>10196</v>
      </c>
      <c r="B505" t="str">
        <v>Kerala</v>
      </c>
      <c r="C505" s="2">
        <v>44729</v>
      </c>
      <c r="D505" t="str">
        <v>Upgrade</v>
      </c>
      <c r="E505">
        <v>942</v>
      </c>
      <c r="H505" t="str">
        <f t="shared" si="7"/>
        <v>Active</v>
      </c>
      <c r="R505" s="3"/>
    </row>
    <row r="506" spans="1:18" x14ac:dyDescent="0.3">
      <c r="A506">
        <v>10197</v>
      </c>
      <c r="B506" t="str">
        <v>Kerala</v>
      </c>
      <c r="C506" s="2">
        <v>44975</v>
      </c>
      <c r="D506" t="str">
        <v>New</v>
      </c>
      <c r="E506">
        <v>7592</v>
      </c>
      <c r="H506" t="str">
        <f t="shared" si="7"/>
        <v>Active</v>
      </c>
      <c r="R506" s="3"/>
    </row>
    <row r="507" spans="1:18" x14ac:dyDescent="0.3">
      <c r="A507">
        <v>10197</v>
      </c>
      <c r="B507" t="str">
        <v>Kerala</v>
      </c>
      <c r="C507" s="2">
        <v>45057</v>
      </c>
      <c r="D507" t="str">
        <v>Upgrade</v>
      </c>
      <c r="E507">
        <v>374</v>
      </c>
      <c r="H507" t="str">
        <f t="shared" si="7"/>
        <v>Active</v>
      </c>
      <c r="R507" s="3"/>
    </row>
    <row r="508" spans="1:18" x14ac:dyDescent="0.3">
      <c r="A508">
        <v>10197</v>
      </c>
      <c r="B508" t="str">
        <v>Kerala</v>
      </c>
      <c r="C508" s="2">
        <v>44880</v>
      </c>
      <c r="D508" t="str">
        <v>Upgrade</v>
      </c>
      <c r="E508">
        <v>725</v>
      </c>
      <c r="H508" t="str">
        <f t="shared" si="7"/>
        <v>Active</v>
      </c>
      <c r="R508" s="3"/>
    </row>
    <row r="509" spans="1:18" x14ac:dyDescent="0.3">
      <c r="A509">
        <v>10198</v>
      </c>
      <c r="B509" t="str">
        <v>Karnataka</v>
      </c>
      <c r="C509" s="2">
        <v>44452</v>
      </c>
      <c r="D509" t="str">
        <v>New</v>
      </c>
      <c r="E509">
        <v>5969</v>
      </c>
      <c r="H509" t="str">
        <f t="shared" si="7"/>
        <v>Active</v>
      </c>
      <c r="R509" s="3"/>
    </row>
    <row r="510" spans="1:18" x14ac:dyDescent="0.3">
      <c r="A510">
        <v>10198</v>
      </c>
      <c r="B510" t="str">
        <v>Karnataka</v>
      </c>
      <c r="C510" s="2">
        <v>44351</v>
      </c>
      <c r="D510" t="str">
        <v>Upgrade</v>
      </c>
      <c r="E510">
        <v>1035</v>
      </c>
      <c r="H510" t="str">
        <f t="shared" si="7"/>
        <v>Active</v>
      </c>
      <c r="R510" s="3"/>
    </row>
    <row r="511" spans="1:18" x14ac:dyDescent="0.3">
      <c r="A511">
        <v>10198</v>
      </c>
      <c r="B511" t="str">
        <v>Karnataka</v>
      </c>
      <c r="C511" s="2">
        <v>44441</v>
      </c>
      <c r="D511" t="str">
        <v>Downgrade</v>
      </c>
      <c r="E511">
        <v>-553</v>
      </c>
      <c r="H511" t="str">
        <f t="shared" si="7"/>
        <v>Active</v>
      </c>
      <c r="R511" s="3"/>
    </row>
    <row r="512" spans="1:18" x14ac:dyDescent="0.3">
      <c r="A512">
        <v>10198</v>
      </c>
      <c r="B512" t="str">
        <v>Karnataka</v>
      </c>
      <c r="C512" s="2">
        <v>44482</v>
      </c>
      <c r="D512" t="str">
        <v>Upgrade</v>
      </c>
      <c r="E512">
        <v>679</v>
      </c>
      <c r="H512" t="str">
        <f t="shared" si="7"/>
        <v>Active</v>
      </c>
      <c r="R512" s="3"/>
    </row>
    <row r="513" spans="1:18" x14ac:dyDescent="0.3">
      <c r="A513">
        <v>10199</v>
      </c>
      <c r="B513" t="str">
        <v>Tamil Nadu</v>
      </c>
      <c r="C513" s="2">
        <v>44594</v>
      </c>
      <c r="D513" t="str">
        <v>New</v>
      </c>
      <c r="E513">
        <v>2003</v>
      </c>
      <c r="H513" t="str">
        <f t="shared" si="7"/>
        <v>Active</v>
      </c>
      <c r="R513" s="3"/>
    </row>
    <row r="514" spans="1:18" x14ac:dyDescent="0.3">
      <c r="A514">
        <v>10199</v>
      </c>
      <c r="B514" t="str">
        <v>Tamil Nadu</v>
      </c>
      <c r="C514" s="2">
        <v>44492</v>
      </c>
      <c r="D514" t="str">
        <v>Upgrade</v>
      </c>
      <c r="E514">
        <v>444</v>
      </c>
      <c r="H514" t="str">
        <f t="shared" si="7"/>
        <v>Active</v>
      </c>
      <c r="R514" s="3"/>
    </row>
    <row r="515" spans="1:18" x14ac:dyDescent="0.3">
      <c r="A515">
        <v>10199</v>
      </c>
      <c r="B515" t="str">
        <v>Tamil Nadu</v>
      </c>
      <c r="C515" s="2">
        <v>44405</v>
      </c>
      <c r="D515" t="str">
        <v>Upgrade</v>
      </c>
      <c r="E515">
        <v>693</v>
      </c>
      <c r="H515" t="str">
        <f t="shared" ref="H515:H578" si="8">IF(COUNTIFS(A:A, A515, D:D, "Churn")&gt;0, "Churned", "Active")</f>
        <v>Active</v>
      </c>
      <c r="R515" s="3"/>
    </row>
    <row r="516" spans="1:18" x14ac:dyDescent="0.3">
      <c r="A516">
        <v>10200</v>
      </c>
      <c r="B516" t="str">
        <v>Karnataka</v>
      </c>
      <c r="C516" s="2">
        <v>44355</v>
      </c>
      <c r="D516" t="str">
        <v>New</v>
      </c>
      <c r="E516">
        <v>8649</v>
      </c>
      <c r="H516" t="str">
        <f t="shared" si="8"/>
        <v>Active</v>
      </c>
      <c r="R516" s="3"/>
    </row>
    <row r="517" spans="1:18" x14ac:dyDescent="0.3">
      <c r="A517">
        <v>10200</v>
      </c>
      <c r="B517" t="str">
        <v>Karnataka</v>
      </c>
      <c r="C517" s="2">
        <v>44483</v>
      </c>
      <c r="D517" t="str">
        <v>Downgrade</v>
      </c>
      <c r="E517">
        <v>-394</v>
      </c>
      <c r="H517" t="str">
        <f t="shared" si="8"/>
        <v>Active</v>
      </c>
      <c r="R517" s="3"/>
    </row>
    <row r="518" spans="1:18" x14ac:dyDescent="0.3">
      <c r="A518">
        <v>10201</v>
      </c>
      <c r="B518" t="str">
        <v>Andhra Pradesh</v>
      </c>
      <c r="C518" s="2">
        <v>45154</v>
      </c>
      <c r="D518" t="str">
        <v>New</v>
      </c>
      <c r="E518">
        <v>5085</v>
      </c>
      <c r="H518" t="str">
        <f t="shared" si="8"/>
        <v>Active</v>
      </c>
      <c r="R518" s="3"/>
    </row>
    <row r="519" spans="1:18" x14ac:dyDescent="0.3">
      <c r="A519">
        <v>10201</v>
      </c>
      <c r="B519" t="str">
        <v>Andhra Pradesh</v>
      </c>
      <c r="C519" s="2">
        <v>45072</v>
      </c>
      <c r="D519" t="str">
        <v>Upgrade</v>
      </c>
      <c r="E519">
        <v>392</v>
      </c>
      <c r="H519" t="str">
        <f t="shared" si="8"/>
        <v>Active</v>
      </c>
      <c r="R519" s="3"/>
    </row>
    <row r="520" spans="1:18" x14ac:dyDescent="0.3">
      <c r="A520">
        <v>10201</v>
      </c>
      <c r="B520" t="str">
        <v>Andhra Pradesh</v>
      </c>
      <c r="C520" s="2">
        <v>45116</v>
      </c>
      <c r="D520" t="str">
        <v>Downgrade</v>
      </c>
      <c r="E520">
        <v>-446</v>
      </c>
      <c r="H520" t="str">
        <f t="shared" si="8"/>
        <v>Active</v>
      </c>
      <c r="R520" s="3"/>
    </row>
    <row r="521" spans="1:18" x14ac:dyDescent="0.3">
      <c r="A521">
        <v>10201</v>
      </c>
      <c r="B521" t="str">
        <v>Andhra Pradesh</v>
      </c>
      <c r="C521" s="2">
        <v>45025</v>
      </c>
      <c r="D521" t="str">
        <v>Downgrade</v>
      </c>
      <c r="E521">
        <v>-249</v>
      </c>
      <c r="H521" t="str">
        <f t="shared" si="8"/>
        <v>Active</v>
      </c>
      <c r="R521" s="3"/>
    </row>
    <row r="522" spans="1:18" x14ac:dyDescent="0.3">
      <c r="A522">
        <v>10202</v>
      </c>
      <c r="B522" t="str">
        <v>Tamil Nadu</v>
      </c>
      <c r="C522" s="2">
        <v>45179</v>
      </c>
      <c r="D522" t="str">
        <v>New</v>
      </c>
      <c r="E522">
        <v>8228</v>
      </c>
      <c r="H522" t="str">
        <f t="shared" si="8"/>
        <v>Active</v>
      </c>
      <c r="R522" s="3"/>
    </row>
    <row r="523" spans="1:18" x14ac:dyDescent="0.3">
      <c r="A523">
        <v>10202</v>
      </c>
      <c r="B523" t="str">
        <v>Tamil Nadu</v>
      </c>
      <c r="C523" s="2">
        <v>45208</v>
      </c>
      <c r="D523" t="str">
        <v>Downgrade</v>
      </c>
      <c r="E523">
        <v>-492</v>
      </c>
      <c r="H523" t="str">
        <f t="shared" si="8"/>
        <v>Active</v>
      </c>
      <c r="R523" s="3"/>
    </row>
    <row r="524" spans="1:18" x14ac:dyDescent="0.3">
      <c r="A524">
        <v>10202</v>
      </c>
      <c r="B524" t="str">
        <v>Tamil Nadu</v>
      </c>
      <c r="C524" s="2">
        <v>45148</v>
      </c>
      <c r="D524" t="str">
        <v>Upgrade</v>
      </c>
      <c r="E524">
        <v>410</v>
      </c>
      <c r="H524" t="str">
        <f t="shared" si="8"/>
        <v>Active</v>
      </c>
      <c r="R524" s="3"/>
    </row>
    <row r="525" spans="1:18" x14ac:dyDescent="0.3">
      <c r="A525">
        <v>10203</v>
      </c>
      <c r="B525" t="str">
        <v>Karnataka</v>
      </c>
      <c r="C525" s="2">
        <v>44589</v>
      </c>
      <c r="D525" t="str">
        <v>New</v>
      </c>
      <c r="E525">
        <v>7257</v>
      </c>
      <c r="H525" t="str">
        <f t="shared" si="8"/>
        <v>Active</v>
      </c>
      <c r="R525" s="3"/>
    </row>
    <row r="526" spans="1:18" x14ac:dyDescent="0.3">
      <c r="A526">
        <v>10203</v>
      </c>
      <c r="B526" t="str">
        <v>Karnataka</v>
      </c>
      <c r="C526" s="2">
        <v>44608</v>
      </c>
      <c r="D526" t="str">
        <v>Upgrade</v>
      </c>
      <c r="E526">
        <v>710</v>
      </c>
      <c r="H526" t="str">
        <f t="shared" si="8"/>
        <v>Active</v>
      </c>
      <c r="R526" s="3"/>
    </row>
    <row r="527" spans="1:18" x14ac:dyDescent="0.3">
      <c r="A527">
        <v>10204</v>
      </c>
      <c r="B527" t="str">
        <v>Tamil Nadu</v>
      </c>
      <c r="C527" s="2">
        <v>44886</v>
      </c>
      <c r="D527" t="str">
        <v>New</v>
      </c>
      <c r="E527">
        <v>3364</v>
      </c>
      <c r="H527" t="str">
        <f t="shared" si="8"/>
        <v>Active</v>
      </c>
      <c r="R527" s="3"/>
    </row>
    <row r="528" spans="1:18" x14ac:dyDescent="0.3">
      <c r="A528">
        <v>10204</v>
      </c>
      <c r="B528" t="str">
        <v>Tamil Nadu</v>
      </c>
      <c r="C528" s="2">
        <v>44640</v>
      </c>
      <c r="D528" t="str">
        <v>Upgrade</v>
      </c>
      <c r="E528">
        <v>761</v>
      </c>
      <c r="H528" t="str">
        <f t="shared" si="8"/>
        <v>Active</v>
      </c>
      <c r="R528" s="3"/>
    </row>
    <row r="529" spans="1:18" x14ac:dyDescent="0.3">
      <c r="A529">
        <v>10205</v>
      </c>
      <c r="B529" t="str">
        <v>Kerala</v>
      </c>
      <c r="C529" s="2">
        <v>44173</v>
      </c>
      <c r="D529" t="str">
        <v>New</v>
      </c>
      <c r="E529">
        <v>4226</v>
      </c>
      <c r="H529" t="str">
        <f t="shared" si="8"/>
        <v>Active</v>
      </c>
      <c r="R529" s="3"/>
    </row>
    <row r="530" spans="1:18" x14ac:dyDescent="0.3">
      <c r="A530">
        <v>10206</v>
      </c>
      <c r="B530" t="str">
        <v>Kerala</v>
      </c>
      <c r="C530" s="2">
        <v>44682</v>
      </c>
      <c r="D530" t="str">
        <v>New</v>
      </c>
      <c r="E530">
        <v>2630</v>
      </c>
      <c r="H530" t="str">
        <f t="shared" si="8"/>
        <v>Active</v>
      </c>
      <c r="R530" s="3"/>
    </row>
    <row r="531" spans="1:18" x14ac:dyDescent="0.3">
      <c r="A531">
        <v>10206</v>
      </c>
      <c r="B531" t="str">
        <v>Kerala</v>
      </c>
      <c r="C531" s="2">
        <v>44917</v>
      </c>
      <c r="D531" t="str">
        <v>Downgrade</v>
      </c>
      <c r="E531">
        <v>-712</v>
      </c>
      <c r="H531" t="str">
        <f t="shared" si="8"/>
        <v>Active</v>
      </c>
      <c r="R531" s="3"/>
    </row>
    <row r="532" spans="1:18" x14ac:dyDescent="0.3">
      <c r="A532">
        <v>10206</v>
      </c>
      <c r="B532" t="str">
        <v>Kerala</v>
      </c>
      <c r="C532" s="2">
        <v>44629</v>
      </c>
      <c r="D532" t="str">
        <v>Upgrade</v>
      </c>
      <c r="E532">
        <v>440</v>
      </c>
      <c r="H532" t="str">
        <f t="shared" si="8"/>
        <v>Active</v>
      </c>
      <c r="R532" s="3"/>
    </row>
    <row r="533" spans="1:18" x14ac:dyDescent="0.3">
      <c r="A533">
        <v>10207</v>
      </c>
      <c r="B533" t="str">
        <v>Kerala</v>
      </c>
      <c r="C533" s="2">
        <v>45157</v>
      </c>
      <c r="D533" t="str">
        <v>New</v>
      </c>
      <c r="E533">
        <v>2220</v>
      </c>
      <c r="H533" t="str">
        <f t="shared" si="8"/>
        <v>Churned</v>
      </c>
      <c r="R533" s="3"/>
    </row>
    <row r="534" spans="1:18" x14ac:dyDescent="0.3">
      <c r="A534">
        <v>10207</v>
      </c>
      <c r="B534" t="str">
        <v>Kerala</v>
      </c>
      <c r="C534" s="2">
        <v>45234</v>
      </c>
      <c r="D534" t="str">
        <v>Churn</v>
      </c>
      <c r="E534">
        <v>-2220</v>
      </c>
      <c r="H534" t="str">
        <f t="shared" si="8"/>
        <v>Churned</v>
      </c>
      <c r="R534" s="3"/>
    </row>
    <row r="535" spans="1:18" x14ac:dyDescent="0.3">
      <c r="A535">
        <v>10207</v>
      </c>
      <c r="B535" t="str">
        <v>Kerala</v>
      </c>
      <c r="C535" s="2">
        <v>44995</v>
      </c>
      <c r="D535" t="str">
        <v>Upgrade</v>
      </c>
      <c r="E535">
        <v>927</v>
      </c>
      <c r="H535" t="str">
        <f t="shared" si="8"/>
        <v>Churned</v>
      </c>
      <c r="R535" s="3"/>
    </row>
    <row r="536" spans="1:18" x14ac:dyDescent="0.3">
      <c r="A536">
        <v>10207</v>
      </c>
      <c r="B536" t="str">
        <v>Kerala</v>
      </c>
      <c r="C536" s="2">
        <v>45087</v>
      </c>
      <c r="D536" t="str">
        <v>Upgrade</v>
      </c>
      <c r="E536">
        <v>931</v>
      </c>
      <c r="H536" t="str">
        <f t="shared" si="8"/>
        <v>Churned</v>
      </c>
      <c r="R536" s="3"/>
    </row>
    <row r="537" spans="1:18" x14ac:dyDescent="0.3">
      <c r="A537">
        <v>10208</v>
      </c>
      <c r="B537" t="str">
        <v>Kerala</v>
      </c>
      <c r="C537" s="2">
        <v>45159</v>
      </c>
      <c r="D537" t="str">
        <v>New</v>
      </c>
      <c r="E537">
        <v>5360</v>
      </c>
      <c r="H537" t="str">
        <f t="shared" si="8"/>
        <v>Churned</v>
      </c>
      <c r="R537" s="3"/>
    </row>
    <row r="538" spans="1:18" x14ac:dyDescent="0.3">
      <c r="A538">
        <v>10208</v>
      </c>
      <c r="B538" t="str">
        <v>Kerala</v>
      </c>
      <c r="C538" s="2">
        <v>45149</v>
      </c>
      <c r="D538" t="str">
        <v>Downgrade</v>
      </c>
      <c r="E538">
        <v>-506</v>
      </c>
      <c r="H538" t="str">
        <f t="shared" si="8"/>
        <v>Churned</v>
      </c>
      <c r="R538" s="3"/>
    </row>
    <row r="539" spans="1:18" x14ac:dyDescent="0.3">
      <c r="A539">
        <v>10208</v>
      </c>
      <c r="B539" t="str">
        <v>Kerala</v>
      </c>
      <c r="C539" s="2">
        <v>45142</v>
      </c>
      <c r="D539" t="str">
        <v>Churn</v>
      </c>
      <c r="E539">
        <v>-4854</v>
      </c>
      <c r="H539" t="str">
        <f t="shared" si="8"/>
        <v>Churned</v>
      </c>
      <c r="R539" s="3"/>
    </row>
    <row r="540" spans="1:18" x14ac:dyDescent="0.3">
      <c r="A540">
        <v>10209</v>
      </c>
      <c r="B540" t="str">
        <v>Kerala</v>
      </c>
      <c r="C540" s="2">
        <v>44298</v>
      </c>
      <c r="D540" t="str">
        <v>New</v>
      </c>
      <c r="E540">
        <v>5781</v>
      </c>
      <c r="H540" t="str">
        <f t="shared" si="8"/>
        <v>Active</v>
      </c>
      <c r="R540" s="3"/>
    </row>
    <row r="541" spans="1:18" x14ac:dyDescent="0.3">
      <c r="A541">
        <v>10209</v>
      </c>
      <c r="B541" t="str">
        <v>Kerala</v>
      </c>
      <c r="C541" s="2">
        <v>44242</v>
      </c>
      <c r="D541" t="str">
        <v>Downgrade</v>
      </c>
      <c r="E541">
        <v>-227</v>
      </c>
      <c r="H541" t="str">
        <f t="shared" si="8"/>
        <v>Active</v>
      </c>
      <c r="R541" s="3"/>
    </row>
    <row r="542" spans="1:18" x14ac:dyDescent="0.3">
      <c r="A542">
        <v>10209</v>
      </c>
      <c r="B542" t="str">
        <v>Kerala</v>
      </c>
      <c r="C542" s="2">
        <v>44390</v>
      </c>
      <c r="D542" t="str">
        <v>Upgrade</v>
      </c>
      <c r="E542">
        <v>971</v>
      </c>
      <c r="H542" t="str">
        <f t="shared" si="8"/>
        <v>Active</v>
      </c>
      <c r="R542" s="3"/>
    </row>
    <row r="543" spans="1:18" x14ac:dyDescent="0.3">
      <c r="A543">
        <v>10210</v>
      </c>
      <c r="B543" t="str">
        <v>Andhra Pradesh</v>
      </c>
      <c r="C543" s="2">
        <v>44931</v>
      </c>
      <c r="D543" t="str">
        <v>New</v>
      </c>
      <c r="E543">
        <v>5294</v>
      </c>
      <c r="H543" t="str">
        <f t="shared" si="8"/>
        <v>Active</v>
      </c>
      <c r="R543" s="3"/>
    </row>
    <row r="544" spans="1:18" x14ac:dyDescent="0.3">
      <c r="A544">
        <v>10211</v>
      </c>
      <c r="B544" t="str">
        <v>Karnataka</v>
      </c>
      <c r="C544" s="2">
        <v>44373</v>
      </c>
      <c r="D544" t="str">
        <v>New</v>
      </c>
      <c r="E544">
        <v>5690</v>
      </c>
      <c r="H544" t="str">
        <f t="shared" si="8"/>
        <v>Active</v>
      </c>
      <c r="R544" s="3"/>
    </row>
    <row r="545" spans="1:18" x14ac:dyDescent="0.3">
      <c r="A545">
        <v>10211</v>
      </c>
      <c r="B545" t="str">
        <v>Karnataka</v>
      </c>
      <c r="C545" s="2">
        <v>44413</v>
      </c>
      <c r="D545" t="str">
        <v>Upgrade</v>
      </c>
      <c r="E545">
        <v>751</v>
      </c>
      <c r="H545" t="str">
        <f t="shared" si="8"/>
        <v>Active</v>
      </c>
      <c r="R545" s="3"/>
    </row>
    <row r="546" spans="1:18" x14ac:dyDescent="0.3">
      <c r="A546">
        <v>10212</v>
      </c>
      <c r="B546" t="str">
        <v>Kerala</v>
      </c>
      <c r="C546" s="2">
        <v>44382</v>
      </c>
      <c r="D546" t="str">
        <v>New</v>
      </c>
      <c r="E546">
        <v>6656</v>
      </c>
      <c r="H546" t="str">
        <f t="shared" si="8"/>
        <v>Churned</v>
      </c>
      <c r="R546" s="3"/>
    </row>
    <row r="547" spans="1:18" x14ac:dyDescent="0.3">
      <c r="A547">
        <v>10212</v>
      </c>
      <c r="B547" t="str">
        <v>Kerala</v>
      </c>
      <c r="C547" s="2">
        <v>44275</v>
      </c>
      <c r="D547" t="str">
        <v>Upgrade</v>
      </c>
      <c r="E547">
        <v>1093</v>
      </c>
      <c r="H547" t="str">
        <f t="shared" si="8"/>
        <v>Churned</v>
      </c>
      <c r="R547" s="3"/>
    </row>
    <row r="548" spans="1:18" x14ac:dyDescent="0.3">
      <c r="A548">
        <v>10212</v>
      </c>
      <c r="B548" t="str">
        <v>Kerala</v>
      </c>
      <c r="C548" s="2">
        <v>44484</v>
      </c>
      <c r="D548" t="str">
        <v>Churn</v>
      </c>
      <c r="E548">
        <v>-7749</v>
      </c>
      <c r="H548" t="str">
        <f t="shared" si="8"/>
        <v>Churned</v>
      </c>
      <c r="R548" s="3"/>
    </row>
    <row r="549" spans="1:18" x14ac:dyDescent="0.3">
      <c r="A549">
        <v>10212</v>
      </c>
      <c r="B549" t="str">
        <v>Kerala</v>
      </c>
      <c r="C549" s="2">
        <v>44202</v>
      </c>
      <c r="D549" t="str">
        <v>Upgrade</v>
      </c>
      <c r="E549">
        <v>831</v>
      </c>
      <c r="H549" t="str">
        <f t="shared" si="8"/>
        <v>Churned</v>
      </c>
      <c r="R549" s="3"/>
    </row>
    <row r="550" spans="1:18" x14ac:dyDescent="0.3">
      <c r="A550">
        <v>10213</v>
      </c>
      <c r="B550" t="str">
        <v>Andhra Pradesh</v>
      </c>
      <c r="C550" s="2">
        <v>45109</v>
      </c>
      <c r="D550" t="str">
        <v>New</v>
      </c>
      <c r="E550">
        <v>4086</v>
      </c>
      <c r="H550" t="str">
        <f t="shared" si="8"/>
        <v>Churned</v>
      </c>
      <c r="R550" s="3"/>
    </row>
    <row r="551" spans="1:18" x14ac:dyDescent="0.3">
      <c r="A551">
        <v>10213</v>
      </c>
      <c r="B551" t="str">
        <v>Andhra Pradesh</v>
      </c>
      <c r="C551" s="2">
        <v>45000</v>
      </c>
      <c r="D551" t="str">
        <v>Churn</v>
      </c>
      <c r="E551">
        <v>-4086</v>
      </c>
      <c r="H551" t="str">
        <f t="shared" si="8"/>
        <v>Churned</v>
      </c>
      <c r="R551" s="3"/>
    </row>
    <row r="552" spans="1:18" x14ac:dyDescent="0.3">
      <c r="A552">
        <v>10213</v>
      </c>
      <c r="B552" t="str">
        <v>Andhra Pradesh</v>
      </c>
      <c r="C552" s="2">
        <v>45075</v>
      </c>
      <c r="D552" t="str">
        <v>Churn</v>
      </c>
      <c r="E552">
        <v>0</v>
      </c>
      <c r="H552" t="str">
        <f t="shared" si="8"/>
        <v>Churned</v>
      </c>
      <c r="R552" s="3"/>
    </row>
    <row r="553" spans="1:18" x14ac:dyDescent="0.3">
      <c r="A553">
        <v>10214</v>
      </c>
      <c r="B553" t="str">
        <v>Kerala</v>
      </c>
      <c r="C553" s="2">
        <v>44714</v>
      </c>
      <c r="D553" t="str">
        <v>New</v>
      </c>
      <c r="E553">
        <v>4966</v>
      </c>
      <c r="H553" t="str">
        <f t="shared" si="8"/>
        <v>Churned</v>
      </c>
      <c r="R553" s="3"/>
    </row>
    <row r="554" spans="1:18" x14ac:dyDescent="0.3">
      <c r="A554">
        <v>10214</v>
      </c>
      <c r="B554" t="str">
        <v>Kerala</v>
      </c>
      <c r="C554" s="2">
        <v>44500</v>
      </c>
      <c r="D554" t="str">
        <v>Churn</v>
      </c>
      <c r="E554">
        <v>-4966</v>
      </c>
      <c r="H554" t="str">
        <f t="shared" si="8"/>
        <v>Churned</v>
      </c>
      <c r="R554" s="3"/>
    </row>
    <row r="555" spans="1:18" x14ac:dyDescent="0.3">
      <c r="A555">
        <v>10214</v>
      </c>
      <c r="B555" t="str">
        <v>Kerala</v>
      </c>
      <c r="C555" s="2">
        <v>44544</v>
      </c>
      <c r="D555" t="str">
        <v>Upgrade</v>
      </c>
      <c r="E555">
        <v>530</v>
      </c>
      <c r="H555" t="str">
        <f t="shared" si="8"/>
        <v>Churned</v>
      </c>
      <c r="R555" s="3"/>
    </row>
    <row r="556" spans="1:18" x14ac:dyDescent="0.3">
      <c r="A556">
        <v>10215</v>
      </c>
      <c r="B556" t="str">
        <v>Kerala</v>
      </c>
      <c r="C556" s="2">
        <v>44535</v>
      </c>
      <c r="D556" t="str">
        <v>New</v>
      </c>
      <c r="E556">
        <v>3597</v>
      </c>
      <c r="H556" t="str">
        <f t="shared" si="8"/>
        <v>Active</v>
      </c>
      <c r="R556" s="3"/>
    </row>
    <row r="557" spans="1:18" x14ac:dyDescent="0.3">
      <c r="A557">
        <v>10215</v>
      </c>
      <c r="B557" t="str">
        <v>Kerala</v>
      </c>
      <c r="C557" s="2">
        <v>44530</v>
      </c>
      <c r="D557" t="str">
        <v>Upgrade</v>
      </c>
      <c r="E557">
        <v>1114</v>
      </c>
      <c r="H557" t="str">
        <f t="shared" si="8"/>
        <v>Active</v>
      </c>
      <c r="R557" s="3"/>
    </row>
    <row r="558" spans="1:18" x14ac:dyDescent="0.3">
      <c r="A558">
        <v>10215</v>
      </c>
      <c r="B558" t="str">
        <v>Kerala</v>
      </c>
      <c r="C558" s="2">
        <v>44425</v>
      </c>
      <c r="D558" t="str">
        <v>Upgrade</v>
      </c>
      <c r="E558">
        <v>887</v>
      </c>
      <c r="H558" t="str">
        <f t="shared" si="8"/>
        <v>Active</v>
      </c>
      <c r="R558" s="3"/>
    </row>
    <row r="559" spans="1:18" x14ac:dyDescent="0.3">
      <c r="A559">
        <v>10216</v>
      </c>
      <c r="B559" t="str">
        <v>Karnataka</v>
      </c>
      <c r="C559" s="2">
        <v>44641</v>
      </c>
      <c r="D559" t="str">
        <v>New</v>
      </c>
      <c r="E559">
        <v>3379</v>
      </c>
      <c r="H559" t="str">
        <f t="shared" si="8"/>
        <v>Active</v>
      </c>
      <c r="R559" s="3"/>
    </row>
    <row r="560" spans="1:18" x14ac:dyDescent="0.3">
      <c r="A560">
        <v>10216</v>
      </c>
      <c r="B560" t="str">
        <v>Karnataka</v>
      </c>
      <c r="C560" s="2">
        <v>44588</v>
      </c>
      <c r="D560" t="str">
        <v>Upgrade</v>
      </c>
      <c r="E560">
        <v>1031</v>
      </c>
      <c r="H560" t="str">
        <f t="shared" si="8"/>
        <v>Active</v>
      </c>
      <c r="R560" s="3"/>
    </row>
    <row r="561" spans="1:18" x14ac:dyDescent="0.3">
      <c r="A561">
        <v>10216</v>
      </c>
      <c r="B561" t="str">
        <v>Karnataka</v>
      </c>
      <c r="C561" s="2">
        <v>44607</v>
      </c>
      <c r="D561" t="str">
        <v>Upgrade</v>
      </c>
      <c r="E561">
        <v>752</v>
      </c>
      <c r="H561" t="str">
        <f t="shared" si="8"/>
        <v>Active</v>
      </c>
      <c r="R561" s="3"/>
    </row>
    <row r="562" spans="1:18" x14ac:dyDescent="0.3">
      <c r="A562">
        <v>10216</v>
      </c>
      <c r="B562" t="str">
        <v>Karnataka</v>
      </c>
      <c r="C562" s="2">
        <v>44902</v>
      </c>
      <c r="D562" t="str">
        <v>Upgrade</v>
      </c>
      <c r="E562">
        <v>790</v>
      </c>
      <c r="H562" t="str">
        <f t="shared" si="8"/>
        <v>Active</v>
      </c>
      <c r="R562" s="3"/>
    </row>
    <row r="563" spans="1:18" x14ac:dyDescent="0.3">
      <c r="A563">
        <v>10217</v>
      </c>
      <c r="B563" t="str">
        <v>Andhra Pradesh</v>
      </c>
      <c r="C563" s="2">
        <v>44703</v>
      </c>
      <c r="D563" t="str">
        <v>New</v>
      </c>
      <c r="E563">
        <v>6703</v>
      </c>
      <c r="H563" t="str">
        <f t="shared" si="8"/>
        <v>Active</v>
      </c>
      <c r="R563" s="3"/>
    </row>
    <row r="564" spans="1:18" x14ac:dyDescent="0.3">
      <c r="A564">
        <v>10217</v>
      </c>
      <c r="B564" t="str">
        <v>Andhra Pradesh</v>
      </c>
      <c r="C564" s="2">
        <v>44555</v>
      </c>
      <c r="D564" t="str">
        <v>Upgrade</v>
      </c>
      <c r="E564">
        <v>930</v>
      </c>
      <c r="H564" t="str">
        <f t="shared" si="8"/>
        <v>Active</v>
      </c>
      <c r="R564" s="3"/>
    </row>
    <row r="565" spans="1:18" x14ac:dyDescent="0.3">
      <c r="A565">
        <v>10218</v>
      </c>
      <c r="B565" t="str">
        <v>Andhra Pradesh</v>
      </c>
      <c r="C565" s="2">
        <v>44235</v>
      </c>
      <c r="D565" t="str">
        <v>New</v>
      </c>
      <c r="E565">
        <v>2848</v>
      </c>
      <c r="H565" t="str">
        <f t="shared" si="8"/>
        <v>Active</v>
      </c>
      <c r="R565" s="3"/>
    </row>
    <row r="566" spans="1:18" x14ac:dyDescent="0.3">
      <c r="A566">
        <v>10218</v>
      </c>
      <c r="B566" t="str">
        <v>Andhra Pradesh</v>
      </c>
      <c r="C566" s="2">
        <v>44290</v>
      </c>
      <c r="D566" t="str">
        <v>Upgrade</v>
      </c>
      <c r="E566">
        <v>402</v>
      </c>
      <c r="H566" t="str">
        <f t="shared" si="8"/>
        <v>Active</v>
      </c>
      <c r="R566" s="3"/>
    </row>
    <row r="567" spans="1:18" x14ac:dyDescent="0.3">
      <c r="A567">
        <v>10219</v>
      </c>
      <c r="B567" t="str">
        <v>Karnataka</v>
      </c>
      <c r="C567" s="2">
        <v>44879</v>
      </c>
      <c r="D567" t="str">
        <v>New</v>
      </c>
      <c r="E567">
        <v>6580</v>
      </c>
      <c r="H567" t="str">
        <f t="shared" si="8"/>
        <v>Active</v>
      </c>
      <c r="R567" s="3"/>
    </row>
    <row r="568" spans="1:18" x14ac:dyDescent="0.3">
      <c r="A568">
        <v>10219</v>
      </c>
      <c r="B568" t="str">
        <v>Karnataka</v>
      </c>
      <c r="C568" s="2">
        <v>44898</v>
      </c>
      <c r="D568" t="str">
        <v>Upgrade</v>
      </c>
      <c r="E568">
        <v>863</v>
      </c>
      <c r="H568" t="str">
        <f t="shared" si="8"/>
        <v>Active</v>
      </c>
      <c r="R568" s="3"/>
    </row>
    <row r="569" spans="1:18" x14ac:dyDescent="0.3">
      <c r="A569">
        <v>10219</v>
      </c>
      <c r="B569" t="str">
        <v>Karnataka</v>
      </c>
      <c r="C569" s="2">
        <v>44908</v>
      </c>
      <c r="D569" t="str">
        <v>Upgrade</v>
      </c>
      <c r="E569">
        <v>1199</v>
      </c>
      <c r="H569" t="str">
        <f t="shared" si="8"/>
        <v>Active</v>
      </c>
      <c r="R569" s="3"/>
    </row>
    <row r="570" spans="1:18" x14ac:dyDescent="0.3">
      <c r="A570">
        <v>10220</v>
      </c>
      <c r="B570" t="str">
        <v>Karnataka</v>
      </c>
      <c r="C570" s="2">
        <v>44416</v>
      </c>
      <c r="D570" t="str">
        <v>New</v>
      </c>
      <c r="E570">
        <v>3631</v>
      </c>
      <c r="H570" t="str">
        <f t="shared" si="8"/>
        <v>Churned</v>
      </c>
      <c r="R570" s="3"/>
    </row>
    <row r="571" spans="1:18" x14ac:dyDescent="0.3">
      <c r="A571">
        <v>10220</v>
      </c>
      <c r="B571" t="str">
        <v>Karnataka</v>
      </c>
      <c r="C571" s="2">
        <v>44415</v>
      </c>
      <c r="D571" t="str">
        <v>Downgrade</v>
      </c>
      <c r="E571">
        <v>-291</v>
      </c>
      <c r="H571" t="str">
        <f t="shared" si="8"/>
        <v>Churned</v>
      </c>
      <c r="R571" s="3"/>
    </row>
    <row r="572" spans="1:18" x14ac:dyDescent="0.3">
      <c r="A572">
        <v>10220</v>
      </c>
      <c r="B572" t="str">
        <v>Karnataka</v>
      </c>
      <c r="C572" s="2">
        <v>44602</v>
      </c>
      <c r="D572" t="str">
        <v>Downgrade</v>
      </c>
      <c r="E572">
        <v>-747</v>
      </c>
      <c r="H572" t="str">
        <f t="shared" si="8"/>
        <v>Churned</v>
      </c>
    </row>
    <row r="573" spans="1:18" x14ac:dyDescent="0.3">
      <c r="A573">
        <v>10220</v>
      </c>
      <c r="B573" t="str">
        <v>Karnataka</v>
      </c>
      <c r="C573" s="2">
        <v>44288</v>
      </c>
      <c r="D573" t="str">
        <v>Churn</v>
      </c>
      <c r="E573">
        <v>-2593</v>
      </c>
      <c r="H573" t="str">
        <f t="shared" si="8"/>
        <v>Churned</v>
      </c>
    </row>
    <row r="574" spans="1:18" x14ac:dyDescent="0.3">
      <c r="A574">
        <v>10221</v>
      </c>
      <c r="B574" t="str">
        <v>Andhra Pradesh</v>
      </c>
      <c r="C574" s="2">
        <v>44239</v>
      </c>
      <c r="D574" t="str">
        <v>New</v>
      </c>
      <c r="E574">
        <v>7850</v>
      </c>
      <c r="H574" t="str">
        <f t="shared" si="8"/>
        <v>Churned</v>
      </c>
    </row>
    <row r="575" spans="1:18" x14ac:dyDescent="0.3">
      <c r="A575">
        <v>10221</v>
      </c>
      <c r="B575" t="str">
        <v>Andhra Pradesh</v>
      </c>
      <c r="C575" s="2">
        <v>44424</v>
      </c>
      <c r="D575" t="str">
        <v>Downgrade</v>
      </c>
      <c r="E575">
        <v>-390</v>
      </c>
      <c r="H575" t="str">
        <f t="shared" si="8"/>
        <v>Churned</v>
      </c>
    </row>
    <row r="576" spans="1:18" x14ac:dyDescent="0.3">
      <c r="A576">
        <v>10221</v>
      </c>
      <c r="B576" t="str">
        <v>Andhra Pradesh</v>
      </c>
      <c r="C576" s="2">
        <v>44369</v>
      </c>
      <c r="D576" t="str">
        <v>Churn</v>
      </c>
      <c r="E576">
        <v>-7460</v>
      </c>
      <c r="H576" t="str">
        <f t="shared" si="8"/>
        <v>Churned</v>
      </c>
    </row>
    <row r="577" spans="1:8" x14ac:dyDescent="0.3">
      <c r="A577">
        <v>10221</v>
      </c>
      <c r="B577" t="str">
        <v>Andhra Pradesh</v>
      </c>
      <c r="C577" s="2">
        <v>44225</v>
      </c>
      <c r="D577" t="str">
        <v>Upgrade</v>
      </c>
      <c r="E577">
        <v>917</v>
      </c>
      <c r="H577" t="str">
        <f t="shared" si="8"/>
        <v>Churned</v>
      </c>
    </row>
    <row r="578" spans="1:8" x14ac:dyDescent="0.3">
      <c r="A578">
        <v>10222</v>
      </c>
      <c r="B578" t="str">
        <v>Tamil Nadu</v>
      </c>
      <c r="C578" s="2">
        <v>44675</v>
      </c>
      <c r="D578" t="str">
        <v>New</v>
      </c>
      <c r="E578">
        <v>6253</v>
      </c>
      <c r="H578" t="str">
        <f t="shared" si="8"/>
        <v>Active</v>
      </c>
    </row>
    <row r="579" spans="1:8" x14ac:dyDescent="0.3">
      <c r="A579">
        <v>10222</v>
      </c>
      <c r="B579" t="str">
        <v>Tamil Nadu</v>
      </c>
      <c r="C579" s="2">
        <v>44721</v>
      </c>
      <c r="D579" t="str">
        <v>Downgrade</v>
      </c>
      <c r="E579">
        <v>-337</v>
      </c>
      <c r="H579" t="str">
        <f t="shared" ref="H579:H642" si="9">IF(COUNTIFS(A:A, A579, D:D, "Churn")&gt;0, "Churned", "Active")</f>
        <v>Active</v>
      </c>
    </row>
    <row r="580" spans="1:8" x14ac:dyDescent="0.3">
      <c r="A580">
        <v>10222</v>
      </c>
      <c r="B580" t="str">
        <v>Tamil Nadu</v>
      </c>
      <c r="C580" s="2">
        <v>44701</v>
      </c>
      <c r="D580" t="str">
        <v>Upgrade</v>
      </c>
      <c r="E580">
        <v>497</v>
      </c>
      <c r="H580" t="str">
        <f t="shared" si="9"/>
        <v>Active</v>
      </c>
    </row>
    <row r="581" spans="1:8" x14ac:dyDescent="0.3">
      <c r="A581">
        <v>10223</v>
      </c>
      <c r="B581" t="str">
        <v>Tamil Nadu</v>
      </c>
      <c r="C581" s="2">
        <v>44427</v>
      </c>
      <c r="D581" t="str">
        <v>New</v>
      </c>
      <c r="E581">
        <v>6310</v>
      </c>
      <c r="H581" t="str">
        <f t="shared" si="9"/>
        <v>Active</v>
      </c>
    </row>
    <row r="582" spans="1:8" x14ac:dyDescent="0.3">
      <c r="A582">
        <v>10223</v>
      </c>
      <c r="B582" t="str">
        <v>Tamil Nadu</v>
      </c>
      <c r="C582" s="2">
        <v>44324</v>
      </c>
      <c r="D582" t="str">
        <v>Downgrade</v>
      </c>
      <c r="E582">
        <v>-214</v>
      </c>
      <c r="H582" t="str">
        <f t="shared" si="9"/>
        <v>Active</v>
      </c>
    </row>
    <row r="583" spans="1:8" x14ac:dyDescent="0.3">
      <c r="A583">
        <v>10223</v>
      </c>
      <c r="B583" t="str">
        <v>Tamil Nadu</v>
      </c>
      <c r="C583" s="2">
        <v>44365</v>
      </c>
      <c r="D583" t="str">
        <v>Downgrade</v>
      </c>
      <c r="E583">
        <v>-781</v>
      </c>
      <c r="H583" t="str">
        <f t="shared" si="9"/>
        <v>Active</v>
      </c>
    </row>
    <row r="584" spans="1:8" x14ac:dyDescent="0.3">
      <c r="A584">
        <v>10224</v>
      </c>
      <c r="B584" t="str">
        <v>Andhra Pradesh</v>
      </c>
      <c r="C584" s="2">
        <v>44909</v>
      </c>
      <c r="D584" t="str">
        <v>New</v>
      </c>
      <c r="E584">
        <v>5221</v>
      </c>
      <c r="H584" t="str">
        <f t="shared" si="9"/>
        <v>Active</v>
      </c>
    </row>
    <row r="585" spans="1:8" x14ac:dyDescent="0.3">
      <c r="A585">
        <v>10224</v>
      </c>
      <c r="B585" t="str">
        <v>Andhra Pradesh</v>
      </c>
      <c r="C585" s="2">
        <v>44858</v>
      </c>
      <c r="D585" t="str">
        <v>Upgrade</v>
      </c>
      <c r="E585">
        <v>985</v>
      </c>
      <c r="H585" t="str">
        <f t="shared" si="9"/>
        <v>Active</v>
      </c>
    </row>
    <row r="586" spans="1:8" x14ac:dyDescent="0.3">
      <c r="A586">
        <v>10225</v>
      </c>
      <c r="B586" t="str">
        <v>Tamil Nadu</v>
      </c>
      <c r="C586" s="2">
        <v>44392</v>
      </c>
      <c r="D586" t="str">
        <v>New</v>
      </c>
      <c r="E586">
        <v>3650</v>
      </c>
      <c r="H586" t="str">
        <f t="shared" si="9"/>
        <v>Active</v>
      </c>
    </row>
    <row r="587" spans="1:8" x14ac:dyDescent="0.3">
      <c r="A587">
        <v>10225</v>
      </c>
      <c r="B587" t="str">
        <v>Tamil Nadu</v>
      </c>
      <c r="C587" s="2">
        <v>44275</v>
      </c>
      <c r="D587" t="str">
        <v>Upgrade</v>
      </c>
      <c r="E587">
        <v>692</v>
      </c>
      <c r="H587" t="str">
        <f t="shared" si="9"/>
        <v>Active</v>
      </c>
    </row>
    <row r="588" spans="1:8" x14ac:dyDescent="0.3">
      <c r="A588">
        <v>10226</v>
      </c>
      <c r="B588" t="str">
        <v>Andhra Pradesh</v>
      </c>
      <c r="C588" s="2">
        <v>44575</v>
      </c>
      <c r="D588" t="str">
        <v>New</v>
      </c>
      <c r="E588">
        <v>3473</v>
      </c>
      <c r="H588" t="str">
        <f t="shared" si="9"/>
        <v>Active</v>
      </c>
    </row>
    <row r="589" spans="1:8" x14ac:dyDescent="0.3">
      <c r="A589">
        <v>10226</v>
      </c>
      <c r="B589" t="str">
        <v>Andhra Pradesh</v>
      </c>
      <c r="C589" s="2">
        <v>44705</v>
      </c>
      <c r="D589" t="str">
        <v>Downgrade</v>
      </c>
      <c r="E589">
        <v>-211</v>
      </c>
      <c r="H589" t="str">
        <f t="shared" si="9"/>
        <v>Active</v>
      </c>
    </row>
    <row r="590" spans="1:8" x14ac:dyDescent="0.3">
      <c r="A590">
        <v>10226</v>
      </c>
      <c r="B590" t="str">
        <v>Andhra Pradesh</v>
      </c>
      <c r="C590" s="2">
        <v>44540</v>
      </c>
      <c r="D590" t="str">
        <v>Downgrade</v>
      </c>
      <c r="E590">
        <v>-441</v>
      </c>
      <c r="H590" t="str">
        <f t="shared" si="9"/>
        <v>Active</v>
      </c>
    </row>
    <row r="591" spans="1:8" x14ac:dyDescent="0.3">
      <c r="A591">
        <v>10226</v>
      </c>
      <c r="B591" t="str">
        <v>Andhra Pradesh</v>
      </c>
      <c r="C591" s="2">
        <v>44438</v>
      </c>
      <c r="D591" t="str">
        <v>Downgrade</v>
      </c>
      <c r="E591">
        <v>-676</v>
      </c>
      <c r="H591" t="str">
        <f t="shared" si="9"/>
        <v>Active</v>
      </c>
    </row>
    <row r="592" spans="1:8" x14ac:dyDescent="0.3">
      <c r="A592">
        <v>10227</v>
      </c>
      <c r="B592" t="str">
        <v>Kerala</v>
      </c>
      <c r="C592" s="2">
        <v>44948</v>
      </c>
      <c r="D592" t="str">
        <v>New</v>
      </c>
      <c r="E592">
        <v>8562</v>
      </c>
      <c r="H592" t="str">
        <f t="shared" si="9"/>
        <v>Active</v>
      </c>
    </row>
    <row r="593" spans="1:8" x14ac:dyDescent="0.3">
      <c r="A593">
        <v>10227</v>
      </c>
      <c r="B593" t="str">
        <v>Kerala</v>
      </c>
      <c r="C593" s="2">
        <v>44850</v>
      </c>
      <c r="D593" t="str">
        <v>Downgrade</v>
      </c>
      <c r="E593">
        <v>-502</v>
      </c>
      <c r="H593" t="str">
        <f t="shared" si="9"/>
        <v>Active</v>
      </c>
    </row>
    <row r="594" spans="1:8" x14ac:dyDescent="0.3">
      <c r="A594">
        <v>10228</v>
      </c>
      <c r="B594" t="str">
        <v>Kerala</v>
      </c>
      <c r="C594" s="2">
        <v>44377</v>
      </c>
      <c r="D594" t="str">
        <v>New</v>
      </c>
      <c r="E594">
        <v>4917</v>
      </c>
      <c r="H594" t="str">
        <f t="shared" si="9"/>
        <v>Active</v>
      </c>
    </row>
    <row r="595" spans="1:8" x14ac:dyDescent="0.3">
      <c r="A595">
        <v>10228</v>
      </c>
      <c r="B595" t="str">
        <v>Kerala</v>
      </c>
      <c r="C595" s="2">
        <v>44387</v>
      </c>
      <c r="D595" t="str">
        <v>Upgrade</v>
      </c>
      <c r="E595">
        <v>920</v>
      </c>
      <c r="H595" t="str">
        <f t="shared" si="9"/>
        <v>Active</v>
      </c>
    </row>
    <row r="596" spans="1:8" x14ac:dyDescent="0.3">
      <c r="A596">
        <v>10229</v>
      </c>
      <c r="B596" t="str">
        <v>Kerala</v>
      </c>
      <c r="C596" s="2">
        <v>45100</v>
      </c>
      <c r="D596" t="str">
        <v>New</v>
      </c>
      <c r="E596">
        <v>7569</v>
      </c>
      <c r="H596" t="str">
        <f t="shared" si="9"/>
        <v>Active</v>
      </c>
    </row>
    <row r="597" spans="1:8" x14ac:dyDescent="0.3">
      <c r="A597">
        <v>10229</v>
      </c>
      <c r="B597" t="str">
        <v>Kerala</v>
      </c>
      <c r="C597" s="2">
        <v>44936</v>
      </c>
      <c r="D597" t="str">
        <v>Downgrade</v>
      </c>
      <c r="E597">
        <v>-283</v>
      </c>
      <c r="H597" t="str">
        <f t="shared" si="9"/>
        <v>Active</v>
      </c>
    </row>
    <row r="598" spans="1:8" x14ac:dyDescent="0.3">
      <c r="A598">
        <v>10229</v>
      </c>
      <c r="B598" t="str">
        <v>Kerala</v>
      </c>
      <c r="C598" s="2">
        <v>45094</v>
      </c>
      <c r="D598" t="str">
        <v>Upgrade</v>
      </c>
      <c r="E598">
        <v>1020</v>
      </c>
      <c r="H598" t="str">
        <f t="shared" si="9"/>
        <v>Active</v>
      </c>
    </row>
    <row r="599" spans="1:8" x14ac:dyDescent="0.3">
      <c r="A599">
        <v>10229</v>
      </c>
      <c r="B599" t="str">
        <v>Kerala</v>
      </c>
      <c r="C599" s="2">
        <v>45010</v>
      </c>
      <c r="D599" t="str">
        <v>Upgrade</v>
      </c>
      <c r="E599">
        <v>877</v>
      </c>
      <c r="H599" t="str">
        <f t="shared" si="9"/>
        <v>Active</v>
      </c>
    </row>
    <row r="600" spans="1:8" x14ac:dyDescent="0.3">
      <c r="A600">
        <v>10230</v>
      </c>
      <c r="B600" t="str">
        <v>Tamil Nadu</v>
      </c>
      <c r="C600" s="2">
        <v>44999</v>
      </c>
      <c r="D600" t="str">
        <v>New</v>
      </c>
      <c r="E600">
        <v>5691</v>
      </c>
      <c r="H600" t="str">
        <f t="shared" si="9"/>
        <v>Active</v>
      </c>
    </row>
    <row r="601" spans="1:8" x14ac:dyDescent="0.3">
      <c r="A601">
        <v>10231</v>
      </c>
      <c r="B601" t="str">
        <v>Andhra Pradesh</v>
      </c>
      <c r="C601" s="2">
        <v>44798</v>
      </c>
      <c r="D601" t="str">
        <v>New</v>
      </c>
      <c r="E601">
        <v>4619</v>
      </c>
      <c r="H601" t="str">
        <f t="shared" si="9"/>
        <v>Active</v>
      </c>
    </row>
    <row r="602" spans="1:8" x14ac:dyDescent="0.3">
      <c r="A602">
        <v>10231</v>
      </c>
      <c r="B602" t="str">
        <v>Andhra Pradesh</v>
      </c>
      <c r="C602" s="2">
        <v>44591</v>
      </c>
      <c r="D602" t="str">
        <v>Downgrade</v>
      </c>
      <c r="E602">
        <v>-797</v>
      </c>
      <c r="H602" t="str">
        <f t="shared" si="9"/>
        <v>Active</v>
      </c>
    </row>
    <row r="603" spans="1:8" x14ac:dyDescent="0.3">
      <c r="A603">
        <v>10232</v>
      </c>
      <c r="B603" t="str">
        <v>Karnataka</v>
      </c>
      <c r="C603" s="2">
        <v>45134</v>
      </c>
      <c r="D603" t="str">
        <v>New</v>
      </c>
      <c r="E603">
        <v>7624</v>
      </c>
      <c r="H603" t="str">
        <f t="shared" si="9"/>
        <v>Active</v>
      </c>
    </row>
    <row r="604" spans="1:8" x14ac:dyDescent="0.3">
      <c r="A604">
        <v>10233</v>
      </c>
      <c r="B604" t="str">
        <v>Tamil Nadu</v>
      </c>
      <c r="C604" s="2">
        <v>44393</v>
      </c>
      <c r="D604" t="str">
        <v>New</v>
      </c>
      <c r="E604">
        <v>4403</v>
      </c>
      <c r="H604" t="str">
        <f t="shared" si="9"/>
        <v>Active</v>
      </c>
    </row>
    <row r="605" spans="1:8" x14ac:dyDescent="0.3">
      <c r="A605">
        <v>10233</v>
      </c>
      <c r="B605" t="str">
        <v>Tamil Nadu</v>
      </c>
      <c r="C605" s="2">
        <v>44364</v>
      </c>
      <c r="D605" t="str">
        <v>Downgrade</v>
      </c>
      <c r="E605">
        <v>-772</v>
      </c>
      <c r="H605" t="str">
        <f t="shared" si="9"/>
        <v>Active</v>
      </c>
    </row>
    <row r="606" spans="1:8" x14ac:dyDescent="0.3">
      <c r="A606">
        <v>10233</v>
      </c>
      <c r="B606" t="str">
        <v>Tamil Nadu</v>
      </c>
      <c r="C606" s="2">
        <v>44367</v>
      </c>
      <c r="D606" t="str">
        <v>Downgrade</v>
      </c>
      <c r="E606">
        <v>-515</v>
      </c>
      <c r="H606" t="str">
        <f t="shared" si="9"/>
        <v>Active</v>
      </c>
    </row>
    <row r="607" spans="1:8" x14ac:dyDescent="0.3">
      <c r="A607">
        <v>10233</v>
      </c>
      <c r="B607" t="str">
        <v>Tamil Nadu</v>
      </c>
      <c r="C607" s="2">
        <v>44142</v>
      </c>
      <c r="D607" t="str">
        <v>Upgrade</v>
      </c>
      <c r="E607">
        <v>1136</v>
      </c>
      <c r="H607" t="str">
        <f t="shared" si="9"/>
        <v>Active</v>
      </c>
    </row>
    <row r="608" spans="1:8" x14ac:dyDescent="0.3">
      <c r="A608">
        <v>10234</v>
      </c>
      <c r="B608" t="str">
        <v>Tamil Nadu</v>
      </c>
      <c r="C608" s="2">
        <v>44033</v>
      </c>
      <c r="D608" t="str">
        <v>New</v>
      </c>
      <c r="E608">
        <v>4470</v>
      </c>
      <c r="H608" t="str">
        <f t="shared" si="9"/>
        <v>Active</v>
      </c>
    </row>
    <row r="609" spans="1:8" x14ac:dyDescent="0.3">
      <c r="A609">
        <v>10234</v>
      </c>
      <c r="B609" t="str">
        <v>Tamil Nadu</v>
      </c>
      <c r="C609" s="2">
        <v>44186</v>
      </c>
      <c r="D609" t="str">
        <v>Downgrade</v>
      </c>
      <c r="E609">
        <v>-754</v>
      </c>
      <c r="H609" t="str">
        <f t="shared" si="9"/>
        <v>Active</v>
      </c>
    </row>
    <row r="610" spans="1:8" x14ac:dyDescent="0.3">
      <c r="A610">
        <v>10235</v>
      </c>
      <c r="B610" t="str">
        <v>Tamil Nadu</v>
      </c>
      <c r="C610" s="2">
        <v>44843</v>
      </c>
      <c r="D610" t="str">
        <v>New</v>
      </c>
      <c r="E610">
        <v>3351</v>
      </c>
      <c r="H610" t="str">
        <f t="shared" si="9"/>
        <v>Active</v>
      </c>
    </row>
    <row r="611" spans="1:8" x14ac:dyDescent="0.3">
      <c r="A611">
        <v>10236</v>
      </c>
      <c r="B611" t="str">
        <v>Karnataka</v>
      </c>
      <c r="C611" s="2">
        <v>44466</v>
      </c>
      <c r="D611" t="str">
        <v>New</v>
      </c>
      <c r="E611">
        <v>6974</v>
      </c>
      <c r="H611" t="str">
        <f t="shared" si="9"/>
        <v>Churned</v>
      </c>
    </row>
    <row r="612" spans="1:8" x14ac:dyDescent="0.3">
      <c r="A612">
        <v>10236</v>
      </c>
      <c r="B612" t="str">
        <v>Karnataka</v>
      </c>
      <c r="C612" s="2">
        <v>44468</v>
      </c>
      <c r="D612" t="str">
        <v>Churn</v>
      </c>
      <c r="E612">
        <v>-6974</v>
      </c>
      <c r="H612" t="str">
        <f t="shared" si="9"/>
        <v>Churned</v>
      </c>
    </row>
    <row r="613" spans="1:8" x14ac:dyDescent="0.3">
      <c r="A613">
        <v>10237</v>
      </c>
      <c r="B613" t="str">
        <v>Kerala</v>
      </c>
      <c r="C613" s="2">
        <v>44972</v>
      </c>
      <c r="D613" t="str">
        <v>New</v>
      </c>
      <c r="E613">
        <v>4077</v>
      </c>
      <c r="H613" t="str">
        <f t="shared" si="9"/>
        <v>Active</v>
      </c>
    </row>
    <row r="614" spans="1:8" x14ac:dyDescent="0.3">
      <c r="A614">
        <v>10237</v>
      </c>
      <c r="B614" t="str">
        <v>Kerala</v>
      </c>
      <c r="C614" s="2">
        <v>44820</v>
      </c>
      <c r="D614" t="str">
        <v>Downgrade</v>
      </c>
      <c r="E614">
        <v>-752</v>
      </c>
      <c r="H614" t="str">
        <f t="shared" si="9"/>
        <v>Active</v>
      </c>
    </row>
    <row r="615" spans="1:8" x14ac:dyDescent="0.3">
      <c r="A615">
        <v>10237</v>
      </c>
      <c r="B615" t="str">
        <v>Kerala</v>
      </c>
      <c r="C615" s="2">
        <v>44847</v>
      </c>
      <c r="D615" t="str">
        <v>Downgrade</v>
      </c>
      <c r="E615">
        <v>-556</v>
      </c>
      <c r="H615" t="str">
        <f t="shared" si="9"/>
        <v>Active</v>
      </c>
    </row>
    <row r="616" spans="1:8" x14ac:dyDescent="0.3">
      <c r="A616">
        <v>10237</v>
      </c>
      <c r="B616" t="str">
        <v>Kerala</v>
      </c>
      <c r="C616" s="2">
        <v>44839</v>
      </c>
      <c r="D616" t="str">
        <v>Upgrade</v>
      </c>
      <c r="E616">
        <v>850</v>
      </c>
      <c r="H616" t="str">
        <f t="shared" si="9"/>
        <v>Active</v>
      </c>
    </row>
    <row r="617" spans="1:8" x14ac:dyDescent="0.3">
      <c r="A617">
        <v>10238</v>
      </c>
      <c r="B617" t="str">
        <v>Karnataka</v>
      </c>
      <c r="C617" s="2">
        <v>44318</v>
      </c>
      <c r="D617" t="str">
        <v>New</v>
      </c>
      <c r="E617">
        <v>7194</v>
      </c>
      <c r="H617" t="str">
        <f t="shared" si="9"/>
        <v>Churned</v>
      </c>
    </row>
    <row r="618" spans="1:8" x14ac:dyDescent="0.3">
      <c r="A618">
        <v>10238</v>
      </c>
      <c r="B618" t="str">
        <v>Karnataka</v>
      </c>
      <c r="C618" s="2">
        <v>44328</v>
      </c>
      <c r="D618" t="str">
        <v>Churn</v>
      </c>
      <c r="E618">
        <v>-7194</v>
      </c>
      <c r="H618" t="str">
        <f t="shared" si="9"/>
        <v>Churned</v>
      </c>
    </row>
    <row r="619" spans="1:8" x14ac:dyDescent="0.3">
      <c r="A619">
        <v>10239</v>
      </c>
      <c r="B619" t="str">
        <v>Karnataka</v>
      </c>
      <c r="C619" s="2">
        <v>45144</v>
      </c>
      <c r="D619" t="str">
        <v>New</v>
      </c>
      <c r="E619">
        <v>7744</v>
      </c>
      <c r="H619" t="str">
        <f t="shared" si="9"/>
        <v>Active</v>
      </c>
    </row>
    <row r="620" spans="1:8" x14ac:dyDescent="0.3">
      <c r="A620">
        <v>10239</v>
      </c>
      <c r="B620" t="str">
        <v>Karnataka</v>
      </c>
      <c r="C620" s="2">
        <v>45067</v>
      </c>
      <c r="D620" t="str">
        <v>Upgrade</v>
      </c>
      <c r="E620">
        <v>654</v>
      </c>
      <c r="H620" t="str">
        <f t="shared" si="9"/>
        <v>Active</v>
      </c>
    </row>
    <row r="621" spans="1:8" x14ac:dyDescent="0.3">
      <c r="A621">
        <v>10239</v>
      </c>
      <c r="B621" t="str">
        <v>Karnataka</v>
      </c>
      <c r="C621" s="2">
        <v>45029</v>
      </c>
      <c r="D621" t="str">
        <v>Upgrade</v>
      </c>
      <c r="E621">
        <v>1196</v>
      </c>
      <c r="H621" t="str">
        <f t="shared" si="9"/>
        <v>Active</v>
      </c>
    </row>
    <row r="622" spans="1:8" x14ac:dyDescent="0.3">
      <c r="A622">
        <v>10239</v>
      </c>
      <c r="B622" t="str">
        <v>Karnataka</v>
      </c>
      <c r="C622" s="2">
        <v>45007</v>
      </c>
      <c r="D622" t="str">
        <v>Upgrade</v>
      </c>
      <c r="E622">
        <v>976</v>
      </c>
      <c r="H622" t="str">
        <f t="shared" si="9"/>
        <v>Active</v>
      </c>
    </row>
    <row r="623" spans="1:8" x14ac:dyDescent="0.3">
      <c r="A623">
        <v>10240</v>
      </c>
      <c r="B623" t="str">
        <v>Karnataka</v>
      </c>
      <c r="C623" s="2">
        <v>44458</v>
      </c>
      <c r="D623" t="str">
        <v>New</v>
      </c>
      <c r="E623">
        <v>1551</v>
      </c>
      <c r="H623" t="str">
        <f t="shared" si="9"/>
        <v>Active</v>
      </c>
    </row>
    <row r="624" spans="1:8" x14ac:dyDescent="0.3">
      <c r="A624">
        <v>10241</v>
      </c>
      <c r="B624" t="str">
        <v>Tamil Nadu</v>
      </c>
      <c r="C624" s="2">
        <v>45081</v>
      </c>
      <c r="D624" t="str">
        <v>New</v>
      </c>
      <c r="E624">
        <v>6505</v>
      </c>
      <c r="H624" t="str">
        <f t="shared" si="9"/>
        <v>Active</v>
      </c>
    </row>
    <row r="625" spans="1:8" x14ac:dyDescent="0.3">
      <c r="A625">
        <v>10242</v>
      </c>
      <c r="B625" t="str">
        <v>Tamil Nadu</v>
      </c>
      <c r="C625" s="2">
        <v>44156</v>
      </c>
      <c r="D625" t="str">
        <v>New</v>
      </c>
      <c r="E625">
        <v>4595</v>
      </c>
      <c r="H625" t="str">
        <f t="shared" si="9"/>
        <v>Active</v>
      </c>
    </row>
    <row r="626" spans="1:8" x14ac:dyDescent="0.3">
      <c r="A626">
        <v>10242</v>
      </c>
      <c r="B626" t="str">
        <v>Tamil Nadu</v>
      </c>
      <c r="C626" s="2">
        <v>44070</v>
      </c>
      <c r="D626" t="str">
        <v>Downgrade</v>
      </c>
      <c r="E626">
        <v>-257</v>
      </c>
      <c r="H626" t="str">
        <f t="shared" si="9"/>
        <v>Active</v>
      </c>
    </row>
    <row r="627" spans="1:8" x14ac:dyDescent="0.3">
      <c r="A627">
        <v>10243</v>
      </c>
      <c r="B627" t="str">
        <v>Andhra Pradesh</v>
      </c>
      <c r="C627" s="2">
        <v>44634</v>
      </c>
      <c r="D627" t="str">
        <v>New</v>
      </c>
      <c r="E627">
        <v>3612</v>
      </c>
      <c r="H627" t="str">
        <f t="shared" si="9"/>
        <v>Active</v>
      </c>
    </row>
    <row r="628" spans="1:8" x14ac:dyDescent="0.3">
      <c r="A628">
        <v>10243</v>
      </c>
      <c r="B628" t="str">
        <v>Andhra Pradesh</v>
      </c>
      <c r="C628" s="2">
        <v>44635</v>
      </c>
      <c r="D628" t="str">
        <v>Downgrade</v>
      </c>
      <c r="E628">
        <v>-528</v>
      </c>
      <c r="H628" t="str">
        <f t="shared" si="9"/>
        <v>Active</v>
      </c>
    </row>
    <row r="629" spans="1:8" x14ac:dyDescent="0.3">
      <c r="A629">
        <v>10243</v>
      </c>
      <c r="B629" t="str">
        <v>Andhra Pradesh</v>
      </c>
      <c r="C629" s="2">
        <v>44461</v>
      </c>
      <c r="D629" t="str">
        <v>Upgrade</v>
      </c>
      <c r="E629">
        <v>446</v>
      </c>
      <c r="H629" t="str">
        <f t="shared" si="9"/>
        <v>Active</v>
      </c>
    </row>
    <row r="630" spans="1:8" x14ac:dyDescent="0.3">
      <c r="A630">
        <v>10244</v>
      </c>
      <c r="B630" t="str">
        <v>Andhra Pradesh</v>
      </c>
      <c r="C630" s="2">
        <v>44616</v>
      </c>
      <c r="D630" t="str">
        <v>New</v>
      </c>
      <c r="E630">
        <v>1499</v>
      </c>
      <c r="H630" t="str">
        <f t="shared" si="9"/>
        <v>Churned</v>
      </c>
    </row>
    <row r="631" spans="1:8" x14ac:dyDescent="0.3">
      <c r="A631">
        <v>10244</v>
      </c>
      <c r="B631" t="str">
        <v>Andhra Pradesh</v>
      </c>
      <c r="C631" s="2">
        <v>44761</v>
      </c>
      <c r="D631" t="str">
        <v>Churn</v>
      </c>
      <c r="E631">
        <v>-1499</v>
      </c>
      <c r="H631" t="str">
        <f t="shared" si="9"/>
        <v>Churned</v>
      </c>
    </row>
    <row r="632" spans="1:8" x14ac:dyDescent="0.3">
      <c r="A632">
        <v>10244</v>
      </c>
      <c r="B632" t="str">
        <v>Andhra Pradesh</v>
      </c>
      <c r="C632" s="2">
        <v>44565</v>
      </c>
      <c r="D632" t="str">
        <v>Upgrade</v>
      </c>
      <c r="E632">
        <v>737</v>
      </c>
      <c r="H632" t="str">
        <f t="shared" si="9"/>
        <v>Churned</v>
      </c>
    </row>
    <row r="633" spans="1:8" x14ac:dyDescent="0.3">
      <c r="A633">
        <v>10244</v>
      </c>
      <c r="B633" t="str">
        <v>Andhra Pradesh</v>
      </c>
      <c r="C633" s="2">
        <v>44760</v>
      </c>
      <c r="D633" t="str">
        <v>Upgrade</v>
      </c>
      <c r="E633">
        <v>652</v>
      </c>
      <c r="H633" t="str">
        <f t="shared" si="9"/>
        <v>Churned</v>
      </c>
    </row>
    <row r="634" spans="1:8" x14ac:dyDescent="0.3">
      <c r="A634">
        <v>10245</v>
      </c>
      <c r="B634" t="str">
        <v>Karnataka</v>
      </c>
      <c r="C634" s="2">
        <v>44922</v>
      </c>
      <c r="D634" t="str">
        <v>New</v>
      </c>
      <c r="E634">
        <v>2222</v>
      </c>
      <c r="H634" t="str">
        <f t="shared" si="9"/>
        <v>Active</v>
      </c>
    </row>
    <row r="635" spans="1:8" x14ac:dyDescent="0.3">
      <c r="A635">
        <v>10245</v>
      </c>
      <c r="B635" t="str">
        <v>Karnataka</v>
      </c>
      <c r="C635" s="2">
        <v>44866</v>
      </c>
      <c r="D635" t="str">
        <v>Upgrade</v>
      </c>
      <c r="E635">
        <v>1072</v>
      </c>
      <c r="H635" t="str">
        <f t="shared" si="9"/>
        <v>Active</v>
      </c>
    </row>
    <row r="636" spans="1:8" x14ac:dyDescent="0.3">
      <c r="A636">
        <v>10245</v>
      </c>
      <c r="B636" t="str">
        <v>Karnataka</v>
      </c>
      <c r="C636" s="2">
        <v>44988</v>
      </c>
      <c r="D636" t="str">
        <v>Upgrade</v>
      </c>
      <c r="E636">
        <v>1169</v>
      </c>
      <c r="H636" t="str">
        <f t="shared" si="9"/>
        <v>Active</v>
      </c>
    </row>
    <row r="637" spans="1:8" x14ac:dyDescent="0.3">
      <c r="A637">
        <v>10246</v>
      </c>
      <c r="B637" t="str">
        <v>Andhra Pradesh</v>
      </c>
      <c r="C637" s="2">
        <v>44393</v>
      </c>
      <c r="D637" t="str">
        <v>New</v>
      </c>
      <c r="E637">
        <v>8493</v>
      </c>
      <c r="H637" t="str">
        <f t="shared" si="9"/>
        <v>Active</v>
      </c>
    </row>
    <row r="638" spans="1:8" x14ac:dyDescent="0.3">
      <c r="A638">
        <v>10246</v>
      </c>
      <c r="B638" t="str">
        <v>Andhra Pradesh</v>
      </c>
      <c r="C638" s="2">
        <v>44185</v>
      </c>
      <c r="D638" t="str">
        <v>Downgrade</v>
      </c>
      <c r="E638">
        <v>-626</v>
      </c>
      <c r="H638" t="str">
        <f t="shared" si="9"/>
        <v>Active</v>
      </c>
    </row>
    <row r="639" spans="1:8" x14ac:dyDescent="0.3">
      <c r="A639">
        <v>10246</v>
      </c>
      <c r="B639" t="str">
        <v>Andhra Pradesh</v>
      </c>
      <c r="C639" s="2">
        <v>44441</v>
      </c>
      <c r="D639" t="str">
        <v>Downgrade</v>
      </c>
      <c r="E639">
        <v>-597</v>
      </c>
      <c r="H639" t="str">
        <f t="shared" si="9"/>
        <v>Active</v>
      </c>
    </row>
    <row r="640" spans="1:8" x14ac:dyDescent="0.3">
      <c r="A640">
        <v>10247</v>
      </c>
      <c r="B640" t="str">
        <v>Andhra Pradesh</v>
      </c>
      <c r="C640" s="2">
        <v>44446</v>
      </c>
      <c r="D640" t="str">
        <v>New</v>
      </c>
      <c r="E640">
        <v>6297</v>
      </c>
      <c r="H640" t="str">
        <f t="shared" si="9"/>
        <v>Churned</v>
      </c>
    </row>
    <row r="641" spans="1:8" x14ac:dyDescent="0.3">
      <c r="A641">
        <v>10247</v>
      </c>
      <c r="B641" t="str">
        <v>Andhra Pradesh</v>
      </c>
      <c r="C641" s="2">
        <v>44317</v>
      </c>
      <c r="D641" t="str">
        <v>Churn</v>
      </c>
      <c r="E641">
        <v>-6297</v>
      </c>
      <c r="H641" t="str">
        <f t="shared" si="9"/>
        <v>Churned</v>
      </c>
    </row>
    <row r="642" spans="1:8" x14ac:dyDescent="0.3">
      <c r="A642">
        <v>10247</v>
      </c>
      <c r="B642" t="str">
        <v>Andhra Pradesh</v>
      </c>
      <c r="C642" s="2">
        <v>44466</v>
      </c>
      <c r="D642" t="str">
        <v>Upgrade</v>
      </c>
      <c r="E642">
        <v>1041</v>
      </c>
      <c r="H642" t="str">
        <f t="shared" si="9"/>
        <v>Churned</v>
      </c>
    </row>
    <row r="643" spans="1:8" x14ac:dyDescent="0.3">
      <c r="A643">
        <v>10248</v>
      </c>
      <c r="B643" t="str">
        <v>Andhra Pradesh</v>
      </c>
      <c r="C643" s="2">
        <v>44603</v>
      </c>
      <c r="D643" t="str">
        <v>New</v>
      </c>
      <c r="E643">
        <v>6518</v>
      </c>
      <c r="H643" t="str">
        <f t="shared" ref="H643:H706" si="10">IF(COUNTIFS(A:A, A643, D:D, "Churn")&gt;0, "Churned", "Active")</f>
        <v>Active</v>
      </c>
    </row>
    <row r="644" spans="1:8" x14ac:dyDescent="0.3">
      <c r="A644">
        <v>10249</v>
      </c>
      <c r="B644" t="str">
        <v>Tamil Nadu</v>
      </c>
      <c r="C644" s="2">
        <v>44546</v>
      </c>
      <c r="D644" t="str">
        <v>New</v>
      </c>
      <c r="E644">
        <v>6933</v>
      </c>
      <c r="H644" t="str">
        <f t="shared" si="10"/>
        <v>Active</v>
      </c>
    </row>
    <row r="645" spans="1:8" x14ac:dyDescent="0.3">
      <c r="A645">
        <v>10250</v>
      </c>
      <c r="B645" t="str">
        <v>Andhra Pradesh</v>
      </c>
      <c r="C645" s="2">
        <v>44458</v>
      </c>
      <c r="D645" t="str">
        <v>New</v>
      </c>
      <c r="E645">
        <v>3483</v>
      </c>
      <c r="H645" t="str">
        <f t="shared" si="10"/>
        <v>Active</v>
      </c>
    </row>
    <row r="646" spans="1:8" x14ac:dyDescent="0.3">
      <c r="A646">
        <v>10250</v>
      </c>
      <c r="B646" t="str">
        <v>Andhra Pradesh</v>
      </c>
      <c r="C646" s="2">
        <v>44295</v>
      </c>
      <c r="D646" t="str">
        <v>Upgrade</v>
      </c>
      <c r="E646">
        <v>494</v>
      </c>
      <c r="H646" t="str">
        <f t="shared" si="10"/>
        <v>Active</v>
      </c>
    </row>
    <row r="647" spans="1:8" x14ac:dyDescent="0.3">
      <c r="A647">
        <v>10250</v>
      </c>
      <c r="B647" t="str">
        <v>Andhra Pradesh</v>
      </c>
      <c r="C647" s="2">
        <v>44348</v>
      </c>
      <c r="D647" t="str">
        <v>Downgrade</v>
      </c>
      <c r="E647">
        <v>-690</v>
      </c>
      <c r="H647" t="str">
        <f t="shared" si="10"/>
        <v>Active</v>
      </c>
    </row>
    <row r="648" spans="1:8" x14ac:dyDescent="0.3">
      <c r="A648">
        <v>10250</v>
      </c>
      <c r="B648" t="str">
        <v>Andhra Pradesh</v>
      </c>
      <c r="C648" s="2">
        <v>44412</v>
      </c>
      <c r="D648" t="str">
        <v>Downgrade</v>
      </c>
      <c r="E648">
        <v>-409</v>
      </c>
      <c r="H648" t="str">
        <f t="shared" si="10"/>
        <v>Active</v>
      </c>
    </row>
    <row r="649" spans="1:8" x14ac:dyDescent="0.3">
      <c r="A649">
        <v>10251</v>
      </c>
      <c r="B649" t="str">
        <v>Karnataka</v>
      </c>
      <c r="C649" s="2">
        <v>44663</v>
      </c>
      <c r="D649" t="str">
        <v>New</v>
      </c>
      <c r="E649">
        <v>4118</v>
      </c>
      <c r="H649" t="str">
        <f t="shared" si="10"/>
        <v>Active</v>
      </c>
    </row>
    <row r="650" spans="1:8" x14ac:dyDescent="0.3">
      <c r="A650">
        <v>10251</v>
      </c>
      <c r="B650" t="str">
        <v>Karnataka</v>
      </c>
      <c r="C650" s="2">
        <v>44757</v>
      </c>
      <c r="D650" t="str">
        <v>Downgrade</v>
      </c>
      <c r="E650">
        <v>-567</v>
      </c>
      <c r="H650" t="str">
        <f t="shared" si="10"/>
        <v>Active</v>
      </c>
    </row>
    <row r="651" spans="1:8" x14ac:dyDescent="0.3">
      <c r="A651">
        <v>10252</v>
      </c>
      <c r="B651" t="str">
        <v>Kerala</v>
      </c>
      <c r="C651" s="2">
        <v>44859</v>
      </c>
      <c r="D651" t="str">
        <v>New</v>
      </c>
      <c r="E651">
        <v>8231</v>
      </c>
      <c r="H651" t="str">
        <f t="shared" si="10"/>
        <v>Active</v>
      </c>
    </row>
    <row r="652" spans="1:8" x14ac:dyDescent="0.3">
      <c r="A652">
        <v>10252</v>
      </c>
      <c r="B652" t="str">
        <v>Kerala</v>
      </c>
      <c r="C652" s="2">
        <v>44851</v>
      </c>
      <c r="D652" t="str">
        <v>Upgrade</v>
      </c>
      <c r="E652">
        <v>1122</v>
      </c>
      <c r="H652" t="str">
        <f t="shared" si="10"/>
        <v>Active</v>
      </c>
    </row>
    <row r="653" spans="1:8" x14ac:dyDescent="0.3">
      <c r="A653">
        <v>10252</v>
      </c>
      <c r="B653" t="str">
        <v>Kerala</v>
      </c>
      <c r="C653" s="2">
        <v>44837</v>
      </c>
      <c r="D653" t="str">
        <v>Downgrade</v>
      </c>
      <c r="E653">
        <v>-527</v>
      </c>
      <c r="H653" t="str">
        <f t="shared" si="10"/>
        <v>Active</v>
      </c>
    </row>
    <row r="654" spans="1:8" x14ac:dyDescent="0.3">
      <c r="A654">
        <v>10253</v>
      </c>
      <c r="B654" t="str">
        <v>Andhra Pradesh</v>
      </c>
      <c r="C654" s="2">
        <v>44712</v>
      </c>
      <c r="D654" t="str">
        <v>New</v>
      </c>
      <c r="E654">
        <v>1374</v>
      </c>
      <c r="H654" t="str">
        <f t="shared" si="10"/>
        <v>Churned</v>
      </c>
    </row>
    <row r="655" spans="1:8" x14ac:dyDescent="0.3">
      <c r="A655">
        <v>10253</v>
      </c>
      <c r="B655" t="str">
        <v>Andhra Pradesh</v>
      </c>
      <c r="C655" s="2">
        <v>44789</v>
      </c>
      <c r="D655" t="str">
        <v>Churn</v>
      </c>
      <c r="E655">
        <v>-1374</v>
      </c>
      <c r="H655" t="str">
        <f t="shared" si="10"/>
        <v>Churned</v>
      </c>
    </row>
    <row r="656" spans="1:8" x14ac:dyDescent="0.3">
      <c r="A656">
        <v>10253</v>
      </c>
      <c r="B656" t="str">
        <v>Andhra Pradesh</v>
      </c>
      <c r="C656" s="2">
        <v>44575</v>
      </c>
      <c r="D656" t="str">
        <v>Upgrade</v>
      </c>
      <c r="E656">
        <v>866</v>
      </c>
      <c r="H656" t="str">
        <f t="shared" si="10"/>
        <v>Churned</v>
      </c>
    </row>
    <row r="657" spans="1:8" x14ac:dyDescent="0.3">
      <c r="A657">
        <v>10254</v>
      </c>
      <c r="B657" t="str">
        <v>Karnataka</v>
      </c>
      <c r="C657" s="2">
        <v>44273</v>
      </c>
      <c r="D657" t="str">
        <v>New</v>
      </c>
      <c r="E657">
        <v>3702</v>
      </c>
      <c r="H657" t="str">
        <f t="shared" si="10"/>
        <v>Active</v>
      </c>
    </row>
    <row r="658" spans="1:8" x14ac:dyDescent="0.3">
      <c r="A658">
        <v>10254</v>
      </c>
      <c r="B658" t="str">
        <v>Karnataka</v>
      </c>
      <c r="C658" s="2">
        <v>44290</v>
      </c>
      <c r="D658" t="str">
        <v>Upgrade</v>
      </c>
      <c r="E658">
        <v>1153</v>
      </c>
      <c r="H658" t="str">
        <f t="shared" si="10"/>
        <v>Active</v>
      </c>
    </row>
    <row r="659" spans="1:8" x14ac:dyDescent="0.3">
      <c r="A659">
        <v>10254</v>
      </c>
      <c r="B659" t="str">
        <v>Karnataka</v>
      </c>
      <c r="C659" s="2">
        <v>44298</v>
      </c>
      <c r="D659" t="str">
        <v>Upgrade</v>
      </c>
      <c r="E659">
        <v>970</v>
      </c>
      <c r="H659" t="str">
        <f t="shared" si="10"/>
        <v>Active</v>
      </c>
    </row>
    <row r="660" spans="1:8" x14ac:dyDescent="0.3">
      <c r="A660">
        <v>10255</v>
      </c>
      <c r="B660" t="str">
        <v>Kerala</v>
      </c>
      <c r="C660" s="2">
        <v>45189</v>
      </c>
      <c r="D660" t="str">
        <v>New</v>
      </c>
      <c r="E660">
        <v>7058</v>
      </c>
      <c r="H660" t="str">
        <f t="shared" si="10"/>
        <v>Active</v>
      </c>
    </row>
    <row r="661" spans="1:8" x14ac:dyDescent="0.3">
      <c r="A661">
        <v>10255</v>
      </c>
      <c r="B661" t="str">
        <v>Kerala</v>
      </c>
      <c r="C661" s="2">
        <v>45112</v>
      </c>
      <c r="D661" t="str">
        <v>Upgrade</v>
      </c>
      <c r="E661">
        <v>1050</v>
      </c>
      <c r="H661" t="str">
        <f t="shared" si="10"/>
        <v>Active</v>
      </c>
    </row>
    <row r="662" spans="1:8" x14ac:dyDescent="0.3">
      <c r="A662">
        <v>10255</v>
      </c>
      <c r="B662" t="str">
        <v>Kerala</v>
      </c>
      <c r="C662" s="2">
        <v>45041</v>
      </c>
      <c r="D662" t="str">
        <v>Upgrade</v>
      </c>
      <c r="E662">
        <v>1037</v>
      </c>
      <c r="H662" t="str">
        <f t="shared" si="10"/>
        <v>Active</v>
      </c>
    </row>
    <row r="663" spans="1:8" x14ac:dyDescent="0.3">
      <c r="A663">
        <v>10256</v>
      </c>
      <c r="B663" t="str">
        <v>Karnataka</v>
      </c>
      <c r="C663" s="2">
        <v>44249</v>
      </c>
      <c r="D663" t="str">
        <v>New</v>
      </c>
      <c r="E663">
        <v>1277</v>
      </c>
      <c r="H663" t="str">
        <f t="shared" si="10"/>
        <v>Churned</v>
      </c>
    </row>
    <row r="664" spans="1:8" x14ac:dyDescent="0.3">
      <c r="A664">
        <v>10256</v>
      </c>
      <c r="B664" t="str">
        <v>Karnataka</v>
      </c>
      <c r="C664" s="2">
        <v>44019</v>
      </c>
      <c r="D664" t="str">
        <v>Churn</v>
      </c>
      <c r="E664">
        <v>-1277</v>
      </c>
      <c r="H664" t="str">
        <f t="shared" si="10"/>
        <v>Churned</v>
      </c>
    </row>
    <row r="665" spans="1:8" x14ac:dyDescent="0.3">
      <c r="A665">
        <v>10257</v>
      </c>
      <c r="B665" t="str">
        <v>Tamil Nadu</v>
      </c>
      <c r="C665" s="2">
        <v>44775</v>
      </c>
      <c r="D665" t="str">
        <v>New</v>
      </c>
      <c r="E665">
        <v>7902</v>
      </c>
      <c r="H665" t="str">
        <f t="shared" si="10"/>
        <v>Active</v>
      </c>
    </row>
    <row r="666" spans="1:8" x14ac:dyDescent="0.3">
      <c r="A666">
        <v>10258</v>
      </c>
      <c r="B666" t="str">
        <v>Andhra Pradesh</v>
      </c>
      <c r="C666" s="2">
        <v>44174</v>
      </c>
      <c r="D666" t="str">
        <v>New</v>
      </c>
      <c r="E666">
        <v>2791</v>
      </c>
      <c r="H666" t="str">
        <f t="shared" si="10"/>
        <v>Active</v>
      </c>
    </row>
    <row r="667" spans="1:8" x14ac:dyDescent="0.3">
      <c r="A667">
        <v>10259</v>
      </c>
      <c r="B667" t="str">
        <v>Karnataka</v>
      </c>
      <c r="C667" s="2">
        <v>44300</v>
      </c>
      <c r="D667" t="str">
        <v>New</v>
      </c>
      <c r="E667">
        <v>6224</v>
      </c>
      <c r="H667" t="str">
        <f t="shared" si="10"/>
        <v>Churned</v>
      </c>
    </row>
    <row r="668" spans="1:8" x14ac:dyDescent="0.3">
      <c r="A668">
        <v>10259</v>
      </c>
      <c r="B668" t="str">
        <v>Karnataka</v>
      </c>
      <c r="C668" s="2">
        <v>44299</v>
      </c>
      <c r="D668" t="str">
        <v>Churn</v>
      </c>
      <c r="E668">
        <v>-6224</v>
      </c>
      <c r="H668" t="str">
        <f t="shared" si="10"/>
        <v>Churned</v>
      </c>
    </row>
    <row r="669" spans="1:8" x14ac:dyDescent="0.3">
      <c r="A669">
        <v>10259</v>
      </c>
      <c r="B669" t="str">
        <v>Karnataka</v>
      </c>
      <c r="C669" s="2">
        <v>44233</v>
      </c>
      <c r="D669" t="str">
        <v>Upgrade</v>
      </c>
      <c r="E669">
        <v>844</v>
      </c>
      <c r="H669" t="str">
        <f t="shared" si="10"/>
        <v>Churned</v>
      </c>
    </row>
    <row r="670" spans="1:8" x14ac:dyDescent="0.3">
      <c r="A670">
        <v>10260</v>
      </c>
      <c r="B670" t="str">
        <v>Karnataka</v>
      </c>
      <c r="C670" s="2">
        <v>44166</v>
      </c>
      <c r="D670" t="str">
        <v>New</v>
      </c>
      <c r="E670">
        <v>6916</v>
      </c>
      <c r="H670" t="str">
        <f t="shared" si="10"/>
        <v>Active</v>
      </c>
    </row>
    <row r="671" spans="1:8" x14ac:dyDescent="0.3">
      <c r="A671">
        <v>10261</v>
      </c>
      <c r="B671" t="str">
        <v>Kerala</v>
      </c>
      <c r="C671" s="2">
        <v>44153</v>
      </c>
      <c r="D671" t="str">
        <v>New</v>
      </c>
      <c r="E671">
        <v>7661</v>
      </c>
      <c r="H671" t="str">
        <f t="shared" si="10"/>
        <v>Churned</v>
      </c>
    </row>
    <row r="672" spans="1:8" x14ac:dyDescent="0.3">
      <c r="A672">
        <v>10261</v>
      </c>
      <c r="B672" t="str">
        <v>Kerala</v>
      </c>
      <c r="C672" s="2">
        <v>44116</v>
      </c>
      <c r="D672" t="str">
        <v>Churn</v>
      </c>
      <c r="E672">
        <v>-7661</v>
      </c>
      <c r="H672" t="str">
        <f t="shared" si="10"/>
        <v>Churned</v>
      </c>
    </row>
    <row r="673" spans="1:8" x14ac:dyDescent="0.3">
      <c r="A673">
        <v>10261</v>
      </c>
      <c r="B673" t="str">
        <v>Kerala</v>
      </c>
      <c r="C673" s="2">
        <v>43987</v>
      </c>
      <c r="D673" t="str">
        <v>Upgrade</v>
      </c>
      <c r="E673">
        <v>398</v>
      </c>
      <c r="H673" t="str">
        <f t="shared" si="10"/>
        <v>Churned</v>
      </c>
    </row>
    <row r="674" spans="1:8" x14ac:dyDescent="0.3">
      <c r="A674">
        <v>10262</v>
      </c>
      <c r="B674" t="str">
        <v>Andhra Pradesh</v>
      </c>
      <c r="C674" s="2">
        <v>44571</v>
      </c>
      <c r="D674" t="str">
        <v>New</v>
      </c>
      <c r="E674">
        <v>5312</v>
      </c>
      <c r="H674" t="str">
        <f t="shared" si="10"/>
        <v>Churned</v>
      </c>
    </row>
    <row r="675" spans="1:8" x14ac:dyDescent="0.3">
      <c r="A675">
        <v>10262</v>
      </c>
      <c r="B675" t="str">
        <v>Andhra Pradesh</v>
      </c>
      <c r="C675" s="2">
        <v>44383</v>
      </c>
      <c r="D675" t="str">
        <v>Churn</v>
      </c>
      <c r="E675">
        <v>-5312</v>
      </c>
      <c r="H675" t="str">
        <f t="shared" si="10"/>
        <v>Churned</v>
      </c>
    </row>
    <row r="676" spans="1:8" x14ac:dyDescent="0.3">
      <c r="A676">
        <v>10263</v>
      </c>
      <c r="B676" t="str">
        <v>Kerala</v>
      </c>
      <c r="C676" s="2">
        <v>44213</v>
      </c>
      <c r="D676" t="str">
        <v>New</v>
      </c>
      <c r="E676">
        <v>8858</v>
      </c>
      <c r="H676" t="str">
        <f t="shared" si="10"/>
        <v>Active</v>
      </c>
    </row>
    <row r="677" spans="1:8" x14ac:dyDescent="0.3">
      <c r="A677">
        <v>10263</v>
      </c>
      <c r="B677" t="str">
        <v>Kerala</v>
      </c>
      <c r="C677" s="2">
        <v>44229</v>
      </c>
      <c r="D677" t="str">
        <v>Upgrade</v>
      </c>
      <c r="E677">
        <v>549</v>
      </c>
      <c r="H677" t="str">
        <f t="shared" si="10"/>
        <v>Active</v>
      </c>
    </row>
    <row r="678" spans="1:8" x14ac:dyDescent="0.3">
      <c r="A678">
        <v>10263</v>
      </c>
      <c r="B678" t="str">
        <v>Kerala</v>
      </c>
      <c r="C678" s="2">
        <v>44137</v>
      </c>
      <c r="D678" t="str">
        <v>Upgrade</v>
      </c>
      <c r="E678">
        <v>1147</v>
      </c>
      <c r="H678" t="str">
        <f t="shared" si="10"/>
        <v>Active</v>
      </c>
    </row>
    <row r="679" spans="1:8" x14ac:dyDescent="0.3">
      <c r="A679">
        <v>10263</v>
      </c>
      <c r="B679" t="str">
        <v>Kerala</v>
      </c>
      <c r="C679" s="2">
        <v>44063</v>
      </c>
      <c r="D679" t="str">
        <v>Downgrade</v>
      </c>
      <c r="E679">
        <v>-232</v>
      </c>
      <c r="H679" t="str">
        <f t="shared" si="10"/>
        <v>Active</v>
      </c>
    </row>
    <row r="680" spans="1:8" x14ac:dyDescent="0.3">
      <c r="A680">
        <v>10264</v>
      </c>
      <c r="B680" t="str">
        <v>Tamil Nadu</v>
      </c>
      <c r="C680" s="2">
        <v>44830</v>
      </c>
      <c r="D680" t="str">
        <v>New</v>
      </c>
      <c r="E680">
        <v>5527</v>
      </c>
      <c r="H680" t="str">
        <f t="shared" si="10"/>
        <v>Active</v>
      </c>
    </row>
    <row r="681" spans="1:8" x14ac:dyDescent="0.3">
      <c r="A681">
        <v>10264</v>
      </c>
      <c r="B681" t="str">
        <v>Tamil Nadu</v>
      </c>
      <c r="C681" s="2">
        <v>44880</v>
      </c>
      <c r="D681" t="str">
        <v>Upgrade</v>
      </c>
      <c r="E681">
        <v>309</v>
      </c>
      <c r="H681" t="str">
        <f t="shared" si="10"/>
        <v>Active</v>
      </c>
    </row>
    <row r="682" spans="1:8" x14ac:dyDescent="0.3">
      <c r="A682">
        <v>10264</v>
      </c>
      <c r="B682" t="str">
        <v>Tamil Nadu</v>
      </c>
      <c r="C682" s="2">
        <v>44724</v>
      </c>
      <c r="D682" t="str">
        <v>Upgrade</v>
      </c>
      <c r="E682">
        <v>1165</v>
      </c>
      <c r="H682" t="str">
        <f t="shared" si="10"/>
        <v>Active</v>
      </c>
    </row>
    <row r="683" spans="1:8" x14ac:dyDescent="0.3">
      <c r="A683">
        <v>10264</v>
      </c>
      <c r="B683" t="str">
        <v>Tamil Nadu</v>
      </c>
      <c r="C683" s="2">
        <v>44859</v>
      </c>
      <c r="D683" t="str">
        <v>Downgrade</v>
      </c>
      <c r="E683">
        <v>-539</v>
      </c>
      <c r="H683" t="str">
        <f t="shared" si="10"/>
        <v>Active</v>
      </c>
    </row>
    <row r="684" spans="1:8" x14ac:dyDescent="0.3">
      <c r="A684">
        <v>10265</v>
      </c>
      <c r="B684" t="str">
        <v>Tamil Nadu</v>
      </c>
      <c r="C684" s="2">
        <v>44439</v>
      </c>
      <c r="D684" t="str">
        <v>New</v>
      </c>
      <c r="E684">
        <v>8383</v>
      </c>
      <c r="H684" t="str">
        <f t="shared" si="10"/>
        <v>Active</v>
      </c>
    </row>
    <row r="685" spans="1:8" x14ac:dyDescent="0.3">
      <c r="A685">
        <v>10266</v>
      </c>
      <c r="B685" t="str">
        <v>Karnataka</v>
      </c>
      <c r="C685" s="2">
        <v>43994</v>
      </c>
      <c r="D685" t="str">
        <v>New</v>
      </c>
      <c r="E685">
        <v>6606</v>
      </c>
      <c r="H685" t="str">
        <f t="shared" si="10"/>
        <v>Churned</v>
      </c>
    </row>
    <row r="686" spans="1:8" x14ac:dyDescent="0.3">
      <c r="A686">
        <v>10266</v>
      </c>
      <c r="B686" t="str">
        <v>Karnataka</v>
      </c>
      <c r="C686" s="2">
        <v>44099</v>
      </c>
      <c r="D686" t="str">
        <v>Churn</v>
      </c>
      <c r="E686">
        <v>-6606</v>
      </c>
      <c r="H686" t="str">
        <f t="shared" si="10"/>
        <v>Churned</v>
      </c>
    </row>
    <row r="687" spans="1:8" x14ac:dyDescent="0.3">
      <c r="A687">
        <v>10266</v>
      </c>
      <c r="B687" t="str">
        <v>Karnataka</v>
      </c>
      <c r="C687" s="2">
        <v>44244</v>
      </c>
      <c r="D687" t="str">
        <v>Upgrade</v>
      </c>
      <c r="E687">
        <v>483</v>
      </c>
      <c r="H687" t="str">
        <f t="shared" si="10"/>
        <v>Churned</v>
      </c>
    </row>
    <row r="688" spans="1:8" x14ac:dyDescent="0.3">
      <c r="A688">
        <v>10267</v>
      </c>
      <c r="B688" t="str">
        <v>Kerala</v>
      </c>
      <c r="C688" s="2">
        <v>44585</v>
      </c>
      <c r="D688" t="str">
        <v>New</v>
      </c>
      <c r="E688">
        <v>2181</v>
      </c>
      <c r="H688" t="str">
        <f t="shared" si="10"/>
        <v>Active</v>
      </c>
    </row>
    <row r="689" spans="1:8" x14ac:dyDescent="0.3">
      <c r="A689">
        <v>10268</v>
      </c>
      <c r="B689" t="str">
        <v>Karnataka</v>
      </c>
      <c r="C689" s="2">
        <v>44556</v>
      </c>
      <c r="D689" t="str">
        <v>New</v>
      </c>
      <c r="E689">
        <v>5619</v>
      </c>
      <c r="H689" t="str">
        <f t="shared" si="10"/>
        <v>Active</v>
      </c>
    </row>
    <row r="690" spans="1:8" x14ac:dyDescent="0.3">
      <c r="A690">
        <v>10269</v>
      </c>
      <c r="B690" t="str">
        <v>Andhra Pradesh</v>
      </c>
      <c r="C690" s="2">
        <v>44736</v>
      </c>
      <c r="D690" t="str">
        <v>New</v>
      </c>
      <c r="E690">
        <v>7189</v>
      </c>
      <c r="H690" t="str">
        <f t="shared" si="10"/>
        <v>Active</v>
      </c>
    </row>
    <row r="691" spans="1:8" x14ac:dyDescent="0.3">
      <c r="A691">
        <v>10269</v>
      </c>
      <c r="B691" t="str">
        <v>Andhra Pradesh</v>
      </c>
      <c r="C691" s="2">
        <v>44611</v>
      </c>
      <c r="D691" t="str">
        <v>Downgrade</v>
      </c>
      <c r="E691">
        <v>-280</v>
      </c>
      <c r="H691" t="str">
        <f t="shared" si="10"/>
        <v>Active</v>
      </c>
    </row>
    <row r="692" spans="1:8" x14ac:dyDescent="0.3">
      <c r="A692">
        <v>10269</v>
      </c>
      <c r="B692" t="str">
        <v>Andhra Pradesh</v>
      </c>
      <c r="C692" s="2">
        <v>44796</v>
      </c>
      <c r="D692" t="str">
        <v>Downgrade</v>
      </c>
      <c r="E692">
        <v>-554</v>
      </c>
      <c r="H692" t="str">
        <f t="shared" si="10"/>
        <v>Active</v>
      </c>
    </row>
    <row r="693" spans="1:8" x14ac:dyDescent="0.3">
      <c r="A693">
        <v>10269</v>
      </c>
      <c r="B693" t="str">
        <v>Andhra Pradesh</v>
      </c>
      <c r="C693" s="2">
        <v>44567</v>
      </c>
      <c r="D693" t="str">
        <v>Upgrade</v>
      </c>
      <c r="E693">
        <v>537</v>
      </c>
      <c r="H693" t="str">
        <f t="shared" si="10"/>
        <v>Active</v>
      </c>
    </row>
    <row r="694" spans="1:8" x14ac:dyDescent="0.3">
      <c r="A694">
        <v>10270</v>
      </c>
      <c r="B694" t="str">
        <v>Tamil Nadu</v>
      </c>
      <c r="C694" s="2">
        <v>44840</v>
      </c>
      <c r="D694" t="str">
        <v>New</v>
      </c>
      <c r="E694">
        <v>1242</v>
      </c>
      <c r="H694" t="str">
        <f t="shared" si="10"/>
        <v>Active</v>
      </c>
    </row>
    <row r="695" spans="1:8" x14ac:dyDescent="0.3">
      <c r="A695">
        <v>10270</v>
      </c>
      <c r="B695" t="str">
        <v>Tamil Nadu</v>
      </c>
      <c r="C695" s="2">
        <v>44997</v>
      </c>
      <c r="D695" t="str">
        <v>Upgrade</v>
      </c>
      <c r="E695">
        <v>761</v>
      </c>
      <c r="H695" t="str">
        <f t="shared" si="10"/>
        <v>Active</v>
      </c>
    </row>
    <row r="696" spans="1:8" x14ac:dyDescent="0.3">
      <c r="A696">
        <v>10270</v>
      </c>
      <c r="B696" t="str">
        <v>Tamil Nadu</v>
      </c>
      <c r="C696" s="2">
        <v>44924</v>
      </c>
      <c r="D696" t="str">
        <v>Upgrade</v>
      </c>
      <c r="E696">
        <v>866</v>
      </c>
      <c r="H696" t="str">
        <f t="shared" si="10"/>
        <v>Active</v>
      </c>
    </row>
    <row r="697" spans="1:8" x14ac:dyDescent="0.3">
      <c r="A697">
        <v>10271</v>
      </c>
      <c r="B697" t="str">
        <v>Karnataka</v>
      </c>
      <c r="C697" s="2">
        <v>44540</v>
      </c>
      <c r="D697" t="str">
        <v>New</v>
      </c>
      <c r="E697">
        <v>6412</v>
      </c>
      <c r="H697" t="str">
        <f t="shared" si="10"/>
        <v>Active</v>
      </c>
    </row>
    <row r="698" spans="1:8" x14ac:dyDescent="0.3">
      <c r="A698">
        <v>10271</v>
      </c>
      <c r="B698" t="str">
        <v>Karnataka</v>
      </c>
      <c r="C698" s="2">
        <v>44435</v>
      </c>
      <c r="D698" t="str">
        <v>Upgrade</v>
      </c>
      <c r="E698">
        <v>933</v>
      </c>
      <c r="H698" t="str">
        <f t="shared" si="10"/>
        <v>Active</v>
      </c>
    </row>
    <row r="699" spans="1:8" x14ac:dyDescent="0.3">
      <c r="A699">
        <v>10271</v>
      </c>
      <c r="B699" t="str">
        <v>Karnataka</v>
      </c>
      <c r="C699" s="2">
        <v>44392</v>
      </c>
      <c r="D699" t="str">
        <v>Downgrade</v>
      </c>
      <c r="E699">
        <v>-275</v>
      </c>
      <c r="H699" t="str">
        <f t="shared" si="10"/>
        <v>Active</v>
      </c>
    </row>
    <row r="700" spans="1:8" x14ac:dyDescent="0.3">
      <c r="A700">
        <v>10271</v>
      </c>
      <c r="B700" t="str">
        <v>Karnataka</v>
      </c>
      <c r="C700" s="2">
        <v>44283</v>
      </c>
      <c r="D700" t="str">
        <v>Upgrade</v>
      </c>
      <c r="E700">
        <v>689</v>
      </c>
      <c r="H700" t="str">
        <f t="shared" si="10"/>
        <v>Active</v>
      </c>
    </row>
    <row r="701" spans="1:8" x14ac:dyDescent="0.3">
      <c r="A701">
        <v>10272</v>
      </c>
      <c r="B701" t="str">
        <v>Andhra Pradesh</v>
      </c>
      <c r="C701" s="2">
        <v>44693</v>
      </c>
      <c r="D701" t="str">
        <v>New</v>
      </c>
      <c r="E701">
        <v>1872</v>
      </c>
      <c r="H701" t="str">
        <f t="shared" si="10"/>
        <v>Active</v>
      </c>
    </row>
    <row r="702" spans="1:8" x14ac:dyDescent="0.3">
      <c r="A702">
        <v>10272</v>
      </c>
      <c r="B702" t="str">
        <v>Andhra Pradesh</v>
      </c>
      <c r="C702" s="2">
        <v>44555</v>
      </c>
      <c r="D702" t="str">
        <v>Upgrade</v>
      </c>
      <c r="E702">
        <v>615</v>
      </c>
      <c r="H702" t="str">
        <f t="shared" si="10"/>
        <v>Active</v>
      </c>
    </row>
    <row r="703" spans="1:8" x14ac:dyDescent="0.3">
      <c r="A703">
        <v>10272</v>
      </c>
      <c r="B703" t="str">
        <v>Andhra Pradesh</v>
      </c>
      <c r="C703" s="2">
        <v>44736</v>
      </c>
      <c r="D703" t="str">
        <v>Upgrade</v>
      </c>
      <c r="E703">
        <v>576</v>
      </c>
      <c r="H703" t="str">
        <f t="shared" si="10"/>
        <v>Active</v>
      </c>
    </row>
    <row r="704" spans="1:8" x14ac:dyDescent="0.3">
      <c r="A704">
        <v>10272</v>
      </c>
      <c r="B704" t="str">
        <v>Andhra Pradesh</v>
      </c>
      <c r="C704" s="2">
        <v>44561</v>
      </c>
      <c r="D704" t="str">
        <v>Upgrade</v>
      </c>
      <c r="E704">
        <v>491</v>
      </c>
      <c r="H704" t="str">
        <f t="shared" si="10"/>
        <v>Active</v>
      </c>
    </row>
    <row r="705" spans="1:8" x14ac:dyDescent="0.3">
      <c r="A705">
        <v>10273</v>
      </c>
      <c r="B705" t="str">
        <v>Karnataka</v>
      </c>
      <c r="C705" s="2">
        <v>45118</v>
      </c>
      <c r="D705" t="str">
        <v>New</v>
      </c>
      <c r="E705">
        <v>1846</v>
      </c>
      <c r="H705" t="str">
        <f t="shared" si="10"/>
        <v>Active</v>
      </c>
    </row>
    <row r="706" spans="1:8" x14ac:dyDescent="0.3">
      <c r="A706">
        <v>10273</v>
      </c>
      <c r="B706" t="str">
        <v>Karnataka</v>
      </c>
      <c r="C706" s="2">
        <v>44923</v>
      </c>
      <c r="D706" t="str">
        <v>Upgrade</v>
      </c>
      <c r="E706">
        <v>867</v>
      </c>
      <c r="H706" t="str">
        <f t="shared" si="10"/>
        <v>Active</v>
      </c>
    </row>
    <row r="707" spans="1:8" x14ac:dyDescent="0.3">
      <c r="A707">
        <v>10273</v>
      </c>
      <c r="B707" t="str">
        <v>Karnataka</v>
      </c>
      <c r="C707" s="2">
        <v>44957</v>
      </c>
      <c r="D707" t="str">
        <v>Downgrade</v>
      </c>
      <c r="E707">
        <v>-532</v>
      </c>
      <c r="H707" t="str">
        <f t="shared" ref="H707:H770" si="11">IF(COUNTIFS(A:A, A707, D:D, "Churn")&gt;0, "Churned", "Active")</f>
        <v>Active</v>
      </c>
    </row>
    <row r="708" spans="1:8" x14ac:dyDescent="0.3">
      <c r="A708">
        <v>10273</v>
      </c>
      <c r="B708" t="str">
        <v>Karnataka</v>
      </c>
      <c r="C708" s="2">
        <v>45107</v>
      </c>
      <c r="D708" t="str">
        <v>Upgrade</v>
      </c>
      <c r="E708">
        <v>723</v>
      </c>
      <c r="H708" t="str">
        <f t="shared" si="11"/>
        <v>Active</v>
      </c>
    </row>
    <row r="709" spans="1:8" x14ac:dyDescent="0.3">
      <c r="A709">
        <v>10274</v>
      </c>
      <c r="B709" t="str">
        <v>Karnataka</v>
      </c>
      <c r="C709" s="2">
        <v>44650</v>
      </c>
      <c r="D709" t="str">
        <v>New</v>
      </c>
      <c r="E709">
        <v>5268</v>
      </c>
      <c r="H709" t="str">
        <f t="shared" si="11"/>
        <v>Active</v>
      </c>
    </row>
    <row r="710" spans="1:8" x14ac:dyDescent="0.3">
      <c r="A710">
        <v>10275</v>
      </c>
      <c r="B710" t="str">
        <v>Andhra Pradesh</v>
      </c>
      <c r="C710" s="2">
        <v>44279</v>
      </c>
      <c r="D710" t="str">
        <v>New</v>
      </c>
      <c r="E710">
        <v>3202</v>
      </c>
      <c r="H710" t="str">
        <f t="shared" si="11"/>
        <v>Active</v>
      </c>
    </row>
    <row r="711" spans="1:8" x14ac:dyDescent="0.3">
      <c r="A711">
        <v>10275</v>
      </c>
      <c r="B711" t="str">
        <v>Andhra Pradesh</v>
      </c>
      <c r="C711" s="2">
        <v>44362</v>
      </c>
      <c r="D711" t="str">
        <v>Upgrade</v>
      </c>
      <c r="E711">
        <v>449</v>
      </c>
      <c r="H711" t="str">
        <f t="shared" si="11"/>
        <v>Active</v>
      </c>
    </row>
    <row r="712" spans="1:8" x14ac:dyDescent="0.3">
      <c r="A712">
        <v>10275</v>
      </c>
      <c r="B712" t="str">
        <v>Andhra Pradesh</v>
      </c>
      <c r="C712" s="2">
        <v>44240</v>
      </c>
      <c r="D712" t="str">
        <v>Upgrade</v>
      </c>
      <c r="E712">
        <v>582</v>
      </c>
      <c r="H712" t="str">
        <f t="shared" si="11"/>
        <v>Active</v>
      </c>
    </row>
    <row r="713" spans="1:8" x14ac:dyDescent="0.3">
      <c r="A713">
        <v>10275</v>
      </c>
      <c r="B713" t="str">
        <v>Andhra Pradesh</v>
      </c>
      <c r="C713" s="2">
        <v>44423</v>
      </c>
      <c r="D713" t="str">
        <v>Upgrade</v>
      </c>
      <c r="E713">
        <v>1101</v>
      </c>
      <c r="H713" t="str">
        <f t="shared" si="11"/>
        <v>Active</v>
      </c>
    </row>
    <row r="714" spans="1:8" x14ac:dyDescent="0.3">
      <c r="A714">
        <v>10276</v>
      </c>
      <c r="B714" t="str">
        <v>Tamil Nadu</v>
      </c>
      <c r="C714" s="2">
        <v>44502</v>
      </c>
      <c r="D714" t="str">
        <v>New</v>
      </c>
      <c r="E714">
        <v>6905</v>
      </c>
      <c r="H714" t="str">
        <f t="shared" si="11"/>
        <v>Active</v>
      </c>
    </row>
    <row r="715" spans="1:8" x14ac:dyDescent="0.3">
      <c r="A715">
        <v>10276</v>
      </c>
      <c r="B715" t="str">
        <v>Tamil Nadu</v>
      </c>
      <c r="C715" s="2">
        <v>44696</v>
      </c>
      <c r="D715" t="str">
        <v>Upgrade</v>
      </c>
      <c r="E715">
        <v>931</v>
      </c>
      <c r="H715" t="str">
        <f t="shared" si="11"/>
        <v>Active</v>
      </c>
    </row>
    <row r="716" spans="1:8" x14ac:dyDescent="0.3">
      <c r="A716">
        <v>10276</v>
      </c>
      <c r="B716" t="str">
        <v>Tamil Nadu</v>
      </c>
      <c r="C716" s="2">
        <v>44476</v>
      </c>
      <c r="D716" t="str">
        <v>Upgrade</v>
      </c>
      <c r="E716">
        <v>438</v>
      </c>
      <c r="H716" t="str">
        <f t="shared" si="11"/>
        <v>Active</v>
      </c>
    </row>
    <row r="717" spans="1:8" x14ac:dyDescent="0.3">
      <c r="A717">
        <v>10277</v>
      </c>
      <c r="B717" t="str">
        <v>Kerala</v>
      </c>
      <c r="C717" s="2">
        <v>44841</v>
      </c>
      <c r="D717" t="str">
        <v>New</v>
      </c>
      <c r="E717">
        <v>7894</v>
      </c>
      <c r="H717" t="str">
        <f t="shared" si="11"/>
        <v>Active</v>
      </c>
    </row>
    <row r="718" spans="1:8" x14ac:dyDescent="0.3">
      <c r="A718">
        <v>10278</v>
      </c>
      <c r="B718" t="str">
        <v>Karnataka</v>
      </c>
      <c r="C718" s="2">
        <v>44933</v>
      </c>
      <c r="D718" t="str">
        <v>New</v>
      </c>
      <c r="E718">
        <v>4527</v>
      </c>
      <c r="H718" t="str">
        <f t="shared" si="11"/>
        <v>Churned</v>
      </c>
    </row>
    <row r="719" spans="1:8" x14ac:dyDescent="0.3">
      <c r="A719">
        <v>10278</v>
      </c>
      <c r="B719" t="str">
        <v>Karnataka</v>
      </c>
      <c r="C719" s="2">
        <v>45095</v>
      </c>
      <c r="D719" t="str">
        <v>Churn</v>
      </c>
      <c r="E719">
        <v>-4527</v>
      </c>
      <c r="H719" t="str">
        <f t="shared" si="11"/>
        <v>Churned</v>
      </c>
    </row>
    <row r="720" spans="1:8" x14ac:dyDescent="0.3">
      <c r="A720">
        <v>10278</v>
      </c>
      <c r="B720" t="str">
        <v>Karnataka</v>
      </c>
      <c r="C720" s="2">
        <v>44831</v>
      </c>
      <c r="D720" t="str">
        <v>Upgrade</v>
      </c>
      <c r="E720">
        <v>917</v>
      </c>
      <c r="H720" t="str">
        <f t="shared" si="11"/>
        <v>Churned</v>
      </c>
    </row>
    <row r="721" spans="1:8" x14ac:dyDescent="0.3">
      <c r="A721">
        <v>10279</v>
      </c>
      <c r="B721" t="str">
        <v>Andhra Pradesh</v>
      </c>
      <c r="C721" s="2">
        <v>44594</v>
      </c>
      <c r="D721" t="str">
        <v>New</v>
      </c>
      <c r="E721">
        <v>8901</v>
      </c>
      <c r="H721" t="str">
        <f t="shared" si="11"/>
        <v>Churned</v>
      </c>
    </row>
    <row r="722" spans="1:8" x14ac:dyDescent="0.3">
      <c r="A722">
        <v>10279</v>
      </c>
      <c r="B722" t="str">
        <v>Andhra Pradesh</v>
      </c>
      <c r="C722" s="2">
        <v>44707</v>
      </c>
      <c r="D722" t="str">
        <v>Churn</v>
      </c>
      <c r="E722">
        <v>-8901</v>
      </c>
      <c r="H722" t="str">
        <f t="shared" si="11"/>
        <v>Churned</v>
      </c>
    </row>
    <row r="723" spans="1:8" x14ac:dyDescent="0.3">
      <c r="A723">
        <v>10279</v>
      </c>
      <c r="B723" t="str">
        <v>Andhra Pradesh</v>
      </c>
      <c r="C723" s="2">
        <v>44653</v>
      </c>
      <c r="D723" t="str">
        <v>Upgrade</v>
      </c>
      <c r="E723">
        <v>948</v>
      </c>
      <c r="H723" t="str">
        <f t="shared" si="11"/>
        <v>Churned</v>
      </c>
    </row>
    <row r="724" spans="1:8" x14ac:dyDescent="0.3">
      <c r="A724">
        <v>10279</v>
      </c>
      <c r="B724" t="str">
        <v>Andhra Pradesh</v>
      </c>
      <c r="C724" s="2">
        <v>44755</v>
      </c>
      <c r="D724" t="str">
        <v>Churn</v>
      </c>
      <c r="E724">
        <v>-948</v>
      </c>
      <c r="H724" t="str">
        <f t="shared" si="11"/>
        <v>Churned</v>
      </c>
    </row>
    <row r="725" spans="1:8" x14ac:dyDescent="0.3">
      <c r="A725">
        <v>10280</v>
      </c>
      <c r="B725" t="str">
        <v>Andhra Pradesh</v>
      </c>
      <c r="C725" s="2">
        <v>44774</v>
      </c>
      <c r="D725" t="str">
        <v>New</v>
      </c>
      <c r="E725">
        <v>7688</v>
      </c>
      <c r="H725" t="str">
        <f t="shared" si="11"/>
        <v>Active</v>
      </c>
    </row>
    <row r="726" spans="1:8" x14ac:dyDescent="0.3">
      <c r="A726">
        <v>10280</v>
      </c>
      <c r="B726" t="str">
        <v>Andhra Pradesh</v>
      </c>
      <c r="C726" s="2">
        <v>44832</v>
      </c>
      <c r="D726" t="str">
        <v>Upgrade</v>
      </c>
      <c r="E726">
        <v>877</v>
      </c>
      <c r="H726" t="str">
        <f t="shared" si="11"/>
        <v>Active</v>
      </c>
    </row>
    <row r="727" spans="1:8" x14ac:dyDescent="0.3">
      <c r="A727">
        <v>10280</v>
      </c>
      <c r="B727" t="str">
        <v>Andhra Pradesh</v>
      </c>
      <c r="C727" s="2">
        <v>44733</v>
      </c>
      <c r="D727" t="str">
        <v>Downgrade</v>
      </c>
      <c r="E727">
        <v>-758</v>
      </c>
      <c r="H727" t="str">
        <f t="shared" si="11"/>
        <v>Active</v>
      </c>
    </row>
    <row r="728" spans="1:8" x14ac:dyDescent="0.3">
      <c r="A728">
        <v>10281</v>
      </c>
      <c r="B728" t="str">
        <v>Andhra Pradesh</v>
      </c>
      <c r="C728" s="2">
        <v>44913</v>
      </c>
      <c r="D728" t="str">
        <v>New</v>
      </c>
      <c r="E728">
        <v>4591</v>
      </c>
      <c r="H728" t="str">
        <f t="shared" si="11"/>
        <v>Active</v>
      </c>
    </row>
    <row r="729" spans="1:8" x14ac:dyDescent="0.3">
      <c r="A729">
        <v>10282</v>
      </c>
      <c r="B729" t="str">
        <v>Kerala</v>
      </c>
      <c r="C729" s="2">
        <v>44953</v>
      </c>
      <c r="D729" t="str">
        <v>New</v>
      </c>
      <c r="E729">
        <v>2140</v>
      </c>
      <c r="H729" t="str">
        <f t="shared" si="11"/>
        <v>Active</v>
      </c>
    </row>
    <row r="730" spans="1:8" x14ac:dyDescent="0.3">
      <c r="A730">
        <v>10283</v>
      </c>
      <c r="B730" t="str">
        <v>Kerala</v>
      </c>
      <c r="C730" s="2">
        <v>44456</v>
      </c>
      <c r="D730" t="str">
        <v>New</v>
      </c>
      <c r="E730">
        <v>6859</v>
      </c>
      <c r="H730" t="str">
        <f t="shared" si="11"/>
        <v>Active</v>
      </c>
    </row>
    <row r="731" spans="1:8" x14ac:dyDescent="0.3">
      <c r="A731">
        <v>10283</v>
      </c>
      <c r="B731" t="str">
        <v>Kerala</v>
      </c>
      <c r="C731" s="2">
        <v>44594</v>
      </c>
      <c r="D731" t="str">
        <v>Downgrade</v>
      </c>
      <c r="E731">
        <v>-275</v>
      </c>
      <c r="H731" t="str">
        <f t="shared" si="11"/>
        <v>Active</v>
      </c>
    </row>
    <row r="732" spans="1:8" x14ac:dyDescent="0.3">
      <c r="A732">
        <v>10284</v>
      </c>
      <c r="B732" t="str">
        <v>Karnataka</v>
      </c>
      <c r="C732" s="2">
        <v>44954</v>
      </c>
      <c r="D732" t="str">
        <v>New</v>
      </c>
      <c r="E732">
        <v>5150</v>
      </c>
      <c r="H732" t="str">
        <f t="shared" si="11"/>
        <v>Active</v>
      </c>
    </row>
    <row r="733" spans="1:8" x14ac:dyDescent="0.3">
      <c r="A733">
        <v>10284</v>
      </c>
      <c r="B733" t="str">
        <v>Karnataka</v>
      </c>
      <c r="C733" s="2">
        <v>44895</v>
      </c>
      <c r="D733" t="str">
        <v>Downgrade</v>
      </c>
      <c r="E733">
        <v>-568</v>
      </c>
      <c r="H733" t="str">
        <f t="shared" si="11"/>
        <v>Active</v>
      </c>
    </row>
    <row r="734" spans="1:8" x14ac:dyDescent="0.3">
      <c r="A734">
        <v>10284</v>
      </c>
      <c r="B734" t="str">
        <v>Karnataka</v>
      </c>
      <c r="C734" s="2">
        <v>44955</v>
      </c>
      <c r="D734" t="str">
        <v>Downgrade</v>
      </c>
      <c r="E734">
        <v>-287</v>
      </c>
      <c r="H734" t="str">
        <f t="shared" si="11"/>
        <v>Active</v>
      </c>
    </row>
    <row r="735" spans="1:8" x14ac:dyDescent="0.3">
      <c r="A735">
        <v>10284</v>
      </c>
      <c r="B735" t="str">
        <v>Karnataka</v>
      </c>
      <c r="C735" s="2">
        <v>44736</v>
      </c>
      <c r="D735" t="str">
        <v>Downgrade</v>
      </c>
      <c r="E735">
        <v>-563</v>
      </c>
      <c r="H735" t="str">
        <f t="shared" si="11"/>
        <v>Active</v>
      </c>
    </row>
    <row r="736" spans="1:8" x14ac:dyDescent="0.3">
      <c r="A736">
        <v>10285</v>
      </c>
      <c r="B736" t="str">
        <v>Andhra Pradesh</v>
      </c>
      <c r="C736" s="2">
        <v>44848</v>
      </c>
      <c r="D736" t="str">
        <v>New</v>
      </c>
      <c r="E736">
        <v>8911</v>
      </c>
      <c r="H736" t="str">
        <f t="shared" si="11"/>
        <v>Active</v>
      </c>
    </row>
    <row r="737" spans="1:8" x14ac:dyDescent="0.3">
      <c r="A737">
        <v>10286</v>
      </c>
      <c r="B737" t="str">
        <v>Karnataka</v>
      </c>
      <c r="C737" s="2">
        <v>43932</v>
      </c>
      <c r="D737" t="str">
        <v>New</v>
      </c>
      <c r="E737">
        <v>3119</v>
      </c>
      <c r="H737" t="str">
        <f t="shared" si="11"/>
        <v>Active</v>
      </c>
    </row>
    <row r="738" spans="1:8" x14ac:dyDescent="0.3">
      <c r="A738">
        <v>10287</v>
      </c>
      <c r="B738" t="str">
        <v>Andhra Pradesh</v>
      </c>
      <c r="C738" s="2">
        <v>44964</v>
      </c>
      <c r="D738" t="str">
        <v>New</v>
      </c>
      <c r="E738">
        <v>4204</v>
      </c>
      <c r="H738" t="str">
        <f t="shared" si="11"/>
        <v>Active</v>
      </c>
    </row>
    <row r="739" spans="1:8" x14ac:dyDescent="0.3">
      <c r="A739">
        <v>10287</v>
      </c>
      <c r="B739" t="str">
        <v>Andhra Pradesh</v>
      </c>
      <c r="C739" s="2">
        <v>45010</v>
      </c>
      <c r="D739" t="str">
        <v>Downgrade</v>
      </c>
      <c r="E739">
        <v>-712</v>
      </c>
      <c r="H739" t="str">
        <f t="shared" si="11"/>
        <v>Active</v>
      </c>
    </row>
    <row r="740" spans="1:8" x14ac:dyDescent="0.3">
      <c r="A740">
        <v>10288</v>
      </c>
      <c r="B740" t="str">
        <v>Andhra Pradesh</v>
      </c>
      <c r="C740" s="2">
        <v>44158</v>
      </c>
      <c r="D740" t="str">
        <v>New</v>
      </c>
      <c r="E740">
        <v>1856</v>
      </c>
      <c r="H740" t="str">
        <f t="shared" si="11"/>
        <v>Churned</v>
      </c>
    </row>
    <row r="741" spans="1:8" x14ac:dyDescent="0.3">
      <c r="A741">
        <v>10288</v>
      </c>
      <c r="B741" t="str">
        <v>Andhra Pradesh</v>
      </c>
      <c r="C741" s="2">
        <v>44062</v>
      </c>
      <c r="D741" t="str">
        <v>Upgrade</v>
      </c>
      <c r="E741">
        <v>387</v>
      </c>
      <c r="H741" t="str">
        <f t="shared" si="11"/>
        <v>Churned</v>
      </c>
    </row>
    <row r="742" spans="1:8" x14ac:dyDescent="0.3">
      <c r="A742">
        <v>10288</v>
      </c>
      <c r="B742" t="str">
        <v>Andhra Pradesh</v>
      </c>
      <c r="C742" s="2">
        <v>43970</v>
      </c>
      <c r="D742" t="str">
        <v>Churn</v>
      </c>
      <c r="E742">
        <v>-2243</v>
      </c>
      <c r="H742" t="str">
        <f t="shared" si="11"/>
        <v>Churned</v>
      </c>
    </row>
    <row r="743" spans="1:8" x14ac:dyDescent="0.3">
      <c r="A743">
        <v>10289</v>
      </c>
      <c r="B743" t="str">
        <v>Andhra Pradesh</v>
      </c>
      <c r="C743" s="2">
        <v>44674</v>
      </c>
      <c r="D743" t="str">
        <v>New</v>
      </c>
      <c r="E743">
        <v>4730</v>
      </c>
      <c r="H743" t="str">
        <f t="shared" si="11"/>
        <v>Active</v>
      </c>
    </row>
    <row r="744" spans="1:8" x14ac:dyDescent="0.3">
      <c r="A744">
        <v>10289</v>
      </c>
      <c r="B744" t="str">
        <v>Andhra Pradesh</v>
      </c>
      <c r="C744" s="2">
        <v>44604</v>
      </c>
      <c r="D744" t="str">
        <v>Downgrade</v>
      </c>
      <c r="E744">
        <v>-556</v>
      </c>
      <c r="H744" t="str">
        <f t="shared" si="11"/>
        <v>Active</v>
      </c>
    </row>
    <row r="745" spans="1:8" x14ac:dyDescent="0.3">
      <c r="A745">
        <v>10289</v>
      </c>
      <c r="B745" t="str">
        <v>Andhra Pradesh</v>
      </c>
      <c r="C745" s="2">
        <v>44742</v>
      </c>
      <c r="D745" t="str">
        <v>Upgrade</v>
      </c>
      <c r="E745">
        <v>1039</v>
      </c>
      <c r="H745" t="str">
        <f t="shared" si="11"/>
        <v>Active</v>
      </c>
    </row>
    <row r="746" spans="1:8" x14ac:dyDescent="0.3">
      <c r="A746">
        <v>10290</v>
      </c>
      <c r="B746" t="str">
        <v>Karnataka</v>
      </c>
      <c r="C746" s="2">
        <v>44151</v>
      </c>
      <c r="D746" t="str">
        <v>New</v>
      </c>
      <c r="E746">
        <v>1366</v>
      </c>
      <c r="H746" t="str">
        <f t="shared" si="11"/>
        <v>Active</v>
      </c>
    </row>
    <row r="747" spans="1:8" x14ac:dyDescent="0.3">
      <c r="A747">
        <v>10290</v>
      </c>
      <c r="B747" t="str">
        <v>Karnataka</v>
      </c>
      <c r="C747" s="2">
        <v>44056</v>
      </c>
      <c r="D747" t="str">
        <v>Upgrade</v>
      </c>
      <c r="E747">
        <v>651</v>
      </c>
      <c r="H747" t="str">
        <f t="shared" si="11"/>
        <v>Active</v>
      </c>
    </row>
    <row r="748" spans="1:8" x14ac:dyDescent="0.3">
      <c r="A748">
        <v>10290</v>
      </c>
      <c r="B748" t="str">
        <v>Karnataka</v>
      </c>
      <c r="C748" s="2">
        <v>44329</v>
      </c>
      <c r="D748" t="str">
        <v>Upgrade</v>
      </c>
      <c r="E748">
        <v>1119</v>
      </c>
      <c r="H748" t="str">
        <f t="shared" si="11"/>
        <v>Active</v>
      </c>
    </row>
    <row r="749" spans="1:8" x14ac:dyDescent="0.3">
      <c r="A749">
        <v>10291</v>
      </c>
      <c r="B749" t="str">
        <v>Andhra Pradesh</v>
      </c>
      <c r="C749" s="2">
        <v>45006</v>
      </c>
      <c r="D749" t="str">
        <v>New</v>
      </c>
      <c r="E749">
        <v>5521</v>
      </c>
      <c r="H749" t="str">
        <f t="shared" si="11"/>
        <v>Active</v>
      </c>
    </row>
    <row r="750" spans="1:8" x14ac:dyDescent="0.3">
      <c r="A750">
        <v>10291</v>
      </c>
      <c r="B750" t="str">
        <v>Andhra Pradesh</v>
      </c>
      <c r="C750" s="2">
        <v>44998</v>
      </c>
      <c r="D750" t="str">
        <v>Upgrade</v>
      </c>
      <c r="E750">
        <v>736</v>
      </c>
      <c r="H750" t="str">
        <f t="shared" si="11"/>
        <v>Active</v>
      </c>
    </row>
    <row r="751" spans="1:8" x14ac:dyDescent="0.3">
      <c r="A751">
        <v>10292</v>
      </c>
      <c r="B751" t="str">
        <v>Karnataka</v>
      </c>
      <c r="C751" s="2">
        <v>45012</v>
      </c>
      <c r="D751" t="str">
        <v>New</v>
      </c>
      <c r="E751">
        <v>2511</v>
      </c>
      <c r="H751" t="str">
        <f t="shared" si="11"/>
        <v>Active</v>
      </c>
    </row>
    <row r="752" spans="1:8" x14ac:dyDescent="0.3">
      <c r="A752">
        <v>10292</v>
      </c>
      <c r="B752" t="str">
        <v>Karnataka</v>
      </c>
      <c r="C752" s="2">
        <v>44785</v>
      </c>
      <c r="D752" t="str">
        <v>Downgrade</v>
      </c>
      <c r="E752">
        <v>-642</v>
      </c>
      <c r="H752" t="str">
        <f t="shared" si="11"/>
        <v>Active</v>
      </c>
    </row>
    <row r="753" spans="1:8" x14ac:dyDescent="0.3">
      <c r="A753">
        <v>10293</v>
      </c>
      <c r="B753" t="str">
        <v>Karnataka</v>
      </c>
      <c r="C753" s="2">
        <v>44495</v>
      </c>
      <c r="D753" t="str">
        <v>New</v>
      </c>
      <c r="E753">
        <v>5851</v>
      </c>
      <c r="H753" t="str">
        <f t="shared" si="11"/>
        <v>Active</v>
      </c>
    </row>
    <row r="754" spans="1:8" x14ac:dyDescent="0.3">
      <c r="A754">
        <v>10294</v>
      </c>
      <c r="B754" t="str">
        <v>Karnataka</v>
      </c>
      <c r="C754" s="2">
        <v>43979</v>
      </c>
      <c r="D754" t="str">
        <v>New</v>
      </c>
      <c r="E754">
        <v>2685</v>
      </c>
      <c r="H754" t="str">
        <f t="shared" si="11"/>
        <v>Active</v>
      </c>
    </row>
    <row r="755" spans="1:8" x14ac:dyDescent="0.3">
      <c r="A755">
        <v>10294</v>
      </c>
      <c r="B755" t="str">
        <v>Karnataka</v>
      </c>
      <c r="C755" s="2">
        <v>44012</v>
      </c>
      <c r="D755" t="str">
        <v>Downgrade</v>
      </c>
      <c r="E755">
        <v>-264</v>
      </c>
      <c r="H755" t="str">
        <f t="shared" si="11"/>
        <v>Active</v>
      </c>
    </row>
    <row r="756" spans="1:8" x14ac:dyDescent="0.3">
      <c r="A756">
        <v>10294</v>
      </c>
      <c r="B756" t="str">
        <v>Karnataka</v>
      </c>
      <c r="C756" s="2">
        <v>44165</v>
      </c>
      <c r="D756" t="str">
        <v>Upgrade</v>
      </c>
      <c r="E756">
        <v>1192</v>
      </c>
      <c r="H756" t="str">
        <f t="shared" si="11"/>
        <v>Active</v>
      </c>
    </row>
    <row r="757" spans="1:8" x14ac:dyDescent="0.3">
      <c r="A757">
        <v>10294</v>
      </c>
      <c r="B757" t="str">
        <v>Karnataka</v>
      </c>
      <c r="C757" s="2">
        <v>44144</v>
      </c>
      <c r="D757" t="str">
        <v>Upgrade</v>
      </c>
      <c r="E757">
        <v>633</v>
      </c>
      <c r="H757" t="str">
        <f t="shared" si="11"/>
        <v>Active</v>
      </c>
    </row>
    <row r="758" spans="1:8" x14ac:dyDescent="0.3">
      <c r="A758">
        <v>10295</v>
      </c>
      <c r="B758" t="str">
        <v>Andhra Pradesh</v>
      </c>
      <c r="C758" s="2">
        <v>44228</v>
      </c>
      <c r="D758" t="str">
        <v>New</v>
      </c>
      <c r="E758">
        <v>6494</v>
      </c>
      <c r="H758" t="str">
        <f t="shared" si="11"/>
        <v>Active</v>
      </c>
    </row>
    <row r="759" spans="1:8" x14ac:dyDescent="0.3">
      <c r="A759">
        <v>10295</v>
      </c>
      <c r="B759" t="str">
        <v>Andhra Pradesh</v>
      </c>
      <c r="C759" s="2">
        <v>44344</v>
      </c>
      <c r="D759" t="str">
        <v>Downgrade</v>
      </c>
      <c r="E759">
        <v>-520</v>
      </c>
      <c r="H759" t="str">
        <f t="shared" si="11"/>
        <v>Active</v>
      </c>
    </row>
    <row r="760" spans="1:8" x14ac:dyDescent="0.3">
      <c r="A760">
        <v>10295</v>
      </c>
      <c r="B760" t="str">
        <v>Andhra Pradesh</v>
      </c>
      <c r="C760" s="2">
        <v>44399</v>
      </c>
      <c r="D760" t="str">
        <v>Upgrade</v>
      </c>
      <c r="E760">
        <v>701</v>
      </c>
      <c r="H760" t="str">
        <f t="shared" si="11"/>
        <v>Active</v>
      </c>
    </row>
    <row r="761" spans="1:8" x14ac:dyDescent="0.3">
      <c r="A761">
        <v>10295</v>
      </c>
      <c r="B761" t="str">
        <v>Andhra Pradesh</v>
      </c>
      <c r="C761" s="2">
        <v>44394</v>
      </c>
      <c r="D761" t="str">
        <v>Upgrade</v>
      </c>
      <c r="E761">
        <v>660</v>
      </c>
      <c r="H761" t="str">
        <f t="shared" si="11"/>
        <v>Active</v>
      </c>
    </row>
    <row r="762" spans="1:8" x14ac:dyDescent="0.3">
      <c r="A762">
        <v>10296</v>
      </c>
      <c r="B762" t="str">
        <v>Karnataka</v>
      </c>
      <c r="C762" s="2">
        <v>44784</v>
      </c>
      <c r="D762" t="str">
        <v>New</v>
      </c>
      <c r="E762">
        <v>5834</v>
      </c>
      <c r="H762" t="str">
        <f t="shared" si="11"/>
        <v>Active</v>
      </c>
    </row>
    <row r="763" spans="1:8" x14ac:dyDescent="0.3">
      <c r="A763">
        <v>10296</v>
      </c>
      <c r="B763" t="str">
        <v>Karnataka</v>
      </c>
      <c r="C763" s="2">
        <v>44513</v>
      </c>
      <c r="D763" t="str">
        <v>Downgrade</v>
      </c>
      <c r="E763">
        <v>-520</v>
      </c>
      <c r="H763" t="str">
        <f t="shared" si="11"/>
        <v>Active</v>
      </c>
    </row>
    <row r="764" spans="1:8" x14ac:dyDescent="0.3">
      <c r="A764">
        <v>10297</v>
      </c>
      <c r="B764" t="str">
        <v>Tamil Nadu</v>
      </c>
      <c r="C764" s="2">
        <v>44545</v>
      </c>
      <c r="D764" t="str">
        <v>New</v>
      </c>
      <c r="E764">
        <v>2499</v>
      </c>
      <c r="H764" t="str">
        <f t="shared" si="11"/>
        <v>Active</v>
      </c>
    </row>
    <row r="765" spans="1:8" x14ac:dyDescent="0.3">
      <c r="A765">
        <v>10297</v>
      </c>
      <c r="B765" t="str">
        <v>Tamil Nadu</v>
      </c>
      <c r="C765" s="2">
        <v>44677</v>
      </c>
      <c r="D765" t="str">
        <v>Downgrade</v>
      </c>
      <c r="E765">
        <v>-723</v>
      </c>
      <c r="H765" t="str">
        <f t="shared" si="11"/>
        <v>Active</v>
      </c>
    </row>
    <row r="766" spans="1:8" x14ac:dyDescent="0.3">
      <c r="A766">
        <v>10298</v>
      </c>
      <c r="B766" t="str">
        <v>Karnataka</v>
      </c>
      <c r="C766" s="2">
        <v>44437</v>
      </c>
      <c r="D766" t="str">
        <v>New</v>
      </c>
      <c r="E766">
        <v>4143</v>
      </c>
      <c r="H766" t="str">
        <f t="shared" si="11"/>
        <v>Active</v>
      </c>
    </row>
    <row r="767" spans="1:8" x14ac:dyDescent="0.3">
      <c r="A767">
        <v>10298</v>
      </c>
      <c r="B767" t="str">
        <v>Karnataka</v>
      </c>
      <c r="C767" s="2">
        <v>44359</v>
      </c>
      <c r="D767" t="str">
        <v>Upgrade</v>
      </c>
      <c r="E767">
        <v>950</v>
      </c>
      <c r="H767" t="str">
        <f t="shared" si="11"/>
        <v>Active</v>
      </c>
    </row>
    <row r="768" spans="1:8" x14ac:dyDescent="0.3">
      <c r="A768">
        <v>10298</v>
      </c>
      <c r="B768" t="str">
        <v>Karnataka</v>
      </c>
      <c r="C768" s="2">
        <v>44418</v>
      </c>
      <c r="D768" t="str">
        <v>Downgrade</v>
      </c>
      <c r="E768">
        <v>-377</v>
      </c>
      <c r="H768" t="str">
        <f t="shared" si="11"/>
        <v>Active</v>
      </c>
    </row>
    <row r="769" spans="1:8" x14ac:dyDescent="0.3">
      <c r="A769">
        <v>10298</v>
      </c>
      <c r="B769" t="str">
        <v>Karnataka</v>
      </c>
      <c r="C769" s="2">
        <v>44427</v>
      </c>
      <c r="D769" t="str">
        <v>Upgrade</v>
      </c>
      <c r="E769">
        <v>595</v>
      </c>
      <c r="H769" t="str">
        <f t="shared" si="11"/>
        <v>Active</v>
      </c>
    </row>
    <row r="770" spans="1:8" x14ac:dyDescent="0.3">
      <c r="A770">
        <v>10299</v>
      </c>
      <c r="B770" t="str">
        <v>Andhra Pradesh</v>
      </c>
      <c r="C770" s="2">
        <v>44735</v>
      </c>
      <c r="D770" t="str">
        <v>New</v>
      </c>
      <c r="E770">
        <v>6074</v>
      </c>
      <c r="H770" t="str">
        <f t="shared" si="11"/>
        <v>Churned</v>
      </c>
    </row>
    <row r="771" spans="1:8" x14ac:dyDescent="0.3">
      <c r="A771">
        <v>10299</v>
      </c>
      <c r="B771" t="str">
        <v>Andhra Pradesh</v>
      </c>
      <c r="C771" s="2">
        <v>44532</v>
      </c>
      <c r="D771" t="str">
        <v>Churn</v>
      </c>
      <c r="E771">
        <v>-6074</v>
      </c>
      <c r="H771" t="str">
        <f t="shared" ref="H771" si="12">IF(COUNTIFS(A:A, A771, D:D, "Churn")&gt;0, "Churned", "Active")</f>
        <v>Churned</v>
      </c>
    </row>
  </sheetData>
  <autoFilter ref="A1:E771" xr:uid="{814E12DA-FF92-2A47-AF3F-740E443EC6A0}"/>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3CBB6-B428-4028-8F68-A4E6DA56070E}">
  <dimension ref="A1:T3062"/>
  <sheetViews>
    <sheetView zoomScale="85" zoomScaleNormal="85" workbookViewId="0">
      <selection activeCell="P2" sqref="P2"/>
    </sheetView>
  </sheetViews>
  <sheetFormatPr defaultColWidth="9.109375" defaultRowHeight="14.4" x14ac:dyDescent="0.3"/>
  <cols>
    <col min="1" max="1" width="13.5546875" style="9" bestFit="1" customWidth="1"/>
    <col min="2" max="2" width="16.6640625" style="9" bestFit="1" customWidth="1"/>
    <col min="3" max="3" width="13.33203125" style="9" bestFit="1" customWidth="1"/>
    <col min="4" max="4" width="16.77734375" style="9" bestFit="1" customWidth="1"/>
    <col min="5" max="5" width="15.5546875" style="9" bestFit="1" customWidth="1"/>
    <col min="6" max="7" width="9.109375" style="9"/>
    <col min="8" max="8" width="7.21875" style="9" bestFit="1" customWidth="1"/>
    <col min="9" max="10" width="11.21875" style="9" bestFit="1" customWidth="1"/>
    <col min="11" max="11" width="10.44140625" style="9" bestFit="1" customWidth="1"/>
    <col min="12" max="12" width="11.109375" style="9" bestFit="1" customWidth="1"/>
    <col min="13" max="14" width="9.109375" style="9"/>
    <col min="15" max="15" width="17.77734375" style="9" bestFit="1" customWidth="1"/>
    <col min="16" max="16" width="6.33203125" style="9" bestFit="1" customWidth="1"/>
    <col min="17" max="17" width="11.21875" style="9" bestFit="1" customWidth="1"/>
    <col min="18" max="18" width="11.77734375" style="9" customWidth="1"/>
    <col min="19" max="20" width="15.6640625" style="9" bestFit="1" customWidth="1"/>
    <col min="21" max="16384" width="9.109375" style="9"/>
  </cols>
  <sheetData>
    <row r="1" spans="1:20" ht="43.2" x14ac:dyDescent="0.3">
      <c r="A1" s="8" t="str" cm="1">
        <f t="array" ref="A1:A3062">_xlfn._xlws.FILTER(Viewership!A:A, Viewership!A:A&lt;&gt;"")</f>
        <v>User ID</v>
      </c>
      <c r="B1" s="4" t="s">
        <v>426</v>
      </c>
      <c r="C1" s="8" t="str" cm="1">
        <f t="array" ref="C1:C3062">_xlfn._xlws.FILTER(Viewership!B:B, Viewership!B:B&lt;&gt;"")</f>
        <v>Month</v>
      </c>
      <c r="D1" s="8" t="str" cm="1">
        <f t="array" ref="D1:D3062">_xlfn._xlws.FILTER(Viewership!C:C, Viewership!C:C&lt;&gt;"")</f>
        <v>Content ID</v>
      </c>
      <c r="E1" s="8" t="s">
        <v>2</v>
      </c>
      <c r="H1" s="8" t="str">
        <f>A1</f>
        <v>User ID</v>
      </c>
      <c r="I1" s="4" t="str">
        <f>B1</f>
        <v>Booking Date</v>
      </c>
      <c r="J1" s="8" t="str">
        <f>C1</f>
        <v>Month</v>
      </c>
      <c r="K1" s="8" t="str">
        <f>D1</f>
        <v>Content ID</v>
      </c>
      <c r="L1" s="8" t="str">
        <f>E1</f>
        <v>Language</v>
      </c>
      <c r="O1" s="8" t="s">
        <v>445</v>
      </c>
      <c r="P1" s="8" t="s">
        <v>446</v>
      </c>
      <c r="Q1" s="4" t="s">
        <v>447</v>
      </c>
      <c r="S1" s="4" t="s">
        <v>448</v>
      </c>
      <c r="T1" s="4" t="s">
        <v>449</v>
      </c>
    </row>
    <row r="2" spans="1:20" x14ac:dyDescent="0.3">
      <c r="A2" s="9">
        <v>10000</v>
      </c>
      <c r="B2" s="10" cm="1">
        <f t="array" ref="B2">_xlfn._xlws.FILTER(Bookings!C:C, (Bookings!A:A=A2) * (Bookings!D:D="New"), "NONE")</f>
        <v>44947</v>
      </c>
      <c r="C2" s="10">
        <v>44805</v>
      </c>
      <c r="D2" s="9" t="str">
        <v>ae026103</v>
      </c>
      <c r="E2" s="9" t="str">
        <f>_xlfn.XLOOKUP(D2, Content!A:A, Content!C:C, "NONE")</f>
        <v>Kannada</v>
      </c>
      <c r="H2" s="9" cm="1">
        <f t="array" ref="H2:L199">_xlfn._xlws.FILTER(A2:E3062, (YEAR(B2:B3062)=2023)*(YEAR(C2:C3062)=2023))</f>
        <v>10000</v>
      </c>
      <c r="I2" s="10">
        <v>44947</v>
      </c>
      <c r="J2" s="10">
        <v>45261</v>
      </c>
      <c r="K2" s="9" t="str">
        <v>cc777b0c</v>
      </c>
      <c r="L2" s="9" t="str">
        <v>Hindi</v>
      </c>
      <c r="O2" s="9" t="str">
        <f>H2 &amp; "|" &amp; L2</f>
        <v>10000|Hindi</v>
      </c>
      <c r="P2" s="9" cm="1">
        <f t="array" ref="P2">SUM(IF(FREQUENCY(IF(H$2:H$199=H2, MATCH(O$2:O$199, O$2:O$199, 0)), ROW(O$2:O$199)-ROW(O$2)+1)&gt;0, 1))</f>
        <v>2</v>
      </c>
      <c r="Q2" s="9">
        <f>IF(P2&gt;1, H2, "")</f>
        <v>10000</v>
      </c>
      <c r="S2" s="12" cm="1">
        <f t="array" ref="S2">COUNTA(_xlfn.UNIQUE(_xlfn._xlws.FILTER(Q2:Q199, Q2:Q199&lt;&gt;"")))</f>
        <v>51</v>
      </c>
      <c r="T2" s="13" cm="1">
        <f t="array" ref="T2">COUNTA(_xlfn.UNIQUE(_xlfn._xlws.FILTER(Q2:Q199, Q2:Q199&lt;&gt;""))) / COUNTA(_xlfn.UNIQUE(_xlfn._xlws.FILTER(H2:H199, H2:H199&lt;&gt;""))) * 100</f>
        <v>92.72727272727272</v>
      </c>
    </row>
    <row r="3" spans="1:20" x14ac:dyDescent="0.3">
      <c r="A3" s="9">
        <v>10000</v>
      </c>
      <c r="B3" s="10" cm="1">
        <f t="array" ref="B3">_xlfn._xlws.FILTER(Bookings!C:C, (Bookings!A:A=A3) * (Bookings!D:D="New"), "NONE")</f>
        <v>44947</v>
      </c>
      <c r="C3" s="10">
        <v>45292</v>
      </c>
      <c r="D3" s="9" t="str">
        <v>c5000cc1</v>
      </c>
      <c r="E3" s="9" t="str">
        <f>_xlfn.XLOOKUP(D3, Content!A:A, Content!C:C, "NONE")</f>
        <v>Malayalam</v>
      </c>
      <c r="H3" s="9">
        <v>10000</v>
      </c>
      <c r="I3" s="10">
        <v>44947</v>
      </c>
      <c r="J3" s="10">
        <v>45170</v>
      </c>
      <c r="K3" s="9" t="str">
        <v>7fd28e87</v>
      </c>
      <c r="L3" s="9" t="str">
        <v>Malayalam</v>
      </c>
      <c r="O3" s="9" t="str">
        <f>H3 &amp; "|" &amp; L3</f>
        <v>10000|Malayalam</v>
      </c>
      <c r="P3" s="9" cm="1">
        <f t="array" ref="P3">SUM(IF(FREQUENCY(IF(H$2:H$199=H3, MATCH(O$2:O$199, O$2:O$199, 0)), ROW(O$2:O$199)-ROW(O$2)+1)&gt;0, 1))</f>
        <v>2</v>
      </c>
      <c r="Q3" s="9">
        <f>IF(P3&gt;1, H3, "")</f>
        <v>10000</v>
      </c>
    </row>
    <row r="4" spans="1:20" x14ac:dyDescent="0.3">
      <c r="A4" s="9">
        <v>10000</v>
      </c>
      <c r="B4" s="10" cm="1">
        <f t="array" ref="B4">_xlfn._xlws.FILTER(Bookings!C:C, (Bookings!A:A=A4) * (Bookings!D:D="New"), "NONE")</f>
        <v>44947</v>
      </c>
      <c r="C4" s="10">
        <v>45261</v>
      </c>
      <c r="D4" s="9" t="str">
        <v>cc777b0c</v>
      </c>
      <c r="E4" s="9" t="str">
        <f>_xlfn.XLOOKUP(D4, Content!A:A, Content!C:C, "NONE")</f>
        <v>Hindi</v>
      </c>
      <c r="H4" s="9">
        <v>10006</v>
      </c>
      <c r="I4" s="10">
        <v>45010</v>
      </c>
      <c r="J4" s="10">
        <v>44986</v>
      </c>
      <c r="K4" s="9" t="str">
        <v>67b09f1b</v>
      </c>
      <c r="L4" s="9" t="str">
        <v>English</v>
      </c>
      <c r="O4" s="9" t="str">
        <f t="shared" ref="O4:O66" si="0">H4 &amp; "|" &amp; L4</f>
        <v>10006|English</v>
      </c>
      <c r="P4" s="9" cm="1">
        <f t="array" ref="P4">SUM(IF(FREQUENCY(IF(H$2:H$199=H4, MATCH(O$2:O$199, O$2:O$199, 0)), ROW(O$2:O$199)-ROW(O$2)+1)&gt;0, 1))</f>
        <v>3</v>
      </c>
      <c r="Q4" s="9">
        <f t="shared" ref="Q4:Q66" si="1">IF(P4&gt;1, H4, "")</f>
        <v>10006</v>
      </c>
    </row>
    <row r="5" spans="1:20" x14ac:dyDescent="0.3">
      <c r="A5" s="9">
        <v>10000</v>
      </c>
      <c r="B5" s="10" cm="1">
        <f t="array" ref="B5">_xlfn._xlws.FILTER(Bookings!C:C, (Bookings!A:A=A5) * (Bookings!D:D="New"), "NONE")</f>
        <v>44947</v>
      </c>
      <c r="C5" s="10">
        <v>45170</v>
      </c>
      <c r="D5" s="9" t="str">
        <v>7fd28e87</v>
      </c>
      <c r="E5" s="9" t="str">
        <f>_xlfn.XLOOKUP(D5, Content!A:A, Content!C:C, "NONE")</f>
        <v>Malayalam</v>
      </c>
      <c r="H5" s="9">
        <v>10006</v>
      </c>
      <c r="I5" s="10">
        <v>45010</v>
      </c>
      <c r="J5" s="10">
        <v>45261</v>
      </c>
      <c r="K5" s="9" t="str">
        <v>f82d44ce</v>
      </c>
      <c r="L5" s="9" t="str">
        <v>Telugu</v>
      </c>
      <c r="O5" s="9" t="str">
        <f t="shared" si="0"/>
        <v>10006|Telugu</v>
      </c>
      <c r="P5" s="9" cm="1">
        <f t="array" ref="P5">SUM(IF(FREQUENCY(IF(H$2:H$199=H5, MATCH(O$2:O$199, O$2:O$199, 0)), ROW(O$2:O$199)-ROW(O$2)+1)&gt;0, 1))</f>
        <v>3</v>
      </c>
      <c r="Q5" s="9">
        <f t="shared" si="1"/>
        <v>10006</v>
      </c>
    </row>
    <row r="6" spans="1:20" x14ac:dyDescent="0.3">
      <c r="A6" s="9">
        <v>10000</v>
      </c>
      <c r="B6" s="10" cm="1">
        <f t="array" ref="B6">_xlfn._xlws.FILTER(Bookings!C:C, (Bookings!A:A=A6) * (Bookings!D:D="New"), "NONE")</f>
        <v>44947</v>
      </c>
      <c r="C6" s="10">
        <v>45505</v>
      </c>
      <c r="D6" s="9" t="str">
        <v>7495495f</v>
      </c>
      <c r="E6" s="9" t="str">
        <f>_xlfn.XLOOKUP(D6, Content!A:A, Content!C:C, "NONE")</f>
        <v>Malayalam</v>
      </c>
      <c r="H6" s="9">
        <v>10006</v>
      </c>
      <c r="I6" s="10">
        <v>45010</v>
      </c>
      <c r="J6" s="10">
        <v>44958</v>
      </c>
      <c r="K6" s="9" t="str">
        <v>c741736d</v>
      </c>
      <c r="L6" s="9" t="str">
        <v>English</v>
      </c>
      <c r="O6" s="9" t="str">
        <f t="shared" si="0"/>
        <v>10006|English</v>
      </c>
      <c r="P6" s="9" cm="1">
        <f t="array" ref="P6">SUM(IF(FREQUENCY(IF(H$2:H$199=H6, MATCH(O$2:O$199, O$2:O$199, 0)), ROW(O$2:O$199)-ROW(O$2)+1)&gt;0, 1))</f>
        <v>3</v>
      </c>
      <c r="Q6" s="9">
        <f t="shared" si="1"/>
        <v>10006</v>
      </c>
    </row>
    <row r="7" spans="1:20" x14ac:dyDescent="0.3">
      <c r="A7" s="9">
        <v>10001</v>
      </c>
      <c r="B7" s="10" cm="1">
        <f t="array" ref="B7">_xlfn._xlws.FILTER(Bookings!C:C, (Bookings!A:A=A7) * (Bookings!D:D="New"), "NONE")</f>
        <v>44831</v>
      </c>
      <c r="C7" s="10">
        <v>44805</v>
      </c>
      <c r="D7" s="9" t="str">
        <v>6d98c117</v>
      </c>
      <c r="E7" s="9" t="str">
        <f>_xlfn.XLOOKUP(D7, Content!A:A, Content!C:C, "NONE")</f>
        <v>English</v>
      </c>
      <c r="H7" s="9">
        <v>10006</v>
      </c>
      <c r="I7" s="10">
        <v>45010</v>
      </c>
      <c r="J7" s="10">
        <v>44958</v>
      </c>
      <c r="K7" s="9" t="str">
        <v>40fb817f</v>
      </c>
      <c r="L7" s="9" t="str">
        <v>Kannada</v>
      </c>
      <c r="O7" s="9" t="str">
        <f t="shared" si="0"/>
        <v>10006|Kannada</v>
      </c>
      <c r="P7" s="9" cm="1">
        <f t="array" ref="P7">SUM(IF(FREQUENCY(IF(H$2:H$199=H7, MATCH(O$2:O$199, O$2:O$199, 0)), ROW(O$2:O$199)-ROW(O$2)+1)&gt;0, 1))</f>
        <v>3</v>
      </c>
      <c r="Q7" s="9">
        <f t="shared" si="1"/>
        <v>10006</v>
      </c>
    </row>
    <row r="8" spans="1:20" x14ac:dyDescent="0.3">
      <c r="A8" s="9">
        <v>10001</v>
      </c>
      <c r="B8" s="10" cm="1">
        <f t="array" ref="B8">_xlfn._xlws.FILTER(Bookings!C:C, (Bookings!A:A=A8) * (Bookings!D:D="New"), "NONE")</f>
        <v>44831</v>
      </c>
      <c r="C8" s="10">
        <v>45170</v>
      </c>
      <c r="D8" s="9" t="str">
        <v>2aac9072</v>
      </c>
      <c r="E8" s="9" t="str">
        <f>_xlfn.XLOOKUP(D8, Content!A:A, Content!C:C, "NONE")</f>
        <v>English</v>
      </c>
      <c r="H8" s="9">
        <v>10009</v>
      </c>
      <c r="I8" s="10">
        <v>44964</v>
      </c>
      <c r="J8" s="10">
        <v>45078</v>
      </c>
      <c r="K8" s="9" t="str">
        <v>2e190b5a</v>
      </c>
      <c r="L8" s="9" t="str">
        <v>Tamil</v>
      </c>
      <c r="O8" s="9" t="str">
        <f t="shared" si="0"/>
        <v>10009|Tamil</v>
      </c>
      <c r="P8" s="9" cm="1">
        <f t="array" ref="P8">SUM(IF(FREQUENCY(IF(H$2:H$199=H8, MATCH(O$2:O$199, O$2:O$199, 0)), ROW(O$2:O$199)-ROW(O$2)+1)&gt;0, 1))</f>
        <v>5</v>
      </c>
      <c r="Q8" s="9">
        <f t="shared" si="1"/>
        <v>10009</v>
      </c>
    </row>
    <row r="9" spans="1:20" x14ac:dyDescent="0.3">
      <c r="A9" s="9">
        <v>10001</v>
      </c>
      <c r="B9" s="10" cm="1">
        <f t="array" ref="B9">_xlfn._xlws.FILTER(Bookings!C:C, (Bookings!A:A=A9) * (Bookings!D:D="New"), "NONE")</f>
        <v>44831</v>
      </c>
      <c r="C9" s="10">
        <v>44896</v>
      </c>
      <c r="D9" s="9" t="str">
        <v>459528e0</v>
      </c>
      <c r="E9" s="9" t="str">
        <f>_xlfn.XLOOKUP(D9, Content!A:A, Content!C:C, "NONE")</f>
        <v>English</v>
      </c>
      <c r="H9" s="9">
        <v>10009</v>
      </c>
      <c r="I9" s="10">
        <v>44964</v>
      </c>
      <c r="J9" s="10">
        <v>44927</v>
      </c>
      <c r="K9" s="9" t="str">
        <v>6d98c117</v>
      </c>
      <c r="L9" s="9" t="str">
        <v>English</v>
      </c>
      <c r="O9" s="9" t="str">
        <f t="shared" si="0"/>
        <v>10009|English</v>
      </c>
      <c r="P9" s="9" cm="1">
        <f t="array" ref="P9">SUM(IF(FREQUENCY(IF(H$2:H$199=H9, MATCH(O$2:O$199, O$2:O$199, 0)), ROW(O$2:O$199)-ROW(O$2)+1)&gt;0, 1))</f>
        <v>5</v>
      </c>
      <c r="Q9" s="9">
        <f t="shared" si="1"/>
        <v>10009</v>
      </c>
    </row>
    <row r="10" spans="1:20" x14ac:dyDescent="0.3">
      <c r="A10" s="9">
        <v>10001</v>
      </c>
      <c r="B10" s="10" cm="1">
        <f t="array" ref="B10">_xlfn._xlws.FILTER(Bookings!C:C, (Bookings!A:A=A10) * (Bookings!D:D="New"), "NONE")</f>
        <v>44831</v>
      </c>
      <c r="C10" s="10">
        <v>44805</v>
      </c>
      <c r="D10" s="9" t="str">
        <v>577b4107</v>
      </c>
      <c r="E10" s="9" t="str">
        <f>_xlfn.XLOOKUP(D10, Content!A:A, Content!C:C, "NONE")</f>
        <v>Malayalam</v>
      </c>
      <c r="H10" s="9">
        <v>10009</v>
      </c>
      <c r="I10" s="10">
        <v>44964</v>
      </c>
      <c r="J10" s="10">
        <v>45139</v>
      </c>
      <c r="K10" s="9" t="str">
        <v>ae026103</v>
      </c>
      <c r="L10" s="9" t="str">
        <v>Kannada</v>
      </c>
      <c r="O10" s="9" t="str">
        <f t="shared" si="0"/>
        <v>10009|Kannada</v>
      </c>
      <c r="P10" s="9" cm="1">
        <f t="array" ref="P10">SUM(IF(FREQUENCY(IF(H$2:H$199=H10, MATCH(O$2:O$199, O$2:O$199, 0)), ROW(O$2:O$199)-ROW(O$2)+1)&gt;0, 1))</f>
        <v>5</v>
      </c>
      <c r="Q10" s="9">
        <f t="shared" si="1"/>
        <v>10009</v>
      </c>
    </row>
    <row r="11" spans="1:20" x14ac:dyDescent="0.3">
      <c r="A11" s="9">
        <v>10001</v>
      </c>
      <c r="B11" s="10" cm="1">
        <f t="array" ref="B11">_xlfn._xlws.FILTER(Bookings!C:C, (Bookings!A:A=A11) * (Bookings!D:D="New"), "NONE")</f>
        <v>44831</v>
      </c>
      <c r="C11" s="10">
        <v>45261</v>
      </c>
      <c r="D11" s="9" t="str">
        <v>fa1a76a3</v>
      </c>
      <c r="E11" s="9" t="str">
        <f>_xlfn.XLOOKUP(D11, Content!A:A, Content!C:C, "NONE")</f>
        <v>Tamil</v>
      </c>
      <c r="H11" s="9">
        <v>10009</v>
      </c>
      <c r="I11" s="10">
        <v>44964</v>
      </c>
      <c r="J11" s="10">
        <v>45017</v>
      </c>
      <c r="K11" s="9" t="str">
        <v>0be1e40e</v>
      </c>
      <c r="L11" s="9" t="str">
        <v>Telugu</v>
      </c>
      <c r="O11" s="9" t="str">
        <f t="shared" si="0"/>
        <v>10009|Telugu</v>
      </c>
      <c r="P11" s="9" cm="1">
        <f t="array" ref="P11">SUM(IF(FREQUENCY(IF(H$2:H$199=H11, MATCH(O$2:O$199, O$2:O$199, 0)), ROW(O$2:O$199)-ROW(O$2)+1)&gt;0, 1))</f>
        <v>5</v>
      </c>
      <c r="Q11" s="9">
        <f t="shared" si="1"/>
        <v>10009</v>
      </c>
    </row>
    <row r="12" spans="1:20" x14ac:dyDescent="0.3">
      <c r="A12" s="9">
        <v>10001</v>
      </c>
      <c r="B12" s="10" cm="1">
        <f t="array" ref="B12">_xlfn._xlws.FILTER(Bookings!C:C, (Bookings!A:A=A12) * (Bookings!D:D="New"), "NONE")</f>
        <v>44831</v>
      </c>
      <c r="C12" s="10">
        <v>45139</v>
      </c>
      <c r="D12" s="9" t="str">
        <v>b9f74c1c</v>
      </c>
      <c r="E12" s="9" t="str">
        <f>_xlfn.XLOOKUP(D12, Content!A:A, Content!C:C, "NONE")</f>
        <v>Malayalam</v>
      </c>
      <c r="H12" s="9">
        <v>10009</v>
      </c>
      <c r="I12" s="10">
        <v>44964</v>
      </c>
      <c r="J12" s="10">
        <v>45047</v>
      </c>
      <c r="K12" s="9" t="str">
        <v>0cbc4720</v>
      </c>
      <c r="L12" s="9" t="str">
        <v>Hindi</v>
      </c>
      <c r="O12" s="9" t="str">
        <f t="shared" si="0"/>
        <v>10009|Hindi</v>
      </c>
      <c r="P12" s="9" cm="1">
        <f t="array" ref="P12">SUM(IF(FREQUENCY(IF(H$2:H$199=H12, MATCH(O$2:O$199, O$2:O$199, 0)), ROW(O$2:O$199)-ROW(O$2)+1)&gt;0, 1))</f>
        <v>5</v>
      </c>
      <c r="Q12" s="9">
        <f t="shared" si="1"/>
        <v>10009</v>
      </c>
    </row>
    <row r="13" spans="1:20" x14ac:dyDescent="0.3">
      <c r="A13" s="9">
        <v>10001</v>
      </c>
      <c r="B13" s="10" cm="1">
        <f t="array" ref="B13">_xlfn._xlws.FILTER(Bookings!C:C, (Bookings!A:A=A13) * (Bookings!D:D="New"), "NONE")</f>
        <v>44831</v>
      </c>
      <c r="C13" s="10">
        <v>44682</v>
      </c>
      <c r="D13" s="9" t="str">
        <v>9452bf77</v>
      </c>
      <c r="E13" s="9" t="str">
        <f>_xlfn.XLOOKUP(D13, Content!A:A, Content!C:C, "NONE")</f>
        <v>English</v>
      </c>
      <c r="H13" s="9">
        <v>10009</v>
      </c>
      <c r="I13" s="10">
        <v>44964</v>
      </c>
      <c r="J13" s="10">
        <v>45047</v>
      </c>
      <c r="K13" s="9" t="str">
        <v>420e1019</v>
      </c>
      <c r="L13" s="9" t="str">
        <v>Tamil</v>
      </c>
      <c r="O13" s="9" t="str">
        <f t="shared" si="0"/>
        <v>10009|Tamil</v>
      </c>
      <c r="P13" s="9" cm="1">
        <f t="array" ref="P13">SUM(IF(FREQUENCY(IF(H$2:H$199=H13, MATCH(O$2:O$199, O$2:O$199, 0)), ROW(O$2:O$199)-ROW(O$2)+1)&gt;0, 1))</f>
        <v>5</v>
      </c>
      <c r="Q13" s="9">
        <f t="shared" si="1"/>
        <v>10009</v>
      </c>
    </row>
    <row r="14" spans="1:20" x14ac:dyDescent="0.3">
      <c r="A14" s="9">
        <v>10001</v>
      </c>
      <c r="B14" s="10" cm="1">
        <f t="array" ref="B14">_xlfn._xlws.FILTER(Bookings!C:C, (Bookings!A:A=A14) * (Bookings!D:D="New"), "NONE")</f>
        <v>44831</v>
      </c>
      <c r="C14" s="10">
        <v>45566</v>
      </c>
      <c r="D14" s="9" t="str">
        <v>a4c168f1</v>
      </c>
      <c r="E14" s="9" t="str">
        <f>_xlfn.XLOOKUP(D14, Content!A:A, Content!C:C, "NONE")</f>
        <v>Telugu</v>
      </c>
      <c r="H14" s="9">
        <v>10014</v>
      </c>
      <c r="I14" s="10">
        <v>44941</v>
      </c>
      <c r="J14" s="10">
        <v>45047</v>
      </c>
      <c r="K14" s="9" t="str">
        <v>6d9b457c</v>
      </c>
      <c r="L14" s="9" t="str">
        <v>English</v>
      </c>
      <c r="O14" s="9" t="str">
        <f t="shared" si="0"/>
        <v>10014|English</v>
      </c>
      <c r="P14" s="9" cm="1">
        <f t="array" ref="P14">SUM(IF(FREQUENCY(IF(H$2:H$199=H14, MATCH(O$2:O$199, O$2:O$199, 0)), ROW(O$2:O$199)-ROW(O$2)+1)&gt;0, 1))</f>
        <v>4</v>
      </c>
      <c r="Q14" s="9">
        <f t="shared" si="1"/>
        <v>10014</v>
      </c>
    </row>
    <row r="15" spans="1:20" x14ac:dyDescent="0.3">
      <c r="A15" s="9">
        <v>10001</v>
      </c>
      <c r="B15" s="10" cm="1">
        <f t="array" ref="B15">_xlfn._xlws.FILTER(Bookings!C:C, (Bookings!A:A=A15) * (Bookings!D:D="New"), "NONE")</f>
        <v>44831</v>
      </c>
      <c r="C15" s="10">
        <v>44896</v>
      </c>
      <c r="D15" s="9" t="str">
        <v>18f2ed16</v>
      </c>
      <c r="E15" s="9" t="str">
        <f>_xlfn.XLOOKUP(D15, Content!A:A, Content!C:C, "NONE")</f>
        <v>Malayalam</v>
      </c>
      <c r="H15" s="9">
        <v>10014</v>
      </c>
      <c r="I15" s="10">
        <v>44941</v>
      </c>
      <c r="J15" s="10">
        <v>44986</v>
      </c>
      <c r="K15" s="9" t="str">
        <v>b9f74c1c</v>
      </c>
      <c r="L15" s="9" t="str">
        <v>Malayalam</v>
      </c>
      <c r="O15" s="9" t="str">
        <f t="shared" si="0"/>
        <v>10014|Malayalam</v>
      </c>
      <c r="P15" s="9" cm="1">
        <f t="array" ref="P15">SUM(IF(FREQUENCY(IF(H$2:H$199=H15, MATCH(O$2:O$199, O$2:O$199, 0)), ROW(O$2:O$199)-ROW(O$2)+1)&gt;0, 1))</f>
        <v>4</v>
      </c>
      <c r="Q15" s="9">
        <f t="shared" si="1"/>
        <v>10014</v>
      </c>
    </row>
    <row r="16" spans="1:20" x14ac:dyDescent="0.3">
      <c r="A16" s="9">
        <v>10002</v>
      </c>
      <c r="B16" s="10" cm="1">
        <f t="array" ref="B16">_xlfn._xlws.FILTER(Bookings!C:C, (Bookings!A:A=A16) * (Bookings!D:D="New"), "NONE")</f>
        <v>44799</v>
      </c>
      <c r="C16" s="10">
        <v>45627</v>
      </c>
      <c r="D16" s="9" t="str">
        <v>fe8686d0</v>
      </c>
      <c r="E16" s="9" t="str">
        <f>_xlfn.XLOOKUP(D16, Content!A:A, Content!C:C, "NONE")</f>
        <v>Telugu</v>
      </c>
      <c r="H16" s="9">
        <v>10014</v>
      </c>
      <c r="I16" s="10">
        <v>44941</v>
      </c>
      <c r="J16" s="10">
        <v>45108</v>
      </c>
      <c r="K16" s="9" t="str">
        <v>9767fb4f</v>
      </c>
      <c r="L16" s="9" t="str">
        <v>Telugu</v>
      </c>
      <c r="O16" s="9" t="str">
        <f t="shared" si="0"/>
        <v>10014|Telugu</v>
      </c>
      <c r="P16" s="9" cm="1">
        <f t="array" ref="P16">SUM(IF(FREQUENCY(IF(H$2:H$199=H16, MATCH(O$2:O$199, O$2:O$199, 0)), ROW(O$2:O$199)-ROW(O$2)+1)&gt;0, 1))</f>
        <v>4</v>
      </c>
      <c r="Q16" s="9">
        <f t="shared" si="1"/>
        <v>10014</v>
      </c>
    </row>
    <row r="17" spans="1:17" x14ac:dyDescent="0.3">
      <c r="A17" s="9">
        <v>10002</v>
      </c>
      <c r="B17" s="10" cm="1">
        <f t="array" ref="B17">_xlfn._xlws.FILTER(Bookings!C:C, (Bookings!A:A=A17) * (Bookings!D:D="New"), "NONE")</f>
        <v>44799</v>
      </c>
      <c r="C17" s="10">
        <v>45597</v>
      </c>
      <c r="D17" s="9" t="str">
        <v>2e190b5a</v>
      </c>
      <c r="E17" s="9" t="str">
        <f>_xlfn.XLOOKUP(D17, Content!A:A, Content!C:C, "NONE")</f>
        <v>Tamil</v>
      </c>
      <c r="H17" s="9">
        <v>10014</v>
      </c>
      <c r="I17" s="10">
        <v>44941</v>
      </c>
      <c r="J17" s="10">
        <v>45139</v>
      </c>
      <c r="K17" s="9" t="str">
        <v>7495495f</v>
      </c>
      <c r="L17" s="9" t="str">
        <v>Malayalam</v>
      </c>
      <c r="O17" s="9" t="str">
        <f t="shared" si="0"/>
        <v>10014|Malayalam</v>
      </c>
      <c r="P17" s="9" cm="1">
        <f t="array" ref="P17">SUM(IF(FREQUENCY(IF(H$2:H$199=H17, MATCH(O$2:O$199, O$2:O$199, 0)), ROW(O$2:O$199)-ROW(O$2)+1)&gt;0, 1))</f>
        <v>4</v>
      </c>
      <c r="Q17" s="9">
        <f t="shared" si="1"/>
        <v>10014</v>
      </c>
    </row>
    <row r="18" spans="1:17" x14ac:dyDescent="0.3">
      <c r="A18" s="9">
        <v>10002</v>
      </c>
      <c r="B18" s="10" cm="1">
        <f t="array" ref="B18">_xlfn._xlws.FILTER(Bookings!C:C, (Bookings!A:A=A18) * (Bookings!D:D="New"), "NONE")</f>
        <v>44799</v>
      </c>
      <c r="C18" s="10">
        <v>44835</v>
      </c>
      <c r="D18" s="9" t="str">
        <v>607da286</v>
      </c>
      <c r="E18" s="9" t="str">
        <f>_xlfn.XLOOKUP(D18, Content!A:A, Content!C:C, "NONE")</f>
        <v>Kannada</v>
      </c>
      <c r="H18" s="9">
        <v>10014</v>
      </c>
      <c r="I18" s="10">
        <v>44941</v>
      </c>
      <c r="J18" s="10">
        <v>45139</v>
      </c>
      <c r="K18" s="9" t="str">
        <v>30bb7728</v>
      </c>
      <c r="L18" s="9" t="str">
        <v>Tamil</v>
      </c>
      <c r="O18" s="9" t="str">
        <f t="shared" si="0"/>
        <v>10014|Tamil</v>
      </c>
      <c r="P18" s="9" cm="1">
        <f t="array" ref="P18">SUM(IF(FREQUENCY(IF(H$2:H$199=H18, MATCH(O$2:O$199, O$2:O$199, 0)), ROW(O$2:O$199)-ROW(O$2)+1)&gt;0, 1))</f>
        <v>4</v>
      </c>
      <c r="Q18" s="9">
        <f t="shared" si="1"/>
        <v>10014</v>
      </c>
    </row>
    <row r="19" spans="1:17" x14ac:dyDescent="0.3">
      <c r="A19" s="9">
        <v>10002</v>
      </c>
      <c r="B19" s="10" cm="1">
        <f t="array" ref="B19">_xlfn._xlws.FILTER(Bookings!C:C, (Bookings!A:A=A19) * (Bookings!D:D="New"), "NONE")</f>
        <v>44799</v>
      </c>
      <c r="C19" s="10">
        <v>44621</v>
      </c>
      <c r="D19" s="9" t="str">
        <v>6cec19a5</v>
      </c>
      <c r="E19" s="9" t="str">
        <f>_xlfn.XLOOKUP(D19, Content!A:A, Content!C:C, "NONE")</f>
        <v>Malayalam</v>
      </c>
      <c r="H19" s="9">
        <v>10016</v>
      </c>
      <c r="I19" s="10">
        <v>45011</v>
      </c>
      <c r="J19" s="10">
        <v>44986</v>
      </c>
      <c r="K19" s="9" t="str">
        <v>cc9d9893</v>
      </c>
      <c r="L19" s="9" t="str">
        <v>Malayalam</v>
      </c>
      <c r="O19" s="9" t="str">
        <f t="shared" si="0"/>
        <v>10016|Malayalam</v>
      </c>
      <c r="P19" s="9" cm="1">
        <f t="array" ref="P19">SUM(IF(FREQUENCY(IF(H$2:H$199=H19, MATCH(O$2:O$199, O$2:O$199, 0)), ROW(O$2:O$199)-ROW(O$2)+1)&gt;0, 1))</f>
        <v>4</v>
      </c>
      <c r="Q19" s="9">
        <f t="shared" si="1"/>
        <v>10016</v>
      </c>
    </row>
    <row r="20" spans="1:17" x14ac:dyDescent="0.3">
      <c r="A20" s="9">
        <v>10002</v>
      </c>
      <c r="B20" s="10" cm="1">
        <f t="array" ref="B20">_xlfn._xlws.FILTER(Bookings!C:C, (Bookings!A:A=A20) * (Bookings!D:D="New"), "NONE")</f>
        <v>44799</v>
      </c>
      <c r="C20" s="10">
        <v>44958</v>
      </c>
      <c r="D20" s="9" t="str">
        <v>6148f50b</v>
      </c>
      <c r="E20" s="9" t="str">
        <f>_xlfn.XLOOKUP(D20, Content!A:A, Content!C:C, "NONE")</f>
        <v>Tamil</v>
      </c>
      <c r="H20" s="9">
        <v>10016</v>
      </c>
      <c r="I20" s="10">
        <v>45011</v>
      </c>
      <c r="J20" s="10">
        <v>45108</v>
      </c>
      <c r="K20" s="9" t="str">
        <v>921da29a</v>
      </c>
      <c r="L20" s="9" t="str">
        <v>English</v>
      </c>
      <c r="O20" s="9" t="str">
        <f t="shared" si="0"/>
        <v>10016|English</v>
      </c>
      <c r="P20" s="9" cm="1">
        <f t="array" ref="P20">SUM(IF(FREQUENCY(IF(H$2:H$199=H20, MATCH(O$2:O$199, O$2:O$199, 0)), ROW(O$2:O$199)-ROW(O$2)+1)&gt;0, 1))</f>
        <v>4</v>
      </c>
      <c r="Q20" s="9">
        <f t="shared" si="1"/>
        <v>10016</v>
      </c>
    </row>
    <row r="21" spans="1:17" x14ac:dyDescent="0.3">
      <c r="A21" s="9">
        <v>10002</v>
      </c>
      <c r="B21" s="10" cm="1">
        <f t="array" ref="B21">_xlfn._xlws.FILTER(Bookings!C:C, (Bookings!A:A=A21) * (Bookings!D:D="New"), "NONE")</f>
        <v>44799</v>
      </c>
      <c r="C21" s="10">
        <v>45597</v>
      </c>
      <c r="D21" s="9" t="str">
        <v>6d98c117</v>
      </c>
      <c r="E21" s="9" t="str">
        <f>_xlfn.XLOOKUP(D21, Content!A:A, Content!C:C, "NONE")</f>
        <v>English</v>
      </c>
      <c r="H21" s="9">
        <v>10016</v>
      </c>
      <c r="I21" s="10">
        <v>45011</v>
      </c>
      <c r="J21" s="10">
        <v>45261</v>
      </c>
      <c r="K21" s="9" t="str">
        <v>b72e97f6</v>
      </c>
      <c r="L21" s="9" t="str">
        <v>Hindi</v>
      </c>
      <c r="O21" s="9" t="str">
        <f t="shared" si="0"/>
        <v>10016|Hindi</v>
      </c>
      <c r="P21" s="9" cm="1">
        <f t="array" ref="P21">SUM(IF(FREQUENCY(IF(H$2:H$199=H21, MATCH(O$2:O$199, O$2:O$199, 0)), ROW(O$2:O$199)-ROW(O$2)+1)&gt;0, 1))</f>
        <v>4</v>
      </c>
      <c r="Q21" s="9">
        <f t="shared" si="1"/>
        <v>10016</v>
      </c>
    </row>
    <row r="22" spans="1:17" x14ac:dyDescent="0.3">
      <c r="A22" s="9">
        <v>10002</v>
      </c>
      <c r="B22" s="10" cm="1">
        <f t="array" ref="B22">_xlfn._xlws.FILTER(Bookings!C:C, (Bookings!A:A=A22) * (Bookings!D:D="New"), "NONE")</f>
        <v>44799</v>
      </c>
      <c r="C22" s="10">
        <v>45323</v>
      </c>
      <c r="D22" s="9" t="str">
        <v>ed012678</v>
      </c>
      <c r="E22" s="9" t="str">
        <f>_xlfn.XLOOKUP(D22, Content!A:A, Content!C:C, "NONE")</f>
        <v>Telugu</v>
      </c>
      <c r="H22" s="9">
        <v>10016</v>
      </c>
      <c r="I22" s="10">
        <v>45011</v>
      </c>
      <c r="J22" s="10">
        <v>45231</v>
      </c>
      <c r="K22" s="9" t="str">
        <v>c1fb785c</v>
      </c>
      <c r="L22" s="9" t="str">
        <v>Malayalam</v>
      </c>
      <c r="O22" s="9" t="str">
        <f t="shared" si="0"/>
        <v>10016|Malayalam</v>
      </c>
      <c r="P22" s="9" cm="1">
        <f t="array" ref="P22">SUM(IF(FREQUENCY(IF(H$2:H$199=H22, MATCH(O$2:O$199, O$2:O$199, 0)), ROW(O$2:O$199)-ROW(O$2)+1)&gt;0, 1))</f>
        <v>4</v>
      </c>
      <c r="Q22" s="9">
        <f t="shared" si="1"/>
        <v>10016</v>
      </c>
    </row>
    <row r="23" spans="1:17" x14ac:dyDescent="0.3">
      <c r="A23" s="9">
        <v>10002</v>
      </c>
      <c r="B23" s="10" cm="1">
        <f t="array" ref="B23">_xlfn._xlws.FILTER(Bookings!C:C, (Bookings!A:A=A23) * (Bookings!D:D="New"), "NONE")</f>
        <v>44799</v>
      </c>
      <c r="C23" s="10">
        <v>45413</v>
      </c>
      <c r="D23" s="9" t="str">
        <v>fcc640cb</v>
      </c>
      <c r="E23" s="9" t="str">
        <f>_xlfn.XLOOKUP(D23, Content!A:A, Content!C:C, "NONE")</f>
        <v>English</v>
      </c>
      <c r="H23" s="9">
        <v>10016</v>
      </c>
      <c r="I23" s="10">
        <v>45011</v>
      </c>
      <c r="J23" s="10">
        <v>45231</v>
      </c>
      <c r="K23" s="9" t="str">
        <v>6d98c117</v>
      </c>
      <c r="L23" s="9" t="str">
        <v>English</v>
      </c>
      <c r="O23" s="9" t="str">
        <f t="shared" si="0"/>
        <v>10016|English</v>
      </c>
      <c r="P23" s="9" cm="1">
        <f t="array" ref="P23">SUM(IF(FREQUENCY(IF(H$2:H$199=H23, MATCH(O$2:O$199, O$2:O$199, 0)), ROW(O$2:O$199)-ROW(O$2)+1)&gt;0, 1))</f>
        <v>4</v>
      </c>
      <c r="Q23" s="9">
        <f t="shared" si="1"/>
        <v>10016</v>
      </c>
    </row>
    <row r="24" spans="1:17" x14ac:dyDescent="0.3">
      <c r="A24" s="9">
        <v>10002</v>
      </c>
      <c r="B24" s="10" cm="1">
        <f t="array" ref="B24">_xlfn._xlws.FILTER(Bookings!C:C, (Bookings!A:A=A24) * (Bookings!D:D="New"), "NONE")</f>
        <v>44799</v>
      </c>
      <c r="C24" s="10">
        <v>44835</v>
      </c>
      <c r="D24" s="9" t="str">
        <v>74c9ff93</v>
      </c>
      <c r="E24" s="9" t="str">
        <f>_xlfn.XLOOKUP(D24, Content!A:A, Content!C:C, "NONE")</f>
        <v>English</v>
      </c>
      <c r="H24" s="9">
        <v>10016</v>
      </c>
      <c r="I24" s="10">
        <v>45011</v>
      </c>
      <c r="J24" s="10">
        <v>44958</v>
      </c>
      <c r="K24" s="9" t="str">
        <v>7fd28e87</v>
      </c>
      <c r="L24" s="9" t="str">
        <v>Malayalam</v>
      </c>
      <c r="O24" s="9" t="str">
        <f t="shared" si="0"/>
        <v>10016|Malayalam</v>
      </c>
      <c r="P24" s="9" cm="1">
        <f t="array" ref="P24">SUM(IF(FREQUENCY(IF(H$2:H$199=H24, MATCH(O$2:O$199, O$2:O$199, 0)), ROW(O$2:O$199)-ROW(O$2)+1)&gt;0, 1))</f>
        <v>4</v>
      </c>
      <c r="Q24" s="9">
        <f t="shared" si="1"/>
        <v>10016</v>
      </c>
    </row>
    <row r="25" spans="1:17" x14ac:dyDescent="0.3">
      <c r="A25" s="9">
        <v>10002</v>
      </c>
      <c r="B25" s="10" cm="1">
        <f t="array" ref="B25">_xlfn._xlws.FILTER(Bookings!C:C, (Bookings!A:A=A25) * (Bookings!D:D="New"), "NONE")</f>
        <v>44799</v>
      </c>
      <c r="C25" s="10">
        <v>45261</v>
      </c>
      <c r="D25" s="9" t="str">
        <v>fa1a76a3</v>
      </c>
      <c r="E25" s="9" t="str">
        <f>_xlfn.XLOOKUP(D25, Content!A:A, Content!C:C, "NONE")</f>
        <v>Tamil</v>
      </c>
      <c r="H25" s="9">
        <v>10016</v>
      </c>
      <c r="I25" s="10">
        <v>45011</v>
      </c>
      <c r="J25" s="10">
        <v>45078</v>
      </c>
      <c r="K25" s="9" t="str">
        <v>7fb18db3</v>
      </c>
      <c r="L25" s="9" t="str">
        <v>Hindi</v>
      </c>
      <c r="O25" s="9" t="str">
        <f t="shared" si="0"/>
        <v>10016|Hindi</v>
      </c>
      <c r="P25" s="9" cm="1">
        <f t="array" ref="P25">SUM(IF(FREQUENCY(IF(H$2:H$199=H25, MATCH(O$2:O$199, O$2:O$199, 0)), ROW(O$2:O$199)-ROW(O$2)+1)&gt;0, 1))</f>
        <v>4</v>
      </c>
      <c r="Q25" s="9">
        <f t="shared" si="1"/>
        <v>10016</v>
      </c>
    </row>
    <row r="26" spans="1:17" x14ac:dyDescent="0.3">
      <c r="A26" s="9">
        <v>10002</v>
      </c>
      <c r="B26" s="10" cm="1">
        <f t="array" ref="B26">_xlfn._xlws.FILTER(Bookings!C:C, (Bookings!A:A=A26) * (Bookings!D:D="New"), "NONE")</f>
        <v>44799</v>
      </c>
      <c r="C26" s="10">
        <v>45444</v>
      </c>
      <c r="D26" s="9" t="str">
        <v>7fb18db3</v>
      </c>
      <c r="E26" s="9" t="str">
        <f>_xlfn.XLOOKUP(D26, Content!A:A, Content!C:C, "NONE")</f>
        <v>Hindi</v>
      </c>
      <c r="H26" s="9">
        <v>10016</v>
      </c>
      <c r="I26" s="10">
        <v>45011</v>
      </c>
      <c r="J26" s="10">
        <v>45078</v>
      </c>
      <c r="K26" s="9" t="str">
        <v>872a4423</v>
      </c>
      <c r="L26" s="9" t="str">
        <v>Hindi</v>
      </c>
      <c r="O26" s="9" t="str">
        <f t="shared" si="0"/>
        <v>10016|Hindi</v>
      </c>
      <c r="P26" s="9" cm="1">
        <f t="array" ref="P26">SUM(IF(FREQUENCY(IF(H$2:H$199=H26, MATCH(O$2:O$199, O$2:O$199, 0)), ROW(O$2:O$199)-ROW(O$2)+1)&gt;0, 1))</f>
        <v>4</v>
      </c>
      <c r="Q26" s="9">
        <f t="shared" si="1"/>
        <v>10016</v>
      </c>
    </row>
    <row r="27" spans="1:17" x14ac:dyDescent="0.3">
      <c r="A27" s="9">
        <v>10002</v>
      </c>
      <c r="B27" s="10" cm="1">
        <f t="array" ref="B27">_xlfn._xlws.FILTER(Bookings!C:C, (Bookings!A:A=A27) * (Bookings!D:D="New"), "NONE")</f>
        <v>44799</v>
      </c>
      <c r="C27" s="10">
        <v>44743</v>
      </c>
      <c r="D27" s="9" t="str">
        <v>591bdfe5</v>
      </c>
      <c r="E27" s="9" t="str">
        <f>_xlfn.XLOOKUP(D27, Content!A:A, Content!C:C, "NONE")</f>
        <v>Kannada</v>
      </c>
      <c r="H27" s="9">
        <v>10016</v>
      </c>
      <c r="I27" s="10">
        <v>45011</v>
      </c>
      <c r="J27" s="10">
        <v>45017</v>
      </c>
      <c r="K27" s="9" t="str">
        <v>18110fb2</v>
      </c>
      <c r="L27" s="9" t="str">
        <v>Telugu</v>
      </c>
      <c r="O27" s="9" t="str">
        <f t="shared" si="0"/>
        <v>10016|Telugu</v>
      </c>
      <c r="P27" s="9" cm="1">
        <f t="array" ref="P27">SUM(IF(FREQUENCY(IF(H$2:H$199=H27, MATCH(O$2:O$199, O$2:O$199, 0)), ROW(O$2:O$199)-ROW(O$2)+1)&gt;0, 1))</f>
        <v>4</v>
      </c>
      <c r="Q27" s="9">
        <f t="shared" si="1"/>
        <v>10016</v>
      </c>
    </row>
    <row r="28" spans="1:17" x14ac:dyDescent="0.3">
      <c r="A28" s="9">
        <v>10002</v>
      </c>
      <c r="B28" s="10" cm="1">
        <f t="array" ref="B28">_xlfn._xlws.FILTER(Bookings!C:C, (Bookings!A:A=A28) * (Bookings!D:D="New"), "NONE")</f>
        <v>44799</v>
      </c>
      <c r="C28" s="10">
        <v>44866</v>
      </c>
      <c r="D28" s="9" t="str">
        <v>a4c168f1</v>
      </c>
      <c r="E28" s="9" t="str">
        <f>_xlfn.XLOOKUP(D28, Content!A:A, Content!C:C, "NONE")</f>
        <v>Telugu</v>
      </c>
      <c r="H28" s="9">
        <v>10021</v>
      </c>
      <c r="I28" s="10">
        <v>45117</v>
      </c>
      <c r="J28" s="10">
        <v>44927</v>
      </c>
      <c r="K28" s="9" t="str">
        <v>b142e834</v>
      </c>
      <c r="L28" s="9" t="str">
        <v>Hindi</v>
      </c>
      <c r="O28" s="9" t="str">
        <f t="shared" si="0"/>
        <v>10021|Hindi</v>
      </c>
      <c r="P28" s="9" cm="1">
        <f t="array" ref="P28">SUM(IF(FREQUENCY(IF(H$2:H$199=H28, MATCH(O$2:O$199, O$2:O$199, 0)), ROW(O$2:O$199)-ROW(O$2)+1)&gt;0, 1))</f>
        <v>4</v>
      </c>
      <c r="Q28" s="9">
        <f t="shared" si="1"/>
        <v>10021</v>
      </c>
    </row>
    <row r="29" spans="1:17" x14ac:dyDescent="0.3">
      <c r="A29" s="9">
        <v>10003</v>
      </c>
      <c r="B29" s="10" cm="1">
        <f t="array" ref="B29">_xlfn._xlws.FILTER(Bookings!C:C, (Bookings!A:A=A29) * (Bookings!D:D="New"), "NONE")</f>
        <v>44708</v>
      </c>
      <c r="C29" s="10">
        <v>45536</v>
      </c>
      <c r="D29" s="9" t="str">
        <v>921da29a</v>
      </c>
      <c r="E29" s="9" t="str">
        <f>_xlfn.XLOOKUP(D29, Content!A:A, Content!C:C, "NONE")</f>
        <v>English</v>
      </c>
      <c r="H29" s="9">
        <v>10021</v>
      </c>
      <c r="I29" s="10">
        <v>45117</v>
      </c>
      <c r="J29" s="10">
        <v>44958</v>
      </c>
      <c r="K29" s="9" t="str">
        <v>a4c168f1</v>
      </c>
      <c r="L29" s="9" t="str">
        <v>Telugu</v>
      </c>
      <c r="O29" s="9" t="str">
        <f t="shared" si="0"/>
        <v>10021|Telugu</v>
      </c>
      <c r="P29" s="9" cm="1">
        <f t="array" ref="P29">SUM(IF(FREQUENCY(IF(H$2:H$199=H29, MATCH(O$2:O$199, O$2:O$199, 0)), ROW(O$2:O$199)-ROW(O$2)+1)&gt;0, 1))</f>
        <v>4</v>
      </c>
      <c r="Q29" s="9">
        <f t="shared" si="1"/>
        <v>10021</v>
      </c>
    </row>
    <row r="30" spans="1:17" x14ac:dyDescent="0.3">
      <c r="A30" s="9">
        <v>10003</v>
      </c>
      <c r="B30" s="10" cm="1">
        <f t="array" ref="B30">_xlfn._xlws.FILTER(Bookings!C:C, (Bookings!A:A=A30) * (Bookings!D:D="New"), "NONE")</f>
        <v>44708</v>
      </c>
      <c r="C30" s="10">
        <v>44652</v>
      </c>
      <c r="D30" s="9" t="str">
        <v>10101146</v>
      </c>
      <c r="E30" s="9" t="str">
        <f>_xlfn.XLOOKUP(D30, Content!A:A, Content!C:C, "NONE")</f>
        <v>Telugu</v>
      </c>
      <c r="H30" s="9">
        <v>10021</v>
      </c>
      <c r="I30" s="10">
        <v>45117</v>
      </c>
      <c r="J30" s="10">
        <v>45170</v>
      </c>
      <c r="K30" s="9" t="str">
        <v>c9f9dfdb</v>
      </c>
      <c r="L30" s="9" t="str">
        <v>Kannada</v>
      </c>
      <c r="O30" s="9" t="str">
        <f t="shared" si="0"/>
        <v>10021|Kannada</v>
      </c>
      <c r="P30" s="9" cm="1">
        <f t="array" ref="P30">SUM(IF(FREQUENCY(IF(H$2:H$199=H30, MATCH(O$2:O$199, O$2:O$199, 0)), ROW(O$2:O$199)-ROW(O$2)+1)&gt;0, 1))</f>
        <v>4</v>
      </c>
      <c r="Q30" s="9">
        <f t="shared" si="1"/>
        <v>10021</v>
      </c>
    </row>
    <row r="31" spans="1:17" x14ac:dyDescent="0.3">
      <c r="A31" s="9">
        <v>10003</v>
      </c>
      <c r="B31" s="10" cm="1">
        <f t="array" ref="B31">_xlfn._xlws.FILTER(Bookings!C:C, (Bookings!A:A=A31) * (Bookings!D:D="New"), "NONE")</f>
        <v>44708</v>
      </c>
      <c r="C31" s="10">
        <v>45597</v>
      </c>
      <c r="D31" s="9" t="str">
        <v>0be1e40e</v>
      </c>
      <c r="E31" s="9" t="str">
        <f>_xlfn.XLOOKUP(D31, Content!A:A, Content!C:C, "NONE")</f>
        <v>Telugu</v>
      </c>
      <c r="H31" s="9">
        <v>10021</v>
      </c>
      <c r="I31" s="10">
        <v>45117</v>
      </c>
      <c r="J31" s="10">
        <v>44927</v>
      </c>
      <c r="K31" s="9" t="str">
        <v>9544ce3b</v>
      </c>
      <c r="L31" s="9" t="str">
        <v>English</v>
      </c>
      <c r="O31" s="9" t="str">
        <f t="shared" si="0"/>
        <v>10021|English</v>
      </c>
      <c r="P31" s="9" cm="1">
        <f t="array" ref="P31">SUM(IF(FREQUENCY(IF(H$2:H$199=H31, MATCH(O$2:O$199, O$2:O$199, 0)), ROW(O$2:O$199)-ROW(O$2)+1)&gt;0, 1))</f>
        <v>4</v>
      </c>
      <c r="Q31" s="9">
        <f t="shared" si="1"/>
        <v>10021</v>
      </c>
    </row>
    <row r="32" spans="1:17" x14ac:dyDescent="0.3">
      <c r="A32" s="9">
        <v>10003</v>
      </c>
      <c r="B32" s="10" cm="1">
        <f t="array" ref="B32">_xlfn._xlws.FILTER(Bookings!C:C, (Bookings!A:A=A32) * (Bookings!D:D="New"), "NONE")</f>
        <v>44708</v>
      </c>
      <c r="C32" s="10">
        <v>45261</v>
      </c>
      <c r="D32" s="9" t="str">
        <v>c5c4fdf9</v>
      </c>
      <c r="E32" s="9" t="str">
        <f>_xlfn.XLOOKUP(D32, Content!A:A, Content!C:C, "NONE")</f>
        <v>Telugu</v>
      </c>
      <c r="H32" s="9">
        <v>10021</v>
      </c>
      <c r="I32" s="10">
        <v>45117</v>
      </c>
      <c r="J32" s="10">
        <v>45047</v>
      </c>
      <c r="K32" s="9" t="str">
        <v>921da29a</v>
      </c>
      <c r="L32" s="9" t="str">
        <v>English</v>
      </c>
      <c r="O32" s="9" t="str">
        <f t="shared" si="0"/>
        <v>10021|English</v>
      </c>
      <c r="P32" s="9" cm="1">
        <f t="array" ref="P32">SUM(IF(FREQUENCY(IF(H$2:H$199=H32, MATCH(O$2:O$199, O$2:O$199, 0)), ROW(O$2:O$199)-ROW(O$2)+1)&gt;0, 1))</f>
        <v>4</v>
      </c>
      <c r="Q32" s="9">
        <f t="shared" si="1"/>
        <v>10021</v>
      </c>
    </row>
    <row r="33" spans="1:17" x14ac:dyDescent="0.3">
      <c r="A33" s="9">
        <v>10003</v>
      </c>
      <c r="B33" s="10" cm="1">
        <f t="array" ref="B33">_xlfn._xlws.FILTER(Bookings!C:C, (Bookings!A:A=A33) * (Bookings!D:D="New"), "NONE")</f>
        <v>44708</v>
      </c>
      <c r="C33" s="10">
        <v>45627</v>
      </c>
      <c r="D33" s="9" t="str">
        <v>1187d074</v>
      </c>
      <c r="E33" s="9" t="str">
        <f>_xlfn.XLOOKUP(D33, Content!A:A, Content!C:C, "NONE")</f>
        <v>English</v>
      </c>
      <c r="H33" s="9">
        <v>10030</v>
      </c>
      <c r="I33" s="10">
        <v>45010</v>
      </c>
      <c r="J33" s="10">
        <v>45231</v>
      </c>
      <c r="K33" s="9" t="str">
        <v>e0abb092</v>
      </c>
      <c r="L33" s="9" t="str">
        <v>Malayalam</v>
      </c>
      <c r="O33" s="9" t="str">
        <f t="shared" si="0"/>
        <v>10030|Malayalam</v>
      </c>
      <c r="P33" s="9" cm="1">
        <f t="array" ref="P33">SUM(IF(FREQUENCY(IF(H$2:H$199=H33, MATCH(O$2:O$199, O$2:O$199, 0)), ROW(O$2:O$199)-ROW(O$2)+1)&gt;0, 1))</f>
        <v>4</v>
      </c>
      <c r="Q33" s="9">
        <f t="shared" si="1"/>
        <v>10030</v>
      </c>
    </row>
    <row r="34" spans="1:17" x14ac:dyDescent="0.3">
      <c r="A34" s="9">
        <v>10003</v>
      </c>
      <c r="B34" s="10" cm="1">
        <f t="array" ref="B34">_xlfn._xlws.FILTER(Bookings!C:C, (Bookings!A:A=A34) * (Bookings!D:D="New"), "NONE")</f>
        <v>44708</v>
      </c>
      <c r="C34" s="10">
        <v>45536</v>
      </c>
      <c r="D34" s="9" t="str">
        <v>39c8c16a</v>
      </c>
      <c r="E34" s="9" t="str">
        <f>_xlfn.XLOOKUP(D34, Content!A:A, Content!C:C, "NONE")</f>
        <v>Malayalam</v>
      </c>
      <c r="H34" s="9">
        <v>10030</v>
      </c>
      <c r="I34" s="10">
        <v>45010</v>
      </c>
      <c r="J34" s="10">
        <v>44986</v>
      </c>
      <c r="K34" s="9" t="str">
        <v>c5c4fdf9</v>
      </c>
      <c r="L34" s="9" t="str">
        <v>Telugu</v>
      </c>
      <c r="O34" s="9" t="str">
        <f t="shared" si="0"/>
        <v>10030|Telugu</v>
      </c>
      <c r="P34" s="9" cm="1">
        <f t="array" ref="P34">SUM(IF(FREQUENCY(IF(H$2:H$199=H34, MATCH(O$2:O$199, O$2:O$199, 0)), ROW(O$2:O$199)-ROW(O$2)+1)&gt;0, 1))</f>
        <v>4</v>
      </c>
      <c r="Q34" s="9">
        <f t="shared" si="1"/>
        <v>10030</v>
      </c>
    </row>
    <row r="35" spans="1:17" x14ac:dyDescent="0.3">
      <c r="A35" s="9">
        <v>10003</v>
      </c>
      <c r="B35" s="10" cm="1">
        <f t="array" ref="B35">_xlfn._xlws.FILTER(Bookings!C:C, (Bookings!A:A=A35) * (Bookings!D:D="New"), "NONE")</f>
        <v>44708</v>
      </c>
      <c r="C35" s="10">
        <v>44774</v>
      </c>
      <c r="D35" s="9" t="str">
        <v>7bc7f2c7</v>
      </c>
      <c r="E35" s="9" t="str">
        <f>_xlfn.XLOOKUP(D35, Content!A:A, Content!C:C, "NONE")</f>
        <v>Tamil</v>
      </c>
      <c r="H35" s="9">
        <v>10030</v>
      </c>
      <c r="I35" s="10">
        <v>45010</v>
      </c>
      <c r="J35" s="10">
        <v>45047</v>
      </c>
      <c r="K35" s="9" t="str">
        <v>53dcee70</v>
      </c>
      <c r="L35" s="9" t="str">
        <v>Kannada</v>
      </c>
      <c r="O35" s="9" t="str">
        <f t="shared" si="0"/>
        <v>10030|Kannada</v>
      </c>
      <c r="P35" s="9" cm="1">
        <f t="array" ref="P35">SUM(IF(FREQUENCY(IF(H$2:H$199=H35, MATCH(O$2:O$199, O$2:O$199, 0)), ROW(O$2:O$199)-ROW(O$2)+1)&gt;0, 1))</f>
        <v>4</v>
      </c>
      <c r="Q35" s="9">
        <f t="shared" si="1"/>
        <v>10030</v>
      </c>
    </row>
    <row r="36" spans="1:17" x14ac:dyDescent="0.3">
      <c r="A36" s="9">
        <v>10004</v>
      </c>
      <c r="B36" s="10" cm="1">
        <f t="array" ref="B36">_xlfn._xlws.FILTER(Bookings!C:C, (Bookings!A:A=A36) * (Bookings!D:D="New"), "NONE")</f>
        <v>43957</v>
      </c>
      <c r="C36" s="10">
        <v>45474</v>
      </c>
      <c r="D36" s="9" t="str">
        <v>9787b7de</v>
      </c>
      <c r="E36" s="9" t="str">
        <f>_xlfn.XLOOKUP(D36, Content!A:A, Content!C:C, "NONE")</f>
        <v>Tamil</v>
      </c>
      <c r="H36" s="9">
        <v>10030</v>
      </c>
      <c r="I36" s="10">
        <v>45010</v>
      </c>
      <c r="J36" s="10">
        <v>44927</v>
      </c>
      <c r="K36" s="9" t="str">
        <v>74c9ff93</v>
      </c>
      <c r="L36" s="9" t="str">
        <v>English</v>
      </c>
      <c r="O36" s="9" t="str">
        <f t="shared" si="0"/>
        <v>10030|English</v>
      </c>
      <c r="P36" s="9" cm="1">
        <f t="array" ref="P36">SUM(IF(FREQUENCY(IF(H$2:H$199=H36, MATCH(O$2:O$199, O$2:O$199, 0)), ROW(O$2:O$199)-ROW(O$2)+1)&gt;0, 1))</f>
        <v>4</v>
      </c>
      <c r="Q36" s="9">
        <f t="shared" si="1"/>
        <v>10030</v>
      </c>
    </row>
    <row r="37" spans="1:17" x14ac:dyDescent="0.3">
      <c r="A37" s="9">
        <v>10004</v>
      </c>
      <c r="B37" s="10" cm="1">
        <f t="array" ref="B37">_xlfn._xlws.FILTER(Bookings!C:C, (Bookings!A:A=A37) * (Bookings!D:D="New"), "NONE")</f>
        <v>43957</v>
      </c>
      <c r="C37" s="10">
        <v>45170</v>
      </c>
      <c r="D37" s="9" t="str">
        <v>92becfc7</v>
      </c>
      <c r="E37" s="9" t="str">
        <f>_xlfn.XLOOKUP(D37, Content!A:A, Content!C:C, "NONE")</f>
        <v>Hindi</v>
      </c>
      <c r="H37" s="9">
        <v>10034</v>
      </c>
      <c r="I37" s="10">
        <v>45108</v>
      </c>
      <c r="J37" s="10">
        <v>45139</v>
      </c>
      <c r="K37" s="9" t="str">
        <v>c5000cc1</v>
      </c>
      <c r="L37" s="9" t="str">
        <v>Malayalam</v>
      </c>
      <c r="O37" s="9" t="str">
        <f t="shared" si="0"/>
        <v>10034|Malayalam</v>
      </c>
      <c r="P37" s="9" cm="1">
        <f t="array" ref="P37">SUM(IF(FREQUENCY(IF(H$2:H$199=H37, MATCH(O$2:O$199, O$2:O$199, 0)), ROW(O$2:O$199)-ROW(O$2)+1)&gt;0, 1))</f>
        <v>2</v>
      </c>
      <c r="Q37" s="9">
        <f t="shared" si="1"/>
        <v>10034</v>
      </c>
    </row>
    <row r="38" spans="1:17" x14ac:dyDescent="0.3">
      <c r="A38" s="9">
        <v>10004</v>
      </c>
      <c r="B38" s="10" cm="1">
        <f t="array" ref="B38">_xlfn._xlws.FILTER(Bookings!C:C, (Bookings!A:A=A38) * (Bookings!D:D="New"), "NONE")</f>
        <v>43957</v>
      </c>
      <c r="C38" s="10">
        <v>45200</v>
      </c>
      <c r="D38" s="9" t="str">
        <v>ae026103</v>
      </c>
      <c r="E38" s="9" t="str">
        <f>_xlfn.XLOOKUP(D38, Content!A:A, Content!C:C, "NONE")</f>
        <v>Kannada</v>
      </c>
      <c r="H38" s="9">
        <v>10034</v>
      </c>
      <c r="I38" s="10">
        <v>45108</v>
      </c>
      <c r="J38" s="10">
        <v>45108</v>
      </c>
      <c r="K38" s="9" t="str">
        <v>b9f74c1c</v>
      </c>
      <c r="L38" s="9" t="str">
        <v>Malayalam</v>
      </c>
      <c r="O38" s="9" t="str">
        <f t="shared" si="0"/>
        <v>10034|Malayalam</v>
      </c>
      <c r="P38" s="9" cm="1">
        <f t="array" ref="P38">SUM(IF(FREQUENCY(IF(H$2:H$199=H38, MATCH(O$2:O$199, O$2:O$199, 0)), ROW(O$2:O$199)-ROW(O$2)+1)&gt;0, 1))</f>
        <v>2</v>
      </c>
      <c r="Q38" s="9">
        <f t="shared" si="1"/>
        <v>10034</v>
      </c>
    </row>
    <row r="39" spans="1:17" x14ac:dyDescent="0.3">
      <c r="A39" s="9">
        <v>10004</v>
      </c>
      <c r="B39" s="10" cm="1">
        <f t="array" ref="B39">_xlfn._xlws.FILTER(Bookings!C:C, (Bookings!A:A=A39) * (Bookings!D:D="New"), "NONE")</f>
        <v>43957</v>
      </c>
      <c r="C39" s="10">
        <v>45139</v>
      </c>
      <c r="D39" s="9" t="str">
        <v>a4c168f1</v>
      </c>
      <c r="E39" s="9" t="str">
        <f>_xlfn.XLOOKUP(D39, Content!A:A, Content!C:C, "NONE")</f>
        <v>Telugu</v>
      </c>
      <c r="H39" s="9">
        <v>10034</v>
      </c>
      <c r="I39" s="10">
        <v>45108</v>
      </c>
      <c r="J39" s="10">
        <v>45047</v>
      </c>
      <c r="K39" s="9" t="str">
        <v>fd1ad95a</v>
      </c>
      <c r="L39" s="9" t="str">
        <v>English</v>
      </c>
      <c r="O39" s="9" t="str">
        <f t="shared" si="0"/>
        <v>10034|English</v>
      </c>
      <c r="P39" s="9" cm="1">
        <f t="array" ref="P39">SUM(IF(FREQUENCY(IF(H$2:H$199=H39, MATCH(O$2:O$199, O$2:O$199, 0)), ROW(O$2:O$199)-ROW(O$2)+1)&gt;0, 1))</f>
        <v>2</v>
      </c>
      <c r="Q39" s="9">
        <f t="shared" si="1"/>
        <v>10034</v>
      </c>
    </row>
    <row r="40" spans="1:17" x14ac:dyDescent="0.3">
      <c r="A40" s="9">
        <v>10004</v>
      </c>
      <c r="B40" s="10" cm="1">
        <f t="array" ref="B40">_xlfn._xlws.FILTER(Bookings!C:C, (Bookings!A:A=A40) * (Bookings!D:D="New"), "NONE")</f>
        <v>43957</v>
      </c>
      <c r="C40" s="10">
        <v>44774</v>
      </c>
      <c r="D40" s="9" t="str">
        <v>c5000cc1</v>
      </c>
      <c r="E40" s="9" t="str">
        <f>_xlfn.XLOOKUP(D40, Content!A:A, Content!C:C, "NONE")</f>
        <v>Malayalam</v>
      </c>
      <c r="H40" s="9">
        <v>10036</v>
      </c>
      <c r="I40" s="10">
        <v>44967</v>
      </c>
      <c r="J40" s="10">
        <v>44986</v>
      </c>
      <c r="K40" s="9" t="str">
        <v>fc3255a1</v>
      </c>
      <c r="L40" s="9" t="str">
        <v>English</v>
      </c>
      <c r="O40" s="9" t="str">
        <f t="shared" si="0"/>
        <v>10036|English</v>
      </c>
      <c r="P40" s="9" cm="1">
        <f t="array" ref="P40">SUM(IF(FREQUENCY(IF(H$2:H$199=H40, MATCH(O$2:O$199, O$2:O$199, 0)), ROW(O$2:O$199)-ROW(O$2)+1)&gt;0, 1))</f>
        <v>5</v>
      </c>
      <c r="Q40" s="9">
        <f t="shared" si="1"/>
        <v>10036</v>
      </c>
    </row>
    <row r="41" spans="1:17" x14ac:dyDescent="0.3">
      <c r="A41" s="9">
        <v>10004</v>
      </c>
      <c r="B41" s="10" cm="1">
        <f t="array" ref="B41">_xlfn._xlws.FILTER(Bookings!C:C, (Bookings!A:A=A41) * (Bookings!D:D="New"), "NONE")</f>
        <v>43957</v>
      </c>
      <c r="C41" s="10">
        <v>44593</v>
      </c>
      <c r="D41" s="9" t="str">
        <v>10101146</v>
      </c>
      <c r="E41" s="9" t="str">
        <f>_xlfn.XLOOKUP(D41, Content!A:A, Content!C:C, "NONE")</f>
        <v>Telugu</v>
      </c>
      <c r="H41" s="9">
        <v>10036</v>
      </c>
      <c r="I41" s="10">
        <v>44967</v>
      </c>
      <c r="J41" s="10">
        <v>44958</v>
      </c>
      <c r="K41" s="9" t="str">
        <v>4cfd0dd8</v>
      </c>
      <c r="L41" s="9" t="str">
        <v>Kannada</v>
      </c>
      <c r="O41" s="9" t="str">
        <f t="shared" si="0"/>
        <v>10036|Kannada</v>
      </c>
      <c r="P41" s="9" cm="1">
        <f t="array" ref="P41">SUM(IF(FREQUENCY(IF(H$2:H$199=H41, MATCH(O$2:O$199, O$2:O$199, 0)), ROW(O$2:O$199)-ROW(O$2)+1)&gt;0, 1))</f>
        <v>5</v>
      </c>
      <c r="Q41" s="9">
        <f t="shared" si="1"/>
        <v>10036</v>
      </c>
    </row>
    <row r="42" spans="1:17" x14ac:dyDescent="0.3">
      <c r="A42" s="9">
        <v>10004</v>
      </c>
      <c r="B42" s="10" cm="1">
        <f t="array" ref="B42">_xlfn._xlws.FILTER(Bookings!C:C, (Bookings!A:A=A42) * (Bookings!D:D="New"), "NONE")</f>
        <v>43957</v>
      </c>
      <c r="C42" s="10">
        <v>45474</v>
      </c>
      <c r="D42" s="9" t="str">
        <v>4130ea10</v>
      </c>
      <c r="E42" s="9" t="str">
        <f>_xlfn.XLOOKUP(D42, Content!A:A, Content!C:C, "NONE")</f>
        <v>Kannada</v>
      </c>
      <c r="H42" s="9">
        <v>10036</v>
      </c>
      <c r="I42" s="10">
        <v>44967</v>
      </c>
      <c r="J42" s="10">
        <v>45231</v>
      </c>
      <c r="K42" s="9" t="str">
        <v>2f9c6d63</v>
      </c>
      <c r="L42" s="9" t="str">
        <v>Tamil</v>
      </c>
      <c r="O42" s="9" t="str">
        <f t="shared" si="0"/>
        <v>10036|Tamil</v>
      </c>
      <c r="P42" s="9" cm="1">
        <f t="array" ref="P42">SUM(IF(FREQUENCY(IF(H$2:H$199=H42, MATCH(O$2:O$199, O$2:O$199, 0)), ROW(O$2:O$199)-ROW(O$2)+1)&gt;0, 1))</f>
        <v>5</v>
      </c>
      <c r="Q42" s="9">
        <f t="shared" si="1"/>
        <v>10036</v>
      </c>
    </row>
    <row r="43" spans="1:17" x14ac:dyDescent="0.3">
      <c r="A43" s="9">
        <v>10004</v>
      </c>
      <c r="B43" s="10" cm="1">
        <f t="array" ref="B43">_xlfn._xlws.FILTER(Bookings!C:C, (Bookings!A:A=A43) * (Bookings!D:D="New"), "NONE")</f>
        <v>43957</v>
      </c>
      <c r="C43" s="10">
        <v>45292</v>
      </c>
      <c r="D43" s="9" t="str">
        <v>6d9b457c</v>
      </c>
      <c r="E43" s="9" t="str">
        <f>_xlfn.XLOOKUP(D43, Content!A:A, Content!C:C, "NONE")</f>
        <v>English</v>
      </c>
      <c r="H43" s="9">
        <v>10036</v>
      </c>
      <c r="I43" s="10">
        <v>44967</v>
      </c>
      <c r="J43" s="10">
        <v>45017</v>
      </c>
      <c r="K43" s="9" t="str">
        <v>2e190b5a</v>
      </c>
      <c r="L43" s="9" t="str">
        <v>Tamil</v>
      </c>
      <c r="O43" s="9" t="str">
        <f t="shared" si="0"/>
        <v>10036|Tamil</v>
      </c>
      <c r="P43" s="9" cm="1">
        <f t="array" ref="P43">SUM(IF(FREQUENCY(IF(H$2:H$199=H43, MATCH(O$2:O$199, O$2:O$199, 0)), ROW(O$2:O$199)-ROW(O$2)+1)&gt;0, 1))</f>
        <v>5</v>
      </c>
      <c r="Q43" s="9">
        <f t="shared" si="1"/>
        <v>10036</v>
      </c>
    </row>
    <row r="44" spans="1:17" x14ac:dyDescent="0.3">
      <c r="A44" s="9">
        <v>10004</v>
      </c>
      <c r="B44" s="10" cm="1">
        <f t="array" ref="B44">_xlfn._xlws.FILTER(Bookings!C:C, (Bookings!A:A=A44) * (Bookings!D:D="New"), "NONE")</f>
        <v>43957</v>
      </c>
      <c r="C44" s="10">
        <v>44593</v>
      </c>
      <c r="D44" s="9" t="str">
        <v>e24dee1d</v>
      </c>
      <c r="E44" s="9" t="str">
        <f>_xlfn.XLOOKUP(D44, Content!A:A, Content!C:C, "NONE")</f>
        <v>Telugu</v>
      </c>
      <c r="H44" s="9">
        <v>10036</v>
      </c>
      <c r="I44" s="10">
        <v>44967</v>
      </c>
      <c r="J44" s="10">
        <v>45047</v>
      </c>
      <c r="K44" s="9" t="str">
        <v>9452bf77</v>
      </c>
      <c r="L44" s="9" t="str">
        <v>English</v>
      </c>
      <c r="O44" s="9" t="str">
        <f t="shared" si="0"/>
        <v>10036|English</v>
      </c>
      <c r="P44" s="9" cm="1">
        <f t="array" ref="P44">SUM(IF(FREQUENCY(IF(H$2:H$199=H44, MATCH(O$2:O$199, O$2:O$199, 0)), ROW(O$2:O$199)-ROW(O$2)+1)&gt;0, 1))</f>
        <v>5</v>
      </c>
      <c r="Q44" s="9">
        <f t="shared" si="1"/>
        <v>10036</v>
      </c>
    </row>
    <row r="45" spans="1:17" x14ac:dyDescent="0.3">
      <c r="A45" s="9">
        <v>10004</v>
      </c>
      <c r="B45" s="10" cm="1">
        <f t="array" ref="B45">_xlfn._xlws.FILTER(Bookings!C:C, (Bookings!A:A=A45) * (Bookings!D:D="New"), "NONE")</f>
        <v>43957</v>
      </c>
      <c r="C45" s="10">
        <v>44958</v>
      </c>
      <c r="D45" s="9" t="str">
        <v>7495495f</v>
      </c>
      <c r="E45" s="9" t="str">
        <f>_xlfn.XLOOKUP(D45, Content!A:A, Content!C:C, "NONE")</f>
        <v>Malayalam</v>
      </c>
      <c r="H45" s="9">
        <v>10036</v>
      </c>
      <c r="I45" s="10">
        <v>44967</v>
      </c>
      <c r="J45" s="10">
        <v>44927</v>
      </c>
      <c r="K45" s="9" t="str">
        <v>d6e6f4af</v>
      </c>
      <c r="L45" s="9" t="str">
        <v>Malayalam</v>
      </c>
      <c r="O45" s="9" t="str">
        <f t="shared" si="0"/>
        <v>10036|Malayalam</v>
      </c>
      <c r="P45" s="9" cm="1">
        <f t="array" ref="P45">SUM(IF(FREQUENCY(IF(H$2:H$199=H45, MATCH(O$2:O$199, O$2:O$199, 0)), ROW(O$2:O$199)-ROW(O$2)+1)&gt;0, 1))</f>
        <v>5</v>
      </c>
      <c r="Q45" s="9">
        <f t="shared" si="1"/>
        <v>10036</v>
      </c>
    </row>
    <row r="46" spans="1:17" x14ac:dyDescent="0.3">
      <c r="A46" s="9">
        <v>10004</v>
      </c>
      <c r="B46" s="10" cm="1">
        <f t="array" ref="B46">_xlfn._xlws.FILTER(Bookings!C:C, (Bookings!A:A=A46) * (Bookings!D:D="New"), "NONE")</f>
        <v>43957</v>
      </c>
      <c r="C46" s="10">
        <v>44805</v>
      </c>
      <c r="D46" s="9" t="str">
        <v>1b7fe76a</v>
      </c>
      <c r="E46" s="9" t="str">
        <f>_xlfn.XLOOKUP(D46, Content!A:A, Content!C:C, "NONE")</f>
        <v>Kannada</v>
      </c>
      <c r="H46" s="9">
        <v>10036</v>
      </c>
      <c r="I46" s="10">
        <v>44967</v>
      </c>
      <c r="J46" s="10">
        <v>44958</v>
      </c>
      <c r="K46" s="9" t="str">
        <v>35e41ff6</v>
      </c>
      <c r="L46" s="9" t="str">
        <v>Telugu</v>
      </c>
      <c r="O46" s="9" t="str">
        <f t="shared" si="0"/>
        <v>10036|Telugu</v>
      </c>
      <c r="P46" s="9" cm="1">
        <f t="array" ref="P46">SUM(IF(FREQUENCY(IF(H$2:H$199=H46, MATCH(O$2:O$199, O$2:O$199, 0)), ROW(O$2:O$199)-ROW(O$2)+1)&gt;0, 1))</f>
        <v>5</v>
      </c>
      <c r="Q46" s="9">
        <f t="shared" si="1"/>
        <v>10036</v>
      </c>
    </row>
    <row r="47" spans="1:17" x14ac:dyDescent="0.3">
      <c r="A47" s="9">
        <v>10004</v>
      </c>
      <c r="B47" s="10" cm="1">
        <f t="array" ref="B47">_xlfn._xlws.FILTER(Bookings!C:C, (Bookings!A:A=A47) * (Bookings!D:D="New"), "NONE")</f>
        <v>43957</v>
      </c>
      <c r="C47" s="10">
        <v>45474</v>
      </c>
      <c r="D47" s="9" t="str">
        <v>f72d44e6</v>
      </c>
      <c r="E47" s="9" t="str">
        <f>_xlfn.XLOOKUP(D47, Content!A:A, Content!C:C, "NONE")</f>
        <v>Malayalam</v>
      </c>
      <c r="H47" s="9">
        <v>10040</v>
      </c>
      <c r="I47" s="10">
        <v>45039</v>
      </c>
      <c r="J47" s="10">
        <v>44986</v>
      </c>
      <c r="K47" s="9" t="str">
        <v>e24dee1d</v>
      </c>
      <c r="L47" s="9" t="str">
        <v>Telugu</v>
      </c>
      <c r="O47" s="9" t="str">
        <f t="shared" si="0"/>
        <v>10040|Telugu</v>
      </c>
      <c r="P47" s="9" cm="1">
        <f t="array" ref="P47">SUM(IF(FREQUENCY(IF(H$2:H$199=H47, MATCH(O$2:O$199, O$2:O$199, 0)), ROW(O$2:O$199)-ROW(O$2)+1)&gt;0, 1))</f>
        <v>3</v>
      </c>
      <c r="Q47" s="9">
        <f t="shared" si="1"/>
        <v>10040</v>
      </c>
    </row>
    <row r="48" spans="1:17" x14ac:dyDescent="0.3">
      <c r="A48" s="9">
        <v>10004</v>
      </c>
      <c r="B48" s="10" cm="1">
        <f t="array" ref="B48">_xlfn._xlws.FILTER(Bookings!C:C, (Bookings!A:A=A48) * (Bookings!D:D="New"), "NONE")</f>
        <v>43957</v>
      </c>
      <c r="C48" s="10">
        <v>45597</v>
      </c>
      <c r="D48" s="9" t="str">
        <v>8ab4abc6</v>
      </c>
      <c r="E48" s="9" t="str">
        <f>_xlfn.XLOOKUP(D48, Content!A:A, Content!C:C, "NONE")</f>
        <v>Kannada</v>
      </c>
      <c r="H48" s="9">
        <v>10040</v>
      </c>
      <c r="I48" s="10">
        <v>45039</v>
      </c>
      <c r="J48" s="10">
        <v>44927</v>
      </c>
      <c r="K48" s="9" t="str">
        <v>07976026</v>
      </c>
      <c r="L48" s="9" t="str">
        <v>Malayalam</v>
      </c>
      <c r="O48" s="9" t="str">
        <f t="shared" si="0"/>
        <v>10040|Malayalam</v>
      </c>
      <c r="P48" s="9" cm="1">
        <f t="array" ref="P48">SUM(IF(FREQUENCY(IF(H$2:H$199=H48, MATCH(O$2:O$199, O$2:O$199, 0)), ROW(O$2:O$199)-ROW(O$2)+1)&gt;0, 1))</f>
        <v>3</v>
      </c>
      <c r="Q48" s="9">
        <f t="shared" si="1"/>
        <v>10040</v>
      </c>
    </row>
    <row r="49" spans="1:17" x14ac:dyDescent="0.3">
      <c r="A49" s="9">
        <v>10005</v>
      </c>
      <c r="B49" s="10" cm="1">
        <f t="array" ref="B49">_xlfn._xlws.FILTER(Bookings!C:C, (Bookings!A:A=A49) * (Bookings!D:D="New"), "NONE")</f>
        <v>44274</v>
      </c>
      <c r="C49" s="10">
        <v>45170</v>
      </c>
      <c r="D49" s="9" t="str">
        <v>b9f74c1c</v>
      </c>
      <c r="E49" s="9" t="str">
        <f>_xlfn.XLOOKUP(D49, Content!A:A, Content!C:C, "NONE")</f>
        <v>Malayalam</v>
      </c>
      <c r="H49" s="9">
        <v>10040</v>
      </c>
      <c r="I49" s="10">
        <v>45039</v>
      </c>
      <c r="J49" s="10">
        <v>45231</v>
      </c>
      <c r="K49" s="9" t="str">
        <v>f82d44ce</v>
      </c>
      <c r="L49" s="9" t="str">
        <v>Telugu</v>
      </c>
      <c r="O49" s="9" t="str">
        <f t="shared" si="0"/>
        <v>10040|Telugu</v>
      </c>
      <c r="P49" s="9" cm="1">
        <f t="array" ref="P49">SUM(IF(FREQUENCY(IF(H$2:H$199=H49, MATCH(O$2:O$199, O$2:O$199, 0)), ROW(O$2:O$199)-ROW(O$2)+1)&gt;0, 1))</f>
        <v>3</v>
      </c>
      <c r="Q49" s="9">
        <f t="shared" si="1"/>
        <v>10040</v>
      </c>
    </row>
    <row r="50" spans="1:17" x14ac:dyDescent="0.3">
      <c r="A50" s="9">
        <v>10005</v>
      </c>
      <c r="B50" s="10" cm="1">
        <f t="array" ref="B50">_xlfn._xlws.FILTER(Bookings!C:C, (Bookings!A:A=A50) * (Bookings!D:D="New"), "NONE")</f>
        <v>44274</v>
      </c>
      <c r="C50" s="10">
        <v>45597</v>
      </c>
      <c r="D50" s="9" t="str">
        <v>af4e0c6c</v>
      </c>
      <c r="E50" s="9" t="str">
        <f>_xlfn.XLOOKUP(D50, Content!A:A, Content!C:C, "NONE")</f>
        <v>Tamil</v>
      </c>
      <c r="H50" s="9">
        <v>10040</v>
      </c>
      <c r="I50" s="10">
        <v>45039</v>
      </c>
      <c r="J50" s="10">
        <v>44986</v>
      </c>
      <c r="K50" s="9" t="str">
        <v>74c9ff93</v>
      </c>
      <c r="L50" s="9" t="str">
        <v>English</v>
      </c>
      <c r="O50" s="9" t="str">
        <f t="shared" si="0"/>
        <v>10040|English</v>
      </c>
      <c r="P50" s="9" cm="1">
        <f t="array" ref="P50">SUM(IF(FREQUENCY(IF(H$2:H$199=H50, MATCH(O$2:O$199, O$2:O$199, 0)), ROW(O$2:O$199)-ROW(O$2)+1)&gt;0, 1))</f>
        <v>3</v>
      </c>
      <c r="Q50" s="9">
        <f t="shared" si="1"/>
        <v>10040</v>
      </c>
    </row>
    <row r="51" spans="1:17" x14ac:dyDescent="0.3">
      <c r="A51" s="9">
        <v>10005</v>
      </c>
      <c r="B51" s="10" cm="1">
        <f t="array" ref="B51">_xlfn._xlws.FILTER(Bookings!C:C, (Bookings!A:A=A51) * (Bookings!D:D="New"), "NONE")</f>
        <v>44274</v>
      </c>
      <c r="C51" s="10">
        <v>44621</v>
      </c>
      <c r="D51" s="9" t="str">
        <v>577b4107</v>
      </c>
      <c r="E51" s="9" t="str">
        <f>_xlfn.XLOOKUP(D51, Content!A:A, Content!C:C, "NONE")</f>
        <v>Malayalam</v>
      </c>
      <c r="H51" s="9">
        <v>10057</v>
      </c>
      <c r="I51" s="10">
        <v>44944</v>
      </c>
      <c r="J51" s="10">
        <v>45108</v>
      </c>
      <c r="K51" s="9" t="str">
        <v>9c8c4c67</v>
      </c>
      <c r="L51" s="9" t="str">
        <v>English</v>
      </c>
      <c r="O51" s="9" t="str">
        <f t="shared" si="0"/>
        <v>10057|English</v>
      </c>
      <c r="P51" s="9" cm="1">
        <f t="array" ref="P51">SUM(IF(FREQUENCY(IF(H$2:H$199=H51, MATCH(O$2:O$199, O$2:O$199, 0)), ROW(O$2:O$199)-ROW(O$2)+1)&gt;0, 1))</f>
        <v>2</v>
      </c>
      <c r="Q51" s="9">
        <f t="shared" si="1"/>
        <v>10057</v>
      </c>
    </row>
    <row r="52" spans="1:17" x14ac:dyDescent="0.3">
      <c r="A52" s="9">
        <v>10005</v>
      </c>
      <c r="B52" s="10" cm="1">
        <f t="array" ref="B52">_xlfn._xlws.FILTER(Bookings!C:C, (Bookings!A:A=A52) * (Bookings!D:D="New"), "NONE")</f>
        <v>44274</v>
      </c>
      <c r="C52" s="10">
        <v>45047</v>
      </c>
      <c r="D52" s="9" t="str">
        <v>b49e8b74</v>
      </c>
      <c r="E52" s="9" t="str">
        <f>_xlfn.XLOOKUP(D52, Content!A:A, Content!C:C, "NONE")</f>
        <v>English</v>
      </c>
      <c r="H52" s="9">
        <v>10057</v>
      </c>
      <c r="I52" s="10">
        <v>44944</v>
      </c>
      <c r="J52" s="10">
        <v>45200</v>
      </c>
      <c r="K52" s="9" t="str">
        <v>fe99e0ba</v>
      </c>
      <c r="L52" s="9" t="str">
        <v>English</v>
      </c>
      <c r="O52" s="9" t="str">
        <f t="shared" si="0"/>
        <v>10057|English</v>
      </c>
      <c r="P52" s="9" cm="1">
        <f t="array" ref="P52">SUM(IF(FREQUENCY(IF(H$2:H$199=H52, MATCH(O$2:O$199, O$2:O$199, 0)), ROW(O$2:O$199)-ROW(O$2)+1)&gt;0, 1))</f>
        <v>2</v>
      </c>
      <c r="Q52" s="9">
        <f t="shared" si="1"/>
        <v>10057</v>
      </c>
    </row>
    <row r="53" spans="1:17" x14ac:dyDescent="0.3">
      <c r="A53" s="9">
        <v>10005</v>
      </c>
      <c r="B53" s="10" cm="1">
        <f t="array" ref="B53">_xlfn._xlws.FILTER(Bookings!C:C, (Bookings!A:A=A53) * (Bookings!D:D="New"), "NONE")</f>
        <v>44274</v>
      </c>
      <c r="C53" s="10">
        <v>45078</v>
      </c>
      <c r="D53" s="9" t="str">
        <v>2888a95e</v>
      </c>
      <c r="E53" s="9" t="str">
        <f>_xlfn.XLOOKUP(D53, Content!A:A, Content!C:C, "NONE")</f>
        <v>Tamil</v>
      </c>
      <c r="H53" s="9">
        <v>10057</v>
      </c>
      <c r="I53" s="10">
        <v>44944</v>
      </c>
      <c r="J53" s="10">
        <v>45108</v>
      </c>
      <c r="K53" s="9" t="str">
        <v>7495495f</v>
      </c>
      <c r="L53" s="9" t="str">
        <v>Malayalam</v>
      </c>
      <c r="O53" s="9" t="str">
        <f t="shared" si="0"/>
        <v>10057|Malayalam</v>
      </c>
      <c r="P53" s="9" cm="1">
        <f t="array" ref="P53">SUM(IF(FREQUENCY(IF(H$2:H$199=H53, MATCH(O$2:O$199, O$2:O$199, 0)), ROW(O$2:O$199)-ROW(O$2)+1)&gt;0, 1))</f>
        <v>2</v>
      </c>
      <c r="Q53" s="9">
        <f t="shared" si="1"/>
        <v>10057</v>
      </c>
    </row>
    <row r="54" spans="1:17" x14ac:dyDescent="0.3">
      <c r="A54" s="9">
        <v>10005</v>
      </c>
      <c r="B54" s="10" cm="1">
        <f t="array" ref="B54">_xlfn._xlws.FILTER(Bookings!C:C, (Bookings!A:A=A54) * (Bookings!D:D="New"), "NONE")</f>
        <v>44274</v>
      </c>
      <c r="C54" s="10">
        <v>45566</v>
      </c>
      <c r="D54" s="9" t="str">
        <v>9544ce3b</v>
      </c>
      <c r="E54" s="9" t="str">
        <f>_xlfn.XLOOKUP(D54, Content!A:A, Content!C:C, "NONE")</f>
        <v>English</v>
      </c>
      <c r="H54" s="9">
        <v>10060</v>
      </c>
      <c r="I54" s="10">
        <v>45171</v>
      </c>
      <c r="J54" s="10">
        <v>45108</v>
      </c>
      <c r="K54" s="9" t="str">
        <v>74c9ff93</v>
      </c>
      <c r="L54" s="9" t="str">
        <v>English</v>
      </c>
      <c r="O54" s="9" t="str">
        <f t="shared" si="0"/>
        <v>10060|English</v>
      </c>
      <c r="P54" s="9" cm="1">
        <f t="array" ref="P54">SUM(IF(FREQUENCY(IF(H$2:H$199=H54, MATCH(O$2:O$199, O$2:O$199, 0)), ROW(O$2:O$199)-ROW(O$2)+1)&gt;0, 1))</f>
        <v>1</v>
      </c>
      <c r="Q54" s="9" t="str">
        <f t="shared" si="1"/>
        <v/>
      </c>
    </row>
    <row r="55" spans="1:17" x14ac:dyDescent="0.3">
      <c r="A55" s="9">
        <v>10005</v>
      </c>
      <c r="B55" s="10" cm="1">
        <f t="array" ref="B55">_xlfn._xlws.FILTER(Bookings!C:C, (Bookings!A:A=A55) * (Bookings!D:D="New"), "NONE")</f>
        <v>44274</v>
      </c>
      <c r="C55" s="10">
        <v>45200</v>
      </c>
      <c r="D55" s="9" t="str">
        <v>40e9137d</v>
      </c>
      <c r="E55" s="9" t="str">
        <f>_xlfn.XLOOKUP(D55, Content!A:A, Content!C:C, "NONE")</f>
        <v>Telugu</v>
      </c>
      <c r="H55" s="9">
        <v>10061</v>
      </c>
      <c r="I55" s="10">
        <v>44933</v>
      </c>
      <c r="J55" s="10">
        <v>45108</v>
      </c>
      <c r="K55" s="9" t="str">
        <v>0cbc4720</v>
      </c>
      <c r="L55" s="9" t="str">
        <v>Hindi</v>
      </c>
      <c r="O55" s="9" t="str">
        <f t="shared" si="0"/>
        <v>10061|Hindi</v>
      </c>
      <c r="P55" s="9" cm="1">
        <f t="array" ref="P55">SUM(IF(FREQUENCY(IF(H$2:H$199=H55, MATCH(O$2:O$199, O$2:O$199, 0)), ROW(O$2:O$199)-ROW(O$2)+1)&gt;0, 1))</f>
        <v>2</v>
      </c>
      <c r="Q55" s="9">
        <f t="shared" si="1"/>
        <v>10061</v>
      </c>
    </row>
    <row r="56" spans="1:17" x14ac:dyDescent="0.3">
      <c r="A56" s="9">
        <v>10005</v>
      </c>
      <c r="B56" s="10" cm="1">
        <f t="array" ref="B56">_xlfn._xlws.FILTER(Bookings!C:C, (Bookings!A:A=A56) * (Bookings!D:D="New"), "NONE")</f>
        <v>44274</v>
      </c>
      <c r="C56" s="10">
        <v>44866</v>
      </c>
      <c r="D56" s="9" t="str">
        <v>0cbc4720</v>
      </c>
      <c r="E56" s="9" t="str">
        <f>_xlfn.XLOOKUP(D56, Content!A:A, Content!C:C, "NONE")</f>
        <v>Hindi</v>
      </c>
      <c r="H56" s="9">
        <v>10061</v>
      </c>
      <c r="I56" s="10">
        <v>44933</v>
      </c>
      <c r="J56" s="10">
        <v>45200</v>
      </c>
      <c r="K56" s="9" t="str">
        <v>10101146</v>
      </c>
      <c r="L56" s="9" t="str">
        <v>Telugu</v>
      </c>
      <c r="O56" s="9" t="str">
        <f t="shared" si="0"/>
        <v>10061|Telugu</v>
      </c>
      <c r="P56" s="9" cm="1">
        <f t="array" ref="P56">SUM(IF(FREQUENCY(IF(H$2:H$199=H56, MATCH(O$2:O$199, O$2:O$199, 0)), ROW(O$2:O$199)-ROW(O$2)+1)&gt;0, 1))</f>
        <v>2</v>
      </c>
      <c r="Q56" s="9">
        <f t="shared" si="1"/>
        <v>10061</v>
      </c>
    </row>
    <row r="57" spans="1:17" x14ac:dyDescent="0.3">
      <c r="A57" s="9">
        <v>10005</v>
      </c>
      <c r="B57" s="10" cm="1">
        <f t="array" ref="B57">_xlfn._xlws.FILTER(Bookings!C:C, (Bookings!A:A=A57) * (Bookings!D:D="New"), "NONE")</f>
        <v>44274</v>
      </c>
      <c r="C57" s="10">
        <v>45170</v>
      </c>
      <c r="D57" s="9" t="str">
        <v>2e190b5a</v>
      </c>
      <c r="E57" s="9" t="str">
        <f>_xlfn.XLOOKUP(D57, Content!A:A, Content!C:C, "NONE")</f>
        <v>Tamil</v>
      </c>
      <c r="H57" s="9">
        <v>10063</v>
      </c>
      <c r="I57" s="10">
        <v>45036</v>
      </c>
      <c r="J57" s="10">
        <v>45170</v>
      </c>
      <c r="K57" s="9" t="str">
        <v>b72e97f6</v>
      </c>
      <c r="L57" s="9" t="str">
        <v>Hindi</v>
      </c>
      <c r="O57" s="9" t="str">
        <f t="shared" si="0"/>
        <v>10063|Hindi</v>
      </c>
      <c r="P57" s="9" cm="1">
        <f t="array" ref="P57">SUM(IF(FREQUENCY(IF(H$2:H$199=H57, MATCH(O$2:O$199, O$2:O$199, 0)), ROW(O$2:O$199)-ROW(O$2)+1)&gt;0, 1))</f>
        <v>2</v>
      </c>
      <c r="Q57" s="9">
        <f t="shared" si="1"/>
        <v>10063</v>
      </c>
    </row>
    <row r="58" spans="1:17" x14ac:dyDescent="0.3">
      <c r="A58" s="9">
        <v>10005</v>
      </c>
      <c r="B58" s="10" cm="1">
        <f t="array" ref="B58">_xlfn._xlws.FILTER(Bookings!C:C, (Bookings!A:A=A58) * (Bookings!D:D="New"), "NONE")</f>
        <v>44274</v>
      </c>
      <c r="C58" s="10">
        <v>44621</v>
      </c>
      <c r="D58" s="9" t="str">
        <v>ed012678</v>
      </c>
      <c r="E58" s="9" t="str">
        <f>_xlfn.XLOOKUP(D58, Content!A:A, Content!C:C, "NONE")</f>
        <v>Telugu</v>
      </c>
      <c r="H58" s="9">
        <v>10063</v>
      </c>
      <c r="I58" s="10">
        <v>45036</v>
      </c>
      <c r="J58" s="10">
        <v>44958</v>
      </c>
      <c r="K58" s="9" t="str">
        <v>9c8c4c67</v>
      </c>
      <c r="L58" s="9" t="str">
        <v>English</v>
      </c>
      <c r="O58" s="9" t="str">
        <f t="shared" si="0"/>
        <v>10063|English</v>
      </c>
      <c r="P58" s="9" cm="1">
        <f t="array" ref="P58">SUM(IF(FREQUENCY(IF(H$2:H$199=H58, MATCH(O$2:O$199, O$2:O$199, 0)), ROW(O$2:O$199)-ROW(O$2)+1)&gt;0, 1))</f>
        <v>2</v>
      </c>
      <c r="Q58" s="9">
        <f t="shared" si="1"/>
        <v>10063</v>
      </c>
    </row>
    <row r="59" spans="1:17" x14ac:dyDescent="0.3">
      <c r="A59" s="9">
        <v>10005</v>
      </c>
      <c r="B59" s="10" cm="1">
        <f t="array" ref="B59">_xlfn._xlws.FILTER(Bookings!C:C, (Bookings!A:A=A59) * (Bookings!D:D="New"), "NONE")</f>
        <v>44274</v>
      </c>
      <c r="C59" s="10">
        <v>45505</v>
      </c>
      <c r="D59" s="9" t="str">
        <v>566c44a8</v>
      </c>
      <c r="E59" s="9" t="str">
        <f>_xlfn.XLOOKUP(D59, Content!A:A, Content!C:C, "NONE")</f>
        <v>Tamil</v>
      </c>
      <c r="H59" s="9">
        <v>10063</v>
      </c>
      <c r="I59" s="10">
        <v>45036</v>
      </c>
      <c r="J59" s="10">
        <v>44986</v>
      </c>
      <c r="K59" s="9" t="str">
        <v>fcc640cb</v>
      </c>
      <c r="L59" s="9" t="str">
        <v>English</v>
      </c>
      <c r="O59" s="9" t="str">
        <f t="shared" si="0"/>
        <v>10063|English</v>
      </c>
      <c r="P59" s="9" cm="1">
        <f t="array" ref="P59">SUM(IF(FREQUENCY(IF(H$2:H$199=H59, MATCH(O$2:O$199, O$2:O$199, 0)), ROW(O$2:O$199)-ROW(O$2)+1)&gt;0, 1))</f>
        <v>2</v>
      </c>
      <c r="Q59" s="9">
        <f t="shared" si="1"/>
        <v>10063</v>
      </c>
    </row>
    <row r="60" spans="1:17" x14ac:dyDescent="0.3">
      <c r="A60" s="9">
        <v>10005</v>
      </c>
      <c r="B60" s="10" cm="1">
        <f t="array" ref="B60">_xlfn._xlws.FILTER(Bookings!C:C, (Bookings!A:A=A60) * (Bookings!D:D="New"), "NONE")</f>
        <v>44274</v>
      </c>
      <c r="C60" s="10">
        <v>44743</v>
      </c>
      <c r="D60" s="9" t="str">
        <v>fa1a76a3</v>
      </c>
      <c r="E60" s="9" t="str">
        <f>_xlfn.XLOOKUP(D60, Content!A:A, Content!C:C, "NONE")</f>
        <v>Tamil</v>
      </c>
      <c r="H60" s="9">
        <v>10063</v>
      </c>
      <c r="I60" s="10">
        <v>45036</v>
      </c>
      <c r="J60" s="10">
        <v>45261</v>
      </c>
      <c r="K60" s="9" t="str">
        <v>3abe3a47</v>
      </c>
      <c r="L60" s="9" t="str">
        <v>English</v>
      </c>
      <c r="O60" s="9" t="str">
        <f t="shared" si="0"/>
        <v>10063|English</v>
      </c>
      <c r="P60" s="9" cm="1">
        <f t="array" ref="P60">SUM(IF(FREQUENCY(IF(H$2:H$199=H60, MATCH(O$2:O$199, O$2:O$199, 0)), ROW(O$2:O$199)-ROW(O$2)+1)&gt;0, 1))</f>
        <v>2</v>
      </c>
      <c r="Q60" s="9">
        <f t="shared" si="1"/>
        <v>10063</v>
      </c>
    </row>
    <row r="61" spans="1:17" x14ac:dyDescent="0.3">
      <c r="A61" s="9">
        <v>10005</v>
      </c>
      <c r="B61" s="10" cm="1">
        <f t="array" ref="B61">_xlfn._xlws.FILTER(Bookings!C:C, (Bookings!A:A=A61) * (Bookings!D:D="New"), "NONE")</f>
        <v>44274</v>
      </c>
      <c r="C61" s="10">
        <v>45536</v>
      </c>
      <c r="D61" s="9" t="str">
        <v>6d98c117</v>
      </c>
      <c r="E61" s="9" t="str">
        <f>_xlfn.XLOOKUP(D61, Content!A:A, Content!C:C, "NONE")</f>
        <v>English</v>
      </c>
      <c r="H61" s="9">
        <v>10065</v>
      </c>
      <c r="I61" s="10">
        <v>45016</v>
      </c>
      <c r="J61" s="10">
        <v>45108</v>
      </c>
      <c r="K61" s="9" t="str">
        <v>7fb18db3</v>
      </c>
      <c r="L61" s="9" t="str">
        <v>Hindi</v>
      </c>
      <c r="O61" s="9" t="str">
        <f t="shared" si="0"/>
        <v>10065|Hindi</v>
      </c>
      <c r="P61" s="9" cm="1">
        <f t="array" ref="P61">SUM(IF(FREQUENCY(IF(H$2:H$199=H61, MATCH(O$2:O$199, O$2:O$199, 0)), ROW(O$2:O$199)-ROW(O$2)+1)&gt;0, 1))</f>
        <v>2</v>
      </c>
      <c r="Q61" s="9">
        <f t="shared" si="1"/>
        <v>10065</v>
      </c>
    </row>
    <row r="62" spans="1:17" x14ac:dyDescent="0.3">
      <c r="A62" s="9">
        <v>10005</v>
      </c>
      <c r="B62" s="10" cm="1">
        <f t="array" ref="B62">_xlfn._xlws.FILTER(Bookings!C:C, (Bookings!A:A=A62) * (Bookings!D:D="New"), "NONE")</f>
        <v>44274</v>
      </c>
      <c r="C62" s="10">
        <v>44866</v>
      </c>
      <c r="D62" s="9" t="str">
        <v>6fc6d737</v>
      </c>
      <c r="E62" s="9" t="str">
        <f>_xlfn.XLOOKUP(D62, Content!A:A, Content!C:C, "NONE")</f>
        <v>Malayalam</v>
      </c>
      <c r="H62" s="9">
        <v>10065</v>
      </c>
      <c r="I62" s="10">
        <v>45016</v>
      </c>
      <c r="J62" s="10">
        <v>45078</v>
      </c>
      <c r="K62" s="9" t="str">
        <v>fda707e0</v>
      </c>
      <c r="L62" s="9" t="str">
        <v>Tamil</v>
      </c>
      <c r="O62" s="9" t="str">
        <f t="shared" si="0"/>
        <v>10065|Tamil</v>
      </c>
      <c r="P62" s="9" cm="1">
        <f t="array" ref="P62">SUM(IF(FREQUENCY(IF(H$2:H$199=H62, MATCH(O$2:O$199, O$2:O$199, 0)), ROW(O$2:O$199)-ROW(O$2)+1)&gt;0, 1))</f>
        <v>2</v>
      </c>
      <c r="Q62" s="9">
        <f t="shared" si="1"/>
        <v>10065</v>
      </c>
    </row>
    <row r="63" spans="1:17" x14ac:dyDescent="0.3">
      <c r="A63" s="9">
        <v>10005</v>
      </c>
      <c r="B63" s="10" cm="1">
        <f t="array" ref="B63">_xlfn._xlws.FILTER(Bookings!C:C, (Bookings!A:A=A63) * (Bookings!D:D="New"), "NONE")</f>
        <v>44274</v>
      </c>
      <c r="C63" s="10">
        <v>45108</v>
      </c>
      <c r="D63" s="9" t="str">
        <v>9452bf77</v>
      </c>
      <c r="E63" s="9" t="str">
        <f>_xlfn.XLOOKUP(D63, Content!A:A, Content!C:C, "NONE")</f>
        <v>English</v>
      </c>
      <c r="H63" s="9">
        <v>10066</v>
      </c>
      <c r="I63" s="10">
        <v>45145</v>
      </c>
      <c r="J63" s="10">
        <v>45108</v>
      </c>
      <c r="K63" s="9" t="str">
        <v>0be1e40e</v>
      </c>
      <c r="L63" s="9" t="str">
        <v>Telugu</v>
      </c>
      <c r="O63" s="9" t="str">
        <f t="shared" si="0"/>
        <v>10066|Telugu</v>
      </c>
      <c r="P63" s="9" cm="1">
        <f t="array" ref="P63">SUM(IF(FREQUENCY(IF(H$2:H$199=H63, MATCH(O$2:O$199, O$2:O$199, 0)), ROW(O$2:O$199)-ROW(O$2)+1)&gt;0, 1))</f>
        <v>3</v>
      </c>
      <c r="Q63" s="9">
        <f t="shared" si="1"/>
        <v>10066</v>
      </c>
    </row>
    <row r="64" spans="1:17" x14ac:dyDescent="0.3">
      <c r="A64" s="9">
        <v>10006</v>
      </c>
      <c r="B64" s="10" cm="1">
        <f t="array" ref="B64">_xlfn._xlws.FILTER(Bookings!C:C, (Bookings!A:A=A64) * (Bookings!D:D="New"), "NONE")</f>
        <v>45010</v>
      </c>
      <c r="C64" s="10">
        <v>45413</v>
      </c>
      <c r="D64" s="9" t="str">
        <v>6148f50b</v>
      </c>
      <c r="E64" s="9" t="str">
        <f>_xlfn.XLOOKUP(D64, Content!A:A, Content!C:C, "NONE")</f>
        <v>Tamil</v>
      </c>
      <c r="H64" s="9">
        <v>10066</v>
      </c>
      <c r="I64" s="10">
        <v>45145</v>
      </c>
      <c r="J64" s="10">
        <v>45200</v>
      </c>
      <c r="K64" s="9" t="str">
        <v>e0abb092</v>
      </c>
      <c r="L64" s="9" t="str">
        <v>Malayalam</v>
      </c>
      <c r="O64" s="9" t="str">
        <f t="shared" si="0"/>
        <v>10066|Malayalam</v>
      </c>
      <c r="P64" s="9" cm="1">
        <f t="array" ref="P64">SUM(IF(FREQUENCY(IF(H$2:H$199=H64, MATCH(O$2:O$199, O$2:O$199, 0)), ROW(O$2:O$199)-ROW(O$2)+1)&gt;0, 1))</f>
        <v>3</v>
      </c>
      <c r="Q64" s="9">
        <f t="shared" si="1"/>
        <v>10066</v>
      </c>
    </row>
    <row r="65" spans="1:17" x14ac:dyDescent="0.3">
      <c r="A65" s="9">
        <v>10006</v>
      </c>
      <c r="B65" s="10" cm="1">
        <f t="array" ref="B65">_xlfn._xlws.FILTER(Bookings!C:C, (Bookings!A:A=A65) * (Bookings!D:D="New"), "NONE")</f>
        <v>45010</v>
      </c>
      <c r="C65" s="10">
        <v>44562</v>
      </c>
      <c r="D65" s="9" t="str">
        <v>39c8c16a</v>
      </c>
      <c r="E65" s="9" t="str">
        <f>_xlfn.XLOOKUP(D65, Content!A:A, Content!C:C, "NONE")</f>
        <v>Malayalam</v>
      </c>
      <c r="H65" s="9">
        <v>10066</v>
      </c>
      <c r="I65" s="10">
        <v>45145</v>
      </c>
      <c r="J65" s="10">
        <v>45200</v>
      </c>
      <c r="K65" s="9" t="str">
        <v>9c8c4c67</v>
      </c>
      <c r="L65" s="9" t="str">
        <v>English</v>
      </c>
      <c r="O65" s="9" t="str">
        <f t="shared" si="0"/>
        <v>10066|English</v>
      </c>
      <c r="P65" s="9" cm="1">
        <f t="array" ref="P65">SUM(IF(FREQUENCY(IF(H$2:H$199=H65, MATCH(O$2:O$199, O$2:O$199, 0)), ROW(O$2:O$199)-ROW(O$2)+1)&gt;0, 1))</f>
        <v>3</v>
      </c>
      <c r="Q65" s="9">
        <f t="shared" si="1"/>
        <v>10066</v>
      </c>
    </row>
    <row r="66" spans="1:17" x14ac:dyDescent="0.3">
      <c r="A66" s="9">
        <v>10006</v>
      </c>
      <c r="B66" s="10" cm="1">
        <f t="array" ref="B66">_xlfn._xlws.FILTER(Bookings!C:C, (Bookings!A:A=A66) * (Bookings!D:D="New"), "NONE")</f>
        <v>45010</v>
      </c>
      <c r="C66" s="10">
        <v>44774</v>
      </c>
      <c r="D66" s="9" t="str">
        <v>4130ea10</v>
      </c>
      <c r="E66" s="9" t="str">
        <f>_xlfn.XLOOKUP(D66, Content!A:A, Content!C:C, "NONE")</f>
        <v>Kannada</v>
      </c>
      <c r="H66" s="9">
        <v>10069</v>
      </c>
      <c r="I66" s="10">
        <v>44993</v>
      </c>
      <c r="J66" s="10">
        <v>45017</v>
      </c>
      <c r="K66" s="9" t="str">
        <v>577b4107</v>
      </c>
      <c r="L66" s="9" t="str">
        <v>Malayalam</v>
      </c>
      <c r="O66" s="9" t="str">
        <f t="shared" si="0"/>
        <v>10069|Malayalam</v>
      </c>
      <c r="P66" s="9" cm="1">
        <f t="array" ref="P66">SUM(IF(FREQUENCY(IF(H$2:H$199=H66, MATCH(O$2:O$199, O$2:O$199, 0)), ROW(O$2:O$199)-ROW(O$2)+1)&gt;0, 1))</f>
        <v>2</v>
      </c>
      <c r="Q66" s="9">
        <f t="shared" si="1"/>
        <v>10069</v>
      </c>
    </row>
    <row r="67" spans="1:17" x14ac:dyDescent="0.3">
      <c r="A67" s="9">
        <v>10006</v>
      </c>
      <c r="B67" s="10" cm="1">
        <f t="array" ref="B67">_xlfn._xlws.FILTER(Bookings!C:C, (Bookings!A:A=A67) * (Bookings!D:D="New"), "NONE")</f>
        <v>45010</v>
      </c>
      <c r="C67" s="10">
        <v>45536</v>
      </c>
      <c r="D67" s="9" t="str">
        <v>586db896</v>
      </c>
      <c r="E67" s="9" t="str">
        <f>_xlfn.XLOOKUP(D67, Content!A:A, Content!C:C, "NONE")</f>
        <v>Tamil</v>
      </c>
      <c r="H67" s="9">
        <v>10069</v>
      </c>
      <c r="I67" s="10">
        <v>44993</v>
      </c>
      <c r="J67" s="10">
        <v>44927</v>
      </c>
      <c r="K67" s="9" t="str">
        <v>7e543bc4</v>
      </c>
      <c r="L67" s="9" t="str">
        <v>Malayalam</v>
      </c>
      <c r="O67" s="9" t="str">
        <f t="shared" ref="O67:O130" si="2">H67 &amp; "|" &amp; L67</f>
        <v>10069|Malayalam</v>
      </c>
      <c r="P67" s="9" cm="1">
        <f t="array" ref="P67">SUM(IF(FREQUENCY(IF(H$2:H$199=H67, MATCH(O$2:O$199, O$2:O$199, 0)), ROW(O$2:O$199)-ROW(O$2)+1)&gt;0, 1))</f>
        <v>2</v>
      </c>
      <c r="Q67" s="9">
        <f t="shared" ref="Q67:Q130" si="3">IF(P67&gt;1, H67, "")</f>
        <v>10069</v>
      </c>
    </row>
    <row r="68" spans="1:17" x14ac:dyDescent="0.3">
      <c r="A68" s="9">
        <v>10006</v>
      </c>
      <c r="B68" s="10" cm="1">
        <f t="array" ref="B68">_xlfn._xlws.FILTER(Bookings!C:C, (Bookings!A:A=A68) * (Bookings!D:D="New"), "NONE")</f>
        <v>45010</v>
      </c>
      <c r="C68" s="10">
        <v>44986</v>
      </c>
      <c r="D68" s="9" t="str">
        <v>67b09f1b</v>
      </c>
      <c r="E68" s="9" t="str">
        <f>_xlfn.XLOOKUP(D68, Content!A:A, Content!C:C, "NONE")</f>
        <v>English</v>
      </c>
      <c r="H68" s="9">
        <v>10069</v>
      </c>
      <c r="I68" s="10">
        <v>44993</v>
      </c>
      <c r="J68" s="10">
        <v>45261</v>
      </c>
      <c r="K68" s="9" t="str">
        <v>5833d4f3</v>
      </c>
      <c r="L68" s="9" t="str">
        <v>Malayalam</v>
      </c>
      <c r="O68" s="9" t="str">
        <f t="shared" si="2"/>
        <v>10069|Malayalam</v>
      </c>
      <c r="P68" s="9" cm="1">
        <f t="array" ref="P68">SUM(IF(FREQUENCY(IF(H$2:H$199=H68, MATCH(O$2:O$199, O$2:O$199, 0)), ROW(O$2:O$199)-ROW(O$2)+1)&gt;0, 1))</f>
        <v>2</v>
      </c>
      <c r="Q68" s="9">
        <f t="shared" si="3"/>
        <v>10069</v>
      </c>
    </row>
    <row r="69" spans="1:17" x14ac:dyDescent="0.3">
      <c r="A69" s="9">
        <v>10006</v>
      </c>
      <c r="B69" s="10" cm="1">
        <f t="array" ref="B69">_xlfn._xlws.FILTER(Bookings!C:C, (Bookings!A:A=A69) * (Bookings!D:D="New"), "NONE")</f>
        <v>45010</v>
      </c>
      <c r="C69" s="10">
        <v>45261</v>
      </c>
      <c r="D69" s="9" t="str">
        <v>f82d44ce</v>
      </c>
      <c r="E69" s="9" t="str">
        <f>_xlfn.XLOOKUP(D69, Content!A:A, Content!C:C, "NONE")</f>
        <v>Telugu</v>
      </c>
      <c r="H69" s="9">
        <v>10069</v>
      </c>
      <c r="I69" s="10">
        <v>44993</v>
      </c>
      <c r="J69" s="10">
        <v>44927</v>
      </c>
      <c r="K69" s="9" t="str">
        <v>fc3255a1</v>
      </c>
      <c r="L69" s="9" t="str">
        <v>English</v>
      </c>
      <c r="O69" s="9" t="str">
        <f t="shared" si="2"/>
        <v>10069|English</v>
      </c>
      <c r="P69" s="9" cm="1">
        <f t="array" ref="P69">SUM(IF(FREQUENCY(IF(H$2:H$199=H69, MATCH(O$2:O$199, O$2:O$199, 0)), ROW(O$2:O$199)-ROW(O$2)+1)&gt;0, 1))</f>
        <v>2</v>
      </c>
      <c r="Q69" s="9">
        <f t="shared" si="3"/>
        <v>10069</v>
      </c>
    </row>
    <row r="70" spans="1:17" x14ac:dyDescent="0.3">
      <c r="A70" s="9">
        <v>10006</v>
      </c>
      <c r="B70" s="10" cm="1">
        <f t="array" ref="B70">_xlfn._xlws.FILTER(Bookings!C:C, (Bookings!A:A=A70) * (Bookings!D:D="New"), "NONE")</f>
        <v>45010</v>
      </c>
      <c r="C70" s="10">
        <v>44713</v>
      </c>
      <c r="D70" s="9" t="str">
        <v>1b7fe76a</v>
      </c>
      <c r="E70" s="9" t="str">
        <f>_xlfn.XLOOKUP(D70, Content!A:A, Content!C:C, "NONE")</f>
        <v>Kannada</v>
      </c>
      <c r="H70" s="9">
        <v>10084</v>
      </c>
      <c r="I70" s="10">
        <v>44957</v>
      </c>
      <c r="J70" s="10">
        <v>45047</v>
      </c>
      <c r="K70" s="9" t="str">
        <v>e24dee1d</v>
      </c>
      <c r="L70" s="9" t="str">
        <v>Telugu</v>
      </c>
      <c r="O70" s="9" t="str">
        <f t="shared" si="2"/>
        <v>10084|Telugu</v>
      </c>
      <c r="P70" s="9" cm="1">
        <f t="array" ref="P70">SUM(IF(FREQUENCY(IF(H$2:H$199=H70, MATCH(O$2:O$199, O$2:O$199, 0)), ROW(O$2:O$199)-ROW(O$2)+1)&gt;0, 1))</f>
        <v>3</v>
      </c>
      <c r="Q70" s="9">
        <f t="shared" si="3"/>
        <v>10084</v>
      </c>
    </row>
    <row r="71" spans="1:17" x14ac:dyDescent="0.3">
      <c r="A71" s="9">
        <v>10006</v>
      </c>
      <c r="B71" s="10" cm="1">
        <f t="array" ref="B71">_xlfn._xlws.FILTER(Bookings!C:C, (Bookings!A:A=A71) * (Bookings!D:D="New"), "NONE")</f>
        <v>45010</v>
      </c>
      <c r="C71" s="10">
        <v>44774</v>
      </c>
      <c r="D71" s="9" t="str">
        <v>b49e8b74</v>
      </c>
      <c r="E71" s="9" t="str">
        <f>_xlfn.XLOOKUP(D71, Content!A:A, Content!C:C, "NONE")</f>
        <v>English</v>
      </c>
      <c r="H71" s="9">
        <v>10084</v>
      </c>
      <c r="I71" s="10">
        <v>44957</v>
      </c>
      <c r="J71" s="10">
        <v>45078</v>
      </c>
      <c r="K71" s="9" t="str">
        <v>c741736d</v>
      </c>
      <c r="L71" s="9" t="str">
        <v>English</v>
      </c>
      <c r="O71" s="9" t="str">
        <f t="shared" si="2"/>
        <v>10084|English</v>
      </c>
      <c r="P71" s="9" cm="1">
        <f t="array" ref="P71">SUM(IF(FREQUENCY(IF(H$2:H$199=H71, MATCH(O$2:O$199, O$2:O$199, 0)), ROW(O$2:O$199)-ROW(O$2)+1)&gt;0, 1))</f>
        <v>3</v>
      </c>
      <c r="Q71" s="9">
        <f t="shared" si="3"/>
        <v>10084</v>
      </c>
    </row>
    <row r="72" spans="1:17" x14ac:dyDescent="0.3">
      <c r="A72" s="9">
        <v>10006</v>
      </c>
      <c r="B72" s="10" cm="1">
        <f t="array" ref="B72">_xlfn._xlws.FILTER(Bookings!C:C, (Bookings!A:A=A72) * (Bookings!D:D="New"), "NONE")</f>
        <v>45010</v>
      </c>
      <c r="C72" s="10">
        <v>45597</v>
      </c>
      <c r="D72" s="9" t="str">
        <v>9544ce3b</v>
      </c>
      <c r="E72" s="9" t="str">
        <f>_xlfn.XLOOKUP(D72, Content!A:A, Content!C:C, "NONE")</f>
        <v>English</v>
      </c>
      <c r="H72" s="9">
        <v>10084</v>
      </c>
      <c r="I72" s="10">
        <v>44957</v>
      </c>
      <c r="J72" s="10">
        <v>45047</v>
      </c>
      <c r="K72" s="9" t="str">
        <v>591bdfe5</v>
      </c>
      <c r="L72" s="9" t="str">
        <v>Kannada</v>
      </c>
      <c r="O72" s="9" t="str">
        <f t="shared" si="2"/>
        <v>10084|Kannada</v>
      </c>
      <c r="P72" s="9" cm="1">
        <f t="array" ref="P72">SUM(IF(FREQUENCY(IF(H$2:H$199=H72, MATCH(O$2:O$199, O$2:O$199, 0)), ROW(O$2:O$199)-ROW(O$2)+1)&gt;0, 1))</f>
        <v>3</v>
      </c>
      <c r="Q72" s="9">
        <f t="shared" si="3"/>
        <v>10084</v>
      </c>
    </row>
    <row r="73" spans="1:17" x14ac:dyDescent="0.3">
      <c r="A73" s="9">
        <v>10006</v>
      </c>
      <c r="B73" s="10" cm="1">
        <f t="array" ref="B73">_xlfn._xlws.FILTER(Bookings!C:C, (Bookings!A:A=A73) * (Bookings!D:D="New"), "NONE")</f>
        <v>45010</v>
      </c>
      <c r="C73" s="10">
        <v>44958</v>
      </c>
      <c r="D73" s="9" t="str">
        <v>c741736d</v>
      </c>
      <c r="E73" s="9" t="str">
        <f>_xlfn.XLOOKUP(D73, Content!A:A, Content!C:C, "NONE")</f>
        <v>English</v>
      </c>
      <c r="H73" s="9">
        <v>10089</v>
      </c>
      <c r="I73" s="10">
        <v>45078</v>
      </c>
      <c r="J73" s="10">
        <v>45170</v>
      </c>
      <c r="K73" s="9" t="str">
        <v>c324f9b4</v>
      </c>
      <c r="L73" s="9" t="str">
        <v>Tamil</v>
      </c>
      <c r="O73" s="9" t="str">
        <f t="shared" si="2"/>
        <v>10089|Tamil</v>
      </c>
      <c r="P73" s="9" cm="1">
        <f t="array" ref="P73">SUM(IF(FREQUENCY(IF(H$2:H$199=H73, MATCH(O$2:O$199, O$2:O$199, 0)), ROW(O$2:O$199)-ROW(O$2)+1)&gt;0, 1))</f>
        <v>3</v>
      </c>
      <c r="Q73" s="9">
        <f t="shared" si="3"/>
        <v>10089</v>
      </c>
    </row>
    <row r="74" spans="1:17" x14ac:dyDescent="0.3">
      <c r="A74" s="9">
        <v>10006</v>
      </c>
      <c r="B74" s="10" cm="1">
        <f t="array" ref="B74">_xlfn._xlws.FILTER(Bookings!C:C, (Bookings!A:A=A74) * (Bookings!D:D="New"), "NONE")</f>
        <v>45010</v>
      </c>
      <c r="C74" s="10">
        <v>44805</v>
      </c>
      <c r="D74" s="9" t="str">
        <v>af4e0c6c</v>
      </c>
      <c r="E74" s="9" t="str">
        <f>_xlfn.XLOOKUP(D74, Content!A:A, Content!C:C, "NONE")</f>
        <v>Tamil</v>
      </c>
      <c r="H74" s="9">
        <v>10089</v>
      </c>
      <c r="I74" s="10">
        <v>45078</v>
      </c>
      <c r="J74" s="10">
        <v>45078</v>
      </c>
      <c r="K74" s="9" t="str">
        <v>b72e97f6</v>
      </c>
      <c r="L74" s="9" t="str">
        <v>Hindi</v>
      </c>
      <c r="O74" s="9" t="str">
        <f t="shared" si="2"/>
        <v>10089|Hindi</v>
      </c>
      <c r="P74" s="9" cm="1">
        <f t="array" ref="P74">SUM(IF(FREQUENCY(IF(H$2:H$199=H74, MATCH(O$2:O$199, O$2:O$199, 0)), ROW(O$2:O$199)-ROW(O$2)+1)&gt;0, 1))</f>
        <v>3</v>
      </c>
      <c r="Q74" s="9">
        <f t="shared" si="3"/>
        <v>10089</v>
      </c>
    </row>
    <row r="75" spans="1:17" x14ac:dyDescent="0.3">
      <c r="A75" s="9">
        <v>10006</v>
      </c>
      <c r="B75" s="10" cm="1">
        <f t="array" ref="B75">_xlfn._xlws.FILTER(Bookings!C:C, (Bookings!A:A=A75) * (Bookings!D:D="New"), "NONE")</f>
        <v>45010</v>
      </c>
      <c r="C75" s="10">
        <v>45444</v>
      </c>
      <c r="D75" s="9" t="str">
        <v>618d5c47</v>
      </c>
      <c r="E75" s="9" t="str">
        <f>_xlfn.XLOOKUP(D75, Content!A:A, Content!C:C, "NONE")</f>
        <v>Hindi</v>
      </c>
      <c r="H75" s="9">
        <v>10089</v>
      </c>
      <c r="I75" s="10">
        <v>45078</v>
      </c>
      <c r="J75" s="10">
        <v>44958</v>
      </c>
      <c r="K75" s="9" t="str">
        <v>9787b7de</v>
      </c>
      <c r="L75" s="9" t="str">
        <v>Tamil</v>
      </c>
      <c r="O75" s="9" t="str">
        <f t="shared" si="2"/>
        <v>10089|Tamil</v>
      </c>
      <c r="P75" s="9" cm="1">
        <f t="array" ref="P75">SUM(IF(FREQUENCY(IF(H$2:H$199=H75, MATCH(O$2:O$199, O$2:O$199, 0)), ROW(O$2:O$199)-ROW(O$2)+1)&gt;0, 1))</f>
        <v>3</v>
      </c>
      <c r="Q75" s="9">
        <f t="shared" si="3"/>
        <v>10089</v>
      </c>
    </row>
    <row r="76" spans="1:17" x14ac:dyDescent="0.3">
      <c r="A76" s="9">
        <v>10006</v>
      </c>
      <c r="B76" s="10" cm="1">
        <f t="array" ref="B76">_xlfn._xlws.FILTER(Bookings!C:C, (Bookings!A:A=A76) * (Bookings!D:D="New"), "NONE")</f>
        <v>45010</v>
      </c>
      <c r="C76" s="10">
        <v>44958</v>
      </c>
      <c r="D76" s="9" t="str">
        <v>40fb817f</v>
      </c>
      <c r="E76" s="9" t="str">
        <f>_xlfn.XLOOKUP(D76, Content!A:A, Content!C:C, "NONE")</f>
        <v>Kannada</v>
      </c>
      <c r="H76" s="9">
        <v>10089</v>
      </c>
      <c r="I76" s="10">
        <v>45078</v>
      </c>
      <c r="J76" s="10">
        <v>45231</v>
      </c>
      <c r="K76" s="9" t="str">
        <v>18110fb2</v>
      </c>
      <c r="L76" s="9" t="str">
        <v>Telugu</v>
      </c>
      <c r="O76" s="9" t="str">
        <f t="shared" si="2"/>
        <v>10089|Telugu</v>
      </c>
      <c r="P76" s="9" cm="1">
        <f t="array" ref="P76">SUM(IF(FREQUENCY(IF(H$2:H$199=H76, MATCH(O$2:O$199, O$2:O$199, 0)), ROW(O$2:O$199)-ROW(O$2)+1)&gt;0, 1))</f>
        <v>3</v>
      </c>
      <c r="Q76" s="9">
        <f t="shared" si="3"/>
        <v>10089</v>
      </c>
    </row>
    <row r="77" spans="1:17" x14ac:dyDescent="0.3">
      <c r="A77" s="9">
        <v>10007</v>
      </c>
      <c r="B77" s="10" cm="1">
        <f t="array" ref="B77">_xlfn._xlws.FILTER(Bookings!C:C, (Bookings!A:A=A77) * (Bookings!D:D="New"), "NONE")</f>
        <v>44205</v>
      </c>
      <c r="C77" s="10">
        <v>45352</v>
      </c>
      <c r="D77" s="9" t="str">
        <v>9767fb4f</v>
      </c>
      <c r="E77" s="9" t="str">
        <f>_xlfn.XLOOKUP(D77, Content!A:A, Content!C:C, "NONE")</f>
        <v>Telugu</v>
      </c>
      <c r="H77" s="9">
        <v>10092</v>
      </c>
      <c r="I77" s="10">
        <v>45050</v>
      </c>
      <c r="J77" s="10">
        <v>45170</v>
      </c>
      <c r="K77" s="9" t="str">
        <v>1187d074</v>
      </c>
      <c r="L77" s="9" t="str">
        <v>English</v>
      </c>
      <c r="O77" s="9" t="str">
        <f t="shared" si="2"/>
        <v>10092|English</v>
      </c>
      <c r="P77" s="9" cm="1">
        <f t="array" ref="P77">SUM(IF(FREQUENCY(IF(H$2:H$199=H77, MATCH(O$2:O$199, O$2:O$199, 0)), ROW(O$2:O$199)-ROW(O$2)+1)&gt;0, 1))</f>
        <v>4</v>
      </c>
      <c r="Q77" s="9">
        <f t="shared" si="3"/>
        <v>10092</v>
      </c>
    </row>
    <row r="78" spans="1:17" x14ac:dyDescent="0.3">
      <c r="A78" s="9">
        <v>10007</v>
      </c>
      <c r="B78" s="10" cm="1">
        <f t="array" ref="B78">_xlfn._xlws.FILTER(Bookings!C:C, (Bookings!A:A=A78) * (Bookings!D:D="New"), "NONE")</f>
        <v>44205</v>
      </c>
      <c r="C78" s="10">
        <v>45352</v>
      </c>
      <c r="D78" s="9" t="str">
        <v>044707f1</v>
      </c>
      <c r="E78" s="9" t="str">
        <f>_xlfn.XLOOKUP(D78, Content!A:A, Content!C:C, "NONE")</f>
        <v>Kannada</v>
      </c>
      <c r="H78" s="9">
        <v>10092</v>
      </c>
      <c r="I78" s="10">
        <v>45050</v>
      </c>
      <c r="J78" s="10">
        <v>45200</v>
      </c>
      <c r="K78" s="9" t="str">
        <v>18f2ed16</v>
      </c>
      <c r="L78" s="9" t="str">
        <v>Malayalam</v>
      </c>
      <c r="O78" s="9" t="str">
        <f t="shared" si="2"/>
        <v>10092|Malayalam</v>
      </c>
      <c r="P78" s="9" cm="1">
        <f t="array" ref="P78">SUM(IF(FREQUENCY(IF(H$2:H$199=H78, MATCH(O$2:O$199, O$2:O$199, 0)), ROW(O$2:O$199)-ROW(O$2)+1)&gt;0, 1))</f>
        <v>4</v>
      </c>
      <c r="Q78" s="9">
        <f t="shared" si="3"/>
        <v>10092</v>
      </c>
    </row>
    <row r="79" spans="1:17" x14ac:dyDescent="0.3">
      <c r="A79" s="9">
        <v>10007</v>
      </c>
      <c r="B79" s="10" cm="1">
        <f t="array" ref="B79">_xlfn._xlws.FILTER(Bookings!C:C, (Bookings!A:A=A79) * (Bookings!D:D="New"), "NONE")</f>
        <v>44205</v>
      </c>
      <c r="C79" s="10">
        <v>44713</v>
      </c>
      <c r="D79" s="9" t="str">
        <v>53dcee70</v>
      </c>
      <c r="E79" s="9" t="str">
        <f>_xlfn.XLOOKUP(D79, Content!A:A, Content!C:C, "NONE")</f>
        <v>Kannada</v>
      </c>
      <c r="H79" s="9">
        <v>10092</v>
      </c>
      <c r="I79" s="10">
        <v>45050</v>
      </c>
      <c r="J79" s="10">
        <v>45170</v>
      </c>
      <c r="K79" s="9" t="str">
        <v>2f9c6d63</v>
      </c>
      <c r="L79" s="9" t="str">
        <v>Tamil</v>
      </c>
      <c r="O79" s="9" t="str">
        <f t="shared" si="2"/>
        <v>10092|Tamil</v>
      </c>
      <c r="P79" s="9" cm="1">
        <f t="array" ref="P79">SUM(IF(FREQUENCY(IF(H$2:H$199=H79, MATCH(O$2:O$199, O$2:O$199, 0)), ROW(O$2:O$199)-ROW(O$2)+1)&gt;0, 1))</f>
        <v>4</v>
      </c>
      <c r="Q79" s="9">
        <f t="shared" si="3"/>
        <v>10092</v>
      </c>
    </row>
    <row r="80" spans="1:17" x14ac:dyDescent="0.3">
      <c r="A80" s="9">
        <v>10007</v>
      </c>
      <c r="B80" s="10" cm="1">
        <f t="array" ref="B80">_xlfn._xlws.FILTER(Bookings!C:C, (Bookings!A:A=A80) * (Bookings!D:D="New"), "NONE")</f>
        <v>44205</v>
      </c>
      <c r="C80" s="10">
        <v>44896</v>
      </c>
      <c r="D80" s="9" t="str">
        <v>e2949854</v>
      </c>
      <c r="E80" s="9" t="str">
        <f>_xlfn.XLOOKUP(D80, Content!A:A, Content!C:C, "NONE")</f>
        <v>Malayalam</v>
      </c>
      <c r="H80" s="9">
        <v>10092</v>
      </c>
      <c r="I80" s="10">
        <v>45050</v>
      </c>
      <c r="J80" s="10">
        <v>45170</v>
      </c>
      <c r="K80" s="9" t="str">
        <v>40e9137d</v>
      </c>
      <c r="L80" s="9" t="str">
        <v>Telugu</v>
      </c>
      <c r="O80" s="9" t="str">
        <f t="shared" si="2"/>
        <v>10092|Telugu</v>
      </c>
      <c r="P80" s="9" cm="1">
        <f t="array" ref="P80">SUM(IF(FREQUENCY(IF(H$2:H$199=H80, MATCH(O$2:O$199, O$2:O$199, 0)), ROW(O$2:O$199)-ROW(O$2)+1)&gt;0, 1))</f>
        <v>4</v>
      </c>
      <c r="Q80" s="9">
        <f t="shared" si="3"/>
        <v>10092</v>
      </c>
    </row>
    <row r="81" spans="1:17" x14ac:dyDescent="0.3">
      <c r="A81" s="9">
        <v>10007</v>
      </c>
      <c r="B81" s="10" cm="1">
        <f t="array" ref="B81">_xlfn._xlws.FILTER(Bookings!C:C, (Bookings!A:A=A81) * (Bookings!D:D="New"), "NONE")</f>
        <v>44205</v>
      </c>
      <c r="C81" s="10">
        <v>44562</v>
      </c>
      <c r="D81" s="9" t="str">
        <v>7495495f</v>
      </c>
      <c r="E81" s="9" t="str">
        <f>_xlfn.XLOOKUP(D81, Content!A:A, Content!C:C, "NONE")</f>
        <v>Malayalam</v>
      </c>
      <c r="H81" s="9">
        <v>10092</v>
      </c>
      <c r="I81" s="10">
        <v>45050</v>
      </c>
      <c r="J81" s="10">
        <v>45017</v>
      </c>
      <c r="K81" s="9" t="str">
        <v>6d98c117</v>
      </c>
      <c r="L81" s="9" t="str">
        <v>English</v>
      </c>
      <c r="O81" s="9" t="str">
        <f t="shared" si="2"/>
        <v>10092|English</v>
      </c>
      <c r="P81" s="9" cm="1">
        <f t="array" ref="P81">SUM(IF(FREQUENCY(IF(H$2:H$199=H81, MATCH(O$2:O$199, O$2:O$199, 0)), ROW(O$2:O$199)-ROW(O$2)+1)&gt;0, 1))</f>
        <v>4</v>
      </c>
      <c r="Q81" s="9">
        <f t="shared" si="3"/>
        <v>10092</v>
      </c>
    </row>
    <row r="82" spans="1:17" x14ac:dyDescent="0.3">
      <c r="A82" s="9">
        <v>10007</v>
      </c>
      <c r="B82" s="10" cm="1">
        <f t="array" ref="B82">_xlfn._xlws.FILTER(Bookings!C:C, (Bookings!A:A=A82) * (Bookings!D:D="New"), "NONE")</f>
        <v>44205</v>
      </c>
      <c r="C82" s="10">
        <v>45292</v>
      </c>
      <c r="D82" s="9" t="str">
        <v>fa1a76a3</v>
      </c>
      <c r="E82" s="9" t="str">
        <f>_xlfn.XLOOKUP(D82, Content!A:A, Content!C:C, "NONE")</f>
        <v>Tamil</v>
      </c>
      <c r="H82" s="9">
        <v>10092</v>
      </c>
      <c r="I82" s="10">
        <v>45050</v>
      </c>
      <c r="J82" s="10">
        <v>45078</v>
      </c>
      <c r="K82" s="9" t="str">
        <v>3abe3a47</v>
      </c>
      <c r="L82" s="9" t="str">
        <v>English</v>
      </c>
      <c r="O82" s="9" t="str">
        <f t="shared" si="2"/>
        <v>10092|English</v>
      </c>
      <c r="P82" s="9" cm="1">
        <f t="array" ref="P82">SUM(IF(FREQUENCY(IF(H$2:H$199=H82, MATCH(O$2:O$199, O$2:O$199, 0)), ROW(O$2:O$199)-ROW(O$2)+1)&gt;0, 1))</f>
        <v>4</v>
      </c>
      <c r="Q82" s="9">
        <f t="shared" si="3"/>
        <v>10092</v>
      </c>
    </row>
    <row r="83" spans="1:17" x14ac:dyDescent="0.3">
      <c r="A83" s="9">
        <v>10008</v>
      </c>
      <c r="B83" s="10" cm="1">
        <f t="array" ref="B83">_xlfn._xlws.FILTER(Bookings!C:C, (Bookings!A:A=A83) * (Bookings!D:D="New"), "NONE")</f>
        <v>44094</v>
      </c>
      <c r="C83" s="10">
        <v>44593</v>
      </c>
      <c r="D83" s="9" t="str">
        <v>2888a95e</v>
      </c>
      <c r="E83" s="9" t="str">
        <f>_xlfn.XLOOKUP(D83, Content!A:A, Content!C:C, "NONE")</f>
        <v>Tamil</v>
      </c>
      <c r="H83" s="9">
        <v>10092</v>
      </c>
      <c r="I83" s="10">
        <v>45050</v>
      </c>
      <c r="J83" s="10">
        <v>45139</v>
      </c>
      <c r="K83" s="9" t="str">
        <v>c5000cc1</v>
      </c>
      <c r="L83" s="9" t="str">
        <v>Malayalam</v>
      </c>
      <c r="O83" s="9" t="str">
        <f t="shared" si="2"/>
        <v>10092|Malayalam</v>
      </c>
      <c r="P83" s="9" cm="1">
        <f t="array" ref="P83">SUM(IF(FREQUENCY(IF(H$2:H$199=H83, MATCH(O$2:O$199, O$2:O$199, 0)), ROW(O$2:O$199)-ROW(O$2)+1)&gt;0, 1))</f>
        <v>4</v>
      </c>
      <c r="Q83" s="9">
        <f t="shared" si="3"/>
        <v>10092</v>
      </c>
    </row>
    <row r="84" spans="1:17" x14ac:dyDescent="0.3">
      <c r="A84" s="9">
        <v>10008</v>
      </c>
      <c r="B84" s="10" cm="1">
        <f t="array" ref="B84">_xlfn._xlws.FILTER(Bookings!C:C, (Bookings!A:A=A84) * (Bookings!D:D="New"), "NONE")</f>
        <v>44094</v>
      </c>
      <c r="C84" s="10">
        <v>44621</v>
      </c>
      <c r="D84" s="9" t="str">
        <v>5988d89d</v>
      </c>
      <c r="E84" s="9" t="str">
        <f>_xlfn.XLOOKUP(D84, Content!A:A, Content!C:C, "NONE")</f>
        <v>Hindi</v>
      </c>
      <c r="H84" s="9">
        <v>10097</v>
      </c>
      <c r="I84" s="10">
        <v>44957</v>
      </c>
      <c r="J84" s="10">
        <v>44958</v>
      </c>
      <c r="K84" s="9" t="str">
        <v>577b4107</v>
      </c>
      <c r="L84" s="9" t="str">
        <v>Malayalam</v>
      </c>
      <c r="O84" s="9" t="str">
        <f t="shared" si="2"/>
        <v>10097|Malayalam</v>
      </c>
      <c r="P84" s="9" cm="1">
        <f t="array" ref="P84">SUM(IF(FREQUENCY(IF(H$2:H$199=H84, MATCH(O$2:O$199, O$2:O$199, 0)), ROW(O$2:O$199)-ROW(O$2)+1)&gt;0, 1))</f>
        <v>2</v>
      </c>
      <c r="Q84" s="9">
        <f t="shared" si="3"/>
        <v>10097</v>
      </c>
    </row>
    <row r="85" spans="1:17" x14ac:dyDescent="0.3">
      <c r="A85" s="9">
        <v>10008</v>
      </c>
      <c r="B85" s="10" cm="1">
        <f t="array" ref="B85">_xlfn._xlws.FILTER(Bookings!C:C, (Bookings!A:A=A85) * (Bookings!D:D="New"), "NONE")</f>
        <v>44094</v>
      </c>
      <c r="C85" s="10">
        <v>45017</v>
      </c>
      <c r="D85" s="9" t="str">
        <v>7e543bc4</v>
      </c>
      <c r="E85" s="9" t="str">
        <f>_xlfn.XLOOKUP(D85, Content!A:A, Content!C:C, "NONE")</f>
        <v>Malayalam</v>
      </c>
      <c r="H85" s="9">
        <v>10097</v>
      </c>
      <c r="I85" s="10">
        <v>44957</v>
      </c>
      <c r="J85" s="10">
        <v>44927</v>
      </c>
      <c r="K85" s="9" t="str">
        <v>6cec19a5</v>
      </c>
      <c r="L85" s="9" t="str">
        <v>Malayalam</v>
      </c>
      <c r="O85" s="9" t="str">
        <f t="shared" si="2"/>
        <v>10097|Malayalam</v>
      </c>
      <c r="P85" s="9" cm="1">
        <f t="array" ref="P85">SUM(IF(FREQUENCY(IF(H$2:H$199=H85, MATCH(O$2:O$199, O$2:O$199, 0)), ROW(O$2:O$199)-ROW(O$2)+1)&gt;0, 1))</f>
        <v>2</v>
      </c>
      <c r="Q85" s="9">
        <f t="shared" si="3"/>
        <v>10097</v>
      </c>
    </row>
    <row r="86" spans="1:17" x14ac:dyDescent="0.3">
      <c r="A86" s="9">
        <v>10008</v>
      </c>
      <c r="B86" s="10" cm="1">
        <f t="array" ref="B86">_xlfn._xlws.FILTER(Bookings!C:C, (Bookings!A:A=A86) * (Bookings!D:D="New"), "NONE")</f>
        <v>44094</v>
      </c>
      <c r="C86" s="10">
        <v>44958</v>
      </c>
      <c r="D86" s="9" t="str">
        <v>f6d69d19</v>
      </c>
      <c r="E86" s="9" t="str">
        <f>_xlfn.XLOOKUP(D86, Content!A:A, Content!C:C, "NONE")</f>
        <v>English</v>
      </c>
      <c r="H86" s="9">
        <v>10097</v>
      </c>
      <c r="I86" s="10">
        <v>44957</v>
      </c>
      <c r="J86" s="10">
        <v>44927</v>
      </c>
      <c r="K86" s="9" t="str">
        <v>c741736d</v>
      </c>
      <c r="L86" s="9" t="str">
        <v>English</v>
      </c>
      <c r="O86" s="9" t="str">
        <f t="shared" si="2"/>
        <v>10097|English</v>
      </c>
      <c r="P86" s="9" cm="1">
        <f t="array" ref="P86">SUM(IF(FREQUENCY(IF(H$2:H$199=H86, MATCH(O$2:O$199, O$2:O$199, 0)), ROW(O$2:O$199)-ROW(O$2)+1)&gt;0, 1))</f>
        <v>2</v>
      </c>
      <c r="Q86" s="9">
        <f t="shared" si="3"/>
        <v>10097</v>
      </c>
    </row>
    <row r="87" spans="1:17" x14ac:dyDescent="0.3">
      <c r="A87" s="9">
        <v>10008</v>
      </c>
      <c r="B87" s="10" cm="1">
        <f t="array" ref="B87">_xlfn._xlws.FILTER(Bookings!C:C, (Bookings!A:A=A87) * (Bookings!D:D="New"), "NONE")</f>
        <v>44094</v>
      </c>
      <c r="C87" s="10">
        <v>45170</v>
      </c>
      <c r="D87" s="9" t="str">
        <v>7495495f</v>
      </c>
      <c r="E87" s="9" t="str">
        <f>_xlfn.XLOOKUP(D87, Content!A:A, Content!C:C, "NONE")</f>
        <v>Malayalam</v>
      </c>
      <c r="H87" s="9">
        <v>10097</v>
      </c>
      <c r="I87" s="10">
        <v>44957</v>
      </c>
      <c r="J87" s="10">
        <v>45170</v>
      </c>
      <c r="K87" s="9" t="str">
        <v>b9f74c1c</v>
      </c>
      <c r="L87" s="9" t="str">
        <v>Malayalam</v>
      </c>
      <c r="O87" s="9" t="str">
        <f t="shared" si="2"/>
        <v>10097|Malayalam</v>
      </c>
      <c r="P87" s="9" cm="1">
        <f t="array" ref="P87">SUM(IF(FREQUENCY(IF(H$2:H$199=H87, MATCH(O$2:O$199, O$2:O$199, 0)), ROW(O$2:O$199)-ROW(O$2)+1)&gt;0, 1))</f>
        <v>2</v>
      </c>
      <c r="Q87" s="9">
        <f t="shared" si="3"/>
        <v>10097</v>
      </c>
    </row>
    <row r="88" spans="1:17" x14ac:dyDescent="0.3">
      <c r="A88" s="9">
        <v>10008</v>
      </c>
      <c r="B88" s="10" cm="1">
        <f t="array" ref="B88">_xlfn._xlws.FILTER(Bookings!C:C, (Bookings!A:A=A88) * (Bookings!D:D="New"), "NONE")</f>
        <v>44094</v>
      </c>
      <c r="C88" s="10">
        <v>45566</v>
      </c>
      <c r="D88" s="9" t="str">
        <v>2f9c6d63</v>
      </c>
      <c r="E88" s="9" t="str">
        <f>_xlfn.XLOOKUP(D88, Content!A:A, Content!C:C, "NONE")</f>
        <v>Tamil</v>
      </c>
      <c r="H88" s="9">
        <v>10103</v>
      </c>
      <c r="I88" s="10">
        <v>44941</v>
      </c>
      <c r="J88" s="10">
        <v>45170</v>
      </c>
      <c r="K88" s="9" t="str">
        <v>c324f9b4</v>
      </c>
      <c r="L88" s="9" t="str">
        <v>Tamil</v>
      </c>
      <c r="O88" s="9" t="str">
        <f t="shared" si="2"/>
        <v>10103|Tamil</v>
      </c>
      <c r="P88" s="9" cm="1">
        <f t="array" ref="P88">SUM(IF(FREQUENCY(IF(H$2:H$199=H88, MATCH(O$2:O$199, O$2:O$199, 0)), ROW(O$2:O$199)-ROW(O$2)+1)&gt;0, 1))</f>
        <v>2</v>
      </c>
      <c r="Q88" s="9">
        <f t="shared" si="3"/>
        <v>10103</v>
      </c>
    </row>
    <row r="89" spans="1:17" x14ac:dyDescent="0.3">
      <c r="A89" s="9">
        <v>10008</v>
      </c>
      <c r="B89" s="10" cm="1">
        <f t="array" ref="B89">_xlfn._xlws.FILTER(Bookings!C:C, (Bookings!A:A=A89) * (Bookings!D:D="New"), "NONE")</f>
        <v>44094</v>
      </c>
      <c r="C89" s="10">
        <v>45627</v>
      </c>
      <c r="D89" s="9" t="str">
        <v>c1fb785c</v>
      </c>
      <c r="E89" s="9" t="str">
        <f>_xlfn.XLOOKUP(D89, Content!A:A, Content!C:C, "NONE")</f>
        <v>Malayalam</v>
      </c>
      <c r="H89" s="9">
        <v>10103</v>
      </c>
      <c r="I89" s="10">
        <v>44941</v>
      </c>
      <c r="J89" s="10">
        <v>45170</v>
      </c>
      <c r="K89" s="9" t="str">
        <v>2e190b5a</v>
      </c>
      <c r="L89" s="9" t="str">
        <v>Tamil</v>
      </c>
      <c r="O89" s="9" t="str">
        <f t="shared" si="2"/>
        <v>10103|Tamil</v>
      </c>
      <c r="P89" s="9" cm="1">
        <f t="array" ref="P89">SUM(IF(FREQUENCY(IF(H$2:H$199=H89, MATCH(O$2:O$199, O$2:O$199, 0)), ROW(O$2:O$199)-ROW(O$2)+1)&gt;0, 1))</f>
        <v>2</v>
      </c>
      <c r="Q89" s="9">
        <f t="shared" si="3"/>
        <v>10103</v>
      </c>
    </row>
    <row r="90" spans="1:17" x14ac:dyDescent="0.3">
      <c r="A90" s="9">
        <v>10008</v>
      </c>
      <c r="B90" s="10" cm="1">
        <f t="array" ref="B90">_xlfn._xlws.FILTER(Bookings!C:C, (Bookings!A:A=A90) * (Bookings!D:D="New"), "NONE")</f>
        <v>44094</v>
      </c>
      <c r="C90" s="10">
        <v>45231</v>
      </c>
      <c r="D90" s="9" t="str">
        <v>577b4107</v>
      </c>
      <c r="E90" s="9" t="str">
        <f>_xlfn.XLOOKUP(D90, Content!A:A, Content!C:C, "NONE")</f>
        <v>Malayalam</v>
      </c>
      <c r="H90" s="9">
        <v>10103</v>
      </c>
      <c r="I90" s="10">
        <v>44941</v>
      </c>
      <c r="J90" s="10">
        <v>45017</v>
      </c>
      <c r="K90" s="9" t="str">
        <v>921da29a</v>
      </c>
      <c r="L90" s="9" t="str">
        <v>English</v>
      </c>
      <c r="O90" s="9" t="str">
        <f t="shared" si="2"/>
        <v>10103|English</v>
      </c>
      <c r="P90" s="9" cm="1">
        <f t="array" ref="P90">SUM(IF(FREQUENCY(IF(H$2:H$199=H90, MATCH(O$2:O$199, O$2:O$199, 0)), ROW(O$2:O$199)-ROW(O$2)+1)&gt;0, 1))</f>
        <v>2</v>
      </c>
      <c r="Q90" s="9">
        <f t="shared" si="3"/>
        <v>10103</v>
      </c>
    </row>
    <row r="91" spans="1:17" x14ac:dyDescent="0.3">
      <c r="A91" s="9">
        <v>10008</v>
      </c>
      <c r="B91" s="10" cm="1">
        <f t="array" ref="B91">_xlfn._xlws.FILTER(Bookings!C:C, (Bookings!A:A=A91) * (Bookings!D:D="New"), "NONE")</f>
        <v>44094</v>
      </c>
      <c r="C91" s="10">
        <v>45352</v>
      </c>
      <c r="D91" s="9" t="str">
        <v>566c44a8</v>
      </c>
      <c r="E91" s="9" t="str">
        <f>_xlfn.XLOOKUP(D91, Content!A:A, Content!C:C, "NONE")</f>
        <v>Tamil</v>
      </c>
      <c r="H91" s="9">
        <v>10124</v>
      </c>
      <c r="I91" s="10">
        <v>45046</v>
      </c>
      <c r="J91" s="10">
        <v>45200</v>
      </c>
      <c r="K91" s="9" t="str">
        <v>872a4423</v>
      </c>
      <c r="L91" s="9" t="str">
        <v>Hindi</v>
      </c>
      <c r="O91" s="9" t="str">
        <f t="shared" si="2"/>
        <v>10124|Hindi</v>
      </c>
      <c r="P91" s="9" cm="1">
        <f t="array" ref="P91">SUM(IF(FREQUENCY(IF(H$2:H$199=H91, MATCH(O$2:O$199, O$2:O$199, 0)), ROW(O$2:O$199)-ROW(O$2)+1)&gt;0, 1))</f>
        <v>1</v>
      </c>
      <c r="Q91" s="9" t="str">
        <f t="shared" si="3"/>
        <v/>
      </c>
    </row>
    <row r="92" spans="1:17" x14ac:dyDescent="0.3">
      <c r="A92" s="9">
        <v>10009</v>
      </c>
      <c r="B92" s="10" cm="1">
        <f t="array" ref="B92">_xlfn._xlws.FILTER(Bookings!C:C, (Bookings!A:A=A92) * (Bookings!D:D="New"), "NONE")</f>
        <v>44964</v>
      </c>
      <c r="C92" s="10">
        <v>45292</v>
      </c>
      <c r="D92" s="9" t="str">
        <v>40fb817f</v>
      </c>
      <c r="E92" s="9" t="str">
        <f>_xlfn.XLOOKUP(D92, Content!A:A, Content!C:C, "NONE")</f>
        <v>Kannada</v>
      </c>
      <c r="H92" s="9">
        <v>10126</v>
      </c>
      <c r="I92" s="10">
        <v>45048</v>
      </c>
      <c r="J92" s="10">
        <v>45108</v>
      </c>
      <c r="K92" s="9" t="str">
        <v>af4e0c6c</v>
      </c>
      <c r="L92" s="9" t="str">
        <v>Tamil</v>
      </c>
      <c r="O92" s="9" t="str">
        <f t="shared" si="2"/>
        <v>10126|Tamil</v>
      </c>
      <c r="P92" s="9" cm="1">
        <f t="array" ref="P92">SUM(IF(FREQUENCY(IF(H$2:H$199=H92, MATCH(O$2:O$199, O$2:O$199, 0)), ROW(O$2:O$199)-ROW(O$2)+1)&gt;0, 1))</f>
        <v>2</v>
      </c>
      <c r="Q92" s="9">
        <f t="shared" si="3"/>
        <v>10126</v>
      </c>
    </row>
    <row r="93" spans="1:17" x14ac:dyDescent="0.3">
      <c r="A93" s="9">
        <v>10009</v>
      </c>
      <c r="B93" s="10" cm="1">
        <f t="array" ref="B93">_xlfn._xlws.FILTER(Bookings!C:C, (Bookings!A:A=A93) * (Bookings!D:D="New"), "NONE")</f>
        <v>44964</v>
      </c>
      <c r="C93" s="10">
        <v>44713</v>
      </c>
      <c r="D93" s="9" t="str">
        <v>ed012678</v>
      </c>
      <c r="E93" s="9" t="str">
        <f>_xlfn.XLOOKUP(D93, Content!A:A, Content!C:C, "NONE")</f>
        <v>Telugu</v>
      </c>
      <c r="H93" s="9">
        <v>10126</v>
      </c>
      <c r="I93" s="10">
        <v>45048</v>
      </c>
      <c r="J93" s="10">
        <v>45261</v>
      </c>
      <c r="K93" s="9" t="str">
        <v>e2949854</v>
      </c>
      <c r="L93" s="9" t="str">
        <v>Malayalam</v>
      </c>
      <c r="O93" s="9" t="str">
        <f t="shared" si="2"/>
        <v>10126|Malayalam</v>
      </c>
      <c r="P93" s="9" cm="1">
        <f t="array" ref="P93">SUM(IF(FREQUENCY(IF(H$2:H$199=H93, MATCH(O$2:O$199, O$2:O$199, 0)), ROW(O$2:O$199)-ROW(O$2)+1)&gt;0, 1))</f>
        <v>2</v>
      </c>
      <c r="Q93" s="9">
        <f t="shared" si="3"/>
        <v>10126</v>
      </c>
    </row>
    <row r="94" spans="1:17" x14ac:dyDescent="0.3">
      <c r="A94" s="9">
        <v>10009</v>
      </c>
      <c r="B94" s="10" cm="1">
        <f t="array" ref="B94">_xlfn._xlws.FILTER(Bookings!C:C, (Bookings!A:A=A94) * (Bookings!D:D="New"), "NONE")</f>
        <v>44964</v>
      </c>
      <c r="C94" s="10">
        <v>45078</v>
      </c>
      <c r="D94" s="9" t="str">
        <v>2e190b5a</v>
      </c>
      <c r="E94" s="9" t="str">
        <f>_xlfn.XLOOKUP(D94, Content!A:A, Content!C:C, "NONE")</f>
        <v>Tamil</v>
      </c>
      <c r="H94" s="9">
        <v>10126</v>
      </c>
      <c r="I94" s="10">
        <v>45048</v>
      </c>
      <c r="J94" s="10">
        <v>45108</v>
      </c>
      <c r="K94" s="9" t="str">
        <v>7fd28e87</v>
      </c>
      <c r="L94" s="9" t="str">
        <v>Malayalam</v>
      </c>
      <c r="O94" s="9" t="str">
        <f t="shared" si="2"/>
        <v>10126|Malayalam</v>
      </c>
      <c r="P94" s="9" cm="1">
        <f t="array" ref="P94">SUM(IF(FREQUENCY(IF(H$2:H$199=H94, MATCH(O$2:O$199, O$2:O$199, 0)), ROW(O$2:O$199)-ROW(O$2)+1)&gt;0, 1))</f>
        <v>2</v>
      </c>
      <c r="Q94" s="9">
        <f t="shared" si="3"/>
        <v>10126</v>
      </c>
    </row>
    <row r="95" spans="1:17" x14ac:dyDescent="0.3">
      <c r="A95" s="9">
        <v>10009</v>
      </c>
      <c r="B95" s="10" cm="1">
        <f t="array" ref="B95">_xlfn._xlws.FILTER(Bookings!C:C, (Bookings!A:A=A95) * (Bookings!D:D="New"), "NONE")</f>
        <v>44964</v>
      </c>
      <c r="C95" s="10">
        <v>44927</v>
      </c>
      <c r="D95" s="9" t="str">
        <v>6d98c117</v>
      </c>
      <c r="E95" s="9" t="str">
        <f>_xlfn.XLOOKUP(D95, Content!A:A, Content!C:C, "NONE")</f>
        <v>English</v>
      </c>
      <c r="H95" s="9">
        <v>10126</v>
      </c>
      <c r="I95" s="10">
        <v>45048</v>
      </c>
      <c r="J95" s="10">
        <v>44986</v>
      </c>
      <c r="K95" s="9" t="str">
        <v>cc9d9893</v>
      </c>
      <c r="L95" s="9" t="str">
        <v>Malayalam</v>
      </c>
      <c r="O95" s="9" t="str">
        <f t="shared" si="2"/>
        <v>10126|Malayalam</v>
      </c>
      <c r="P95" s="9" cm="1">
        <f t="array" ref="P95">SUM(IF(FREQUENCY(IF(H$2:H$199=H95, MATCH(O$2:O$199, O$2:O$199, 0)), ROW(O$2:O$199)-ROW(O$2)+1)&gt;0, 1))</f>
        <v>2</v>
      </c>
      <c r="Q95" s="9">
        <f t="shared" si="3"/>
        <v>10126</v>
      </c>
    </row>
    <row r="96" spans="1:17" x14ac:dyDescent="0.3">
      <c r="A96" s="9">
        <v>10009</v>
      </c>
      <c r="B96" s="10" cm="1">
        <f t="array" ref="B96">_xlfn._xlws.FILTER(Bookings!C:C, (Bookings!A:A=A96) * (Bookings!D:D="New"), "NONE")</f>
        <v>44964</v>
      </c>
      <c r="C96" s="10">
        <v>45139</v>
      </c>
      <c r="D96" s="9" t="str">
        <v>ae026103</v>
      </c>
      <c r="E96" s="9" t="str">
        <f>_xlfn.XLOOKUP(D96, Content!A:A, Content!C:C, "NONE")</f>
        <v>Kannada</v>
      </c>
      <c r="H96" s="9">
        <v>10136</v>
      </c>
      <c r="I96" s="10">
        <v>44978</v>
      </c>
      <c r="J96" s="10">
        <v>45231</v>
      </c>
      <c r="K96" s="9" t="str">
        <v>fc3255a1</v>
      </c>
      <c r="L96" s="9" t="str">
        <v>English</v>
      </c>
      <c r="O96" s="9" t="str">
        <f t="shared" si="2"/>
        <v>10136|English</v>
      </c>
      <c r="P96" s="9" cm="1">
        <f t="array" ref="P96">SUM(IF(FREQUENCY(IF(H$2:H$199=H96, MATCH(O$2:O$199, O$2:O$199, 0)), ROW(O$2:O$199)-ROW(O$2)+1)&gt;0, 1))</f>
        <v>2</v>
      </c>
      <c r="Q96" s="9">
        <f t="shared" si="3"/>
        <v>10136</v>
      </c>
    </row>
    <row r="97" spans="1:17" x14ac:dyDescent="0.3">
      <c r="A97" s="9">
        <v>10009</v>
      </c>
      <c r="B97" s="10" cm="1">
        <f t="array" ref="B97">_xlfn._xlws.FILTER(Bookings!C:C, (Bookings!A:A=A97) * (Bookings!D:D="New"), "NONE")</f>
        <v>44964</v>
      </c>
      <c r="C97" s="10">
        <v>45017</v>
      </c>
      <c r="D97" s="9" t="str">
        <v>0be1e40e</v>
      </c>
      <c r="E97" s="9" t="str">
        <f>_xlfn.XLOOKUP(D97, Content!A:A, Content!C:C, "NONE")</f>
        <v>Telugu</v>
      </c>
      <c r="H97" s="9">
        <v>10136</v>
      </c>
      <c r="I97" s="10">
        <v>44978</v>
      </c>
      <c r="J97" s="10">
        <v>45047</v>
      </c>
      <c r="K97" s="9" t="str">
        <v>591bdfe5</v>
      </c>
      <c r="L97" s="9" t="str">
        <v>Kannada</v>
      </c>
      <c r="O97" s="9" t="str">
        <f t="shared" si="2"/>
        <v>10136|Kannada</v>
      </c>
      <c r="P97" s="9" cm="1">
        <f t="array" ref="P97">SUM(IF(FREQUENCY(IF(H$2:H$199=H97, MATCH(O$2:O$199, O$2:O$199, 0)), ROW(O$2:O$199)-ROW(O$2)+1)&gt;0, 1))</f>
        <v>2</v>
      </c>
      <c r="Q97" s="9">
        <f t="shared" si="3"/>
        <v>10136</v>
      </c>
    </row>
    <row r="98" spans="1:17" x14ac:dyDescent="0.3">
      <c r="A98" s="9">
        <v>10009</v>
      </c>
      <c r="B98" s="10" cm="1">
        <f t="array" ref="B98">_xlfn._xlws.FILTER(Bookings!C:C, (Bookings!A:A=A98) * (Bookings!D:D="New"), "NONE")</f>
        <v>44964</v>
      </c>
      <c r="C98" s="10">
        <v>45292</v>
      </c>
      <c r="D98" s="9" t="str">
        <v>044707f1</v>
      </c>
      <c r="E98" s="9" t="str">
        <f>_xlfn.XLOOKUP(D98, Content!A:A, Content!C:C, "NONE")</f>
        <v>Kannada</v>
      </c>
      <c r="H98" s="9">
        <v>10143</v>
      </c>
      <c r="I98" s="10">
        <v>44988</v>
      </c>
      <c r="J98" s="10">
        <v>45078</v>
      </c>
      <c r="K98" s="9" t="str">
        <v>f83fb848</v>
      </c>
      <c r="L98" s="9" t="str">
        <v>Malayalam</v>
      </c>
      <c r="O98" s="9" t="str">
        <f t="shared" si="2"/>
        <v>10143|Malayalam</v>
      </c>
      <c r="P98" s="9" cm="1">
        <f t="array" ref="P98">SUM(IF(FREQUENCY(IF(H$2:H$199=H98, MATCH(O$2:O$199, O$2:O$199, 0)), ROW(O$2:O$199)-ROW(O$2)+1)&gt;0, 1))</f>
        <v>5</v>
      </c>
      <c r="Q98" s="9">
        <f t="shared" si="3"/>
        <v>10143</v>
      </c>
    </row>
    <row r="99" spans="1:17" x14ac:dyDescent="0.3">
      <c r="A99" s="9">
        <v>10009</v>
      </c>
      <c r="B99" s="10" cm="1">
        <f t="array" ref="B99">_xlfn._xlws.FILTER(Bookings!C:C, (Bookings!A:A=A99) * (Bookings!D:D="New"), "NONE")</f>
        <v>44964</v>
      </c>
      <c r="C99" s="10">
        <v>45047</v>
      </c>
      <c r="D99" s="9" t="str">
        <v>0cbc4720</v>
      </c>
      <c r="E99" s="9" t="str">
        <f>_xlfn.XLOOKUP(D99, Content!A:A, Content!C:C, "NONE")</f>
        <v>Hindi</v>
      </c>
      <c r="H99" s="9">
        <v>10143</v>
      </c>
      <c r="I99" s="10">
        <v>44988</v>
      </c>
      <c r="J99" s="10">
        <v>45170</v>
      </c>
      <c r="K99" s="9" t="str">
        <v>0cbc4720</v>
      </c>
      <c r="L99" s="9" t="str">
        <v>Hindi</v>
      </c>
      <c r="O99" s="9" t="str">
        <f t="shared" si="2"/>
        <v>10143|Hindi</v>
      </c>
      <c r="P99" s="9" cm="1">
        <f t="array" ref="P99">SUM(IF(FREQUENCY(IF(H$2:H$199=H99, MATCH(O$2:O$199, O$2:O$199, 0)), ROW(O$2:O$199)-ROW(O$2)+1)&gt;0, 1))</f>
        <v>5</v>
      </c>
      <c r="Q99" s="9">
        <f t="shared" si="3"/>
        <v>10143</v>
      </c>
    </row>
    <row r="100" spans="1:17" x14ac:dyDescent="0.3">
      <c r="A100" s="9">
        <v>10009</v>
      </c>
      <c r="B100" s="10" cm="1">
        <f t="array" ref="B100">_xlfn._xlws.FILTER(Bookings!C:C, (Bookings!A:A=A100) * (Bookings!D:D="New"), "NONE")</f>
        <v>44964</v>
      </c>
      <c r="C100" s="10">
        <v>45474</v>
      </c>
      <c r="D100" s="9" t="str">
        <v>c324f9b4</v>
      </c>
      <c r="E100" s="9" t="str">
        <f>_xlfn.XLOOKUP(D100, Content!A:A, Content!C:C, "NONE")</f>
        <v>Tamil</v>
      </c>
      <c r="H100" s="9">
        <v>10143</v>
      </c>
      <c r="I100" s="10">
        <v>44988</v>
      </c>
      <c r="J100" s="10">
        <v>45047</v>
      </c>
      <c r="K100" s="9" t="str">
        <v>459528e0</v>
      </c>
      <c r="L100" s="9" t="str">
        <v>English</v>
      </c>
      <c r="O100" s="9" t="str">
        <f t="shared" si="2"/>
        <v>10143|English</v>
      </c>
      <c r="P100" s="9" cm="1">
        <f t="array" ref="P100">SUM(IF(FREQUENCY(IF(H$2:H$199=H100, MATCH(O$2:O$199, O$2:O$199, 0)), ROW(O$2:O$199)-ROW(O$2)+1)&gt;0, 1))</f>
        <v>5</v>
      </c>
      <c r="Q100" s="9">
        <f t="shared" si="3"/>
        <v>10143</v>
      </c>
    </row>
    <row r="101" spans="1:17" x14ac:dyDescent="0.3">
      <c r="A101" s="9">
        <v>10009</v>
      </c>
      <c r="B101" s="10" cm="1">
        <f t="array" ref="B101">_xlfn._xlws.FILTER(Bookings!C:C, (Bookings!A:A=A101) * (Bookings!D:D="New"), "NONE")</f>
        <v>44964</v>
      </c>
      <c r="C101" s="10">
        <v>44621</v>
      </c>
      <c r="D101" s="9" t="str">
        <v>c1fb785c</v>
      </c>
      <c r="E101" s="9" t="str">
        <f>_xlfn.XLOOKUP(D101, Content!A:A, Content!C:C, "NONE")</f>
        <v>Malayalam</v>
      </c>
      <c r="H101" s="9">
        <v>10143</v>
      </c>
      <c r="I101" s="10">
        <v>44988</v>
      </c>
      <c r="J101" s="10">
        <v>45017</v>
      </c>
      <c r="K101" s="9" t="str">
        <v>c324f9b4</v>
      </c>
      <c r="L101" s="9" t="str">
        <v>Tamil</v>
      </c>
      <c r="O101" s="9" t="str">
        <f t="shared" si="2"/>
        <v>10143|Tamil</v>
      </c>
      <c r="P101" s="9" cm="1">
        <f t="array" ref="P101">SUM(IF(FREQUENCY(IF(H$2:H$199=H101, MATCH(O$2:O$199, O$2:O$199, 0)), ROW(O$2:O$199)-ROW(O$2)+1)&gt;0, 1))</f>
        <v>5</v>
      </c>
      <c r="Q101" s="9">
        <f t="shared" si="3"/>
        <v>10143</v>
      </c>
    </row>
    <row r="102" spans="1:17" x14ac:dyDescent="0.3">
      <c r="A102" s="9">
        <v>10009</v>
      </c>
      <c r="B102" s="10" cm="1">
        <f t="array" ref="B102">_xlfn._xlws.FILTER(Bookings!C:C, (Bookings!A:A=A102) * (Bookings!D:D="New"), "NONE")</f>
        <v>44964</v>
      </c>
      <c r="C102" s="10">
        <v>45047</v>
      </c>
      <c r="D102" s="9" t="str">
        <v>420e1019</v>
      </c>
      <c r="E102" s="9" t="str">
        <f>_xlfn.XLOOKUP(D102, Content!A:A, Content!C:C, "NONE")</f>
        <v>Tamil</v>
      </c>
      <c r="H102" s="9">
        <v>10143</v>
      </c>
      <c r="I102" s="10">
        <v>44988</v>
      </c>
      <c r="J102" s="10">
        <v>45261</v>
      </c>
      <c r="K102" s="9" t="str">
        <v>3abe3a47</v>
      </c>
      <c r="L102" s="9" t="str">
        <v>English</v>
      </c>
      <c r="O102" s="9" t="str">
        <f t="shared" si="2"/>
        <v>10143|English</v>
      </c>
      <c r="P102" s="9" cm="1">
        <f t="array" ref="P102">SUM(IF(FREQUENCY(IF(H$2:H$199=H102, MATCH(O$2:O$199, O$2:O$199, 0)), ROW(O$2:O$199)-ROW(O$2)+1)&gt;0, 1))</f>
        <v>5</v>
      </c>
      <c r="Q102" s="9">
        <f t="shared" si="3"/>
        <v>10143</v>
      </c>
    </row>
    <row r="103" spans="1:17" x14ac:dyDescent="0.3">
      <c r="A103" s="9">
        <v>10009</v>
      </c>
      <c r="B103" s="10" cm="1">
        <f t="array" ref="B103">_xlfn._xlws.FILTER(Bookings!C:C, (Bookings!A:A=A103) * (Bookings!D:D="New"), "NONE")</f>
        <v>44964</v>
      </c>
      <c r="C103" s="10">
        <v>44835</v>
      </c>
      <c r="D103" s="9" t="str">
        <v>1b7fe76a</v>
      </c>
      <c r="E103" s="9" t="str">
        <f>_xlfn.XLOOKUP(D103, Content!A:A, Content!C:C, "NONE")</f>
        <v>Kannada</v>
      </c>
      <c r="H103" s="9">
        <v>10143</v>
      </c>
      <c r="I103" s="10">
        <v>44988</v>
      </c>
      <c r="J103" s="10">
        <v>45261</v>
      </c>
      <c r="K103" s="9" t="str">
        <v>40e9137d</v>
      </c>
      <c r="L103" s="9" t="str">
        <v>Telugu</v>
      </c>
      <c r="O103" s="9" t="str">
        <f t="shared" si="2"/>
        <v>10143|Telugu</v>
      </c>
      <c r="P103" s="9" cm="1">
        <f t="array" ref="P103">SUM(IF(FREQUENCY(IF(H$2:H$199=H103, MATCH(O$2:O$199, O$2:O$199, 0)), ROW(O$2:O$199)-ROW(O$2)+1)&gt;0, 1))</f>
        <v>5</v>
      </c>
      <c r="Q103" s="9">
        <f t="shared" si="3"/>
        <v>10143</v>
      </c>
    </row>
    <row r="104" spans="1:17" x14ac:dyDescent="0.3">
      <c r="A104" s="9">
        <v>10010</v>
      </c>
      <c r="B104" s="10" cm="1">
        <f t="array" ref="B104">_xlfn._xlws.FILTER(Bookings!C:C, (Bookings!A:A=A104) * (Bookings!D:D="New"), "NONE")</f>
        <v>44298</v>
      </c>
      <c r="C104" s="10">
        <v>45505</v>
      </c>
      <c r="D104" s="9" t="str">
        <v>921da29a</v>
      </c>
      <c r="E104" s="9" t="str">
        <f>_xlfn.XLOOKUP(D104, Content!A:A, Content!C:C, "NONE")</f>
        <v>English</v>
      </c>
      <c r="H104" s="9">
        <v>10144</v>
      </c>
      <c r="I104" s="10">
        <v>44949</v>
      </c>
      <c r="J104" s="10">
        <v>45078</v>
      </c>
      <c r="K104" s="9" t="str">
        <v>f72d44e6</v>
      </c>
      <c r="L104" s="9" t="str">
        <v>Malayalam</v>
      </c>
      <c r="O104" s="9" t="str">
        <f t="shared" si="2"/>
        <v>10144|Malayalam</v>
      </c>
      <c r="P104" s="9" cm="1">
        <f t="array" ref="P104">SUM(IF(FREQUENCY(IF(H$2:H$199=H104, MATCH(O$2:O$199, O$2:O$199, 0)), ROW(O$2:O$199)-ROW(O$2)+1)&gt;0, 1))</f>
        <v>4</v>
      </c>
      <c r="Q104" s="9">
        <f t="shared" si="3"/>
        <v>10144</v>
      </c>
    </row>
    <row r="105" spans="1:17" x14ac:dyDescent="0.3">
      <c r="A105" s="9">
        <v>10010</v>
      </c>
      <c r="B105" s="10" cm="1">
        <f t="array" ref="B105">_xlfn._xlws.FILTER(Bookings!C:C, (Bookings!A:A=A105) * (Bookings!D:D="New"), "NONE")</f>
        <v>44298</v>
      </c>
      <c r="C105" s="10">
        <v>44805</v>
      </c>
      <c r="D105" s="9" t="str">
        <v>d6e6f4af</v>
      </c>
      <c r="E105" s="9" t="str">
        <f>_xlfn.XLOOKUP(D105, Content!A:A, Content!C:C, "NONE")</f>
        <v>Malayalam</v>
      </c>
      <c r="H105" s="9">
        <v>10144</v>
      </c>
      <c r="I105" s="10">
        <v>44949</v>
      </c>
      <c r="J105" s="10">
        <v>45017</v>
      </c>
      <c r="K105" s="9" t="str">
        <v>19351768</v>
      </c>
      <c r="L105" s="9" t="str">
        <v>Malayalam</v>
      </c>
      <c r="O105" s="9" t="str">
        <f t="shared" si="2"/>
        <v>10144|Malayalam</v>
      </c>
      <c r="P105" s="9" cm="1">
        <f t="array" ref="P105">SUM(IF(FREQUENCY(IF(H$2:H$199=H105, MATCH(O$2:O$199, O$2:O$199, 0)), ROW(O$2:O$199)-ROW(O$2)+1)&gt;0, 1))</f>
        <v>4</v>
      </c>
      <c r="Q105" s="9">
        <f t="shared" si="3"/>
        <v>10144</v>
      </c>
    </row>
    <row r="106" spans="1:17" x14ac:dyDescent="0.3">
      <c r="A106" s="9">
        <v>10010</v>
      </c>
      <c r="B106" s="10" cm="1">
        <f t="array" ref="B106">_xlfn._xlws.FILTER(Bookings!C:C, (Bookings!A:A=A106) * (Bookings!D:D="New"), "NONE")</f>
        <v>44298</v>
      </c>
      <c r="C106" s="10">
        <v>44621</v>
      </c>
      <c r="D106" s="9" t="str">
        <v>cc9d9893</v>
      </c>
      <c r="E106" s="9" t="str">
        <f>_xlfn.XLOOKUP(D106, Content!A:A, Content!C:C, "NONE")</f>
        <v>Malayalam</v>
      </c>
      <c r="H106" s="9">
        <v>10144</v>
      </c>
      <c r="I106" s="10">
        <v>44949</v>
      </c>
      <c r="J106" s="10">
        <v>45017</v>
      </c>
      <c r="K106" s="9" t="str">
        <v>5833d4f3</v>
      </c>
      <c r="L106" s="9" t="str">
        <v>Malayalam</v>
      </c>
      <c r="O106" s="9" t="str">
        <f t="shared" si="2"/>
        <v>10144|Malayalam</v>
      </c>
      <c r="P106" s="9" cm="1">
        <f t="array" ref="P106">SUM(IF(FREQUENCY(IF(H$2:H$199=H106, MATCH(O$2:O$199, O$2:O$199, 0)), ROW(O$2:O$199)-ROW(O$2)+1)&gt;0, 1))</f>
        <v>4</v>
      </c>
      <c r="Q106" s="9">
        <f t="shared" si="3"/>
        <v>10144</v>
      </c>
    </row>
    <row r="107" spans="1:17" x14ac:dyDescent="0.3">
      <c r="A107" s="9">
        <v>10010</v>
      </c>
      <c r="B107" s="10" cm="1">
        <f t="array" ref="B107">_xlfn._xlws.FILTER(Bookings!C:C, (Bookings!A:A=A107) * (Bookings!D:D="New"), "NONE")</f>
        <v>44298</v>
      </c>
      <c r="C107" s="10">
        <v>44986</v>
      </c>
      <c r="D107" s="9" t="str">
        <v>b72e97f6</v>
      </c>
      <c r="E107" s="9" t="str">
        <f>_xlfn.XLOOKUP(D107, Content!A:A, Content!C:C, "NONE")</f>
        <v>Hindi</v>
      </c>
      <c r="H107" s="9">
        <v>10144</v>
      </c>
      <c r="I107" s="10">
        <v>44949</v>
      </c>
      <c r="J107" s="10">
        <v>44986</v>
      </c>
      <c r="K107" s="9" t="str">
        <v>fcc640cb</v>
      </c>
      <c r="L107" s="9" t="str">
        <v>English</v>
      </c>
      <c r="O107" s="9" t="str">
        <f t="shared" si="2"/>
        <v>10144|English</v>
      </c>
      <c r="P107" s="9" cm="1">
        <f t="array" ref="P107">SUM(IF(FREQUENCY(IF(H$2:H$199=H107, MATCH(O$2:O$199, O$2:O$199, 0)), ROW(O$2:O$199)-ROW(O$2)+1)&gt;0, 1))</f>
        <v>4</v>
      </c>
      <c r="Q107" s="9">
        <f t="shared" si="3"/>
        <v>10144</v>
      </c>
    </row>
    <row r="108" spans="1:17" x14ac:dyDescent="0.3">
      <c r="A108" s="9">
        <v>10010</v>
      </c>
      <c r="B108" s="10" cm="1">
        <f t="array" ref="B108">_xlfn._xlws.FILTER(Bookings!C:C, (Bookings!A:A=A108) * (Bookings!D:D="New"), "NONE")</f>
        <v>44298</v>
      </c>
      <c r="C108" s="10">
        <v>45444</v>
      </c>
      <c r="D108" s="9" t="str">
        <v>fd1ad95a</v>
      </c>
      <c r="E108" s="9" t="str">
        <f>_xlfn.XLOOKUP(D108, Content!A:A, Content!C:C, "NONE")</f>
        <v>English</v>
      </c>
      <c r="H108" s="9">
        <v>10144</v>
      </c>
      <c r="I108" s="10">
        <v>44949</v>
      </c>
      <c r="J108" s="10">
        <v>45017</v>
      </c>
      <c r="K108" s="9" t="str">
        <v>5c52d1ad</v>
      </c>
      <c r="L108" s="9" t="str">
        <v>Telugu</v>
      </c>
      <c r="O108" s="9" t="str">
        <f t="shared" si="2"/>
        <v>10144|Telugu</v>
      </c>
      <c r="P108" s="9" cm="1">
        <f t="array" ref="P108">SUM(IF(FREQUENCY(IF(H$2:H$199=H108, MATCH(O$2:O$199, O$2:O$199, 0)), ROW(O$2:O$199)-ROW(O$2)+1)&gt;0, 1))</f>
        <v>4</v>
      </c>
      <c r="Q108" s="9">
        <f t="shared" si="3"/>
        <v>10144</v>
      </c>
    </row>
    <row r="109" spans="1:17" x14ac:dyDescent="0.3">
      <c r="A109" s="9">
        <v>10010</v>
      </c>
      <c r="B109" s="10" cm="1">
        <f t="array" ref="B109">_xlfn._xlws.FILTER(Bookings!C:C, (Bookings!A:A=A109) * (Bookings!D:D="New"), "NONE")</f>
        <v>44298</v>
      </c>
      <c r="C109" s="10">
        <v>44562</v>
      </c>
      <c r="D109" s="9" t="str">
        <v>591bdfe5</v>
      </c>
      <c r="E109" s="9" t="str">
        <f>_xlfn.XLOOKUP(D109, Content!A:A, Content!C:C, "NONE")</f>
        <v>Kannada</v>
      </c>
      <c r="H109" s="9">
        <v>10144</v>
      </c>
      <c r="I109" s="10">
        <v>44949</v>
      </c>
      <c r="J109" s="10">
        <v>45047</v>
      </c>
      <c r="K109" s="9" t="str">
        <v>7495495f</v>
      </c>
      <c r="L109" s="9" t="str">
        <v>Malayalam</v>
      </c>
      <c r="O109" s="9" t="str">
        <f t="shared" si="2"/>
        <v>10144|Malayalam</v>
      </c>
      <c r="P109" s="9" cm="1">
        <f t="array" ref="P109">SUM(IF(FREQUENCY(IF(H$2:H$199=H109, MATCH(O$2:O$199, O$2:O$199, 0)), ROW(O$2:O$199)-ROW(O$2)+1)&gt;0, 1))</f>
        <v>4</v>
      </c>
      <c r="Q109" s="9">
        <f t="shared" si="3"/>
        <v>10144</v>
      </c>
    </row>
    <row r="110" spans="1:17" x14ac:dyDescent="0.3">
      <c r="A110" s="9">
        <v>10010</v>
      </c>
      <c r="B110" s="10" cm="1">
        <f t="array" ref="B110">_xlfn._xlws.FILTER(Bookings!C:C, (Bookings!A:A=A110) * (Bookings!D:D="New"), "NONE")</f>
        <v>44298</v>
      </c>
      <c r="C110" s="10">
        <v>45566</v>
      </c>
      <c r="D110" s="9" t="str">
        <v>7e543bc4</v>
      </c>
      <c r="E110" s="9" t="str">
        <f>_xlfn.XLOOKUP(D110, Content!A:A, Content!C:C, "NONE")</f>
        <v>Malayalam</v>
      </c>
      <c r="H110" s="9">
        <v>10144</v>
      </c>
      <c r="I110" s="10">
        <v>44949</v>
      </c>
      <c r="J110" s="10">
        <v>44927</v>
      </c>
      <c r="K110" s="9" t="str">
        <v>5988d89d</v>
      </c>
      <c r="L110" s="9" t="str">
        <v>Hindi</v>
      </c>
      <c r="O110" s="9" t="str">
        <f t="shared" si="2"/>
        <v>10144|Hindi</v>
      </c>
      <c r="P110" s="9" cm="1">
        <f t="array" ref="P110">SUM(IF(FREQUENCY(IF(H$2:H$199=H110, MATCH(O$2:O$199, O$2:O$199, 0)), ROW(O$2:O$199)-ROW(O$2)+1)&gt;0, 1))</f>
        <v>4</v>
      </c>
      <c r="Q110" s="9">
        <f t="shared" si="3"/>
        <v>10144</v>
      </c>
    </row>
    <row r="111" spans="1:17" x14ac:dyDescent="0.3">
      <c r="A111" s="9">
        <v>10010</v>
      </c>
      <c r="B111" s="10" cm="1">
        <f t="array" ref="B111">_xlfn._xlws.FILTER(Bookings!C:C, (Bookings!A:A=A111) * (Bookings!D:D="New"), "NONE")</f>
        <v>44298</v>
      </c>
      <c r="C111" s="10">
        <v>45383</v>
      </c>
      <c r="D111" s="9" t="str">
        <v>9452bf77</v>
      </c>
      <c r="E111" s="9" t="str">
        <f>_xlfn.XLOOKUP(D111, Content!A:A, Content!C:C, "NONE")</f>
        <v>English</v>
      </c>
      <c r="H111" s="9">
        <v>10151</v>
      </c>
      <c r="I111" s="10">
        <v>45105</v>
      </c>
      <c r="J111" s="10">
        <v>45231</v>
      </c>
      <c r="K111" s="9" t="str">
        <v>c9f9dfdb</v>
      </c>
      <c r="L111" s="9" t="str">
        <v>Kannada</v>
      </c>
      <c r="O111" s="9" t="str">
        <f t="shared" si="2"/>
        <v>10151|Kannada</v>
      </c>
      <c r="P111" s="9" cm="1">
        <f t="array" ref="P111">SUM(IF(FREQUENCY(IF(H$2:H$199=H111, MATCH(O$2:O$199, O$2:O$199, 0)), ROW(O$2:O$199)-ROW(O$2)+1)&gt;0, 1))</f>
        <v>2</v>
      </c>
      <c r="Q111" s="9">
        <f t="shared" si="3"/>
        <v>10151</v>
      </c>
    </row>
    <row r="112" spans="1:17" x14ac:dyDescent="0.3">
      <c r="A112" s="9">
        <v>10011</v>
      </c>
      <c r="B112" s="10" cm="1">
        <f t="array" ref="B112">_xlfn._xlws.FILTER(Bookings!C:C, (Bookings!A:A=A112) * (Bookings!D:D="New"), "NONE")</f>
        <v>44858</v>
      </c>
      <c r="C112" s="10">
        <v>45323</v>
      </c>
      <c r="D112" s="9" t="str">
        <v>c9f9dfdb</v>
      </c>
      <c r="E112" s="9" t="str">
        <f>_xlfn.XLOOKUP(D112, Content!A:A, Content!C:C, "NONE")</f>
        <v>Kannada</v>
      </c>
      <c r="H112" s="9">
        <v>10151</v>
      </c>
      <c r="I112" s="10">
        <v>45105</v>
      </c>
      <c r="J112" s="10">
        <v>45078</v>
      </c>
      <c r="K112" s="9" t="str">
        <v>0be1e40e</v>
      </c>
      <c r="L112" s="9" t="str">
        <v>Telugu</v>
      </c>
      <c r="O112" s="9" t="str">
        <f t="shared" si="2"/>
        <v>10151|Telugu</v>
      </c>
      <c r="P112" s="9" cm="1">
        <f t="array" ref="P112">SUM(IF(FREQUENCY(IF(H$2:H$199=H112, MATCH(O$2:O$199, O$2:O$199, 0)), ROW(O$2:O$199)-ROW(O$2)+1)&gt;0, 1))</f>
        <v>2</v>
      </c>
      <c r="Q112" s="9">
        <f t="shared" si="3"/>
        <v>10151</v>
      </c>
    </row>
    <row r="113" spans="1:17" x14ac:dyDescent="0.3">
      <c r="A113" s="9">
        <v>10011</v>
      </c>
      <c r="B113" s="10" cm="1">
        <f t="array" ref="B113">_xlfn._xlws.FILTER(Bookings!C:C, (Bookings!A:A=A113) * (Bookings!D:D="New"), "NONE")</f>
        <v>44858</v>
      </c>
      <c r="C113" s="10">
        <v>44713</v>
      </c>
      <c r="D113" s="9" t="str">
        <v>420e1019</v>
      </c>
      <c r="E113" s="9" t="str">
        <f>_xlfn.XLOOKUP(D113, Content!A:A, Content!C:C, "NONE")</f>
        <v>Tamil</v>
      </c>
      <c r="H113" s="9">
        <v>10157</v>
      </c>
      <c r="I113" s="10">
        <v>44988</v>
      </c>
      <c r="J113" s="10">
        <v>45108</v>
      </c>
      <c r="K113" s="9" t="str">
        <v>a4c168f1</v>
      </c>
      <c r="L113" s="9" t="str">
        <v>Telugu</v>
      </c>
      <c r="O113" s="9" t="str">
        <f t="shared" si="2"/>
        <v>10157|Telugu</v>
      </c>
      <c r="P113" s="9" cm="1">
        <f t="array" ref="P113">SUM(IF(FREQUENCY(IF(H$2:H$199=H113, MATCH(O$2:O$199, O$2:O$199, 0)), ROW(O$2:O$199)-ROW(O$2)+1)&gt;0, 1))</f>
        <v>3</v>
      </c>
      <c r="Q113" s="9">
        <f t="shared" si="3"/>
        <v>10157</v>
      </c>
    </row>
    <row r="114" spans="1:17" x14ac:dyDescent="0.3">
      <c r="A114" s="9">
        <v>10011</v>
      </c>
      <c r="B114" s="10" cm="1">
        <f t="array" ref="B114">_xlfn._xlws.FILTER(Bookings!C:C, (Bookings!A:A=A114) * (Bookings!D:D="New"), "NONE")</f>
        <v>44858</v>
      </c>
      <c r="C114" s="10">
        <v>45627</v>
      </c>
      <c r="D114" s="9" t="str">
        <v>591bdfe5</v>
      </c>
      <c r="E114" s="9" t="str">
        <f>_xlfn.XLOOKUP(D114, Content!A:A, Content!C:C, "NONE")</f>
        <v>Kannada</v>
      </c>
      <c r="H114" s="9">
        <v>10157</v>
      </c>
      <c r="I114" s="10">
        <v>44988</v>
      </c>
      <c r="J114" s="10">
        <v>45231</v>
      </c>
      <c r="K114" s="9" t="str">
        <v>10101146</v>
      </c>
      <c r="L114" s="9" t="str">
        <v>Telugu</v>
      </c>
      <c r="O114" s="9" t="str">
        <f t="shared" si="2"/>
        <v>10157|Telugu</v>
      </c>
      <c r="P114" s="9" cm="1">
        <f t="array" ref="P114">SUM(IF(FREQUENCY(IF(H$2:H$199=H114, MATCH(O$2:O$199, O$2:O$199, 0)), ROW(O$2:O$199)-ROW(O$2)+1)&gt;0, 1))</f>
        <v>3</v>
      </c>
      <c r="Q114" s="9">
        <f t="shared" si="3"/>
        <v>10157</v>
      </c>
    </row>
    <row r="115" spans="1:17" x14ac:dyDescent="0.3">
      <c r="A115" s="9">
        <v>10011</v>
      </c>
      <c r="B115" s="10" cm="1">
        <f t="array" ref="B115">_xlfn._xlws.FILTER(Bookings!C:C, (Bookings!A:A=A115) * (Bookings!D:D="New"), "NONE")</f>
        <v>44858</v>
      </c>
      <c r="C115" s="10">
        <v>45505</v>
      </c>
      <c r="D115" s="9" t="str">
        <v>f83fb848</v>
      </c>
      <c r="E115" s="9" t="str">
        <f>_xlfn.XLOOKUP(D115, Content!A:A, Content!C:C, "NONE")</f>
        <v>Malayalam</v>
      </c>
      <c r="H115" s="9">
        <v>10157</v>
      </c>
      <c r="I115" s="10">
        <v>44988</v>
      </c>
      <c r="J115" s="10">
        <v>45017</v>
      </c>
      <c r="K115" s="9" t="str">
        <v>d71466ea</v>
      </c>
      <c r="L115" s="9" t="str">
        <v>Malayalam</v>
      </c>
      <c r="O115" s="9" t="str">
        <f t="shared" si="2"/>
        <v>10157|Malayalam</v>
      </c>
      <c r="P115" s="9" cm="1">
        <f t="array" ref="P115">SUM(IF(FREQUENCY(IF(H$2:H$199=H115, MATCH(O$2:O$199, O$2:O$199, 0)), ROW(O$2:O$199)-ROW(O$2)+1)&gt;0, 1))</f>
        <v>3</v>
      </c>
      <c r="Q115" s="9">
        <f t="shared" si="3"/>
        <v>10157</v>
      </c>
    </row>
    <row r="116" spans="1:17" x14ac:dyDescent="0.3">
      <c r="A116" s="9">
        <v>10011</v>
      </c>
      <c r="B116" s="10" cm="1">
        <f t="array" ref="B116">_xlfn._xlws.FILTER(Bookings!C:C, (Bookings!A:A=A116) * (Bookings!D:D="New"), "NONE")</f>
        <v>44858</v>
      </c>
      <c r="C116" s="10">
        <v>44958</v>
      </c>
      <c r="D116" s="9" t="str">
        <v>7fc77e90</v>
      </c>
      <c r="E116" s="9" t="str">
        <f>_xlfn.XLOOKUP(D116, Content!A:A, Content!C:C, "NONE")</f>
        <v>Malayalam</v>
      </c>
      <c r="H116" s="9">
        <v>10157</v>
      </c>
      <c r="I116" s="10">
        <v>44988</v>
      </c>
      <c r="J116" s="10">
        <v>45170</v>
      </c>
      <c r="K116" s="9" t="str">
        <v>fc3255a1</v>
      </c>
      <c r="L116" s="9" t="str">
        <v>English</v>
      </c>
      <c r="O116" s="9" t="str">
        <f t="shared" si="2"/>
        <v>10157|English</v>
      </c>
      <c r="P116" s="9" cm="1">
        <f t="array" ref="P116">SUM(IF(FREQUENCY(IF(H$2:H$199=H116, MATCH(O$2:O$199, O$2:O$199, 0)), ROW(O$2:O$199)-ROW(O$2)+1)&gt;0, 1))</f>
        <v>3</v>
      </c>
      <c r="Q116" s="9">
        <f t="shared" si="3"/>
        <v>10157</v>
      </c>
    </row>
    <row r="117" spans="1:17" x14ac:dyDescent="0.3">
      <c r="A117" s="9">
        <v>10011</v>
      </c>
      <c r="B117" s="10" cm="1">
        <f t="array" ref="B117">_xlfn._xlws.FILTER(Bookings!C:C, (Bookings!A:A=A117) * (Bookings!D:D="New"), "NONE")</f>
        <v>44858</v>
      </c>
      <c r="C117" s="10">
        <v>45078</v>
      </c>
      <c r="D117" s="9" t="str">
        <v>7bc7f2c7</v>
      </c>
      <c r="E117" s="9" t="str">
        <f>_xlfn.XLOOKUP(D117, Content!A:A, Content!C:C, "NONE")</f>
        <v>Tamil</v>
      </c>
      <c r="H117" s="9">
        <v>10157</v>
      </c>
      <c r="I117" s="10">
        <v>44988</v>
      </c>
      <c r="J117" s="10">
        <v>44927</v>
      </c>
      <c r="K117" s="9" t="str">
        <v>e24dee1d</v>
      </c>
      <c r="L117" s="9" t="str">
        <v>Telugu</v>
      </c>
      <c r="O117" s="9" t="str">
        <f t="shared" si="2"/>
        <v>10157|Telugu</v>
      </c>
      <c r="P117" s="9" cm="1">
        <f t="array" ref="P117">SUM(IF(FREQUENCY(IF(H$2:H$199=H117, MATCH(O$2:O$199, O$2:O$199, 0)), ROW(O$2:O$199)-ROW(O$2)+1)&gt;0, 1))</f>
        <v>3</v>
      </c>
      <c r="Q117" s="9">
        <f t="shared" si="3"/>
        <v>10157</v>
      </c>
    </row>
    <row r="118" spans="1:17" x14ac:dyDescent="0.3">
      <c r="A118" s="9">
        <v>10011</v>
      </c>
      <c r="B118" s="10" cm="1">
        <f t="array" ref="B118">_xlfn._xlws.FILTER(Bookings!C:C, (Bookings!A:A=A118) * (Bookings!D:D="New"), "NONE")</f>
        <v>44858</v>
      </c>
      <c r="C118" s="10">
        <v>45170</v>
      </c>
      <c r="D118" s="9" t="str">
        <v>7fb18db3</v>
      </c>
      <c r="E118" s="9" t="str">
        <f>_xlfn.XLOOKUP(D118, Content!A:A, Content!C:C, "NONE")</f>
        <v>Hindi</v>
      </c>
      <c r="H118" s="9">
        <v>10165</v>
      </c>
      <c r="I118" s="10">
        <v>45043</v>
      </c>
      <c r="J118" s="10">
        <v>45139</v>
      </c>
      <c r="K118" s="9" t="str">
        <v>5c52d1ad</v>
      </c>
      <c r="L118" s="9" t="str">
        <v>Telugu</v>
      </c>
      <c r="O118" s="9" t="str">
        <f t="shared" si="2"/>
        <v>10165|Telugu</v>
      </c>
      <c r="P118" s="9" cm="1">
        <f t="array" ref="P118">SUM(IF(FREQUENCY(IF(H$2:H$199=H118, MATCH(O$2:O$199, O$2:O$199, 0)), ROW(O$2:O$199)-ROW(O$2)+1)&gt;0, 1))</f>
        <v>4</v>
      </c>
      <c r="Q118" s="9">
        <f t="shared" si="3"/>
        <v>10165</v>
      </c>
    </row>
    <row r="119" spans="1:17" x14ac:dyDescent="0.3">
      <c r="A119" s="9">
        <v>10011</v>
      </c>
      <c r="B119" s="10" cm="1">
        <f t="array" ref="B119">_xlfn._xlws.FILTER(Bookings!C:C, (Bookings!A:A=A119) * (Bookings!D:D="New"), "NONE")</f>
        <v>44858</v>
      </c>
      <c r="C119" s="10">
        <v>44682</v>
      </c>
      <c r="D119" s="9" t="str">
        <v>e9c2f251</v>
      </c>
      <c r="E119" s="9" t="str">
        <f>_xlfn.XLOOKUP(D119, Content!A:A, Content!C:C, "NONE")</f>
        <v>Telugu</v>
      </c>
      <c r="H119" s="9">
        <v>10165</v>
      </c>
      <c r="I119" s="10">
        <v>45043</v>
      </c>
      <c r="J119" s="10">
        <v>45170</v>
      </c>
      <c r="K119" s="9" t="str">
        <v>044707f1</v>
      </c>
      <c r="L119" s="9" t="str">
        <v>Kannada</v>
      </c>
      <c r="O119" s="9" t="str">
        <f t="shared" si="2"/>
        <v>10165|Kannada</v>
      </c>
      <c r="P119" s="9" cm="1">
        <f t="array" ref="P119">SUM(IF(FREQUENCY(IF(H$2:H$199=H119, MATCH(O$2:O$199, O$2:O$199, 0)), ROW(O$2:O$199)-ROW(O$2)+1)&gt;0, 1))</f>
        <v>4</v>
      </c>
      <c r="Q119" s="9">
        <f t="shared" si="3"/>
        <v>10165</v>
      </c>
    </row>
    <row r="120" spans="1:17" x14ac:dyDescent="0.3">
      <c r="A120" s="9">
        <v>10012</v>
      </c>
      <c r="B120" s="10" cm="1">
        <f t="array" ref="B120">_xlfn._xlws.FILTER(Bookings!C:C, (Bookings!A:A=A120) * (Bookings!D:D="New"), "NONE")</f>
        <v>44350</v>
      </c>
      <c r="C120" s="10">
        <v>45231</v>
      </c>
      <c r="D120" s="9" t="str">
        <v>cc777b0c</v>
      </c>
      <c r="E120" s="9" t="str">
        <f>_xlfn.XLOOKUP(D120, Content!A:A, Content!C:C, "NONE")</f>
        <v>Hindi</v>
      </c>
      <c r="H120" s="9">
        <v>10165</v>
      </c>
      <c r="I120" s="10">
        <v>45043</v>
      </c>
      <c r="J120" s="10">
        <v>45200</v>
      </c>
      <c r="K120" s="9" t="str">
        <v>fd1ad95a</v>
      </c>
      <c r="L120" s="9" t="str">
        <v>English</v>
      </c>
      <c r="O120" s="9" t="str">
        <f t="shared" si="2"/>
        <v>10165|English</v>
      </c>
      <c r="P120" s="9" cm="1">
        <f t="array" ref="P120">SUM(IF(FREQUENCY(IF(H$2:H$199=H120, MATCH(O$2:O$199, O$2:O$199, 0)), ROW(O$2:O$199)-ROW(O$2)+1)&gt;0, 1))</f>
        <v>4</v>
      </c>
      <c r="Q120" s="9">
        <f t="shared" si="3"/>
        <v>10165</v>
      </c>
    </row>
    <row r="121" spans="1:17" x14ac:dyDescent="0.3">
      <c r="A121" s="9">
        <v>10012</v>
      </c>
      <c r="B121" s="10" cm="1">
        <f t="array" ref="B121">_xlfn._xlws.FILTER(Bookings!C:C, (Bookings!A:A=A121) * (Bookings!D:D="New"), "NONE")</f>
        <v>44350</v>
      </c>
      <c r="C121" s="10">
        <v>45200</v>
      </c>
      <c r="D121" s="9" t="str">
        <v>9767fb4f</v>
      </c>
      <c r="E121" s="9" t="str">
        <f>_xlfn.XLOOKUP(D121, Content!A:A, Content!C:C, "NONE")</f>
        <v>Telugu</v>
      </c>
      <c r="H121" s="9">
        <v>10165</v>
      </c>
      <c r="I121" s="10">
        <v>45043</v>
      </c>
      <c r="J121" s="10">
        <v>45108</v>
      </c>
      <c r="K121" s="9" t="str">
        <v>7fd28e87</v>
      </c>
      <c r="L121" s="9" t="str">
        <v>Malayalam</v>
      </c>
      <c r="O121" s="9" t="str">
        <f t="shared" si="2"/>
        <v>10165|Malayalam</v>
      </c>
      <c r="P121" s="9" cm="1">
        <f t="array" ref="P121">SUM(IF(FREQUENCY(IF(H$2:H$199=H121, MATCH(O$2:O$199, O$2:O$199, 0)), ROW(O$2:O$199)-ROW(O$2)+1)&gt;0, 1))</f>
        <v>4</v>
      </c>
      <c r="Q121" s="9">
        <f t="shared" si="3"/>
        <v>10165</v>
      </c>
    </row>
    <row r="122" spans="1:17" x14ac:dyDescent="0.3">
      <c r="A122" s="9">
        <v>10012</v>
      </c>
      <c r="B122" s="10" cm="1">
        <f t="array" ref="B122">_xlfn._xlws.FILTER(Bookings!C:C, (Bookings!A:A=A122) * (Bookings!D:D="New"), "NONE")</f>
        <v>44350</v>
      </c>
      <c r="C122" s="10">
        <v>45505</v>
      </c>
      <c r="D122" s="9" t="str">
        <v>8ab4abc6</v>
      </c>
      <c r="E122" s="9" t="str">
        <f>_xlfn.XLOOKUP(D122, Content!A:A, Content!C:C, "NONE")</f>
        <v>Kannada</v>
      </c>
      <c r="H122" s="9">
        <v>10165</v>
      </c>
      <c r="I122" s="10">
        <v>45043</v>
      </c>
      <c r="J122" s="10">
        <v>45200</v>
      </c>
      <c r="K122" s="9" t="str">
        <v>1b7fe76a</v>
      </c>
      <c r="L122" s="9" t="str">
        <v>Kannada</v>
      </c>
      <c r="O122" s="9" t="str">
        <f t="shared" si="2"/>
        <v>10165|Kannada</v>
      </c>
      <c r="P122" s="9" cm="1">
        <f t="array" ref="P122">SUM(IF(FREQUENCY(IF(H$2:H$199=H122, MATCH(O$2:O$199, O$2:O$199, 0)), ROW(O$2:O$199)-ROW(O$2)+1)&gt;0, 1))</f>
        <v>4</v>
      </c>
      <c r="Q122" s="9">
        <f t="shared" si="3"/>
        <v>10165</v>
      </c>
    </row>
    <row r="123" spans="1:17" x14ac:dyDescent="0.3">
      <c r="A123" s="9">
        <v>10012</v>
      </c>
      <c r="B123" s="10" cm="1">
        <f t="array" ref="B123">_xlfn._xlws.FILTER(Bookings!C:C, (Bookings!A:A=A123) * (Bookings!D:D="New"), "NONE")</f>
        <v>44350</v>
      </c>
      <c r="C123" s="10">
        <v>45292</v>
      </c>
      <c r="D123" s="9" t="str">
        <v>618d5c47</v>
      </c>
      <c r="E123" s="9" t="str">
        <f>_xlfn.XLOOKUP(D123, Content!A:A, Content!C:C, "NONE")</f>
        <v>Hindi</v>
      </c>
      <c r="H123" s="9">
        <v>10178</v>
      </c>
      <c r="I123" s="10">
        <v>45050</v>
      </c>
      <c r="J123" s="10">
        <v>44986</v>
      </c>
      <c r="K123" s="9" t="str">
        <v>7e543bc4</v>
      </c>
      <c r="L123" s="9" t="str">
        <v>Malayalam</v>
      </c>
      <c r="O123" s="9" t="str">
        <f t="shared" si="2"/>
        <v>10178|Malayalam</v>
      </c>
      <c r="P123" s="9" cm="1">
        <f t="array" ref="P123">SUM(IF(FREQUENCY(IF(H$2:H$199=H123, MATCH(O$2:O$199, O$2:O$199, 0)), ROW(O$2:O$199)-ROW(O$2)+1)&gt;0, 1))</f>
        <v>2</v>
      </c>
      <c r="Q123" s="9">
        <f t="shared" si="3"/>
        <v>10178</v>
      </c>
    </row>
    <row r="124" spans="1:17" x14ac:dyDescent="0.3">
      <c r="A124" s="9">
        <v>10012</v>
      </c>
      <c r="B124" s="10" cm="1">
        <f t="array" ref="B124">_xlfn._xlws.FILTER(Bookings!C:C, (Bookings!A:A=A124) * (Bookings!D:D="New"), "NONE")</f>
        <v>44350</v>
      </c>
      <c r="C124" s="10">
        <v>44713</v>
      </c>
      <c r="D124" s="9" t="str">
        <v>92becfc7</v>
      </c>
      <c r="E124" s="9" t="str">
        <f>_xlfn.XLOOKUP(D124, Content!A:A, Content!C:C, "NONE")</f>
        <v>Hindi</v>
      </c>
      <c r="H124" s="9">
        <v>10178</v>
      </c>
      <c r="I124" s="10">
        <v>45050</v>
      </c>
      <c r="J124" s="10">
        <v>45170</v>
      </c>
      <c r="K124" s="9" t="str">
        <v>a4c168f1</v>
      </c>
      <c r="L124" s="9" t="str">
        <v>Telugu</v>
      </c>
      <c r="O124" s="9" t="str">
        <f t="shared" si="2"/>
        <v>10178|Telugu</v>
      </c>
      <c r="P124" s="9" cm="1">
        <f t="array" ref="P124">SUM(IF(FREQUENCY(IF(H$2:H$199=H124, MATCH(O$2:O$199, O$2:O$199, 0)), ROW(O$2:O$199)-ROW(O$2)+1)&gt;0, 1))</f>
        <v>2</v>
      </c>
      <c r="Q124" s="9">
        <f t="shared" si="3"/>
        <v>10178</v>
      </c>
    </row>
    <row r="125" spans="1:17" x14ac:dyDescent="0.3">
      <c r="A125" s="9">
        <v>10012</v>
      </c>
      <c r="B125" s="10" cm="1">
        <f t="array" ref="B125">_xlfn._xlws.FILTER(Bookings!C:C, (Bookings!A:A=A125) * (Bookings!D:D="New"), "NONE")</f>
        <v>44350</v>
      </c>
      <c r="C125" s="10">
        <v>45170</v>
      </c>
      <c r="D125" s="9" t="str">
        <v>5833d4f3</v>
      </c>
      <c r="E125" s="9" t="str">
        <f>_xlfn.XLOOKUP(D125, Content!A:A, Content!C:C, "NONE")</f>
        <v>Malayalam</v>
      </c>
      <c r="H125" s="9">
        <v>10178</v>
      </c>
      <c r="I125" s="10">
        <v>45050</v>
      </c>
      <c r="J125" s="10">
        <v>45047</v>
      </c>
      <c r="K125" s="9" t="str">
        <v>39c8c16a</v>
      </c>
      <c r="L125" s="9" t="str">
        <v>Malayalam</v>
      </c>
      <c r="O125" s="9" t="str">
        <f t="shared" si="2"/>
        <v>10178|Malayalam</v>
      </c>
      <c r="P125" s="9" cm="1">
        <f t="array" ref="P125">SUM(IF(FREQUENCY(IF(H$2:H$199=H125, MATCH(O$2:O$199, O$2:O$199, 0)), ROW(O$2:O$199)-ROW(O$2)+1)&gt;0, 1))</f>
        <v>2</v>
      </c>
      <c r="Q125" s="9">
        <f t="shared" si="3"/>
        <v>10178</v>
      </c>
    </row>
    <row r="126" spans="1:17" x14ac:dyDescent="0.3">
      <c r="A126" s="9">
        <v>10012</v>
      </c>
      <c r="B126" s="10" cm="1">
        <f t="array" ref="B126">_xlfn._xlws.FILTER(Bookings!C:C, (Bookings!A:A=A126) * (Bookings!D:D="New"), "NONE")</f>
        <v>44350</v>
      </c>
      <c r="C126" s="10">
        <v>45413</v>
      </c>
      <c r="D126" s="9" t="str">
        <v>1b7fe76a</v>
      </c>
      <c r="E126" s="9" t="str">
        <f>_xlfn.XLOOKUP(D126, Content!A:A, Content!C:C, "NONE")</f>
        <v>Kannada</v>
      </c>
      <c r="H126" s="9">
        <v>10181</v>
      </c>
      <c r="I126" s="10">
        <v>44992</v>
      </c>
      <c r="J126" s="10">
        <v>45231</v>
      </c>
      <c r="K126" s="9" t="str">
        <v>f1c74cb8</v>
      </c>
      <c r="L126" s="9" t="str">
        <v>Kannada</v>
      </c>
      <c r="O126" s="9" t="str">
        <f t="shared" si="2"/>
        <v>10181|Kannada</v>
      </c>
      <c r="P126" s="9" cm="1">
        <f t="array" ref="P126">SUM(IF(FREQUENCY(IF(H$2:H$199=H126, MATCH(O$2:O$199, O$2:O$199, 0)), ROW(O$2:O$199)-ROW(O$2)+1)&gt;0, 1))</f>
        <v>2</v>
      </c>
      <c r="Q126" s="9">
        <f t="shared" si="3"/>
        <v>10181</v>
      </c>
    </row>
    <row r="127" spans="1:17" x14ac:dyDescent="0.3">
      <c r="A127" s="9">
        <v>10012</v>
      </c>
      <c r="B127" s="10" cm="1">
        <f t="array" ref="B127">_xlfn._xlws.FILTER(Bookings!C:C, (Bookings!A:A=A127) * (Bookings!D:D="New"), "NONE")</f>
        <v>44350</v>
      </c>
      <c r="C127" s="10">
        <v>44896</v>
      </c>
      <c r="D127" s="9" t="str">
        <v>b9f74c1c</v>
      </c>
      <c r="E127" s="9" t="str">
        <f>_xlfn.XLOOKUP(D127, Content!A:A, Content!C:C, "NONE")</f>
        <v>Malayalam</v>
      </c>
      <c r="H127" s="9">
        <v>10181</v>
      </c>
      <c r="I127" s="10">
        <v>44992</v>
      </c>
      <c r="J127" s="10">
        <v>45261</v>
      </c>
      <c r="K127" s="9" t="str">
        <v>fc3255a1</v>
      </c>
      <c r="L127" s="9" t="str">
        <v>English</v>
      </c>
      <c r="O127" s="9" t="str">
        <f t="shared" si="2"/>
        <v>10181|English</v>
      </c>
      <c r="P127" s="9" cm="1">
        <f t="array" ref="P127">SUM(IF(FREQUENCY(IF(H$2:H$199=H127, MATCH(O$2:O$199, O$2:O$199, 0)), ROW(O$2:O$199)-ROW(O$2)+1)&gt;0, 1))</f>
        <v>2</v>
      </c>
      <c r="Q127" s="9">
        <f t="shared" si="3"/>
        <v>10181</v>
      </c>
    </row>
    <row r="128" spans="1:17" x14ac:dyDescent="0.3">
      <c r="A128" s="9">
        <v>10012</v>
      </c>
      <c r="B128" s="10" cm="1">
        <f t="array" ref="B128">_xlfn._xlws.FILTER(Bookings!C:C, (Bookings!A:A=A128) * (Bookings!D:D="New"), "NONE")</f>
        <v>44350</v>
      </c>
      <c r="C128" s="10">
        <v>45352</v>
      </c>
      <c r="D128" s="9" t="str">
        <v>5988d89d</v>
      </c>
      <c r="E128" s="9" t="str">
        <f>_xlfn.XLOOKUP(D128, Content!A:A, Content!C:C, "NONE")</f>
        <v>Hindi</v>
      </c>
      <c r="H128" s="9">
        <v>10190</v>
      </c>
      <c r="I128" s="10">
        <v>45079</v>
      </c>
      <c r="J128" s="10">
        <v>44958</v>
      </c>
      <c r="K128" s="9" t="str">
        <v>cc9d9893</v>
      </c>
      <c r="L128" s="9" t="str">
        <v>Malayalam</v>
      </c>
      <c r="O128" s="9" t="str">
        <f t="shared" si="2"/>
        <v>10190|Malayalam</v>
      </c>
      <c r="P128" s="9" cm="1">
        <f t="array" ref="P128">SUM(IF(FREQUENCY(IF(H$2:H$199=H128, MATCH(O$2:O$199, O$2:O$199, 0)), ROW(O$2:O$199)-ROW(O$2)+1)&gt;0, 1))</f>
        <v>2</v>
      </c>
      <c r="Q128" s="9">
        <f t="shared" si="3"/>
        <v>10190</v>
      </c>
    </row>
    <row r="129" spans="1:17" x14ac:dyDescent="0.3">
      <c r="A129" s="9">
        <v>10012</v>
      </c>
      <c r="B129" s="10" cm="1">
        <f t="array" ref="B129">_xlfn._xlws.FILTER(Bookings!C:C, (Bookings!A:A=A129) * (Bookings!D:D="New"), "NONE")</f>
        <v>44350</v>
      </c>
      <c r="C129" s="10">
        <v>44713</v>
      </c>
      <c r="D129" s="9" t="str">
        <v>7fb18db3</v>
      </c>
      <c r="E129" s="9" t="str">
        <f>_xlfn.XLOOKUP(D129, Content!A:A, Content!C:C, "NONE")</f>
        <v>Hindi</v>
      </c>
      <c r="H129" s="9">
        <v>10190</v>
      </c>
      <c r="I129" s="10">
        <v>45079</v>
      </c>
      <c r="J129" s="10">
        <v>44986</v>
      </c>
      <c r="K129" s="9" t="str">
        <v>586db896</v>
      </c>
      <c r="L129" s="9" t="str">
        <v>Tamil</v>
      </c>
      <c r="O129" s="9" t="str">
        <f t="shared" si="2"/>
        <v>10190|Tamil</v>
      </c>
      <c r="P129" s="9" cm="1">
        <f t="array" ref="P129">SUM(IF(FREQUENCY(IF(H$2:H$199=H129, MATCH(O$2:O$199, O$2:O$199, 0)), ROW(O$2:O$199)-ROW(O$2)+1)&gt;0, 1))</f>
        <v>2</v>
      </c>
      <c r="Q129" s="9">
        <f t="shared" si="3"/>
        <v>10190</v>
      </c>
    </row>
    <row r="130" spans="1:17" x14ac:dyDescent="0.3">
      <c r="A130" s="9">
        <v>10012</v>
      </c>
      <c r="B130" s="10" cm="1">
        <f t="array" ref="B130">_xlfn._xlws.FILTER(Bookings!C:C, (Bookings!A:A=A130) * (Bookings!D:D="New"), "NONE")</f>
        <v>44350</v>
      </c>
      <c r="C130" s="10">
        <v>45292</v>
      </c>
      <c r="D130" s="9" t="str">
        <v>6d9b457c</v>
      </c>
      <c r="E130" s="9" t="str">
        <f>_xlfn.XLOOKUP(D130, Content!A:A, Content!C:C, "NONE")</f>
        <v>English</v>
      </c>
      <c r="H130" s="9">
        <v>10191</v>
      </c>
      <c r="I130" s="10">
        <v>45000</v>
      </c>
      <c r="J130" s="10">
        <v>45108</v>
      </c>
      <c r="K130" s="9" t="str">
        <v>5988d89d</v>
      </c>
      <c r="L130" s="9" t="str">
        <v>Hindi</v>
      </c>
      <c r="O130" s="9" t="str">
        <f t="shared" si="2"/>
        <v>10191|Hindi</v>
      </c>
      <c r="P130" s="9" cm="1">
        <f t="array" ref="P130">SUM(IF(FREQUENCY(IF(H$2:H$199=H130, MATCH(O$2:O$199, O$2:O$199, 0)), ROW(O$2:O$199)-ROW(O$2)+1)&gt;0, 1))</f>
        <v>3</v>
      </c>
      <c r="Q130" s="9">
        <f t="shared" si="3"/>
        <v>10191</v>
      </c>
    </row>
    <row r="131" spans="1:17" x14ac:dyDescent="0.3">
      <c r="A131" s="9">
        <v>10013</v>
      </c>
      <c r="B131" s="10" cm="1">
        <f t="array" ref="B131">_xlfn._xlws.FILTER(Bookings!C:C, (Bookings!A:A=A131) * (Bookings!D:D="New"), "NONE")</f>
        <v>44410</v>
      </c>
      <c r="C131" s="10">
        <v>44682</v>
      </c>
      <c r="D131" s="9" t="str">
        <v>607da286</v>
      </c>
      <c r="E131" s="9" t="str">
        <f>_xlfn.XLOOKUP(D131, Content!A:A, Content!C:C, "NONE")</f>
        <v>Kannada</v>
      </c>
      <c r="H131" s="9">
        <v>10191</v>
      </c>
      <c r="I131" s="10">
        <v>45000</v>
      </c>
      <c r="J131" s="10">
        <v>44958</v>
      </c>
      <c r="K131" s="9" t="str">
        <v>7bc7f2c7</v>
      </c>
      <c r="L131" s="9" t="str">
        <v>Tamil</v>
      </c>
      <c r="O131" s="9" t="str">
        <f t="shared" ref="O131:O194" si="4">H131 &amp; "|" &amp; L131</f>
        <v>10191|Tamil</v>
      </c>
      <c r="P131" s="9" cm="1">
        <f t="array" ref="P131">SUM(IF(FREQUENCY(IF(H$2:H$199=H131, MATCH(O$2:O$199, O$2:O$199, 0)), ROW(O$2:O$199)-ROW(O$2)+1)&gt;0, 1))</f>
        <v>3</v>
      </c>
      <c r="Q131" s="9">
        <f t="shared" ref="Q131:Q194" si="5">IF(P131&gt;1, H131, "")</f>
        <v>10191</v>
      </c>
    </row>
    <row r="132" spans="1:17" x14ac:dyDescent="0.3">
      <c r="A132" s="9">
        <v>10013</v>
      </c>
      <c r="B132" s="10" cm="1">
        <f t="array" ref="B132">_xlfn._xlws.FILTER(Bookings!C:C, (Bookings!A:A=A132) * (Bookings!D:D="New"), "NONE")</f>
        <v>44410</v>
      </c>
      <c r="C132" s="10">
        <v>44927</v>
      </c>
      <c r="D132" s="9" t="str">
        <v>1b7fe76a</v>
      </c>
      <c r="E132" s="9" t="str">
        <f>_xlfn.XLOOKUP(D132, Content!A:A, Content!C:C, "NONE")</f>
        <v>Kannada</v>
      </c>
      <c r="H132" s="9">
        <v>10191</v>
      </c>
      <c r="I132" s="10">
        <v>45000</v>
      </c>
      <c r="J132" s="10">
        <v>45017</v>
      </c>
      <c r="K132" s="9" t="str">
        <v>9452bf77</v>
      </c>
      <c r="L132" s="9" t="str">
        <v>English</v>
      </c>
      <c r="O132" s="9" t="str">
        <f t="shared" si="4"/>
        <v>10191|English</v>
      </c>
      <c r="P132" s="9" cm="1">
        <f t="array" ref="P132">SUM(IF(FREQUENCY(IF(H$2:H$199=H132, MATCH(O$2:O$199, O$2:O$199, 0)), ROW(O$2:O$199)-ROW(O$2)+1)&gt;0, 1))</f>
        <v>3</v>
      </c>
      <c r="Q132" s="9">
        <f t="shared" si="5"/>
        <v>10191</v>
      </c>
    </row>
    <row r="133" spans="1:17" x14ac:dyDescent="0.3">
      <c r="A133" s="9">
        <v>10013</v>
      </c>
      <c r="B133" s="10" cm="1">
        <f t="array" ref="B133">_xlfn._xlws.FILTER(Bookings!C:C, (Bookings!A:A=A133) * (Bookings!D:D="New"), "NONE")</f>
        <v>44410</v>
      </c>
      <c r="C133" s="10">
        <v>45323</v>
      </c>
      <c r="D133" s="9" t="str">
        <v>7fc77e90</v>
      </c>
      <c r="E133" s="9" t="str">
        <f>_xlfn.XLOOKUP(D133, Content!A:A, Content!C:C, "NONE")</f>
        <v>Malayalam</v>
      </c>
      <c r="H133" s="9">
        <v>10191</v>
      </c>
      <c r="I133" s="10">
        <v>45000</v>
      </c>
      <c r="J133" s="10">
        <v>45078</v>
      </c>
      <c r="K133" s="9" t="str">
        <v>b49e8b74</v>
      </c>
      <c r="L133" s="9" t="str">
        <v>English</v>
      </c>
      <c r="O133" s="9" t="str">
        <f t="shared" si="4"/>
        <v>10191|English</v>
      </c>
      <c r="P133" s="9" cm="1">
        <f t="array" ref="P133">SUM(IF(FREQUENCY(IF(H$2:H$199=H133, MATCH(O$2:O$199, O$2:O$199, 0)), ROW(O$2:O$199)-ROW(O$2)+1)&gt;0, 1))</f>
        <v>3</v>
      </c>
      <c r="Q133" s="9">
        <f t="shared" si="5"/>
        <v>10191</v>
      </c>
    </row>
    <row r="134" spans="1:17" x14ac:dyDescent="0.3">
      <c r="A134" s="9">
        <v>10013</v>
      </c>
      <c r="B134" s="10" cm="1">
        <f t="array" ref="B134">_xlfn._xlws.FILTER(Bookings!C:C, (Bookings!A:A=A134) * (Bookings!D:D="New"), "NONE")</f>
        <v>44410</v>
      </c>
      <c r="C134" s="10">
        <v>45200</v>
      </c>
      <c r="D134" s="9" t="str">
        <v>2e190b5a</v>
      </c>
      <c r="E134" s="9" t="str">
        <f>_xlfn.XLOOKUP(D134, Content!A:A, Content!C:C, "NONE")</f>
        <v>Tamil</v>
      </c>
      <c r="H134" s="9">
        <v>10197</v>
      </c>
      <c r="I134" s="10">
        <v>44975</v>
      </c>
      <c r="J134" s="10">
        <v>45047</v>
      </c>
      <c r="K134" s="9" t="str">
        <v>586db896</v>
      </c>
      <c r="L134" s="9" t="str">
        <v>Tamil</v>
      </c>
      <c r="O134" s="9" t="str">
        <f t="shared" si="4"/>
        <v>10197|Tamil</v>
      </c>
      <c r="P134" s="9" cm="1">
        <f t="array" ref="P134">SUM(IF(FREQUENCY(IF(H$2:H$199=H134, MATCH(O$2:O$199, O$2:O$199, 0)), ROW(O$2:O$199)-ROW(O$2)+1)&gt;0, 1))</f>
        <v>1</v>
      </c>
      <c r="Q134" s="9" t="str">
        <f t="shared" si="5"/>
        <v/>
      </c>
    </row>
    <row r="135" spans="1:17" x14ac:dyDescent="0.3">
      <c r="A135" s="9">
        <v>10013</v>
      </c>
      <c r="B135" s="10" cm="1">
        <f t="array" ref="B135">_xlfn._xlws.FILTER(Bookings!C:C, (Bookings!A:A=A135) * (Bookings!D:D="New"), "NONE")</f>
        <v>44410</v>
      </c>
      <c r="C135" s="10">
        <v>44927</v>
      </c>
      <c r="D135" s="9" t="str">
        <v>921da29a</v>
      </c>
      <c r="E135" s="9" t="str">
        <f>_xlfn.XLOOKUP(D135, Content!A:A, Content!C:C, "NONE")</f>
        <v>English</v>
      </c>
      <c r="H135" s="9">
        <v>10201</v>
      </c>
      <c r="I135" s="10">
        <v>45154</v>
      </c>
      <c r="J135" s="10">
        <v>44958</v>
      </c>
      <c r="K135" s="9" t="str">
        <v>67b09f1b</v>
      </c>
      <c r="L135" s="9" t="str">
        <v>English</v>
      </c>
      <c r="O135" s="9" t="str">
        <f t="shared" si="4"/>
        <v>10201|English</v>
      </c>
      <c r="P135" s="9" cm="1">
        <f t="array" ref="P135">SUM(IF(FREQUENCY(IF(H$2:H$199=H135, MATCH(O$2:O$199, O$2:O$199, 0)), ROW(O$2:O$199)-ROW(O$2)+1)&gt;0, 1))</f>
        <v>4</v>
      </c>
      <c r="Q135" s="9">
        <f t="shared" si="5"/>
        <v>10201</v>
      </c>
    </row>
    <row r="136" spans="1:17" x14ac:dyDescent="0.3">
      <c r="A136" s="9">
        <v>10013</v>
      </c>
      <c r="B136" s="10" cm="1">
        <f t="array" ref="B136">_xlfn._xlws.FILTER(Bookings!C:C, (Bookings!A:A=A136) * (Bookings!D:D="New"), "NONE")</f>
        <v>44410</v>
      </c>
      <c r="C136" s="10">
        <v>45108</v>
      </c>
      <c r="D136" s="9" t="str">
        <v>ae026103</v>
      </c>
      <c r="E136" s="9" t="str">
        <f>_xlfn.XLOOKUP(D136, Content!A:A, Content!C:C, "NONE")</f>
        <v>Kannada</v>
      </c>
      <c r="H136" s="9">
        <v>10201</v>
      </c>
      <c r="I136" s="10">
        <v>45154</v>
      </c>
      <c r="J136" s="10">
        <v>45170</v>
      </c>
      <c r="K136" s="9" t="str">
        <v>577b4107</v>
      </c>
      <c r="L136" s="9" t="str">
        <v>Malayalam</v>
      </c>
      <c r="O136" s="9" t="str">
        <f t="shared" si="4"/>
        <v>10201|Malayalam</v>
      </c>
      <c r="P136" s="9" cm="1">
        <f t="array" ref="P136">SUM(IF(FREQUENCY(IF(H$2:H$199=H136, MATCH(O$2:O$199, O$2:O$199, 0)), ROW(O$2:O$199)-ROW(O$2)+1)&gt;0, 1))</f>
        <v>4</v>
      </c>
      <c r="Q136" s="9">
        <f t="shared" si="5"/>
        <v>10201</v>
      </c>
    </row>
    <row r="137" spans="1:17" x14ac:dyDescent="0.3">
      <c r="A137" s="9">
        <v>10013</v>
      </c>
      <c r="B137" s="10" cm="1">
        <f t="array" ref="B137">_xlfn._xlws.FILTER(Bookings!C:C, (Bookings!A:A=A137) * (Bookings!D:D="New"), "NONE")</f>
        <v>44410</v>
      </c>
      <c r="C137" s="10">
        <v>45078</v>
      </c>
      <c r="D137" s="9" t="str">
        <v>53dcee70</v>
      </c>
      <c r="E137" s="9" t="str">
        <f>_xlfn.XLOOKUP(D137, Content!A:A, Content!C:C, "NONE")</f>
        <v>Kannada</v>
      </c>
      <c r="H137" s="9">
        <v>10201</v>
      </c>
      <c r="I137" s="10">
        <v>45154</v>
      </c>
      <c r="J137" s="10">
        <v>44986</v>
      </c>
      <c r="K137" s="9" t="str">
        <v>607da286</v>
      </c>
      <c r="L137" s="9" t="str">
        <v>Kannada</v>
      </c>
      <c r="O137" s="9" t="str">
        <f t="shared" si="4"/>
        <v>10201|Kannada</v>
      </c>
      <c r="P137" s="9" cm="1">
        <f t="array" ref="P137">SUM(IF(FREQUENCY(IF(H$2:H$199=H137, MATCH(O$2:O$199, O$2:O$199, 0)), ROW(O$2:O$199)-ROW(O$2)+1)&gt;0, 1))</f>
        <v>4</v>
      </c>
      <c r="Q137" s="9">
        <f t="shared" si="5"/>
        <v>10201</v>
      </c>
    </row>
    <row r="138" spans="1:17" x14ac:dyDescent="0.3">
      <c r="A138" s="9">
        <v>10013</v>
      </c>
      <c r="B138" s="10" cm="1">
        <f t="array" ref="B138">_xlfn._xlws.FILTER(Bookings!C:C, (Bookings!A:A=A138) * (Bookings!D:D="New"), "NONE")</f>
        <v>44410</v>
      </c>
      <c r="C138" s="10">
        <v>45597</v>
      </c>
      <c r="D138" s="9" t="str">
        <v>d71466ea</v>
      </c>
      <c r="E138" s="9" t="str">
        <f>_xlfn.XLOOKUP(D138, Content!A:A, Content!C:C, "NONE")</f>
        <v>Malayalam</v>
      </c>
      <c r="H138" s="9">
        <v>10201</v>
      </c>
      <c r="I138" s="10">
        <v>45154</v>
      </c>
      <c r="J138" s="10">
        <v>45017</v>
      </c>
      <c r="K138" s="9" t="str">
        <v>34ac25b9</v>
      </c>
      <c r="L138" s="9" t="str">
        <v>Kannada</v>
      </c>
      <c r="O138" s="9" t="str">
        <f t="shared" si="4"/>
        <v>10201|Kannada</v>
      </c>
      <c r="P138" s="9" cm="1">
        <f t="array" ref="P138">SUM(IF(FREQUENCY(IF(H$2:H$199=H138, MATCH(O$2:O$199, O$2:O$199, 0)), ROW(O$2:O$199)-ROW(O$2)+1)&gt;0, 1))</f>
        <v>4</v>
      </c>
      <c r="Q138" s="9">
        <f t="shared" si="5"/>
        <v>10201</v>
      </c>
    </row>
    <row r="139" spans="1:17" x14ac:dyDescent="0.3">
      <c r="A139" s="9">
        <v>10013</v>
      </c>
      <c r="B139" s="10" cm="1">
        <f t="array" ref="B139">_xlfn._xlws.FILTER(Bookings!C:C, (Bookings!A:A=A139) * (Bookings!D:D="New"), "NONE")</f>
        <v>44410</v>
      </c>
      <c r="C139" s="10">
        <v>44958</v>
      </c>
      <c r="D139" s="9" t="str">
        <v>40e9137d</v>
      </c>
      <c r="E139" s="9" t="str">
        <f>_xlfn.XLOOKUP(D139, Content!A:A, Content!C:C, "NONE")</f>
        <v>Telugu</v>
      </c>
      <c r="H139" s="9">
        <v>10201</v>
      </c>
      <c r="I139" s="10">
        <v>45154</v>
      </c>
      <c r="J139" s="10">
        <v>45231</v>
      </c>
      <c r="K139" s="9" t="str">
        <v>40e9137d</v>
      </c>
      <c r="L139" s="9" t="str">
        <v>Telugu</v>
      </c>
      <c r="O139" s="9" t="str">
        <f t="shared" si="4"/>
        <v>10201|Telugu</v>
      </c>
      <c r="P139" s="9" cm="1">
        <f t="array" ref="P139">SUM(IF(FREQUENCY(IF(H$2:H$199=H139, MATCH(O$2:O$199, O$2:O$199, 0)), ROW(O$2:O$199)-ROW(O$2)+1)&gt;0, 1))</f>
        <v>4</v>
      </c>
      <c r="Q139" s="9">
        <f t="shared" si="5"/>
        <v>10201</v>
      </c>
    </row>
    <row r="140" spans="1:17" x14ac:dyDescent="0.3">
      <c r="A140" s="9">
        <v>10013</v>
      </c>
      <c r="B140" s="10" cm="1">
        <f t="array" ref="B140">_xlfn._xlws.FILTER(Bookings!C:C, (Bookings!A:A=A140) * (Bookings!D:D="New"), "NONE")</f>
        <v>44410</v>
      </c>
      <c r="C140" s="10">
        <v>45505</v>
      </c>
      <c r="D140" s="9" t="str">
        <v>c1fb785c</v>
      </c>
      <c r="E140" s="9" t="str">
        <f>_xlfn.XLOOKUP(D140, Content!A:A, Content!C:C, "NONE")</f>
        <v>Malayalam</v>
      </c>
      <c r="H140" s="9">
        <v>10202</v>
      </c>
      <c r="I140" s="10">
        <v>45179</v>
      </c>
      <c r="J140" s="10">
        <v>44986</v>
      </c>
      <c r="K140" s="9" t="str">
        <v>6cec19a5</v>
      </c>
      <c r="L140" s="9" t="str">
        <v>Malayalam</v>
      </c>
      <c r="O140" s="9" t="str">
        <f t="shared" si="4"/>
        <v>10202|Malayalam</v>
      </c>
      <c r="P140" s="9" cm="1">
        <f t="array" ref="P140">SUM(IF(FREQUENCY(IF(H$2:H$199=H140, MATCH(O$2:O$199, O$2:O$199, 0)), ROW(O$2:O$199)-ROW(O$2)+1)&gt;0, 1))</f>
        <v>2</v>
      </c>
      <c r="Q140" s="9">
        <f t="shared" si="5"/>
        <v>10202</v>
      </c>
    </row>
    <row r="141" spans="1:17" x14ac:dyDescent="0.3">
      <c r="A141" s="9">
        <v>10013</v>
      </c>
      <c r="B141" s="10" cm="1">
        <f t="array" ref="B141">_xlfn._xlws.FILTER(Bookings!C:C, (Bookings!A:A=A141) * (Bookings!D:D="New"), "NONE")</f>
        <v>44410</v>
      </c>
      <c r="C141" s="10">
        <v>44835</v>
      </c>
      <c r="D141" s="9" t="str">
        <v>b49e8b74</v>
      </c>
      <c r="E141" s="9" t="str">
        <f>_xlfn.XLOOKUP(D141, Content!A:A, Content!C:C, "NONE")</f>
        <v>English</v>
      </c>
      <c r="H141" s="9">
        <v>10202</v>
      </c>
      <c r="I141" s="10">
        <v>45179</v>
      </c>
      <c r="J141" s="10">
        <v>45108</v>
      </c>
      <c r="K141" s="9" t="str">
        <v>ed012678</v>
      </c>
      <c r="L141" s="9" t="str">
        <v>Telugu</v>
      </c>
      <c r="O141" s="9" t="str">
        <f t="shared" si="4"/>
        <v>10202|Telugu</v>
      </c>
      <c r="P141" s="9" cm="1">
        <f t="array" ref="P141">SUM(IF(FREQUENCY(IF(H$2:H$199=H141, MATCH(O$2:O$199, O$2:O$199, 0)), ROW(O$2:O$199)-ROW(O$2)+1)&gt;0, 1))</f>
        <v>2</v>
      </c>
      <c r="Q141" s="9">
        <f t="shared" si="5"/>
        <v>10202</v>
      </c>
    </row>
    <row r="142" spans="1:17" x14ac:dyDescent="0.3">
      <c r="A142" s="9">
        <v>10014</v>
      </c>
      <c r="B142" s="10" cm="1">
        <f t="array" ref="B142">_xlfn._xlws.FILTER(Bookings!C:C, (Bookings!A:A=A142) * (Bookings!D:D="New"), "NONE")</f>
        <v>44941</v>
      </c>
      <c r="C142" s="10">
        <v>44713</v>
      </c>
      <c r="D142" s="9" t="str">
        <v>3abe3a47</v>
      </c>
      <c r="E142" s="9" t="str">
        <f>_xlfn.XLOOKUP(D142, Content!A:A, Content!C:C, "NONE")</f>
        <v>English</v>
      </c>
      <c r="H142" s="9">
        <v>10207</v>
      </c>
      <c r="I142" s="10">
        <v>45157</v>
      </c>
      <c r="J142" s="10">
        <v>45200</v>
      </c>
      <c r="K142" s="9" t="str">
        <v>921da29a</v>
      </c>
      <c r="L142" s="9" t="str">
        <v>English</v>
      </c>
      <c r="O142" s="9" t="str">
        <f t="shared" si="4"/>
        <v>10207|English</v>
      </c>
      <c r="P142" s="9" cm="1">
        <f t="array" ref="P142">SUM(IF(FREQUENCY(IF(H$2:H$199=H142, MATCH(O$2:O$199, O$2:O$199, 0)), ROW(O$2:O$199)-ROW(O$2)+1)&gt;0, 1))</f>
        <v>2</v>
      </c>
      <c r="Q142" s="9">
        <f t="shared" si="5"/>
        <v>10207</v>
      </c>
    </row>
    <row r="143" spans="1:17" x14ac:dyDescent="0.3">
      <c r="A143" s="9">
        <v>10014</v>
      </c>
      <c r="B143" s="10" cm="1">
        <f t="array" ref="B143">_xlfn._xlws.FILTER(Bookings!C:C, (Bookings!A:A=A143) * (Bookings!D:D="New"), "NONE")</f>
        <v>44941</v>
      </c>
      <c r="C143" s="10">
        <v>44866</v>
      </c>
      <c r="D143" s="9" t="str">
        <v>4130ea10</v>
      </c>
      <c r="E143" s="9" t="str">
        <f>_xlfn.XLOOKUP(D143, Content!A:A, Content!C:C, "NONE")</f>
        <v>Kannada</v>
      </c>
      <c r="H143" s="9">
        <v>10207</v>
      </c>
      <c r="I143" s="10">
        <v>45157</v>
      </c>
      <c r="J143" s="10">
        <v>45017</v>
      </c>
      <c r="K143" s="9" t="str">
        <v>4130ea10</v>
      </c>
      <c r="L143" s="9" t="str">
        <v>Kannada</v>
      </c>
      <c r="O143" s="9" t="str">
        <f t="shared" si="4"/>
        <v>10207|Kannada</v>
      </c>
      <c r="P143" s="9" cm="1">
        <f t="array" ref="P143">SUM(IF(FREQUENCY(IF(H$2:H$199=H143, MATCH(O$2:O$199, O$2:O$199, 0)), ROW(O$2:O$199)-ROW(O$2)+1)&gt;0, 1))</f>
        <v>2</v>
      </c>
      <c r="Q143" s="9">
        <f t="shared" si="5"/>
        <v>10207</v>
      </c>
    </row>
    <row r="144" spans="1:17" x14ac:dyDescent="0.3">
      <c r="A144" s="9">
        <v>10014</v>
      </c>
      <c r="B144" s="10" cm="1">
        <f t="array" ref="B144">_xlfn._xlws.FILTER(Bookings!C:C, (Bookings!A:A=A144) * (Bookings!D:D="New"), "NONE")</f>
        <v>44941</v>
      </c>
      <c r="C144" s="10">
        <v>45323</v>
      </c>
      <c r="D144" s="9" t="str">
        <v>a48a202b</v>
      </c>
      <c r="E144" s="9" t="str">
        <f>_xlfn.XLOOKUP(D144, Content!A:A, Content!C:C, "NONE")</f>
        <v>Telugu</v>
      </c>
      <c r="H144" s="9">
        <v>10208</v>
      </c>
      <c r="I144" s="10">
        <v>45159</v>
      </c>
      <c r="J144" s="10">
        <v>45231</v>
      </c>
      <c r="K144" s="9" t="str">
        <v>1b7fe76a</v>
      </c>
      <c r="L144" s="9" t="str">
        <v>Kannada</v>
      </c>
      <c r="O144" s="9" t="str">
        <f t="shared" si="4"/>
        <v>10208|Kannada</v>
      </c>
      <c r="P144" s="9" cm="1">
        <f t="array" ref="P144">SUM(IF(FREQUENCY(IF(H$2:H$199=H144, MATCH(O$2:O$199, O$2:O$199, 0)), ROW(O$2:O$199)-ROW(O$2)+1)&gt;0, 1))</f>
        <v>2</v>
      </c>
      <c r="Q144" s="9">
        <f t="shared" si="5"/>
        <v>10208</v>
      </c>
    </row>
    <row r="145" spans="1:17" x14ac:dyDescent="0.3">
      <c r="A145" s="9">
        <v>10014</v>
      </c>
      <c r="B145" s="10" cm="1">
        <f t="array" ref="B145">_xlfn._xlws.FILTER(Bookings!C:C, (Bookings!A:A=A145) * (Bookings!D:D="New"), "NONE")</f>
        <v>44941</v>
      </c>
      <c r="C145" s="10">
        <v>45047</v>
      </c>
      <c r="D145" s="9" t="str">
        <v>6d9b457c</v>
      </c>
      <c r="E145" s="9" t="str">
        <f>_xlfn.XLOOKUP(D145, Content!A:A, Content!C:C, "NONE")</f>
        <v>English</v>
      </c>
      <c r="H145" s="9">
        <v>10208</v>
      </c>
      <c r="I145" s="10">
        <v>45159</v>
      </c>
      <c r="J145" s="10">
        <v>45078</v>
      </c>
      <c r="K145" s="9" t="str">
        <v>cc777b0c</v>
      </c>
      <c r="L145" s="9" t="str">
        <v>Hindi</v>
      </c>
      <c r="O145" s="9" t="str">
        <f t="shared" si="4"/>
        <v>10208|Hindi</v>
      </c>
      <c r="P145" s="9" cm="1">
        <f t="array" ref="P145">SUM(IF(FREQUENCY(IF(H$2:H$199=H145, MATCH(O$2:O$199, O$2:O$199, 0)), ROW(O$2:O$199)-ROW(O$2)+1)&gt;0, 1))</f>
        <v>2</v>
      </c>
      <c r="Q145" s="9">
        <f t="shared" si="5"/>
        <v>10208</v>
      </c>
    </row>
    <row r="146" spans="1:17" x14ac:dyDescent="0.3">
      <c r="A146" s="9">
        <v>10014</v>
      </c>
      <c r="B146" s="10" cm="1">
        <f t="array" ref="B146">_xlfn._xlws.FILTER(Bookings!C:C, (Bookings!A:A=A146) * (Bookings!D:D="New"), "NONE")</f>
        <v>44941</v>
      </c>
      <c r="C146" s="10">
        <v>44986</v>
      </c>
      <c r="D146" s="9" t="str">
        <v>b9f74c1c</v>
      </c>
      <c r="E146" s="9" t="str">
        <f>_xlfn.XLOOKUP(D146, Content!A:A, Content!C:C, "NONE")</f>
        <v>Malayalam</v>
      </c>
      <c r="H146" s="9">
        <v>10208</v>
      </c>
      <c r="I146" s="10">
        <v>45159</v>
      </c>
      <c r="J146" s="10">
        <v>45108</v>
      </c>
      <c r="K146" s="9" t="str">
        <v>b72e97f6</v>
      </c>
      <c r="L146" s="9" t="str">
        <v>Hindi</v>
      </c>
      <c r="O146" s="9" t="str">
        <f t="shared" si="4"/>
        <v>10208|Hindi</v>
      </c>
      <c r="P146" s="9" cm="1">
        <f t="array" ref="P146">SUM(IF(FREQUENCY(IF(H$2:H$199=H146, MATCH(O$2:O$199, O$2:O$199, 0)), ROW(O$2:O$199)-ROW(O$2)+1)&gt;0, 1))</f>
        <v>2</v>
      </c>
      <c r="Q146" s="9">
        <f t="shared" si="5"/>
        <v>10208</v>
      </c>
    </row>
    <row r="147" spans="1:17" x14ac:dyDescent="0.3">
      <c r="A147" s="9">
        <v>10014</v>
      </c>
      <c r="B147" s="10" cm="1">
        <f t="array" ref="B147">_xlfn._xlws.FILTER(Bookings!C:C, (Bookings!A:A=A147) * (Bookings!D:D="New"), "NONE")</f>
        <v>44941</v>
      </c>
      <c r="C147" s="10">
        <v>45536</v>
      </c>
      <c r="D147" s="9" t="str">
        <v>c1fb785c</v>
      </c>
      <c r="E147" s="9" t="str">
        <f>_xlfn.XLOOKUP(D147, Content!A:A, Content!C:C, "NONE")</f>
        <v>Malayalam</v>
      </c>
      <c r="H147" s="9">
        <v>10210</v>
      </c>
      <c r="I147" s="10">
        <v>44931</v>
      </c>
      <c r="J147" s="10">
        <v>44958</v>
      </c>
      <c r="K147" s="9" t="str">
        <v>f72d44e6</v>
      </c>
      <c r="L147" s="9" t="str">
        <v>Malayalam</v>
      </c>
      <c r="O147" s="9" t="str">
        <f t="shared" si="4"/>
        <v>10210|Malayalam</v>
      </c>
      <c r="P147" s="9" cm="1">
        <f t="array" ref="P147">SUM(IF(FREQUENCY(IF(H$2:H$199=H147, MATCH(O$2:O$199, O$2:O$199, 0)), ROW(O$2:O$199)-ROW(O$2)+1)&gt;0, 1))</f>
        <v>4</v>
      </c>
      <c r="Q147" s="9">
        <f t="shared" si="5"/>
        <v>10210</v>
      </c>
    </row>
    <row r="148" spans="1:17" x14ac:dyDescent="0.3">
      <c r="A148" s="9">
        <v>10014</v>
      </c>
      <c r="B148" s="10" cm="1">
        <f t="array" ref="B148">_xlfn._xlws.FILTER(Bookings!C:C, (Bookings!A:A=A148) * (Bookings!D:D="New"), "NONE")</f>
        <v>44941</v>
      </c>
      <c r="C148" s="10">
        <v>45108</v>
      </c>
      <c r="D148" s="9" t="str">
        <v>9767fb4f</v>
      </c>
      <c r="E148" s="9" t="str">
        <f>_xlfn.XLOOKUP(D148, Content!A:A, Content!C:C, "NONE")</f>
        <v>Telugu</v>
      </c>
      <c r="H148" s="9">
        <v>10210</v>
      </c>
      <c r="I148" s="10">
        <v>44931</v>
      </c>
      <c r="J148" s="10">
        <v>45200</v>
      </c>
      <c r="K148" s="9" t="str">
        <v>e9c2f251</v>
      </c>
      <c r="L148" s="9" t="str">
        <v>Telugu</v>
      </c>
      <c r="O148" s="9" t="str">
        <f t="shared" si="4"/>
        <v>10210|Telugu</v>
      </c>
      <c r="P148" s="9" cm="1">
        <f t="array" ref="P148">SUM(IF(FREQUENCY(IF(H$2:H$199=H148, MATCH(O$2:O$199, O$2:O$199, 0)), ROW(O$2:O$199)-ROW(O$2)+1)&gt;0, 1))</f>
        <v>4</v>
      </c>
      <c r="Q148" s="9">
        <f t="shared" si="5"/>
        <v>10210</v>
      </c>
    </row>
    <row r="149" spans="1:17" x14ac:dyDescent="0.3">
      <c r="A149" s="9">
        <v>10014</v>
      </c>
      <c r="B149" s="10" cm="1">
        <f t="array" ref="B149">_xlfn._xlws.FILTER(Bookings!C:C, (Bookings!A:A=A149) * (Bookings!D:D="New"), "NONE")</f>
        <v>44941</v>
      </c>
      <c r="C149" s="10">
        <v>45139</v>
      </c>
      <c r="D149" s="9" t="str">
        <v>7495495f</v>
      </c>
      <c r="E149" s="9" t="str">
        <f>_xlfn.XLOOKUP(D149, Content!A:A, Content!C:C, "NONE")</f>
        <v>Malayalam</v>
      </c>
      <c r="H149" s="9">
        <v>10210</v>
      </c>
      <c r="I149" s="10">
        <v>44931</v>
      </c>
      <c r="J149" s="10">
        <v>44986</v>
      </c>
      <c r="K149" s="9" t="str">
        <v>982b8061</v>
      </c>
      <c r="L149" s="9" t="str">
        <v>Malayalam</v>
      </c>
      <c r="O149" s="9" t="str">
        <f t="shared" si="4"/>
        <v>10210|Malayalam</v>
      </c>
      <c r="P149" s="9" cm="1">
        <f t="array" ref="P149">SUM(IF(FREQUENCY(IF(H$2:H$199=H149, MATCH(O$2:O$199, O$2:O$199, 0)), ROW(O$2:O$199)-ROW(O$2)+1)&gt;0, 1))</f>
        <v>4</v>
      </c>
      <c r="Q149" s="9">
        <f t="shared" si="5"/>
        <v>10210</v>
      </c>
    </row>
    <row r="150" spans="1:17" x14ac:dyDescent="0.3">
      <c r="A150" s="9">
        <v>10014</v>
      </c>
      <c r="B150" s="10" cm="1">
        <f t="array" ref="B150">_xlfn._xlws.FILTER(Bookings!C:C, (Bookings!A:A=A150) * (Bookings!D:D="New"), "NONE")</f>
        <v>44941</v>
      </c>
      <c r="C150" s="10">
        <v>45474</v>
      </c>
      <c r="D150" s="9" t="str">
        <v>9787b7de</v>
      </c>
      <c r="E150" s="9" t="str">
        <f>_xlfn.XLOOKUP(D150, Content!A:A, Content!C:C, "NONE")</f>
        <v>Tamil</v>
      </c>
      <c r="H150" s="9">
        <v>10210</v>
      </c>
      <c r="I150" s="10">
        <v>44931</v>
      </c>
      <c r="J150" s="10">
        <v>44986</v>
      </c>
      <c r="K150" s="9" t="str">
        <v>b49e8b74</v>
      </c>
      <c r="L150" s="9" t="str">
        <v>English</v>
      </c>
      <c r="O150" s="9" t="str">
        <f t="shared" si="4"/>
        <v>10210|English</v>
      </c>
      <c r="P150" s="9" cm="1">
        <f t="array" ref="P150">SUM(IF(FREQUENCY(IF(H$2:H$199=H150, MATCH(O$2:O$199, O$2:O$199, 0)), ROW(O$2:O$199)-ROW(O$2)+1)&gt;0, 1))</f>
        <v>4</v>
      </c>
      <c r="Q150" s="9">
        <f t="shared" si="5"/>
        <v>10210</v>
      </c>
    </row>
    <row r="151" spans="1:17" x14ac:dyDescent="0.3">
      <c r="A151" s="9">
        <v>10014</v>
      </c>
      <c r="B151" s="10" cm="1">
        <f t="array" ref="B151">_xlfn._xlws.FILTER(Bookings!C:C, (Bookings!A:A=A151) * (Bookings!D:D="New"), "NONE")</f>
        <v>44941</v>
      </c>
      <c r="C151" s="10">
        <v>45139</v>
      </c>
      <c r="D151" s="9" t="str">
        <v>30bb7728</v>
      </c>
      <c r="E151" s="9" t="str">
        <f>_xlfn.XLOOKUP(D151, Content!A:A, Content!C:C, "NONE")</f>
        <v>Tamil</v>
      </c>
      <c r="H151" s="9">
        <v>10210</v>
      </c>
      <c r="I151" s="10">
        <v>44931</v>
      </c>
      <c r="J151" s="10">
        <v>44986</v>
      </c>
      <c r="K151" s="9" t="str">
        <v>566c44a8</v>
      </c>
      <c r="L151" s="9" t="str">
        <v>Tamil</v>
      </c>
      <c r="O151" s="9" t="str">
        <f t="shared" si="4"/>
        <v>10210|Tamil</v>
      </c>
      <c r="P151" s="9" cm="1">
        <f t="array" ref="P151">SUM(IF(FREQUENCY(IF(H$2:H$199=H151, MATCH(O$2:O$199, O$2:O$199, 0)), ROW(O$2:O$199)-ROW(O$2)+1)&gt;0, 1))</f>
        <v>4</v>
      </c>
      <c r="Q151" s="9">
        <f t="shared" si="5"/>
        <v>10210</v>
      </c>
    </row>
    <row r="152" spans="1:17" x14ac:dyDescent="0.3">
      <c r="A152" s="9">
        <v>10014</v>
      </c>
      <c r="B152" s="10" cm="1">
        <f t="array" ref="B152">_xlfn._xlws.FILTER(Bookings!C:C, (Bookings!A:A=A152) * (Bookings!D:D="New"), "NONE")</f>
        <v>44941</v>
      </c>
      <c r="C152" s="10">
        <v>44743</v>
      </c>
      <c r="D152" s="9" t="str">
        <v>fda707e0</v>
      </c>
      <c r="E152" s="9" t="str">
        <f>_xlfn.XLOOKUP(D152, Content!A:A, Content!C:C, "NONE")</f>
        <v>Tamil</v>
      </c>
      <c r="H152" s="9">
        <v>10213</v>
      </c>
      <c r="I152" s="10">
        <v>45109</v>
      </c>
      <c r="J152" s="10">
        <v>45139</v>
      </c>
      <c r="K152" s="9" t="str">
        <v>07976026</v>
      </c>
      <c r="L152" s="9" t="str">
        <v>Malayalam</v>
      </c>
      <c r="O152" s="9" t="str">
        <f t="shared" si="4"/>
        <v>10213|Malayalam</v>
      </c>
      <c r="P152" s="9" cm="1">
        <f t="array" ref="P152">SUM(IF(FREQUENCY(IF(H$2:H$199=H152, MATCH(O$2:O$199, O$2:O$199, 0)), ROW(O$2:O$199)-ROW(O$2)+1)&gt;0, 1))</f>
        <v>3</v>
      </c>
      <c r="Q152" s="9">
        <f t="shared" si="5"/>
        <v>10213</v>
      </c>
    </row>
    <row r="153" spans="1:17" x14ac:dyDescent="0.3">
      <c r="A153" s="9">
        <v>10014</v>
      </c>
      <c r="B153" s="10" cm="1">
        <f t="array" ref="B153">_xlfn._xlws.FILTER(Bookings!C:C, (Bookings!A:A=A153) * (Bookings!D:D="New"), "NONE")</f>
        <v>44941</v>
      </c>
      <c r="C153" s="10">
        <v>44866</v>
      </c>
      <c r="D153" s="9" t="str">
        <v>b06fbc58</v>
      </c>
      <c r="E153" s="9" t="str">
        <f>_xlfn.XLOOKUP(D153, Content!A:A, Content!C:C, "NONE")</f>
        <v>Telugu</v>
      </c>
      <c r="H153" s="9">
        <v>10213</v>
      </c>
      <c r="I153" s="10">
        <v>45109</v>
      </c>
      <c r="J153" s="10">
        <v>45139</v>
      </c>
      <c r="K153" s="9" t="str">
        <v>459528e0</v>
      </c>
      <c r="L153" s="9" t="str">
        <v>English</v>
      </c>
      <c r="O153" s="9" t="str">
        <f t="shared" si="4"/>
        <v>10213|English</v>
      </c>
      <c r="P153" s="9" cm="1">
        <f t="array" ref="P153">SUM(IF(FREQUENCY(IF(H$2:H$199=H153, MATCH(O$2:O$199, O$2:O$199, 0)), ROW(O$2:O$199)-ROW(O$2)+1)&gt;0, 1))</f>
        <v>3</v>
      </c>
      <c r="Q153" s="9">
        <f t="shared" si="5"/>
        <v>10213</v>
      </c>
    </row>
    <row r="154" spans="1:17" x14ac:dyDescent="0.3">
      <c r="A154" s="9">
        <v>10015</v>
      </c>
      <c r="B154" s="10" cm="1">
        <f t="array" ref="B154">_xlfn._xlws.FILTER(Bookings!C:C, (Bookings!A:A=A154) * (Bookings!D:D="New"), "NONE")</f>
        <v>44638</v>
      </c>
      <c r="C154" s="10">
        <v>45383</v>
      </c>
      <c r="D154" s="9" t="str">
        <v>4cfd0dd8</v>
      </c>
      <c r="E154" s="9" t="str">
        <f>_xlfn.XLOOKUP(D154, Content!A:A, Content!C:C, "NONE")</f>
        <v>Kannada</v>
      </c>
      <c r="H154" s="9">
        <v>10213</v>
      </c>
      <c r="I154" s="10">
        <v>45109</v>
      </c>
      <c r="J154" s="10">
        <v>45261</v>
      </c>
      <c r="K154" s="9" t="str">
        <v>ef45c45f</v>
      </c>
      <c r="L154" s="9" t="str">
        <v>Tamil</v>
      </c>
      <c r="O154" s="9" t="str">
        <f t="shared" si="4"/>
        <v>10213|Tamil</v>
      </c>
      <c r="P154" s="9" cm="1">
        <f t="array" ref="P154">SUM(IF(FREQUENCY(IF(H$2:H$199=H154, MATCH(O$2:O$199, O$2:O$199, 0)), ROW(O$2:O$199)-ROW(O$2)+1)&gt;0, 1))</f>
        <v>3</v>
      </c>
      <c r="Q154" s="9">
        <f t="shared" si="5"/>
        <v>10213</v>
      </c>
    </row>
    <row r="155" spans="1:17" x14ac:dyDescent="0.3">
      <c r="A155" s="9">
        <v>10015</v>
      </c>
      <c r="B155" s="10" cm="1">
        <f t="array" ref="B155">_xlfn._xlws.FILTER(Bookings!C:C, (Bookings!A:A=A155) * (Bookings!D:D="New"), "NONE")</f>
        <v>44638</v>
      </c>
      <c r="C155" s="10">
        <v>44682</v>
      </c>
      <c r="D155" s="9" t="str">
        <v>f82d44ce</v>
      </c>
      <c r="E155" s="9" t="str">
        <f>_xlfn.XLOOKUP(D155, Content!A:A, Content!C:C, "NONE")</f>
        <v>Telugu</v>
      </c>
      <c r="H155" s="9">
        <v>10227</v>
      </c>
      <c r="I155" s="10">
        <v>44948</v>
      </c>
      <c r="J155" s="10">
        <v>45261</v>
      </c>
      <c r="K155" s="9" t="str">
        <v>34ac25b9</v>
      </c>
      <c r="L155" s="9" t="str">
        <v>Kannada</v>
      </c>
      <c r="O155" s="9" t="str">
        <f t="shared" si="4"/>
        <v>10227|Kannada</v>
      </c>
      <c r="P155" s="9" cm="1">
        <f t="array" ref="P155">SUM(IF(FREQUENCY(IF(H$2:H$199=H155, MATCH(O$2:O$199, O$2:O$199, 0)), ROW(O$2:O$199)-ROW(O$2)+1)&gt;0, 1))</f>
        <v>2</v>
      </c>
      <c r="Q155" s="9">
        <f t="shared" si="5"/>
        <v>10227</v>
      </c>
    </row>
    <row r="156" spans="1:17" x14ac:dyDescent="0.3">
      <c r="A156" s="9">
        <v>10015</v>
      </c>
      <c r="B156" s="10" cm="1">
        <f t="array" ref="B156">_xlfn._xlws.FILTER(Bookings!C:C, (Bookings!A:A=A156) * (Bookings!D:D="New"), "NONE")</f>
        <v>44638</v>
      </c>
      <c r="C156" s="10">
        <v>44927</v>
      </c>
      <c r="D156" s="9" t="str">
        <v>b06fbc58</v>
      </c>
      <c r="E156" s="9" t="str">
        <f>_xlfn.XLOOKUP(D156, Content!A:A, Content!C:C, "NONE")</f>
        <v>Telugu</v>
      </c>
      <c r="H156" s="9">
        <v>10227</v>
      </c>
      <c r="I156" s="10">
        <v>44948</v>
      </c>
      <c r="J156" s="10">
        <v>45231</v>
      </c>
      <c r="K156" s="9" t="str">
        <v>19351768</v>
      </c>
      <c r="L156" s="9" t="str">
        <v>Malayalam</v>
      </c>
      <c r="O156" s="9" t="str">
        <f t="shared" si="4"/>
        <v>10227|Malayalam</v>
      </c>
      <c r="P156" s="9" cm="1">
        <f t="array" ref="P156">SUM(IF(FREQUENCY(IF(H$2:H$199=H156, MATCH(O$2:O$199, O$2:O$199, 0)), ROW(O$2:O$199)-ROW(O$2)+1)&gt;0, 1))</f>
        <v>2</v>
      </c>
      <c r="Q156" s="9">
        <f t="shared" si="5"/>
        <v>10227</v>
      </c>
    </row>
    <row r="157" spans="1:17" x14ac:dyDescent="0.3">
      <c r="A157" s="9">
        <v>10015</v>
      </c>
      <c r="B157" s="10" cm="1">
        <f t="array" ref="B157">_xlfn._xlws.FILTER(Bookings!C:C, (Bookings!A:A=A157) * (Bookings!D:D="New"), "NONE")</f>
        <v>44638</v>
      </c>
      <c r="C157" s="10">
        <v>45170</v>
      </c>
      <c r="D157" s="9" t="str">
        <v>2f9c6d63</v>
      </c>
      <c r="E157" s="9" t="str">
        <f>_xlfn.XLOOKUP(D157, Content!A:A, Content!C:C, "NONE")</f>
        <v>Tamil</v>
      </c>
      <c r="H157" s="9">
        <v>10230</v>
      </c>
      <c r="I157" s="10">
        <v>44999</v>
      </c>
      <c r="J157" s="10">
        <v>44927</v>
      </c>
      <c r="K157" s="9" t="str">
        <v>40e9137d</v>
      </c>
      <c r="L157" s="9" t="str">
        <v>Telugu</v>
      </c>
      <c r="O157" s="9" t="str">
        <f t="shared" si="4"/>
        <v>10230|Telugu</v>
      </c>
      <c r="P157" s="9" cm="1">
        <f t="array" ref="P157">SUM(IF(FREQUENCY(IF(H$2:H$199=H157, MATCH(O$2:O$199, O$2:O$199, 0)), ROW(O$2:O$199)-ROW(O$2)+1)&gt;0, 1))</f>
        <v>3</v>
      </c>
      <c r="Q157" s="9">
        <f t="shared" si="5"/>
        <v>10230</v>
      </c>
    </row>
    <row r="158" spans="1:17" x14ac:dyDescent="0.3">
      <c r="A158" s="9">
        <v>10015</v>
      </c>
      <c r="B158" s="10" cm="1">
        <f t="array" ref="B158">_xlfn._xlws.FILTER(Bookings!C:C, (Bookings!A:A=A158) * (Bookings!D:D="New"), "NONE")</f>
        <v>44638</v>
      </c>
      <c r="C158" s="10">
        <v>45231</v>
      </c>
      <c r="D158" s="9" t="str">
        <v>d71466ea</v>
      </c>
      <c r="E158" s="9" t="str">
        <f>_xlfn.XLOOKUP(D158, Content!A:A, Content!C:C, "NONE")</f>
        <v>Malayalam</v>
      </c>
      <c r="H158" s="9">
        <v>10230</v>
      </c>
      <c r="I158" s="10">
        <v>44999</v>
      </c>
      <c r="J158" s="10">
        <v>44986</v>
      </c>
      <c r="K158" s="9" t="str">
        <v>2aac9072</v>
      </c>
      <c r="L158" s="9" t="str">
        <v>English</v>
      </c>
      <c r="O158" s="9" t="str">
        <f t="shared" si="4"/>
        <v>10230|English</v>
      </c>
      <c r="P158" s="9" cm="1">
        <f t="array" ref="P158">SUM(IF(FREQUENCY(IF(H$2:H$199=H158, MATCH(O$2:O$199, O$2:O$199, 0)), ROW(O$2:O$199)-ROW(O$2)+1)&gt;0, 1))</f>
        <v>3</v>
      </c>
      <c r="Q158" s="9">
        <f t="shared" si="5"/>
        <v>10230</v>
      </c>
    </row>
    <row r="159" spans="1:17" x14ac:dyDescent="0.3">
      <c r="A159" s="9">
        <v>10015</v>
      </c>
      <c r="B159" s="10" cm="1">
        <f t="array" ref="B159">_xlfn._xlws.FILTER(Bookings!C:C, (Bookings!A:A=A159) * (Bookings!D:D="New"), "NONE")</f>
        <v>44638</v>
      </c>
      <c r="C159" s="10">
        <v>44713</v>
      </c>
      <c r="D159" s="9" t="str">
        <v>7bc7f2c7</v>
      </c>
      <c r="E159" s="9" t="str">
        <f>_xlfn.XLOOKUP(D159, Content!A:A, Content!C:C, "NONE")</f>
        <v>Tamil</v>
      </c>
      <c r="H159" s="9">
        <v>10230</v>
      </c>
      <c r="I159" s="10">
        <v>44999</v>
      </c>
      <c r="J159" s="10">
        <v>45017</v>
      </c>
      <c r="K159" s="9" t="str">
        <v>b72e97f6</v>
      </c>
      <c r="L159" s="9" t="str">
        <v>Hindi</v>
      </c>
      <c r="O159" s="9" t="str">
        <f t="shared" si="4"/>
        <v>10230|Hindi</v>
      </c>
      <c r="P159" s="9" cm="1">
        <f t="array" ref="P159">SUM(IF(FREQUENCY(IF(H$2:H$199=H159, MATCH(O$2:O$199, O$2:O$199, 0)), ROW(O$2:O$199)-ROW(O$2)+1)&gt;0, 1))</f>
        <v>3</v>
      </c>
      <c r="Q159" s="9">
        <f t="shared" si="5"/>
        <v>10230</v>
      </c>
    </row>
    <row r="160" spans="1:17" x14ac:dyDescent="0.3">
      <c r="A160" s="9">
        <v>10015</v>
      </c>
      <c r="B160" s="10" cm="1">
        <f t="array" ref="B160">_xlfn._xlws.FILTER(Bookings!C:C, (Bookings!A:A=A160) * (Bookings!D:D="New"), "NONE")</f>
        <v>44638</v>
      </c>
      <c r="C160" s="10">
        <v>44774</v>
      </c>
      <c r="D160" s="9" t="str">
        <v>18110fb2</v>
      </c>
      <c r="E160" s="9" t="str">
        <f>_xlfn.XLOOKUP(D160, Content!A:A, Content!C:C, "NONE")</f>
        <v>Telugu</v>
      </c>
      <c r="H160" s="9">
        <v>10232</v>
      </c>
      <c r="I160" s="10">
        <v>45134</v>
      </c>
      <c r="J160" s="10">
        <v>45261</v>
      </c>
      <c r="K160" s="9" t="str">
        <v>a48a202b</v>
      </c>
      <c r="L160" s="9" t="str">
        <v>Telugu</v>
      </c>
      <c r="O160" s="9" t="str">
        <f t="shared" si="4"/>
        <v>10232|Telugu</v>
      </c>
      <c r="P160" s="9" cm="1">
        <f t="array" ref="P160">SUM(IF(FREQUENCY(IF(H$2:H$199=H160, MATCH(O$2:O$199, O$2:O$199, 0)), ROW(O$2:O$199)-ROW(O$2)+1)&gt;0, 1))</f>
        <v>2</v>
      </c>
      <c r="Q160" s="9">
        <f t="shared" si="5"/>
        <v>10232</v>
      </c>
    </row>
    <row r="161" spans="1:17" x14ac:dyDescent="0.3">
      <c r="A161" s="9">
        <v>10015</v>
      </c>
      <c r="B161" s="10" cm="1">
        <f t="array" ref="B161">_xlfn._xlws.FILTER(Bookings!C:C, (Bookings!A:A=A161) * (Bookings!D:D="New"), "NONE")</f>
        <v>44638</v>
      </c>
      <c r="C161" s="10">
        <v>44805</v>
      </c>
      <c r="D161" s="9" t="str">
        <v>5833d4f3</v>
      </c>
      <c r="E161" s="9" t="str">
        <f>_xlfn.XLOOKUP(D161, Content!A:A, Content!C:C, "NONE")</f>
        <v>Malayalam</v>
      </c>
      <c r="H161" s="9">
        <v>10232</v>
      </c>
      <c r="I161" s="10">
        <v>45134</v>
      </c>
      <c r="J161" s="10">
        <v>45078</v>
      </c>
      <c r="K161" s="9" t="str">
        <v>420e1019</v>
      </c>
      <c r="L161" s="9" t="str">
        <v>Tamil</v>
      </c>
      <c r="O161" s="9" t="str">
        <f t="shared" si="4"/>
        <v>10232|Tamil</v>
      </c>
      <c r="P161" s="9" cm="1">
        <f t="array" ref="P161">SUM(IF(FREQUENCY(IF(H$2:H$199=H161, MATCH(O$2:O$199, O$2:O$199, 0)), ROW(O$2:O$199)-ROW(O$2)+1)&gt;0, 1))</f>
        <v>2</v>
      </c>
      <c r="Q161" s="9">
        <f t="shared" si="5"/>
        <v>10232</v>
      </c>
    </row>
    <row r="162" spans="1:17" x14ac:dyDescent="0.3">
      <c r="A162" s="9">
        <v>10015</v>
      </c>
      <c r="B162" s="10" cm="1">
        <f t="array" ref="B162">_xlfn._xlws.FILTER(Bookings!C:C, (Bookings!A:A=A162) * (Bookings!D:D="New"), "NONE")</f>
        <v>44638</v>
      </c>
      <c r="C162" s="10">
        <v>45597</v>
      </c>
      <c r="D162" s="9" t="str">
        <v>577b4107</v>
      </c>
      <c r="E162" s="9" t="str">
        <f>_xlfn.XLOOKUP(D162, Content!A:A, Content!C:C, "NONE")</f>
        <v>Malayalam</v>
      </c>
      <c r="H162" s="9">
        <v>10237</v>
      </c>
      <c r="I162" s="10">
        <v>44972</v>
      </c>
      <c r="J162" s="10">
        <v>44958</v>
      </c>
      <c r="K162" s="9" t="str">
        <v>39c8c16a</v>
      </c>
      <c r="L162" s="9" t="str">
        <v>Malayalam</v>
      </c>
      <c r="O162" s="9" t="str">
        <f t="shared" si="4"/>
        <v>10237|Malayalam</v>
      </c>
      <c r="P162" s="9" cm="1">
        <f t="array" ref="P162">SUM(IF(FREQUENCY(IF(H$2:H$199=H162, MATCH(O$2:O$199, O$2:O$199, 0)), ROW(O$2:O$199)-ROW(O$2)+1)&gt;0, 1))</f>
        <v>3</v>
      </c>
      <c r="Q162" s="9">
        <f t="shared" si="5"/>
        <v>10237</v>
      </c>
    </row>
    <row r="163" spans="1:17" x14ac:dyDescent="0.3">
      <c r="A163" s="9">
        <v>10015</v>
      </c>
      <c r="B163" s="10" cm="1">
        <f t="array" ref="B163">_xlfn._xlws.FILTER(Bookings!C:C, (Bookings!A:A=A163) * (Bookings!D:D="New"), "NONE")</f>
        <v>44638</v>
      </c>
      <c r="C163" s="10">
        <v>44805</v>
      </c>
      <c r="D163" s="9" t="str">
        <v>a4c168f1</v>
      </c>
      <c r="E163" s="9" t="str">
        <f>_xlfn.XLOOKUP(D163, Content!A:A, Content!C:C, "NONE")</f>
        <v>Telugu</v>
      </c>
      <c r="H163" s="9">
        <v>10237</v>
      </c>
      <c r="I163" s="10">
        <v>44972</v>
      </c>
      <c r="J163" s="10">
        <v>45017</v>
      </c>
      <c r="K163" s="9" t="str">
        <v>19351768</v>
      </c>
      <c r="L163" s="9" t="str">
        <v>Malayalam</v>
      </c>
      <c r="O163" s="9" t="str">
        <f t="shared" si="4"/>
        <v>10237|Malayalam</v>
      </c>
      <c r="P163" s="9" cm="1">
        <f t="array" ref="P163">SUM(IF(FREQUENCY(IF(H$2:H$199=H163, MATCH(O$2:O$199, O$2:O$199, 0)), ROW(O$2:O$199)-ROW(O$2)+1)&gt;0, 1))</f>
        <v>3</v>
      </c>
      <c r="Q163" s="9">
        <f t="shared" si="5"/>
        <v>10237</v>
      </c>
    </row>
    <row r="164" spans="1:17" x14ac:dyDescent="0.3">
      <c r="A164" s="9">
        <v>10015</v>
      </c>
      <c r="B164" s="10" cm="1">
        <f t="array" ref="B164">_xlfn._xlws.FILTER(Bookings!C:C, (Bookings!A:A=A164) * (Bookings!D:D="New"), "NONE")</f>
        <v>44638</v>
      </c>
      <c r="C164" s="10">
        <v>44562</v>
      </c>
      <c r="D164" s="9" t="str">
        <v>2aac9072</v>
      </c>
      <c r="E164" s="9" t="str">
        <f>_xlfn.XLOOKUP(D164, Content!A:A, Content!C:C, "NONE")</f>
        <v>English</v>
      </c>
      <c r="H164" s="9">
        <v>10237</v>
      </c>
      <c r="I164" s="10">
        <v>44972</v>
      </c>
      <c r="J164" s="10">
        <v>45047</v>
      </c>
      <c r="K164" s="9" t="str">
        <v>5c52d1ad</v>
      </c>
      <c r="L164" s="9" t="str">
        <v>Telugu</v>
      </c>
      <c r="O164" s="9" t="str">
        <f t="shared" si="4"/>
        <v>10237|Telugu</v>
      </c>
      <c r="P164" s="9" cm="1">
        <f t="array" ref="P164">SUM(IF(FREQUENCY(IF(H$2:H$199=H164, MATCH(O$2:O$199, O$2:O$199, 0)), ROW(O$2:O$199)-ROW(O$2)+1)&gt;0, 1))</f>
        <v>3</v>
      </c>
      <c r="Q164" s="9">
        <f t="shared" si="5"/>
        <v>10237</v>
      </c>
    </row>
    <row r="165" spans="1:17" x14ac:dyDescent="0.3">
      <c r="A165" s="9">
        <v>10016</v>
      </c>
      <c r="B165" s="10" cm="1">
        <f t="array" ref="B165">_xlfn._xlws.FILTER(Bookings!C:C, (Bookings!A:A=A165) * (Bookings!D:D="New"), "NONE")</f>
        <v>45011</v>
      </c>
      <c r="C165" s="10">
        <v>44986</v>
      </c>
      <c r="D165" s="9" t="str">
        <v>cc9d9893</v>
      </c>
      <c r="E165" s="9" t="str">
        <f>_xlfn.XLOOKUP(D165, Content!A:A, Content!C:C, "NONE")</f>
        <v>Malayalam</v>
      </c>
      <c r="H165" s="9">
        <v>10237</v>
      </c>
      <c r="I165" s="10">
        <v>44972</v>
      </c>
      <c r="J165" s="10">
        <v>45200</v>
      </c>
      <c r="K165" s="9" t="str">
        <v>40fb817f</v>
      </c>
      <c r="L165" s="9" t="str">
        <v>Kannada</v>
      </c>
      <c r="O165" s="9" t="str">
        <f t="shared" si="4"/>
        <v>10237|Kannada</v>
      </c>
      <c r="P165" s="9" cm="1">
        <f t="array" ref="P165">SUM(IF(FREQUENCY(IF(H$2:H$199=H165, MATCH(O$2:O$199, O$2:O$199, 0)), ROW(O$2:O$199)-ROW(O$2)+1)&gt;0, 1))</f>
        <v>3</v>
      </c>
      <c r="Q165" s="9">
        <f t="shared" si="5"/>
        <v>10237</v>
      </c>
    </row>
    <row r="166" spans="1:17" x14ac:dyDescent="0.3">
      <c r="A166" s="9">
        <v>10016</v>
      </c>
      <c r="B166" s="10" cm="1">
        <f t="array" ref="B166">_xlfn._xlws.FILTER(Bookings!C:C, (Bookings!A:A=A166) * (Bookings!D:D="New"), "NONE")</f>
        <v>45011</v>
      </c>
      <c r="C166" s="10">
        <v>45108</v>
      </c>
      <c r="D166" s="9" t="str">
        <v>921da29a</v>
      </c>
      <c r="E166" s="9" t="str">
        <f>_xlfn.XLOOKUP(D166, Content!A:A, Content!C:C, "NONE")</f>
        <v>English</v>
      </c>
      <c r="H166" s="9">
        <v>10239</v>
      </c>
      <c r="I166" s="10">
        <v>45144</v>
      </c>
      <c r="J166" s="10">
        <v>45231</v>
      </c>
      <c r="K166" s="9" t="str">
        <v>8ce0be18</v>
      </c>
      <c r="L166" s="9" t="str">
        <v>Telugu</v>
      </c>
      <c r="O166" s="9" t="str">
        <f t="shared" si="4"/>
        <v>10239|Telugu</v>
      </c>
      <c r="P166" s="9" cm="1">
        <f t="array" ref="P166">SUM(IF(FREQUENCY(IF(H$2:H$199=H166, MATCH(O$2:O$199, O$2:O$199, 0)), ROW(O$2:O$199)-ROW(O$2)+1)&gt;0, 1))</f>
        <v>2</v>
      </c>
      <c r="Q166" s="9">
        <f t="shared" si="5"/>
        <v>10239</v>
      </c>
    </row>
    <row r="167" spans="1:17" x14ac:dyDescent="0.3">
      <c r="A167" s="9">
        <v>10016</v>
      </c>
      <c r="B167" s="10" cm="1">
        <f t="array" ref="B167">_xlfn._xlws.FILTER(Bookings!C:C, (Bookings!A:A=A167) * (Bookings!D:D="New"), "NONE")</f>
        <v>45011</v>
      </c>
      <c r="C167" s="10">
        <v>45536</v>
      </c>
      <c r="D167" s="9" t="str">
        <v>c324f9b4</v>
      </c>
      <c r="E167" s="9" t="str">
        <f>_xlfn.XLOOKUP(D167, Content!A:A, Content!C:C, "NONE")</f>
        <v>Tamil</v>
      </c>
      <c r="H167" s="9">
        <v>10239</v>
      </c>
      <c r="I167" s="10">
        <v>45144</v>
      </c>
      <c r="J167" s="10">
        <v>45078</v>
      </c>
      <c r="K167" s="9" t="str">
        <v>07976026</v>
      </c>
      <c r="L167" s="9" t="str">
        <v>Malayalam</v>
      </c>
      <c r="O167" s="9" t="str">
        <f t="shared" si="4"/>
        <v>10239|Malayalam</v>
      </c>
      <c r="P167" s="9" cm="1">
        <f t="array" ref="P167">SUM(IF(FREQUENCY(IF(H$2:H$199=H167, MATCH(O$2:O$199, O$2:O$199, 0)), ROW(O$2:O$199)-ROW(O$2)+1)&gt;0, 1))</f>
        <v>2</v>
      </c>
      <c r="Q167" s="9">
        <f t="shared" si="5"/>
        <v>10239</v>
      </c>
    </row>
    <row r="168" spans="1:17" x14ac:dyDescent="0.3">
      <c r="A168" s="9">
        <v>10016</v>
      </c>
      <c r="B168" s="10" cm="1">
        <f t="array" ref="B168">_xlfn._xlws.FILTER(Bookings!C:C, (Bookings!A:A=A168) * (Bookings!D:D="New"), "NONE")</f>
        <v>45011</v>
      </c>
      <c r="C168" s="10">
        <v>45261</v>
      </c>
      <c r="D168" s="9" t="str">
        <v>b72e97f6</v>
      </c>
      <c r="E168" s="9" t="str">
        <f>_xlfn.XLOOKUP(D168, Content!A:A, Content!C:C, "NONE")</f>
        <v>Hindi</v>
      </c>
      <c r="H168" s="9">
        <v>10241</v>
      </c>
      <c r="I168" s="10">
        <v>45081</v>
      </c>
      <c r="J168" s="10">
        <v>45170</v>
      </c>
      <c r="K168" s="9" t="str">
        <v>5988d89d</v>
      </c>
      <c r="L168" s="9" t="str">
        <v>Hindi</v>
      </c>
      <c r="O168" s="9" t="str">
        <f t="shared" si="4"/>
        <v>10241|Hindi</v>
      </c>
      <c r="P168" s="9" cm="1">
        <f t="array" ref="P168">SUM(IF(FREQUENCY(IF(H$2:H$199=H168, MATCH(O$2:O$199, O$2:O$199, 0)), ROW(O$2:O$199)-ROW(O$2)+1)&gt;0, 1))</f>
        <v>2</v>
      </c>
      <c r="Q168" s="9">
        <f t="shared" si="5"/>
        <v>10241</v>
      </c>
    </row>
    <row r="169" spans="1:17" x14ac:dyDescent="0.3">
      <c r="A169" s="9">
        <v>10016</v>
      </c>
      <c r="B169" s="10" cm="1">
        <f t="array" ref="B169">_xlfn._xlws.FILTER(Bookings!C:C, (Bookings!A:A=A169) * (Bookings!D:D="New"), "NONE")</f>
        <v>45011</v>
      </c>
      <c r="C169" s="10">
        <v>44743</v>
      </c>
      <c r="D169" s="9" t="str">
        <v>9452bf77</v>
      </c>
      <c r="E169" s="9" t="str">
        <f>_xlfn.XLOOKUP(D169, Content!A:A, Content!C:C, "NONE")</f>
        <v>English</v>
      </c>
      <c r="H169" s="9">
        <v>10241</v>
      </c>
      <c r="I169" s="10">
        <v>45081</v>
      </c>
      <c r="J169" s="10">
        <v>44958</v>
      </c>
      <c r="K169" s="9" t="str">
        <v>5c52d1ad</v>
      </c>
      <c r="L169" s="9" t="str">
        <v>Telugu</v>
      </c>
      <c r="O169" s="9" t="str">
        <f t="shared" si="4"/>
        <v>10241|Telugu</v>
      </c>
      <c r="P169" s="9" cm="1">
        <f t="array" ref="P169">SUM(IF(FREQUENCY(IF(H$2:H$199=H169, MATCH(O$2:O$199, O$2:O$199, 0)), ROW(O$2:O$199)-ROW(O$2)+1)&gt;0, 1))</f>
        <v>2</v>
      </c>
      <c r="Q169" s="9">
        <f t="shared" si="5"/>
        <v>10241</v>
      </c>
    </row>
    <row r="170" spans="1:17" x14ac:dyDescent="0.3">
      <c r="A170" s="9">
        <v>10016</v>
      </c>
      <c r="B170" s="10" cm="1">
        <f t="array" ref="B170">_xlfn._xlws.FILTER(Bookings!C:C, (Bookings!A:A=A170) * (Bookings!D:D="New"), "NONE")</f>
        <v>45011</v>
      </c>
      <c r="C170" s="10">
        <v>45231</v>
      </c>
      <c r="D170" s="9" t="str">
        <v>c1fb785c</v>
      </c>
      <c r="E170" s="9" t="str">
        <f>_xlfn.XLOOKUP(D170, Content!A:A, Content!C:C, "NONE")</f>
        <v>Malayalam</v>
      </c>
      <c r="H170" s="9">
        <v>10255</v>
      </c>
      <c r="I170" s="10">
        <v>45189</v>
      </c>
      <c r="J170" s="10">
        <v>45017</v>
      </c>
      <c r="K170" s="9" t="str">
        <v>2560b2d1</v>
      </c>
      <c r="L170" s="9" t="str">
        <v>Telugu</v>
      </c>
      <c r="O170" s="9" t="str">
        <f t="shared" si="4"/>
        <v>10255|Telugu</v>
      </c>
      <c r="P170" s="9" cm="1">
        <f t="array" ref="P170">SUM(IF(FREQUENCY(IF(H$2:H$199=H170, MATCH(O$2:O$199, O$2:O$199, 0)), ROW(O$2:O$199)-ROW(O$2)+1)&gt;0, 1))</f>
        <v>3</v>
      </c>
      <c r="Q170" s="9">
        <f t="shared" si="5"/>
        <v>10255</v>
      </c>
    </row>
    <row r="171" spans="1:17" x14ac:dyDescent="0.3">
      <c r="A171" s="9">
        <v>10016</v>
      </c>
      <c r="B171" s="10" cm="1">
        <f t="array" ref="B171">_xlfn._xlws.FILTER(Bookings!C:C, (Bookings!A:A=A171) * (Bookings!D:D="New"), "NONE")</f>
        <v>45011</v>
      </c>
      <c r="C171" s="10">
        <v>45231</v>
      </c>
      <c r="D171" s="9" t="str">
        <v>6d98c117</v>
      </c>
      <c r="E171" s="9" t="str">
        <f>_xlfn.XLOOKUP(D171, Content!A:A, Content!C:C, "NONE")</f>
        <v>English</v>
      </c>
      <c r="H171" s="9">
        <v>10255</v>
      </c>
      <c r="I171" s="10">
        <v>45189</v>
      </c>
      <c r="J171" s="10">
        <v>44958</v>
      </c>
      <c r="K171" s="9" t="str">
        <v>0cbc4720</v>
      </c>
      <c r="L171" s="9" t="str">
        <v>Hindi</v>
      </c>
      <c r="O171" s="9" t="str">
        <f t="shared" si="4"/>
        <v>10255|Hindi</v>
      </c>
      <c r="P171" s="9" cm="1">
        <f t="array" ref="P171">SUM(IF(FREQUENCY(IF(H$2:H$199=H171, MATCH(O$2:O$199, O$2:O$199, 0)), ROW(O$2:O$199)-ROW(O$2)+1)&gt;0, 1))</f>
        <v>3</v>
      </c>
      <c r="Q171" s="9">
        <f t="shared" si="5"/>
        <v>10255</v>
      </c>
    </row>
    <row r="172" spans="1:17" x14ac:dyDescent="0.3">
      <c r="A172" s="9">
        <v>10016</v>
      </c>
      <c r="B172" s="10" cm="1">
        <f t="array" ref="B172">_xlfn._xlws.FILTER(Bookings!C:C, (Bookings!A:A=A172) * (Bookings!D:D="New"), "NONE")</f>
        <v>45011</v>
      </c>
      <c r="C172" s="10">
        <v>44958</v>
      </c>
      <c r="D172" s="9" t="str">
        <v>7fd28e87</v>
      </c>
      <c r="E172" s="9" t="str">
        <f>_xlfn.XLOOKUP(D172, Content!A:A, Content!C:C, "NONE")</f>
        <v>Malayalam</v>
      </c>
      <c r="H172" s="9">
        <v>10255</v>
      </c>
      <c r="I172" s="10">
        <v>45189</v>
      </c>
      <c r="J172" s="10">
        <v>45261</v>
      </c>
      <c r="K172" s="9" t="str">
        <v>74c9ff93</v>
      </c>
      <c r="L172" s="9" t="str">
        <v>English</v>
      </c>
      <c r="O172" s="9" t="str">
        <f t="shared" si="4"/>
        <v>10255|English</v>
      </c>
      <c r="P172" s="9" cm="1">
        <f t="array" ref="P172">SUM(IF(FREQUENCY(IF(H$2:H$199=H172, MATCH(O$2:O$199, O$2:O$199, 0)), ROW(O$2:O$199)-ROW(O$2)+1)&gt;0, 1))</f>
        <v>3</v>
      </c>
      <c r="Q172" s="9">
        <f t="shared" si="5"/>
        <v>10255</v>
      </c>
    </row>
    <row r="173" spans="1:17" x14ac:dyDescent="0.3">
      <c r="A173" s="9">
        <v>10016</v>
      </c>
      <c r="B173" s="10" cm="1">
        <f t="array" ref="B173">_xlfn._xlws.FILTER(Bookings!C:C, (Bookings!A:A=A173) * (Bookings!D:D="New"), "NONE")</f>
        <v>45011</v>
      </c>
      <c r="C173" s="10">
        <v>45597</v>
      </c>
      <c r="D173" s="9" t="str">
        <v>607da286</v>
      </c>
      <c r="E173" s="9" t="str">
        <f>_xlfn.XLOOKUP(D173, Content!A:A, Content!C:C, "NONE")</f>
        <v>Kannada</v>
      </c>
      <c r="H173" s="9">
        <v>10273</v>
      </c>
      <c r="I173" s="10">
        <v>45118</v>
      </c>
      <c r="J173" s="10">
        <v>45047</v>
      </c>
      <c r="K173" s="9" t="str">
        <v>e2949854</v>
      </c>
      <c r="L173" s="9" t="str">
        <v>Malayalam</v>
      </c>
      <c r="O173" s="9" t="str">
        <f t="shared" si="4"/>
        <v>10273|Malayalam</v>
      </c>
      <c r="P173" s="9" cm="1">
        <f t="array" ref="P173">SUM(IF(FREQUENCY(IF(H$2:H$199=H173, MATCH(O$2:O$199, O$2:O$199, 0)), ROW(O$2:O$199)-ROW(O$2)+1)&gt;0, 1))</f>
        <v>1</v>
      </c>
      <c r="Q173" s="9" t="str">
        <f t="shared" si="5"/>
        <v/>
      </c>
    </row>
    <row r="174" spans="1:17" x14ac:dyDescent="0.3">
      <c r="A174" s="9">
        <v>10016</v>
      </c>
      <c r="B174" s="10" cm="1">
        <f t="array" ref="B174">_xlfn._xlws.FILTER(Bookings!C:C, (Bookings!A:A=A174) * (Bookings!D:D="New"), "NONE")</f>
        <v>45011</v>
      </c>
      <c r="C174" s="10">
        <v>45078</v>
      </c>
      <c r="D174" s="9" t="str">
        <v>7fb18db3</v>
      </c>
      <c r="E174" s="9" t="str">
        <f>_xlfn.XLOOKUP(D174, Content!A:A, Content!C:C, "NONE")</f>
        <v>Hindi</v>
      </c>
      <c r="H174" s="9">
        <v>10278</v>
      </c>
      <c r="I174" s="10">
        <v>44933</v>
      </c>
      <c r="J174" s="10">
        <v>44958</v>
      </c>
      <c r="K174" s="9" t="str">
        <v>e9c2f251</v>
      </c>
      <c r="L174" s="9" t="str">
        <v>Telugu</v>
      </c>
      <c r="O174" s="9" t="str">
        <f t="shared" si="4"/>
        <v>10278|Telugu</v>
      </c>
      <c r="P174" s="9" cm="1">
        <f t="array" ref="P174">SUM(IF(FREQUENCY(IF(H$2:H$199=H174, MATCH(O$2:O$199, O$2:O$199, 0)), ROW(O$2:O$199)-ROW(O$2)+1)&gt;0, 1))</f>
        <v>4</v>
      </c>
      <c r="Q174" s="9">
        <f t="shared" si="5"/>
        <v>10278</v>
      </c>
    </row>
    <row r="175" spans="1:17" x14ac:dyDescent="0.3">
      <c r="A175" s="9">
        <v>10016</v>
      </c>
      <c r="B175" s="10" cm="1">
        <f t="array" ref="B175">_xlfn._xlws.FILTER(Bookings!C:C, (Bookings!A:A=A175) * (Bookings!D:D="New"), "NONE")</f>
        <v>45011</v>
      </c>
      <c r="C175" s="10">
        <v>45078</v>
      </c>
      <c r="D175" s="9" t="str">
        <v>872a4423</v>
      </c>
      <c r="E175" s="9" t="str">
        <f>_xlfn.XLOOKUP(D175, Content!A:A, Content!C:C, "NONE")</f>
        <v>Hindi</v>
      </c>
      <c r="H175" s="9">
        <v>10278</v>
      </c>
      <c r="I175" s="10">
        <v>44933</v>
      </c>
      <c r="J175" s="10">
        <v>45108</v>
      </c>
      <c r="K175" s="9" t="str">
        <v>fcc640cb</v>
      </c>
      <c r="L175" s="9" t="str">
        <v>English</v>
      </c>
      <c r="O175" s="9" t="str">
        <f t="shared" si="4"/>
        <v>10278|English</v>
      </c>
      <c r="P175" s="9" cm="1">
        <f t="array" ref="P175">SUM(IF(FREQUENCY(IF(H$2:H$199=H175, MATCH(O$2:O$199, O$2:O$199, 0)), ROW(O$2:O$199)-ROW(O$2)+1)&gt;0, 1))</f>
        <v>4</v>
      </c>
      <c r="Q175" s="9">
        <f t="shared" si="5"/>
        <v>10278</v>
      </c>
    </row>
    <row r="176" spans="1:17" x14ac:dyDescent="0.3">
      <c r="A176" s="9">
        <v>10016</v>
      </c>
      <c r="B176" s="10" cm="1">
        <f t="array" ref="B176">_xlfn._xlws.FILTER(Bookings!C:C, (Bookings!A:A=A176) * (Bookings!D:D="New"), "NONE")</f>
        <v>45011</v>
      </c>
      <c r="C176" s="10">
        <v>45017</v>
      </c>
      <c r="D176" s="9" t="str">
        <v>18110fb2</v>
      </c>
      <c r="E176" s="9" t="str">
        <f>_xlfn.XLOOKUP(D176, Content!A:A, Content!C:C, "NONE")</f>
        <v>Telugu</v>
      </c>
      <c r="H176" s="9">
        <v>10278</v>
      </c>
      <c r="I176" s="10">
        <v>44933</v>
      </c>
      <c r="J176" s="10">
        <v>45139</v>
      </c>
      <c r="K176" s="9" t="str">
        <v>6cec19a5</v>
      </c>
      <c r="L176" s="9" t="str">
        <v>Malayalam</v>
      </c>
      <c r="O176" s="9" t="str">
        <f t="shared" si="4"/>
        <v>10278|Malayalam</v>
      </c>
      <c r="P176" s="9" cm="1">
        <f t="array" ref="P176">SUM(IF(FREQUENCY(IF(H$2:H$199=H176, MATCH(O$2:O$199, O$2:O$199, 0)), ROW(O$2:O$199)-ROW(O$2)+1)&gt;0, 1))</f>
        <v>4</v>
      </c>
      <c r="Q176" s="9">
        <f t="shared" si="5"/>
        <v>10278</v>
      </c>
    </row>
    <row r="177" spans="1:17" x14ac:dyDescent="0.3">
      <c r="A177" s="9">
        <v>10016</v>
      </c>
      <c r="B177" s="10" cm="1">
        <f t="array" ref="B177">_xlfn._xlws.FILTER(Bookings!C:C, (Bookings!A:A=A177) * (Bookings!D:D="New"), "NONE")</f>
        <v>45011</v>
      </c>
      <c r="C177" s="10">
        <v>45352</v>
      </c>
      <c r="D177" s="9" t="str">
        <v>7e543bc4</v>
      </c>
      <c r="E177" s="9" t="str">
        <f>_xlfn.XLOOKUP(D177, Content!A:A, Content!C:C, "NONE")</f>
        <v>Malayalam</v>
      </c>
      <c r="H177" s="9">
        <v>10278</v>
      </c>
      <c r="I177" s="10">
        <v>44933</v>
      </c>
      <c r="J177" s="10">
        <v>45139</v>
      </c>
      <c r="K177" s="9" t="str">
        <v>420e1019</v>
      </c>
      <c r="L177" s="9" t="str">
        <v>Tamil</v>
      </c>
      <c r="O177" s="9" t="str">
        <f t="shared" si="4"/>
        <v>10278|Tamil</v>
      </c>
      <c r="P177" s="9" cm="1">
        <f t="array" ref="P177">SUM(IF(FREQUENCY(IF(H$2:H$199=H177, MATCH(O$2:O$199, O$2:O$199, 0)), ROW(O$2:O$199)-ROW(O$2)+1)&gt;0, 1))</f>
        <v>4</v>
      </c>
      <c r="Q177" s="9">
        <f t="shared" si="5"/>
        <v>10278</v>
      </c>
    </row>
    <row r="178" spans="1:17" x14ac:dyDescent="0.3">
      <c r="A178" s="9">
        <v>10017</v>
      </c>
      <c r="B178" s="10" cm="1">
        <f t="array" ref="B178">_xlfn._xlws.FILTER(Bookings!C:C, (Bookings!A:A=A178) * (Bookings!D:D="New"), "NONE")</f>
        <v>44003</v>
      </c>
      <c r="C178" s="10">
        <v>45231</v>
      </c>
      <c r="D178" s="9" t="str">
        <v>75fa1246</v>
      </c>
      <c r="E178" s="9" t="str">
        <f>_xlfn.XLOOKUP(D178, Content!A:A, Content!C:C, "NONE")</f>
        <v>Tamil</v>
      </c>
      <c r="H178" s="9">
        <v>10278</v>
      </c>
      <c r="I178" s="10">
        <v>44933</v>
      </c>
      <c r="J178" s="10">
        <v>45017</v>
      </c>
      <c r="K178" s="9" t="str">
        <v>0be1e40e</v>
      </c>
      <c r="L178" s="9" t="str">
        <v>Telugu</v>
      </c>
      <c r="O178" s="9" t="str">
        <f t="shared" si="4"/>
        <v>10278|Telugu</v>
      </c>
      <c r="P178" s="9" cm="1">
        <f t="array" ref="P178">SUM(IF(FREQUENCY(IF(H$2:H$199=H178, MATCH(O$2:O$199, O$2:O$199, 0)), ROW(O$2:O$199)-ROW(O$2)+1)&gt;0, 1))</f>
        <v>4</v>
      </c>
      <c r="Q178" s="9">
        <f t="shared" si="5"/>
        <v>10278</v>
      </c>
    </row>
    <row r="179" spans="1:17" x14ac:dyDescent="0.3">
      <c r="A179" s="9">
        <v>10017</v>
      </c>
      <c r="B179" s="10" cm="1">
        <f t="array" ref="B179">_xlfn._xlws.FILTER(Bookings!C:C, (Bookings!A:A=A179) * (Bookings!D:D="New"), "NONE")</f>
        <v>44003</v>
      </c>
      <c r="C179" s="10">
        <v>44958</v>
      </c>
      <c r="D179" s="9" t="str">
        <v>40e9137d</v>
      </c>
      <c r="E179" s="9" t="str">
        <f>_xlfn.XLOOKUP(D179, Content!A:A, Content!C:C, "NONE")</f>
        <v>Telugu</v>
      </c>
      <c r="H179" s="9">
        <v>10278</v>
      </c>
      <c r="I179" s="10">
        <v>44933</v>
      </c>
      <c r="J179" s="10">
        <v>45108</v>
      </c>
      <c r="K179" s="9" t="str">
        <v>c324f9b4</v>
      </c>
      <c r="L179" s="9" t="str">
        <v>Tamil</v>
      </c>
      <c r="O179" s="9" t="str">
        <f t="shared" si="4"/>
        <v>10278|Tamil</v>
      </c>
      <c r="P179" s="9" cm="1">
        <f t="array" ref="P179">SUM(IF(FREQUENCY(IF(H$2:H$199=H179, MATCH(O$2:O$199, O$2:O$199, 0)), ROW(O$2:O$199)-ROW(O$2)+1)&gt;0, 1))</f>
        <v>4</v>
      </c>
      <c r="Q179" s="9">
        <f t="shared" si="5"/>
        <v>10278</v>
      </c>
    </row>
    <row r="180" spans="1:17" x14ac:dyDescent="0.3">
      <c r="A180" s="9">
        <v>10017</v>
      </c>
      <c r="B180" s="10" cm="1">
        <f t="array" ref="B180">_xlfn._xlws.FILTER(Bookings!C:C, (Bookings!A:A=A180) * (Bookings!D:D="New"), "NONE")</f>
        <v>44003</v>
      </c>
      <c r="C180" s="10">
        <v>45627</v>
      </c>
      <c r="D180" s="9" t="str">
        <v>b9f74c1c</v>
      </c>
      <c r="E180" s="9" t="str">
        <f>_xlfn.XLOOKUP(D180, Content!A:A, Content!C:C, "NONE")</f>
        <v>Malayalam</v>
      </c>
      <c r="H180" s="9">
        <v>10282</v>
      </c>
      <c r="I180" s="10">
        <v>44953</v>
      </c>
      <c r="J180" s="10">
        <v>45139</v>
      </c>
      <c r="K180" s="9" t="str">
        <v>fc3255a1</v>
      </c>
      <c r="L180" s="9" t="str">
        <v>English</v>
      </c>
      <c r="O180" s="9" t="str">
        <f t="shared" si="4"/>
        <v>10282|English</v>
      </c>
      <c r="P180" s="9" cm="1">
        <f t="array" ref="P180">SUM(IF(FREQUENCY(IF(H$2:H$199=H180, MATCH(O$2:O$199, O$2:O$199, 0)), ROW(O$2:O$199)-ROW(O$2)+1)&gt;0, 1))</f>
        <v>4</v>
      </c>
      <c r="Q180" s="9">
        <f t="shared" si="5"/>
        <v>10282</v>
      </c>
    </row>
    <row r="181" spans="1:17" x14ac:dyDescent="0.3">
      <c r="A181" s="9">
        <v>10017</v>
      </c>
      <c r="B181" s="10" cm="1">
        <f t="array" ref="B181">_xlfn._xlws.FILTER(Bookings!C:C, (Bookings!A:A=A181) * (Bookings!D:D="New"), "NONE")</f>
        <v>44003</v>
      </c>
      <c r="C181" s="10">
        <v>44652</v>
      </c>
      <c r="D181" s="9" t="str">
        <v>e9c2f251</v>
      </c>
      <c r="E181" s="9" t="str">
        <f>_xlfn.XLOOKUP(D181, Content!A:A, Content!C:C, "NONE")</f>
        <v>Telugu</v>
      </c>
      <c r="H181" s="9">
        <v>10282</v>
      </c>
      <c r="I181" s="10">
        <v>44953</v>
      </c>
      <c r="J181" s="10">
        <v>45078</v>
      </c>
      <c r="K181" s="9" t="str">
        <v>cc9d9893</v>
      </c>
      <c r="L181" s="9" t="str">
        <v>Malayalam</v>
      </c>
      <c r="O181" s="9" t="str">
        <f t="shared" si="4"/>
        <v>10282|Malayalam</v>
      </c>
      <c r="P181" s="9" cm="1">
        <f t="array" ref="P181">SUM(IF(FREQUENCY(IF(H$2:H$199=H181, MATCH(O$2:O$199, O$2:O$199, 0)), ROW(O$2:O$199)-ROW(O$2)+1)&gt;0, 1))</f>
        <v>4</v>
      </c>
      <c r="Q181" s="9">
        <f t="shared" si="5"/>
        <v>10282</v>
      </c>
    </row>
    <row r="182" spans="1:17" x14ac:dyDescent="0.3">
      <c r="A182" s="9">
        <v>10017</v>
      </c>
      <c r="B182" s="10" cm="1">
        <f t="array" ref="B182">_xlfn._xlws.FILTER(Bookings!C:C, (Bookings!A:A=A182) * (Bookings!D:D="New"), "NONE")</f>
        <v>44003</v>
      </c>
      <c r="C182" s="10">
        <v>44866</v>
      </c>
      <c r="D182" s="9" t="str">
        <v>b142e834</v>
      </c>
      <c r="E182" s="9" t="str">
        <f>_xlfn.XLOOKUP(D182, Content!A:A, Content!C:C, "NONE")</f>
        <v>Hindi</v>
      </c>
      <c r="H182" s="9">
        <v>10282</v>
      </c>
      <c r="I182" s="10">
        <v>44953</v>
      </c>
      <c r="J182" s="10">
        <v>45200</v>
      </c>
      <c r="K182" s="9" t="str">
        <v>39c8c16a</v>
      </c>
      <c r="L182" s="9" t="str">
        <v>Malayalam</v>
      </c>
      <c r="O182" s="9" t="str">
        <f t="shared" si="4"/>
        <v>10282|Malayalam</v>
      </c>
      <c r="P182" s="9" cm="1">
        <f t="array" ref="P182">SUM(IF(FREQUENCY(IF(H$2:H$199=H182, MATCH(O$2:O$199, O$2:O$199, 0)), ROW(O$2:O$199)-ROW(O$2)+1)&gt;0, 1))</f>
        <v>4</v>
      </c>
      <c r="Q182" s="9">
        <f t="shared" si="5"/>
        <v>10282</v>
      </c>
    </row>
    <row r="183" spans="1:17" x14ac:dyDescent="0.3">
      <c r="A183" s="9">
        <v>10017</v>
      </c>
      <c r="B183" s="10" cm="1">
        <f t="array" ref="B183">_xlfn._xlws.FILTER(Bookings!C:C, (Bookings!A:A=A183) * (Bookings!D:D="New"), "NONE")</f>
        <v>44003</v>
      </c>
      <c r="C183" s="10">
        <v>44805</v>
      </c>
      <c r="D183" s="9" t="str">
        <v>9452bf77</v>
      </c>
      <c r="E183" s="9" t="str">
        <f>_xlfn.XLOOKUP(D183, Content!A:A, Content!C:C, "NONE")</f>
        <v>English</v>
      </c>
      <c r="H183" s="9">
        <v>10282</v>
      </c>
      <c r="I183" s="10">
        <v>44953</v>
      </c>
      <c r="J183" s="10">
        <v>45200</v>
      </c>
      <c r="K183" s="9" t="str">
        <v>2f9c6d63</v>
      </c>
      <c r="L183" s="9" t="str">
        <v>Tamil</v>
      </c>
      <c r="O183" s="9" t="str">
        <f t="shared" si="4"/>
        <v>10282|Tamil</v>
      </c>
      <c r="P183" s="9" cm="1">
        <f t="array" ref="P183">SUM(IF(FREQUENCY(IF(H$2:H$199=H183, MATCH(O$2:O$199, O$2:O$199, 0)), ROW(O$2:O$199)-ROW(O$2)+1)&gt;0, 1))</f>
        <v>4</v>
      </c>
      <c r="Q183" s="9">
        <f t="shared" si="5"/>
        <v>10282</v>
      </c>
    </row>
    <row r="184" spans="1:17" x14ac:dyDescent="0.3">
      <c r="A184" s="9">
        <v>10017</v>
      </c>
      <c r="B184" s="10" cm="1">
        <f t="array" ref="B184">_xlfn._xlws.FILTER(Bookings!C:C, (Bookings!A:A=A184) * (Bookings!D:D="New"), "NONE")</f>
        <v>44003</v>
      </c>
      <c r="C184" s="10">
        <v>45261</v>
      </c>
      <c r="D184" s="9" t="str">
        <v>6148f50b</v>
      </c>
      <c r="E184" s="9" t="str">
        <f>_xlfn.XLOOKUP(D184, Content!A:A, Content!C:C, "NONE")</f>
        <v>Tamil</v>
      </c>
      <c r="H184" s="9">
        <v>10282</v>
      </c>
      <c r="I184" s="10">
        <v>44953</v>
      </c>
      <c r="J184" s="10">
        <v>45017</v>
      </c>
      <c r="K184" s="9" t="str">
        <v>0be1e40e</v>
      </c>
      <c r="L184" s="9" t="str">
        <v>Telugu</v>
      </c>
      <c r="O184" s="9" t="str">
        <f t="shared" si="4"/>
        <v>10282|Telugu</v>
      </c>
      <c r="P184" s="9" cm="1">
        <f t="array" ref="P184">SUM(IF(FREQUENCY(IF(H$2:H$199=H184, MATCH(O$2:O$199, O$2:O$199, 0)), ROW(O$2:O$199)-ROW(O$2)+1)&gt;0, 1))</f>
        <v>4</v>
      </c>
      <c r="Q184" s="9">
        <f t="shared" si="5"/>
        <v>10282</v>
      </c>
    </row>
    <row r="185" spans="1:17" x14ac:dyDescent="0.3">
      <c r="A185" s="9">
        <v>10017</v>
      </c>
      <c r="B185" s="10" cm="1">
        <f t="array" ref="B185">_xlfn._xlws.FILTER(Bookings!C:C, (Bookings!A:A=A185) * (Bookings!D:D="New"), "NONE")</f>
        <v>44003</v>
      </c>
      <c r="C185" s="10">
        <v>45323</v>
      </c>
      <c r="D185" s="9" t="str">
        <v>3abe3a47</v>
      </c>
      <c r="E185" s="9" t="str">
        <f>_xlfn.XLOOKUP(D185, Content!A:A, Content!C:C, "NONE")</f>
        <v>English</v>
      </c>
      <c r="H185" s="9">
        <v>10284</v>
      </c>
      <c r="I185" s="10">
        <v>44954</v>
      </c>
      <c r="J185" s="10">
        <v>45047</v>
      </c>
      <c r="K185" s="9" t="str">
        <v>ae026103</v>
      </c>
      <c r="L185" s="9" t="str">
        <v>Kannada</v>
      </c>
      <c r="O185" s="9" t="str">
        <f t="shared" si="4"/>
        <v>10284|Kannada</v>
      </c>
      <c r="P185" s="9" cm="1">
        <f t="array" ref="P185">SUM(IF(FREQUENCY(IF(H$2:H$199=H185, MATCH(O$2:O$199, O$2:O$199, 0)), ROW(O$2:O$199)-ROW(O$2)+1)&gt;0, 1))</f>
        <v>4</v>
      </c>
      <c r="Q185" s="9">
        <f t="shared" si="5"/>
        <v>10284</v>
      </c>
    </row>
    <row r="186" spans="1:17" x14ac:dyDescent="0.3">
      <c r="A186" s="9">
        <v>10017</v>
      </c>
      <c r="B186" s="10" cm="1">
        <f t="array" ref="B186">_xlfn._xlws.FILTER(Bookings!C:C, (Bookings!A:A=A186) * (Bookings!D:D="New"), "NONE")</f>
        <v>44003</v>
      </c>
      <c r="C186" s="10">
        <v>44743</v>
      </c>
      <c r="D186" s="9" t="str">
        <v>c741736d</v>
      </c>
      <c r="E186" s="9" t="str">
        <f>_xlfn.XLOOKUP(D186, Content!A:A, Content!C:C, "NONE")</f>
        <v>English</v>
      </c>
      <c r="H186" s="9">
        <v>10284</v>
      </c>
      <c r="I186" s="10">
        <v>44954</v>
      </c>
      <c r="J186" s="10">
        <v>45078</v>
      </c>
      <c r="K186" s="9" t="str">
        <v>75fa1246</v>
      </c>
      <c r="L186" s="9" t="str">
        <v>Tamil</v>
      </c>
      <c r="O186" s="9" t="str">
        <f t="shared" si="4"/>
        <v>10284|Tamil</v>
      </c>
      <c r="P186" s="9" cm="1">
        <f t="array" ref="P186">SUM(IF(FREQUENCY(IF(H$2:H$199=H186, MATCH(O$2:O$199, O$2:O$199, 0)), ROW(O$2:O$199)-ROW(O$2)+1)&gt;0, 1))</f>
        <v>4</v>
      </c>
      <c r="Q186" s="9">
        <f t="shared" si="5"/>
        <v>10284</v>
      </c>
    </row>
    <row r="187" spans="1:17" x14ac:dyDescent="0.3">
      <c r="A187" s="9">
        <v>10017</v>
      </c>
      <c r="B187" s="10" cm="1">
        <f t="array" ref="B187">_xlfn._xlws.FILTER(Bookings!C:C, (Bookings!A:A=A187) * (Bookings!D:D="New"), "NONE")</f>
        <v>44003</v>
      </c>
      <c r="C187" s="10">
        <v>44986</v>
      </c>
      <c r="D187" s="9" t="str">
        <v>19351768</v>
      </c>
      <c r="E187" s="9" t="str">
        <f>_xlfn.XLOOKUP(D187, Content!A:A, Content!C:C, "NONE")</f>
        <v>Malayalam</v>
      </c>
      <c r="H187" s="9">
        <v>10284</v>
      </c>
      <c r="I187" s="10">
        <v>44954</v>
      </c>
      <c r="J187" s="10">
        <v>44958</v>
      </c>
      <c r="K187" s="9" t="str">
        <v>ed012678</v>
      </c>
      <c r="L187" s="9" t="str">
        <v>Telugu</v>
      </c>
      <c r="O187" s="9" t="str">
        <f t="shared" si="4"/>
        <v>10284|Telugu</v>
      </c>
      <c r="P187" s="9" cm="1">
        <f t="array" ref="P187">SUM(IF(FREQUENCY(IF(H$2:H$199=H187, MATCH(O$2:O$199, O$2:O$199, 0)), ROW(O$2:O$199)-ROW(O$2)+1)&gt;0, 1))</f>
        <v>4</v>
      </c>
      <c r="Q187" s="9">
        <f t="shared" si="5"/>
        <v>10284</v>
      </c>
    </row>
    <row r="188" spans="1:17" x14ac:dyDescent="0.3">
      <c r="A188" s="9">
        <v>10017</v>
      </c>
      <c r="B188" s="10" cm="1">
        <f t="array" ref="B188">_xlfn._xlws.FILTER(Bookings!C:C, (Bookings!A:A=A188) * (Bookings!D:D="New"), "NONE")</f>
        <v>44003</v>
      </c>
      <c r="C188" s="10">
        <v>45200</v>
      </c>
      <c r="D188" s="9" t="str">
        <v>8ce0be18</v>
      </c>
      <c r="E188" s="9" t="str">
        <f>_xlfn.XLOOKUP(D188, Content!A:A, Content!C:C, "NONE")</f>
        <v>Telugu</v>
      </c>
      <c r="H188" s="9">
        <v>10284</v>
      </c>
      <c r="I188" s="10">
        <v>44954</v>
      </c>
      <c r="J188" s="10">
        <v>44986</v>
      </c>
      <c r="K188" s="9" t="str">
        <v>0cbc4720</v>
      </c>
      <c r="L188" s="9" t="str">
        <v>Hindi</v>
      </c>
      <c r="O188" s="9" t="str">
        <f t="shared" si="4"/>
        <v>10284|Hindi</v>
      </c>
      <c r="P188" s="9" cm="1">
        <f t="array" ref="P188">SUM(IF(FREQUENCY(IF(H$2:H$199=H188, MATCH(O$2:O$199, O$2:O$199, 0)), ROW(O$2:O$199)-ROW(O$2)+1)&gt;0, 1))</f>
        <v>4</v>
      </c>
      <c r="Q188" s="9">
        <f t="shared" si="5"/>
        <v>10284</v>
      </c>
    </row>
    <row r="189" spans="1:17" x14ac:dyDescent="0.3">
      <c r="A189" s="9">
        <v>10017</v>
      </c>
      <c r="B189" s="10" cm="1">
        <f t="array" ref="B189">_xlfn._xlws.FILTER(Bookings!C:C, (Bookings!A:A=A189) * (Bookings!D:D="New"), "NONE")</f>
        <v>44003</v>
      </c>
      <c r="C189" s="10">
        <v>44986</v>
      </c>
      <c r="D189" s="9" t="str">
        <v>39c8c16a</v>
      </c>
      <c r="E189" s="9" t="str">
        <f>_xlfn.XLOOKUP(D189, Content!A:A, Content!C:C, "NONE")</f>
        <v>Malayalam</v>
      </c>
      <c r="H189" s="9">
        <v>10284</v>
      </c>
      <c r="I189" s="10">
        <v>44954</v>
      </c>
      <c r="J189" s="10">
        <v>45170</v>
      </c>
      <c r="K189" s="9" t="str">
        <v>b142e834</v>
      </c>
      <c r="L189" s="9" t="str">
        <v>Hindi</v>
      </c>
      <c r="O189" s="9" t="str">
        <f t="shared" si="4"/>
        <v>10284|Hindi</v>
      </c>
      <c r="P189" s="9" cm="1">
        <f t="array" ref="P189">SUM(IF(FREQUENCY(IF(H$2:H$199=H189, MATCH(O$2:O$199, O$2:O$199, 0)), ROW(O$2:O$199)-ROW(O$2)+1)&gt;0, 1))</f>
        <v>4</v>
      </c>
      <c r="Q189" s="9">
        <f t="shared" si="5"/>
        <v>10284</v>
      </c>
    </row>
    <row r="190" spans="1:17" x14ac:dyDescent="0.3">
      <c r="A190" s="9">
        <v>10017</v>
      </c>
      <c r="B190" s="10" cm="1">
        <f t="array" ref="B190">_xlfn._xlws.FILTER(Bookings!C:C, (Bookings!A:A=A190) * (Bookings!D:D="New"), "NONE")</f>
        <v>44003</v>
      </c>
      <c r="C190" s="10">
        <v>45261</v>
      </c>
      <c r="D190" s="9" t="str">
        <v>b06fbc58</v>
      </c>
      <c r="E190" s="9" t="str">
        <f>_xlfn.XLOOKUP(D190, Content!A:A, Content!C:C, "NONE")</f>
        <v>Telugu</v>
      </c>
      <c r="H190" s="9">
        <v>10287</v>
      </c>
      <c r="I190" s="10">
        <v>44964</v>
      </c>
      <c r="J190" s="10">
        <v>45200</v>
      </c>
      <c r="K190" s="9" t="str">
        <v>2560b2d1</v>
      </c>
      <c r="L190" s="9" t="str">
        <v>Telugu</v>
      </c>
      <c r="O190" s="9" t="str">
        <f t="shared" si="4"/>
        <v>10287|Telugu</v>
      </c>
      <c r="P190" s="9" cm="1">
        <f t="array" ref="P190">SUM(IF(FREQUENCY(IF(H$2:H$199=H190, MATCH(O$2:O$199, O$2:O$199, 0)), ROW(O$2:O$199)-ROW(O$2)+1)&gt;0, 1))</f>
        <v>2</v>
      </c>
      <c r="Q190" s="9">
        <f t="shared" si="5"/>
        <v>10287</v>
      </c>
    </row>
    <row r="191" spans="1:17" x14ac:dyDescent="0.3">
      <c r="A191" s="9">
        <v>10018</v>
      </c>
      <c r="B191" s="10" cm="1">
        <f t="array" ref="B191">_xlfn._xlws.FILTER(Bookings!C:C, (Bookings!A:A=A191) * (Bookings!D:D="New"), "NONE")</f>
        <v>44305</v>
      </c>
      <c r="C191" s="10">
        <v>45352</v>
      </c>
      <c r="D191" s="9" t="str">
        <v>ae026103</v>
      </c>
      <c r="E191" s="9" t="str">
        <f>_xlfn.XLOOKUP(D191, Content!A:A, Content!C:C, "NONE")</f>
        <v>Kannada</v>
      </c>
      <c r="H191" s="9">
        <v>10287</v>
      </c>
      <c r="I191" s="10">
        <v>44964</v>
      </c>
      <c r="J191" s="10">
        <v>45017</v>
      </c>
      <c r="K191" s="9" t="str">
        <v>2fa395f5</v>
      </c>
      <c r="L191" s="9" t="str">
        <v>Telugu</v>
      </c>
      <c r="O191" s="9" t="str">
        <f t="shared" si="4"/>
        <v>10287|Telugu</v>
      </c>
      <c r="P191" s="9" cm="1">
        <f t="array" ref="P191">SUM(IF(FREQUENCY(IF(H$2:H$199=H191, MATCH(O$2:O$199, O$2:O$199, 0)), ROW(O$2:O$199)-ROW(O$2)+1)&gt;0, 1))</f>
        <v>2</v>
      </c>
      <c r="Q191" s="9">
        <f t="shared" si="5"/>
        <v>10287</v>
      </c>
    </row>
    <row r="192" spans="1:17" x14ac:dyDescent="0.3">
      <c r="A192" s="9">
        <v>10018</v>
      </c>
      <c r="B192" s="10" cm="1">
        <f t="array" ref="B192">_xlfn._xlws.FILTER(Bookings!C:C, (Bookings!A:A=A192) * (Bookings!D:D="New"), "NONE")</f>
        <v>44305</v>
      </c>
      <c r="C192" s="10">
        <v>44774</v>
      </c>
      <c r="D192" s="9" t="str">
        <v>53dcee70</v>
      </c>
      <c r="E192" s="9" t="str">
        <f>_xlfn.XLOOKUP(D192, Content!A:A, Content!C:C, "NONE")</f>
        <v>Kannada</v>
      </c>
      <c r="H192" s="9">
        <v>10287</v>
      </c>
      <c r="I192" s="10">
        <v>44964</v>
      </c>
      <c r="J192" s="10">
        <v>45231</v>
      </c>
      <c r="K192" s="9" t="str">
        <v>2f9c6d63</v>
      </c>
      <c r="L192" s="9" t="str">
        <v>Tamil</v>
      </c>
      <c r="O192" s="9" t="str">
        <f t="shared" si="4"/>
        <v>10287|Tamil</v>
      </c>
      <c r="P192" s="9" cm="1">
        <f t="array" ref="P192">SUM(IF(FREQUENCY(IF(H$2:H$199=H192, MATCH(O$2:O$199, O$2:O$199, 0)), ROW(O$2:O$199)-ROW(O$2)+1)&gt;0, 1))</f>
        <v>2</v>
      </c>
      <c r="Q192" s="9">
        <f t="shared" si="5"/>
        <v>10287</v>
      </c>
    </row>
    <row r="193" spans="1:17" x14ac:dyDescent="0.3">
      <c r="A193" s="9">
        <v>10018</v>
      </c>
      <c r="B193" s="10" cm="1">
        <f t="array" ref="B193">_xlfn._xlws.FILTER(Bookings!C:C, (Bookings!A:A=A193) * (Bookings!D:D="New"), "NONE")</f>
        <v>44305</v>
      </c>
      <c r="C193" s="10">
        <v>45017</v>
      </c>
      <c r="D193" s="9" t="str">
        <v>420e1019</v>
      </c>
      <c r="E193" s="9" t="str">
        <f>_xlfn.XLOOKUP(D193, Content!A:A, Content!C:C, "NONE")</f>
        <v>Tamil</v>
      </c>
      <c r="H193" s="9">
        <v>10291</v>
      </c>
      <c r="I193" s="10">
        <v>45006</v>
      </c>
      <c r="J193" s="10">
        <v>44958</v>
      </c>
      <c r="K193" s="9" t="str">
        <v>fe99e0ba</v>
      </c>
      <c r="L193" s="9" t="str">
        <v>English</v>
      </c>
      <c r="O193" s="9" t="str">
        <f t="shared" si="4"/>
        <v>10291|English</v>
      </c>
      <c r="P193" s="9" cm="1">
        <f t="array" ref="P193">SUM(IF(FREQUENCY(IF(H$2:H$199=H193, MATCH(O$2:O$199, O$2:O$199, 0)), ROW(O$2:O$199)-ROW(O$2)+1)&gt;0, 1))</f>
        <v>4</v>
      </c>
      <c r="Q193" s="9">
        <f t="shared" si="5"/>
        <v>10291</v>
      </c>
    </row>
    <row r="194" spans="1:17" x14ac:dyDescent="0.3">
      <c r="A194" s="9">
        <v>10018</v>
      </c>
      <c r="B194" s="10" cm="1">
        <f t="array" ref="B194">_xlfn._xlws.FILTER(Bookings!C:C, (Bookings!A:A=A194) * (Bookings!D:D="New"), "NONE")</f>
        <v>44305</v>
      </c>
      <c r="C194" s="10">
        <v>44593</v>
      </c>
      <c r="D194" s="9" t="str">
        <v>872a4423</v>
      </c>
      <c r="E194" s="9" t="str">
        <f>_xlfn.XLOOKUP(D194, Content!A:A, Content!C:C, "NONE")</f>
        <v>Hindi</v>
      </c>
      <c r="H194" s="9">
        <v>10291</v>
      </c>
      <c r="I194" s="10">
        <v>45006</v>
      </c>
      <c r="J194" s="10">
        <v>45078</v>
      </c>
      <c r="K194" s="9" t="str">
        <v>6fc6d737</v>
      </c>
      <c r="L194" s="9" t="str">
        <v>Malayalam</v>
      </c>
      <c r="O194" s="9" t="str">
        <f t="shared" si="4"/>
        <v>10291|Malayalam</v>
      </c>
      <c r="P194" s="9" cm="1">
        <f t="array" ref="P194">SUM(IF(FREQUENCY(IF(H$2:H$199=H194, MATCH(O$2:O$199, O$2:O$199, 0)), ROW(O$2:O$199)-ROW(O$2)+1)&gt;0, 1))</f>
        <v>4</v>
      </c>
      <c r="Q194" s="9">
        <f t="shared" si="5"/>
        <v>10291</v>
      </c>
    </row>
    <row r="195" spans="1:17" x14ac:dyDescent="0.3">
      <c r="A195" s="9">
        <v>10018</v>
      </c>
      <c r="B195" s="10" cm="1">
        <f t="array" ref="B195">_xlfn._xlws.FILTER(Bookings!C:C, (Bookings!A:A=A195) * (Bookings!D:D="New"), "NONE")</f>
        <v>44305</v>
      </c>
      <c r="C195" s="10">
        <v>44927</v>
      </c>
      <c r="D195" s="9" t="str">
        <v>f1c74cb8</v>
      </c>
      <c r="E195" s="9" t="str">
        <f>_xlfn.XLOOKUP(D195, Content!A:A, Content!C:C, "NONE")</f>
        <v>Kannada</v>
      </c>
      <c r="H195" s="9">
        <v>10291</v>
      </c>
      <c r="I195" s="10">
        <v>45006</v>
      </c>
      <c r="J195" s="10">
        <v>45231</v>
      </c>
      <c r="K195" s="9" t="str">
        <v>67b09f1b</v>
      </c>
      <c r="L195" s="9" t="str">
        <v>English</v>
      </c>
      <c r="O195" s="9" t="str">
        <f t="shared" ref="O195:O199" si="6">H195 &amp; "|" &amp; L195</f>
        <v>10291|English</v>
      </c>
      <c r="P195" s="9" cm="1">
        <f t="array" ref="P195">SUM(IF(FREQUENCY(IF(H$2:H$199=H195, MATCH(O$2:O$199, O$2:O$199, 0)), ROW(O$2:O$199)-ROW(O$2)+1)&gt;0, 1))</f>
        <v>4</v>
      </c>
      <c r="Q195" s="9">
        <f t="shared" ref="Q195:Q199" si="7">IF(P195&gt;1, H195, "")</f>
        <v>10291</v>
      </c>
    </row>
    <row r="196" spans="1:17" x14ac:dyDescent="0.3">
      <c r="A196" s="9">
        <v>10018</v>
      </c>
      <c r="B196" s="10" cm="1">
        <f t="array" ref="B196">_xlfn._xlws.FILTER(Bookings!C:C, (Bookings!A:A=A196) * (Bookings!D:D="New"), "NONE")</f>
        <v>44305</v>
      </c>
      <c r="C196" s="10">
        <v>45292</v>
      </c>
      <c r="D196" s="9" t="str">
        <v>577b4107</v>
      </c>
      <c r="E196" s="9" t="str">
        <f>_xlfn.XLOOKUP(D196, Content!A:A, Content!C:C, "NONE")</f>
        <v>Malayalam</v>
      </c>
      <c r="H196" s="9">
        <v>10291</v>
      </c>
      <c r="I196" s="10">
        <v>45006</v>
      </c>
      <c r="J196" s="10">
        <v>45017</v>
      </c>
      <c r="K196" s="9" t="str">
        <v>af4e0c6c</v>
      </c>
      <c r="L196" s="9" t="str">
        <v>Tamil</v>
      </c>
      <c r="O196" s="9" t="str">
        <f t="shared" si="6"/>
        <v>10291|Tamil</v>
      </c>
      <c r="P196" s="9" cm="1">
        <f t="array" ref="P196">SUM(IF(FREQUENCY(IF(H$2:H$199=H196, MATCH(O$2:O$199, O$2:O$199, 0)), ROW(O$2:O$199)-ROW(O$2)+1)&gt;0, 1))</f>
        <v>4</v>
      </c>
      <c r="Q196" s="9">
        <f t="shared" si="7"/>
        <v>10291</v>
      </c>
    </row>
    <row r="197" spans="1:17" x14ac:dyDescent="0.3">
      <c r="A197" s="9">
        <v>10018</v>
      </c>
      <c r="B197" s="10" cm="1">
        <f t="array" ref="B197">_xlfn._xlws.FILTER(Bookings!C:C, (Bookings!A:A=A197) * (Bookings!D:D="New"), "NONE")</f>
        <v>44305</v>
      </c>
      <c r="C197" s="10">
        <v>44562</v>
      </c>
      <c r="D197" s="9" t="str">
        <v>cc9d9893</v>
      </c>
      <c r="E197" s="9" t="str">
        <f>_xlfn.XLOOKUP(D197, Content!A:A, Content!C:C, "NONE")</f>
        <v>Malayalam</v>
      </c>
      <c r="H197" s="9">
        <v>10291</v>
      </c>
      <c r="I197" s="10">
        <v>45006</v>
      </c>
      <c r="J197" s="10">
        <v>45108</v>
      </c>
      <c r="K197" s="9" t="str">
        <v>872a4423</v>
      </c>
      <c r="L197" s="9" t="str">
        <v>Hindi</v>
      </c>
      <c r="O197" s="9" t="str">
        <f t="shared" si="6"/>
        <v>10291|Hindi</v>
      </c>
      <c r="P197" s="9" cm="1">
        <f t="array" ref="P197">SUM(IF(FREQUENCY(IF(H$2:H$199=H197, MATCH(O$2:O$199, O$2:O$199, 0)), ROW(O$2:O$199)-ROW(O$2)+1)&gt;0, 1))</f>
        <v>4</v>
      </c>
      <c r="Q197" s="9">
        <f t="shared" si="7"/>
        <v>10291</v>
      </c>
    </row>
    <row r="198" spans="1:17" x14ac:dyDescent="0.3">
      <c r="A198" s="9">
        <v>10018</v>
      </c>
      <c r="B198" s="10" cm="1">
        <f t="array" ref="B198">_xlfn._xlws.FILTER(Bookings!C:C, (Bookings!A:A=A198) * (Bookings!D:D="New"), "NONE")</f>
        <v>44305</v>
      </c>
      <c r="C198" s="10">
        <v>45352</v>
      </c>
      <c r="D198" s="9" t="str">
        <v>607da286</v>
      </c>
      <c r="E198" s="9" t="str">
        <f>_xlfn.XLOOKUP(D198, Content!A:A, Content!C:C, "NONE")</f>
        <v>Kannada</v>
      </c>
      <c r="H198" s="9">
        <v>10292</v>
      </c>
      <c r="I198" s="10">
        <v>45012</v>
      </c>
      <c r="J198" s="10">
        <v>45231</v>
      </c>
      <c r="K198" s="9" t="str">
        <v>9452bf77</v>
      </c>
      <c r="L198" s="9" t="str">
        <v>English</v>
      </c>
      <c r="O198" s="9" t="str">
        <f t="shared" si="6"/>
        <v>10292|English</v>
      </c>
      <c r="P198" s="9" cm="1">
        <f t="array" ref="P198">SUM(IF(FREQUENCY(IF(H$2:H$199=H198, MATCH(O$2:O$199, O$2:O$199, 0)), ROW(O$2:O$199)-ROW(O$2)+1)&gt;0, 1))</f>
        <v>2</v>
      </c>
      <c r="Q198" s="9">
        <f t="shared" si="7"/>
        <v>10292</v>
      </c>
    </row>
    <row r="199" spans="1:17" x14ac:dyDescent="0.3">
      <c r="A199" s="9">
        <v>10018</v>
      </c>
      <c r="B199" s="10" cm="1">
        <f t="array" ref="B199">_xlfn._xlws.FILTER(Bookings!C:C, (Bookings!A:A=A199) * (Bookings!D:D="New"), "NONE")</f>
        <v>44305</v>
      </c>
      <c r="C199" s="10">
        <v>44682</v>
      </c>
      <c r="D199" s="9" t="str">
        <v>7fd28e87</v>
      </c>
      <c r="E199" s="9" t="str">
        <f>_xlfn.XLOOKUP(D199, Content!A:A, Content!C:C, "NONE")</f>
        <v>Malayalam</v>
      </c>
      <c r="H199" s="9">
        <v>10292</v>
      </c>
      <c r="I199" s="10">
        <v>45012</v>
      </c>
      <c r="J199" s="10">
        <v>45017</v>
      </c>
      <c r="K199" s="9" t="str">
        <v>7fb18db3</v>
      </c>
      <c r="L199" s="9" t="str">
        <v>Hindi</v>
      </c>
      <c r="O199" s="9" t="str">
        <f t="shared" si="6"/>
        <v>10292|Hindi</v>
      </c>
      <c r="P199" s="9" cm="1">
        <f t="array" ref="P199">SUM(IF(FREQUENCY(IF(H$2:H$199=H199, MATCH(O$2:O$199, O$2:O$199, 0)), ROW(O$2:O$199)-ROW(O$2)+1)&gt;0, 1))</f>
        <v>2</v>
      </c>
      <c r="Q199" s="9">
        <f t="shared" si="7"/>
        <v>10292</v>
      </c>
    </row>
    <row r="200" spans="1:17" x14ac:dyDescent="0.3">
      <c r="A200" s="9">
        <v>10018</v>
      </c>
      <c r="B200" s="10" cm="1">
        <f t="array" ref="B200">_xlfn._xlws.FILTER(Bookings!C:C, (Bookings!A:A=A200) * (Bookings!D:D="New"), "NONE")</f>
        <v>44305</v>
      </c>
      <c r="C200" s="10">
        <v>44958</v>
      </c>
      <c r="D200" s="9" t="str">
        <v>fcc640cb</v>
      </c>
      <c r="E200" s="9" t="str">
        <f>_xlfn.XLOOKUP(D200, Content!A:A, Content!C:C, "NONE")</f>
        <v>English</v>
      </c>
    </row>
    <row r="201" spans="1:17" x14ac:dyDescent="0.3">
      <c r="A201" s="9">
        <v>10018</v>
      </c>
      <c r="B201" s="10" cm="1">
        <f t="array" ref="B201">_xlfn._xlws.FILTER(Bookings!C:C, (Bookings!A:A=A201) * (Bookings!D:D="New"), "NONE")</f>
        <v>44305</v>
      </c>
      <c r="C201" s="10">
        <v>45536</v>
      </c>
      <c r="D201" s="9" t="str">
        <v>5988d89d</v>
      </c>
      <c r="E201" s="9" t="str">
        <f>_xlfn.XLOOKUP(D201, Content!A:A, Content!C:C, "NONE")</f>
        <v>Hindi</v>
      </c>
    </row>
    <row r="202" spans="1:17" x14ac:dyDescent="0.3">
      <c r="A202" s="9">
        <v>10018</v>
      </c>
      <c r="B202" s="10" cm="1">
        <f t="array" ref="B202">_xlfn._xlws.FILTER(Bookings!C:C, (Bookings!A:A=A202) * (Bookings!D:D="New"), "NONE")</f>
        <v>44305</v>
      </c>
      <c r="C202" s="10">
        <v>45597</v>
      </c>
      <c r="D202" s="9" t="str">
        <v>459528e0</v>
      </c>
      <c r="E202" s="9" t="str">
        <f>_xlfn.XLOOKUP(D202, Content!A:A, Content!C:C, "NONE")</f>
        <v>English</v>
      </c>
    </row>
    <row r="203" spans="1:17" x14ac:dyDescent="0.3">
      <c r="A203" s="9">
        <v>10018</v>
      </c>
      <c r="B203" s="10" cm="1">
        <f t="array" ref="B203">_xlfn._xlws.FILTER(Bookings!C:C, (Bookings!A:A=A203) * (Bookings!D:D="New"), "NONE")</f>
        <v>44305</v>
      </c>
      <c r="C203" s="10">
        <v>45139</v>
      </c>
      <c r="D203" s="9" t="str">
        <v>4cfd0dd8</v>
      </c>
      <c r="E203" s="9" t="str">
        <f>_xlfn.XLOOKUP(D203, Content!A:A, Content!C:C, "NONE")</f>
        <v>Kannada</v>
      </c>
    </row>
    <row r="204" spans="1:17" x14ac:dyDescent="0.3">
      <c r="A204" s="9">
        <v>10018</v>
      </c>
      <c r="B204" s="10" cm="1">
        <f t="array" ref="B204">_xlfn._xlws.FILTER(Bookings!C:C, (Bookings!A:A=A204) * (Bookings!D:D="New"), "NONE")</f>
        <v>44305</v>
      </c>
      <c r="C204" s="10">
        <v>45170</v>
      </c>
      <c r="D204" s="9" t="str">
        <v>75fa1246</v>
      </c>
      <c r="E204" s="9" t="str">
        <f>_xlfn.XLOOKUP(D204, Content!A:A, Content!C:C, "NONE")</f>
        <v>Tamil</v>
      </c>
    </row>
    <row r="205" spans="1:17" x14ac:dyDescent="0.3">
      <c r="A205" s="9">
        <v>10018</v>
      </c>
      <c r="B205" s="10" cm="1">
        <f t="array" ref="B205">_xlfn._xlws.FILTER(Bookings!C:C, (Bookings!A:A=A205) * (Bookings!D:D="New"), "NONE")</f>
        <v>44305</v>
      </c>
      <c r="C205" s="10">
        <v>44682</v>
      </c>
      <c r="D205" s="9" t="str">
        <v>fe8686d0</v>
      </c>
      <c r="E205" s="9" t="str">
        <f>_xlfn.XLOOKUP(D205, Content!A:A, Content!C:C, "NONE")</f>
        <v>Telugu</v>
      </c>
    </row>
    <row r="206" spans="1:17" x14ac:dyDescent="0.3">
      <c r="A206" s="9">
        <v>10019</v>
      </c>
      <c r="B206" s="10" cm="1">
        <f t="array" ref="B206">_xlfn._xlws.FILTER(Bookings!C:C, (Bookings!A:A=A206) * (Bookings!D:D="New"), "NONE")</f>
        <v>44242</v>
      </c>
      <c r="C206" s="10">
        <v>45139</v>
      </c>
      <c r="D206" s="9" t="str">
        <v>d71466ea</v>
      </c>
      <c r="E206" s="9" t="str">
        <f>_xlfn.XLOOKUP(D206, Content!A:A, Content!C:C, "NONE")</f>
        <v>Malayalam</v>
      </c>
    </row>
    <row r="207" spans="1:17" x14ac:dyDescent="0.3">
      <c r="A207" s="9">
        <v>10019</v>
      </c>
      <c r="B207" s="10" cm="1">
        <f t="array" ref="B207">_xlfn._xlws.FILTER(Bookings!C:C, (Bookings!A:A=A207) * (Bookings!D:D="New"), "NONE")</f>
        <v>44242</v>
      </c>
      <c r="C207" s="10">
        <v>44562</v>
      </c>
      <c r="D207" s="9" t="str">
        <v>f6d69d19</v>
      </c>
      <c r="E207" s="9" t="str">
        <f>_xlfn.XLOOKUP(D207, Content!A:A, Content!C:C, "NONE")</f>
        <v>English</v>
      </c>
    </row>
    <row r="208" spans="1:17" x14ac:dyDescent="0.3">
      <c r="A208" s="9">
        <v>10019</v>
      </c>
      <c r="B208" s="10" cm="1">
        <f t="array" ref="B208">_xlfn._xlws.FILTER(Bookings!C:C, (Bookings!A:A=A208) * (Bookings!D:D="New"), "NONE")</f>
        <v>44242</v>
      </c>
      <c r="C208" s="10">
        <v>45047</v>
      </c>
      <c r="D208" s="9" t="str">
        <v>b142e834</v>
      </c>
      <c r="E208" s="9" t="str">
        <f>_xlfn.XLOOKUP(D208, Content!A:A, Content!C:C, "NONE")</f>
        <v>Hindi</v>
      </c>
    </row>
    <row r="209" spans="1:5" x14ac:dyDescent="0.3">
      <c r="A209" s="9">
        <v>10019</v>
      </c>
      <c r="B209" s="10" cm="1">
        <f t="array" ref="B209">_xlfn._xlws.FILTER(Bookings!C:C, (Bookings!A:A=A209) * (Bookings!D:D="New"), "NONE")</f>
        <v>44242</v>
      </c>
      <c r="C209" s="10">
        <v>44593</v>
      </c>
      <c r="D209" s="9" t="str">
        <v>577b4107</v>
      </c>
      <c r="E209" s="9" t="str">
        <f>_xlfn.XLOOKUP(D209, Content!A:A, Content!C:C, "NONE")</f>
        <v>Malayalam</v>
      </c>
    </row>
    <row r="210" spans="1:5" x14ac:dyDescent="0.3">
      <c r="A210" s="9">
        <v>10019</v>
      </c>
      <c r="B210" s="10" cm="1">
        <f t="array" ref="B210">_xlfn._xlws.FILTER(Bookings!C:C, (Bookings!A:A=A210) * (Bookings!D:D="New"), "NONE")</f>
        <v>44242</v>
      </c>
      <c r="C210" s="10">
        <v>45047</v>
      </c>
      <c r="D210" s="9" t="str">
        <v>c5000cc1</v>
      </c>
      <c r="E210" s="9" t="str">
        <f>_xlfn.XLOOKUP(D210, Content!A:A, Content!C:C, "NONE")</f>
        <v>Malayalam</v>
      </c>
    </row>
    <row r="211" spans="1:5" x14ac:dyDescent="0.3">
      <c r="A211" s="9">
        <v>10019</v>
      </c>
      <c r="B211" s="10" cm="1">
        <f t="array" ref="B211">_xlfn._xlws.FILTER(Bookings!C:C, (Bookings!A:A=A211) * (Bookings!D:D="New"), "NONE")</f>
        <v>44242</v>
      </c>
      <c r="C211" s="10">
        <v>45505</v>
      </c>
      <c r="D211" s="9" t="str">
        <v>044707f1</v>
      </c>
      <c r="E211" s="9" t="str">
        <f>_xlfn.XLOOKUP(D211, Content!A:A, Content!C:C, "NONE")</f>
        <v>Kannada</v>
      </c>
    </row>
    <row r="212" spans="1:5" x14ac:dyDescent="0.3">
      <c r="A212" s="9">
        <v>10020</v>
      </c>
      <c r="B212" s="10" cm="1">
        <f t="array" ref="B212">_xlfn._xlws.FILTER(Bookings!C:C, (Bookings!A:A=A212) * (Bookings!D:D="New"), "NONE")</f>
        <v>44439</v>
      </c>
      <c r="C212" s="10">
        <v>45536</v>
      </c>
      <c r="D212" s="9" t="str">
        <v>07976026</v>
      </c>
      <c r="E212" s="9" t="str">
        <f>_xlfn.XLOOKUP(D212, Content!A:A, Content!C:C, "NONE")</f>
        <v>Malayalam</v>
      </c>
    </row>
    <row r="213" spans="1:5" x14ac:dyDescent="0.3">
      <c r="A213" s="9">
        <v>10020</v>
      </c>
      <c r="B213" s="10" cm="1">
        <f t="array" ref="B213">_xlfn._xlws.FILTER(Bookings!C:C, (Bookings!A:A=A213) * (Bookings!D:D="New"), "NONE")</f>
        <v>44439</v>
      </c>
      <c r="C213" s="10">
        <v>45474</v>
      </c>
      <c r="D213" s="9" t="str">
        <v>cc777b0c</v>
      </c>
      <c r="E213" s="9" t="str">
        <f>_xlfn.XLOOKUP(D213, Content!A:A, Content!C:C, "NONE")</f>
        <v>Hindi</v>
      </c>
    </row>
    <row r="214" spans="1:5" x14ac:dyDescent="0.3">
      <c r="A214" s="9">
        <v>10020</v>
      </c>
      <c r="B214" s="10" cm="1">
        <f t="array" ref="B214">_xlfn._xlws.FILTER(Bookings!C:C, (Bookings!A:A=A214) * (Bookings!D:D="New"), "NONE")</f>
        <v>44439</v>
      </c>
      <c r="C214" s="10">
        <v>45627</v>
      </c>
      <c r="D214" s="9" t="str">
        <v>5988d89d</v>
      </c>
      <c r="E214" s="9" t="str">
        <f>_xlfn.XLOOKUP(D214, Content!A:A, Content!C:C, "NONE")</f>
        <v>Hindi</v>
      </c>
    </row>
    <row r="215" spans="1:5" x14ac:dyDescent="0.3">
      <c r="A215" s="9">
        <v>10020</v>
      </c>
      <c r="B215" s="10" cm="1">
        <f t="array" ref="B215">_xlfn._xlws.FILTER(Bookings!C:C, (Bookings!A:A=A215) * (Bookings!D:D="New"), "NONE")</f>
        <v>44439</v>
      </c>
      <c r="C215" s="10">
        <v>45170</v>
      </c>
      <c r="D215" s="9" t="str">
        <v>f6d69d19</v>
      </c>
      <c r="E215" s="9" t="str">
        <f>_xlfn.XLOOKUP(D215, Content!A:A, Content!C:C, "NONE")</f>
        <v>English</v>
      </c>
    </row>
    <row r="216" spans="1:5" x14ac:dyDescent="0.3">
      <c r="A216" s="9">
        <v>10020</v>
      </c>
      <c r="B216" s="10" cm="1">
        <f t="array" ref="B216">_xlfn._xlws.FILTER(Bookings!C:C, (Bookings!A:A=A216) * (Bookings!D:D="New"), "NONE")</f>
        <v>44439</v>
      </c>
      <c r="C216" s="10">
        <v>44652</v>
      </c>
      <c r="D216" s="9" t="str">
        <v>ef45c45f</v>
      </c>
      <c r="E216" s="9" t="str">
        <f>_xlfn.XLOOKUP(D216, Content!A:A, Content!C:C, "NONE")</f>
        <v>Tamil</v>
      </c>
    </row>
    <row r="217" spans="1:5" x14ac:dyDescent="0.3">
      <c r="A217" s="9">
        <v>10020</v>
      </c>
      <c r="B217" s="10" cm="1">
        <f t="array" ref="B217">_xlfn._xlws.FILTER(Bookings!C:C, (Bookings!A:A=A217) * (Bookings!D:D="New"), "NONE")</f>
        <v>44439</v>
      </c>
      <c r="C217" s="10">
        <v>44682</v>
      </c>
      <c r="D217" s="9" t="str">
        <v>5833d4f3</v>
      </c>
      <c r="E217" s="9" t="str">
        <f>_xlfn.XLOOKUP(D217, Content!A:A, Content!C:C, "NONE")</f>
        <v>Malayalam</v>
      </c>
    </row>
    <row r="218" spans="1:5" x14ac:dyDescent="0.3">
      <c r="A218" s="9">
        <v>10021</v>
      </c>
      <c r="B218" s="10" cm="1">
        <f t="array" ref="B218">_xlfn._xlws.FILTER(Bookings!C:C, (Bookings!A:A=A218) * (Bookings!D:D="New"), "NONE")</f>
        <v>45117</v>
      </c>
      <c r="C218" s="10">
        <v>44927</v>
      </c>
      <c r="D218" s="9" t="str">
        <v>b142e834</v>
      </c>
      <c r="E218" s="9" t="str">
        <f>_xlfn.XLOOKUP(D218, Content!A:A, Content!C:C, "NONE")</f>
        <v>Hindi</v>
      </c>
    </row>
    <row r="219" spans="1:5" x14ac:dyDescent="0.3">
      <c r="A219" s="9">
        <v>10021</v>
      </c>
      <c r="B219" s="10" cm="1">
        <f t="array" ref="B219">_xlfn._xlws.FILTER(Bookings!C:C, (Bookings!A:A=A219) * (Bookings!D:D="New"), "NONE")</f>
        <v>45117</v>
      </c>
      <c r="C219" s="10">
        <v>44593</v>
      </c>
      <c r="D219" s="9" t="str">
        <v>f1c74cb8</v>
      </c>
      <c r="E219" s="9" t="str">
        <f>_xlfn.XLOOKUP(D219, Content!A:A, Content!C:C, "NONE")</f>
        <v>Kannada</v>
      </c>
    </row>
    <row r="220" spans="1:5" x14ac:dyDescent="0.3">
      <c r="A220" s="9">
        <v>10021</v>
      </c>
      <c r="B220" s="10" cm="1">
        <f t="array" ref="B220">_xlfn._xlws.FILTER(Bookings!C:C, (Bookings!A:A=A220) * (Bookings!D:D="New"), "NONE")</f>
        <v>45117</v>
      </c>
      <c r="C220" s="10">
        <v>44562</v>
      </c>
      <c r="D220" s="9" t="str">
        <v>e9c2f251</v>
      </c>
      <c r="E220" s="9" t="str">
        <f>_xlfn.XLOOKUP(D220, Content!A:A, Content!C:C, "NONE")</f>
        <v>Telugu</v>
      </c>
    </row>
    <row r="221" spans="1:5" x14ac:dyDescent="0.3">
      <c r="A221" s="9">
        <v>10021</v>
      </c>
      <c r="B221" s="10" cm="1">
        <f t="array" ref="B221">_xlfn._xlws.FILTER(Bookings!C:C, (Bookings!A:A=A221) * (Bookings!D:D="New"), "NONE")</f>
        <v>45117</v>
      </c>
      <c r="C221" s="10">
        <v>44958</v>
      </c>
      <c r="D221" s="9" t="str">
        <v>a4c168f1</v>
      </c>
      <c r="E221" s="9" t="str">
        <f>_xlfn.XLOOKUP(D221, Content!A:A, Content!C:C, "NONE")</f>
        <v>Telugu</v>
      </c>
    </row>
    <row r="222" spans="1:5" x14ac:dyDescent="0.3">
      <c r="A222" s="9">
        <v>10021</v>
      </c>
      <c r="B222" s="10" cm="1">
        <f t="array" ref="B222">_xlfn._xlws.FILTER(Bookings!C:C, (Bookings!A:A=A222) * (Bookings!D:D="New"), "NONE")</f>
        <v>45117</v>
      </c>
      <c r="C222" s="10">
        <v>44835</v>
      </c>
      <c r="D222" s="9" t="str">
        <v>2fa395f5</v>
      </c>
      <c r="E222" s="9" t="str">
        <f>_xlfn.XLOOKUP(D222, Content!A:A, Content!C:C, "NONE")</f>
        <v>Telugu</v>
      </c>
    </row>
    <row r="223" spans="1:5" x14ac:dyDescent="0.3">
      <c r="A223" s="9">
        <v>10021</v>
      </c>
      <c r="B223" s="10" cm="1">
        <f t="array" ref="B223">_xlfn._xlws.FILTER(Bookings!C:C, (Bookings!A:A=A223) * (Bookings!D:D="New"), "NONE")</f>
        <v>45117</v>
      </c>
      <c r="C223" s="10">
        <v>45352</v>
      </c>
      <c r="D223" s="9" t="str">
        <v>872a4423</v>
      </c>
      <c r="E223" s="9" t="str">
        <f>_xlfn.XLOOKUP(D223, Content!A:A, Content!C:C, "NONE")</f>
        <v>Hindi</v>
      </c>
    </row>
    <row r="224" spans="1:5" x14ac:dyDescent="0.3">
      <c r="A224" s="9">
        <v>10021</v>
      </c>
      <c r="B224" s="10" cm="1">
        <f t="array" ref="B224">_xlfn._xlws.FILTER(Bookings!C:C, (Bookings!A:A=A224) * (Bookings!D:D="New"), "NONE")</f>
        <v>45117</v>
      </c>
      <c r="C224" s="10">
        <v>44805</v>
      </c>
      <c r="D224" s="9" t="str">
        <v>2e190b5a</v>
      </c>
      <c r="E224" s="9" t="str">
        <f>_xlfn.XLOOKUP(D224, Content!A:A, Content!C:C, "NONE")</f>
        <v>Tamil</v>
      </c>
    </row>
    <row r="225" spans="1:5" x14ac:dyDescent="0.3">
      <c r="A225" s="9">
        <v>10021</v>
      </c>
      <c r="B225" s="10" cm="1">
        <f t="array" ref="B225">_xlfn._xlws.FILTER(Bookings!C:C, (Bookings!A:A=A225) * (Bookings!D:D="New"), "NONE")</f>
        <v>45117</v>
      </c>
      <c r="C225" s="10">
        <v>44805</v>
      </c>
      <c r="D225" s="9" t="str">
        <v>5833d4f3</v>
      </c>
      <c r="E225" s="9" t="str">
        <f>_xlfn.XLOOKUP(D225, Content!A:A, Content!C:C, "NONE")</f>
        <v>Malayalam</v>
      </c>
    </row>
    <row r="226" spans="1:5" x14ac:dyDescent="0.3">
      <c r="A226" s="9">
        <v>10021</v>
      </c>
      <c r="B226" s="10" cm="1">
        <f t="array" ref="B226">_xlfn._xlws.FILTER(Bookings!C:C, (Bookings!A:A=A226) * (Bookings!D:D="New"), "NONE")</f>
        <v>45117</v>
      </c>
      <c r="C226" s="10">
        <v>45170</v>
      </c>
      <c r="D226" s="9" t="str">
        <v>c9f9dfdb</v>
      </c>
      <c r="E226" s="9" t="str">
        <f>_xlfn.XLOOKUP(D226, Content!A:A, Content!C:C, "NONE")</f>
        <v>Kannada</v>
      </c>
    </row>
    <row r="227" spans="1:5" x14ac:dyDescent="0.3">
      <c r="A227" s="9">
        <v>10021</v>
      </c>
      <c r="B227" s="10" cm="1">
        <f t="array" ref="B227">_xlfn._xlws.FILTER(Bookings!C:C, (Bookings!A:A=A227) * (Bookings!D:D="New"), "NONE")</f>
        <v>45117</v>
      </c>
      <c r="C227" s="10">
        <v>44927</v>
      </c>
      <c r="D227" s="9" t="str">
        <v>9544ce3b</v>
      </c>
      <c r="E227" s="9" t="str">
        <f>_xlfn.XLOOKUP(D227, Content!A:A, Content!C:C, "NONE")</f>
        <v>English</v>
      </c>
    </row>
    <row r="228" spans="1:5" x14ac:dyDescent="0.3">
      <c r="A228" s="9">
        <v>10021</v>
      </c>
      <c r="B228" s="10" cm="1">
        <f t="array" ref="B228">_xlfn._xlws.FILTER(Bookings!C:C, (Bookings!A:A=A228) * (Bookings!D:D="New"), "NONE")</f>
        <v>45117</v>
      </c>
      <c r="C228" s="10">
        <v>44866</v>
      </c>
      <c r="D228" s="9" t="str">
        <v>0be1e40e</v>
      </c>
      <c r="E228" s="9" t="str">
        <f>_xlfn.XLOOKUP(D228, Content!A:A, Content!C:C, "NONE")</f>
        <v>Telugu</v>
      </c>
    </row>
    <row r="229" spans="1:5" x14ac:dyDescent="0.3">
      <c r="A229" s="9">
        <v>10021</v>
      </c>
      <c r="B229" s="10" cm="1">
        <f t="array" ref="B229">_xlfn._xlws.FILTER(Bookings!C:C, (Bookings!A:A=A229) * (Bookings!D:D="New"), "NONE")</f>
        <v>45117</v>
      </c>
      <c r="C229" s="10">
        <v>45597</v>
      </c>
      <c r="D229" s="9" t="str">
        <v>e0abb092</v>
      </c>
      <c r="E229" s="9" t="str">
        <f>_xlfn.XLOOKUP(D229, Content!A:A, Content!C:C, "NONE")</f>
        <v>Malayalam</v>
      </c>
    </row>
    <row r="230" spans="1:5" x14ac:dyDescent="0.3">
      <c r="A230" s="9">
        <v>10021</v>
      </c>
      <c r="B230" s="10" cm="1">
        <f t="array" ref="B230">_xlfn._xlws.FILTER(Bookings!C:C, (Bookings!A:A=A230) * (Bookings!D:D="New"), "NONE")</f>
        <v>45117</v>
      </c>
      <c r="C230" s="10">
        <v>45047</v>
      </c>
      <c r="D230" s="9" t="str">
        <v>921da29a</v>
      </c>
      <c r="E230" s="9" t="str">
        <f>_xlfn.XLOOKUP(D230, Content!A:A, Content!C:C, "NONE")</f>
        <v>English</v>
      </c>
    </row>
    <row r="231" spans="1:5" x14ac:dyDescent="0.3">
      <c r="A231" s="9">
        <v>10022</v>
      </c>
      <c r="B231" s="10" cm="1">
        <f t="array" ref="B231">_xlfn._xlws.FILTER(Bookings!C:C, (Bookings!A:A=A231) * (Bookings!D:D="New"), "NONE")</f>
        <v>44556</v>
      </c>
      <c r="C231" s="10">
        <v>44896</v>
      </c>
      <c r="D231" s="9" t="str">
        <v>e24dee1d</v>
      </c>
      <c r="E231" s="9" t="str">
        <f>_xlfn.XLOOKUP(D231, Content!A:A, Content!C:C, "NONE")</f>
        <v>Telugu</v>
      </c>
    </row>
    <row r="232" spans="1:5" x14ac:dyDescent="0.3">
      <c r="A232" s="9">
        <v>10022</v>
      </c>
      <c r="B232" s="10" cm="1">
        <f t="array" ref="B232">_xlfn._xlws.FILTER(Bookings!C:C, (Bookings!A:A=A232) * (Bookings!D:D="New"), "NONE")</f>
        <v>44556</v>
      </c>
      <c r="C232" s="10">
        <v>45444</v>
      </c>
      <c r="D232" s="9" t="str">
        <v>459528e0</v>
      </c>
      <c r="E232" s="9" t="str">
        <f>_xlfn.XLOOKUP(D232, Content!A:A, Content!C:C, "NONE")</f>
        <v>English</v>
      </c>
    </row>
    <row r="233" spans="1:5" x14ac:dyDescent="0.3">
      <c r="A233" s="9">
        <v>10022</v>
      </c>
      <c r="B233" s="10" cm="1">
        <f t="array" ref="B233">_xlfn._xlws.FILTER(Bookings!C:C, (Bookings!A:A=A233) * (Bookings!D:D="New"), "NONE")</f>
        <v>44556</v>
      </c>
      <c r="C233" s="10">
        <v>44986</v>
      </c>
      <c r="D233" s="9" t="str">
        <v>6148f50b</v>
      </c>
      <c r="E233" s="9" t="str">
        <f>_xlfn.XLOOKUP(D233, Content!A:A, Content!C:C, "NONE")</f>
        <v>Tamil</v>
      </c>
    </row>
    <row r="234" spans="1:5" x14ac:dyDescent="0.3">
      <c r="A234" s="9">
        <v>10022</v>
      </c>
      <c r="B234" s="10" cm="1">
        <f t="array" ref="B234">_xlfn._xlws.FILTER(Bookings!C:C, (Bookings!A:A=A234) * (Bookings!D:D="New"), "NONE")</f>
        <v>44556</v>
      </c>
      <c r="C234" s="10">
        <v>44713</v>
      </c>
      <c r="D234" s="9" t="str">
        <v>ae026103</v>
      </c>
      <c r="E234" s="9" t="str">
        <f>_xlfn.XLOOKUP(D234, Content!A:A, Content!C:C, "NONE")</f>
        <v>Kannada</v>
      </c>
    </row>
    <row r="235" spans="1:5" x14ac:dyDescent="0.3">
      <c r="A235" s="9">
        <v>10022</v>
      </c>
      <c r="B235" s="10" cm="1">
        <f t="array" ref="B235">_xlfn._xlws.FILTER(Bookings!C:C, (Bookings!A:A=A235) * (Bookings!D:D="New"), "NONE")</f>
        <v>44556</v>
      </c>
      <c r="C235" s="10">
        <v>45413</v>
      </c>
      <c r="D235" s="9" t="str">
        <v>39c8c16a</v>
      </c>
      <c r="E235" s="9" t="str">
        <f>_xlfn.XLOOKUP(D235, Content!A:A, Content!C:C, "NONE")</f>
        <v>Malayalam</v>
      </c>
    </row>
    <row r="236" spans="1:5" x14ac:dyDescent="0.3">
      <c r="A236" s="9">
        <v>10022</v>
      </c>
      <c r="B236" s="10" cm="1">
        <f t="array" ref="B236">_xlfn._xlws.FILTER(Bookings!C:C, (Bookings!A:A=A236) * (Bookings!D:D="New"), "NONE")</f>
        <v>44556</v>
      </c>
      <c r="C236" s="10">
        <v>45444</v>
      </c>
      <c r="D236" s="9" t="str">
        <v>f72d44e6</v>
      </c>
      <c r="E236" s="9" t="str">
        <f>_xlfn.XLOOKUP(D236, Content!A:A, Content!C:C, "NONE")</f>
        <v>Malayalam</v>
      </c>
    </row>
    <row r="237" spans="1:5" x14ac:dyDescent="0.3">
      <c r="A237" s="9">
        <v>10022</v>
      </c>
      <c r="B237" s="10" cm="1">
        <f t="array" ref="B237">_xlfn._xlws.FILTER(Bookings!C:C, (Bookings!A:A=A237) * (Bookings!D:D="New"), "NONE")</f>
        <v>44556</v>
      </c>
      <c r="C237" s="10">
        <v>45505</v>
      </c>
      <c r="D237" s="9" t="str">
        <v>9544ce3b</v>
      </c>
      <c r="E237" s="9" t="str">
        <f>_xlfn.XLOOKUP(D237, Content!A:A, Content!C:C, "NONE")</f>
        <v>English</v>
      </c>
    </row>
    <row r="238" spans="1:5" x14ac:dyDescent="0.3">
      <c r="A238" s="9">
        <v>10022</v>
      </c>
      <c r="B238" s="10" cm="1">
        <f t="array" ref="B238">_xlfn._xlws.FILTER(Bookings!C:C, (Bookings!A:A=A238) * (Bookings!D:D="New"), "NONE")</f>
        <v>44556</v>
      </c>
      <c r="C238" s="10">
        <v>44958</v>
      </c>
      <c r="D238" s="9" t="str">
        <v>f83fb848</v>
      </c>
      <c r="E238" s="9" t="str">
        <f>_xlfn.XLOOKUP(D238, Content!A:A, Content!C:C, "NONE")</f>
        <v>Malayalam</v>
      </c>
    </row>
    <row r="239" spans="1:5" x14ac:dyDescent="0.3">
      <c r="A239" s="9">
        <v>10022</v>
      </c>
      <c r="B239" s="10" cm="1">
        <f t="array" ref="B239">_xlfn._xlws.FILTER(Bookings!C:C, (Bookings!A:A=A239) * (Bookings!D:D="New"), "NONE")</f>
        <v>44556</v>
      </c>
      <c r="C239" s="10">
        <v>44621</v>
      </c>
      <c r="D239" s="9" t="str">
        <v>7bc7f2c7</v>
      </c>
      <c r="E239" s="9" t="str">
        <f>_xlfn.XLOOKUP(D239, Content!A:A, Content!C:C, "NONE")</f>
        <v>Tamil</v>
      </c>
    </row>
    <row r="240" spans="1:5" x14ac:dyDescent="0.3">
      <c r="A240" s="9">
        <v>10022</v>
      </c>
      <c r="B240" s="10" cm="1">
        <f t="array" ref="B240">_xlfn._xlws.FILTER(Bookings!C:C, (Bookings!A:A=A240) * (Bookings!D:D="New"), "NONE")</f>
        <v>44556</v>
      </c>
      <c r="C240" s="10">
        <v>45474</v>
      </c>
      <c r="D240" s="9" t="str">
        <v>10101146</v>
      </c>
      <c r="E240" s="9" t="str">
        <f>_xlfn.XLOOKUP(D240, Content!A:A, Content!C:C, "NONE")</f>
        <v>Telugu</v>
      </c>
    </row>
    <row r="241" spans="1:5" x14ac:dyDescent="0.3">
      <c r="A241" s="9">
        <v>10022</v>
      </c>
      <c r="B241" s="10" cm="1">
        <f t="array" ref="B241">_xlfn._xlws.FILTER(Bookings!C:C, (Bookings!A:A=A241) * (Bookings!D:D="New"), "NONE")</f>
        <v>44556</v>
      </c>
      <c r="C241" s="10">
        <v>45352</v>
      </c>
      <c r="D241" s="9" t="str">
        <v>fc3255a1</v>
      </c>
      <c r="E241" s="9" t="str">
        <f>_xlfn.XLOOKUP(D241, Content!A:A, Content!C:C, "NONE")</f>
        <v>English</v>
      </c>
    </row>
    <row r="242" spans="1:5" x14ac:dyDescent="0.3">
      <c r="A242" s="9">
        <v>10022</v>
      </c>
      <c r="B242" s="10" cm="1">
        <f t="array" ref="B242">_xlfn._xlws.FILTER(Bookings!C:C, (Bookings!A:A=A242) * (Bookings!D:D="New"), "NONE")</f>
        <v>44556</v>
      </c>
      <c r="C242" s="10">
        <v>45231</v>
      </c>
      <c r="D242" s="9" t="str">
        <v>cc777b0c</v>
      </c>
      <c r="E242" s="9" t="str">
        <f>_xlfn.XLOOKUP(D242, Content!A:A, Content!C:C, "NONE")</f>
        <v>Hindi</v>
      </c>
    </row>
    <row r="243" spans="1:5" x14ac:dyDescent="0.3">
      <c r="A243" s="9">
        <v>10022</v>
      </c>
      <c r="B243" s="10" cm="1">
        <f t="array" ref="B243">_xlfn._xlws.FILTER(Bookings!C:C, (Bookings!A:A=A243) * (Bookings!D:D="New"), "NONE")</f>
        <v>44556</v>
      </c>
      <c r="C243" s="10">
        <v>45536</v>
      </c>
      <c r="D243" s="9" t="str">
        <v>2e190b5a</v>
      </c>
      <c r="E243" s="9" t="str">
        <f>_xlfn.XLOOKUP(D243, Content!A:A, Content!C:C, "NONE")</f>
        <v>Tamil</v>
      </c>
    </row>
    <row r="244" spans="1:5" x14ac:dyDescent="0.3">
      <c r="A244" s="9">
        <v>10022</v>
      </c>
      <c r="B244" s="10" cm="1">
        <f t="array" ref="B244">_xlfn._xlws.FILTER(Bookings!C:C, (Bookings!A:A=A244) * (Bookings!D:D="New"), "NONE")</f>
        <v>44556</v>
      </c>
      <c r="C244" s="10">
        <v>45170</v>
      </c>
      <c r="D244" s="9" t="str">
        <v>af4e0c6c</v>
      </c>
      <c r="E244" s="9" t="str">
        <f>_xlfn.XLOOKUP(D244, Content!A:A, Content!C:C, "NONE")</f>
        <v>Tamil</v>
      </c>
    </row>
    <row r="245" spans="1:5" x14ac:dyDescent="0.3">
      <c r="A245" s="9">
        <v>10023</v>
      </c>
      <c r="B245" s="10" cm="1">
        <f t="array" ref="B245">_xlfn._xlws.FILTER(Bookings!C:C, (Bookings!A:A=A245) * (Bookings!D:D="New"), "NONE")</f>
        <v>44126</v>
      </c>
      <c r="C245" s="10">
        <v>44986</v>
      </c>
      <c r="D245" s="9" t="str">
        <v>f83fb848</v>
      </c>
      <c r="E245" s="9" t="str">
        <f>_xlfn.XLOOKUP(D245, Content!A:A, Content!C:C, "NONE")</f>
        <v>Malayalam</v>
      </c>
    </row>
    <row r="246" spans="1:5" x14ac:dyDescent="0.3">
      <c r="A246" s="9">
        <v>10023</v>
      </c>
      <c r="B246" s="10" cm="1">
        <f t="array" ref="B246">_xlfn._xlws.FILTER(Bookings!C:C, (Bookings!A:A=A246) * (Bookings!D:D="New"), "NONE")</f>
        <v>44126</v>
      </c>
      <c r="C246" s="10">
        <v>45170</v>
      </c>
      <c r="D246" s="9" t="str">
        <v>566c44a8</v>
      </c>
      <c r="E246" s="9" t="str">
        <f>_xlfn.XLOOKUP(D246, Content!A:A, Content!C:C, "NONE")</f>
        <v>Tamil</v>
      </c>
    </row>
    <row r="247" spans="1:5" x14ac:dyDescent="0.3">
      <c r="A247" s="9">
        <v>10023</v>
      </c>
      <c r="B247" s="10" cm="1">
        <f t="array" ref="B247">_xlfn._xlws.FILTER(Bookings!C:C, (Bookings!A:A=A247) * (Bookings!D:D="New"), "NONE")</f>
        <v>44126</v>
      </c>
      <c r="C247" s="10">
        <v>44835</v>
      </c>
      <c r="D247" s="9" t="str">
        <v>3abe3a47</v>
      </c>
      <c r="E247" s="9" t="str">
        <f>_xlfn.XLOOKUP(D247, Content!A:A, Content!C:C, "NONE")</f>
        <v>English</v>
      </c>
    </row>
    <row r="248" spans="1:5" x14ac:dyDescent="0.3">
      <c r="A248" s="9">
        <v>10023</v>
      </c>
      <c r="B248" s="10" cm="1">
        <f t="array" ref="B248">_xlfn._xlws.FILTER(Bookings!C:C, (Bookings!A:A=A248) * (Bookings!D:D="New"), "NONE")</f>
        <v>44126</v>
      </c>
      <c r="C248" s="10">
        <v>45505</v>
      </c>
      <c r="D248" s="9" t="str">
        <v>ef45c45f</v>
      </c>
      <c r="E248" s="9" t="str">
        <f>_xlfn.XLOOKUP(D248, Content!A:A, Content!C:C, "NONE")</f>
        <v>Tamil</v>
      </c>
    </row>
    <row r="249" spans="1:5" x14ac:dyDescent="0.3">
      <c r="A249" s="9">
        <v>10023</v>
      </c>
      <c r="B249" s="10" cm="1">
        <f t="array" ref="B249">_xlfn._xlws.FILTER(Bookings!C:C, (Bookings!A:A=A249) * (Bookings!D:D="New"), "NONE")</f>
        <v>44126</v>
      </c>
      <c r="C249" s="10">
        <v>44986</v>
      </c>
      <c r="D249" s="9" t="str">
        <v>6cec19a5</v>
      </c>
      <c r="E249" s="9" t="str">
        <f>_xlfn.XLOOKUP(D249, Content!A:A, Content!C:C, "NONE")</f>
        <v>Malayalam</v>
      </c>
    </row>
    <row r="250" spans="1:5" x14ac:dyDescent="0.3">
      <c r="A250" s="9">
        <v>10023</v>
      </c>
      <c r="B250" s="10" cm="1">
        <f t="array" ref="B250">_xlfn._xlws.FILTER(Bookings!C:C, (Bookings!A:A=A250) * (Bookings!D:D="New"), "NONE")</f>
        <v>44126</v>
      </c>
      <c r="C250" s="10">
        <v>44927</v>
      </c>
      <c r="D250" s="9" t="str">
        <v>67b09f1b</v>
      </c>
      <c r="E250" s="9" t="str">
        <f>_xlfn.XLOOKUP(D250, Content!A:A, Content!C:C, "NONE")</f>
        <v>English</v>
      </c>
    </row>
    <row r="251" spans="1:5" x14ac:dyDescent="0.3">
      <c r="A251" s="9">
        <v>10023</v>
      </c>
      <c r="B251" s="10" cm="1">
        <f t="array" ref="B251">_xlfn._xlws.FILTER(Bookings!C:C, (Bookings!A:A=A251) * (Bookings!D:D="New"), "NONE")</f>
        <v>44126</v>
      </c>
      <c r="C251" s="10">
        <v>44593</v>
      </c>
      <c r="D251" s="9" t="str">
        <v>9544ce3b</v>
      </c>
      <c r="E251" s="9" t="str">
        <f>_xlfn.XLOOKUP(D251, Content!A:A, Content!C:C, "NONE")</f>
        <v>English</v>
      </c>
    </row>
    <row r="252" spans="1:5" x14ac:dyDescent="0.3">
      <c r="A252" s="9">
        <v>10023</v>
      </c>
      <c r="B252" s="10" cm="1">
        <f t="array" ref="B252">_xlfn._xlws.FILTER(Bookings!C:C, (Bookings!A:A=A252) * (Bookings!D:D="New"), "NONE")</f>
        <v>44126</v>
      </c>
      <c r="C252" s="10">
        <v>45566</v>
      </c>
      <c r="D252" s="9" t="str">
        <v>2f9c6d63</v>
      </c>
      <c r="E252" s="9" t="str">
        <f>_xlfn.XLOOKUP(D252, Content!A:A, Content!C:C, "NONE")</f>
        <v>Tamil</v>
      </c>
    </row>
    <row r="253" spans="1:5" x14ac:dyDescent="0.3">
      <c r="A253" s="9">
        <v>10023</v>
      </c>
      <c r="B253" s="10" cm="1">
        <f t="array" ref="B253">_xlfn._xlws.FILTER(Bookings!C:C, (Bookings!A:A=A253) * (Bookings!D:D="New"), "NONE")</f>
        <v>44126</v>
      </c>
      <c r="C253" s="10">
        <v>44743</v>
      </c>
      <c r="D253" s="9" t="str">
        <v>40fb817f</v>
      </c>
      <c r="E253" s="9" t="str">
        <f>_xlfn.XLOOKUP(D253, Content!A:A, Content!C:C, "NONE")</f>
        <v>Kannada</v>
      </c>
    </row>
    <row r="254" spans="1:5" x14ac:dyDescent="0.3">
      <c r="A254" s="9">
        <v>10023</v>
      </c>
      <c r="B254" s="10" cm="1">
        <f t="array" ref="B254">_xlfn._xlws.FILTER(Bookings!C:C, (Bookings!A:A=A254) * (Bookings!D:D="New"), "NONE")</f>
        <v>44126</v>
      </c>
      <c r="C254" s="10">
        <v>45383</v>
      </c>
      <c r="D254" s="9" t="str">
        <v>7fc77e90</v>
      </c>
      <c r="E254" s="9" t="str">
        <f>_xlfn.XLOOKUP(D254, Content!A:A, Content!C:C, "NONE")</f>
        <v>Malayalam</v>
      </c>
    </row>
    <row r="255" spans="1:5" x14ac:dyDescent="0.3">
      <c r="A255" s="9">
        <v>10023</v>
      </c>
      <c r="B255" s="10" cm="1">
        <f t="array" ref="B255">_xlfn._xlws.FILTER(Bookings!C:C, (Bookings!A:A=A255) * (Bookings!D:D="New"), "NONE")</f>
        <v>44126</v>
      </c>
      <c r="C255" s="10">
        <v>44896</v>
      </c>
      <c r="D255" s="9" t="str">
        <v>a48a202b</v>
      </c>
      <c r="E255" s="9" t="str">
        <f>_xlfn.XLOOKUP(D255, Content!A:A, Content!C:C, "NONE")</f>
        <v>Telugu</v>
      </c>
    </row>
    <row r="256" spans="1:5" x14ac:dyDescent="0.3">
      <c r="A256" s="9">
        <v>10023</v>
      </c>
      <c r="B256" s="10" cm="1">
        <f t="array" ref="B256">_xlfn._xlws.FILTER(Bookings!C:C, (Bookings!A:A=A256) * (Bookings!D:D="New"), "NONE")</f>
        <v>44126</v>
      </c>
      <c r="C256" s="10">
        <v>44562</v>
      </c>
      <c r="D256" s="9" t="str">
        <v>5833d4f3</v>
      </c>
      <c r="E256" s="9" t="str">
        <f>_xlfn.XLOOKUP(D256, Content!A:A, Content!C:C, "NONE")</f>
        <v>Malayalam</v>
      </c>
    </row>
    <row r="257" spans="1:5" x14ac:dyDescent="0.3">
      <c r="A257" s="9">
        <v>10023</v>
      </c>
      <c r="B257" s="10" cm="1">
        <f t="array" ref="B257">_xlfn._xlws.FILTER(Bookings!C:C, (Bookings!A:A=A257) * (Bookings!D:D="New"), "NONE")</f>
        <v>44126</v>
      </c>
      <c r="C257" s="10">
        <v>45170</v>
      </c>
      <c r="D257" s="9" t="str">
        <v>044707f1</v>
      </c>
      <c r="E257" s="9" t="str">
        <f>_xlfn.XLOOKUP(D257, Content!A:A, Content!C:C, "NONE")</f>
        <v>Kannada</v>
      </c>
    </row>
    <row r="258" spans="1:5" x14ac:dyDescent="0.3">
      <c r="A258" s="9">
        <v>10024</v>
      </c>
      <c r="B258" s="10" cm="1">
        <f t="array" ref="B258">_xlfn._xlws.FILTER(Bookings!C:C, (Bookings!A:A=A258) * (Bookings!D:D="New"), "NONE")</f>
        <v>44141</v>
      </c>
      <c r="C258" s="10">
        <v>45200</v>
      </c>
      <c r="D258" s="9" t="str">
        <v>75fa1246</v>
      </c>
      <c r="E258" s="9" t="str">
        <f>_xlfn.XLOOKUP(D258, Content!A:A, Content!C:C, "NONE")</f>
        <v>Tamil</v>
      </c>
    </row>
    <row r="259" spans="1:5" x14ac:dyDescent="0.3">
      <c r="A259" s="9">
        <v>10024</v>
      </c>
      <c r="B259" s="10" cm="1">
        <f t="array" ref="B259">_xlfn._xlws.FILTER(Bookings!C:C, (Bookings!A:A=A259) * (Bookings!D:D="New"), "NONE")</f>
        <v>44141</v>
      </c>
      <c r="C259" s="10">
        <v>44682</v>
      </c>
      <c r="D259" s="9" t="str">
        <v>35e41ff6</v>
      </c>
      <c r="E259" s="9" t="str">
        <f>_xlfn.XLOOKUP(D259, Content!A:A, Content!C:C, "NONE")</f>
        <v>Telugu</v>
      </c>
    </row>
    <row r="260" spans="1:5" x14ac:dyDescent="0.3">
      <c r="A260" s="9">
        <v>10024</v>
      </c>
      <c r="B260" s="10" cm="1">
        <f t="array" ref="B260">_xlfn._xlws.FILTER(Bookings!C:C, (Bookings!A:A=A260) * (Bookings!D:D="New"), "NONE")</f>
        <v>44141</v>
      </c>
      <c r="C260" s="10">
        <v>45292</v>
      </c>
      <c r="D260" s="9" t="str">
        <v>40fb817f</v>
      </c>
      <c r="E260" s="9" t="str">
        <f>_xlfn.XLOOKUP(D260, Content!A:A, Content!C:C, "NONE")</f>
        <v>Kannada</v>
      </c>
    </row>
    <row r="261" spans="1:5" x14ac:dyDescent="0.3">
      <c r="A261" s="9">
        <v>10024</v>
      </c>
      <c r="B261" s="10" cm="1">
        <f t="array" ref="B261">_xlfn._xlws.FILTER(Bookings!C:C, (Bookings!A:A=A261) * (Bookings!D:D="New"), "NONE")</f>
        <v>44141</v>
      </c>
      <c r="C261" s="10">
        <v>45292</v>
      </c>
      <c r="D261" s="9" t="str">
        <v>fcc640cb</v>
      </c>
      <c r="E261" s="9" t="str">
        <f>_xlfn.XLOOKUP(D261, Content!A:A, Content!C:C, "NONE")</f>
        <v>English</v>
      </c>
    </row>
    <row r="262" spans="1:5" x14ac:dyDescent="0.3">
      <c r="A262" s="9">
        <v>10024</v>
      </c>
      <c r="B262" s="10" cm="1">
        <f t="array" ref="B262">_xlfn._xlws.FILTER(Bookings!C:C, (Bookings!A:A=A262) * (Bookings!D:D="New"), "NONE")</f>
        <v>44141</v>
      </c>
      <c r="C262" s="10">
        <v>44986</v>
      </c>
      <c r="D262" s="9" t="str">
        <v>9c8c4c67</v>
      </c>
      <c r="E262" s="9" t="str">
        <f>_xlfn.XLOOKUP(D262, Content!A:A, Content!C:C, "NONE")</f>
        <v>English</v>
      </c>
    </row>
    <row r="263" spans="1:5" x14ac:dyDescent="0.3">
      <c r="A263" s="9">
        <v>10024</v>
      </c>
      <c r="B263" s="10" cm="1">
        <f t="array" ref="B263">_xlfn._xlws.FILTER(Bookings!C:C, (Bookings!A:A=A263) * (Bookings!D:D="New"), "NONE")</f>
        <v>44141</v>
      </c>
      <c r="C263" s="10">
        <v>44593</v>
      </c>
      <c r="D263" s="9" t="str">
        <v>607da286</v>
      </c>
      <c r="E263" s="9" t="str">
        <f>_xlfn.XLOOKUP(D263, Content!A:A, Content!C:C, "NONE")</f>
        <v>Kannada</v>
      </c>
    </row>
    <row r="264" spans="1:5" x14ac:dyDescent="0.3">
      <c r="A264" s="9">
        <v>10024</v>
      </c>
      <c r="B264" s="10" cm="1">
        <f t="array" ref="B264">_xlfn._xlws.FILTER(Bookings!C:C, (Bookings!A:A=A264) * (Bookings!D:D="New"), "NONE")</f>
        <v>44141</v>
      </c>
      <c r="C264" s="10">
        <v>44866</v>
      </c>
      <c r="D264" s="9" t="str">
        <v>b06fbc58</v>
      </c>
      <c r="E264" s="9" t="str">
        <f>_xlfn.XLOOKUP(D264, Content!A:A, Content!C:C, "NONE")</f>
        <v>Telugu</v>
      </c>
    </row>
    <row r="265" spans="1:5" x14ac:dyDescent="0.3">
      <c r="A265" s="9">
        <v>10024</v>
      </c>
      <c r="B265" s="10" cm="1">
        <f t="array" ref="B265">_xlfn._xlws.FILTER(Bookings!C:C, (Bookings!A:A=A265) * (Bookings!D:D="New"), "NONE")</f>
        <v>44141</v>
      </c>
      <c r="C265" s="10">
        <v>44713</v>
      </c>
      <c r="D265" s="9" t="str">
        <v>39c8c16a</v>
      </c>
      <c r="E265" s="9" t="str">
        <f>_xlfn.XLOOKUP(D265, Content!A:A, Content!C:C, "NONE")</f>
        <v>Malayalam</v>
      </c>
    </row>
    <row r="266" spans="1:5" x14ac:dyDescent="0.3">
      <c r="A266" s="9">
        <v>10024</v>
      </c>
      <c r="B266" s="10" cm="1">
        <f t="array" ref="B266">_xlfn._xlws.FILTER(Bookings!C:C, (Bookings!A:A=A266) * (Bookings!D:D="New"), "NONE")</f>
        <v>44141</v>
      </c>
      <c r="C266" s="10">
        <v>44593</v>
      </c>
      <c r="D266" s="9" t="str">
        <v>6d98c117</v>
      </c>
      <c r="E266" s="9" t="str">
        <f>_xlfn.XLOOKUP(D266, Content!A:A, Content!C:C, "NONE")</f>
        <v>English</v>
      </c>
    </row>
    <row r="267" spans="1:5" x14ac:dyDescent="0.3">
      <c r="A267" s="9">
        <v>10024</v>
      </c>
      <c r="B267" s="10" cm="1">
        <f t="array" ref="B267">_xlfn._xlws.FILTER(Bookings!C:C, (Bookings!A:A=A267) * (Bookings!D:D="New"), "NONE")</f>
        <v>44141</v>
      </c>
      <c r="C267" s="10">
        <v>44652</v>
      </c>
      <c r="D267" s="9" t="str">
        <v>586db896</v>
      </c>
      <c r="E267" s="9" t="str">
        <f>_xlfn.XLOOKUP(D267, Content!A:A, Content!C:C, "NONE")</f>
        <v>Tamil</v>
      </c>
    </row>
    <row r="268" spans="1:5" x14ac:dyDescent="0.3">
      <c r="A268" s="9">
        <v>10025</v>
      </c>
      <c r="B268" s="10" cm="1">
        <f t="array" ref="B268">_xlfn._xlws.FILTER(Bookings!C:C, (Bookings!A:A=A268) * (Bookings!D:D="New"), "NONE")</f>
        <v>44601</v>
      </c>
      <c r="C268" s="10">
        <v>45505</v>
      </c>
      <c r="D268" s="9" t="str">
        <v>5988d89d</v>
      </c>
      <c r="E268" s="9" t="str">
        <f>_xlfn.XLOOKUP(D268, Content!A:A, Content!C:C, "NONE")</f>
        <v>Hindi</v>
      </c>
    </row>
    <row r="269" spans="1:5" x14ac:dyDescent="0.3">
      <c r="A269" s="9">
        <v>10025</v>
      </c>
      <c r="B269" s="10" cm="1">
        <f t="array" ref="B269">_xlfn._xlws.FILTER(Bookings!C:C, (Bookings!A:A=A269) * (Bookings!D:D="New"), "NONE")</f>
        <v>44601</v>
      </c>
      <c r="C269" s="10">
        <v>44713</v>
      </c>
      <c r="D269" s="9" t="str">
        <v>8ce0be18</v>
      </c>
      <c r="E269" s="9" t="str">
        <f>_xlfn.XLOOKUP(D269, Content!A:A, Content!C:C, "NONE")</f>
        <v>Telugu</v>
      </c>
    </row>
    <row r="270" spans="1:5" x14ac:dyDescent="0.3">
      <c r="A270" s="9">
        <v>10025</v>
      </c>
      <c r="B270" s="10" cm="1">
        <f t="array" ref="B270">_xlfn._xlws.FILTER(Bookings!C:C, (Bookings!A:A=A270) * (Bookings!D:D="New"), "NONE")</f>
        <v>44601</v>
      </c>
      <c r="C270" s="10">
        <v>44593</v>
      </c>
      <c r="D270" s="9" t="str">
        <v>9767fb4f</v>
      </c>
      <c r="E270" s="9" t="str">
        <f>_xlfn.XLOOKUP(D270, Content!A:A, Content!C:C, "NONE")</f>
        <v>Telugu</v>
      </c>
    </row>
    <row r="271" spans="1:5" x14ac:dyDescent="0.3">
      <c r="A271" s="9">
        <v>10025</v>
      </c>
      <c r="B271" s="10" cm="1">
        <f t="array" ref="B271">_xlfn._xlws.FILTER(Bookings!C:C, (Bookings!A:A=A271) * (Bookings!D:D="New"), "NONE")</f>
        <v>44601</v>
      </c>
      <c r="C271" s="10">
        <v>45474</v>
      </c>
      <c r="D271" s="9" t="str">
        <v>af4e0c6c</v>
      </c>
      <c r="E271" s="9" t="str">
        <f>_xlfn.XLOOKUP(D271, Content!A:A, Content!C:C, "NONE")</f>
        <v>Tamil</v>
      </c>
    </row>
    <row r="272" spans="1:5" x14ac:dyDescent="0.3">
      <c r="A272" s="9">
        <v>10025</v>
      </c>
      <c r="B272" s="10" cm="1">
        <f t="array" ref="B272">_xlfn._xlws.FILTER(Bookings!C:C, (Bookings!A:A=A272) * (Bookings!D:D="New"), "NONE")</f>
        <v>44601</v>
      </c>
      <c r="C272" s="10">
        <v>45047</v>
      </c>
      <c r="D272" s="9" t="str">
        <v>2f9c6d63</v>
      </c>
      <c r="E272" s="9" t="str">
        <f>_xlfn.XLOOKUP(D272, Content!A:A, Content!C:C, "NONE")</f>
        <v>Tamil</v>
      </c>
    </row>
    <row r="273" spans="1:5" x14ac:dyDescent="0.3">
      <c r="A273" s="9">
        <v>10025</v>
      </c>
      <c r="B273" s="10" cm="1">
        <f t="array" ref="B273">_xlfn._xlws.FILTER(Bookings!C:C, (Bookings!A:A=A273) * (Bookings!D:D="New"), "NONE")</f>
        <v>44601</v>
      </c>
      <c r="C273" s="10">
        <v>45292</v>
      </c>
      <c r="D273" s="9" t="str">
        <v>fa1a76a3</v>
      </c>
      <c r="E273" s="9" t="str">
        <f>_xlfn.XLOOKUP(D273, Content!A:A, Content!C:C, "NONE")</f>
        <v>Tamil</v>
      </c>
    </row>
    <row r="274" spans="1:5" x14ac:dyDescent="0.3">
      <c r="A274" s="9">
        <v>10025</v>
      </c>
      <c r="B274" s="10" cm="1">
        <f t="array" ref="B274">_xlfn._xlws.FILTER(Bookings!C:C, (Bookings!A:A=A274) * (Bookings!D:D="New"), "NONE")</f>
        <v>44601</v>
      </c>
      <c r="C274" s="10">
        <v>45413</v>
      </c>
      <c r="D274" s="9" t="str">
        <v>2e190b5a</v>
      </c>
      <c r="E274" s="9" t="str">
        <f>_xlfn.XLOOKUP(D274, Content!A:A, Content!C:C, "NONE")</f>
        <v>Tamil</v>
      </c>
    </row>
    <row r="275" spans="1:5" x14ac:dyDescent="0.3">
      <c r="A275" s="9">
        <v>10025</v>
      </c>
      <c r="B275" s="10" cm="1">
        <f t="array" ref="B275">_xlfn._xlws.FILTER(Bookings!C:C, (Bookings!A:A=A275) * (Bookings!D:D="New"), "NONE")</f>
        <v>44601</v>
      </c>
      <c r="C275" s="10">
        <v>44652</v>
      </c>
      <c r="D275" s="9" t="str">
        <v>40fb817f</v>
      </c>
      <c r="E275" s="9" t="str">
        <f>_xlfn.XLOOKUP(D275, Content!A:A, Content!C:C, "NONE")</f>
        <v>Kannada</v>
      </c>
    </row>
    <row r="276" spans="1:5" x14ac:dyDescent="0.3">
      <c r="A276" s="9">
        <v>10025</v>
      </c>
      <c r="B276" s="10" cm="1">
        <f t="array" ref="B276">_xlfn._xlws.FILTER(Bookings!C:C, (Bookings!A:A=A276) * (Bookings!D:D="New"), "NONE")</f>
        <v>44601</v>
      </c>
      <c r="C276" s="10">
        <v>45352</v>
      </c>
      <c r="D276" s="9" t="str">
        <v>67b09f1b</v>
      </c>
      <c r="E276" s="9" t="str">
        <f>_xlfn.XLOOKUP(D276, Content!A:A, Content!C:C, "NONE")</f>
        <v>English</v>
      </c>
    </row>
    <row r="277" spans="1:5" x14ac:dyDescent="0.3">
      <c r="A277" s="9">
        <v>10025</v>
      </c>
      <c r="B277" s="10" cm="1">
        <f t="array" ref="B277">_xlfn._xlws.FILTER(Bookings!C:C, (Bookings!A:A=A277) * (Bookings!D:D="New"), "NONE")</f>
        <v>44601</v>
      </c>
      <c r="C277" s="10">
        <v>45352</v>
      </c>
      <c r="D277" s="9" t="str">
        <v>fc3255a1</v>
      </c>
      <c r="E277" s="9" t="str">
        <f>_xlfn.XLOOKUP(D277, Content!A:A, Content!C:C, "NONE")</f>
        <v>English</v>
      </c>
    </row>
    <row r="278" spans="1:5" x14ac:dyDescent="0.3">
      <c r="A278" s="9">
        <v>10025</v>
      </c>
      <c r="B278" s="10" cm="1">
        <f t="array" ref="B278">_xlfn._xlws.FILTER(Bookings!C:C, (Bookings!A:A=A278) * (Bookings!D:D="New"), "NONE")</f>
        <v>44601</v>
      </c>
      <c r="C278" s="10">
        <v>45139</v>
      </c>
      <c r="D278" s="9" t="str">
        <v>7bc7f2c7</v>
      </c>
      <c r="E278" s="9" t="str">
        <f>_xlfn.XLOOKUP(D278, Content!A:A, Content!C:C, "NONE")</f>
        <v>Tamil</v>
      </c>
    </row>
    <row r="279" spans="1:5" x14ac:dyDescent="0.3">
      <c r="A279" s="9">
        <v>10025</v>
      </c>
      <c r="B279" s="10" cm="1">
        <f t="array" ref="B279">_xlfn._xlws.FILTER(Bookings!C:C, (Bookings!A:A=A279) * (Bookings!D:D="New"), "NONE")</f>
        <v>44601</v>
      </c>
      <c r="C279" s="10">
        <v>45413</v>
      </c>
      <c r="D279" s="9" t="str">
        <v>07976026</v>
      </c>
      <c r="E279" s="9" t="str">
        <f>_xlfn.XLOOKUP(D279, Content!A:A, Content!C:C, "NONE")</f>
        <v>Malayalam</v>
      </c>
    </row>
    <row r="280" spans="1:5" x14ac:dyDescent="0.3">
      <c r="A280" s="9">
        <v>10025</v>
      </c>
      <c r="B280" s="10" cm="1">
        <f t="array" ref="B280">_xlfn._xlws.FILTER(Bookings!C:C, (Bookings!A:A=A280) * (Bookings!D:D="New"), "NONE")</f>
        <v>44601</v>
      </c>
      <c r="C280" s="10">
        <v>44621</v>
      </c>
      <c r="D280" s="9" t="str">
        <v>d6e6f4af</v>
      </c>
      <c r="E280" s="9" t="str">
        <f>_xlfn.XLOOKUP(D280, Content!A:A, Content!C:C, "NONE")</f>
        <v>Malayalam</v>
      </c>
    </row>
    <row r="281" spans="1:5" x14ac:dyDescent="0.3">
      <c r="A281" s="9">
        <v>10026</v>
      </c>
      <c r="B281" s="10" cm="1">
        <f t="array" ref="B281">_xlfn._xlws.FILTER(Bookings!C:C, (Bookings!A:A=A281) * (Bookings!D:D="New"), "NONE")</f>
        <v>44038</v>
      </c>
      <c r="C281" s="10">
        <v>45627</v>
      </c>
      <c r="D281" s="9" t="str">
        <v>fda707e0</v>
      </c>
      <c r="E281" s="9" t="str">
        <f>_xlfn.XLOOKUP(D281, Content!A:A, Content!C:C, "NONE")</f>
        <v>Tamil</v>
      </c>
    </row>
    <row r="282" spans="1:5" x14ac:dyDescent="0.3">
      <c r="A282" s="9">
        <v>10026</v>
      </c>
      <c r="B282" s="10" cm="1">
        <f t="array" ref="B282">_xlfn._xlws.FILTER(Bookings!C:C, (Bookings!A:A=A282) * (Bookings!D:D="New"), "NONE")</f>
        <v>44038</v>
      </c>
      <c r="C282" s="10">
        <v>45444</v>
      </c>
      <c r="D282" s="9" t="str">
        <v>af4e0c6c</v>
      </c>
      <c r="E282" s="9" t="str">
        <f>_xlfn.XLOOKUP(D282, Content!A:A, Content!C:C, "NONE")</f>
        <v>Tamil</v>
      </c>
    </row>
    <row r="283" spans="1:5" x14ac:dyDescent="0.3">
      <c r="A283" s="9">
        <v>10026</v>
      </c>
      <c r="B283" s="10" cm="1">
        <f t="array" ref="B283">_xlfn._xlws.FILTER(Bookings!C:C, (Bookings!A:A=A283) * (Bookings!D:D="New"), "NONE")</f>
        <v>44038</v>
      </c>
      <c r="C283" s="10">
        <v>44774</v>
      </c>
      <c r="D283" s="9" t="str">
        <v>9c8c4c67</v>
      </c>
      <c r="E283" s="9" t="str">
        <f>_xlfn.XLOOKUP(D283, Content!A:A, Content!C:C, "NONE")</f>
        <v>English</v>
      </c>
    </row>
    <row r="284" spans="1:5" x14ac:dyDescent="0.3">
      <c r="A284" s="9">
        <v>10026</v>
      </c>
      <c r="B284" s="10" cm="1">
        <f t="array" ref="B284">_xlfn._xlws.FILTER(Bookings!C:C, (Bookings!A:A=A284) * (Bookings!D:D="New"), "NONE")</f>
        <v>44038</v>
      </c>
      <c r="C284" s="10">
        <v>44743</v>
      </c>
      <c r="D284" s="9" t="str">
        <v>8ce0be18</v>
      </c>
      <c r="E284" s="9" t="str">
        <f>_xlfn.XLOOKUP(D284, Content!A:A, Content!C:C, "NONE")</f>
        <v>Telugu</v>
      </c>
    </row>
    <row r="285" spans="1:5" x14ac:dyDescent="0.3">
      <c r="A285" s="9">
        <v>10026</v>
      </c>
      <c r="B285" s="10" cm="1">
        <f t="array" ref="B285">_xlfn._xlws.FILTER(Bookings!C:C, (Bookings!A:A=A285) * (Bookings!D:D="New"), "NONE")</f>
        <v>44038</v>
      </c>
      <c r="C285" s="10">
        <v>45292</v>
      </c>
      <c r="D285" s="9" t="str">
        <v>53dcee70</v>
      </c>
      <c r="E285" s="9" t="str">
        <f>_xlfn.XLOOKUP(D285, Content!A:A, Content!C:C, "NONE")</f>
        <v>Kannada</v>
      </c>
    </row>
    <row r="286" spans="1:5" x14ac:dyDescent="0.3">
      <c r="A286" s="9">
        <v>10026</v>
      </c>
      <c r="B286" s="10" cm="1">
        <f t="array" ref="B286">_xlfn._xlws.FILTER(Bookings!C:C, (Bookings!A:A=A286) * (Bookings!D:D="New"), "NONE")</f>
        <v>44038</v>
      </c>
      <c r="C286" s="10">
        <v>44896</v>
      </c>
      <c r="D286" s="9" t="str">
        <v>39c8c16a</v>
      </c>
      <c r="E286" s="9" t="str">
        <f>_xlfn.XLOOKUP(D286, Content!A:A, Content!C:C, "NONE")</f>
        <v>Malayalam</v>
      </c>
    </row>
    <row r="287" spans="1:5" x14ac:dyDescent="0.3">
      <c r="A287" s="9">
        <v>10026</v>
      </c>
      <c r="B287" s="10" cm="1">
        <f t="array" ref="B287">_xlfn._xlws.FILTER(Bookings!C:C, (Bookings!A:A=A287) * (Bookings!D:D="New"), "NONE")</f>
        <v>44038</v>
      </c>
      <c r="C287" s="10">
        <v>45323</v>
      </c>
      <c r="D287" s="9" t="str">
        <v>618d5c47</v>
      </c>
      <c r="E287" s="9" t="str">
        <f>_xlfn.XLOOKUP(D287, Content!A:A, Content!C:C, "NONE")</f>
        <v>Hindi</v>
      </c>
    </row>
    <row r="288" spans="1:5" x14ac:dyDescent="0.3">
      <c r="A288" s="9">
        <v>10027</v>
      </c>
      <c r="B288" s="10" cm="1">
        <f t="array" ref="B288">_xlfn._xlws.FILTER(Bookings!C:C, (Bookings!A:A=A288) * (Bookings!D:D="New"), "NONE")</f>
        <v>44417</v>
      </c>
      <c r="C288" s="10">
        <v>44805</v>
      </c>
      <c r="D288" s="9" t="str">
        <v>1187d074</v>
      </c>
      <c r="E288" s="9" t="str">
        <f>_xlfn.XLOOKUP(D288, Content!A:A, Content!C:C, "NONE")</f>
        <v>English</v>
      </c>
    </row>
    <row r="289" spans="1:5" x14ac:dyDescent="0.3">
      <c r="A289" s="9">
        <v>10027</v>
      </c>
      <c r="B289" s="10" cm="1">
        <f t="array" ref="B289">_xlfn._xlws.FILTER(Bookings!C:C, (Bookings!A:A=A289) * (Bookings!D:D="New"), "NONE")</f>
        <v>44417</v>
      </c>
      <c r="C289" s="10">
        <v>44713</v>
      </c>
      <c r="D289" s="9" t="str">
        <v>fd1ad95a</v>
      </c>
      <c r="E289" s="9" t="str">
        <f>_xlfn.XLOOKUP(D289, Content!A:A, Content!C:C, "NONE")</f>
        <v>English</v>
      </c>
    </row>
    <row r="290" spans="1:5" x14ac:dyDescent="0.3">
      <c r="A290" s="9">
        <v>10027</v>
      </c>
      <c r="B290" s="10" cm="1">
        <f t="array" ref="B290">_xlfn._xlws.FILTER(Bookings!C:C, (Bookings!A:A=A290) * (Bookings!D:D="New"), "NONE")</f>
        <v>44417</v>
      </c>
      <c r="C290" s="10">
        <v>45566</v>
      </c>
      <c r="D290" s="9" t="str">
        <v>2e190b5a</v>
      </c>
      <c r="E290" s="9" t="str">
        <f>_xlfn.XLOOKUP(D290, Content!A:A, Content!C:C, "NONE")</f>
        <v>Tamil</v>
      </c>
    </row>
    <row r="291" spans="1:5" x14ac:dyDescent="0.3">
      <c r="A291" s="9">
        <v>10027</v>
      </c>
      <c r="B291" s="10" cm="1">
        <f t="array" ref="B291">_xlfn._xlws.FILTER(Bookings!C:C, (Bookings!A:A=A291) * (Bookings!D:D="New"), "NONE")</f>
        <v>44417</v>
      </c>
      <c r="C291" s="10">
        <v>45536</v>
      </c>
      <c r="D291" s="9" t="str">
        <v>c5c4fdf9</v>
      </c>
      <c r="E291" s="9" t="str">
        <f>_xlfn.XLOOKUP(D291, Content!A:A, Content!C:C, "NONE")</f>
        <v>Telugu</v>
      </c>
    </row>
    <row r="292" spans="1:5" x14ac:dyDescent="0.3">
      <c r="A292" s="9">
        <v>10027</v>
      </c>
      <c r="B292" s="10" cm="1">
        <f t="array" ref="B292">_xlfn._xlws.FILTER(Bookings!C:C, (Bookings!A:A=A292) * (Bookings!D:D="New"), "NONE")</f>
        <v>44417</v>
      </c>
      <c r="C292" s="10">
        <v>44896</v>
      </c>
      <c r="D292" s="9" t="str">
        <v>40e9137d</v>
      </c>
      <c r="E292" s="9" t="str">
        <f>_xlfn.XLOOKUP(D292, Content!A:A, Content!C:C, "NONE")</f>
        <v>Telugu</v>
      </c>
    </row>
    <row r="293" spans="1:5" x14ac:dyDescent="0.3">
      <c r="A293" s="9">
        <v>10027</v>
      </c>
      <c r="B293" s="10" cm="1">
        <f t="array" ref="B293">_xlfn._xlws.FILTER(Bookings!C:C, (Bookings!A:A=A293) * (Bookings!D:D="New"), "NONE")</f>
        <v>44417</v>
      </c>
      <c r="C293" s="10">
        <v>45444</v>
      </c>
      <c r="D293" s="9" t="str">
        <v>9452bf77</v>
      </c>
      <c r="E293" s="9" t="str">
        <f>_xlfn.XLOOKUP(D293, Content!A:A, Content!C:C, "NONE")</f>
        <v>English</v>
      </c>
    </row>
    <row r="294" spans="1:5" x14ac:dyDescent="0.3">
      <c r="A294" s="9">
        <v>10027</v>
      </c>
      <c r="B294" s="10" cm="1">
        <f t="array" ref="B294">_xlfn._xlws.FILTER(Bookings!C:C, (Bookings!A:A=A294) * (Bookings!D:D="New"), "NONE")</f>
        <v>44417</v>
      </c>
      <c r="C294" s="10">
        <v>45444</v>
      </c>
      <c r="D294" s="9" t="str">
        <v>30bb7728</v>
      </c>
      <c r="E294" s="9" t="str">
        <f>_xlfn.XLOOKUP(D294, Content!A:A, Content!C:C, "NONE")</f>
        <v>Tamil</v>
      </c>
    </row>
    <row r="295" spans="1:5" x14ac:dyDescent="0.3">
      <c r="A295" s="9">
        <v>10027</v>
      </c>
      <c r="B295" s="10" cm="1">
        <f t="array" ref="B295">_xlfn._xlws.FILTER(Bookings!C:C, (Bookings!A:A=A295) * (Bookings!D:D="New"), "NONE")</f>
        <v>44417</v>
      </c>
      <c r="C295" s="10">
        <v>45261</v>
      </c>
      <c r="D295" s="9" t="str">
        <v>b72e97f6</v>
      </c>
      <c r="E295" s="9" t="str">
        <f>_xlfn.XLOOKUP(D295, Content!A:A, Content!C:C, "NONE")</f>
        <v>Hindi</v>
      </c>
    </row>
    <row r="296" spans="1:5" x14ac:dyDescent="0.3">
      <c r="A296" s="9">
        <v>10027</v>
      </c>
      <c r="B296" s="10" cm="1">
        <f t="array" ref="B296">_xlfn._xlws.FILTER(Bookings!C:C, (Bookings!A:A=A296) * (Bookings!D:D="New"), "NONE")</f>
        <v>44417</v>
      </c>
      <c r="C296" s="10">
        <v>45627</v>
      </c>
      <c r="D296" s="9" t="str">
        <v>67b09f1b</v>
      </c>
      <c r="E296" s="9" t="str">
        <f>_xlfn.XLOOKUP(D296, Content!A:A, Content!C:C, "NONE")</f>
        <v>English</v>
      </c>
    </row>
    <row r="297" spans="1:5" x14ac:dyDescent="0.3">
      <c r="A297" s="9">
        <v>10027</v>
      </c>
      <c r="B297" s="10" cm="1">
        <f t="array" ref="B297">_xlfn._xlws.FILTER(Bookings!C:C, (Bookings!A:A=A297) * (Bookings!D:D="New"), "NONE")</f>
        <v>44417</v>
      </c>
      <c r="C297" s="10">
        <v>44713</v>
      </c>
      <c r="D297" s="9" t="str">
        <v>ef45c45f</v>
      </c>
      <c r="E297" s="9" t="str">
        <f>_xlfn.XLOOKUP(D297, Content!A:A, Content!C:C, "NONE")</f>
        <v>Tamil</v>
      </c>
    </row>
    <row r="298" spans="1:5" x14ac:dyDescent="0.3">
      <c r="A298" s="9">
        <v>10028</v>
      </c>
      <c r="B298" s="10" cm="1">
        <f t="array" ref="B298">_xlfn._xlws.FILTER(Bookings!C:C, (Bookings!A:A=A298) * (Bookings!D:D="New"), "NONE")</f>
        <v>44915</v>
      </c>
      <c r="C298" s="10">
        <v>45474</v>
      </c>
      <c r="D298" s="9" t="str">
        <v>19351768</v>
      </c>
      <c r="E298" s="9" t="str">
        <f>_xlfn.XLOOKUP(D298, Content!A:A, Content!C:C, "NONE")</f>
        <v>Malayalam</v>
      </c>
    </row>
    <row r="299" spans="1:5" x14ac:dyDescent="0.3">
      <c r="A299" s="9">
        <v>10028</v>
      </c>
      <c r="B299" s="10" cm="1">
        <f t="array" ref="B299">_xlfn._xlws.FILTER(Bookings!C:C, (Bookings!A:A=A299) * (Bookings!D:D="New"), "NONE")</f>
        <v>44915</v>
      </c>
      <c r="C299" s="10">
        <v>45047</v>
      </c>
      <c r="D299" s="9" t="str">
        <v>459528e0</v>
      </c>
      <c r="E299" s="9" t="str">
        <f>_xlfn.XLOOKUP(D299, Content!A:A, Content!C:C, "NONE")</f>
        <v>English</v>
      </c>
    </row>
    <row r="300" spans="1:5" x14ac:dyDescent="0.3">
      <c r="A300" s="9">
        <v>10028</v>
      </c>
      <c r="B300" s="10" cm="1">
        <f t="array" ref="B300">_xlfn._xlws.FILTER(Bookings!C:C, (Bookings!A:A=A300) * (Bookings!D:D="New"), "NONE")</f>
        <v>44915</v>
      </c>
      <c r="C300" s="10">
        <v>45444</v>
      </c>
      <c r="D300" s="9" t="str">
        <v>ed012678</v>
      </c>
      <c r="E300" s="9" t="str">
        <f>_xlfn.XLOOKUP(D300, Content!A:A, Content!C:C, "NONE")</f>
        <v>Telugu</v>
      </c>
    </row>
    <row r="301" spans="1:5" x14ac:dyDescent="0.3">
      <c r="A301" s="9">
        <v>10028</v>
      </c>
      <c r="B301" s="10" cm="1">
        <f t="array" ref="B301">_xlfn._xlws.FILTER(Bookings!C:C, (Bookings!A:A=A301) * (Bookings!D:D="New"), "NONE")</f>
        <v>44915</v>
      </c>
      <c r="C301" s="10">
        <v>45566</v>
      </c>
      <c r="D301" s="9" t="str">
        <v>fe99e0ba</v>
      </c>
      <c r="E301" s="9" t="str">
        <f>_xlfn.XLOOKUP(D301, Content!A:A, Content!C:C, "NONE")</f>
        <v>English</v>
      </c>
    </row>
    <row r="302" spans="1:5" x14ac:dyDescent="0.3">
      <c r="A302" s="9">
        <v>10028</v>
      </c>
      <c r="B302" s="10" cm="1">
        <f t="array" ref="B302">_xlfn._xlws.FILTER(Bookings!C:C, (Bookings!A:A=A302) * (Bookings!D:D="New"), "NONE")</f>
        <v>44915</v>
      </c>
      <c r="C302" s="10">
        <v>45261</v>
      </c>
      <c r="D302" s="9" t="str">
        <v>cc777b0c</v>
      </c>
      <c r="E302" s="9" t="str">
        <f>_xlfn.XLOOKUP(D302, Content!A:A, Content!C:C, "NONE")</f>
        <v>Hindi</v>
      </c>
    </row>
    <row r="303" spans="1:5" x14ac:dyDescent="0.3">
      <c r="A303" s="9">
        <v>10028</v>
      </c>
      <c r="B303" s="10" cm="1">
        <f t="array" ref="B303">_xlfn._xlws.FILTER(Bookings!C:C, (Bookings!A:A=A303) * (Bookings!D:D="New"), "NONE")</f>
        <v>44915</v>
      </c>
      <c r="C303" s="10">
        <v>44743</v>
      </c>
      <c r="D303" s="9" t="str">
        <v>6fc6d737</v>
      </c>
      <c r="E303" s="9" t="str">
        <f>_xlfn.XLOOKUP(D303, Content!A:A, Content!C:C, "NONE")</f>
        <v>Malayalam</v>
      </c>
    </row>
    <row r="304" spans="1:5" x14ac:dyDescent="0.3">
      <c r="A304" s="9">
        <v>10028</v>
      </c>
      <c r="B304" s="10" cm="1">
        <f t="array" ref="B304">_xlfn._xlws.FILTER(Bookings!C:C, (Bookings!A:A=A304) * (Bookings!D:D="New"), "NONE")</f>
        <v>44915</v>
      </c>
      <c r="C304" s="10">
        <v>45170</v>
      </c>
      <c r="D304" s="9" t="str">
        <v>7fc77e90</v>
      </c>
      <c r="E304" s="9" t="str">
        <f>_xlfn.XLOOKUP(D304, Content!A:A, Content!C:C, "NONE")</f>
        <v>Malayalam</v>
      </c>
    </row>
    <row r="305" spans="1:5" x14ac:dyDescent="0.3">
      <c r="A305" s="9">
        <v>10028</v>
      </c>
      <c r="B305" s="10" cm="1">
        <f t="array" ref="B305">_xlfn._xlws.FILTER(Bookings!C:C, (Bookings!A:A=A305) * (Bookings!D:D="New"), "NONE")</f>
        <v>44915</v>
      </c>
      <c r="C305" s="10">
        <v>45566</v>
      </c>
      <c r="D305" s="9" t="str">
        <v>cc9d9893</v>
      </c>
      <c r="E305" s="9" t="str">
        <f>_xlfn.XLOOKUP(D305, Content!A:A, Content!C:C, "NONE")</f>
        <v>Malayalam</v>
      </c>
    </row>
    <row r="306" spans="1:5" x14ac:dyDescent="0.3">
      <c r="A306" s="9">
        <v>10028</v>
      </c>
      <c r="B306" s="10" cm="1">
        <f t="array" ref="B306">_xlfn._xlws.FILTER(Bookings!C:C, (Bookings!A:A=A306) * (Bookings!D:D="New"), "NONE")</f>
        <v>44915</v>
      </c>
      <c r="C306" s="10">
        <v>44805</v>
      </c>
      <c r="D306" s="9" t="str">
        <v>c324f9b4</v>
      </c>
      <c r="E306" s="9" t="str">
        <f>_xlfn.XLOOKUP(D306, Content!A:A, Content!C:C, "NONE")</f>
        <v>Tamil</v>
      </c>
    </row>
    <row r="307" spans="1:5" x14ac:dyDescent="0.3">
      <c r="A307" s="9">
        <v>10028</v>
      </c>
      <c r="B307" s="10" cm="1">
        <f t="array" ref="B307">_xlfn._xlws.FILTER(Bookings!C:C, (Bookings!A:A=A307) * (Bookings!D:D="New"), "NONE")</f>
        <v>44915</v>
      </c>
      <c r="C307" s="10">
        <v>45323</v>
      </c>
      <c r="D307" s="9" t="str">
        <v>10101146</v>
      </c>
      <c r="E307" s="9" t="str">
        <f>_xlfn.XLOOKUP(D307, Content!A:A, Content!C:C, "NONE")</f>
        <v>Telugu</v>
      </c>
    </row>
    <row r="308" spans="1:5" x14ac:dyDescent="0.3">
      <c r="A308" s="9">
        <v>10028</v>
      </c>
      <c r="B308" s="10" cm="1">
        <f t="array" ref="B308">_xlfn._xlws.FILTER(Bookings!C:C, (Bookings!A:A=A308) * (Bookings!D:D="New"), "NONE")</f>
        <v>44915</v>
      </c>
      <c r="C308" s="10">
        <v>45597</v>
      </c>
      <c r="D308" s="9" t="str">
        <v>1187d074</v>
      </c>
      <c r="E308" s="9" t="str">
        <f>_xlfn.XLOOKUP(D308, Content!A:A, Content!C:C, "NONE")</f>
        <v>English</v>
      </c>
    </row>
    <row r="309" spans="1:5" x14ac:dyDescent="0.3">
      <c r="A309" s="9">
        <v>10028</v>
      </c>
      <c r="B309" s="10" cm="1">
        <f t="array" ref="B309">_xlfn._xlws.FILTER(Bookings!C:C, (Bookings!A:A=A309) * (Bookings!D:D="New"), "NONE")</f>
        <v>44915</v>
      </c>
      <c r="C309" s="10">
        <v>45627</v>
      </c>
      <c r="D309" s="9" t="str">
        <v>566c44a8</v>
      </c>
      <c r="E309" s="9" t="str">
        <f>_xlfn.XLOOKUP(D309, Content!A:A, Content!C:C, "NONE")</f>
        <v>Tamil</v>
      </c>
    </row>
    <row r="310" spans="1:5" x14ac:dyDescent="0.3">
      <c r="A310" s="9">
        <v>10028</v>
      </c>
      <c r="B310" s="10" cm="1">
        <f t="array" ref="B310">_xlfn._xlws.FILTER(Bookings!C:C, (Bookings!A:A=A310) * (Bookings!D:D="New"), "NONE")</f>
        <v>44915</v>
      </c>
      <c r="C310" s="10">
        <v>45047</v>
      </c>
      <c r="D310" s="9" t="str">
        <v>b72e97f6</v>
      </c>
      <c r="E310" s="9" t="str">
        <f>_xlfn.XLOOKUP(D310, Content!A:A, Content!C:C, "NONE")</f>
        <v>Hindi</v>
      </c>
    </row>
    <row r="311" spans="1:5" x14ac:dyDescent="0.3">
      <c r="A311" s="9">
        <v>10028</v>
      </c>
      <c r="B311" s="10" cm="1">
        <f t="array" ref="B311">_xlfn._xlws.FILTER(Bookings!C:C, (Bookings!A:A=A311) * (Bookings!D:D="New"), "NONE")</f>
        <v>44915</v>
      </c>
      <c r="C311" s="10">
        <v>44713</v>
      </c>
      <c r="D311" s="9" t="str">
        <v>f1c74cb8</v>
      </c>
      <c r="E311" s="9" t="str">
        <f>_xlfn.XLOOKUP(D311, Content!A:A, Content!C:C, "NONE")</f>
        <v>Kannada</v>
      </c>
    </row>
    <row r="312" spans="1:5" x14ac:dyDescent="0.3">
      <c r="A312" s="9">
        <v>10029</v>
      </c>
      <c r="B312" s="10" cm="1">
        <f t="array" ref="B312">_xlfn._xlws.FILTER(Bookings!C:C, (Bookings!A:A=A312) * (Bookings!D:D="New"), "NONE")</f>
        <v>44143</v>
      </c>
      <c r="C312" s="10">
        <v>44682</v>
      </c>
      <c r="D312" s="9" t="str">
        <v>e9c2f251</v>
      </c>
      <c r="E312" s="9" t="str">
        <f>_xlfn.XLOOKUP(D312, Content!A:A, Content!C:C, "NONE")</f>
        <v>Telugu</v>
      </c>
    </row>
    <row r="313" spans="1:5" x14ac:dyDescent="0.3">
      <c r="A313" s="9">
        <v>10029</v>
      </c>
      <c r="B313" s="10" cm="1">
        <f t="array" ref="B313">_xlfn._xlws.FILTER(Bookings!C:C, (Bookings!A:A=A313) * (Bookings!D:D="New"), "NONE")</f>
        <v>44143</v>
      </c>
      <c r="C313" s="10">
        <v>45292</v>
      </c>
      <c r="D313" s="9" t="str">
        <v>af4e0c6c</v>
      </c>
      <c r="E313" s="9" t="str">
        <f>_xlfn.XLOOKUP(D313, Content!A:A, Content!C:C, "NONE")</f>
        <v>Tamil</v>
      </c>
    </row>
    <row r="314" spans="1:5" x14ac:dyDescent="0.3">
      <c r="A314" s="9">
        <v>10029</v>
      </c>
      <c r="B314" s="10" cm="1">
        <f t="array" ref="B314">_xlfn._xlws.FILTER(Bookings!C:C, (Bookings!A:A=A314) * (Bookings!D:D="New"), "NONE")</f>
        <v>44143</v>
      </c>
      <c r="C314" s="10">
        <v>44805</v>
      </c>
      <c r="D314" s="9" t="str">
        <v>3abe3a47</v>
      </c>
      <c r="E314" s="9" t="str">
        <f>_xlfn.XLOOKUP(D314, Content!A:A, Content!C:C, "NONE")</f>
        <v>English</v>
      </c>
    </row>
    <row r="315" spans="1:5" x14ac:dyDescent="0.3">
      <c r="A315" s="9">
        <v>10029</v>
      </c>
      <c r="B315" s="10" cm="1">
        <f t="array" ref="B315">_xlfn._xlws.FILTER(Bookings!C:C, (Bookings!A:A=A315) * (Bookings!D:D="New"), "NONE")</f>
        <v>44143</v>
      </c>
      <c r="C315" s="10">
        <v>45170</v>
      </c>
      <c r="D315" s="9" t="str">
        <v>2fa395f5</v>
      </c>
      <c r="E315" s="9" t="str">
        <f>_xlfn.XLOOKUP(D315, Content!A:A, Content!C:C, "NONE")</f>
        <v>Telugu</v>
      </c>
    </row>
    <row r="316" spans="1:5" x14ac:dyDescent="0.3">
      <c r="A316" s="9">
        <v>10029</v>
      </c>
      <c r="B316" s="10" cm="1">
        <f t="array" ref="B316">_xlfn._xlws.FILTER(Bookings!C:C, (Bookings!A:A=A316) * (Bookings!D:D="New"), "NONE")</f>
        <v>44143</v>
      </c>
      <c r="C316" s="10">
        <v>44896</v>
      </c>
      <c r="D316" s="9" t="str">
        <v>0be1e40e</v>
      </c>
      <c r="E316" s="9" t="str">
        <f>_xlfn.XLOOKUP(D316, Content!A:A, Content!C:C, "NONE")</f>
        <v>Telugu</v>
      </c>
    </row>
    <row r="317" spans="1:5" x14ac:dyDescent="0.3">
      <c r="A317" s="9">
        <v>10029</v>
      </c>
      <c r="B317" s="10" cm="1">
        <f t="array" ref="B317">_xlfn._xlws.FILTER(Bookings!C:C, (Bookings!A:A=A317) * (Bookings!D:D="New"), "NONE")</f>
        <v>44143</v>
      </c>
      <c r="C317" s="10">
        <v>44958</v>
      </c>
      <c r="D317" s="9" t="str">
        <v>18f2ed16</v>
      </c>
      <c r="E317" s="9" t="str">
        <f>_xlfn.XLOOKUP(D317, Content!A:A, Content!C:C, "NONE")</f>
        <v>Malayalam</v>
      </c>
    </row>
    <row r="318" spans="1:5" x14ac:dyDescent="0.3">
      <c r="A318" s="9">
        <v>10029</v>
      </c>
      <c r="B318" s="10" cm="1">
        <f t="array" ref="B318">_xlfn._xlws.FILTER(Bookings!C:C, (Bookings!A:A=A318) * (Bookings!D:D="New"), "NONE")</f>
        <v>44143</v>
      </c>
      <c r="C318" s="10">
        <v>44805</v>
      </c>
      <c r="D318" s="9" t="str">
        <v>e2949854</v>
      </c>
      <c r="E318" s="9" t="str">
        <f>_xlfn.XLOOKUP(D318, Content!A:A, Content!C:C, "NONE")</f>
        <v>Malayalam</v>
      </c>
    </row>
    <row r="319" spans="1:5" x14ac:dyDescent="0.3">
      <c r="A319" s="9">
        <v>10029</v>
      </c>
      <c r="B319" s="10" cm="1">
        <f t="array" ref="B319">_xlfn._xlws.FILTER(Bookings!C:C, (Bookings!A:A=A319) * (Bookings!D:D="New"), "NONE")</f>
        <v>44143</v>
      </c>
      <c r="C319" s="10">
        <v>45292</v>
      </c>
      <c r="D319" s="9" t="str">
        <v>fc3255a1</v>
      </c>
      <c r="E319" s="9" t="str">
        <f>_xlfn.XLOOKUP(D319, Content!A:A, Content!C:C, "NONE")</f>
        <v>English</v>
      </c>
    </row>
    <row r="320" spans="1:5" x14ac:dyDescent="0.3">
      <c r="A320" s="9">
        <v>10029</v>
      </c>
      <c r="B320" s="10" cm="1">
        <f t="array" ref="B320">_xlfn._xlws.FILTER(Bookings!C:C, (Bookings!A:A=A320) * (Bookings!D:D="New"), "NONE")</f>
        <v>44143</v>
      </c>
      <c r="C320" s="10">
        <v>45170</v>
      </c>
      <c r="D320" s="9" t="str">
        <v>b06fbc58</v>
      </c>
      <c r="E320" s="9" t="str">
        <f>_xlfn.XLOOKUP(D320, Content!A:A, Content!C:C, "NONE")</f>
        <v>Telugu</v>
      </c>
    </row>
    <row r="321" spans="1:5" x14ac:dyDescent="0.3">
      <c r="A321" s="9">
        <v>10029</v>
      </c>
      <c r="B321" s="10" cm="1">
        <f t="array" ref="B321">_xlfn._xlws.FILTER(Bookings!C:C, (Bookings!A:A=A321) * (Bookings!D:D="New"), "NONE")</f>
        <v>44143</v>
      </c>
      <c r="C321" s="10">
        <v>45017</v>
      </c>
      <c r="D321" s="9" t="str">
        <v>c9f9dfdb</v>
      </c>
      <c r="E321" s="9" t="str">
        <f>_xlfn.XLOOKUP(D321, Content!A:A, Content!C:C, "NONE")</f>
        <v>Kannada</v>
      </c>
    </row>
    <row r="322" spans="1:5" x14ac:dyDescent="0.3">
      <c r="A322" s="9">
        <v>10030</v>
      </c>
      <c r="B322" s="10" cm="1">
        <f t="array" ref="B322">_xlfn._xlws.FILTER(Bookings!C:C, (Bookings!A:A=A322) * (Bookings!D:D="New"), "NONE")</f>
        <v>45010</v>
      </c>
      <c r="C322" s="10">
        <v>45566</v>
      </c>
      <c r="D322" s="9" t="str">
        <v>6d9b457c</v>
      </c>
      <c r="E322" s="9" t="str">
        <f>_xlfn.XLOOKUP(D322, Content!A:A, Content!C:C, "NONE")</f>
        <v>English</v>
      </c>
    </row>
    <row r="323" spans="1:5" x14ac:dyDescent="0.3">
      <c r="A323" s="9">
        <v>10030</v>
      </c>
      <c r="B323" s="10" cm="1">
        <f t="array" ref="B323">_xlfn._xlws.FILTER(Bookings!C:C, (Bookings!A:A=A323) * (Bookings!D:D="New"), "NONE")</f>
        <v>45010</v>
      </c>
      <c r="C323" s="10">
        <v>45231</v>
      </c>
      <c r="D323" s="9" t="str">
        <v>e0abb092</v>
      </c>
      <c r="E323" s="9" t="str">
        <f>_xlfn.XLOOKUP(D323, Content!A:A, Content!C:C, "NONE")</f>
        <v>Malayalam</v>
      </c>
    </row>
    <row r="324" spans="1:5" x14ac:dyDescent="0.3">
      <c r="A324" s="9">
        <v>10030</v>
      </c>
      <c r="B324" s="10" cm="1">
        <f t="array" ref="B324">_xlfn._xlws.FILTER(Bookings!C:C, (Bookings!A:A=A324) * (Bookings!D:D="New"), "NONE")</f>
        <v>45010</v>
      </c>
      <c r="C324" s="10">
        <v>44986</v>
      </c>
      <c r="D324" s="9" t="str">
        <v>c5c4fdf9</v>
      </c>
      <c r="E324" s="9" t="str">
        <f>_xlfn.XLOOKUP(D324, Content!A:A, Content!C:C, "NONE")</f>
        <v>Telugu</v>
      </c>
    </row>
    <row r="325" spans="1:5" x14ac:dyDescent="0.3">
      <c r="A325" s="9">
        <v>10030</v>
      </c>
      <c r="B325" s="10" cm="1">
        <f t="array" ref="B325">_xlfn._xlws.FILTER(Bookings!C:C, (Bookings!A:A=A325) * (Bookings!D:D="New"), "NONE")</f>
        <v>45010</v>
      </c>
      <c r="C325" s="10">
        <v>45536</v>
      </c>
      <c r="D325" s="9" t="str">
        <v>607da286</v>
      </c>
      <c r="E325" s="9" t="str">
        <f>_xlfn.XLOOKUP(D325, Content!A:A, Content!C:C, "NONE")</f>
        <v>Kannada</v>
      </c>
    </row>
    <row r="326" spans="1:5" x14ac:dyDescent="0.3">
      <c r="A326" s="9">
        <v>10030</v>
      </c>
      <c r="B326" s="10" cm="1">
        <f t="array" ref="B326">_xlfn._xlws.FILTER(Bookings!C:C, (Bookings!A:A=A326) * (Bookings!D:D="New"), "NONE")</f>
        <v>45010</v>
      </c>
      <c r="C326" s="10">
        <v>45047</v>
      </c>
      <c r="D326" s="9" t="str">
        <v>53dcee70</v>
      </c>
      <c r="E326" s="9" t="str">
        <f>_xlfn.XLOOKUP(D326, Content!A:A, Content!C:C, "NONE")</f>
        <v>Kannada</v>
      </c>
    </row>
    <row r="327" spans="1:5" x14ac:dyDescent="0.3">
      <c r="A327" s="9">
        <v>10030</v>
      </c>
      <c r="B327" s="10" cm="1">
        <f t="array" ref="B327">_xlfn._xlws.FILTER(Bookings!C:C, (Bookings!A:A=A327) * (Bookings!D:D="New"), "NONE")</f>
        <v>45010</v>
      </c>
      <c r="C327" s="10">
        <v>44743</v>
      </c>
      <c r="D327" s="9" t="str">
        <v>e24dee1d</v>
      </c>
      <c r="E327" s="9" t="str">
        <f>_xlfn.XLOOKUP(D327, Content!A:A, Content!C:C, "NONE")</f>
        <v>Telugu</v>
      </c>
    </row>
    <row r="328" spans="1:5" x14ac:dyDescent="0.3">
      <c r="A328" s="9">
        <v>10030</v>
      </c>
      <c r="B328" s="10" cm="1">
        <f t="array" ref="B328">_xlfn._xlws.FILTER(Bookings!C:C, (Bookings!A:A=A328) * (Bookings!D:D="New"), "NONE")</f>
        <v>45010</v>
      </c>
      <c r="C328" s="10">
        <v>45292</v>
      </c>
      <c r="D328" s="9" t="str">
        <v>2e190b5a</v>
      </c>
      <c r="E328" s="9" t="str">
        <f>_xlfn.XLOOKUP(D328, Content!A:A, Content!C:C, "NONE")</f>
        <v>Tamil</v>
      </c>
    </row>
    <row r="329" spans="1:5" x14ac:dyDescent="0.3">
      <c r="A329" s="9">
        <v>10030</v>
      </c>
      <c r="B329" s="10" cm="1">
        <f t="array" ref="B329">_xlfn._xlws.FILTER(Bookings!C:C, (Bookings!A:A=A329) * (Bookings!D:D="New"), "NONE")</f>
        <v>45010</v>
      </c>
      <c r="C329" s="10">
        <v>44835</v>
      </c>
      <c r="D329" s="9" t="str">
        <v>2fa395f5</v>
      </c>
      <c r="E329" s="9" t="str">
        <f>_xlfn.XLOOKUP(D329, Content!A:A, Content!C:C, "NONE")</f>
        <v>Telugu</v>
      </c>
    </row>
    <row r="330" spans="1:5" x14ac:dyDescent="0.3">
      <c r="A330" s="9">
        <v>10030</v>
      </c>
      <c r="B330" s="10" cm="1">
        <f t="array" ref="B330">_xlfn._xlws.FILTER(Bookings!C:C, (Bookings!A:A=A330) * (Bookings!D:D="New"), "NONE")</f>
        <v>45010</v>
      </c>
      <c r="C330" s="10">
        <v>44743</v>
      </c>
      <c r="D330" s="9" t="str">
        <v>b142e834</v>
      </c>
      <c r="E330" s="9" t="str">
        <f>_xlfn.XLOOKUP(D330, Content!A:A, Content!C:C, "NONE")</f>
        <v>Hindi</v>
      </c>
    </row>
    <row r="331" spans="1:5" x14ac:dyDescent="0.3">
      <c r="A331" s="9">
        <v>10030</v>
      </c>
      <c r="B331" s="10" cm="1">
        <f t="array" ref="B331">_xlfn._xlws.FILTER(Bookings!C:C, (Bookings!A:A=A331) * (Bookings!D:D="New"), "NONE")</f>
        <v>45010</v>
      </c>
      <c r="C331" s="10">
        <v>45536</v>
      </c>
      <c r="D331" s="9" t="str">
        <v>8ce0be18</v>
      </c>
      <c r="E331" s="9" t="str">
        <f>_xlfn.XLOOKUP(D331, Content!A:A, Content!C:C, "NONE")</f>
        <v>Telugu</v>
      </c>
    </row>
    <row r="332" spans="1:5" x14ac:dyDescent="0.3">
      <c r="A332" s="9">
        <v>10030</v>
      </c>
      <c r="B332" s="10" cm="1">
        <f t="array" ref="B332">_xlfn._xlws.FILTER(Bookings!C:C, (Bookings!A:A=A332) * (Bookings!D:D="New"), "NONE")</f>
        <v>45010</v>
      </c>
      <c r="C332" s="10">
        <v>44927</v>
      </c>
      <c r="D332" s="9" t="str">
        <v>74c9ff93</v>
      </c>
      <c r="E332" s="9" t="str">
        <f>_xlfn.XLOOKUP(D332, Content!A:A, Content!C:C, "NONE")</f>
        <v>English</v>
      </c>
    </row>
    <row r="333" spans="1:5" x14ac:dyDescent="0.3">
      <c r="A333" s="9">
        <v>10031</v>
      </c>
      <c r="B333" s="10" cm="1">
        <f t="array" ref="B333">_xlfn._xlws.FILTER(Bookings!C:C, (Bookings!A:A=A333) * (Bookings!D:D="New"), "NONE")</f>
        <v>44002</v>
      </c>
      <c r="C333" s="10">
        <v>44562</v>
      </c>
      <c r="D333" s="9" t="str">
        <v>2fa395f5</v>
      </c>
      <c r="E333" s="9" t="str">
        <f>_xlfn.XLOOKUP(D333, Content!A:A, Content!C:C, "NONE")</f>
        <v>Telugu</v>
      </c>
    </row>
    <row r="334" spans="1:5" x14ac:dyDescent="0.3">
      <c r="A334" s="9">
        <v>10031</v>
      </c>
      <c r="B334" s="10" cm="1">
        <f t="array" ref="B334">_xlfn._xlws.FILTER(Bookings!C:C, (Bookings!A:A=A334) * (Bookings!D:D="New"), "NONE")</f>
        <v>44002</v>
      </c>
      <c r="C334" s="10">
        <v>45536</v>
      </c>
      <c r="D334" s="9" t="str">
        <v>6cec19a5</v>
      </c>
      <c r="E334" s="9" t="str">
        <f>_xlfn.XLOOKUP(D334, Content!A:A, Content!C:C, "NONE")</f>
        <v>Malayalam</v>
      </c>
    </row>
    <row r="335" spans="1:5" x14ac:dyDescent="0.3">
      <c r="A335" s="9">
        <v>10031</v>
      </c>
      <c r="B335" s="10" cm="1">
        <f t="array" ref="B335">_xlfn._xlws.FILTER(Bookings!C:C, (Bookings!A:A=A335) * (Bookings!D:D="New"), "NONE")</f>
        <v>44002</v>
      </c>
      <c r="C335" s="10">
        <v>45108</v>
      </c>
      <c r="D335" s="9" t="str">
        <v>e24dee1d</v>
      </c>
      <c r="E335" s="9" t="str">
        <f>_xlfn.XLOOKUP(D335, Content!A:A, Content!C:C, "NONE")</f>
        <v>Telugu</v>
      </c>
    </row>
    <row r="336" spans="1:5" x14ac:dyDescent="0.3">
      <c r="A336" s="9">
        <v>10031</v>
      </c>
      <c r="B336" s="10" cm="1">
        <f t="array" ref="B336">_xlfn._xlws.FILTER(Bookings!C:C, (Bookings!A:A=A336) * (Bookings!D:D="New"), "NONE")</f>
        <v>44002</v>
      </c>
      <c r="C336" s="10">
        <v>44621</v>
      </c>
      <c r="D336" s="9" t="str">
        <v>d6e6f4af</v>
      </c>
      <c r="E336" s="9" t="str">
        <f>_xlfn.XLOOKUP(D336, Content!A:A, Content!C:C, "NONE")</f>
        <v>Malayalam</v>
      </c>
    </row>
    <row r="337" spans="1:5" x14ac:dyDescent="0.3">
      <c r="A337" s="9">
        <v>10031</v>
      </c>
      <c r="B337" s="10" cm="1">
        <f t="array" ref="B337">_xlfn._xlws.FILTER(Bookings!C:C, (Bookings!A:A=A337) * (Bookings!D:D="New"), "NONE")</f>
        <v>44002</v>
      </c>
      <c r="C337" s="10">
        <v>44743</v>
      </c>
      <c r="D337" s="9" t="str">
        <v>921da29a</v>
      </c>
      <c r="E337" s="9" t="str">
        <f>_xlfn.XLOOKUP(D337, Content!A:A, Content!C:C, "NONE")</f>
        <v>English</v>
      </c>
    </row>
    <row r="338" spans="1:5" x14ac:dyDescent="0.3">
      <c r="A338" s="9">
        <v>10031</v>
      </c>
      <c r="B338" s="10" cm="1">
        <f t="array" ref="B338">_xlfn._xlws.FILTER(Bookings!C:C, (Bookings!A:A=A338) * (Bookings!D:D="New"), "NONE")</f>
        <v>44002</v>
      </c>
      <c r="C338" s="10">
        <v>45231</v>
      </c>
      <c r="D338" s="9" t="str">
        <v>6fc6d737</v>
      </c>
      <c r="E338" s="9" t="str">
        <f>_xlfn.XLOOKUP(D338, Content!A:A, Content!C:C, "NONE")</f>
        <v>Malayalam</v>
      </c>
    </row>
    <row r="339" spans="1:5" x14ac:dyDescent="0.3">
      <c r="A339" s="9">
        <v>10031</v>
      </c>
      <c r="B339" s="10" cm="1">
        <f t="array" ref="B339">_xlfn._xlws.FILTER(Bookings!C:C, (Bookings!A:A=A339) * (Bookings!D:D="New"), "NONE")</f>
        <v>44002</v>
      </c>
      <c r="C339" s="10">
        <v>45261</v>
      </c>
      <c r="D339" s="9" t="str">
        <v>b9f74c1c</v>
      </c>
      <c r="E339" s="9" t="str">
        <f>_xlfn.XLOOKUP(D339, Content!A:A, Content!C:C, "NONE")</f>
        <v>Malayalam</v>
      </c>
    </row>
    <row r="340" spans="1:5" x14ac:dyDescent="0.3">
      <c r="A340" s="9">
        <v>10031</v>
      </c>
      <c r="B340" s="10" cm="1">
        <f t="array" ref="B340">_xlfn._xlws.FILTER(Bookings!C:C, (Bookings!A:A=A340) * (Bookings!D:D="New"), "NONE")</f>
        <v>44002</v>
      </c>
      <c r="C340" s="10">
        <v>45444</v>
      </c>
      <c r="D340" s="9" t="str">
        <v>b49e8b74</v>
      </c>
      <c r="E340" s="9" t="str">
        <f>_xlfn.XLOOKUP(D340, Content!A:A, Content!C:C, "NONE")</f>
        <v>English</v>
      </c>
    </row>
    <row r="341" spans="1:5" x14ac:dyDescent="0.3">
      <c r="A341" s="9">
        <v>10031</v>
      </c>
      <c r="B341" s="10" cm="1">
        <f t="array" ref="B341">_xlfn._xlws.FILTER(Bookings!C:C, (Bookings!A:A=A341) * (Bookings!D:D="New"), "NONE")</f>
        <v>44002</v>
      </c>
      <c r="C341" s="10">
        <v>44866</v>
      </c>
      <c r="D341" s="9" t="str">
        <v>8ab4abc6</v>
      </c>
      <c r="E341" s="9" t="str">
        <f>_xlfn.XLOOKUP(D341, Content!A:A, Content!C:C, "NONE")</f>
        <v>Kannada</v>
      </c>
    </row>
    <row r="342" spans="1:5" x14ac:dyDescent="0.3">
      <c r="A342" s="9">
        <v>10031</v>
      </c>
      <c r="B342" s="10" cm="1">
        <f t="array" ref="B342">_xlfn._xlws.FILTER(Bookings!C:C, (Bookings!A:A=A342) * (Bookings!D:D="New"), "NONE")</f>
        <v>44002</v>
      </c>
      <c r="C342" s="10">
        <v>44866</v>
      </c>
      <c r="D342" s="9" t="str">
        <v>40fb817f</v>
      </c>
      <c r="E342" s="9" t="str">
        <f>_xlfn.XLOOKUP(D342, Content!A:A, Content!C:C, "NONE")</f>
        <v>Kannada</v>
      </c>
    </row>
    <row r="343" spans="1:5" x14ac:dyDescent="0.3">
      <c r="A343" s="9">
        <v>10031</v>
      </c>
      <c r="B343" s="10" cm="1">
        <f t="array" ref="B343">_xlfn._xlws.FILTER(Bookings!C:C, (Bookings!A:A=A343) * (Bookings!D:D="New"), "NONE")</f>
        <v>44002</v>
      </c>
      <c r="C343" s="10">
        <v>45413</v>
      </c>
      <c r="D343" s="9" t="str">
        <v>c741736d</v>
      </c>
      <c r="E343" s="9" t="str">
        <f>_xlfn.XLOOKUP(D343, Content!A:A, Content!C:C, "NONE")</f>
        <v>English</v>
      </c>
    </row>
    <row r="344" spans="1:5" x14ac:dyDescent="0.3">
      <c r="A344" s="9">
        <v>10032</v>
      </c>
      <c r="B344" s="10" cm="1">
        <f t="array" ref="B344">_xlfn._xlws.FILTER(Bookings!C:C, (Bookings!A:A=A344) * (Bookings!D:D="New"), "NONE")</f>
        <v>44504</v>
      </c>
      <c r="C344" s="10">
        <v>44774</v>
      </c>
      <c r="D344" s="9" t="str">
        <v>b72e97f6</v>
      </c>
      <c r="E344" s="9" t="str">
        <f>_xlfn.XLOOKUP(D344, Content!A:A, Content!C:C, "NONE")</f>
        <v>Hindi</v>
      </c>
    </row>
    <row r="345" spans="1:5" x14ac:dyDescent="0.3">
      <c r="A345" s="9">
        <v>10032</v>
      </c>
      <c r="B345" s="10" cm="1">
        <f t="array" ref="B345">_xlfn._xlws.FILTER(Bookings!C:C, (Bookings!A:A=A345) * (Bookings!D:D="New"), "NONE")</f>
        <v>44504</v>
      </c>
      <c r="C345" s="10">
        <v>45170</v>
      </c>
      <c r="D345" s="9" t="str">
        <v>8ce0be18</v>
      </c>
      <c r="E345" s="9" t="str">
        <f>_xlfn.XLOOKUP(D345, Content!A:A, Content!C:C, "NONE")</f>
        <v>Telugu</v>
      </c>
    </row>
    <row r="346" spans="1:5" x14ac:dyDescent="0.3">
      <c r="A346" s="9">
        <v>10032</v>
      </c>
      <c r="B346" s="10" cm="1">
        <f t="array" ref="B346">_xlfn._xlws.FILTER(Bookings!C:C, (Bookings!A:A=A346) * (Bookings!D:D="New"), "NONE")</f>
        <v>44504</v>
      </c>
      <c r="C346" s="10">
        <v>44986</v>
      </c>
      <c r="D346" s="9" t="str">
        <v>2560b2d1</v>
      </c>
      <c r="E346" s="9" t="str">
        <f>_xlfn.XLOOKUP(D346, Content!A:A, Content!C:C, "NONE")</f>
        <v>Telugu</v>
      </c>
    </row>
    <row r="347" spans="1:5" x14ac:dyDescent="0.3">
      <c r="A347" s="9">
        <v>10032</v>
      </c>
      <c r="B347" s="10" cm="1">
        <f t="array" ref="B347">_xlfn._xlws.FILTER(Bookings!C:C, (Bookings!A:A=A347) * (Bookings!D:D="New"), "NONE")</f>
        <v>44504</v>
      </c>
      <c r="C347" s="10">
        <v>45383</v>
      </c>
      <c r="D347" s="9" t="str">
        <v>b49e8b74</v>
      </c>
      <c r="E347" s="9" t="str">
        <f>_xlfn.XLOOKUP(D347, Content!A:A, Content!C:C, "NONE")</f>
        <v>English</v>
      </c>
    </row>
    <row r="348" spans="1:5" x14ac:dyDescent="0.3">
      <c r="A348" s="9">
        <v>10032</v>
      </c>
      <c r="B348" s="10" cm="1">
        <f t="array" ref="B348">_xlfn._xlws.FILTER(Bookings!C:C, (Bookings!A:A=A348) * (Bookings!D:D="New"), "NONE")</f>
        <v>44504</v>
      </c>
      <c r="C348" s="10">
        <v>45292</v>
      </c>
      <c r="D348" s="9" t="str">
        <v>9452bf77</v>
      </c>
      <c r="E348" s="9" t="str">
        <f>_xlfn.XLOOKUP(D348, Content!A:A, Content!C:C, "NONE")</f>
        <v>English</v>
      </c>
    </row>
    <row r="349" spans="1:5" x14ac:dyDescent="0.3">
      <c r="A349" s="9">
        <v>10033</v>
      </c>
      <c r="B349" s="10" cm="1">
        <f t="array" ref="B349">_xlfn._xlws.FILTER(Bookings!C:C, (Bookings!A:A=A349) * (Bookings!D:D="New"), "NONE")</f>
        <v>44007</v>
      </c>
      <c r="C349" s="10">
        <v>45292</v>
      </c>
      <c r="D349" s="9" t="str">
        <v>6cec19a5</v>
      </c>
      <c r="E349" s="9" t="str">
        <f>_xlfn.XLOOKUP(D349, Content!A:A, Content!C:C, "NONE")</f>
        <v>Malayalam</v>
      </c>
    </row>
    <row r="350" spans="1:5" x14ac:dyDescent="0.3">
      <c r="A350" s="9">
        <v>10033</v>
      </c>
      <c r="B350" s="10" cm="1">
        <f t="array" ref="B350">_xlfn._xlws.FILTER(Bookings!C:C, (Bookings!A:A=A350) * (Bookings!D:D="New"), "NONE")</f>
        <v>44007</v>
      </c>
      <c r="C350" s="10">
        <v>45413</v>
      </c>
      <c r="D350" s="9" t="str">
        <v>6d9b457c</v>
      </c>
      <c r="E350" s="9" t="str">
        <f>_xlfn.XLOOKUP(D350, Content!A:A, Content!C:C, "NONE")</f>
        <v>English</v>
      </c>
    </row>
    <row r="351" spans="1:5" x14ac:dyDescent="0.3">
      <c r="A351" s="9">
        <v>10033</v>
      </c>
      <c r="B351" s="10" cm="1">
        <f t="array" ref="B351">_xlfn._xlws.FILTER(Bookings!C:C, (Bookings!A:A=A351) * (Bookings!D:D="New"), "NONE")</f>
        <v>44007</v>
      </c>
      <c r="C351" s="10">
        <v>45505</v>
      </c>
      <c r="D351" s="9" t="str">
        <v>e2949854</v>
      </c>
      <c r="E351" s="9" t="str">
        <f>_xlfn.XLOOKUP(D351, Content!A:A, Content!C:C, "NONE")</f>
        <v>Malayalam</v>
      </c>
    </row>
    <row r="352" spans="1:5" x14ac:dyDescent="0.3">
      <c r="A352" s="9">
        <v>10033</v>
      </c>
      <c r="B352" s="10" cm="1">
        <f t="array" ref="B352">_xlfn._xlws.FILTER(Bookings!C:C, (Bookings!A:A=A352) * (Bookings!D:D="New"), "NONE")</f>
        <v>44007</v>
      </c>
      <c r="C352" s="10">
        <v>45627</v>
      </c>
      <c r="D352" s="9" t="str">
        <v>921da29a</v>
      </c>
      <c r="E352" s="9" t="str">
        <f>_xlfn.XLOOKUP(D352, Content!A:A, Content!C:C, "NONE")</f>
        <v>English</v>
      </c>
    </row>
    <row r="353" spans="1:5" x14ac:dyDescent="0.3">
      <c r="A353" s="9">
        <v>10033</v>
      </c>
      <c r="B353" s="10" cm="1">
        <f t="array" ref="B353">_xlfn._xlws.FILTER(Bookings!C:C, (Bookings!A:A=A353) * (Bookings!D:D="New"), "NONE")</f>
        <v>44007</v>
      </c>
      <c r="C353" s="10">
        <v>45627</v>
      </c>
      <c r="D353" s="9" t="str">
        <v>607da286</v>
      </c>
      <c r="E353" s="9" t="str">
        <f>_xlfn.XLOOKUP(D353, Content!A:A, Content!C:C, "NONE")</f>
        <v>Kannada</v>
      </c>
    </row>
    <row r="354" spans="1:5" x14ac:dyDescent="0.3">
      <c r="A354" s="9">
        <v>10033</v>
      </c>
      <c r="B354" s="10" cm="1">
        <f t="array" ref="B354">_xlfn._xlws.FILTER(Bookings!C:C, (Bookings!A:A=A354) * (Bookings!D:D="New"), "NONE")</f>
        <v>44007</v>
      </c>
      <c r="C354" s="10">
        <v>44986</v>
      </c>
      <c r="D354" s="9" t="str">
        <v>35e41ff6</v>
      </c>
      <c r="E354" s="9" t="str">
        <f>_xlfn.XLOOKUP(D354, Content!A:A, Content!C:C, "NONE")</f>
        <v>Telugu</v>
      </c>
    </row>
    <row r="355" spans="1:5" x14ac:dyDescent="0.3">
      <c r="A355" s="9">
        <v>10033</v>
      </c>
      <c r="B355" s="10" cm="1">
        <f t="array" ref="B355">_xlfn._xlws.FILTER(Bookings!C:C, (Bookings!A:A=A355) * (Bookings!D:D="New"), "NONE")</f>
        <v>44007</v>
      </c>
      <c r="C355" s="10">
        <v>44774</v>
      </c>
      <c r="D355" s="9" t="str">
        <v>92becfc7</v>
      </c>
      <c r="E355" s="9" t="str">
        <f>_xlfn.XLOOKUP(D355, Content!A:A, Content!C:C, "NONE")</f>
        <v>Hindi</v>
      </c>
    </row>
    <row r="356" spans="1:5" x14ac:dyDescent="0.3">
      <c r="A356" s="9">
        <v>10033</v>
      </c>
      <c r="B356" s="10" cm="1">
        <f t="array" ref="B356">_xlfn._xlws.FILTER(Bookings!C:C, (Bookings!A:A=A356) * (Bookings!D:D="New"), "NONE")</f>
        <v>44007</v>
      </c>
      <c r="C356" s="10">
        <v>45108</v>
      </c>
      <c r="D356" s="9" t="str">
        <v>9452bf77</v>
      </c>
      <c r="E356" s="9" t="str">
        <f>_xlfn.XLOOKUP(D356, Content!A:A, Content!C:C, "NONE")</f>
        <v>English</v>
      </c>
    </row>
    <row r="357" spans="1:5" x14ac:dyDescent="0.3">
      <c r="A357" s="9">
        <v>10033</v>
      </c>
      <c r="B357" s="10" cm="1">
        <f t="array" ref="B357">_xlfn._xlws.FILTER(Bookings!C:C, (Bookings!A:A=A357) * (Bookings!D:D="New"), "NONE")</f>
        <v>44007</v>
      </c>
      <c r="C357" s="10">
        <v>44621</v>
      </c>
      <c r="D357" s="9" t="str">
        <v>6148f50b</v>
      </c>
      <c r="E357" s="9" t="str">
        <f>_xlfn.XLOOKUP(D357, Content!A:A, Content!C:C, "NONE")</f>
        <v>Tamil</v>
      </c>
    </row>
    <row r="358" spans="1:5" x14ac:dyDescent="0.3">
      <c r="A358" s="9">
        <v>10033</v>
      </c>
      <c r="B358" s="10" cm="1">
        <f t="array" ref="B358">_xlfn._xlws.FILTER(Bookings!C:C, (Bookings!A:A=A358) * (Bookings!D:D="New"), "NONE")</f>
        <v>44007</v>
      </c>
      <c r="C358" s="10">
        <v>45047</v>
      </c>
      <c r="D358" s="9" t="str">
        <v>40fb817f</v>
      </c>
      <c r="E358" s="9" t="str">
        <f>_xlfn.XLOOKUP(D358, Content!A:A, Content!C:C, "NONE")</f>
        <v>Kannada</v>
      </c>
    </row>
    <row r="359" spans="1:5" x14ac:dyDescent="0.3">
      <c r="A359" s="9">
        <v>10033</v>
      </c>
      <c r="B359" s="10" cm="1">
        <f t="array" ref="B359">_xlfn._xlws.FILTER(Bookings!C:C, (Bookings!A:A=A359) * (Bookings!D:D="New"), "NONE")</f>
        <v>44007</v>
      </c>
      <c r="C359" s="10">
        <v>45444</v>
      </c>
      <c r="D359" s="9" t="str">
        <v>8ab4abc6</v>
      </c>
      <c r="E359" s="9" t="str">
        <f>_xlfn.XLOOKUP(D359, Content!A:A, Content!C:C, "NONE")</f>
        <v>Kannada</v>
      </c>
    </row>
    <row r="360" spans="1:5" x14ac:dyDescent="0.3">
      <c r="A360" s="9">
        <v>10033</v>
      </c>
      <c r="B360" s="10" cm="1">
        <f t="array" ref="B360">_xlfn._xlws.FILTER(Bookings!C:C, (Bookings!A:A=A360) * (Bookings!D:D="New"), "NONE")</f>
        <v>44007</v>
      </c>
      <c r="C360" s="10">
        <v>44774</v>
      </c>
      <c r="D360" s="9" t="str">
        <v>40e9137d</v>
      </c>
      <c r="E360" s="9" t="str">
        <f>_xlfn.XLOOKUP(D360, Content!A:A, Content!C:C, "NONE")</f>
        <v>Telugu</v>
      </c>
    </row>
    <row r="361" spans="1:5" x14ac:dyDescent="0.3">
      <c r="A361" s="9">
        <v>10033</v>
      </c>
      <c r="B361" s="10" cm="1">
        <f t="array" ref="B361">_xlfn._xlws.FILTER(Bookings!C:C, (Bookings!A:A=A361) * (Bookings!D:D="New"), "NONE")</f>
        <v>44007</v>
      </c>
      <c r="C361" s="10">
        <v>45505</v>
      </c>
      <c r="D361" s="9" t="str">
        <v>fc3255a1</v>
      </c>
      <c r="E361" s="9" t="str">
        <f>_xlfn.XLOOKUP(D361, Content!A:A, Content!C:C, "NONE")</f>
        <v>English</v>
      </c>
    </row>
    <row r="362" spans="1:5" x14ac:dyDescent="0.3">
      <c r="A362" s="9">
        <v>10033</v>
      </c>
      <c r="B362" s="10" cm="1">
        <f t="array" ref="B362">_xlfn._xlws.FILTER(Bookings!C:C, (Bookings!A:A=A362) * (Bookings!D:D="New"), "NONE")</f>
        <v>44007</v>
      </c>
      <c r="C362" s="10">
        <v>45383</v>
      </c>
      <c r="D362" s="9" t="str">
        <v>ed012678</v>
      </c>
      <c r="E362" s="9" t="str">
        <f>_xlfn.XLOOKUP(D362, Content!A:A, Content!C:C, "NONE")</f>
        <v>Telugu</v>
      </c>
    </row>
    <row r="363" spans="1:5" x14ac:dyDescent="0.3">
      <c r="A363" s="9">
        <v>10033</v>
      </c>
      <c r="B363" s="10" cm="1">
        <f t="array" ref="B363">_xlfn._xlws.FILTER(Bookings!C:C, (Bookings!A:A=A363) * (Bookings!D:D="New"), "NONE")</f>
        <v>44007</v>
      </c>
      <c r="C363" s="10">
        <v>44743</v>
      </c>
      <c r="D363" s="9" t="str">
        <v>d6e6f4af</v>
      </c>
      <c r="E363" s="9" t="str">
        <f>_xlfn.XLOOKUP(D363, Content!A:A, Content!C:C, "NONE")</f>
        <v>Malayalam</v>
      </c>
    </row>
    <row r="364" spans="1:5" x14ac:dyDescent="0.3">
      <c r="A364" s="9">
        <v>10034</v>
      </c>
      <c r="B364" s="10" cm="1">
        <f t="array" ref="B364">_xlfn._xlws.FILTER(Bookings!C:C, (Bookings!A:A=A364) * (Bookings!D:D="New"), "NONE")</f>
        <v>45108</v>
      </c>
      <c r="C364" s="10">
        <v>44805</v>
      </c>
      <c r="D364" s="9" t="str">
        <v>c1fb785c</v>
      </c>
      <c r="E364" s="9" t="str">
        <f>_xlfn.XLOOKUP(D364, Content!A:A, Content!C:C, "NONE")</f>
        <v>Malayalam</v>
      </c>
    </row>
    <row r="365" spans="1:5" x14ac:dyDescent="0.3">
      <c r="A365" s="9">
        <v>10034</v>
      </c>
      <c r="B365" s="10" cm="1">
        <f t="array" ref="B365">_xlfn._xlws.FILTER(Bookings!C:C, (Bookings!A:A=A365) * (Bookings!D:D="New"), "NONE")</f>
        <v>45108</v>
      </c>
      <c r="C365" s="10">
        <v>45139</v>
      </c>
      <c r="D365" s="9" t="str">
        <v>c5000cc1</v>
      </c>
      <c r="E365" s="9" t="str">
        <f>_xlfn.XLOOKUP(D365, Content!A:A, Content!C:C, "NONE")</f>
        <v>Malayalam</v>
      </c>
    </row>
    <row r="366" spans="1:5" x14ac:dyDescent="0.3">
      <c r="A366" s="9">
        <v>10034</v>
      </c>
      <c r="B366" s="10" cm="1">
        <f t="array" ref="B366">_xlfn._xlws.FILTER(Bookings!C:C, (Bookings!A:A=A366) * (Bookings!D:D="New"), "NONE")</f>
        <v>45108</v>
      </c>
      <c r="C366" s="10">
        <v>45108</v>
      </c>
      <c r="D366" s="9" t="str">
        <v>b9f74c1c</v>
      </c>
      <c r="E366" s="9" t="str">
        <f>_xlfn.XLOOKUP(D366, Content!A:A, Content!C:C, "NONE")</f>
        <v>Malayalam</v>
      </c>
    </row>
    <row r="367" spans="1:5" x14ac:dyDescent="0.3">
      <c r="A367" s="9">
        <v>10034</v>
      </c>
      <c r="B367" s="10" cm="1">
        <f t="array" ref="B367">_xlfn._xlws.FILTER(Bookings!C:C, (Bookings!A:A=A367) * (Bookings!D:D="New"), "NONE")</f>
        <v>45108</v>
      </c>
      <c r="C367" s="10">
        <v>45536</v>
      </c>
      <c r="D367" s="9" t="str">
        <v>7e543bc4</v>
      </c>
      <c r="E367" s="9" t="str">
        <f>_xlfn.XLOOKUP(D367, Content!A:A, Content!C:C, "NONE")</f>
        <v>Malayalam</v>
      </c>
    </row>
    <row r="368" spans="1:5" x14ac:dyDescent="0.3">
      <c r="A368" s="9">
        <v>10034</v>
      </c>
      <c r="B368" s="10" cm="1">
        <f t="array" ref="B368">_xlfn._xlws.FILTER(Bookings!C:C, (Bookings!A:A=A368) * (Bookings!D:D="New"), "NONE")</f>
        <v>45108</v>
      </c>
      <c r="C368" s="10">
        <v>45474</v>
      </c>
      <c r="D368" s="9" t="str">
        <v>9544ce3b</v>
      </c>
      <c r="E368" s="9" t="str">
        <f>_xlfn.XLOOKUP(D368, Content!A:A, Content!C:C, "NONE")</f>
        <v>English</v>
      </c>
    </row>
    <row r="369" spans="1:5" x14ac:dyDescent="0.3">
      <c r="A369" s="9">
        <v>10034</v>
      </c>
      <c r="B369" s="10" cm="1">
        <f t="array" ref="B369">_xlfn._xlws.FILTER(Bookings!C:C, (Bookings!A:A=A369) * (Bookings!D:D="New"), "NONE")</f>
        <v>45108</v>
      </c>
      <c r="C369" s="10">
        <v>45566</v>
      </c>
      <c r="D369" s="9" t="str">
        <v>40e9137d</v>
      </c>
      <c r="E369" s="9" t="str">
        <f>_xlfn.XLOOKUP(D369, Content!A:A, Content!C:C, "NONE")</f>
        <v>Telugu</v>
      </c>
    </row>
    <row r="370" spans="1:5" x14ac:dyDescent="0.3">
      <c r="A370" s="9">
        <v>10034</v>
      </c>
      <c r="B370" s="10" cm="1">
        <f t="array" ref="B370">_xlfn._xlws.FILTER(Bookings!C:C, (Bookings!A:A=A370) * (Bookings!D:D="New"), "NONE")</f>
        <v>45108</v>
      </c>
      <c r="C370" s="10">
        <v>44652</v>
      </c>
      <c r="D370" s="9" t="str">
        <v>7bc7f2c7</v>
      </c>
      <c r="E370" s="9" t="str">
        <f>_xlfn.XLOOKUP(D370, Content!A:A, Content!C:C, "NONE")</f>
        <v>Tamil</v>
      </c>
    </row>
    <row r="371" spans="1:5" x14ac:dyDescent="0.3">
      <c r="A371" s="9">
        <v>10034</v>
      </c>
      <c r="B371" s="10" cm="1">
        <f t="array" ref="B371">_xlfn._xlws.FILTER(Bookings!C:C, (Bookings!A:A=A371) * (Bookings!D:D="New"), "NONE")</f>
        <v>45108</v>
      </c>
      <c r="C371" s="10">
        <v>45047</v>
      </c>
      <c r="D371" s="9" t="str">
        <v>fd1ad95a</v>
      </c>
      <c r="E371" s="9" t="str">
        <f>_xlfn.XLOOKUP(D371, Content!A:A, Content!C:C, "NONE")</f>
        <v>English</v>
      </c>
    </row>
    <row r="372" spans="1:5" x14ac:dyDescent="0.3">
      <c r="A372" s="9">
        <v>10034</v>
      </c>
      <c r="B372" s="10" cm="1">
        <f t="array" ref="B372">_xlfn._xlws.FILTER(Bookings!C:C, (Bookings!A:A=A372) * (Bookings!D:D="New"), "NONE")</f>
        <v>45108</v>
      </c>
      <c r="C372" s="10">
        <v>44621</v>
      </c>
      <c r="D372" s="9" t="str">
        <v>2fa395f5</v>
      </c>
      <c r="E372" s="9" t="str">
        <f>_xlfn.XLOOKUP(D372, Content!A:A, Content!C:C, "NONE")</f>
        <v>Telugu</v>
      </c>
    </row>
    <row r="373" spans="1:5" x14ac:dyDescent="0.3">
      <c r="A373" s="9">
        <v>10034</v>
      </c>
      <c r="B373" s="10" cm="1">
        <f t="array" ref="B373">_xlfn._xlws.FILTER(Bookings!C:C, (Bookings!A:A=A373) * (Bookings!D:D="New"), "NONE")</f>
        <v>45108</v>
      </c>
      <c r="C373" s="10">
        <v>45627</v>
      </c>
      <c r="D373" s="9" t="str">
        <v>2aac9072</v>
      </c>
      <c r="E373" s="9" t="str">
        <f>_xlfn.XLOOKUP(D373, Content!A:A, Content!C:C, "NONE")</f>
        <v>English</v>
      </c>
    </row>
    <row r="374" spans="1:5" x14ac:dyDescent="0.3">
      <c r="A374" s="9">
        <v>10034</v>
      </c>
      <c r="B374" s="10" cm="1">
        <f t="array" ref="B374">_xlfn._xlws.FILTER(Bookings!C:C, (Bookings!A:A=A374) * (Bookings!D:D="New"), "NONE")</f>
        <v>45108</v>
      </c>
      <c r="C374" s="10">
        <v>44652</v>
      </c>
      <c r="D374" s="9" t="str">
        <v>1b7fe76a</v>
      </c>
      <c r="E374" s="9" t="str">
        <f>_xlfn.XLOOKUP(D374, Content!A:A, Content!C:C, "NONE")</f>
        <v>Kannada</v>
      </c>
    </row>
    <row r="375" spans="1:5" x14ac:dyDescent="0.3">
      <c r="A375" s="9">
        <v>10035</v>
      </c>
      <c r="B375" s="10" cm="1">
        <f t="array" ref="B375">_xlfn._xlws.FILTER(Bookings!C:C, (Bookings!A:A=A375) * (Bookings!D:D="New"), "NONE")</f>
        <v>44423</v>
      </c>
      <c r="C375" s="10">
        <v>45413</v>
      </c>
      <c r="D375" s="9" t="str">
        <v>f1c74cb8</v>
      </c>
      <c r="E375" s="9" t="str">
        <f>_xlfn.XLOOKUP(D375, Content!A:A, Content!C:C, "NONE")</f>
        <v>Kannada</v>
      </c>
    </row>
    <row r="376" spans="1:5" x14ac:dyDescent="0.3">
      <c r="A376" s="9">
        <v>10035</v>
      </c>
      <c r="B376" s="10" cm="1">
        <f t="array" ref="B376">_xlfn._xlws.FILTER(Bookings!C:C, (Bookings!A:A=A376) * (Bookings!D:D="New"), "NONE")</f>
        <v>44423</v>
      </c>
      <c r="C376" s="10">
        <v>45413</v>
      </c>
      <c r="D376" s="9" t="str">
        <v>75fa1246</v>
      </c>
      <c r="E376" s="9" t="str">
        <f>_xlfn.XLOOKUP(D376, Content!A:A, Content!C:C, "NONE")</f>
        <v>Tamil</v>
      </c>
    </row>
    <row r="377" spans="1:5" x14ac:dyDescent="0.3">
      <c r="A377" s="9">
        <v>10035</v>
      </c>
      <c r="B377" s="10" cm="1">
        <f t="array" ref="B377">_xlfn._xlws.FILTER(Bookings!C:C, (Bookings!A:A=A377) * (Bookings!D:D="New"), "NONE")</f>
        <v>44423</v>
      </c>
      <c r="C377" s="10">
        <v>44774</v>
      </c>
      <c r="D377" s="9" t="str">
        <v>591bdfe5</v>
      </c>
      <c r="E377" s="9" t="str">
        <f>_xlfn.XLOOKUP(D377, Content!A:A, Content!C:C, "NONE")</f>
        <v>Kannada</v>
      </c>
    </row>
    <row r="378" spans="1:5" x14ac:dyDescent="0.3">
      <c r="A378" s="9">
        <v>10035</v>
      </c>
      <c r="B378" s="10" cm="1">
        <f t="array" ref="B378">_xlfn._xlws.FILTER(Bookings!C:C, (Bookings!A:A=A378) * (Bookings!D:D="New"), "NONE")</f>
        <v>44423</v>
      </c>
      <c r="C378" s="10">
        <v>45047</v>
      </c>
      <c r="D378" s="9" t="str">
        <v>a4c168f1</v>
      </c>
      <c r="E378" s="9" t="str">
        <f>_xlfn.XLOOKUP(D378, Content!A:A, Content!C:C, "NONE")</f>
        <v>Telugu</v>
      </c>
    </row>
    <row r="379" spans="1:5" x14ac:dyDescent="0.3">
      <c r="A379" s="9">
        <v>10035</v>
      </c>
      <c r="B379" s="10" cm="1">
        <f t="array" ref="B379">_xlfn._xlws.FILTER(Bookings!C:C, (Bookings!A:A=A379) * (Bookings!D:D="New"), "NONE")</f>
        <v>44423</v>
      </c>
      <c r="C379" s="10">
        <v>45200</v>
      </c>
      <c r="D379" s="9" t="str">
        <v>c9f9dfdb</v>
      </c>
      <c r="E379" s="9" t="str">
        <f>_xlfn.XLOOKUP(D379, Content!A:A, Content!C:C, "NONE")</f>
        <v>Kannada</v>
      </c>
    </row>
    <row r="380" spans="1:5" x14ac:dyDescent="0.3">
      <c r="A380" s="9">
        <v>10036</v>
      </c>
      <c r="B380" s="10" cm="1">
        <f t="array" ref="B380">_xlfn._xlws.FILTER(Bookings!C:C, (Bookings!A:A=A380) * (Bookings!D:D="New"), "NONE")</f>
        <v>44967</v>
      </c>
      <c r="C380" s="10">
        <v>44986</v>
      </c>
      <c r="D380" s="9" t="str">
        <v>fc3255a1</v>
      </c>
      <c r="E380" s="9" t="str">
        <f>_xlfn.XLOOKUP(D380, Content!A:A, Content!C:C, "NONE")</f>
        <v>English</v>
      </c>
    </row>
    <row r="381" spans="1:5" x14ac:dyDescent="0.3">
      <c r="A381" s="9">
        <v>10036</v>
      </c>
      <c r="B381" s="10" cm="1">
        <f t="array" ref="B381">_xlfn._xlws.FILTER(Bookings!C:C, (Bookings!A:A=A381) * (Bookings!D:D="New"), "NONE")</f>
        <v>44967</v>
      </c>
      <c r="C381" s="10">
        <v>45597</v>
      </c>
      <c r="D381" s="9" t="str">
        <v>19351768</v>
      </c>
      <c r="E381" s="9" t="str">
        <f>_xlfn.XLOOKUP(D381, Content!A:A, Content!C:C, "NONE")</f>
        <v>Malayalam</v>
      </c>
    </row>
    <row r="382" spans="1:5" x14ac:dyDescent="0.3">
      <c r="A382" s="9">
        <v>10036</v>
      </c>
      <c r="B382" s="10" cm="1">
        <f t="array" ref="B382">_xlfn._xlws.FILTER(Bookings!C:C, (Bookings!A:A=A382) * (Bookings!D:D="New"), "NONE")</f>
        <v>44967</v>
      </c>
      <c r="C382" s="10">
        <v>44958</v>
      </c>
      <c r="D382" s="9" t="str">
        <v>4cfd0dd8</v>
      </c>
      <c r="E382" s="9" t="str">
        <f>_xlfn.XLOOKUP(D382, Content!A:A, Content!C:C, "NONE")</f>
        <v>Kannada</v>
      </c>
    </row>
    <row r="383" spans="1:5" x14ac:dyDescent="0.3">
      <c r="A383" s="9">
        <v>10036</v>
      </c>
      <c r="B383" s="10" cm="1">
        <f t="array" ref="B383">_xlfn._xlws.FILTER(Bookings!C:C, (Bookings!A:A=A383) * (Bookings!D:D="New"), "NONE")</f>
        <v>44967</v>
      </c>
      <c r="C383" s="10">
        <v>45566</v>
      </c>
      <c r="D383" s="9" t="str">
        <v>577b4107</v>
      </c>
      <c r="E383" s="9" t="str">
        <f>_xlfn.XLOOKUP(D383, Content!A:A, Content!C:C, "NONE")</f>
        <v>Malayalam</v>
      </c>
    </row>
    <row r="384" spans="1:5" x14ac:dyDescent="0.3">
      <c r="A384" s="9">
        <v>10036</v>
      </c>
      <c r="B384" s="10" cm="1">
        <f t="array" ref="B384">_xlfn._xlws.FILTER(Bookings!C:C, (Bookings!A:A=A384) * (Bookings!D:D="New"), "NONE")</f>
        <v>44967</v>
      </c>
      <c r="C384" s="10">
        <v>45231</v>
      </c>
      <c r="D384" s="9" t="str">
        <v>2f9c6d63</v>
      </c>
      <c r="E384" s="9" t="str">
        <f>_xlfn.XLOOKUP(D384, Content!A:A, Content!C:C, "NONE")</f>
        <v>Tamil</v>
      </c>
    </row>
    <row r="385" spans="1:5" x14ac:dyDescent="0.3">
      <c r="A385" s="9">
        <v>10036</v>
      </c>
      <c r="B385" s="10" cm="1">
        <f t="array" ref="B385">_xlfn._xlws.FILTER(Bookings!C:C, (Bookings!A:A=A385) * (Bookings!D:D="New"), "NONE")</f>
        <v>44967</v>
      </c>
      <c r="C385" s="10">
        <v>45017</v>
      </c>
      <c r="D385" s="9" t="str">
        <v>2e190b5a</v>
      </c>
      <c r="E385" s="9" t="str">
        <f>_xlfn.XLOOKUP(D385, Content!A:A, Content!C:C, "NONE")</f>
        <v>Tamil</v>
      </c>
    </row>
    <row r="386" spans="1:5" x14ac:dyDescent="0.3">
      <c r="A386" s="9">
        <v>10036</v>
      </c>
      <c r="B386" s="10" cm="1">
        <f t="array" ref="B386">_xlfn._xlws.FILTER(Bookings!C:C, (Bookings!A:A=A386) * (Bookings!D:D="New"), "NONE")</f>
        <v>44967</v>
      </c>
      <c r="C386" s="10">
        <v>45047</v>
      </c>
      <c r="D386" s="9" t="str">
        <v>9452bf77</v>
      </c>
      <c r="E386" s="9" t="str">
        <f>_xlfn.XLOOKUP(D386, Content!A:A, Content!C:C, "NONE")</f>
        <v>English</v>
      </c>
    </row>
    <row r="387" spans="1:5" x14ac:dyDescent="0.3">
      <c r="A387" s="9">
        <v>10036</v>
      </c>
      <c r="B387" s="10" cm="1">
        <f t="array" ref="B387">_xlfn._xlws.FILTER(Bookings!C:C, (Bookings!A:A=A387) * (Bookings!D:D="New"), "NONE")</f>
        <v>44967</v>
      </c>
      <c r="C387" s="10">
        <v>45536</v>
      </c>
      <c r="D387" s="9" t="str">
        <v>07976026</v>
      </c>
      <c r="E387" s="9" t="str">
        <f>_xlfn.XLOOKUP(D387, Content!A:A, Content!C:C, "NONE")</f>
        <v>Malayalam</v>
      </c>
    </row>
    <row r="388" spans="1:5" x14ac:dyDescent="0.3">
      <c r="A388" s="9">
        <v>10036</v>
      </c>
      <c r="B388" s="10" cm="1">
        <f t="array" ref="B388">_xlfn._xlws.FILTER(Bookings!C:C, (Bookings!A:A=A388) * (Bookings!D:D="New"), "NONE")</f>
        <v>44967</v>
      </c>
      <c r="C388" s="10">
        <v>44927</v>
      </c>
      <c r="D388" s="9" t="str">
        <v>d6e6f4af</v>
      </c>
      <c r="E388" s="9" t="str">
        <f>_xlfn.XLOOKUP(D388, Content!A:A, Content!C:C, "NONE")</f>
        <v>Malayalam</v>
      </c>
    </row>
    <row r="389" spans="1:5" x14ac:dyDescent="0.3">
      <c r="A389" s="9">
        <v>10036</v>
      </c>
      <c r="B389" s="10" cm="1">
        <f t="array" ref="B389">_xlfn._xlws.FILTER(Bookings!C:C, (Bookings!A:A=A389) * (Bookings!D:D="New"), "NONE")</f>
        <v>44967</v>
      </c>
      <c r="C389" s="10">
        <v>45597</v>
      </c>
      <c r="D389" s="9" t="str">
        <v>f83fb848</v>
      </c>
      <c r="E389" s="9" t="str">
        <f>_xlfn.XLOOKUP(D389, Content!A:A, Content!C:C, "NONE")</f>
        <v>Malayalam</v>
      </c>
    </row>
    <row r="390" spans="1:5" x14ac:dyDescent="0.3">
      <c r="A390" s="9">
        <v>10036</v>
      </c>
      <c r="B390" s="10" cm="1">
        <f t="array" ref="B390">_xlfn._xlws.FILTER(Bookings!C:C, (Bookings!A:A=A390) * (Bookings!D:D="New"), "NONE")</f>
        <v>44967</v>
      </c>
      <c r="C390" s="10">
        <v>44958</v>
      </c>
      <c r="D390" s="9" t="str">
        <v>35e41ff6</v>
      </c>
      <c r="E390" s="9" t="str">
        <f>_xlfn.XLOOKUP(D390, Content!A:A, Content!C:C, "NONE")</f>
        <v>Telugu</v>
      </c>
    </row>
    <row r="391" spans="1:5" x14ac:dyDescent="0.3">
      <c r="A391" s="9">
        <v>10036</v>
      </c>
      <c r="B391" s="10" cm="1">
        <f t="array" ref="B391">_xlfn._xlws.FILTER(Bookings!C:C, (Bookings!A:A=A391) * (Bookings!D:D="New"), "NONE")</f>
        <v>44967</v>
      </c>
      <c r="C391" s="10">
        <v>44682</v>
      </c>
      <c r="D391" s="9" t="str">
        <v>6d98c117</v>
      </c>
      <c r="E391" s="9" t="str">
        <f>_xlfn.XLOOKUP(D391, Content!A:A, Content!C:C, "NONE")</f>
        <v>English</v>
      </c>
    </row>
    <row r="392" spans="1:5" x14ac:dyDescent="0.3">
      <c r="A392" s="9">
        <v>10036</v>
      </c>
      <c r="B392" s="10" cm="1">
        <f t="array" ref="B392">_xlfn._xlws.FILTER(Bookings!C:C, (Bookings!A:A=A392) * (Bookings!D:D="New"), "NONE")</f>
        <v>44967</v>
      </c>
      <c r="C392" s="10">
        <v>44713</v>
      </c>
      <c r="D392" s="9" t="str">
        <v>9c8c4c67</v>
      </c>
      <c r="E392" s="9" t="str">
        <f>_xlfn.XLOOKUP(D392, Content!A:A, Content!C:C, "NONE")</f>
        <v>English</v>
      </c>
    </row>
    <row r="393" spans="1:5" x14ac:dyDescent="0.3">
      <c r="A393" s="9">
        <v>10036</v>
      </c>
      <c r="B393" s="10" cm="1">
        <f t="array" ref="B393">_xlfn._xlws.FILTER(Bookings!C:C, (Bookings!A:A=A393) * (Bookings!D:D="New"), "NONE")</f>
        <v>44967</v>
      </c>
      <c r="C393" s="10">
        <v>44682</v>
      </c>
      <c r="D393" s="9" t="str">
        <v>420e1019</v>
      </c>
      <c r="E393" s="9" t="str">
        <f>_xlfn.XLOOKUP(D393, Content!A:A, Content!C:C, "NONE")</f>
        <v>Tamil</v>
      </c>
    </row>
    <row r="394" spans="1:5" x14ac:dyDescent="0.3">
      <c r="A394" s="9">
        <v>10037</v>
      </c>
      <c r="B394" s="10" cm="1">
        <f t="array" ref="B394">_xlfn._xlws.FILTER(Bookings!C:C, (Bookings!A:A=A394) * (Bookings!D:D="New"), "NONE")</f>
        <v>44173</v>
      </c>
      <c r="C394" s="10">
        <v>44621</v>
      </c>
      <c r="D394" s="9" t="str">
        <v>4130ea10</v>
      </c>
      <c r="E394" s="9" t="str">
        <f>_xlfn.XLOOKUP(D394, Content!A:A, Content!C:C, "NONE")</f>
        <v>Kannada</v>
      </c>
    </row>
    <row r="395" spans="1:5" x14ac:dyDescent="0.3">
      <c r="A395" s="9">
        <v>10037</v>
      </c>
      <c r="B395" s="10" cm="1">
        <f t="array" ref="B395">_xlfn._xlws.FILTER(Bookings!C:C, (Bookings!A:A=A395) * (Bookings!D:D="New"), "NONE")</f>
        <v>44173</v>
      </c>
      <c r="C395" s="10">
        <v>45139</v>
      </c>
      <c r="D395" s="9" t="str">
        <v>d71466ea</v>
      </c>
      <c r="E395" s="9" t="str">
        <f>_xlfn.XLOOKUP(D395, Content!A:A, Content!C:C, "NONE")</f>
        <v>Malayalam</v>
      </c>
    </row>
    <row r="396" spans="1:5" x14ac:dyDescent="0.3">
      <c r="A396" s="9">
        <v>10037</v>
      </c>
      <c r="B396" s="10" cm="1">
        <f t="array" ref="B396">_xlfn._xlws.FILTER(Bookings!C:C, (Bookings!A:A=A396) * (Bookings!D:D="New"), "NONE")</f>
        <v>44173</v>
      </c>
      <c r="C396" s="10">
        <v>44593</v>
      </c>
      <c r="D396" s="9" t="str">
        <v>9c8c4c67</v>
      </c>
      <c r="E396" s="9" t="str">
        <f>_xlfn.XLOOKUP(D396, Content!A:A, Content!C:C, "NONE")</f>
        <v>English</v>
      </c>
    </row>
    <row r="397" spans="1:5" x14ac:dyDescent="0.3">
      <c r="A397" s="9">
        <v>10037</v>
      </c>
      <c r="B397" s="10" cm="1">
        <f t="array" ref="B397">_xlfn._xlws.FILTER(Bookings!C:C, (Bookings!A:A=A397) * (Bookings!D:D="New"), "NONE")</f>
        <v>44173</v>
      </c>
      <c r="C397" s="10">
        <v>45323</v>
      </c>
      <c r="D397" s="9" t="str">
        <v>1187d074</v>
      </c>
      <c r="E397" s="9" t="str">
        <f>_xlfn.XLOOKUP(D397, Content!A:A, Content!C:C, "NONE")</f>
        <v>English</v>
      </c>
    </row>
    <row r="398" spans="1:5" x14ac:dyDescent="0.3">
      <c r="A398" s="9">
        <v>10037</v>
      </c>
      <c r="B398" s="10" cm="1">
        <f t="array" ref="B398">_xlfn._xlws.FILTER(Bookings!C:C, (Bookings!A:A=A398) * (Bookings!D:D="New"), "NONE")</f>
        <v>44173</v>
      </c>
      <c r="C398" s="10">
        <v>45261</v>
      </c>
      <c r="D398" s="9" t="str">
        <v>618d5c47</v>
      </c>
      <c r="E398" s="9" t="str">
        <f>_xlfn.XLOOKUP(D398, Content!A:A, Content!C:C, "NONE")</f>
        <v>Hindi</v>
      </c>
    </row>
    <row r="399" spans="1:5" x14ac:dyDescent="0.3">
      <c r="A399" s="9">
        <v>10037</v>
      </c>
      <c r="B399" s="10" cm="1">
        <f t="array" ref="B399">_xlfn._xlws.FILTER(Bookings!C:C, (Bookings!A:A=A399) * (Bookings!D:D="New"), "NONE")</f>
        <v>44173</v>
      </c>
      <c r="C399" s="10">
        <v>44621</v>
      </c>
      <c r="D399" s="9" t="str">
        <v>cc777b0c</v>
      </c>
      <c r="E399" s="9" t="str">
        <f>_xlfn.XLOOKUP(D399, Content!A:A, Content!C:C, "NONE")</f>
        <v>Hindi</v>
      </c>
    </row>
    <row r="400" spans="1:5" x14ac:dyDescent="0.3">
      <c r="A400" s="9">
        <v>10037</v>
      </c>
      <c r="B400" s="10" cm="1">
        <f t="array" ref="B400">_xlfn._xlws.FILTER(Bookings!C:C, (Bookings!A:A=A400) * (Bookings!D:D="New"), "NONE")</f>
        <v>44173</v>
      </c>
      <c r="C400" s="10">
        <v>45627</v>
      </c>
      <c r="D400" s="9" t="str">
        <v>18f2ed16</v>
      </c>
      <c r="E400" s="9" t="str">
        <f>_xlfn.XLOOKUP(D400, Content!A:A, Content!C:C, "NONE")</f>
        <v>Malayalam</v>
      </c>
    </row>
    <row r="401" spans="1:5" x14ac:dyDescent="0.3">
      <c r="A401" s="9">
        <v>10037</v>
      </c>
      <c r="B401" s="10" cm="1">
        <f t="array" ref="B401">_xlfn._xlws.FILTER(Bookings!C:C, (Bookings!A:A=A401) * (Bookings!D:D="New"), "NONE")</f>
        <v>44173</v>
      </c>
      <c r="C401" s="10">
        <v>45352</v>
      </c>
      <c r="D401" s="9" t="str">
        <v>a48a202b</v>
      </c>
      <c r="E401" s="9" t="str">
        <f>_xlfn.XLOOKUP(D401, Content!A:A, Content!C:C, "NONE")</f>
        <v>Telugu</v>
      </c>
    </row>
    <row r="402" spans="1:5" x14ac:dyDescent="0.3">
      <c r="A402" s="9">
        <v>10037</v>
      </c>
      <c r="B402" s="10" cm="1">
        <f t="array" ref="B402">_xlfn._xlws.FILTER(Bookings!C:C, (Bookings!A:A=A402) * (Bookings!D:D="New"), "NONE")</f>
        <v>44173</v>
      </c>
      <c r="C402" s="10">
        <v>45047</v>
      </c>
      <c r="D402" s="9" t="str">
        <v>c741736d</v>
      </c>
      <c r="E402" s="9" t="str">
        <f>_xlfn.XLOOKUP(D402, Content!A:A, Content!C:C, "NONE")</f>
        <v>English</v>
      </c>
    </row>
    <row r="403" spans="1:5" x14ac:dyDescent="0.3">
      <c r="A403" s="9">
        <v>10037</v>
      </c>
      <c r="B403" s="10" cm="1">
        <f t="array" ref="B403">_xlfn._xlws.FILTER(Bookings!C:C, (Bookings!A:A=A403) * (Bookings!D:D="New"), "NONE")</f>
        <v>44173</v>
      </c>
      <c r="C403" s="10">
        <v>45444</v>
      </c>
      <c r="D403" s="9" t="str">
        <v>fe99e0ba</v>
      </c>
      <c r="E403" s="9" t="str">
        <f>_xlfn.XLOOKUP(D403, Content!A:A, Content!C:C, "NONE")</f>
        <v>English</v>
      </c>
    </row>
    <row r="404" spans="1:5" x14ac:dyDescent="0.3">
      <c r="A404" s="9">
        <v>10037</v>
      </c>
      <c r="B404" s="10" cm="1">
        <f t="array" ref="B404">_xlfn._xlws.FILTER(Bookings!C:C, (Bookings!A:A=A404) * (Bookings!D:D="New"), "NONE")</f>
        <v>44173</v>
      </c>
      <c r="C404" s="10">
        <v>44743</v>
      </c>
      <c r="D404" s="9" t="str">
        <v>5988d89d</v>
      </c>
      <c r="E404" s="9" t="str">
        <f>_xlfn.XLOOKUP(D404, Content!A:A, Content!C:C, "NONE")</f>
        <v>Hindi</v>
      </c>
    </row>
    <row r="405" spans="1:5" x14ac:dyDescent="0.3">
      <c r="A405" s="9">
        <v>10037</v>
      </c>
      <c r="B405" s="10" cm="1">
        <f t="array" ref="B405">_xlfn._xlws.FILTER(Bookings!C:C, (Bookings!A:A=A405) * (Bookings!D:D="New"), "NONE")</f>
        <v>44173</v>
      </c>
      <c r="C405" s="10">
        <v>44805</v>
      </c>
      <c r="D405" s="9" t="str">
        <v>c9f9dfdb</v>
      </c>
      <c r="E405" s="9" t="str">
        <f>_xlfn.XLOOKUP(D405, Content!A:A, Content!C:C, "NONE")</f>
        <v>Kannada</v>
      </c>
    </row>
    <row r="406" spans="1:5" x14ac:dyDescent="0.3">
      <c r="A406" s="9">
        <v>10037</v>
      </c>
      <c r="B406" s="10" cm="1">
        <f t="array" ref="B406">_xlfn._xlws.FILTER(Bookings!C:C, (Bookings!A:A=A406) * (Bookings!D:D="New"), "NONE")</f>
        <v>44173</v>
      </c>
      <c r="C406" s="10">
        <v>45170</v>
      </c>
      <c r="D406" s="9" t="str">
        <v>53dcee70</v>
      </c>
      <c r="E406" s="9" t="str">
        <f>_xlfn.XLOOKUP(D406, Content!A:A, Content!C:C, "NONE")</f>
        <v>Kannada</v>
      </c>
    </row>
    <row r="407" spans="1:5" x14ac:dyDescent="0.3">
      <c r="A407" s="9">
        <v>10037</v>
      </c>
      <c r="B407" s="10" cm="1">
        <f t="array" ref="B407">_xlfn._xlws.FILTER(Bookings!C:C, (Bookings!A:A=A407) * (Bookings!D:D="New"), "NONE")</f>
        <v>44173</v>
      </c>
      <c r="C407" s="10">
        <v>45139</v>
      </c>
      <c r="D407" s="9" t="str">
        <v>92becfc7</v>
      </c>
      <c r="E407" s="9" t="str">
        <f>_xlfn.XLOOKUP(D407, Content!A:A, Content!C:C, "NONE")</f>
        <v>Hindi</v>
      </c>
    </row>
    <row r="408" spans="1:5" x14ac:dyDescent="0.3">
      <c r="A408" s="9">
        <v>10037</v>
      </c>
      <c r="B408" s="10" cm="1">
        <f t="array" ref="B408">_xlfn._xlws.FILTER(Bookings!C:C, (Bookings!A:A=A408) * (Bookings!D:D="New"), "NONE")</f>
        <v>44173</v>
      </c>
      <c r="C408" s="10">
        <v>45383</v>
      </c>
      <c r="D408" s="9" t="str">
        <v>75fa1246</v>
      </c>
      <c r="E408" s="9" t="str">
        <f>_xlfn.XLOOKUP(D408, Content!A:A, Content!C:C, "NONE")</f>
        <v>Tamil</v>
      </c>
    </row>
    <row r="409" spans="1:5" x14ac:dyDescent="0.3">
      <c r="A409" s="9">
        <v>10038</v>
      </c>
      <c r="B409" s="10" cm="1">
        <f t="array" ref="B409">_xlfn._xlws.FILTER(Bookings!C:C, (Bookings!A:A=A409) * (Bookings!D:D="New"), "NONE")</f>
        <v>44916</v>
      </c>
      <c r="C409" s="10">
        <v>44743</v>
      </c>
      <c r="D409" s="9" t="str">
        <v>d71466ea</v>
      </c>
      <c r="E409" s="9" t="str">
        <f>_xlfn.XLOOKUP(D409, Content!A:A, Content!C:C, "NONE")</f>
        <v>Malayalam</v>
      </c>
    </row>
    <row r="410" spans="1:5" x14ac:dyDescent="0.3">
      <c r="A410" s="9">
        <v>10038</v>
      </c>
      <c r="B410" s="10" cm="1">
        <f t="array" ref="B410">_xlfn._xlws.FILTER(Bookings!C:C, (Bookings!A:A=A410) * (Bookings!D:D="New"), "NONE")</f>
        <v>44916</v>
      </c>
      <c r="C410" s="10">
        <v>45597</v>
      </c>
      <c r="D410" s="9" t="str">
        <v>40e9137d</v>
      </c>
      <c r="E410" s="9" t="str">
        <f>_xlfn.XLOOKUP(D410, Content!A:A, Content!C:C, "NONE")</f>
        <v>Telugu</v>
      </c>
    </row>
    <row r="411" spans="1:5" x14ac:dyDescent="0.3">
      <c r="A411" s="9">
        <v>10038</v>
      </c>
      <c r="B411" s="10" cm="1">
        <f t="array" ref="B411">_xlfn._xlws.FILTER(Bookings!C:C, (Bookings!A:A=A411) * (Bookings!D:D="New"), "NONE")</f>
        <v>44916</v>
      </c>
      <c r="C411" s="10">
        <v>45536</v>
      </c>
      <c r="D411" s="9" t="str">
        <v>9787b7de</v>
      </c>
      <c r="E411" s="9" t="str">
        <f>_xlfn.XLOOKUP(D411, Content!A:A, Content!C:C, "NONE")</f>
        <v>Tamil</v>
      </c>
    </row>
    <row r="412" spans="1:5" x14ac:dyDescent="0.3">
      <c r="A412" s="9">
        <v>10038</v>
      </c>
      <c r="B412" s="10" cm="1">
        <f t="array" ref="B412">_xlfn._xlws.FILTER(Bookings!C:C, (Bookings!A:A=A412) * (Bookings!D:D="New"), "NONE")</f>
        <v>44916</v>
      </c>
      <c r="C412" s="10">
        <v>44958</v>
      </c>
      <c r="D412" s="9" t="str">
        <v>1b7fe76a</v>
      </c>
      <c r="E412" s="9" t="str">
        <f>_xlfn.XLOOKUP(D412, Content!A:A, Content!C:C, "NONE")</f>
        <v>Kannada</v>
      </c>
    </row>
    <row r="413" spans="1:5" x14ac:dyDescent="0.3">
      <c r="A413" s="9">
        <v>10038</v>
      </c>
      <c r="B413" s="10" cm="1">
        <f t="array" ref="B413">_xlfn._xlws.FILTER(Bookings!C:C, (Bookings!A:A=A413) * (Bookings!D:D="New"), "NONE")</f>
        <v>44916</v>
      </c>
      <c r="C413" s="10">
        <v>45474</v>
      </c>
      <c r="D413" s="9" t="str">
        <v>cc777b0c</v>
      </c>
      <c r="E413" s="9" t="str">
        <f>_xlfn.XLOOKUP(D413, Content!A:A, Content!C:C, "NONE")</f>
        <v>Hindi</v>
      </c>
    </row>
    <row r="414" spans="1:5" x14ac:dyDescent="0.3">
      <c r="A414" s="9">
        <v>10038</v>
      </c>
      <c r="B414" s="10" cm="1">
        <f t="array" ref="B414">_xlfn._xlws.FILTER(Bookings!C:C, (Bookings!A:A=A414) * (Bookings!D:D="New"), "NONE")</f>
        <v>44916</v>
      </c>
      <c r="C414" s="10">
        <v>45108</v>
      </c>
      <c r="D414" s="9" t="str">
        <v>8ce0be18</v>
      </c>
      <c r="E414" s="9" t="str">
        <f>_xlfn.XLOOKUP(D414, Content!A:A, Content!C:C, "NONE")</f>
        <v>Telugu</v>
      </c>
    </row>
    <row r="415" spans="1:5" x14ac:dyDescent="0.3">
      <c r="A415" s="9">
        <v>10038</v>
      </c>
      <c r="B415" s="10" cm="1">
        <f t="array" ref="B415">_xlfn._xlws.FILTER(Bookings!C:C, (Bookings!A:A=A415) * (Bookings!D:D="New"), "NONE")</f>
        <v>44916</v>
      </c>
      <c r="C415" s="10">
        <v>45323</v>
      </c>
      <c r="D415" s="9" t="str">
        <v>8ab4abc6</v>
      </c>
      <c r="E415" s="9" t="str">
        <f>_xlfn.XLOOKUP(D415, Content!A:A, Content!C:C, "NONE")</f>
        <v>Kannada</v>
      </c>
    </row>
    <row r="416" spans="1:5" x14ac:dyDescent="0.3">
      <c r="A416" s="9">
        <v>10038</v>
      </c>
      <c r="B416" s="10" cm="1">
        <f t="array" ref="B416">_xlfn._xlws.FILTER(Bookings!C:C, (Bookings!A:A=A416) * (Bookings!D:D="New"), "NONE")</f>
        <v>44916</v>
      </c>
      <c r="C416" s="10">
        <v>44866</v>
      </c>
      <c r="D416" s="9" t="str">
        <v>b49e8b74</v>
      </c>
      <c r="E416" s="9" t="str">
        <f>_xlfn.XLOOKUP(D416, Content!A:A, Content!C:C, "NONE")</f>
        <v>English</v>
      </c>
    </row>
    <row r="417" spans="1:5" x14ac:dyDescent="0.3">
      <c r="A417" s="9">
        <v>10038</v>
      </c>
      <c r="B417" s="10" cm="1">
        <f t="array" ref="B417">_xlfn._xlws.FILTER(Bookings!C:C, (Bookings!A:A=A417) * (Bookings!D:D="New"), "NONE")</f>
        <v>44916</v>
      </c>
      <c r="C417" s="10">
        <v>44835</v>
      </c>
      <c r="D417" s="9" t="str">
        <v>0be1e40e</v>
      </c>
      <c r="E417" s="9" t="str">
        <f>_xlfn.XLOOKUP(D417, Content!A:A, Content!C:C, "NONE")</f>
        <v>Telugu</v>
      </c>
    </row>
    <row r="418" spans="1:5" x14ac:dyDescent="0.3">
      <c r="A418" s="9">
        <v>10038</v>
      </c>
      <c r="B418" s="10" cm="1">
        <f t="array" ref="B418">_xlfn._xlws.FILTER(Bookings!C:C, (Bookings!A:A=A418) * (Bookings!D:D="New"), "NONE")</f>
        <v>44916</v>
      </c>
      <c r="C418" s="10">
        <v>44986</v>
      </c>
      <c r="D418" s="9" t="str">
        <v>2aac9072</v>
      </c>
      <c r="E418" s="9" t="str">
        <f>_xlfn.XLOOKUP(D418, Content!A:A, Content!C:C, "NONE")</f>
        <v>English</v>
      </c>
    </row>
    <row r="419" spans="1:5" x14ac:dyDescent="0.3">
      <c r="A419" s="9">
        <v>10038</v>
      </c>
      <c r="B419" s="10" cm="1">
        <f t="array" ref="B419">_xlfn._xlws.FILTER(Bookings!C:C, (Bookings!A:A=A419) * (Bookings!D:D="New"), "NONE")</f>
        <v>44916</v>
      </c>
      <c r="C419" s="10">
        <v>44958</v>
      </c>
      <c r="D419" s="9" t="str">
        <v>f83fb848</v>
      </c>
      <c r="E419" s="9" t="str">
        <f>_xlfn.XLOOKUP(D419, Content!A:A, Content!C:C, "NONE")</f>
        <v>Malayalam</v>
      </c>
    </row>
    <row r="420" spans="1:5" x14ac:dyDescent="0.3">
      <c r="A420" s="9">
        <v>10038</v>
      </c>
      <c r="B420" s="10" cm="1">
        <f t="array" ref="B420">_xlfn._xlws.FILTER(Bookings!C:C, (Bookings!A:A=A420) * (Bookings!D:D="New"), "NONE")</f>
        <v>44916</v>
      </c>
      <c r="C420" s="10">
        <v>44621</v>
      </c>
      <c r="D420" s="9" t="str">
        <v>19351768</v>
      </c>
      <c r="E420" s="9" t="str">
        <f>_xlfn.XLOOKUP(D420, Content!A:A, Content!C:C, "NONE")</f>
        <v>Malayalam</v>
      </c>
    </row>
    <row r="421" spans="1:5" x14ac:dyDescent="0.3">
      <c r="A421" s="9">
        <v>10038</v>
      </c>
      <c r="B421" s="10" cm="1">
        <f t="array" ref="B421">_xlfn._xlws.FILTER(Bookings!C:C, (Bookings!A:A=A421) * (Bookings!D:D="New"), "NONE")</f>
        <v>44916</v>
      </c>
      <c r="C421" s="10">
        <v>45597</v>
      </c>
      <c r="D421" s="9" t="str">
        <v>c5c4fdf9</v>
      </c>
      <c r="E421" s="9" t="str">
        <f>_xlfn.XLOOKUP(D421, Content!A:A, Content!C:C, "NONE")</f>
        <v>Telugu</v>
      </c>
    </row>
    <row r="422" spans="1:5" x14ac:dyDescent="0.3">
      <c r="A422" s="9">
        <v>10038</v>
      </c>
      <c r="B422" s="10" cm="1">
        <f t="array" ref="B422">_xlfn._xlws.FILTER(Bookings!C:C, (Bookings!A:A=A422) * (Bookings!D:D="New"), "NONE")</f>
        <v>44916</v>
      </c>
      <c r="C422" s="10">
        <v>44682</v>
      </c>
      <c r="D422" s="9" t="str">
        <v>9452bf77</v>
      </c>
      <c r="E422" s="9" t="str">
        <f>_xlfn.XLOOKUP(D422, Content!A:A, Content!C:C, "NONE")</f>
        <v>English</v>
      </c>
    </row>
    <row r="423" spans="1:5" x14ac:dyDescent="0.3">
      <c r="A423" s="9">
        <v>10038</v>
      </c>
      <c r="B423" s="10" cm="1">
        <f t="array" ref="B423">_xlfn._xlws.FILTER(Bookings!C:C, (Bookings!A:A=A423) * (Bookings!D:D="New"), "NONE")</f>
        <v>44916</v>
      </c>
      <c r="C423" s="10">
        <v>45323</v>
      </c>
      <c r="D423" s="9" t="str">
        <v>d6e6f4af</v>
      </c>
      <c r="E423" s="9" t="str">
        <f>_xlfn.XLOOKUP(D423, Content!A:A, Content!C:C, "NONE")</f>
        <v>Malayalam</v>
      </c>
    </row>
    <row r="424" spans="1:5" x14ac:dyDescent="0.3">
      <c r="A424" s="9">
        <v>10039</v>
      </c>
      <c r="B424" s="10" cm="1">
        <f t="array" ref="B424">_xlfn._xlws.FILTER(Bookings!C:C, (Bookings!A:A=A424) * (Bookings!D:D="New"), "NONE")</f>
        <v>44629</v>
      </c>
      <c r="C424" s="10">
        <v>44682</v>
      </c>
      <c r="D424" s="9" t="str">
        <v>6d9b457c</v>
      </c>
      <c r="E424" s="9" t="str">
        <f>_xlfn.XLOOKUP(D424, Content!A:A, Content!C:C, "NONE")</f>
        <v>English</v>
      </c>
    </row>
    <row r="425" spans="1:5" x14ac:dyDescent="0.3">
      <c r="A425" s="9">
        <v>10039</v>
      </c>
      <c r="B425" s="10" cm="1">
        <f t="array" ref="B425">_xlfn._xlws.FILTER(Bookings!C:C, (Bookings!A:A=A425) * (Bookings!D:D="New"), "NONE")</f>
        <v>44629</v>
      </c>
      <c r="C425" s="10">
        <v>44866</v>
      </c>
      <c r="D425" s="9" t="str">
        <v>1b7fe76a</v>
      </c>
      <c r="E425" s="9" t="str">
        <f>_xlfn.XLOOKUP(D425, Content!A:A, Content!C:C, "NONE")</f>
        <v>Kannada</v>
      </c>
    </row>
    <row r="426" spans="1:5" x14ac:dyDescent="0.3">
      <c r="A426" s="9">
        <v>10039</v>
      </c>
      <c r="B426" s="10" cm="1">
        <f t="array" ref="B426">_xlfn._xlws.FILTER(Bookings!C:C, (Bookings!A:A=A426) * (Bookings!D:D="New"), "NONE")</f>
        <v>44629</v>
      </c>
      <c r="C426" s="10">
        <v>44986</v>
      </c>
      <c r="D426" s="9" t="str">
        <v>7fd28e87</v>
      </c>
      <c r="E426" s="9" t="str">
        <f>_xlfn.XLOOKUP(D426, Content!A:A, Content!C:C, "NONE")</f>
        <v>Malayalam</v>
      </c>
    </row>
    <row r="427" spans="1:5" x14ac:dyDescent="0.3">
      <c r="A427" s="9">
        <v>10039</v>
      </c>
      <c r="B427" s="10" cm="1">
        <f t="array" ref="B427">_xlfn._xlws.FILTER(Bookings!C:C, (Bookings!A:A=A427) * (Bookings!D:D="New"), "NONE")</f>
        <v>44629</v>
      </c>
      <c r="C427" s="10">
        <v>45474</v>
      </c>
      <c r="D427" s="9" t="str">
        <v>607da286</v>
      </c>
      <c r="E427" s="9" t="str">
        <f>_xlfn.XLOOKUP(D427, Content!A:A, Content!C:C, "NONE")</f>
        <v>Kannada</v>
      </c>
    </row>
    <row r="428" spans="1:5" x14ac:dyDescent="0.3">
      <c r="A428" s="9">
        <v>10039</v>
      </c>
      <c r="B428" s="10" cm="1">
        <f t="array" ref="B428">_xlfn._xlws.FILTER(Bookings!C:C, (Bookings!A:A=A428) * (Bookings!D:D="New"), "NONE")</f>
        <v>44629</v>
      </c>
      <c r="C428" s="10">
        <v>45352</v>
      </c>
      <c r="D428" s="9" t="str">
        <v>ef45c45f</v>
      </c>
      <c r="E428" s="9" t="str">
        <f>_xlfn.XLOOKUP(D428, Content!A:A, Content!C:C, "NONE")</f>
        <v>Tamil</v>
      </c>
    </row>
    <row r="429" spans="1:5" x14ac:dyDescent="0.3">
      <c r="A429" s="9">
        <v>10040</v>
      </c>
      <c r="B429" s="10" cm="1">
        <f t="array" ref="B429">_xlfn._xlws.FILTER(Bookings!C:C, (Bookings!A:A=A429) * (Bookings!D:D="New"), "NONE")</f>
        <v>45039</v>
      </c>
      <c r="C429" s="10">
        <v>44593</v>
      </c>
      <c r="D429" s="9" t="str">
        <v>6cec19a5</v>
      </c>
      <c r="E429" s="9" t="str">
        <f>_xlfn.XLOOKUP(D429, Content!A:A, Content!C:C, "NONE")</f>
        <v>Malayalam</v>
      </c>
    </row>
    <row r="430" spans="1:5" x14ac:dyDescent="0.3">
      <c r="A430" s="9">
        <v>10040</v>
      </c>
      <c r="B430" s="10" cm="1">
        <f t="array" ref="B430">_xlfn._xlws.FILTER(Bookings!C:C, (Bookings!A:A=A430) * (Bookings!D:D="New"), "NONE")</f>
        <v>45039</v>
      </c>
      <c r="C430" s="10">
        <v>45474</v>
      </c>
      <c r="D430" s="9" t="str">
        <v>1b7fe76a</v>
      </c>
      <c r="E430" s="9" t="str">
        <f>_xlfn.XLOOKUP(D430, Content!A:A, Content!C:C, "NONE")</f>
        <v>Kannada</v>
      </c>
    </row>
    <row r="431" spans="1:5" x14ac:dyDescent="0.3">
      <c r="A431" s="9">
        <v>10040</v>
      </c>
      <c r="B431" s="10" cm="1">
        <f t="array" ref="B431">_xlfn._xlws.FILTER(Bookings!C:C, (Bookings!A:A=A431) * (Bookings!D:D="New"), "NONE")</f>
        <v>45039</v>
      </c>
      <c r="C431" s="10">
        <v>44835</v>
      </c>
      <c r="D431" s="9" t="str">
        <v>4cfd0dd8</v>
      </c>
      <c r="E431" s="9" t="str">
        <f>_xlfn.XLOOKUP(D431, Content!A:A, Content!C:C, "NONE")</f>
        <v>Kannada</v>
      </c>
    </row>
    <row r="432" spans="1:5" x14ac:dyDescent="0.3">
      <c r="A432" s="9">
        <v>10040</v>
      </c>
      <c r="B432" s="10" cm="1">
        <f t="array" ref="B432">_xlfn._xlws.FILTER(Bookings!C:C, (Bookings!A:A=A432) * (Bookings!D:D="New"), "NONE")</f>
        <v>45039</v>
      </c>
      <c r="C432" s="10">
        <v>44866</v>
      </c>
      <c r="D432" s="9" t="str">
        <v>10101146</v>
      </c>
      <c r="E432" s="9" t="str">
        <f>_xlfn.XLOOKUP(D432, Content!A:A, Content!C:C, "NONE")</f>
        <v>Telugu</v>
      </c>
    </row>
    <row r="433" spans="1:5" x14ac:dyDescent="0.3">
      <c r="A433" s="9">
        <v>10040</v>
      </c>
      <c r="B433" s="10" cm="1">
        <f t="array" ref="B433">_xlfn._xlws.FILTER(Bookings!C:C, (Bookings!A:A=A433) * (Bookings!D:D="New"), "NONE")</f>
        <v>45039</v>
      </c>
      <c r="C433" s="10">
        <v>44986</v>
      </c>
      <c r="D433" s="9" t="str">
        <v>e24dee1d</v>
      </c>
      <c r="E433" s="9" t="str">
        <f>_xlfn.XLOOKUP(D433, Content!A:A, Content!C:C, "NONE")</f>
        <v>Telugu</v>
      </c>
    </row>
    <row r="434" spans="1:5" x14ac:dyDescent="0.3">
      <c r="A434" s="9">
        <v>10040</v>
      </c>
      <c r="B434" s="10" cm="1">
        <f t="array" ref="B434">_xlfn._xlws.FILTER(Bookings!C:C, (Bookings!A:A=A434) * (Bookings!D:D="New"), "NONE")</f>
        <v>45039</v>
      </c>
      <c r="C434" s="10">
        <v>44927</v>
      </c>
      <c r="D434" s="9" t="str">
        <v>07976026</v>
      </c>
      <c r="E434" s="9" t="str">
        <f>_xlfn.XLOOKUP(D434, Content!A:A, Content!C:C, "NONE")</f>
        <v>Malayalam</v>
      </c>
    </row>
    <row r="435" spans="1:5" x14ac:dyDescent="0.3">
      <c r="A435" s="9">
        <v>10040</v>
      </c>
      <c r="B435" s="10" cm="1">
        <f t="array" ref="B435">_xlfn._xlws.FILTER(Bookings!C:C, (Bookings!A:A=A435) * (Bookings!D:D="New"), "NONE")</f>
        <v>45039</v>
      </c>
      <c r="C435" s="10">
        <v>44743</v>
      </c>
      <c r="D435" s="9" t="str">
        <v>ae026103</v>
      </c>
      <c r="E435" s="9" t="str">
        <f>_xlfn.XLOOKUP(D435, Content!A:A, Content!C:C, "NONE")</f>
        <v>Kannada</v>
      </c>
    </row>
    <row r="436" spans="1:5" x14ac:dyDescent="0.3">
      <c r="A436" s="9">
        <v>10040</v>
      </c>
      <c r="B436" s="10" cm="1">
        <f t="array" ref="B436">_xlfn._xlws.FILTER(Bookings!C:C, (Bookings!A:A=A436) * (Bookings!D:D="New"), "NONE")</f>
        <v>45039</v>
      </c>
      <c r="C436" s="10">
        <v>45597</v>
      </c>
      <c r="D436" s="9" t="str">
        <v>044707f1</v>
      </c>
      <c r="E436" s="9" t="str">
        <f>_xlfn.XLOOKUP(D436, Content!A:A, Content!C:C, "NONE")</f>
        <v>Kannada</v>
      </c>
    </row>
    <row r="437" spans="1:5" x14ac:dyDescent="0.3">
      <c r="A437" s="9">
        <v>10040</v>
      </c>
      <c r="B437" s="10" cm="1">
        <f t="array" ref="B437">_xlfn._xlws.FILTER(Bookings!C:C, (Bookings!A:A=A437) * (Bookings!D:D="New"), "NONE")</f>
        <v>45039</v>
      </c>
      <c r="C437" s="10">
        <v>44805</v>
      </c>
      <c r="D437" s="9" t="str">
        <v>607da286</v>
      </c>
      <c r="E437" s="9" t="str">
        <f>_xlfn.XLOOKUP(D437, Content!A:A, Content!C:C, "NONE")</f>
        <v>Kannada</v>
      </c>
    </row>
    <row r="438" spans="1:5" x14ac:dyDescent="0.3">
      <c r="A438" s="9">
        <v>10040</v>
      </c>
      <c r="B438" s="10" cm="1">
        <f t="array" ref="B438">_xlfn._xlws.FILTER(Bookings!C:C, (Bookings!A:A=A438) * (Bookings!D:D="New"), "NONE")</f>
        <v>45039</v>
      </c>
      <c r="C438" s="10">
        <v>44621</v>
      </c>
      <c r="D438" s="9" t="str">
        <v>af4e0c6c</v>
      </c>
      <c r="E438" s="9" t="str">
        <f>_xlfn.XLOOKUP(D438, Content!A:A, Content!C:C, "NONE")</f>
        <v>Tamil</v>
      </c>
    </row>
    <row r="439" spans="1:5" x14ac:dyDescent="0.3">
      <c r="A439" s="9">
        <v>10040</v>
      </c>
      <c r="B439" s="10" cm="1">
        <f t="array" ref="B439">_xlfn._xlws.FILTER(Bookings!C:C, (Bookings!A:A=A439) * (Bookings!D:D="New"), "NONE")</f>
        <v>45039</v>
      </c>
      <c r="C439" s="10">
        <v>45231</v>
      </c>
      <c r="D439" s="9" t="str">
        <v>f82d44ce</v>
      </c>
      <c r="E439" s="9" t="str">
        <f>_xlfn.XLOOKUP(D439, Content!A:A, Content!C:C, "NONE")</f>
        <v>Telugu</v>
      </c>
    </row>
    <row r="440" spans="1:5" x14ac:dyDescent="0.3">
      <c r="A440" s="9">
        <v>10040</v>
      </c>
      <c r="B440" s="10" cm="1">
        <f t="array" ref="B440">_xlfn._xlws.FILTER(Bookings!C:C, (Bookings!A:A=A440) * (Bookings!D:D="New"), "NONE")</f>
        <v>45039</v>
      </c>
      <c r="C440" s="10">
        <v>44986</v>
      </c>
      <c r="D440" s="9" t="str">
        <v>74c9ff93</v>
      </c>
      <c r="E440" s="9" t="str">
        <f>_xlfn.XLOOKUP(D440, Content!A:A, Content!C:C, "NONE")</f>
        <v>English</v>
      </c>
    </row>
    <row r="441" spans="1:5" x14ac:dyDescent="0.3">
      <c r="A441" s="9">
        <v>10040</v>
      </c>
      <c r="B441" s="10" cm="1">
        <f t="array" ref="B441">_xlfn._xlws.FILTER(Bookings!C:C, (Bookings!A:A=A441) * (Bookings!D:D="New"), "NONE")</f>
        <v>45039</v>
      </c>
      <c r="C441" s="10">
        <v>44562</v>
      </c>
      <c r="D441" s="9" t="str">
        <v>4130ea10</v>
      </c>
      <c r="E441" s="9" t="str">
        <f>_xlfn.XLOOKUP(D441, Content!A:A, Content!C:C, "NONE")</f>
        <v>Kannada</v>
      </c>
    </row>
    <row r="442" spans="1:5" x14ac:dyDescent="0.3">
      <c r="A442" s="9">
        <v>10040</v>
      </c>
      <c r="B442" s="10" cm="1">
        <f t="array" ref="B442">_xlfn._xlws.FILTER(Bookings!C:C, (Bookings!A:A=A442) * (Bookings!D:D="New"), "NONE")</f>
        <v>45039</v>
      </c>
      <c r="C442" s="10">
        <v>44562</v>
      </c>
      <c r="D442" s="9" t="str">
        <v>fda707e0</v>
      </c>
      <c r="E442" s="9" t="str">
        <f>_xlfn.XLOOKUP(D442, Content!A:A, Content!C:C, "NONE")</f>
        <v>Tamil</v>
      </c>
    </row>
    <row r="443" spans="1:5" x14ac:dyDescent="0.3">
      <c r="A443" s="9">
        <v>10041</v>
      </c>
      <c r="B443" s="10" cm="1">
        <f t="array" ref="B443">_xlfn._xlws.FILTER(Bookings!C:C, (Bookings!A:A=A443) * (Bookings!D:D="New"), "NONE")</f>
        <v>44500</v>
      </c>
      <c r="C443" s="10">
        <v>45078</v>
      </c>
      <c r="D443" s="9" t="str">
        <v>982b8061</v>
      </c>
      <c r="E443" s="9" t="str">
        <f>_xlfn.XLOOKUP(D443, Content!A:A, Content!C:C, "NONE")</f>
        <v>Malayalam</v>
      </c>
    </row>
    <row r="444" spans="1:5" x14ac:dyDescent="0.3">
      <c r="A444" s="9">
        <v>10041</v>
      </c>
      <c r="B444" s="10" cm="1">
        <f t="array" ref="B444">_xlfn._xlws.FILTER(Bookings!C:C, (Bookings!A:A=A444) * (Bookings!D:D="New"), "NONE")</f>
        <v>44500</v>
      </c>
      <c r="C444" s="10">
        <v>45261</v>
      </c>
      <c r="D444" s="9" t="str">
        <v>fe8686d0</v>
      </c>
      <c r="E444" s="9" t="str">
        <f>_xlfn.XLOOKUP(D444, Content!A:A, Content!C:C, "NONE")</f>
        <v>Telugu</v>
      </c>
    </row>
    <row r="445" spans="1:5" x14ac:dyDescent="0.3">
      <c r="A445" s="9">
        <v>10041</v>
      </c>
      <c r="B445" s="10" cm="1">
        <f t="array" ref="B445">_xlfn._xlws.FILTER(Bookings!C:C, (Bookings!A:A=A445) * (Bookings!D:D="New"), "NONE")</f>
        <v>44500</v>
      </c>
      <c r="C445" s="10">
        <v>45231</v>
      </c>
      <c r="D445" s="9" t="str">
        <v>5b93d799</v>
      </c>
      <c r="E445" s="9" t="str">
        <f>_xlfn.XLOOKUP(D445, Content!A:A, Content!C:C, "NONE")</f>
        <v>English</v>
      </c>
    </row>
    <row r="446" spans="1:5" x14ac:dyDescent="0.3">
      <c r="A446" s="9">
        <v>10041</v>
      </c>
      <c r="B446" s="10" cm="1">
        <f t="array" ref="B446">_xlfn._xlws.FILTER(Bookings!C:C, (Bookings!A:A=A446) * (Bookings!D:D="New"), "NONE")</f>
        <v>44500</v>
      </c>
      <c r="C446" s="10">
        <v>45413</v>
      </c>
      <c r="D446" s="9" t="str">
        <v>cc9d9893</v>
      </c>
      <c r="E446" s="9" t="str">
        <f>_xlfn.XLOOKUP(D446, Content!A:A, Content!C:C, "NONE")</f>
        <v>Malayalam</v>
      </c>
    </row>
    <row r="447" spans="1:5" x14ac:dyDescent="0.3">
      <c r="A447" s="9">
        <v>10041</v>
      </c>
      <c r="B447" s="10" cm="1">
        <f t="array" ref="B447">_xlfn._xlws.FILTER(Bookings!C:C, (Bookings!A:A=A447) * (Bookings!D:D="New"), "NONE")</f>
        <v>44500</v>
      </c>
      <c r="C447" s="10">
        <v>45627</v>
      </c>
      <c r="D447" s="9" t="str">
        <v>3abe3a47</v>
      </c>
      <c r="E447" s="9" t="str">
        <f>_xlfn.XLOOKUP(D447, Content!A:A, Content!C:C, "NONE")</f>
        <v>English</v>
      </c>
    </row>
    <row r="448" spans="1:5" x14ac:dyDescent="0.3">
      <c r="A448" s="9">
        <v>10041</v>
      </c>
      <c r="B448" s="10" cm="1">
        <f t="array" ref="B448">_xlfn._xlws.FILTER(Bookings!C:C, (Bookings!A:A=A448) * (Bookings!D:D="New"), "NONE")</f>
        <v>44500</v>
      </c>
      <c r="C448" s="10">
        <v>44835</v>
      </c>
      <c r="D448" s="9" t="str">
        <v>591bdfe5</v>
      </c>
      <c r="E448" s="9" t="str">
        <f>_xlfn.XLOOKUP(D448, Content!A:A, Content!C:C, "NONE")</f>
        <v>Kannada</v>
      </c>
    </row>
    <row r="449" spans="1:5" x14ac:dyDescent="0.3">
      <c r="A449" s="9">
        <v>10041</v>
      </c>
      <c r="B449" s="10" cm="1">
        <f t="array" ref="B449">_xlfn._xlws.FILTER(Bookings!C:C, (Bookings!A:A=A449) * (Bookings!D:D="New"), "NONE")</f>
        <v>44500</v>
      </c>
      <c r="C449" s="10">
        <v>45047</v>
      </c>
      <c r="D449" s="9" t="str">
        <v>af4e0c6c</v>
      </c>
      <c r="E449" s="9" t="str">
        <f>_xlfn.XLOOKUP(D449, Content!A:A, Content!C:C, "NONE")</f>
        <v>Tamil</v>
      </c>
    </row>
    <row r="450" spans="1:5" x14ac:dyDescent="0.3">
      <c r="A450" s="9">
        <v>10041</v>
      </c>
      <c r="B450" s="10" cm="1">
        <f t="array" ref="B450">_xlfn._xlws.FILTER(Bookings!C:C, (Bookings!A:A=A450) * (Bookings!D:D="New"), "NONE")</f>
        <v>44500</v>
      </c>
      <c r="C450" s="10">
        <v>45323</v>
      </c>
      <c r="D450" s="9" t="str">
        <v>a48a202b</v>
      </c>
      <c r="E450" s="9" t="str">
        <f>_xlfn.XLOOKUP(D450, Content!A:A, Content!C:C, "NONE")</f>
        <v>Telugu</v>
      </c>
    </row>
    <row r="451" spans="1:5" x14ac:dyDescent="0.3">
      <c r="A451" s="9">
        <v>10041</v>
      </c>
      <c r="B451" s="10" cm="1">
        <f t="array" ref="B451">_xlfn._xlws.FILTER(Bookings!C:C, (Bookings!A:A=A451) * (Bookings!D:D="New"), "NONE")</f>
        <v>44500</v>
      </c>
      <c r="C451" s="10">
        <v>45505</v>
      </c>
      <c r="D451" s="9" t="str">
        <v>872a4423</v>
      </c>
      <c r="E451" s="9" t="str">
        <f>_xlfn.XLOOKUP(D451, Content!A:A, Content!C:C, "NONE")</f>
        <v>Hindi</v>
      </c>
    </row>
    <row r="452" spans="1:5" x14ac:dyDescent="0.3">
      <c r="A452" s="9">
        <v>10041</v>
      </c>
      <c r="B452" s="10" cm="1">
        <f t="array" ref="B452">_xlfn._xlws.FILTER(Bookings!C:C, (Bookings!A:A=A452) * (Bookings!D:D="New"), "NONE")</f>
        <v>44500</v>
      </c>
      <c r="C452" s="10">
        <v>44621</v>
      </c>
      <c r="D452" s="9" t="str">
        <v>9787b7de</v>
      </c>
      <c r="E452" s="9" t="str">
        <f>_xlfn.XLOOKUP(D452, Content!A:A, Content!C:C, "NONE")</f>
        <v>Tamil</v>
      </c>
    </row>
    <row r="453" spans="1:5" x14ac:dyDescent="0.3">
      <c r="A453" s="9">
        <v>10042</v>
      </c>
      <c r="B453" s="10" cm="1">
        <f t="array" ref="B453">_xlfn._xlws.FILTER(Bookings!C:C, (Bookings!A:A=A453) * (Bookings!D:D="New"), "NONE")</f>
        <v>43934</v>
      </c>
      <c r="C453" s="10">
        <v>44713</v>
      </c>
      <c r="D453" s="9" t="str">
        <v>cc777b0c</v>
      </c>
      <c r="E453" s="9" t="str">
        <f>_xlfn.XLOOKUP(D453, Content!A:A, Content!C:C, "NONE")</f>
        <v>Hindi</v>
      </c>
    </row>
    <row r="454" spans="1:5" x14ac:dyDescent="0.3">
      <c r="A454" s="9">
        <v>10042</v>
      </c>
      <c r="B454" s="10" cm="1">
        <f t="array" ref="B454">_xlfn._xlws.FILTER(Bookings!C:C, (Bookings!A:A=A454) * (Bookings!D:D="New"), "NONE")</f>
        <v>43934</v>
      </c>
      <c r="C454" s="10">
        <v>45323</v>
      </c>
      <c r="D454" s="9" t="str">
        <v>7495495f</v>
      </c>
      <c r="E454" s="9" t="str">
        <f>_xlfn.XLOOKUP(D454, Content!A:A, Content!C:C, "NONE")</f>
        <v>Malayalam</v>
      </c>
    </row>
    <row r="455" spans="1:5" x14ac:dyDescent="0.3">
      <c r="A455" s="9">
        <v>10042</v>
      </c>
      <c r="B455" s="10" cm="1">
        <f t="array" ref="B455">_xlfn._xlws.FILTER(Bookings!C:C, (Bookings!A:A=A455) * (Bookings!D:D="New"), "NONE")</f>
        <v>43934</v>
      </c>
      <c r="C455" s="10">
        <v>45627</v>
      </c>
      <c r="D455" s="9" t="str">
        <v>9787b7de</v>
      </c>
      <c r="E455" s="9" t="str">
        <f>_xlfn.XLOOKUP(D455, Content!A:A, Content!C:C, "NONE")</f>
        <v>Tamil</v>
      </c>
    </row>
    <row r="456" spans="1:5" x14ac:dyDescent="0.3">
      <c r="A456" s="9">
        <v>10042</v>
      </c>
      <c r="B456" s="10" cm="1">
        <f t="array" ref="B456">_xlfn._xlws.FILTER(Bookings!C:C, (Bookings!A:A=A456) * (Bookings!D:D="New"), "NONE")</f>
        <v>43934</v>
      </c>
      <c r="C456" s="10">
        <v>45078</v>
      </c>
      <c r="D456" s="9" t="str">
        <v>40fb817f</v>
      </c>
      <c r="E456" s="9" t="str">
        <f>_xlfn.XLOOKUP(D456, Content!A:A, Content!C:C, "NONE")</f>
        <v>Kannada</v>
      </c>
    </row>
    <row r="457" spans="1:5" x14ac:dyDescent="0.3">
      <c r="A457" s="9">
        <v>10042</v>
      </c>
      <c r="B457" s="10" cm="1">
        <f t="array" ref="B457">_xlfn._xlws.FILTER(Bookings!C:C, (Bookings!A:A=A457) * (Bookings!D:D="New"), "NONE")</f>
        <v>43934</v>
      </c>
      <c r="C457" s="10">
        <v>44562</v>
      </c>
      <c r="D457" s="9" t="str">
        <v>cc9d9893</v>
      </c>
      <c r="E457" s="9" t="str">
        <f>_xlfn.XLOOKUP(D457, Content!A:A, Content!C:C, "NONE")</f>
        <v>Malayalam</v>
      </c>
    </row>
    <row r="458" spans="1:5" x14ac:dyDescent="0.3">
      <c r="A458" s="9">
        <v>10042</v>
      </c>
      <c r="B458" s="10" cm="1">
        <f t="array" ref="B458">_xlfn._xlws.FILTER(Bookings!C:C, (Bookings!A:A=A458) * (Bookings!D:D="New"), "NONE")</f>
        <v>43934</v>
      </c>
      <c r="C458" s="10">
        <v>44682</v>
      </c>
      <c r="D458" s="9" t="str">
        <v>c741736d</v>
      </c>
      <c r="E458" s="9" t="str">
        <f>_xlfn.XLOOKUP(D458, Content!A:A, Content!C:C, "NONE")</f>
        <v>English</v>
      </c>
    </row>
    <row r="459" spans="1:5" x14ac:dyDescent="0.3">
      <c r="A459" s="9">
        <v>10042</v>
      </c>
      <c r="B459" s="10" cm="1">
        <f t="array" ref="B459">_xlfn._xlws.FILTER(Bookings!C:C, (Bookings!A:A=A459) * (Bookings!D:D="New"), "NONE")</f>
        <v>43934</v>
      </c>
      <c r="C459" s="10">
        <v>45047</v>
      </c>
      <c r="D459" s="9" t="str">
        <v>6cec19a5</v>
      </c>
      <c r="E459" s="9" t="str">
        <f>_xlfn.XLOOKUP(D459, Content!A:A, Content!C:C, "NONE")</f>
        <v>Malayalam</v>
      </c>
    </row>
    <row r="460" spans="1:5" x14ac:dyDescent="0.3">
      <c r="A460" s="9">
        <v>10043</v>
      </c>
      <c r="B460" s="10" cm="1">
        <f t="array" ref="B460">_xlfn._xlws.FILTER(Bookings!C:C, (Bookings!A:A=A460) * (Bookings!D:D="New"), "NONE")</f>
        <v>44455</v>
      </c>
      <c r="C460" s="10">
        <v>45474</v>
      </c>
      <c r="D460" s="9" t="str">
        <v>872a4423</v>
      </c>
      <c r="E460" s="9" t="str">
        <f>_xlfn.XLOOKUP(D460, Content!A:A, Content!C:C, "NONE")</f>
        <v>Hindi</v>
      </c>
    </row>
    <row r="461" spans="1:5" x14ac:dyDescent="0.3">
      <c r="A461" s="9">
        <v>10043</v>
      </c>
      <c r="B461" s="10" cm="1">
        <f t="array" ref="B461">_xlfn._xlws.FILTER(Bookings!C:C, (Bookings!A:A=A461) * (Bookings!D:D="New"), "NONE")</f>
        <v>44455</v>
      </c>
      <c r="C461" s="10">
        <v>44986</v>
      </c>
      <c r="D461" s="9" t="str">
        <v>b49e8b74</v>
      </c>
      <c r="E461" s="9" t="str">
        <f>_xlfn.XLOOKUP(D461, Content!A:A, Content!C:C, "NONE")</f>
        <v>English</v>
      </c>
    </row>
    <row r="462" spans="1:5" x14ac:dyDescent="0.3">
      <c r="A462" s="9">
        <v>10043</v>
      </c>
      <c r="B462" s="10" cm="1">
        <f t="array" ref="B462">_xlfn._xlws.FILTER(Bookings!C:C, (Bookings!A:A=A462) * (Bookings!D:D="New"), "NONE")</f>
        <v>44455</v>
      </c>
      <c r="C462" s="10">
        <v>45597</v>
      </c>
      <c r="D462" s="9" t="str">
        <v>566c44a8</v>
      </c>
      <c r="E462" s="9" t="str">
        <f>_xlfn.XLOOKUP(D462, Content!A:A, Content!C:C, "NONE")</f>
        <v>Tamil</v>
      </c>
    </row>
    <row r="463" spans="1:5" x14ac:dyDescent="0.3">
      <c r="A463" s="9">
        <v>10043</v>
      </c>
      <c r="B463" s="10" cm="1">
        <f t="array" ref="B463">_xlfn._xlws.FILTER(Bookings!C:C, (Bookings!A:A=A463) * (Bookings!D:D="New"), "NONE")</f>
        <v>44455</v>
      </c>
      <c r="C463" s="10">
        <v>45323</v>
      </c>
      <c r="D463" s="9" t="str">
        <v>9544ce3b</v>
      </c>
      <c r="E463" s="9" t="str">
        <f>_xlfn.XLOOKUP(D463, Content!A:A, Content!C:C, "NONE")</f>
        <v>English</v>
      </c>
    </row>
    <row r="464" spans="1:5" x14ac:dyDescent="0.3">
      <c r="A464" s="9">
        <v>10043</v>
      </c>
      <c r="B464" s="10" cm="1">
        <f t="array" ref="B464">_xlfn._xlws.FILTER(Bookings!C:C, (Bookings!A:A=A464) * (Bookings!D:D="New"), "NONE")</f>
        <v>44455</v>
      </c>
      <c r="C464" s="10">
        <v>45231</v>
      </c>
      <c r="D464" s="9" t="str">
        <v>92becfc7</v>
      </c>
      <c r="E464" s="9" t="str">
        <f>_xlfn.XLOOKUP(D464, Content!A:A, Content!C:C, "NONE")</f>
        <v>Hindi</v>
      </c>
    </row>
    <row r="465" spans="1:5" x14ac:dyDescent="0.3">
      <c r="A465" s="9">
        <v>10043</v>
      </c>
      <c r="B465" s="10" cm="1">
        <f t="array" ref="B465">_xlfn._xlws.FILTER(Bookings!C:C, (Bookings!A:A=A465) * (Bookings!D:D="New"), "NONE")</f>
        <v>44455</v>
      </c>
      <c r="C465" s="10">
        <v>44927</v>
      </c>
      <c r="D465" s="9" t="str">
        <v>fd1ad95a</v>
      </c>
      <c r="E465" s="9" t="str">
        <f>_xlfn.XLOOKUP(D465, Content!A:A, Content!C:C, "NONE")</f>
        <v>English</v>
      </c>
    </row>
    <row r="466" spans="1:5" x14ac:dyDescent="0.3">
      <c r="A466" s="9">
        <v>10043</v>
      </c>
      <c r="B466" s="10" cm="1">
        <f t="array" ref="B466">_xlfn._xlws.FILTER(Bookings!C:C, (Bookings!A:A=A466) * (Bookings!D:D="New"), "NONE")</f>
        <v>44455</v>
      </c>
      <c r="C466" s="10">
        <v>44958</v>
      </c>
      <c r="D466" s="9" t="str">
        <v>19351768</v>
      </c>
      <c r="E466" s="9" t="str">
        <f>_xlfn.XLOOKUP(D466, Content!A:A, Content!C:C, "NONE")</f>
        <v>Malayalam</v>
      </c>
    </row>
    <row r="467" spans="1:5" x14ac:dyDescent="0.3">
      <c r="A467" s="9">
        <v>10043</v>
      </c>
      <c r="B467" s="10" cm="1">
        <f t="array" ref="B467">_xlfn._xlws.FILTER(Bookings!C:C, (Bookings!A:A=A467) * (Bookings!D:D="New"), "NONE")</f>
        <v>44455</v>
      </c>
      <c r="C467" s="10">
        <v>44743</v>
      </c>
      <c r="D467" s="9" t="str">
        <v>b142e834</v>
      </c>
      <c r="E467" s="9" t="str">
        <f>_xlfn.XLOOKUP(D467, Content!A:A, Content!C:C, "NONE")</f>
        <v>Hindi</v>
      </c>
    </row>
    <row r="468" spans="1:5" x14ac:dyDescent="0.3">
      <c r="A468" s="9">
        <v>10043</v>
      </c>
      <c r="B468" s="10" cm="1">
        <f t="array" ref="B468">_xlfn._xlws.FILTER(Bookings!C:C, (Bookings!A:A=A468) * (Bookings!D:D="New"), "NONE")</f>
        <v>44455</v>
      </c>
      <c r="C468" s="10">
        <v>44621</v>
      </c>
      <c r="D468" s="9" t="str">
        <v>b72e97f6</v>
      </c>
      <c r="E468" s="9" t="str">
        <f>_xlfn.XLOOKUP(D468, Content!A:A, Content!C:C, "NONE")</f>
        <v>Hindi</v>
      </c>
    </row>
    <row r="469" spans="1:5" x14ac:dyDescent="0.3">
      <c r="A469" s="9">
        <v>10043</v>
      </c>
      <c r="B469" s="10" cm="1">
        <f t="array" ref="B469">_xlfn._xlws.FILTER(Bookings!C:C, (Bookings!A:A=A469) * (Bookings!D:D="New"), "NONE")</f>
        <v>44455</v>
      </c>
      <c r="C469" s="10">
        <v>45078</v>
      </c>
      <c r="D469" s="9" t="str">
        <v>e0abb092</v>
      </c>
      <c r="E469" s="9" t="str">
        <f>_xlfn.XLOOKUP(D469, Content!A:A, Content!C:C, "NONE")</f>
        <v>Malayalam</v>
      </c>
    </row>
    <row r="470" spans="1:5" x14ac:dyDescent="0.3">
      <c r="A470" s="9">
        <v>10043</v>
      </c>
      <c r="B470" s="10" cm="1">
        <f t="array" ref="B470">_xlfn._xlws.FILTER(Bookings!C:C, (Bookings!A:A=A470) * (Bookings!D:D="New"), "NONE")</f>
        <v>44455</v>
      </c>
      <c r="C470" s="10">
        <v>44986</v>
      </c>
      <c r="D470" s="9" t="str">
        <v>18110fb2</v>
      </c>
      <c r="E470" s="9" t="str">
        <f>_xlfn.XLOOKUP(D470, Content!A:A, Content!C:C, "NONE")</f>
        <v>Telugu</v>
      </c>
    </row>
    <row r="471" spans="1:5" x14ac:dyDescent="0.3">
      <c r="A471" s="9">
        <v>10044</v>
      </c>
      <c r="B471" s="10" cm="1">
        <f t="array" ref="B471">_xlfn._xlws.FILTER(Bookings!C:C, (Bookings!A:A=A471) * (Bookings!D:D="New"), "NONE")</f>
        <v>44248</v>
      </c>
      <c r="C471" s="10">
        <v>44896</v>
      </c>
      <c r="D471" s="9" t="str">
        <v>6d9b457c</v>
      </c>
      <c r="E471" s="9" t="str">
        <f>_xlfn.XLOOKUP(D471, Content!A:A, Content!C:C, "NONE")</f>
        <v>English</v>
      </c>
    </row>
    <row r="472" spans="1:5" x14ac:dyDescent="0.3">
      <c r="A472" s="9">
        <v>10044</v>
      </c>
      <c r="B472" s="10" cm="1">
        <f t="array" ref="B472">_xlfn._xlws.FILTER(Bookings!C:C, (Bookings!A:A=A472) * (Bookings!D:D="New"), "NONE")</f>
        <v>44248</v>
      </c>
      <c r="C472" s="10">
        <v>44562</v>
      </c>
      <c r="D472" s="9" t="str">
        <v>fcc640cb</v>
      </c>
      <c r="E472" s="9" t="str">
        <f>_xlfn.XLOOKUP(D472, Content!A:A, Content!C:C, "NONE")</f>
        <v>English</v>
      </c>
    </row>
    <row r="473" spans="1:5" x14ac:dyDescent="0.3">
      <c r="A473" s="9">
        <v>10044</v>
      </c>
      <c r="B473" s="10" cm="1">
        <f t="array" ref="B473">_xlfn._xlws.FILTER(Bookings!C:C, (Bookings!A:A=A473) * (Bookings!D:D="New"), "NONE")</f>
        <v>44248</v>
      </c>
      <c r="C473" s="10">
        <v>45261</v>
      </c>
      <c r="D473" s="9" t="str">
        <v>7bc7f2c7</v>
      </c>
      <c r="E473" s="9" t="str">
        <f>_xlfn.XLOOKUP(D473, Content!A:A, Content!C:C, "NONE")</f>
        <v>Tamil</v>
      </c>
    </row>
    <row r="474" spans="1:5" x14ac:dyDescent="0.3">
      <c r="A474" s="9">
        <v>10044</v>
      </c>
      <c r="B474" s="10" cm="1">
        <f t="array" ref="B474">_xlfn._xlws.FILTER(Bookings!C:C, (Bookings!A:A=A474) * (Bookings!D:D="New"), "NONE")</f>
        <v>44248</v>
      </c>
      <c r="C474" s="10">
        <v>45078</v>
      </c>
      <c r="D474" s="9" t="str">
        <v>b72e97f6</v>
      </c>
      <c r="E474" s="9" t="str">
        <f>_xlfn.XLOOKUP(D474, Content!A:A, Content!C:C, "NONE")</f>
        <v>Hindi</v>
      </c>
    </row>
    <row r="475" spans="1:5" x14ac:dyDescent="0.3">
      <c r="A475" s="9">
        <v>10044</v>
      </c>
      <c r="B475" s="10" cm="1">
        <f t="array" ref="B475">_xlfn._xlws.FILTER(Bookings!C:C, (Bookings!A:A=A475) * (Bookings!D:D="New"), "NONE")</f>
        <v>44248</v>
      </c>
      <c r="C475" s="10">
        <v>45505</v>
      </c>
      <c r="D475" s="9" t="str">
        <v>19351768</v>
      </c>
      <c r="E475" s="9" t="str">
        <f>_xlfn.XLOOKUP(D475, Content!A:A, Content!C:C, "NONE")</f>
        <v>Malayalam</v>
      </c>
    </row>
    <row r="476" spans="1:5" x14ac:dyDescent="0.3">
      <c r="A476" s="9">
        <v>10045</v>
      </c>
      <c r="B476" s="10" cm="1">
        <f t="array" ref="B476">_xlfn._xlws.FILTER(Bookings!C:C, (Bookings!A:A=A476) * (Bookings!D:D="New"), "NONE")</f>
        <v>44855</v>
      </c>
      <c r="C476" s="10">
        <v>45627</v>
      </c>
      <c r="D476" s="9" t="str">
        <v>40e9137d</v>
      </c>
      <c r="E476" s="9" t="str">
        <f>_xlfn.XLOOKUP(D476, Content!A:A, Content!C:C, "NONE")</f>
        <v>Telugu</v>
      </c>
    </row>
    <row r="477" spans="1:5" x14ac:dyDescent="0.3">
      <c r="A477" s="9">
        <v>10045</v>
      </c>
      <c r="B477" s="10" cm="1">
        <f t="array" ref="B477">_xlfn._xlws.FILTER(Bookings!C:C, (Bookings!A:A=A477) * (Bookings!D:D="New"), "NONE")</f>
        <v>44855</v>
      </c>
      <c r="C477" s="10">
        <v>45474</v>
      </c>
      <c r="D477" s="9" t="str">
        <v>2aac9072</v>
      </c>
      <c r="E477" s="9" t="str">
        <f>_xlfn.XLOOKUP(D477, Content!A:A, Content!C:C, "NONE")</f>
        <v>English</v>
      </c>
    </row>
    <row r="478" spans="1:5" x14ac:dyDescent="0.3">
      <c r="A478" s="9">
        <v>10045</v>
      </c>
      <c r="B478" s="10" cm="1">
        <f t="array" ref="B478">_xlfn._xlws.FILTER(Bookings!C:C, (Bookings!A:A=A478) * (Bookings!D:D="New"), "NONE")</f>
        <v>44855</v>
      </c>
      <c r="C478" s="10">
        <v>45566</v>
      </c>
      <c r="D478" s="9" t="str">
        <v>f82d44ce</v>
      </c>
      <c r="E478" s="9" t="str">
        <f>_xlfn.XLOOKUP(D478, Content!A:A, Content!C:C, "NONE")</f>
        <v>Telugu</v>
      </c>
    </row>
    <row r="479" spans="1:5" x14ac:dyDescent="0.3">
      <c r="A479" s="9">
        <v>10045</v>
      </c>
      <c r="B479" s="10" cm="1">
        <f t="array" ref="B479">_xlfn._xlws.FILTER(Bookings!C:C, (Bookings!A:A=A479) * (Bookings!D:D="New"), "NONE")</f>
        <v>44855</v>
      </c>
      <c r="C479" s="10">
        <v>45627</v>
      </c>
      <c r="D479" s="9" t="str">
        <v>07976026</v>
      </c>
      <c r="E479" s="9" t="str">
        <f>_xlfn.XLOOKUP(D479, Content!A:A, Content!C:C, "NONE")</f>
        <v>Malayalam</v>
      </c>
    </row>
    <row r="480" spans="1:5" x14ac:dyDescent="0.3">
      <c r="A480" s="9">
        <v>10045</v>
      </c>
      <c r="B480" s="10" cm="1">
        <f t="array" ref="B480">_xlfn._xlws.FILTER(Bookings!C:C, (Bookings!A:A=A480) * (Bookings!D:D="New"), "NONE")</f>
        <v>44855</v>
      </c>
      <c r="C480" s="10">
        <v>44866</v>
      </c>
      <c r="D480" s="9" t="str">
        <v>2560b2d1</v>
      </c>
      <c r="E480" s="9" t="str">
        <f>_xlfn.XLOOKUP(D480, Content!A:A, Content!C:C, "NONE")</f>
        <v>Telugu</v>
      </c>
    </row>
    <row r="481" spans="1:5" x14ac:dyDescent="0.3">
      <c r="A481" s="9">
        <v>10045</v>
      </c>
      <c r="B481" s="10" cm="1">
        <f t="array" ref="B481">_xlfn._xlws.FILTER(Bookings!C:C, (Bookings!A:A=A481) * (Bookings!D:D="New"), "NONE")</f>
        <v>44855</v>
      </c>
      <c r="C481" s="10">
        <v>44743</v>
      </c>
      <c r="D481" s="9" t="str">
        <v>b72e97f6</v>
      </c>
      <c r="E481" s="9" t="str">
        <f>_xlfn.XLOOKUP(D481, Content!A:A, Content!C:C, "NONE")</f>
        <v>Hindi</v>
      </c>
    </row>
    <row r="482" spans="1:5" x14ac:dyDescent="0.3">
      <c r="A482" s="9">
        <v>10045</v>
      </c>
      <c r="B482" s="10" cm="1">
        <f t="array" ref="B482">_xlfn._xlws.FILTER(Bookings!C:C, (Bookings!A:A=A482) * (Bookings!D:D="New"), "NONE")</f>
        <v>44855</v>
      </c>
      <c r="C482" s="10">
        <v>45627</v>
      </c>
      <c r="D482" s="9" t="str">
        <v>ef45c45f</v>
      </c>
      <c r="E482" s="9" t="str">
        <f>_xlfn.XLOOKUP(D482, Content!A:A, Content!C:C, "NONE")</f>
        <v>Tamil</v>
      </c>
    </row>
    <row r="483" spans="1:5" x14ac:dyDescent="0.3">
      <c r="A483" s="9">
        <v>10045</v>
      </c>
      <c r="B483" s="10" cm="1">
        <f t="array" ref="B483">_xlfn._xlws.FILTER(Bookings!C:C, (Bookings!A:A=A483) * (Bookings!D:D="New"), "NONE")</f>
        <v>44855</v>
      </c>
      <c r="C483" s="10">
        <v>44774</v>
      </c>
      <c r="D483" s="9" t="str">
        <v>67b09f1b</v>
      </c>
      <c r="E483" s="9" t="str">
        <f>_xlfn.XLOOKUP(D483, Content!A:A, Content!C:C, "NONE")</f>
        <v>English</v>
      </c>
    </row>
    <row r="484" spans="1:5" x14ac:dyDescent="0.3">
      <c r="A484" s="9">
        <v>10045</v>
      </c>
      <c r="B484" s="10" cm="1">
        <f t="array" ref="B484">_xlfn._xlws.FILTER(Bookings!C:C, (Bookings!A:A=A484) * (Bookings!D:D="New"), "NONE")</f>
        <v>44855</v>
      </c>
      <c r="C484" s="10">
        <v>45231</v>
      </c>
      <c r="D484" s="9" t="str">
        <v>5988d89d</v>
      </c>
      <c r="E484" s="9" t="str">
        <f>_xlfn.XLOOKUP(D484, Content!A:A, Content!C:C, "NONE")</f>
        <v>Hindi</v>
      </c>
    </row>
    <row r="485" spans="1:5" x14ac:dyDescent="0.3">
      <c r="A485" s="9">
        <v>10045</v>
      </c>
      <c r="B485" s="10" cm="1">
        <f t="array" ref="B485">_xlfn._xlws.FILTER(Bookings!C:C, (Bookings!A:A=A485) * (Bookings!D:D="New"), "NONE")</f>
        <v>44855</v>
      </c>
      <c r="C485" s="10">
        <v>45292</v>
      </c>
      <c r="D485" s="9" t="str">
        <v>7fc77e90</v>
      </c>
      <c r="E485" s="9" t="str">
        <f>_xlfn.XLOOKUP(D485, Content!A:A, Content!C:C, "NONE")</f>
        <v>Malayalam</v>
      </c>
    </row>
    <row r="486" spans="1:5" x14ac:dyDescent="0.3">
      <c r="A486" s="9">
        <v>10045</v>
      </c>
      <c r="B486" s="10" cm="1">
        <f t="array" ref="B486">_xlfn._xlws.FILTER(Bookings!C:C, (Bookings!A:A=A486) * (Bookings!D:D="New"), "NONE")</f>
        <v>44855</v>
      </c>
      <c r="C486" s="10">
        <v>45200</v>
      </c>
      <c r="D486" s="9" t="str">
        <v>40fb817f</v>
      </c>
      <c r="E486" s="9" t="str">
        <f>_xlfn.XLOOKUP(D486, Content!A:A, Content!C:C, "NONE")</f>
        <v>Kannada</v>
      </c>
    </row>
    <row r="487" spans="1:5" x14ac:dyDescent="0.3">
      <c r="A487" s="9">
        <v>10046</v>
      </c>
      <c r="B487" s="10" cm="1">
        <f t="array" ref="B487">_xlfn._xlws.FILTER(Bookings!C:C, (Bookings!A:A=A487) * (Bookings!D:D="New"), "NONE")</f>
        <v>44648</v>
      </c>
      <c r="C487" s="10">
        <v>45078</v>
      </c>
      <c r="D487" s="9" t="str">
        <v>6cec19a5</v>
      </c>
      <c r="E487" s="9" t="str">
        <f>_xlfn.XLOOKUP(D487, Content!A:A, Content!C:C, "NONE")</f>
        <v>Malayalam</v>
      </c>
    </row>
    <row r="488" spans="1:5" x14ac:dyDescent="0.3">
      <c r="A488" s="9">
        <v>10046</v>
      </c>
      <c r="B488" s="10" cm="1">
        <f t="array" ref="B488">_xlfn._xlws.FILTER(Bookings!C:C, (Bookings!A:A=A488) * (Bookings!D:D="New"), "NONE")</f>
        <v>44648</v>
      </c>
      <c r="C488" s="10">
        <v>45566</v>
      </c>
      <c r="D488" s="9" t="str">
        <v>fd1ad95a</v>
      </c>
      <c r="E488" s="9" t="str">
        <f>_xlfn.XLOOKUP(D488, Content!A:A, Content!C:C, "NONE")</f>
        <v>English</v>
      </c>
    </row>
    <row r="489" spans="1:5" x14ac:dyDescent="0.3">
      <c r="A489" s="9">
        <v>10046</v>
      </c>
      <c r="B489" s="10" cm="1">
        <f t="array" ref="B489">_xlfn._xlws.FILTER(Bookings!C:C, (Bookings!A:A=A489) * (Bookings!D:D="New"), "NONE")</f>
        <v>44648</v>
      </c>
      <c r="C489" s="10">
        <v>44805</v>
      </c>
      <c r="D489" s="9" t="str">
        <v>ef45c45f</v>
      </c>
      <c r="E489" s="9" t="str">
        <f>_xlfn.XLOOKUP(D489, Content!A:A, Content!C:C, "NONE")</f>
        <v>Tamil</v>
      </c>
    </row>
    <row r="490" spans="1:5" x14ac:dyDescent="0.3">
      <c r="A490" s="9">
        <v>10046</v>
      </c>
      <c r="B490" s="10" cm="1">
        <f t="array" ref="B490">_xlfn._xlws.FILTER(Bookings!C:C, (Bookings!A:A=A490) * (Bookings!D:D="New"), "NONE")</f>
        <v>44648</v>
      </c>
      <c r="C490" s="10">
        <v>45323</v>
      </c>
      <c r="D490" s="9" t="str">
        <v>9c8c4c67</v>
      </c>
      <c r="E490" s="9" t="str">
        <f>_xlfn.XLOOKUP(D490, Content!A:A, Content!C:C, "NONE")</f>
        <v>English</v>
      </c>
    </row>
    <row r="491" spans="1:5" x14ac:dyDescent="0.3">
      <c r="A491" s="9">
        <v>10046</v>
      </c>
      <c r="B491" s="10" cm="1">
        <f t="array" ref="B491">_xlfn._xlws.FILTER(Bookings!C:C, (Bookings!A:A=A491) * (Bookings!D:D="New"), "NONE")</f>
        <v>44648</v>
      </c>
      <c r="C491" s="10">
        <v>44652</v>
      </c>
      <c r="D491" s="9" t="str">
        <v>cc9d9893</v>
      </c>
      <c r="E491" s="9" t="str">
        <f>_xlfn.XLOOKUP(D491, Content!A:A, Content!C:C, "NONE")</f>
        <v>Malayalam</v>
      </c>
    </row>
    <row r="492" spans="1:5" x14ac:dyDescent="0.3">
      <c r="A492" s="9">
        <v>10046</v>
      </c>
      <c r="B492" s="10" cm="1">
        <f t="array" ref="B492">_xlfn._xlws.FILTER(Bookings!C:C, (Bookings!A:A=A492) * (Bookings!D:D="New"), "NONE")</f>
        <v>44648</v>
      </c>
      <c r="C492" s="10">
        <v>45047</v>
      </c>
      <c r="D492" s="9" t="str">
        <v>2fa395f5</v>
      </c>
      <c r="E492" s="9" t="str">
        <f>_xlfn.XLOOKUP(D492, Content!A:A, Content!C:C, "NONE")</f>
        <v>Telugu</v>
      </c>
    </row>
    <row r="493" spans="1:5" x14ac:dyDescent="0.3">
      <c r="A493" s="9">
        <v>10047</v>
      </c>
      <c r="B493" s="10" cm="1">
        <f t="array" ref="B493">_xlfn._xlws.FILTER(Bookings!C:C, (Bookings!A:A=A493) * (Bookings!D:D="New"), "NONE")</f>
        <v>44221</v>
      </c>
      <c r="C493" s="10">
        <v>44621</v>
      </c>
      <c r="D493" s="9" t="str">
        <v>5833d4f3</v>
      </c>
      <c r="E493" s="9" t="str">
        <f>_xlfn.XLOOKUP(D493, Content!A:A, Content!C:C, "NONE")</f>
        <v>Malayalam</v>
      </c>
    </row>
    <row r="494" spans="1:5" x14ac:dyDescent="0.3">
      <c r="A494" s="9">
        <v>10047</v>
      </c>
      <c r="B494" s="10" cm="1">
        <f t="array" ref="B494">_xlfn._xlws.FILTER(Bookings!C:C, (Bookings!A:A=A494) * (Bookings!D:D="New"), "NONE")</f>
        <v>44221</v>
      </c>
      <c r="C494" s="10">
        <v>45078</v>
      </c>
      <c r="D494" s="9" t="str">
        <v>fa1a76a3</v>
      </c>
      <c r="E494" s="9" t="str">
        <f>_xlfn.XLOOKUP(D494, Content!A:A, Content!C:C, "NONE")</f>
        <v>Tamil</v>
      </c>
    </row>
    <row r="495" spans="1:5" x14ac:dyDescent="0.3">
      <c r="A495" s="9">
        <v>10047</v>
      </c>
      <c r="B495" s="10" cm="1">
        <f t="array" ref="B495">_xlfn._xlws.FILTER(Bookings!C:C, (Bookings!A:A=A495) * (Bookings!D:D="New"), "NONE")</f>
        <v>44221</v>
      </c>
      <c r="C495" s="10">
        <v>45444</v>
      </c>
      <c r="D495" s="9" t="str">
        <v>7fd28e87</v>
      </c>
      <c r="E495" s="9" t="str">
        <f>_xlfn.XLOOKUP(D495, Content!A:A, Content!C:C, "NONE")</f>
        <v>Malayalam</v>
      </c>
    </row>
    <row r="496" spans="1:5" x14ac:dyDescent="0.3">
      <c r="A496" s="9">
        <v>10047</v>
      </c>
      <c r="B496" s="10" cm="1">
        <f t="array" ref="B496">_xlfn._xlws.FILTER(Bookings!C:C, (Bookings!A:A=A496) * (Bookings!D:D="New"), "NONE")</f>
        <v>44221</v>
      </c>
      <c r="C496" s="10">
        <v>45231</v>
      </c>
      <c r="D496" s="9" t="str">
        <v>4cfd0dd8</v>
      </c>
      <c r="E496" s="9" t="str">
        <f>_xlfn.XLOOKUP(D496, Content!A:A, Content!C:C, "NONE")</f>
        <v>Kannada</v>
      </c>
    </row>
    <row r="497" spans="1:5" x14ac:dyDescent="0.3">
      <c r="A497" s="9">
        <v>10047</v>
      </c>
      <c r="B497" s="10" cm="1">
        <f t="array" ref="B497">_xlfn._xlws.FILTER(Bookings!C:C, (Bookings!A:A=A497) * (Bookings!D:D="New"), "NONE")</f>
        <v>44221</v>
      </c>
      <c r="C497" s="10">
        <v>45139</v>
      </c>
      <c r="D497" s="9" t="str">
        <v>2560b2d1</v>
      </c>
      <c r="E497" s="9" t="str">
        <f>_xlfn.XLOOKUP(D497, Content!A:A, Content!C:C, "NONE")</f>
        <v>Telugu</v>
      </c>
    </row>
    <row r="498" spans="1:5" x14ac:dyDescent="0.3">
      <c r="A498" s="9">
        <v>10047</v>
      </c>
      <c r="B498" s="10" cm="1">
        <f t="array" ref="B498">_xlfn._xlws.FILTER(Bookings!C:C, (Bookings!A:A=A498) * (Bookings!D:D="New"), "NONE")</f>
        <v>44221</v>
      </c>
      <c r="C498" s="10">
        <v>44562</v>
      </c>
      <c r="D498" s="9" t="str">
        <v>420e1019</v>
      </c>
      <c r="E498" s="9" t="str">
        <f>_xlfn.XLOOKUP(D498, Content!A:A, Content!C:C, "NONE")</f>
        <v>Tamil</v>
      </c>
    </row>
    <row r="499" spans="1:5" x14ac:dyDescent="0.3">
      <c r="A499" s="9">
        <v>10047</v>
      </c>
      <c r="B499" s="10" cm="1">
        <f t="array" ref="B499">_xlfn._xlws.FILTER(Bookings!C:C, (Bookings!A:A=A499) * (Bookings!D:D="New"), "NONE")</f>
        <v>44221</v>
      </c>
      <c r="C499" s="10">
        <v>45474</v>
      </c>
      <c r="D499" s="9" t="str">
        <v>607da286</v>
      </c>
      <c r="E499" s="9" t="str">
        <f>_xlfn.XLOOKUP(D499, Content!A:A, Content!C:C, "NONE")</f>
        <v>Kannada</v>
      </c>
    </row>
    <row r="500" spans="1:5" x14ac:dyDescent="0.3">
      <c r="A500" s="9">
        <v>10047</v>
      </c>
      <c r="B500" s="10" cm="1">
        <f t="array" ref="B500">_xlfn._xlws.FILTER(Bookings!C:C, (Bookings!A:A=A500) * (Bookings!D:D="New"), "NONE")</f>
        <v>44221</v>
      </c>
      <c r="C500" s="10">
        <v>44562</v>
      </c>
      <c r="D500" s="9" t="str">
        <v>18110fb2</v>
      </c>
      <c r="E500" s="9" t="str">
        <f>_xlfn.XLOOKUP(D500, Content!A:A, Content!C:C, "NONE")</f>
        <v>Telugu</v>
      </c>
    </row>
    <row r="501" spans="1:5" x14ac:dyDescent="0.3">
      <c r="A501" s="9">
        <v>10048</v>
      </c>
      <c r="B501" s="10" cm="1">
        <f t="array" ref="B501">_xlfn._xlws.FILTER(Bookings!C:C, (Bookings!A:A=A501) * (Bookings!D:D="New"), "NONE")</f>
        <v>44331</v>
      </c>
      <c r="C501" s="10">
        <v>45292</v>
      </c>
      <c r="D501" s="9" t="str">
        <v>2888a95e</v>
      </c>
      <c r="E501" s="9" t="str">
        <f>_xlfn.XLOOKUP(D501, Content!A:A, Content!C:C, "NONE")</f>
        <v>Tamil</v>
      </c>
    </row>
    <row r="502" spans="1:5" x14ac:dyDescent="0.3">
      <c r="A502" s="9">
        <v>10048</v>
      </c>
      <c r="B502" s="10" cm="1">
        <f t="array" ref="B502">_xlfn._xlws.FILTER(Bookings!C:C, (Bookings!A:A=A502) * (Bookings!D:D="New"), "NONE")</f>
        <v>44331</v>
      </c>
      <c r="C502" s="10">
        <v>45017</v>
      </c>
      <c r="D502" s="9" t="str">
        <v>c324f9b4</v>
      </c>
      <c r="E502" s="9" t="str">
        <f>_xlfn.XLOOKUP(D502, Content!A:A, Content!C:C, "NONE")</f>
        <v>Tamil</v>
      </c>
    </row>
    <row r="503" spans="1:5" x14ac:dyDescent="0.3">
      <c r="A503" s="9">
        <v>10048</v>
      </c>
      <c r="B503" s="10" cm="1">
        <f t="array" ref="B503">_xlfn._xlws.FILTER(Bookings!C:C, (Bookings!A:A=A503) * (Bookings!D:D="New"), "NONE")</f>
        <v>44331</v>
      </c>
      <c r="C503" s="10">
        <v>45108</v>
      </c>
      <c r="D503" s="9" t="str">
        <v>0cbc4720</v>
      </c>
      <c r="E503" s="9" t="str">
        <f>_xlfn.XLOOKUP(D503, Content!A:A, Content!C:C, "NONE")</f>
        <v>Hindi</v>
      </c>
    </row>
    <row r="504" spans="1:5" x14ac:dyDescent="0.3">
      <c r="A504" s="9">
        <v>10048</v>
      </c>
      <c r="B504" s="10" cm="1">
        <f t="array" ref="B504">_xlfn._xlws.FILTER(Bookings!C:C, (Bookings!A:A=A504) * (Bookings!D:D="New"), "NONE")</f>
        <v>44331</v>
      </c>
      <c r="C504" s="10">
        <v>44896</v>
      </c>
      <c r="D504" s="9" t="str">
        <v>d71466ea</v>
      </c>
      <c r="E504" s="9" t="str">
        <f>_xlfn.XLOOKUP(D504, Content!A:A, Content!C:C, "NONE")</f>
        <v>Malayalam</v>
      </c>
    </row>
    <row r="505" spans="1:5" x14ac:dyDescent="0.3">
      <c r="A505" s="9">
        <v>10048</v>
      </c>
      <c r="B505" s="10" cm="1">
        <f t="array" ref="B505">_xlfn._xlws.FILTER(Bookings!C:C, (Bookings!A:A=A505) * (Bookings!D:D="New"), "NONE")</f>
        <v>44331</v>
      </c>
      <c r="C505" s="10">
        <v>45413</v>
      </c>
      <c r="D505" s="9" t="str">
        <v>7bc7f2c7</v>
      </c>
      <c r="E505" s="9" t="str">
        <f>_xlfn.XLOOKUP(D505, Content!A:A, Content!C:C, "NONE")</f>
        <v>Tamil</v>
      </c>
    </row>
    <row r="506" spans="1:5" x14ac:dyDescent="0.3">
      <c r="A506" s="9">
        <v>10048</v>
      </c>
      <c r="B506" s="10" cm="1">
        <f t="array" ref="B506">_xlfn._xlws.FILTER(Bookings!C:C, (Bookings!A:A=A506) * (Bookings!D:D="New"), "NONE")</f>
        <v>44331</v>
      </c>
      <c r="C506" s="10">
        <v>44593</v>
      </c>
      <c r="D506" s="9" t="str">
        <v>9544ce3b</v>
      </c>
      <c r="E506" s="9" t="str">
        <f>_xlfn.XLOOKUP(D506, Content!A:A, Content!C:C, "NONE")</f>
        <v>English</v>
      </c>
    </row>
    <row r="507" spans="1:5" x14ac:dyDescent="0.3">
      <c r="A507" s="9">
        <v>10048</v>
      </c>
      <c r="B507" s="10" cm="1">
        <f t="array" ref="B507">_xlfn._xlws.FILTER(Bookings!C:C, (Bookings!A:A=A507) * (Bookings!D:D="New"), "NONE")</f>
        <v>44331</v>
      </c>
      <c r="C507" s="10">
        <v>45108</v>
      </c>
      <c r="D507" s="9" t="str">
        <v>6cec19a5</v>
      </c>
      <c r="E507" s="9" t="str">
        <f>_xlfn.XLOOKUP(D507, Content!A:A, Content!C:C, "NONE")</f>
        <v>Malayalam</v>
      </c>
    </row>
    <row r="508" spans="1:5" x14ac:dyDescent="0.3">
      <c r="A508" s="9">
        <v>10048</v>
      </c>
      <c r="B508" s="10" cm="1">
        <f t="array" ref="B508">_xlfn._xlws.FILTER(Bookings!C:C, (Bookings!A:A=A508) * (Bookings!D:D="New"), "NONE")</f>
        <v>44331</v>
      </c>
      <c r="C508" s="10">
        <v>44986</v>
      </c>
      <c r="D508" s="9" t="str">
        <v>f72d44e6</v>
      </c>
      <c r="E508" s="9" t="str">
        <f>_xlfn.XLOOKUP(D508, Content!A:A, Content!C:C, "NONE")</f>
        <v>Malayalam</v>
      </c>
    </row>
    <row r="509" spans="1:5" x14ac:dyDescent="0.3">
      <c r="A509" s="9">
        <v>10048</v>
      </c>
      <c r="B509" s="10" cm="1">
        <f t="array" ref="B509">_xlfn._xlws.FILTER(Bookings!C:C, (Bookings!A:A=A509) * (Bookings!D:D="New"), "NONE")</f>
        <v>44331</v>
      </c>
      <c r="C509" s="10">
        <v>45200</v>
      </c>
      <c r="D509" s="9" t="str">
        <v>5833d4f3</v>
      </c>
      <c r="E509" s="9" t="str">
        <f>_xlfn.XLOOKUP(D509, Content!A:A, Content!C:C, "NONE")</f>
        <v>Malayalam</v>
      </c>
    </row>
    <row r="510" spans="1:5" x14ac:dyDescent="0.3">
      <c r="A510" s="9">
        <v>10048</v>
      </c>
      <c r="B510" s="10" cm="1">
        <f t="array" ref="B510">_xlfn._xlws.FILTER(Bookings!C:C, (Bookings!A:A=A510) * (Bookings!D:D="New"), "NONE")</f>
        <v>44331</v>
      </c>
      <c r="C510" s="10">
        <v>44621</v>
      </c>
      <c r="D510" s="9" t="str">
        <v>fe99e0ba</v>
      </c>
      <c r="E510" s="9" t="str">
        <f>_xlfn.XLOOKUP(D510, Content!A:A, Content!C:C, "NONE")</f>
        <v>English</v>
      </c>
    </row>
    <row r="511" spans="1:5" x14ac:dyDescent="0.3">
      <c r="A511" s="9">
        <v>10049</v>
      </c>
      <c r="B511" s="10" cm="1">
        <f t="array" ref="B511">_xlfn._xlws.FILTER(Bookings!C:C, (Bookings!A:A=A511) * (Bookings!D:D="New"), "NONE")</f>
        <v>44499</v>
      </c>
      <c r="C511" s="10">
        <v>45017</v>
      </c>
      <c r="D511" s="9" t="str">
        <v>35e41ff6</v>
      </c>
      <c r="E511" s="9" t="str">
        <f>_xlfn.XLOOKUP(D511, Content!A:A, Content!C:C, "NONE")</f>
        <v>Telugu</v>
      </c>
    </row>
    <row r="512" spans="1:5" x14ac:dyDescent="0.3">
      <c r="A512" s="9">
        <v>10049</v>
      </c>
      <c r="B512" s="10" cm="1">
        <f t="array" ref="B512">_xlfn._xlws.FILTER(Bookings!C:C, (Bookings!A:A=A512) * (Bookings!D:D="New"), "NONE")</f>
        <v>44499</v>
      </c>
      <c r="C512" s="10">
        <v>45444</v>
      </c>
      <c r="D512" s="9" t="str">
        <v>9767fb4f</v>
      </c>
      <c r="E512" s="9" t="str">
        <f>_xlfn.XLOOKUP(D512, Content!A:A, Content!C:C, "NONE")</f>
        <v>Telugu</v>
      </c>
    </row>
    <row r="513" spans="1:5" x14ac:dyDescent="0.3">
      <c r="A513" s="9">
        <v>10049</v>
      </c>
      <c r="B513" s="10" cm="1">
        <f t="array" ref="B513">_xlfn._xlws.FILTER(Bookings!C:C, (Bookings!A:A=A513) * (Bookings!D:D="New"), "NONE")</f>
        <v>44499</v>
      </c>
      <c r="C513" s="10">
        <v>45292</v>
      </c>
      <c r="D513" s="9" t="str">
        <v>e2949854</v>
      </c>
      <c r="E513" s="9" t="str">
        <f>_xlfn.XLOOKUP(D513, Content!A:A, Content!C:C, "NONE")</f>
        <v>Malayalam</v>
      </c>
    </row>
    <row r="514" spans="1:5" x14ac:dyDescent="0.3">
      <c r="A514" s="9">
        <v>10049</v>
      </c>
      <c r="B514" s="10" cm="1">
        <f t="array" ref="B514">_xlfn._xlws.FILTER(Bookings!C:C, (Bookings!A:A=A514) * (Bookings!D:D="New"), "NONE")</f>
        <v>44499</v>
      </c>
      <c r="C514" s="10">
        <v>45566</v>
      </c>
      <c r="D514" s="9" t="str">
        <v>f82d44ce</v>
      </c>
      <c r="E514" s="9" t="str">
        <f>_xlfn.XLOOKUP(D514, Content!A:A, Content!C:C, "NONE")</f>
        <v>Telugu</v>
      </c>
    </row>
    <row r="515" spans="1:5" x14ac:dyDescent="0.3">
      <c r="A515" s="9">
        <v>10049</v>
      </c>
      <c r="B515" s="10" cm="1">
        <f t="array" ref="B515">_xlfn._xlws.FILTER(Bookings!C:C, (Bookings!A:A=A515) * (Bookings!D:D="New"), "NONE")</f>
        <v>44499</v>
      </c>
      <c r="C515" s="10">
        <v>45261</v>
      </c>
      <c r="D515" s="9" t="str">
        <v>2888a95e</v>
      </c>
      <c r="E515" s="9" t="str">
        <f>_xlfn.XLOOKUP(D515, Content!A:A, Content!C:C, "NONE")</f>
        <v>Tamil</v>
      </c>
    </row>
    <row r="516" spans="1:5" x14ac:dyDescent="0.3">
      <c r="A516" s="9">
        <v>10049</v>
      </c>
      <c r="B516" s="10" cm="1">
        <f t="array" ref="B516">_xlfn._xlws.FILTER(Bookings!C:C, (Bookings!A:A=A516) * (Bookings!D:D="New"), "NONE")</f>
        <v>44499</v>
      </c>
      <c r="C516" s="10">
        <v>45383</v>
      </c>
      <c r="D516" s="9" t="str">
        <v>591bdfe5</v>
      </c>
      <c r="E516" s="9" t="str">
        <f>_xlfn.XLOOKUP(D516, Content!A:A, Content!C:C, "NONE")</f>
        <v>Kannada</v>
      </c>
    </row>
    <row r="517" spans="1:5" x14ac:dyDescent="0.3">
      <c r="A517" s="9">
        <v>10049</v>
      </c>
      <c r="B517" s="10" cm="1">
        <f t="array" ref="B517">_xlfn._xlws.FILTER(Bookings!C:C, (Bookings!A:A=A517) * (Bookings!D:D="New"), "NONE")</f>
        <v>44499</v>
      </c>
      <c r="C517" s="10">
        <v>44774</v>
      </c>
      <c r="D517" s="9" t="str">
        <v>5c52d1ad</v>
      </c>
      <c r="E517" s="9" t="str">
        <f>_xlfn.XLOOKUP(D517, Content!A:A, Content!C:C, "NONE")</f>
        <v>Telugu</v>
      </c>
    </row>
    <row r="518" spans="1:5" x14ac:dyDescent="0.3">
      <c r="A518" s="9">
        <v>10049</v>
      </c>
      <c r="B518" s="10" cm="1">
        <f t="array" ref="B518">_xlfn._xlws.FILTER(Bookings!C:C, (Bookings!A:A=A518) * (Bookings!D:D="New"), "NONE")</f>
        <v>44499</v>
      </c>
      <c r="C518" s="10">
        <v>45474</v>
      </c>
      <c r="D518" s="9" t="str">
        <v>f1c74cb8</v>
      </c>
      <c r="E518" s="9" t="str">
        <f>_xlfn.XLOOKUP(D518, Content!A:A, Content!C:C, "NONE")</f>
        <v>Kannada</v>
      </c>
    </row>
    <row r="519" spans="1:5" x14ac:dyDescent="0.3">
      <c r="A519" s="9">
        <v>10049</v>
      </c>
      <c r="B519" s="10" cm="1">
        <f t="array" ref="B519">_xlfn._xlws.FILTER(Bookings!C:C, (Bookings!A:A=A519) * (Bookings!D:D="New"), "NONE")</f>
        <v>44499</v>
      </c>
      <c r="C519" s="10">
        <v>45505</v>
      </c>
      <c r="D519" s="9" t="str">
        <v>18f2ed16</v>
      </c>
      <c r="E519" s="9" t="str">
        <f>_xlfn.XLOOKUP(D519, Content!A:A, Content!C:C, "NONE")</f>
        <v>Malayalam</v>
      </c>
    </row>
    <row r="520" spans="1:5" x14ac:dyDescent="0.3">
      <c r="A520" s="9">
        <v>10049</v>
      </c>
      <c r="B520" s="10" cm="1">
        <f t="array" ref="B520">_xlfn._xlws.FILTER(Bookings!C:C, (Bookings!A:A=A520) * (Bookings!D:D="New"), "NONE")</f>
        <v>44499</v>
      </c>
      <c r="C520" s="10">
        <v>44652</v>
      </c>
      <c r="D520" s="9" t="str">
        <v>566c44a8</v>
      </c>
      <c r="E520" s="9" t="str">
        <f>_xlfn.XLOOKUP(D520, Content!A:A, Content!C:C, "NONE")</f>
        <v>Tamil</v>
      </c>
    </row>
    <row r="521" spans="1:5" x14ac:dyDescent="0.3">
      <c r="A521" s="9">
        <v>10049</v>
      </c>
      <c r="B521" s="10" cm="1">
        <f t="array" ref="B521">_xlfn._xlws.FILTER(Bookings!C:C, (Bookings!A:A=A521) * (Bookings!D:D="New"), "NONE")</f>
        <v>44499</v>
      </c>
      <c r="C521" s="10">
        <v>44805</v>
      </c>
      <c r="D521" s="9" t="str">
        <v>f72d44e6</v>
      </c>
      <c r="E521" s="9" t="str">
        <f>_xlfn.XLOOKUP(D521, Content!A:A, Content!C:C, "NONE")</f>
        <v>Malayalam</v>
      </c>
    </row>
    <row r="522" spans="1:5" x14ac:dyDescent="0.3">
      <c r="A522" s="9">
        <v>10050</v>
      </c>
      <c r="B522" s="10" cm="1">
        <f t="array" ref="B522">_xlfn._xlws.FILTER(Bookings!C:C, (Bookings!A:A=A522) * (Bookings!D:D="New"), "NONE")</f>
        <v>44840</v>
      </c>
      <c r="C522" s="10">
        <v>45505</v>
      </c>
      <c r="D522" s="9" t="str">
        <v>1187d074</v>
      </c>
      <c r="E522" s="9" t="str">
        <f>_xlfn.XLOOKUP(D522, Content!A:A, Content!C:C, "NONE")</f>
        <v>English</v>
      </c>
    </row>
    <row r="523" spans="1:5" x14ac:dyDescent="0.3">
      <c r="A523" s="9">
        <v>10050</v>
      </c>
      <c r="B523" s="10" cm="1">
        <f t="array" ref="B523">_xlfn._xlws.FILTER(Bookings!C:C, (Bookings!A:A=A523) * (Bookings!D:D="New"), "NONE")</f>
        <v>44840</v>
      </c>
      <c r="C523" s="10">
        <v>45505</v>
      </c>
      <c r="D523" s="9" t="str">
        <v>b9f74c1c</v>
      </c>
      <c r="E523" s="9" t="str">
        <f>_xlfn.XLOOKUP(D523, Content!A:A, Content!C:C, "NONE")</f>
        <v>Malayalam</v>
      </c>
    </row>
    <row r="524" spans="1:5" x14ac:dyDescent="0.3">
      <c r="A524" s="9">
        <v>10050</v>
      </c>
      <c r="B524" s="10" cm="1">
        <f t="array" ref="B524">_xlfn._xlws.FILTER(Bookings!C:C, (Bookings!A:A=A524) * (Bookings!D:D="New"), "NONE")</f>
        <v>44840</v>
      </c>
      <c r="C524" s="10">
        <v>45444</v>
      </c>
      <c r="D524" s="9" t="str">
        <v>5c52d1ad</v>
      </c>
      <c r="E524" s="9" t="str">
        <f>_xlfn.XLOOKUP(D524, Content!A:A, Content!C:C, "NONE")</f>
        <v>Telugu</v>
      </c>
    </row>
    <row r="525" spans="1:5" x14ac:dyDescent="0.3">
      <c r="A525" s="9">
        <v>10050</v>
      </c>
      <c r="B525" s="10" cm="1">
        <f t="array" ref="B525">_xlfn._xlws.FILTER(Bookings!C:C, (Bookings!A:A=A525) * (Bookings!D:D="New"), "NONE")</f>
        <v>44840</v>
      </c>
      <c r="C525" s="10">
        <v>45566</v>
      </c>
      <c r="D525" s="9" t="str">
        <v>f83fb848</v>
      </c>
      <c r="E525" s="9" t="str">
        <f>_xlfn.XLOOKUP(D525, Content!A:A, Content!C:C, "NONE")</f>
        <v>Malayalam</v>
      </c>
    </row>
    <row r="526" spans="1:5" x14ac:dyDescent="0.3">
      <c r="A526" s="9">
        <v>10050</v>
      </c>
      <c r="B526" s="10" cm="1">
        <f t="array" ref="B526">_xlfn._xlws.FILTER(Bookings!C:C, (Bookings!A:A=A526) * (Bookings!D:D="New"), "NONE")</f>
        <v>44840</v>
      </c>
      <c r="C526" s="10">
        <v>45261</v>
      </c>
      <c r="D526" s="9" t="str">
        <v>5988d89d</v>
      </c>
      <c r="E526" s="9" t="str">
        <f>_xlfn.XLOOKUP(D526, Content!A:A, Content!C:C, "NONE")</f>
        <v>Hindi</v>
      </c>
    </row>
    <row r="527" spans="1:5" x14ac:dyDescent="0.3">
      <c r="A527" s="9">
        <v>10050</v>
      </c>
      <c r="B527" s="10" cm="1">
        <f t="array" ref="B527">_xlfn._xlws.FILTER(Bookings!C:C, (Bookings!A:A=A527) * (Bookings!D:D="New"), "NONE")</f>
        <v>44840</v>
      </c>
      <c r="C527" s="10">
        <v>45261</v>
      </c>
      <c r="D527" s="9" t="str">
        <v>1b7fe76a</v>
      </c>
      <c r="E527" s="9" t="str">
        <f>_xlfn.XLOOKUP(D527, Content!A:A, Content!C:C, "NONE")</f>
        <v>Kannada</v>
      </c>
    </row>
    <row r="528" spans="1:5" x14ac:dyDescent="0.3">
      <c r="A528" s="9">
        <v>10050</v>
      </c>
      <c r="B528" s="10" cm="1">
        <f t="array" ref="B528">_xlfn._xlws.FILTER(Bookings!C:C, (Bookings!A:A=A528) * (Bookings!D:D="New"), "NONE")</f>
        <v>44840</v>
      </c>
      <c r="C528" s="10">
        <v>45566</v>
      </c>
      <c r="D528" s="9" t="str">
        <v>591bdfe5</v>
      </c>
      <c r="E528" s="9" t="str">
        <f>_xlfn.XLOOKUP(D528, Content!A:A, Content!C:C, "NONE")</f>
        <v>Kannada</v>
      </c>
    </row>
    <row r="529" spans="1:5" x14ac:dyDescent="0.3">
      <c r="A529" s="9">
        <v>10050</v>
      </c>
      <c r="B529" s="10" cm="1">
        <f t="array" ref="B529">_xlfn._xlws.FILTER(Bookings!C:C, (Bookings!A:A=A529) * (Bookings!D:D="New"), "NONE")</f>
        <v>44840</v>
      </c>
      <c r="C529" s="10">
        <v>45352</v>
      </c>
      <c r="D529" s="9" t="str">
        <v>e24dee1d</v>
      </c>
      <c r="E529" s="9" t="str">
        <f>_xlfn.XLOOKUP(D529, Content!A:A, Content!C:C, "NONE")</f>
        <v>Telugu</v>
      </c>
    </row>
    <row r="530" spans="1:5" x14ac:dyDescent="0.3">
      <c r="A530" s="9">
        <v>10051</v>
      </c>
      <c r="B530" s="10" cm="1">
        <f t="array" ref="B530">_xlfn._xlws.FILTER(Bookings!C:C, (Bookings!A:A=A530) * (Bookings!D:D="New"), "NONE")</f>
        <v>44642</v>
      </c>
      <c r="C530" s="10">
        <v>44621</v>
      </c>
      <c r="D530" s="9" t="str">
        <v>34ac25b9</v>
      </c>
      <c r="E530" s="9" t="str">
        <f>_xlfn.XLOOKUP(D530, Content!A:A, Content!C:C, "NONE")</f>
        <v>Kannada</v>
      </c>
    </row>
    <row r="531" spans="1:5" x14ac:dyDescent="0.3">
      <c r="A531" s="9">
        <v>10051</v>
      </c>
      <c r="B531" s="10" cm="1">
        <f t="array" ref="B531">_xlfn._xlws.FILTER(Bookings!C:C, (Bookings!A:A=A531) * (Bookings!D:D="New"), "NONE")</f>
        <v>44642</v>
      </c>
      <c r="C531" s="10">
        <v>45047</v>
      </c>
      <c r="D531" s="9" t="str">
        <v>7495495f</v>
      </c>
      <c r="E531" s="9" t="str">
        <f>_xlfn.XLOOKUP(D531, Content!A:A, Content!C:C, "NONE")</f>
        <v>Malayalam</v>
      </c>
    </row>
    <row r="532" spans="1:5" x14ac:dyDescent="0.3">
      <c r="A532" s="9">
        <v>10051</v>
      </c>
      <c r="B532" s="10" cm="1">
        <f t="array" ref="B532">_xlfn._xlws.FILTER(Bookings!C:C, (Bookings!A:A=A532) * (Bookings!D:D="New"), "NONE")</f>
        <v>44642</v>
      </c>
      <c r="C532" s="10">
        <v>44958</v>
      </c>
      <c r="D532" s="9" t="str">
        <v>a4c168f1</v>
      </c>
      <c r="E532" s="9" t="str">
        <f>_xlfn.XLOOKUP(D532, Content!A:A, Content!C:C, "NONE")</f>
        <v>Telugu</v>
      </c>
    </row>
    <row r="533" spans="1:5" x14ac:dyDescent="0.3">
      <c r="A533" s="9">
        <v>10051</v>
      </c>
      <c r="B533" s="10" cm="1">
        <f t="array" ref="B533">_xlfn._xlws.FILTER(Bookings!C:C, (Bookings!A:A=A533) * (Bookings!D:D="New"), "NONE")</f>
        <v>44642</v>
      </c>
      <c r="C533" s="10">
        <v>45627</v>
      </c>
      <c r="D533" s="9" t="str">
        <v>982b8061</v>
      </c>
      <c r="E533" s="9" t="str">
        <f>_xlfn.XLOOKUP(D533, Content!A:A, Content!C:C, "NONE")</f>
        <v>Malayalam</v>
      </c>
    </row>
    <row r="534" spans="1:5" x14ac:dyDescent="0.3">
      <c r="A534" s="9">
        <v>10051</v>
      </c>
      <c r="B534" s="10" cm="1">
        <f t="array" ref="B534">_xlfn._xlws.FILTER(Bookings!C:C, (Bookings!A:A=A534) * (Bookings!D:D="New"), "NONE")</f>
        <v>44642</v>
      </c>
      <c r="C534" s="10">
        <v>44621</v>
      </c>
      <c r="D534" s="9" t="str">
        <v>9452bf77</v>
      </c>
      <c r="E534" s="9" t="str">
        <f>_xlfn.XLOOKUP(D534, Content!A:A, Content!C:C, "NONE")</f>
        <v>English</v>
      </c>
    </row>
    <row r="535" spans="1:5" x14ac:dyDescent="0.3">
      <c r="A535" s="9">
        <v>10051</v>
      </c>
      <c r="B535" s="10" cm="1">
        <f t="array" ref="B535">_xlfn._xlws.FILTER(Bookings!C:C, (Bookings!A:A=A535) * (Bookings!D:D="New"), "NONE")</f>
        <v>44642</v>
      </c>
      <c r="C535" s="10">
        <v>44743</v>
      </c>
      <c r="D535" s="9" t="str">
        <v>2888a95e</v>
      </c>
      <c r="E535" s="9" t="str">
        <f>_xlfn.XLOOKUP(D535, Content!A:A, Content!C:C, "NONE")</f>
        <v>Tamil</v>
      </c>
    </row>
    <row r="536" spans="1:5" x14ac:dyDescent="0.3">
      <c r="A536" s="9">
        <v>10051</v>
      </c>
      <c r="B536" s="10" cm="1">
        <f t="array" ref="B536">_xlfn._xlws.FILTER(Bookings!C:C, (Bookings!A:A=A536) * (Bookings!D:D="New"), "NONE")</f>
        <v>44642</v>
      </c>
      <c r="C536" s="10">
        <v>44927</v>
      </c>
      <c r="D536" s="9" t="str">
        <v>67b09f1b</v>
      </c>
      <c r="E536" s="9" t="str">
        <f>_xlfn.XLOOKUP(D536, Content!A:A, Content!C:C, "NONE")</f>
        <v>English</v>
      </c>
    </row>
    <row r="537" spans="1:5" x14ac:dyDescent="0.3">
      <c r="A537" s="9">
        <v>10052</v>
      </c>
      <c r="B537" s="10" cm="1">
        <f t="array" ref="B537">_xlfn._xlws.FILTER(Bookings!C:C, (Bookings!A:A=A537) * (Bookings!D:D="New"), "NONE")</f>
        <v>44883</v>
      </c>
      <c r="C537" s="10">
        <v>44743</v>
      </c>
      <c r="D537" s="9" t="str">
        <v>75fa1246</v>
      </c>
      <c r="E537" s="9" t="str">
        <f>_xlfn.XLOOKUP(D537, Content!A:A, Content!C:C, "NONE")</f>
        <v>Tamil</v>
      </c>
    </row>
    <row r="538" spans="1:5" x14ac:dyDescent="0.3">
      <c r="A538" s="9">
        <v>10052</v>
      </c>
      <c r="B538" s="10" cm="1">
        <f t="array" ref="B538">_xlfn._xlws.FILTER(Bookings!C:C, (Bookings!A:A=A538) * (Bookings!D:D="New"), "NONE")</f>
        <v>44883</v>
      </c>
      <c r="C538" s="10">
        <v>45200</v>
      </c>
      <c r="D538" s="9" t="str">
        <v>0cbc4720</v>
      </c>
      <c r="E538" s="9" t="str">
        <f>_xlfn.XLOOKUP(D538, Content!A:A, Content!C:C, "NONE")</f>
        <v>Hindi</v>
      </c>
    </row>
    <row r="539" spans="1:5" x14ac:dyDescent="0.3">
      <c r="A539" s="9">
        <v>10052</v>
      </c>
      <c r="B539" s="10" cm="1">
        <f t="array" ref="B539">_xlfn._xlws.FILTER(Bookings!C:C, (Bookings!A:A=A539) * (Bookings!D:D="New"), "NONE")</f>
        <v>44883</v>
      </c>
      <c r="C539" s="10">
        <v>45170</v>
      </c>
      <c r="D539" s="9" t="str">
        <v>c1fb785c</v>
      </c>
      <c r="E539" s="9" t="str">
        <f>_xlfn.XLOOKUP(D539, Content!A:A, Content!C:C, "NONE")</f>
        <v>Malayalam</v>
      </c>
    </row>
    <row r="540" spans="1:5" x14ac:dyDescent="0.3">
      <c r="A540" s="9">
        <v>10052</v>
      </c>
      <c r="B540" s="10" cm="1">
        <f t="array" ref="B540">_xlfn._xlws.FILTER(Bookings!C:C, (Bookings!A:A=A540) * (Bookings!D:D="New"), "NONE")</f>
        <v>44883</v>
      </c>
      <c r="C540" s="10">
        <v>45383</v>
      </c>
      <c r="D540" s="9" t="str">
        <v>982b8061</v>
      </c>
      <c r="E540" s="9" t="str">
        <f>_xlfn.XLOOKUP(D540, Content!A:A, Content!C:C, "NONE")</f>
        <v>Malayalam</v>
      </c>
    </row>
    <row r="541" spans="1:5" x14ac:dyDescent="0.3">
      <c r="A541" s="9">
        <v>10052</v>
      </c>
      <c r="B541" s="10" cm="1">
        <f t="array" ref="B541">_xlfn._xlws.FILTER(Bookings!C:C, (Bookings!A:A=A541) * (Bookings!D:D="New"), "NONE")</f>
        <v>44883</v>
      </c>
      <c r="C541" s="10">
        <v>45627</v>
      </c>
      <c r="D541" s="9" t="str">
        <v>566c44a8</v>
      </c>
      <c r="E541" s="9" t="str">
        <f>_xlfn.XLOOKUP(D541, Content!A:A, Content!C:C, "NONE")</f>
        <v>Tamil</v>
      </c>
    </row>
    <row r="542" spans="1:5" x14ac:dyDescent="0.3">
      <c r="A542" s="9">
        <v>10052</v>
      </c>
      <c r="B542" s="10" cm="1">
        <f t="array" ref="B542">_xlfn._xlws.FILTER(Bookings!C:C, (Bookings!A:A=A542) * (Bookings!D:D="New"), "NONE")</f>
        <v>44883</v>
      </c>
      <c r="C542" s="10">
        <v>44562</v>
      </c>
      <c r="D542" s="9" t="str">
        <v>b06fbc58</v>
      </c>
      <c r="E542" s="9" t="str">
        <f>_xlfn.XLOOKUP(D542, Content!A:A, Content!C:C, "NONE")</f>
        <v>Telugu</v>
      </c>
    </row>
    <row r="543" spans="1:5" x14ac:dyDescent="0.3">
      <c r="A543" s="9">
        <v>10052</v>
      </c>
      <c r="B543" s="10" cm="1">
        <f t="array" ref="B543">_xlfn._xlws.FILTER(Bookings!C:C, (Bookings!A:A=A543) * (Bookings!D:D="New"), "NONE")</f>
        <v>44883</v>
      </c>
      <c r="C543" s="10">
        <v>44562</v>
      </c>
      <c r="D543" s="9" t="str">
        <v>07976026</v>
      </c>
      <c r="E543" s="9" t="str">
        <f>_xlfn.XLOOKUP(D543, Content!A:A, Content!C:C, "NONE")</f>
        <v>Malayalam</v>
      </c>
    </row>
    <row r="544" spans="1:5" x14ac:dyDescent="0.3">
      <c r="A544" s="9">
        <v>10052</v>
      </c>
      <c r="B544" s="10" cm="1">
        <f t="array" ref="B544">_xlfn._xlws.FILTER(Bookings!C:C, (Bookings!A:A=A544) * (Bookings!D:D="New"), "NONE")</f>
        <v>44883</v>
      </c>
      <c r="C544" s="10">
        <v>45078</v>
      </c>
      <c r="D544" s="9" t="str">
        <v>f83fb848</v>
      </c>
      <c r="E544" s="9" t="str">
        <f>_xlfn.XLOOKUP(D544, Content!A:A, Content!C:C, "NONE")</f>
        <v>Malayalam</v>
      </c>
    </row>
    <row r="545" spans="1:5" x14ac:dyDescent="0.3">
      <c r="A545" s="9">
        <v>10052</v>
      </c>
      <c r="B545" s="10" cm="1">
        <f t="array" ref="B545">_xlfn._xlws.FILTER(Bookings!C:C, (Bookings!A:A=A545) * (Bookings!D:D="New"), "NONE")</f>
        <v>44883</v>
      </c>
      <c r="C545" s="10">
        <v>44835</v>
      </c>
      <c r="D545" s="9" t="str">
        <v>cc777b0c</v>
      </c>
      <c r="E545" s="9" t="str">
        <f>_xlfn.XLOOKUP(D545, Content!A:A, Content!C:C, "NONE")</f>
        <v>Hindi</v>
      </c>
    </row>
    <row r="546" spans="1:5" x14ac:dyDescent="0.3">
      <c r="A546" s="9">
        <v>10052</v>
      </c>
      <c r="B546" s="10" cm="1">
        <f t="array" ref="B546">_xlfn._xlws.FILTER(Bookings!C:C, (Bookings!A:A=A546) * (Bookings!D:D="New"), "NONE")</f>
        <v>44883</v>
      </c>
      <c r="C546" s="10">
        <v>44805</v>
      </c>
      <c r="D546" s="9" t="str">
        <v>b142e834</v>
      </c>
      <c r="E546" s="9" t="str">
        <f>_xlfn.XLOOKUP(D546, Content!A:A, Content!C:C, "NONE")</f>
        <v>Hindi</v>
      </c>
    </row>
    <row r="547" spans="1:5" x14ac:dyDescent="0.3">
      <c r="A547" s="9">
        <v>10052</v>
      </c>
      <c r="B547" s="10" cm="1">
        <f t="array" ref="B547">_xlfn._xlws.FILTER(Bookings!C:C, (Bookings!A:A=A547) * (Bookings!D:D="New"), "NONE")</f>
        <v>44883</v>
      </c>
      <c r="C547" s="10">
        <v>45139</v>
      </c>
      <c r="D547" s="9" t="str">
        <v>30bb7728</v>
      </c>
      <c r="E547" s="9" t="str">
        <f>_xlfn.XLOOKUP(D547, Content!A:A, Content!C:C, "NONE")</f>
        <v>Tamil</v>
      </c>
    </row>
    <row r="548" spans="1:5" x14ac:dyDescent="0.3">
      <c r="A548" s="9">
        <v>10052</v>
      </c>
      <c r="B548" s="10" cm="1">
        <f t="array" ref="B548">_xlfn._xlws.FILTER(Bookings!C:C, (Bookings!A:A=A548) * (Bookings!D:D="New"), "NONE")</f>
        <v>44883</v>
      </c>
      <c r="C548" s="10">
        <v>45170</v>
      </c>
      <c r="D548" s="9" t="str">
        <v>586db896</v>
      </c>
      <c r="E548" s="9" t="str">
        <f>_xlfn.XLOOKUP(D548, Content!A:A, Content!C:C, "NONE")</f>
        <v>Tamil</v>
      </c>
    </row>
    <row r="549" spans="1:5" x14ac:dyDescent="0.3">
      <c r="A549" s="9">
        <v>10052</v>
      </c>
      <c r="B549" s="10" cm="1">
        <f t="array" ref="B549">_xlfn._xlws.FILTER(Bookings!C:C, (Bookings!A:A=A549) * (Bookings!D:D="New"), "NONE")</f>
        <v>44883</v>
      </c>
      <c r="C549" s="10">
        <v>45139</v>
      </c>
      <c r="D549" s="9" t="str">
        <v>5b93d799</v>
      </c>
      <c r="E549" s="9" t="str">
        <f>_xlfn.XLOOKUP(D549, Content!A:A, Content!C:C, "NONE")</f>
        <v>English</v>
      </c>
    </row>
    <row r="550" spans="1:5" x14ac:dyDescent="0.3">
      <c r="A550" s="9">
        <v>10053</v>
      </c>
      <c r="B550" s="10" cm="1">
        <f t="array" ref="B550">_xlfn._xlws.FILTER(Bookings!C:C, (Bookings!A:A=A550) * (Bookings!D:D="New"), "NONE")</f>
        <v>44807</v>
      </c>
      <c r="C550" s="10">
        <v>45292</v>
      </c>
      <c r="D550" s="9" t="str">
        <v>fcc640cb</v>
      </c>
      <c r="E550" s="9" t="str">
        <f>_xlfn.XLOOKUP(D550, Content!A:A, Content!C:C, "NONE")</f>
        <v>English</v>
      </c>
    </row>
    <row r="551" spans="1:5" x14ac:dyDescent="0.3">
      <c r="A551" s="9">
        <v>10053</v>
      </c>
      <c r="B551" s="10" cm="1">
        <f t="array" ref="B551">_xlfn._xlws.FILTER(Bookings!C:C, (Bookings!A:A=A551) * (Bookings!D:D="New"), "NONE")</f>
        <v>44807</v>
      </c>
      <c r="C551" s="10">
        <v>44835</v>
      </c>
      <c r="D551" s="9" t="str">
        <v>d71466ea</v>
      </c>
      <c r="E551" s="9" t="str">
        <f>_xlfn.XLOOKUP(D551, Content!A:A, Content!C:C, "NONE")</f>
        <v>Malayalam</v>
      </c>
    </row>
    <row r="552" spans="1:5" x14ac:dyDescent="0.3">
      <c r="A552" s="9">
        <v>10053</v>
      </c>
      <c r="B552" s="10" cm="1">
        <f t="array" ref="B552">_xlfn._xlws.FILTER(Bookings!C:C, (Bookings!A:A=A552) * (Bookings!D:D="New"), "NONE")</f>
        <v>44807</v>
      </c>
      <c r="C552" s="10">
        <v>44652</v>
      </c>
      <c r="D552" s="9" t="str">
        <v>c1fb785c</v>
      </c>
      <c r="E552" s="9" t="str">
        <f>_xlfn.XLOOKUP(D552, Content!A:A, Content!C:C, "NONE")</f>
        <v>Malayalam</v>
      </c>
    </row>
    <row r="553" spans="1:5" x14ac:dyDescent="0.3">
      <c r="A553" s="9">
        <v>10053</v>
      </c>
      <c r="B553" s="10" cm="1">
        <f t="array" ref="B553">_xlfn._xlws.FILTER(Bookings!C:C, (Bookings!A:A=A553) * (Bookings!D:D="New"), "NONE")</f>
        <v>44807</v>
      </c>
      <c r="C553" s="10">
        <v>44713</v>
      </c>
      <c r="D553" s="9" t="str">
        <v>18f2ed16</v>
      </c>
      <c r="E553" s="9" t="str">
        <f>_xlfn.XLOOKUP(D553, Content!A:A, Content!C:C, "NONE")</f>
        <v>Malayalam</v>
      </c>
    </row>
    <row r="554" spans="1:5" x14ac:dyDescent="0.3">
      <c r="A554" s="9">
        <v>10053</v>
      </c>
      <c r="B554" s="10" cm="1">
        <f t="array" ref="B554">_xlfn._xlws.FILTER(Bookings!C:C, (Bookings!A:A=A554) * (Bookings!D:D="New"), "NONE")</f>
        <v>44807</v>
      </c>
      <c r="C554" s="10">
        <v>44805</v>
      </c>
      <c r="D554" s="9" t="str">
        <v>566c44a8</v>
      </c>
      <c r="E554" s="9" t="str">
        <f>_xlfn.XLOOKUP(D554, Content!A:A, Content!C:C, "NONE")</f>
        <v>Tamil</v>
      </c>
    </row>
    <row r="555" spans="1:5" x14ac:dyDescent="0.3">
      <c r="A555" s="9">
        <v>10053</v>
      </c>
      <c r="B555" s="10" cm="1">
        <f t="array" ref="B555">_xlfn._xlws.FILTER(Bookings!C:C, (Bookings!A:A=A555) * (Bookings!D:D="New"), "NONE")</f>
        <v>44807</v>
      </c>
      <c r="C555" s="10">
        <v>45323</v>
      </c>
      <c r="D555" s="9" t="str">
        <v>ef45c45f</v>
      </c>
      <c r="E555" s="9" t="str">
        <f>_xlfn.XLOOKUP(D555, Content!A:A, Content!C:C, "NONE")</f>
        <v>Tamil</v>
      </c>
    </row>
    <row r="556" spans="1:5" x14ac:dyDescent="0.3">
      <c r="A556" s="9">
        <v>10053</v>
      </c>
      <c r="B556" s="10" cm="1">
        <f t="array" ref="B556">_xlfn._xlws.FILTER(Bookings!C:C, (Bookings!A:A=A556) * (Bookings!D:D="New"), "NONE")</f>
        <v>44807</v>
      </c>
      <c r="C556" s="10">
        <v>44805</v>
      </c>
      <c r="D556" s="9" t="str">
        <v>75fa1246</v>
      </c>
      <c r="E556" s="9" t="str">
        <f>_xlfn.XLOOKUP(D556, Content!A:A, Content!C:C, "NONE")</f>
        <v>Tamil</v>
      </c>
    </row>
    <row r="557" spans="1:5" x14ac:dyDescent="0.3">
      <c r="A557" s="9">
        <v>10053</v>
      </c>
      <c r="B557" s="10" cm="1">
        <f t="array" ref="B557">_xlfn._xlws.FILTER(Bookings!C:C, (Bookings!A:A=A557) * (Bookings!D:D="New"), "NONE")</f>
        <v>44807</v>
      </c>
      <c r="C557" s="10">
        <v>45323</v>
      </c>
      <c r="D557" s="9" t="str">
        <v>cc9d9893</v>
      </c>
      <c r="E557" s="9" t="str">
        <f>_xlfn.XLOOKUP(D557, Content!A:A, Content!C:C, "NONE")</f>
        <v>Malayalam</v>
      </c>
    </row>
    <row r="558" spans="1:5" x14ac:dyDescent="0.3">
      <c r="A558" s="9">
        <v>10053</v>
      </c>
      <c r="B558" s="10" cm="1">
        <f t="array" ref="B558">_xlfn._xlws.FILTER(Bookings!C:C, (Bookings!A:A=A558) * (Bookings!D:D="New"), "NONE")</f>
        <v>44807</v>
      </c>
      <c r="C558" s="10">
        <v>45017</v>
      </c>
      <c r="D558" s="9" t="str">
        <v>c5000cc1</v>
      </c>
      <c r="E558" s="9" t="str">
        <f>_xlfn.XLOOKUP(D558, Content!A:A, Content!C:C, "NONE")</f>
        <v>Malayalam</v>
      </c>
    </row>
    <row r="559" spans="1:5" x14ac:dyDescent="0.3">
      <c r="A559" s="9">
        <v>10053</v>
      </c>
      <c r="B559" s="10" cm="1">
        <f t="array" ref="B559">_xlfn._xlws.FILTER(Bookings!C:C, (Bookings!A:A=A559) * (Bookings!D:D="New"), "NONE")</f>
        <v>44807</v>
      </c>
      <c r="C559" s="10">
        <v>44713</v>
      </c>
      <c r="D559" s="9" t="str">
        <v>f1c74cb8</v>
      </c>
      <c r="E559" s="9" t="str">
        <f>_xlfn.XLOOKUP(D559, Content!A:A, Content!C:C, "NONE")</f>
        <v>Kannada</v>
      </c>
    </row>
    <row r="560" spans="1:5" x14ac:dyDescent="0.3">
      <c r="A560" s="9">
        <v>10054</v>
      </c>
      <c r="B560" s="10" cm="1">
        <f t="array" ref="B560">_xlfn._xlws.FILTER(Bookings!C:C, (Bookings!A:A=A560) * (Bookings!D:D="New"), "NONE")</f>
        <v>44096</v>
      </c>
      <c r="C560" s="10">
        <v>45231</v>
      </c>
      <c r="D560" s="9" t="str">
        <v>6148f50b</v>
      </c>
      <c r="E560" s="9" t="str">
        <f>_xlfn.XLOOKUP(D560, Content!A:A, Content!C:C, "NONE")</f>
        <v>Tamil</v>
      </c>
    </row>
    <row r="561" spans="1:5" x14ac:dyDescent="0.3">
      <c r="A561" s="9">
        <v>10054</v>
      </c>
      <c r="B561" s="10" cm="1">
        <f t="array" ref="B561">_xlfn._xlws.FILTER(Bookings!C:C, (Bookings!A:A=A561) * (Bookings!D:D="New"), "NONE")</f>
        <v>44096</v>
      </c>
      <c r="C561" s="10">
        <v>44986</v>
      </c>
      <c r="D561" s="9" t="str">
        <v>fcc640cb</v>
      </c>
      <c r="E561" s="9" t="str">
        <f>_xlfn.XLOOKUP(D561, Content!A:A, Content!C:C, "NONE")</f>
        <v>English</v>
      </c>
    </row>
    <row r="562" spans="1:5" x14ac:dyDescent="0.3">
      <c r="A562" s="9">
        <v>10054</v>
      </c>
      <c r="B562" s="10" cm="1">
        <f t="array" ref="B562">_xlfn._xlws.FILTER(Bookings!C:C, (Bookings!A:A=A562) * (Bookings!D:D="New"), "NONE")</f>
        <v>44096</v>
      </c>
      <c r="C562" s="10">
        <v>44652</v>
      </c>
      <c r="D562" s="9" t="str">
        <v>fda707e0</v>
      </c>
      <c r="E562" s="9" t="str">
        <f>_xlfn.XLOOKUP(D562, Content!A:A, Content!C:C, "NONE")</f>
        <v>Tamil</v>
      </c>
    </row>
    <row r="563" spans="1:5" x14ac:dyDescent="0.3">
      <c r="A563" s="9">
        <v>10054</v>
      </c>
      <c r="B563" s="10" cm="1">
        <f t="array" ref="B563">_xlfn._xlws.FILTER(Bookings!C:C, (Bookings!A:A=A563) * (Bookings!D:D="New"), "NONE")</f>
        <v>44096</v>
      </c>
      <c r="C563" s="10">
        <v>45200</v>
      </c>
      <c r="D563" s="9" t="str">
        <v>cc9d9893</v>
      </c>
      <c r="E563" s="9" t="str">
        <f>_xlfn.XLOOKUP(D563, Content!A:A, Content!C:C, "NONE")</f>
        <v>Malayalam</v>
      </c>
    </row>
    <row r="564" spans="1:5" x14ac:dyDescent="0.3">
      <c r="A564" s="9">
        <v>10054</v>
      </c>
      <c r="B564" s="10" cm="1">
        <f t="array" ref="B564">_xlfn._xlws.FILTER(Bookings!C:C, (Bookings!A:A=A564) * (Bookings!D:D="New"), "NONE")</f>
        <v>44096</v>
      </c>
      <c r="C564" s="10">
        <v>45200</v>
      </c>
      <c r="D564" s="9" t="str">
        <v>18110fb2</v>
      </c>
      <c r="E564" s="9" t="str">
        <f>_xlfn.XLOOKUP(D564, Content!A:A, Content!C:C, "NONE")</f>
        <v>Telugu</v>
      </c>
    </row>
    <row r="565" spans="1:5" x14ac:dyDescent="0.3">
      <c r="A565" s="9">
        <v>10054</v>
      </c>
      <c r="B565" s="10" cm="1">
        <f t="array" ref="B565">_xlfn._xlws.FILTER(Bookings!C:C, (Bookings!A:A=A565) * (Bookings!D:D="New"), "NONE")</f>
        <v>44096</v>
      </c>
      <c r="C565" s="10">
        <v>45566</v>
      </c>
      <c r="D565" s="9" t="str">
        <v>566c44a8</v>
      </c>
      <c r="E565" s="9" t="str">
        <f>_xlfn.XLOOKUP(D565, Content!A:A, Content!C:C, "NONE")</f>
        <v>Tamil</v>
      </c>
    </row>
    <row r="566" spans="1:5" x14ac:dyDescent="0.3">
      <c r="A566" s="9">
        <v>10054</v>
      </c>
      <c r="B566" s="10" cm="1">
        <f t="array" ref="B566">_xlfn._xlws.FILTER(Bookings!C:C, (Bookings!A:A=A566) * (Bookings!D:D="New"), "NONE")</f>
        <v>44096</v>
      </c>
      <c r="C566" s="10">
        <v>44593</v>
      </c>
      <c r="D566" s="9" t="str">
        <v>c5c4fdf9</v>
      </c>
      <c r="E566" s="9" t="str">
        <f>_xlfn.XLOOKUP(D566, Content!A:A, Content!C:C, "NONE")</f>
        <v>Telugu</v>
      </c>
    </row>
    <row r="567" spans="1:5" x14ac:dyDescent="0.3">
      <c r="A567" s="9">
        <v>10054</v>
      </c>
      <c r="B567" s="10" cm="1">
        <f t="array" ref="B567">_xlfn._xlws.FILTER(Bookings!C:C, (Bookings!A:A=A567) * (Bookings!D:D="New"), "NONE")</f>
        <v>44096</v>
      </c>
      <c r="C567" s="10">
        <v>45047</v>
      </c>
      <c r="D567" s="9" t="str">
        <v>607da286</v>
      </c>
      <c r="E567" s="9" t="str">
        <f>_xlfn.XLOOKUP(D567, Content!A:A, Content!C:C, "NONE")</f>
        <v>Kannada</v>
      </c>
    </row>
    <row r="568" spans="1:5" x14ac:dyDescent="0.3">
      <c r="A568" s="9">
        <v>10055</v>
      </c>
      <c r="B568" s="10" cm="1">
        <f t="array" ref="B568">_xlfn._xlws.FILTER(Bookings!C:C, (Bookings!A:A=A568) * (Bookings!D:D="New"), "NONE")</f>
        <v>44645</v>
      </c>
      <c r="C568" s="10">
        <v>45536</v>
      </c>
      <c r="D568" s="9" t="str">
        <v>7fc77e90</v>
      </c>
      <c r="E568" s="9" t="str">
        <f>_xlfn.XLOOKUP(D568, Content!A:A, Content!C:C, "NONE")</f>
        <v>Malayalam</v>
      </c>
    </row>
    <row r="569" spans="1:5" x14ac:dyDescent="0.3">
      <c r="A569" s="9">
        <v>10055</v>
      </c>
      <c r="B569" s="10" cm="1">
        <f t="array" ref="B569">_xlfn._xlws.FILTER(Bookings!C:C, (Bookings!A:A=A569) * (Bookings!D:D="New"), "NONE")</f>
        <v>44645</v>
      </c>
      <c r="C569" s="10">
        <v>44927</v>
      </c>
      <c r="D569" s="9" t="str">
        <v>fc3255a1</v>
      </c>
      <c r="E569" s="9" t="str">
        <f>_xlfn.XLOOKUP(D569, Content!A:A, Content!C:C, "NONE")</f>
        <v>English</v>
      </c>
    </row>
    <row r="570" spans="1:5" x14ac:dyDescent="0.3">
      <c r="A570" s="9">
        <v>10055</v>
      </c>
      <c r="B570" s="10" cm="1">
        <f t="array" ref="B570">_xlfn._xlws.FILTER(Bookings!C:C, (Bookings!A:A=A570) * (Bookings!D:D="New"), "NONE")</f>
        <v>44645</v>
      </c>
      <c r="C570" s="10">
        <v>45017</v>
      </c>
      <c r="D570" s="9" t="str">
        <v>0be1e40e</v>
      </c>
      <c r="E570" s="9" t="str">
        <f>_xlfn.XLOOKUP(D570, Content!A:A, Content!C:C, "NONE")</f>
        <v>Telugu</v>
      </c>
    </row>
    <row r="571" spans="1:5" x14ac:dyDescent="0.3">
      <c r="A571" s="9">
        <v>10055</v>
      </c>
      <c r="B571" s="10" cm="1">
        <f t="array" ref="B571">_xlfn._xlws.FILTER(Bookings!C:C, (Bookings!A:A=A571) * (Bookings!D:D="New"), "NONE")</f>
        <v>44645</v>
      </c>
      <c r="C571" s="10">
        <v>44866</v>
      </c>
      <c r="D571" s="9" t="str">
        <v>cc9d9893</v>
      </c>
      <c r="E571" s="9" t="str">
        <f>_xlfn.XLOOKUP(D571, Content!A:A, Content!C:C, "NONE")</f>
        <v>Malayalam</v>
      </c>
    </row>
    <row r="572" spans="1:5" x14ac:dyDescent="0.3">
      <c r="A572" s="9">
        <v>10055</v>
      </c>
      <c r="B572" s="10" cm="1">
        <f t="array" ref="B572">_xlfn._xlws.FILTER(Bookings!C:C, (Bookings!A:A=A572) * (Bookings!D:D="New"), "NONE")</f>
        <v>44645</v>
      </c>
      <c r="C572" s="10">
        <v>45139</v>
      </c>
      <c r="D572" s="9" t="str">
        <v>f1c74cb8</v>
      </c>
      <c r="E572" s="9" t="str">
        <f>_xlfn.XLOOKUP(D572, Content!A:A, Content!C:C, "NONE")</f>
        <v>Kannada</v>
      </c>
    </row>
    <row r="573" spans="1:5" x14ac:dyDescent="0.3">
      <c r="A573" s="9">
        <v>10055</v>
      </c>
      <c r="B573" s="10" cm="1">
        <f t="array" ref="B573">_xlfn._xlws.FILTER(Bookings!C:C, (Bookings!A:A=A573) * (Bookings!D:D="New"), "NONE")</f>
        <v>44645</v>
      </c>
      <c r="C573" s="10">
        <v>45047</v>
      </c>
      <c r="D573" s="9" t="str">
        <v>53dcee70</v>
      </c>
      <c r="E573" s="9" t="str">
        <f>_xlfn.XLOOKUP(D573, Content!A:A, Content!C:C, "NONE")</f>
        <v>Kannada</v>
      </c>
    </row>
    <row r="574" spans="1:5" x14ac:dyDescent="0.3">
      <c r="A574" s="9">
        <v>10055</v>
      </c>
      <c r="B574" s="10" cm="1">
        <f t="array" ref="B574">_xlfn._xlws.FILTER(Bookings!C:C, (Bookings!A:A=A574) * (Bookings!D:D="New"), "NONE")</f>
        <v>44645</v>
      </c>
      <c r="C574" s="10">
        <v>45200</v>
      </c>
      <c r="D574" s="9" t="str">
        <v>618d5c47</v>
      </c>
      <c r="E574" s="9" t="str">
        <f>_xlfn.XLOOKUP(D574, Content!A:A, Content!C:C, "NONE")</f>
        <v>Hindi</v>
      </c>
    </row>
    <row r="575" spans="1:5" x14ac:dyDescent="0.3">
      <c r="A575" s="9">
        <v>10055</v>
      </c>
      <c r="B575" s="10" cm="1">
        <f t="array" ref="B575">_xlfn._xlws.FILTER(Bookings!C:C, (Bookings!A:A=A575) * (Bookings!D:D="New"), "NONE")</f>
        <v>44645</v>
      </c>
      <c r="C575" s="10">
        <v>44986</v>
      </c>
      <c r="D575" s="9" t="str">
        <v>2f9c6d63</v>
      </c>
      <c r="E575" s="9" t="str">
        <f>_xlfn.XLOOKUP(D575, Content!A:A, Content!C:C, "NONE")</f>
        <v>Tamil</v>
      </c>
    </row>
    <row r="576" spans="1:5" x14ac:dyDescent="0.3">
      <c r="A576" s="9">
        <v>10055</v>
      </c>
      <c r="B576" s="10" cm="1">
        <f t="array" ref="B576">_xlfn._xlws.FILTER(Bookings!C:C, (Bookings!A:A=A576) * (Bookings!D:D="New"), "NONE")</f>
        <v>44645</v>
      </c>
      <c r="C576" s="10">
        <v>45139</v>
      </c>
      <c r="D576" s="9" t="str">
        <v>9787b7de</v>
      </c>
      <c r="E576" s="9" t="str">
        <f>_xlfn.XLOOKUP(D576, Content!A:A, Content!C:C, "NONE")</f>
        <v>Tamil</v>
      </c>
    </row>
    <row r="577" spans="1:5" x14ac:dyDescent="0.3">
      <c r="A577" s="9">
        <v>10055</v>
      </c>
      <c r="B577" s="10" cm="1">
        <f t="array" ref="B577">_xlfn._xlws.FILTER(Bookings!C:C, (Bookings!A:A=A577) * (Bookings!D:D="New"), "NONE")</f>
        <v>44645</v>
      </c>
      <c r="C577" s="10">
        <v>44805</v>
      </c>
      <c r="D577" s="9" t="str">
        <v>982b8061</v>
      </c>
      <c r="E577" s="9" t="str">
        <f>_xlfn.XLOOKUP(D577, Content!A:A, Content!C:C, "NONE")</f>
        <v>Malayalam</v>
      </c>
    </row>
    <row r="578" spans="1:5" x14ac:dyDescent="0.3">
      <c r="A578" s="9">
        <v>10055</v>
      </c>
      <c r="B578" s="10" cm="1">
        <f t="array" ref="B578">_xlfn._xlws.FILTER(Bookings!C:C, (Bookings!A:A=A578) * (Bookings!D:D="New"), "NONE")</f>
        <v>44645</v>
      </c>
      <c r="C578" s="10">
        <v>45566</v>
      </c>
      <c r="D578" s="9" t="str">
        <v>1187d074</v>
      </c>
      <c r="E578" s="9" t="str">
        <f>_xlfn.XLOOKUP(D578, Content!A:A, Content!C:C, "NONE")</f>
        <v>English</v>
      </c>
    </row>
    <row r="579" spans="1:5" x14ac:dyDescent="0.3">
      <c r="A579" s="9">
        <v>10055</v>
      </c>
      <c r="B579" s="10" cm="1">
        <f t="array" ref="B579">_xlfn._xlws.FILTER(Bookings!C:C, (Bookings!A:A=A579) * (Bookings!D:D="New"), "NONE")</f>
        <v>44645</v>
      </c>
      <c r="C579" s="10">
        <v>44682</v>
      </c>
      <c r="D579" s="9" t="str">
        <v>2fa395f5</v>
      </c>
      <c r="E579" s="9" t="str">
        <f>_xlfn.XLOOKUP(D579, Content!A:A, Content!C:C, "NONE")</f>
        <v>Telugu</v>
      </c>
    </row>
    <row r="580" spans="1:5" x14ac:dyDescent="0.3">
      <c r="A580" s="9">
        <v>10055</v>
      </c>
      <c r="B580" s="10" cm="1">
        <f t="array" ref="B580">_xlfn._xlws.FILTER(Bookings!C:C, (Bookings!A:A=A580) * (Bookings!D:D="New"), "NONE")</f>
        <v>44645</v>
      </c>
      <c r="C580" s="10">
        <v>45170</v>
      </c>
      <c r="D580" s="9" t="str">
        <v>ef45c45f</v>
      </c>
      <c r="E580" s="9" t="str">
        <f>_xlfn.XLOOKUP(D580, Content!A:A, Content!C:C, "NONE")</f>
        <v>Tamil</v>
      </c>
    </row>
    <row r="581" spans="1:5" x14ac:dyDescent="0.3">
      <c r="A581" s="9">
        <v>10055</v>
      </c>
      <c r="B581" s="10" cm="1">
        <f t="array" ref="B581">_xlfn._xlws.FILTER(Bookings!C:C, (Bookings!A:A=A581) * (Bookings!D:D="New"), "NONE")</f>
        <v>44645</v>
      </c>
      <c r="C581" s="10">
        <v>45139</v>
      </c>
      <c r="D581" s="9" t="str">
        <v>5c52d1ad</v>
      </c>
      <c r="E581" s="9" t="str">
        <f>_xlfn.XLOOKUP(D581, Content!A:A, Content!C:C, "NONE")</f>
        <v>Telugu</v>
      </c>
    </row>
    <row r="582" spans="1:5" x14ac:dyDescent="0.3">
      <c r="A582" s="9">
        <v>10056</v>
      </c>
      <c r="B582" s="10" cm="1">
        <f t="array" ref="B582">_xlfn._xlws.FILTER(Bookings!C:C, (Bookings!A:A=A582) * (Bookings!D:D="New"), "NONE")</f>
        <v>44279</v>
      </c>
      <c r="C582" s="10">
        <v>44986</v>
      </c>
      <c r="D582" s="9" t="str">
        <v>f82d44ce</v>
      </c>
      <c r="E582" s="9" t="str">
        <f>_xlfn.XLOOKUP(D582, Content!A:A, Content!C:C, "NONE")</f>
        <v>Telugu</v>
      </c>
    </row>
    <row r="583" spans="1:5" x14ac:dyDescent="0.3">
      <c r="A583" s="9">
        <v>10056</v>
      </c>
      <c r="B583" s="10" cm="1">
        <f t="array" ref="B583">_xlfn._xlws.FILTER(Bookings!C:C, (Bookings!A:A=A583) * (Bookings!D:D="New"), "NONE")</f>
        <v>44279</v>
      </c>
      <c r="C583" s="10">
        <v>44713</v>
      </c>
      <c r="D583" s="9" t="str">
        <v>18110fb2</v>
      </c>
      <c r="E583" s="9" t="str">
        <f>_xlfn.XLOOKUP(D583, Content!A:A, Content!C:C, "NONE")</f>
        <v>Telugu</v>
      </c>
    </row>
    <row r="584" spans="1:5" x14ac:dyDescent="0.3">
      <c r="A584" s="9">
        <v>10056</v>
      </c>
      <c r="B584" s="10" cm="1">
        <f t="array" ref="B584">_xlfn._xlws.FILTER(Bookings!C:C, (Bookings!A:A=A584) * (Bookings!D:D="New"), "NONE")</f>
        <v>44279</v>
      </c>
      <c r="C584" s="10">
        <v>45261</v>
      </c>
      <c r="D584" s="9" t="str">
        <v>7e543bc4</v>
      </c>
      <c r="E584" s="9" t="str">
        <f>_xlfn.XLOOKUP(D584, Content!A:A, Content!C:C, "NONE")</f>
        <v>Malayalam</v>
      </c>
    </row>
    <row r="585" spans="1:5" x14ac:dyDescent="0.3">
      <c r="A585" s="9">
        <v>10056</v>
      </c>
      <c r="B585" s="10" cm="1">
        <f t="array" ref="B585">_xlfn._xlws.FILTER(Bookings!C:C, (Bookings!A:A=A585) * (Bookings!D:D="New"), "NONE")</f>
        <v>44279</v>
      </c>
      <c r="C585" s="10">
        <v>44866</v>
      </c>
      <c r="D585" s="9" t="str">
        <v>577b4107</v>
      </c>
      <c r="E585" s="9" t="str">
        <f>_xlfn.XLOOKUP(D585, Content!A:A, Content!C:C, "NONE")</f>
        <v>Malayalam</v>
      </c>
    </row>
    <row r="586" spans="1:5" x14ac:dyDescent="0.3">
      <c r="A586" s="9">
        <v>10056</v>
      </c>
      <c r="B586" s="10" cm="1">
        <f t="array" ref="B586">_xlfn._xlws.FILTER(Bookings!C:C, (Bookings!A:A=A586) * (Bookings!D:D="New"), "NONE")</f>
        <v>44279</v>
      </c>
      <c r="C586" s="10">
        <v>45078</v>
      </c>
      <c r="D586" s="9" t="str">
        <v>7fc77e90</v>
      </c>
      <c r="E586" s="9" t="str">
        <f>_xlfn.XLOOKUP(D586, Content!A:A, Content!C:C, "NONE")</f>
        <v>Malayalam</v>
      </c>
    </row>
    <row r="587" spans="1:5" x14ac:dyDescent="0.3">
      <c r="A587" s="9">
        <v>10056</v>
      </c>
      <c r="B587" s="10" cm="1">
        <f t="array" ref="B587">_xlfn._xlws.FILTER(Bookings!C:C, (Bookings!A:A=A587) * (Bookings!D:D="New"), "NONE")</f>
        <v>44279</v>
      </c>
      <c r="C587" s="10">
        <v>44958</v>
      </c>
      <c r="D587" s="9" t="str">
        <v>c5000cc1</v>
      </c>
      <c r="E587" s="9" t="str">
        <f>_xlfn.XLOOKUP(D587, Content!A:A, Content!C:C, "NONE")</f>
        <v>Malayalam</v>
      </c>
    </row>
    <row r="588" spans="1:5" x14ac:dyDescent="0.3">
      <c r="A588" s="9">
        <v>10056</v>
      </c>
      <c r="B588" s="10" cm="1">
        <f t="array" ref="B588">_xlfn._xlws.FILTER(Bookings!C:C, (Bookings!A:A=A588) * (Bookings!D:D="New"), "NONE")</f>
        <v>44279</v>
      </c>
      <c r="C588" s="10">
        <v>45170</v>
      </c>
      <c r="D588" s="9" t="str">
        <v>872a4423</v>
      </c>
      <c r="E588" s="9" t="str">
        <f>_xlfn.XLOOKUP(D588, Content!A:A, Content!C:C, "NONE")</f>
        <v>Hindi</v>
      </c>
    </row>
    <row r="589" spans="1:5" x14ac:dyDescent="0.3">
      <c r="A589" s="9">
        <v>10057</v>
      </c>
      <c r="B589" s="10" cm="1">
        <f t="array" ref="B589">_xlfn._xlws.FILTER(Bookings!C:C, (Bookings!A:A=A589) * (Bookings!D:D="New"), "NONE")</f>
        <v>44944</v>
      </c>
      <c r="C589" s="10">
        <v>45566</v>
      </c>
      <c r="D589" s="9" t="str">
        <v>5833d4f3</v>
      </c>
      <c r="E589" s="9" t="str">
        <f>_xlfn.XLOOKUP(D589, Content!A:A, Content!C:C, "NONE")</f>
        <v>Malayalam</v>
      </c>
    </row>
    <row r="590" spans="1:5" x14ac:dyDescent="0.3">
      <c r="A590" s="9">
        <v>10057</v>
      </c>
      <c r="B590" s="10" cm="1">
        <f t="array" ref="B590">_xlfn._xlws.FILTER(Bookings!C:C, (Bookings!A:A=A590) * (Bookings!D:D="New"), "NONE")</f>
        <v>44944</v>
      </c>
      <c r="C590" s="10">
        <v>45566</v>
      </c>
      <c r="D590" s="9" t="str">
        <v>5c52d1ad</v>
      </c>
      <c r="E590" s="9" t="str">
        <f>_xlfn.XLOOKUP(D590, Content!A:A, Content!C:C, "NONE")</f>
        <v>Telugu</v>
      </c>
    </row>
    <row r="591" spans="1:5" x14ac:dyDescent="0.3">
      <c r="A591" s="9">
        <v>10057</v>
      </c>
      <c r="B591" s="10" cm="1">
        <f t="array" ref="B591">_xlfn._xlws.FILTER(Bookings!C:C, (Bookings!A:A=A591) * (Bookings!D:D="New"), "NONE")</f>
        <v>44944</v>
      </c>
      <c r="C591" s="10">
        <v>44652</v>
      </c>
      <c r="D591" s="9" t="str">
        <v>5988d89d</v>
      </c>
      <c r="E591" s="9" t="str">
        <f>_xlfn.XLOOKUP(D591, Content!A:A, Content!C:C, "NONE")</f>
        <v>Hindi</v>
      </c>
    </row>
    <row r="592" spans="1:5" x14ac:dyDescent="0.3">
      <c r="A592" s="9">
        <v>10057</v>
      </c>
      <c r="B592" s="10" cm="1">
        <f t="array" ref="B592">_xlfn._xlws.FILTER(Bookings!C:C, (Bookings!A:A=A592) * (Bookings!D:D="New"), "NONE")</f>
        <v>44944</v>
      </c>
      <c r="C592" s="10">
        <v>45108</v>
      </c>
      <c r="D592" s="9" t="str">
        <v>9c8c4c67</v>
      </c>
      <c r="E592" s="9" t="str">
        <f>_xlfn.XLOOKUP(D592, Content!A:A, Content!C:C, "NONE")</f>
        <v>English</v>
      </c>
    </row>
    <row r="593" spans="1:5" x14ac:dyDescent="0.3">
      <c r="A593" s="9">
        <v>10057</v>
      </c>
      <c r="B593" s="10" cm="1">
        <f t="array" ref="B593">_xlfn._xlws.FILTER(Bookings!C:C, (Bookings!A:A=A593) * (Bookings!D:D="New"), "NONE")</f>
        <v>44944</v>
      </c>
      <c r="C593" s="10">
        <v>44652</v>
      </c>
      <c r="D593" s="9" t="str">
        <v>7bc7f2c7</v>
      </c>
      <c r="E593" s="9" t="str">
        <f>_xlfn.XLOOKUP(D593, Content!A:A, Content!C:C, "NONE")</f>
        <v>Tamil</v>
      </c>
    </row>
    <row r="594" spans="1:5" x14ac:dyDescent="0.3">
      <c r="A594" s="9">
        <v>10057</v>
      </c>
      <c r="B594" s="10" cm="1">
        <f t="array" ref="B594">_xlfn._xlws.FILTER(Bookings!C:C, (Bookings!A:A=A594) * (Bookings!D:D="New"), "NONE")</f>
        <v>44944</v>
      </c>
      <c r="C594" s="10">
        <v>45536</v>
      </c>
      <c r="D594" s="9" t="str">
        <v>577b4107</v>
      </c>
      <c r="E594" s="9" t="str">
        <f>_xlfn.XLOOKUP(D594, Content!A:A, Content!C:C, "NONE")</f>
        <v>Malayalam</v>
      </c>
    </row>
    <row r="595" spans="1:5" x14ac:dyDescent="0.3">
      <c r="A595" s="9">
        <v>10057</v>
      </c>
      <c r="B595" s="10" cm="1">
        <f t="array" ref="B595">_xlfn._xlws.FILTER(Bookings!C:C, (Bookings!A:A=A595) * (Bookings!D:D="New"), "NONE")</f>
        <v>44944</v>
      </c>
      <c r="C595" s="10">
        <v>44805</v>
      </c>
      <c r="D595" s="9" t="str">
        <v>75fa1246</v>
      </c>
      <c r="E595" s="9" t="str">
        <f>_xlfn.XLOOKUP(D595, Content!A:A, Content!C:C, "NONE")</f>
        <v>Tamil</v>
      </c>
    </row>
    <row r="596" spans="1:5" x14ac:dyDescent="0.3">
      <c r="A596" s="9">
        <v>10057</v>
      </c>
      <c r="B596" s="10" cm="1">
        <f t="array" ref="B596">_xlfn._xlws.FILTER(Bookings!C:C, (Bookings!A:A=A596) * (Bookings!D:D="New"), "NONE")</f>
        <v>44944</v>
      </c>
      <c r="C596" s="10">
        <v>44896</v>
      </c>
      <c r="D596" s="9" t="str">
        <v>07976026</v>
      </c>
      <c r="E596" s="9" t="str">
        <f>_xlfn.XLOOKUP(D596, Content!A:A, Content!C:C, "NONE")</f>
        <v>Malayalam</v>
      </c>
    </row>
    <row r="597" spans="1:5" x14ac:dyDescent="0.3">
      <c r="A597" s="9">
        <v>10057</v>
      </c>
      <c r="B597" s="10" cm="1">
        <f t="array" ref="B597">_xlfn._xlws.FILTER(Bookings!C:C, (Bookings!A:A=A597) * (Bookings!D:D="New"), "NONE")</f>
        <v>44944</v>
      </c>
      <c r="C597" s="10">
        <v>44713</v>
      </c>
      <c r="D597" s="9" t="str">
        <v>fda707e0</v>
      </c>
      <c r="E597" s="9" t="str">
        <f>_xlfn.XLOOKUP(D597, Content!A:A, Content!C:C, "NONE")</f>
        <v>Tamil</v>
      </c>
    </row>
    <row r="598" spans="1:5" x14ac:dyDescent="0.3">
      <c r="A598" s="9">
        <v>10057</v>
      </c>
      <c r="B598" s="10" cm="1">
        <f t="array" ref="B598">_xlfn._xlws.FILTER(Bookings!C:C, (Bookings!A:A=A598) * (Bookings!D:D="New"), "NONE")</f>
        <v>44944</v>
      </c>
      <c r="C598" s="10">
        <v>44774</v>
      </c>
      <c r="D598" s="9" t="str">
        <v>a48a202b</v>
      </c>
      <c r="E598" s="9" t="str">
        <f>_xlfn.XLOOKUP(D598, Content!A:A, Content!C:C, "NONE")</f>
        <v>Telugu</v>
      </c>
    </row>
    <row r="599" spans="1:5" x14ac:dyDescent="0.3">
      <c r="A599" s="9">
        <v>10057</v>
      </c>
      <c r="B599" s="10" cm="1">
        <f t="array" ref="B599">_xlfn._xlws.FILTER(Bookings!C:C, (Bookings!A:A=A599) * (Bookings!D:D="New"), "NONE")</f>
        <v>44944</v>
      </c>
      <c r="C599" s="10">
        <v>44866</v>
      </c>
      <c r="D599" s="9" t="str">
        <v>420e1019</v>
      </c>
      <c r="E599" s="9" t="str">
        <f>_xlfn.XLOOKUP(D599, Content!A:A, Content!C:C, "NONE")</f>
        <v>Tamil</v>
      </c>
    </row>
    <row r="600" spans="1:5" x14ac:dyDescent="0.3">
      <c r="A600" s="9">
        <v>10057</v>
      </c>
      <c r="B600" s="10" cm="1">
        <f t="array" ref="B600">_xlfn._xlws.FILTER(Bookings!C:C, (Bookings!A:A=A600) * (Bookings!D:D="New"), "NONE")</f>
        <v>44944</v>
      </c>
      <c r="C600" s="10">
        <v>45200</v>
      </c>
      <c r="D600" s="9" t="str">
        <v>fe99e0ba</v>
      </c>
      <c r="E600" s="9" t="str">
        <f>_xlfn.XLOOKUP(D600, Content!A:A, Content!C:C, "NONE")</f>
        <v>English</v>
      </c>
    </row>
    <row r="601" spans="1:5" x14ac:dyDescent="0.3">
      <c r="A601" s="9">
        <v>10057</v>
      </c>
      <c r="B601" s="10" cm="1">
        <f t="array" ref="B601">_xlfn._xlws.FILTER(Bookings!C:C, (Bookings!A:A=A601) * (Bookings!D:D="New"), "NONE")</f>
        <v>44944</v>
      </c>
      <c r="C601" s="10">
        <v>44652</v>
      </c>
      <c r="D601" s="9" t="str">
        <v>6d98c117</v>
      </c>
      <c r="E601" s="9" t="str">
        <f>_xlfn.XLOOKUP(D601, Content!A:A, Content!C:C, "NONE")</f>
        <v>English</v>
      </c>
    </row>
    <row r="602" spans="1:5" x14ac:dyDescent="0.3">
      <c r="A602" s="9">
        <v>10057</v>
      </c>
      <c r="B602" s="10" cm="1">
        <f t="array" ref="B602">_xlfn._xlws.FILTER(Bookings!C:C, (Bookings!A:A=A602) * (Bookings!D:D="New"), "NONE")</f>
        <v>44944</v>
      </c>
      <c r="C602" s="10">
        <v>45108</v>
      </c>
      <c r="D602" s="9" t="str">
        <v>7495495f</v>
      </c>
      <c r="E602" s="9" t="str">
        <f>_xlfn.XLOOKUP(D602, Content!A:A, Content!C:C, "NONE")</f>
        <v>Malayalam</v>
      </c>
    </row>
    <row r="603" spans="1:5" x14ac:dyDescent="0.3">
      <c r="A603" s="9">
        <v>10058</v>
      </c>
      <c r="B603" s="10" cm="1">
        <f t="array" ref="B603">_xlfn._xlws.FILTER(Bookings!C:C, (Bookings!A:A=A603) * (Bookings!D:D="New"), "NONE")</f>
        <v>44553</v>
      </c>
      <c r="C603" s="10">
        <v>45413</v>
      </c>
      <c r="D603" s="9" t="str">
        <v>7e543bc4</v>
      </c>
      <c r="E603" s="9" t="str">
        <f>_xlfn.XLOOKUP(D603, Content!A:A, Content!C:C, "NONE")</f>
        <v>Malayalam</v>
      </c>
    </row>
    <row r="604" spans="1:5" x14ac:dyDescent="0.3">
      <c r="A604" s="9">
        <v>10058</v>
      </c>
      <c r="B604" s="10" cm="1">
        <f t="array" ref="B604">_xlfn._xlws.FILTER(Bookings!C:C, (Bookings!A:A=A604) * (Bookings!D:D="New"), "NONE")</f>
        <v>44553</v>
      </c>
      <c r="C604" s="10">
        <v>45627</v>
      </c>
      <c r="D604" s="9" t="str">
        <v>591bdfe5</v>
      </c>
      <c r="E604" s="9" t="str">
        <f>_xlfn.XLOOKUP(D604, Content!A:A, Content!C:C, "NONE")</f>
        <v>Kannada</v>
      </c>
    </row>
    <row r="605" spans="1:5" x14ac:dyDescent="0.3">
      <c r="A605" s="9">
        <v>10058</v>
      </c>
      <c r="B605" s="10" cm="1">
        <f t="array" ref="B605">_xlfn._xlws.FILTER(Bookings!C:C, (Bookings!A:A=A605) * (Bookings!D:D="New"), "NONE")</f>
        <v>44553</v>
      </c>
      <c r="C605" s="10">
        <v>44652</v>
      </c>
      <c r="D605" s="9" t="str">
        <v>f1c74cb8</v>
      </c>
      <c r="E605" s="9" t="str">
        <f>_xlfn.XLOOKUP(D605, Content!A:A, Content!C:C, "NONE")</f>
        <v>Kannada</v>
      </c>
    </row>
    <row r="606" spans="1:5" x14ac:dyDescent="0.3">
      <c r="A606" s="9">
        <v>10058</v>
      </c>
      <c r="B606" s="10" cm="1">
        <f t="array" ref="B606">_xlfn._xlws.FILTER(Bookings!C:C, (Bookings!A:A=A606) * (Bookings!D:D="New"), "NONE")</f>
        <v>44553</v>
      </c>
      <c r="C606" s="10">
        <v>44835</v>
      </c>
      <c r="D606" s="9" t="str">
        <v>b142e834</v>
      </c>
      <c r="E606" s="9" t="str">
        <f>_xlfn.XLOOKUP(D606, Content!A:A, Content!C:C, "NONE")</f>
        <v>Hindi</v>
      </c>
    </row>
    <row r="607" spans="1:5" x14ac:dyDescent="0.3">
      <c r="A607" s="9">
        <v>10058</v>
      </c>
      <c r="B607" s="10" cm="1">
        <f t="array" ref="B607">_xlfn._xlws.FILTER(Bookings!C:C, (Bookings!A:A=A607) * (Bookings!D:D="New"), "NONE")</f>
        <v>44553</v>
      </c>
      <c r="C607" s="10">
        <v>44713</v>
      </c>
      <c r="D607" s="9" t="str">
        <v>921da29a</v>
      </c>
      <c r="E607" s="9" t="str">
        <f>_xlfn.XLOOKUP(D607, Content!A:A, Content!C:C, "NONE")</f>
        <v>English</v>
      </c>
    </row>
    <row r="608" spans="1:5" x14ac:dyDescent="0.3">
      <c r="A608" s="9">
        <v>10058</v>
      </c>
      <c r="B608" s="10" cm="1">
        <f t="array" ref="B608">_xlfn._xlws.FILTER(Bookings!C:C, (Bookings!A:A=A608) * (Bookings!D:D="New"), "NONE")</f>
        <v>44553</v>
      </c>
      <c r="C608" s="10">
        <v>45108</v>
      </c>
      <c r="D608" s="9" t="str">
        <v>9767fb4f</v>
      </c>
      <c r="E608" s="9" t="str">
        <f>_xlfn.XLOOKUP(D608, Content!A:A, Content!C:C, "NONE")</f>
        <v>Telugu</v>
      </c>
    </row>
    <row r="609" spans="1:5" x14ac:dyDescent="0.3">
      <c r="A609" s="9">
        <v>10058</v>
      </c>
      <c r="B609" s="10" cm="1">
        <f t="array" ref="B609">_xlfn._xlws.FILTER(Bookings!C:C, (Bookings!A:A=A609) * (Bookings!D:D="New"), "NONE")</f>
        <v>44553</v>
      </c>
      <c r="C609" s="10">
        <v>44713</v>
      </c>
      <c r="D609" s="9" t="str">
        <v>c741736d</v>
      </c>
      <c r="E609" s="9" t="str">
        <f>_xlfn.XLOOKUP(D609, Content!A:A, Content!C:C, "NONE")</f>
        <v>English</v>
      </c>
    </row>
    <row r="610" spans="1:5" x14ac:dyDescent="0.3">
      <c r="A610" s="9">
        <v>10058</v>
      </c>
      <c r="B610" s="10" cm="1">
        <f t="array" ref="B610">_xlfn._xlws.FILTER(Bookings!C:C, (Bookings!A:A=A610) * (Bookings!D:D="New"), "NONE")</f>
        <v>44553</v>
      </c>
      <c r="C610" s="10">
        <v>45383</v>
      </c>
      <c r="D610" s="9" t="str">
        <v>c5000cc1</v>
      </c>
      <c r="E610" s="9" t="str">
        <f>_xlfn.XLOOKUP(D610, Content!A:A, Content!C:C, "NONE")</f>
        <v>Malayalam</v>
      </c>
    </row>
    <row r="611" spans="1:5" x14ac:dyDescent="0.3">
      <c r="A611" s="9">
        <v>10058</v>
      </c>
      <c r="B611" s="10" cm="1">
        <f t="array" ref="B611">_xlfn._xlws.FILTER(Bookings!C:C, (Bookings!A:A=A611) * (Bookings!D:D="New"), "NONE")</f>
        <v>44553</v>
      </c>
      <c r="C611" s="10">
        <v>44774</v>
      </c>
      <c r="D611" s="9" t="str">
        <v>40fb817f</v>
      </c>
      <c r="E611" s="9" t="str">
        <f>_xlfn.XLOOKUP(D611, Content!A:A, Content!C:C, "NONE")</f>
        <v>Kannada</v>
      </c>
    </row>
    <row r="612" spans="1:5" x14ac:dyDescent="0.3">
      <c r="A612" s="9">
        <v>10058</v>
      </c>
      <c r="B612" s="10" cm="1">
        <f t="array" ref="B612">_xlfn._xlws.FILTER(Bookings!C:C, (Bookings!A:A=A612) * (Bookings!D:D="New"), "NONE")</f>
        <v>44553</v>
      </c>
      <c r="C612" s="10">
        <v>44958</v>
      </c>
      <c r="D612" s="9" t="str">
        <v>459528e0</v>
      </c>
      <c r="E612" s="9" t="str">
        <f>_xlfn.XLOOKUP(D612, Content!A:A, Content!C:C, "NONE")</f>
        <v>English</v>
      </c>
    </row>
    <row r="613" spans="1:5" x14ac:dyDescent="0.3">
      <c r="A613" s="9">
        <v>10058</v>
      </c>
      <c r="B613" s="10" cm="1">
        <f t="array" ref="B613">_xlfn._xlws.FILTER(Bookings!C:C, (Bookings!A:A=A613) * (Bookings!D:D="New"), "NONE")</f>
        <v>44553</v>
      </c>
      <c r="C613" s="10">
        <v>45108</v>
      </c>
      <c r="D613" s="9" t="str">
        <v>e0abb092</v>
      </c>
      <c r="E613" s="9" t="str">
        <f>_xlfn.XLOOKUP(D613, Content!A:A, Content!C:C, "NONE")</f>
        <v>Malayalam</v>
      </c>
    </row>
    <row r="614" spans="1:5" x14ac:dyDescent="0.3">
      <c r="A614" s="9">
        <v>10058</v>
      </c>
      <c r="B614" s="10" cm="1">
        <f t="array" ref="B614">_xlfn._xlws.FILTER(Bookings!C:C, (Bookings!A:A=A614) * (Bookings!D:D="New"), "NONE")</f>
        <v>44553</v>
      </c>
      <c r="C614" s="10">
        <v>45231</v>
      </c>
      <c r="D614" s="9" t="str">
        <v>2f9c6d63</v>
      </c>
      <c r="E614" s="9" t="str">
        <f>_xlfn.XLOOKUP(D614, Content!A:A, Content!C:C, "NONE")</f>
        <v>Tamil</v>
      </c>
    </row>
    <row r="615" spans="1:5" x14ac:dyDescent="0.3">
      <c r="A615" s="9">
        <v>10058</v>
      </c>
      <c r="B615" s="10" cm="1">
        <f t="array" ref="B615">_xlfn._xlws.FILTER(Bookings!C:C, (Bookings!A:A=A615) * (Bookings!D:D="New"), "NONE")</f>
        <v>44553</v>
      </c>
      <c r="C615" s="10">
        <v>45505</v>
      </c>
      <c r="D615" s="9" t="str">
        <v>e2949854</v>
      </c>
      <c r="E615" s="9" t="str">
        <f>_xlfn.XLOOKUP(D615, Content!A:A, Content!C:C, "NONE")</f>
        <v>Malayalam</v>
      </c>
    </row>
    <row r="616" spans="1:5" x14ac:dyDescent="0.3">
      <c r="A616" s="9">
        <v>10058</v>
      </c>
      <c r="B616" s="10" cm="1">
        <f t="array" ref="B616">_xlfn._xlws.FILTER(Bookings!C:C, (Bookings!A:A=A616) * (Bookings!D:D="New"), "NONE")</f>
        <v>44553</v>
      </c>
      <c r="C616" s="10">
        <v>45108</v>
      </c>
      <c r="D616" s="9" t="str">
        <v>c324f9b4</v>
      </c>
      <c r="E616" s="9" t="str">
        <f>_xlfn.XLOOKUP(D616, Content!A:A, Content!C:C, "NONE")</f>
        <v>Tamil</v>
      </c>
    </row>
    <row r="617" spans="1:5" x14ac:dyDescent="0.3">
      <c r="A617" s="9">
        <v>10059</v>
      </c>
      <c r="B617" s="10" cm="1">
        <f t="array" ref="B617">_xlfn._xlws.FILTER(Bookings!C:C, (Bookings!A:A=A617) * (Bookings!D:D="New"), "NONE")</f>
        <v>44305</v>
      </c>
      <c r="C617" s="10">
        <v>45108</v>
      </c>
      <c r="D617" s="9" t="str">
        <v>18f2ed16</v>
      </c>
      <c r="E617" s="9" t="str">
        <f>_xlfn.XLOOKUP(D617, Content!A:A, Content!C:C, "NONE")</f>
        <v>Malayalam</v>
      </c>
    </row>
    <row r="618" spans="1:5" x14ac:dyDescent="0.3">
      <c r="A618" s="9">
        <v>10059</v>
      </c>
      <c r="B618" s="10" cm="1">
        <f t="array" ref="B618">_xlfn._xlws.FILTER(Bookings!C:C, (Bookings!A:A=A618) * (Bookings!D:D="New"), "NONE")</f>
        <v>44305</v>
      </c>
      <c r="C618" s="10">
        <v>45627</v>
      </c>
      <c r="D618" s="9" t="str">
        <v>5833d4f3</v>
      </c>
      <c r="E618" s="9" t="str">
        <f>_xlfn.XLOOKUP(D618, Content!A:A, Content!C:C, "NONE")</f>
        <v>Malayalam</v>
      </c>
    </row>
    <row r="619" spans="1:5" x14ac:dyDescent="0.3">
      <c r="A619" s="9">
        <v>10059</v>
      </c>
      <c r="B619" s="10" cm="1">
        <f t="array" ref="B619">_xlfn._xlws.FILTER(Bookings!C:C, (Bookings!A:A=A619) * (Bookings!D:D="New"), "NONE")</f>
        <v>44305</v>
      </c>
      <c r="C619" s="10">
        <v>45323</v>
      </c>
      <c r="D619" s="9" t="str">
        <v>6fc6d737</v>
      </c>
      <c r="E619" s="9" t="str">
        <f>_xlfn.XLOOKUP(D619, Content!A:A, Content!C:C, "NONE")</f>
        <v>Malayalam</v>
      </c>
    </row>
    <row r="620" spans="1:5" x14ac:dyDescent="0.3">
      <c r="A620" s="9">
        <v>10059</v>
      </c>
      <c r="B620" s="10" cm="1">
        <f t="array" ref="B620">_xlfn._xlws.FILTER(Bookings!C:C, (Bookings!A:A=A620) * (Bookings!D:D="New"), "NONE")</f>
        <v>44305</v>
      </c>
      <c r="C620" s="10">
        <v>45474</v>
      </c>
      <c r="D620" s="9" t="str">
        <v>577b4107</v>
      </c>
      <c r="E620" s="9" t="str">
        <f>_xlfn.XLOOKUP(D620, Content!A:A, Content!C:C, "NONE")</f>
        <v>Malayalam</v>
      </c>
    </row>
    <row r="621" spans="1:5" x14ac:dyDescent="0.3">
      <c r="A621" s="9">
        <v>10059</v>
      </c>
      <c r="B621" s="10" cm="1">
        <f t="array" ref="B621">_xlfn._xlws.FILTER(Bookings!C:C, (Bookings!A:A=A621) * (Bookings!D:D="New"), "NONE")</f>
        <v>44305</v>
      </c>
      <c r="C621" s="10">
        <v>45444</v>
      </c>
      <c r="D621" s="9" t="str">
        <v>c1fb785c</v>
      </c>
      <c r="E621" s="9" t="str">
        <f>_xlfn.XLOOKUP(D621, Content!A:A, Content!C:C, "NONE")</f>
        <v>Malayalam</v>
      </c>
    </row>
    <row r="622" spans="1:5" x14ac:dyDescent="0.3">
      <c r="A622" s="9">
        <v>10059</v>
      </c>
      <c r="B622" s="10" cm="1">
        <f t="array" ref="B622">_xlfn._xlws.FILTER(Bookings!C:C, (Bookings!A:A=A622) * (Bookings!D:D="New"), "NONE")</f>
        <v>44305</v>
      </c>
      <c r="C622" s="10">
        <v>45566</v>
      </c>
      <c r="D622" s="9" t="str">
        <v>c324f9b4</v>
      </c>
      <c r="E622" s="9" t="str">
        <f>_xlfn.XLOOKUP(D622, Content!A:A, Content!C:C, "NONE")</f>
        <v>Tamil</v>
      </c>
    </row>
    <row r="623" spans="1:5" x14ac:dyDescent="0.3">
      <c r="A623" s="9">
        <v>10059</v>
      </c>
      <c r="B623" s="10" cm="1">
        <f t="array" ref="B623">_xlfn._xlws.FILTER(Bookings!C:C, (Bookings!A:A=A623) * (Bookings!D:D="New"), "NONE")</f>
        <v>44305</v>
      </c>
      <c r="C623" s="10">
        <v>45627</v>
      </c>
      <c r="D623" s="9" t="str">
        <v>e24dee1d</v>
      </c>
      <c r="E623" s="9" t="str">
        <f>_xlfn.XLOOKUP(D623, Content!A:A, Content!C:C, "NONE")</f>
        <v>Telugu</v>
      </c>
    </row>
    <row r="624" spans="1:5" x14ac:dyDescent="0.3">
      <c r="A624" s="9">
        <v>10059</v>
      </c>
      <c r="B624" s="10" cm="1">
        <f t="array" ref="B624">_xlfn._xlws.FILTER(Bookings!C:C, (Bookings!A:A=A624) * (Bookings!D:D="New"), "NONE")</f>
        <v>44305</v>
      </c>
      <c r="C624" s="10">
        <v>44682</v>
      </c>
      <c r="D624" s="9" t="str">
        <v>8ab4abc6</v>
      </c>
      <c r="E624" s="9" t="str">
        <f>_xlfn.XLOOKUP(D624, Content!A:A, Content!C:C, "NONE")</f>
        <v>Kannada</v>
      </c>
    </row>
    <row r="625" spans="1:5" x14ac:dyDescent="0.3">
      <c r="A625" s="9">
        <v>10059</v>
      </c>
      <c r="B625" s="10" cm="1">
        <f t="array" ref="B625">_xlfn._xlws.FILTER(Bookings!C:C, (Bookings!A:A=A625) * (Bookings!D:D="New"), "NONE")</f>
        <v>44305</v>
      </c>
      <c r="C625" s="10">
        <v>45597</v>
      </c>
      <c r="D625" s="9" t="str">
        <v>fcc640cb</v>
      </c>
      <c r="E625" s="9" t="str">
        <f>_xlfn.XLOOKUP(D625, Content!A:A, Content!C:C, "NONE")</f>
        <v>English</v>
      </c>
    </row>
    <row r="626" spans="1:5" x14ac:dyDescent="0.3">
      <c r="A626" s="9">
        <v>10059</v>
      </c>
      <c r="B626" s="10" cm="1">
        <f t="array" ref="B626">_xlfn._xlws.FILTER(Bookings!C:C, (Bookings!A:A=A626) * (Bookings!D:D="New"), "NONE")</f>
        <v>44305</v>
      </c>
      <c r="C626" s="10">
        <v>44774</v>
      </c>
      <c r="D626" s="9" t="str">
        <v>0cbc4720</v>
      </c>
      <c r="E626" s="9" t="str">
        <f>_xlfn.XLOOKUP(D626, Content!A:A, Content!C:C, "NONE")</f>
        <v>Hindi</v>
      </c>
    </row>
    <row r="627" spans="1:5" x14ac:dyDescent="0.3">
      <c r="A627" s="9">
        <v>10059</v>
      </c>
      <c r="B627" s="10" cm="1">
        <f t="array" ref="B627">_xlfn._xlws.FILTER(Bookings!C:C, (Bookings!A:A=A627) * (Bookings!D:D="New"), "NONE")</f>
        <v>44305</v>
      </c>
      <c r="C627" s="10">
        <v>44713</v>
      </c>
      <c r="D627" s="9" t="str">
        <v>b06fbc58</v>
      </c>
      <c r="E627" s="9" t="str">
        <f>_xlfn.XLOOKUP(D627, Content!A:A, Content!C:C, "NONE")</f>
        <v>Telugu</v>
      </c>
    </row>
    <row r="628" spans="1:5" x14ac:dyDescent="0.3">
      <c r="A628" s="9">
        <v>10059</v>
      </c>
      <c r="B628" s="10" cm="1">
        <f t="array" ref="B628">_xlfn._xlws.FILTER(Bookings!C:C, (Bookings!A:A=A628) * (Bookings!D:D="New"), "NONE")</f>
        <v>44305</v>
      </c>
      <c r="C628" s="10">
        <v>44958</v>
      </c>
      <c r="D628" s="9" t="str">
        <v>459528e0</v>
      </c>
      <c r="E628" s="9" t="str">
        <f>_xlfn.XLOOKUP(D628, Content!A:A, Content!C:C, "NONE")</f>
        <v>English</v>
      </c>
    </row>
    <row r="629" spans="1:5" x14ac:dyDescent="0.3">
      <c r="A629" s="9">
        <v>10059</v>
      </c>
      <c r="B629" s="10" cm="1">
        <f t="array" ref="B629">_xlfn._xlws.FILTER(Bookings!C:C, (Bookings!A:A=A629) * (Bookings!D:D="New"), "NONE")</f>
        <v>44305</v>
      </c>
      <c r="C629" s="10">
        <v>44621</v>
      </c>
      <c r="D629" s="9" t="str">
        <v>f1c74cb8</v>
      </c>
      <c r="E629" s="9" t="str">
        <f>_xlfn.XLOOKUP(D629, Content!A:A, Content!C:C, "NONE")</f>
        <v>Kannada</v>
      </c>
    </row>
    <row r="630" spans="1:5" x14ac:dyDescent="0.3">
      <c r="A630" s="9">
        <v>10059</v>
      </c>
      <c r="B630" s="10" cm="1">
        <f t="array" ref="B630">_xlfn._xlws.FILTER(Bookings!C:C, (Bookings!A:A=A630) * (Bookings!D:D="New"), "NONE")</f>
        <v>44305</v>
      </c>
      <c r="C630" s="10">
        <v>45536</v>
      </c>
      <c r="D630" s="9" t="str">
        <v>a4c168f1</v>
      </c>
      <c r="E630" s="9" t="str">
        <f>_xlfn.XLOOKUP(D630, Content!A:A, Content!C:C, "NONE")</f>
        <v>Telugu</v>
      </c>
    </row>
    <row r="631" spans="1:5" x14ac:dyDescent="0.3">
      <c r="A631" s="9">
        <v>10059</v>
      </c>
      <c r="B631" s="10" cm="1">
        <f t="array" ref="B631">_xlfn._xlws.FILTER(Bookings!C:C, (Bookings!A:A=A631) * (Bookings!D:D="New"), "NONE")</f>
        <v>44305</v>
      </c>
      <c r="C631" s="10">
        <v>45139</v>
      </c>
      <c r="D631" s="9" t="str">
        <v>b9f74c1c</v>
      </c>
      <c r="E631" s="9" t="str">
        <f>_xlfn.XLOOKUP(D631, Content!A:A, Content!C:C, "NONE")</f>
        <v>Malayalam</v>
      </c>
    </row>
    <row r="632" spans="1:5" x14ac:dyDescent="0.3">
      <c r="A632" s="9">
        <v>10060</v>
      </c>
      <c r="B632" s="10" cm="1">
        <f t="array" ref="B632">_xlfn._xlws.FILTER(Bookings!C:C, (Bookings!A:A=A632) * (Bookings!D:D="New"), "NONE")</f>
        <v>45171</v>
      </c>
      <c r="C632" s="10">
        <v>44562</v>
      </c>
      <c r="D632" s="9" t="str">
        <v>b142e834</v>
      </c>
      <c r="E632" s="9" t="str">
        <f>_xlfn.XLOOKUP(D632, Content!A:A, Content!C:C, "NONE")</f>
        <v>Hindi</v>
      </c>
    </row>
    <row r="633" spans="1:5" x14ac:dyDescent="0.3">
      <c r="A633" s="9">
        <v>10060</v>
      </c>
      <c r="B633" s="10" cm="1">
        <f t="array" ref="B633">_xlfn._xlws.FILTER(Bookings!C:C, (Bookings!A:A=A633) * (Bookings!D:D="New"), "NONE")</f>
        <v>45171</v>
      </c>
      <c r="C633" s="10">
        <v>44621</v>
      </c>
      <c r="D633" s="9" t="str">
        <v>618d5c47</v>
      </c>
      <c r="E633" s="9" t="str">
        <f>_xlfn.XLOOKUP(D633, Content!A:A, Content!C:C, "NONE")</f>
        <v>Hindi</v>
      </c>
    </row>
    <row r="634" spans="1:5" x14ac:dyDescent="0.3">
      <c r="A634" s="9">
        <v>10060</v>
      </c>
      <c r="B634" s="10" cm="1">
        <f t="array" ref="B634">_xlfn._xlws.FILTER(Bookings!C:C, (Bookings!A:A=A634) * (Bookings!D:D="New"), "NONE")</f>
        <v>45171</v>
      </c>
      <c r="C634" s="10">
        <v>44593</v>
      </c>
      <c r="D634" s="9" t="str">
        <v>f72d44e6</v>
      </c>
      <c r="E634" s="9" t="str">
        <f>_xlfn.XLOOKUP(D634, Content!A:A, Content!C:C, "NONE")</f>
        <v>Malayalam</v>
      </c>
    </row>
    <row r="635" spans="1:5" x14ac:dyDescent="0.3">
      <c r="A635" s="9">
        <v>10060</v>
      </c>
      <c r="B635" s="10" cm="1">
        <f t="array" ref="B635">_xlfn._xlws.FILTER(Bookings!C:C, (Bookings!A:A=A635) * (Bookings!D:D="New"), "NONE")</f>
        <v>45171</v>
      </c>
      <c r="C635" s="10">
        <v>45108</v>
      </c>
      <c r="D635" s="9" t="str">
        <v>74c9ff93</v>
      </c>
      <c r="E635" s="9" t="str">
        <f>_xlfn.XLOOKUP(D635, Content!A:A, Content!C:C, "NONE")</f>
        <v>English</v>
      </c>
    </row>
    <row r="636" spans="1:5" x14ac:dyDescent="0.3">
      <c r="A636" s="9">
        <v>10060</v>
      </c>
      <c r="B636" s="10" cm="1">
        <f t="array" ref="B636">_xlfn._xlws.FILTER(Bookings!C:C, (Bookings!A:A=A636) * (Bookings!D:D="New"), "NONE")</f>
        <v>45171</v>
      </c>
      <c r="C636" s="10">
        <v>44774</v>
      </c>
      <c r="D636" s="9" t="str">
        <v>f6d69d19</v>
      </c>
      <c r="E636" s="9" t="str">
        <f>_xlfn.XLOOKUP(D636, Content!A:A, Content!C:C, "NONE")</f>
        <v>English</v>
      </c>
    </row>
    <row r="637" spans="1:5" x14ac:dyDescent="0.3">
      <c r="A637" s="9">
        <v>10061</v>
      </c>
      <c r="B637" s="10" cm="1">
        <f t="array" ref="B637">_xlfn._xlws.FILTER(Bookings!C:C, (Bookings!A:A=A637) * (Bookings!D:D="New"), "NONE")</f>
        <v>44933</v>
      </c>
      <c r="C637" s="10">
        <v>45597</v>
      </c>
      <c r="D637" s="9" t="str">
        <v>c9f9dfdb</v>
      </c>
      <c r="E637" s="9" t="str">
        <f>_xlfn.XLOOKUP(D637, Content!A:A, Content!C:C, "NONE")</f>
        <v>Kannada</v>
      </c>
    </row>
    <row r="638" spans="1:5" x14ac:dyDescent="0.3">
      <c r="A638" s="9">
        <v>10061</v>
      </c>
      <c r="B638" s="10" cm="1">
        <f t="array" ref="B638">_xlfn._xlws.FILTER(Bookings!C:C, (Bookings!A:A=A638) * (Bookings!D:D="New"), "NONE")</f>
        <v>44933</v>
      </c>
      <c r="C638" s="10">
        <v>45108</v>
      </c>
      <c r="D638" s="9" t="str">
        <v>0cbc4720</v>
      </c>
      <c r="E638" s="9" t="str">
        <f>_xlfn.XLOOKUP(D638, Content!A:A, Content!C:C, "NONE")</f>
        <v>Hindi</v>
      </c>
    </row>
    <row r="639" spans="1:5" x14ac:dyDescent="0.3">
      <c r="A639" s="9">
        <v>10061</v>
      </c>
      <c r="B639" s="10" cm="1">
        <f t="array" ref="B639">_xlfn._xlws.FILTER(Bookings!C:C, (Bookings!A:A=A639) * (Bookings!D:D="New"), "NONE")</f>
        <v>44933</v>
      </c>
      <c r="C639" s="10">
        <v>45200</v>
      </c>
      <c r="D639" s="9" t="str">
        <v>10101146</v>
      </c>
      <c r="E639" s="9" t="str">
        <f>_xlfn.XLOOKUP(D639, Content!A:A, Content!C:C, "NONE")</f>
        <v>Telugu</v>
      </c>
    </row>
    <row r="640" spans="1:5" x14ac:dyDescent="0.3">
      <c r="A640" s="9">
        <v>10061</v>
      </c>
      <c r="B640" s="10" cm="1">
        <f t="array" ref="B640">_xlfn._xlws.FILTER(Bookings!C:C, (Bookings!A:A=A640) * (Bookings!D:D="New"), "NONE")</f>
        <v>44933</v>
      </c>
      <c r="C640" s="10">
        <v>45474</v>
      </c>
      <c r="D640" s="9" t="str">
        <v>982b8061</v>
      </c>
      <c r="E640" s="9" t="str">
        <f>_xlfn.XLOOKUP(D640, Content!A:A, Content!C:C, "NONE")</f>
        <v>Malayalam</v>
      </c>
    </row>
    <row r="641" spans="1:5" x14ac:dyDescent="0.3">
      <c r="A641" s="9">
        <v>10061</v>
      </c>
      <c r="B641" s="10" cm="1">
        <f t="array" ref="B641">_xlfn._xlws.FILTER(Bookings!C:C, (Bookings!A:A=A641) * (Bookings!D:D="New"), "NONE")</f>
        <v>44933</v>
      </c>
      <c r="C641" s="10">
        <v>45383</v>
      </c>
      <c r="D641" s="9" t="str">
        <v>6fc6d737</v>
      </c>
      <c r="E641" s="9" t="str">
        <f>_xlfn.XLOOKUP(D641, Content!A:A, Content!C:C, "NONE")</f>
        <v>Malayalam</v>
      </c>
    </row>
    <row r="642" spans="1:5" x14ac:dyDescent="0.3">
      <c r="A642" s="9">
        <v>10062</v>
      </c>
      <c r="B642" s="10" cm="1">
        <f t="array" ref="B642">_xlfn._xlws.FILTER(Bookings!C:C, (Bookings!A:A=A642) * (Bookings!D:D="New"), "NONE")</f>
        <v>44842</v>
      </c>
      <c r="C642" s="10">
        <v>44805</v>
      </c>
      <c r="D642" s="9" t="str">
        <v>b9f74c1c</v>
      </c>
      <c r="E642" s="9" t="str">
        <f>_xlfn.XLOOKUP(D642, Content!A:A, Content!C:C, "NONE")</f>
        <v>Malayalam</v>
      </c>
    </row>
    <row r="643" spans="1:5" x14ac:dyDescent="0.3">
      <c r="A643" s="9">
        <v>10062</v>
      </c>
      <c r="B643" s="10" cm="1">
        <f t="array" ref="B643">_xlfn._xlws.FILTER(Bookings!C:C, (Bookings!A:A=A643) * (Bookings!D:D="New"), "NONE")</f>
        <v>44842</v>
      </c>
      <c r="C643" s="10">
        <v>45444</v>
      </c>
      <c r="D643" s="9" t="str">
        <v>30bb7728</v>
      </c>
      <c r="E643" s="9" t="str">
        <f>_xlfn.XLOOKUP(D643, Content!A:A, Content!C:C, "NONE")</f>
        <v>Tamil</v>
      </c>
    </row>
    <row r="644" spans="1:5" x14ac:dyDescent="0.3">
      <c r="A644" s="9">
        <v>10062</v>
      </c>
      <c r="B644" s="10" cm="1">
        <f t="array" ref="B644">_xlfn._xlws.FILTER(Bookings!C:C, (Bookings!A:A=A644) * (Bookings!D:D="New"), "NONE")</f>
        <v>44842</v>
      </c>
      <c r="C644" s="10">
        <v>45047</v>
      </c>
      <c r="D644" s="9" t="str">
        <v>2aac9072</v>
      </c>
      <c r="E644" s="9" t="str">
        <f>_xlfn.XLOOKUP(D644, Content!A:A, Content!C:C, "NONE")</f>
        <v>English</v>
      </c>
    </row>
    <row r="645" spans="1:5" x14ac:dyDescent="0.3">
      <c r="A645" s="9">
        <v>10062</v>
      </c>
      <c r="B645" s="10" cm="1">
        <f t="array" ref="B645">_xlfn._xlws.FILTER(Bookings!C:C, (Bookings!A:A=A645) * (Bookings!D:D="New"), "NONE")</f>
        <v>44842</v>
      </c>
      <c r="C645" s="10">
        <v>45444</v>
      </c>
      <c r="D645" s="9" t="str">
        <v>577b4107</v>
      </c>
      <c r="E645" s="9" t="str">
        <f>_xlfn.XLOOKUP(D645, Content!A:A, Content!C:C, "NONE")</f>
        <v>Malayalam</v>
      </c>
    </row>
    <row r="646" spans="1:5" x14ac:dyDescent="0.3">
      <c r="A646" s="9">
        <v>10062</v>
      </c>
      <c r="B646" s="10" cm="1">
        <f t="array" ref="B646">_xlfn._xlws.FILTER(Bookings!C:C, (Bookings!A:A=A646) * (Bookings!D:D="New"), "NONE")</f>
        <v>44842</v>
      </c>
      <c r="C646" s="10">
        <v>45231</v>
      </c>
      <c r="D646" s="9" t="str">
        <v>f83fb848</v>
      </c>
      <c r="E646" s="9" t="str">
        <f>_xlfn.XLOOKUP(D646, Content!A:A, Content!C:C, "NONE")</f>
        <v>Malayalam</v>
      </c>
    </row>
    <row r="647" spans="1:5" x14ac:dyDescent="0.3">
      <c r="A647" s="9">
        <v>10062</v>
      </c>
      <c r="B647" s="10" cm="1">
        <f t="array" ref="B647">_xlfn._xlws.FILTER(Bookings!C:C, (Bookings!A:A=A647) * (Bookings!D:D="New"), "NONE")</f>
        <v>44842</v>
      </c>
      <c r="C647" s="10">
        <v>44805</v>
      </c>
      <c r="D647" s="9" t="str">
        <v>c5c4fdf9</v>
      </c>
      <c r="E647" s="9" t="str">
        <f>_xlfn.XLOOKUP(D647, Content!A:A, Content!C:C, "NONE")</f>
        <v>Telugu</v>
      </c>
    </row>
    <row r="648" spans="1:5" x14ac:dyDescent="0.3">
      <c r="A648" s="9">
        <v>10062</v>
      </c>
      <c r="B648" s="10" cm="1">
        <f t="array" ref="B648">_xlfn._xlws.FILTER(Bookings!C:C, (Bookings!A:A=A648) * (Bookings!D:D="New"), "NONE")</f>
        <v>44842</v>
      </c>
      <c r="C648" s="10">
        <v>45627</v>
      </c>
      <c r="D648" s="9" t="str">
        <v>8ab4abc6</v>
      </c>
      <c r="E648" s="9" t="str">
        <f>_xlfn.XLOOKUP(D648, Content!A:A, Content!C:C, "NONE")</f>
        <v>Kannada</v>
      </c>
    </row>
    <row r="649" spans="1:5" x14ac:dyDescent="0.3">
      <c r="A649" s="9">
        <v>10062</v>
      </c>
      <c r="B649" s="10" cm="1">
        <f t="array" ref="B649">_xlfn._xlws.FILTER(Bookings!C:C, (Bookings!A:A=A649) * (Bookings!D:D="New"), "NONE")</f>
        <v>44842</v>
      </c>
      <c r="C649" s="10">
        <v>45352</v>
      </c>
      <c r="D649" s="9" t="str">
        <v>a4c168f1</v>
      </c>
      <c r="E649" s="9" t="str">
        <f>_xlfn.XLOOKUP(D649, Content!A:A, Content!C:C, "NONE")</f>
        <v>Telugu</v>
      </c>
    </row>
    <row r="650" spans="1:5" x14ac:dyDescent="0.3">
      <c r="A650" s="9">
        <v>10062</v>
      </c>
      <c r="B650" s="10" cm="1">
        <f t="array" ref="B650">_xlfn._xlws.FILTER(Bookings!C:C, (Bookings!A:A=A650) * (Bookings!D:D="New"), "NONE")</f>
        <v>44842</v>
      </c>
      <c r="C650" s="10">
        <v>45292</v>
      </c>
      <c r="D650" s="9" t="str">
        <v>f72d44e6</v>
      </c>
      <c r="E650" s="9" t="str">
        <f>_xlfn.XLOOKUP(D650, Content!A:A, Content!C:C, "NONE")</f>
        <v>Malayalam</v>
      </c>
    </row>
    <row r="651" spans="1:5" x14ac:dyDescent="0.3">
      <c r="A651" s="9">
        <v>10062</v>
      </c>
      <c r="B651" s="10" cm="1">
        <f t="array" ref="B651">_xlfn._xlws.FILTER(Bookings!C:C, (Bookings!A:A=A651) * (Bookings!D:D="New"), "NONE")</f>
        <v>44842</v>
      </c>
      <c r="C651" s="10">
        <v>45200</v>
      </c>
      <c r="D651" s="9" t="str">
        <v>7e543bc4</v>
      </c>
      <c r="E651" s="9" t="str">
        <f>_xlfn.XLOOKUP(D651, Content!A:A, Content!C:C, "NONE")</f>
        <v>Malayalam</v>
      </c>
    </row>
    <row r="652" spans="1:5" x14ac:dyDescent="0.3">
      <c r="A652" s="9">
        <v>10062</v>
      </c>
      <c r="B652" s="10" cm="1">
        <f t="array" ref="B652">_xlfn._xlws.FILTER(Bookings!C:C, (Bookings!A:A=A652) * (Bookings!D:D="New"), "NONE")</f>
        <v>44842</v>
      </c>
      <c r="C652" s="10">
        <v>45505</v>
      </c>
      <c r="D652" s="9" t="str">
        <v>586db896</v>
      </c>
      <c r="E652" s="9" t="str">
        <f>_xlfn.XLOOKUP(D652, Content!A:A, Content!C:C, "NONE")</f>
        <v>Tamil</v>
      </c>
    </row>
    <row r="653" spans="1:5" x14ac:dyDescent="0.3">
      <c r="A653" s="9">
        <v>10062</v>
      </c>
      <c r="B653" s="10" cm="1">
        <f t="array" ref="B653">_xlfn._xlws.FILTER(Bookings!C:C, (Bookings!A:A=A653) * (Bookings!D:D="New"), "NONE")</f>
        <v>44842</v>
      </c>
      <c r="C653" s="10">
        <v>45627</v>
      </c>
      <c r="D653" s="9" t="str">
        <v>a48a202b</v>
      </c>
      <c r="E653" s="9" t="str">
        <f>_xlfn.XLOOKUP(D653, Content!A:A, Content!C:C, "NONE")</f>
        <v>Telugu</v>
      </c>
    </row>
    <row r="654" spans="1:5" x14ac:dyDescent="0.3">
      <c r="A654" s="9">
        <v>10062</v>
      </c>
      <c r="B654" s="10" cm="1">
        <f t="array" ref="B654">_xlfn._xlws.FILTER(Bookings!C:C, (Bookings!A:A=A654) * (Bookings!D:D="New"), "NONE")</f>
        <v>44842</v>
      </c>
      <c r="C654" s="10">
        <v>44682</v>
      </c>
      <c r="D654" s="9" t="str">
        <v>7fb18db3</v>
      </c>
      <c r="E654" s="9" t="str">
        <f>_xlfn.XLOOKUP(D654, Content!A:A, Content!C:C, "NONE")</f>
        <v>Hindi</v>
      </c>
    </row>
    <row r="655" spans="1:5" x14ac:dyDescent="0.3">
      <c r="A655" s="9">
        <v>10062</v>
      </c>
      <c r="B655" s="10" cm="1">
        <f t="array" ref="B655">_xlfn._xlws.FILTER(Bookings!C:C, (Bookings!A:A=A655) * (Bookings!D:D="New"), "NONE")</f>
        <v>44842</v>
      </c>
      <c r="C655" s="10">
        <v>44652</v>
      </c>
      <c r="D655" s="9" t="str">
        <v>92becfc7</v>
      </c>
      <c r="E655" s="9" t="str">
        <f>_xlfn.XLOOKUP(D655, Content!A:A, Content!C:C, "NONE")</f>
        <v>Hindi</v>
      </c>
    </row>
    <row r="656" spans="1:5" x14ac:dyDescent="0.3">
      <c r="A656" s="9">
        <v>10062</v>
      </c>
      <c r="B656" s="10" cm="1">
        <f t="array" ref="B656">_xlfn._xlws.FILTER(Bookings!C:C, (Bookings!A:A=A656) * (Bookings!D:D="New"), "NONE")</f>
        <v>44842</v>
      </c>
      <c r="C656" s="10">
        <v>44835</v>
      </c>
      <c r="D656" s="9" t="str">
        <v>0be1e40e</v>
      </c>
      <c r="E656" s="9" t="str">
        <f>_xlfn.XLOOKUP(D656, Content!A:A, Content!C:C, "NONE")</f>
        <v>Telugu</v>
      </c>
    </row>
    <row r="657" spans="1:5" x14ac:dyDescent="0.3">
      <c r="A657" s="9">
        <v>10063</v>
      </c>
      <c r="B657" s="10" cm="1">
        <f t="array" ref="B657">_xlfn._xlws.FILTER(Bookings!C:C, (Bookings!A:A=A657) * (Bookings!D:D="New"), "NONE")</f>
        <v>45036</v>
      </c>
      <c r="C657" s="10">
        <v>45536</v>
      </c>
      <c r="D657" s="9" t="str">
        <v>2aac9072</v>
      </c>
      <c r="E657" s="9" t="str">
        <f>_xlfn.XLOOKUP(D657, Content!A:A, Content!C:C, "NONE")</f>
        <v>English</v>
      </c>
    </row>
    <row r="658" spans="1:5" x14ac:dyDescent="0.3">
      <c r="A658" s="9">
        <v>10063</v>
      </c>
      <c r="B658" s="10" cm="1">
        <f t="array" ref="B658">_xlfn._xlws.FILTER(Bookings!C:C, (Bookings!A:A=A658) * (Bookings!D:D="New"), "NONE")</f>
        <v>45036</v>
      </c>
      <c r="C658" s="10">
        <v>45627</v>
      </c>
      <c r="D658" s="9" t="str">
        <v>a4c168f1</v>
      </c>
      <c r="E658" s="9" t="str">
        <f>_xlfn.XLOOKUP(D658, Content!A:A, Content!C:C, "NONE")</f>
        <v>Telugu</v>
      </c>
    </row>
    <row r="659" spans="1:5" x14ac:dyDescent="0.3">
      <c r="A659" s="9">
        <v>10063</v>
      </c>
      <c r="B659" s="10" cm="1">
        <f t="array" ref="B659">_xlfn._xlws.FILTER(Bookings!C:C, (Bookings!A:A=A659) * (Bookings!D:D="New"), "NONE")</f>
        <v>45036</v>
      </c>
      <c r="C659" s="10">
        <v>44593</v>
      </c>
      <c r="D659" s="9" t="str">
        <v>6fc6d737</v>
      </c>
      <c r="E659" s="9" t="str">
        <f>_xlfn.XLOOKUP(D659, Content!A:A, Content!C:C, "NONE")</f>
        <v>Malayalam</v>
      </c>
    </row>
    <row r="660" spans="1:5" x14ac:dyDescent="0.3">
      <c r="A660" s="9">
        <v>10063</v>
      </c>
      <c r="B660" s="10" cm="1">
        <f t="array" ref="B660">_xlfn._xlws.FILTER(Bookings!C:C, (Bookings!A:A=A660) * (Bookings!D:D="New"), "NONE")</f>
        <v>45036</v>
      </c>
      <c r="C660" s="10">
        <v>45170</v>
      </c>
      <c r="D660" s="9" t="str">
        <v>b72e97f6</v>
      </c>
      <c r="E660" s="9" t="str">
        <f>_xlfn.XLOOKUP(D660, Content!A:A, Content!C:C, "NONE")</f>
        <v>Hindi</v>
      </c>
    </row>
    <row r="661" spans="1:5" x14ac:dyDescent="0.3">
      <c r="A661" s="9">
        <v>10063</v>
      </c>
      <c r="B661" s="10" cm="1">
        <f t="array" ref="B661">_xlfn._xlws.FILTER(Bookings!C:C, (Bookings!A:A=A661) * (Bookings!D:D="New"), "NONE")</f>
        <v>45036</v>
      </c>
      <c r="C661" s="10">
        <v>44958</v>
      </c>
      <c r="D661" s="9" t="str">
        <v>9c8c4c67</v>
      </c>
      <c r="E661" s="9" t="str">
        <f>_xlfn.XLOOKUP(D661, Content!A:A, Content!C:C, "NONE")</f>
        <v>English</v>
      </c>
    </row>
    <row r="662" spans="1:5" x14ac:dyDescent="0.3">
      <c r="A662" s="9">
        <v>10063</v>
      </c>
      <c r="B662" s="10" cm="1">
        <f t="array" ref="B662">_xlfn._xlws.FILTER(Bookings!C:C, (Bookings!A:A=A662) * (Bookings!D:D="New"), "NONE")</f>
        <v>45036</v>
      </c>
      <c r="C662" s="10">
        <v>45292</v>
      </c>
      <c r="D662" s="9" t="str">
        <v>2e190b5a</v>
      </c>
      <c r="E662" s="9" t="str">
        <f>_xlfn.XLOOKUP(D662, Content!A:A, Content!C:C, "NONE")</f>
        <v>Tamil</v>
      </c>
    </row>
    <row r="663" spans="1:5" x14ac:dyDescent="0.3">
      <c r="A663" s="9">
        <v>10063</v>
      </c>
      <c r="B663" s="10" cm="1">
        <f t="array" ref="B663">_xlfn._xlws.FILTER(Bookings!C:C, (Bookings!A:A=A663) * (Bookings!D:D="New"), "NONE")</f>
        <v>45036</v>
      </c>
      <c r="C663" s="10">
        <v>44805</v>
      </c>
      <c r="D663" s="9" t="str">
        <v>872a4423</v>
      </c>
      <c r="E663" s="9" t="str">
        <f>_xlfn.XLOOKUP(D663, Content!A:A, Content!C:C, "NONE")</f>
        <v>Hindi</v>
      </c>
    </row>
    <row r="664" spans="1:5" x14ac:dyDescent="0.3">
      <c r="A664" s="9">
        <v>10063</v>
      </c>
      <c r="B664" s="10" cm="1">
        <f t="array" ref="B664">_xlfn._xlws.FILTER(Bookings!C:C, (Bookings!A:A=A664) * (Bookings!D:D="New"), "NONE")</f>
        <v>45036</v>
      </c>
      <c r="C664" s="10">
        <v>45505</v>
      </c>
      <c r="D664" s="9" t="str">
        <v>cc777b0c</v>
      </c>
      <c r="E664" s="9" t="str">
        <f>_xlfn.XLOOKUP(D664, Content!A:A, Content!C:C, "NONE")</f>
        <v>Hindi</v>
      </c>
    </row>
    <row r="665" spans="1:5" x14ac:dyDescent="0.3">
      <c r="A665" s="9">
        <v>10063</v>
      </c>
      <c r="B665" s="10" cm="1">
        <f t="array" ref="B665">_xlfn._xlws.FILTER(Bookings!C:C, (Bookings!A:A=A665) * (Bookings!D:D="New"), "NONE")</f>
        <v>45036</v>
      </c>
      <c r="C665" s="10">
        <v>45352</v>
      </c>
      <c r="D665" s="9" t="str">
        <v>d71466ea</v>
      </c>
      <c r="E665" s="9" t="str">
        <f>_xlfn.XLOOKUP(D665, Content!A:A, Content!C:C, "NONE")</f>
        <v>Malayalam</v>
      </c>
    </row>
    <row r="666" spans="1:5" x14ac:dyDescent="0.3">
      <c r="A666" s="9">
        <v>10063</v>
      </c>
      <c r="B666" s="10" cm="1">
        <f t="array" ref="B666">_xlfn._xlws.FILTER(Bookings!C:C, (Bookings!A:A=A666) * (Bookings!D:D="New"), "NONE")</f>
        <v>45036</v>
      </c>
      <c r="C666" s="10">
        <v>45536</v>
      </c>
      <c r="D666" s="9" t="str">
        <v>f72d44e6</v>
      </c>
      <c r="E666" s="9" t="str">
        <f>_xlfn.XLOOKUP(D666, Content!A:A, Content!C:C, "NONE")</f>
        <v>Malayalam</v>
      </c>
    </row>
    <row r="667" spans="1:5" x14ac:dyDescent="0.3">
      <c r="A667" s="9">
        <v>10063</v>
      </c>
      <c r="B667" s="10" cm="1">
        <f t="array" ref="B667">_xlfn._xlws.FILTER(Bookings!C:C, (Bookings!A:A=A667) * (Bookings!D:D="New"), "NONE")</f>
        <v>45036</v>
      </c>
      <c r="C667" s="10">
        <v>44986</v>
      </c>
      <c r="D667" s="9" t="str">
        <v>fcc640cb</v>
      </c>
      <c r="E667" s="9" t="str">
        <f>_xlfn.XLOOKUP(D667, Content!A:A, Content!C:C, "NONE")</f>
        <v>English</v>
      </c>
    </row>
    <row r="668" spans="1:5" x14ac:dyDescent="0.3">
      <c r="A668" s="9">
        <v>10063</v>
      </c>
      <c r="B668" s="10" cm="1">
        <f t="array" ref="B668">_xlfn._xlws.FILTER(Bookings!C:C, (Bookings!A:A=A668) * (Bookings!D:D="New"), "NONE")</f>
        <v>45036</v>
      </c>
      <c r="C668" s="10">
        <v>45505</v>
      </c>
      <c r="D668" s="9" t="str">
        <v>39c8c16a</v>
      </c>
      <c r="E668" s="9" t="str">
        <f>_xlfn.XLOOKUP(D668, Content!A:A, Content!C:C, "NONE")</f>
        <v>Malayalam</v>
      </c>
    </row>
    <row r="669" spans="1:5" x14ac:dyDescent="0.3">
      <c r="A669" s="9">
        <v>10063</v>
      </c>
      <c r="B669" s="10" cm="1">
        <f t="array" ref="B669">_xlfn._xlws.FILTER(Bookings!C:C, (Bookings!A:A=A669) * (Bookings!D:D="New"), "NONE")</f>
        <v>45036</v>
      </c>
      <c r="C669" s="10">
        <v>45261</v>
      </c>
      <c r="D669" s="9" t="str">
        <v>3abe3a47</v>
      </c>
      <c r="E669" s="9" t="str">
        <f>_xlfn.XLOOKUP(D669, Content!A:A, Content!C:C, "NONE")</f>
        <v>English</v>
      </c>
    </row>
    <row r="670" spans="1:5" x14ac:dyDescent="0.3">
      <c r="A670" s="9">
        <v>10063</v>
      </c>
      <c r="B670" s="10" cm="1">
        <f t="array" ref="B670">_xlfn._xlws.FILTER(Bookings!C:C, (Bookings!A:A=A670) * (Bookings!D:D="New"), "NONE")</f>
        <v>45036</v>
      </c>
      <c r="C670" s="10">
        <v>45474</v>
      </c>
      <c r="D670" s="9" t="str">
        <v>f1c74cb8</v>
      </c>
      <c r="E670" s="9" t="str">
        <f>_xlfn.XLOOKUP(D670, Content!A:A, Content!C:C, "NONE")</f>
        <v>Kannada</v>
      </c>
    </row>
    <row r="671" spans="1:5" x14ac:dyDescent="0.3">
      <c r="A671" s="9">
        <v>10064</v>
      </c>
      <c r="B671" s="10" cm="1">
        <f t="array" ref="B671">_xlfn._xlws.FILTER(Bookings!C:C, (Bookings!A:A=A671) * (Bookings!D:D="New"), "NONE")</f>
        <v>44809</v>
      </c>
      <c r="C671" s="10">
        <v>44682</v>
      </c>
      <c r="D671" s="9" t="str">
        <v>0be1e40e</v>
      </c>
      <c r="E671" s="9" t="str">
        <f>_xlfn.XLOOKUP(D671, Content!A:A, Content!C:C, "NONE")</f>
        <v>Telugu</v>
      </c>
    </row>
    <row r="672" spans="1:5" x14ac:dyDescent="0.3">
      <c r="A672" s="9">
        <v>10064</v>
      </c>
      <c r="B672" s="10" cm="1">
        <f t="array" ref="B672">_xlfn._xlws.FILTER(Bookings!C:C, (Bookings!A:A=A672) * (Bookings!D:D="New"), "NONE")</f>
        <v>44809</v>
      </c>
      <c r="C672" s="10">
        <v>45200</v>
      </c>
      <c r="D672" s="9" t="str">
        <v>74c9ff93</v>
      </c>
      <c r="E672" s="9" t="str">
        <f>_xlfn.XLOOKUP(D672, Content!A:A, Content!C:C, "NONE")</f>
        <v>English</v>
      </c>
    </row>
    <row r="673" spans="1:5" x14ac:dyDescent="0.3">
      <c r="A673" s="9">
        <v>10064</v>
      </c>
      <c r="B673" s="10" cm="1">
        <f t="array" ref="B673">_xlfn._xlws.FILTER(Bookings!C:C, (Bookings!A:A=A673) * (Bookings!D:D="New"), "NONE")</f>
        <v>44809</v>
      </c>
      <c r="C673" s="10">
        <v>45474</v>
      </c>
      <c r="D673" s="9" t="str">
        <v>7fb18db3</v>
      </c>
      <c r="E673" s="9" t="str">
        <f>_xlfn.XLOOKUP(D673, Content!A:A, Content!C:C, "NONE")</f>
        <v>Hindi</v>
      </c>
    </row>
    <row r="674" spans="1:5" x14ac:dyDescent="0.3">
      <c r="A674" s="9">
        <v>10064</v>
      </c>
      <c r="B674" s="10" cm="1">
        <f t="array" ref="B674">_xlfn._xlws.FILTER(Bookings!C:C, (Bookings!A:A=A674) * (Bookings!D:D="New"), "NONE")</f>
        <v>44809</v>
      </c>
      <c r="C674" s="10">
        <v>44866</v>
      </c>
      <c r="D674" s="9" t="str">
        <v>577b4107</v>
      </c>
      <c r="E674" s="9" t="str">
        <f>_xlfn.XLOOKUP(D674, Content!A:A, Content!C:C, "NONE")</f>
        <v>Malayalam</v>
      </c>
    </row>
    <row r="675" spans="1:5" x14ac:dyDescent="0.3">
      <c r="A675" s="9">
        <v>10064</v>
      </c>
      <c r="B675" s="10" cm="1">
        <f t="array" ref="B675">_xlfn._xlws.FILTER(Bookings!C:C, (Bookings!A:A=A675) * (Bookings!D:D="New"), "NONE")</f>
        <v>44809</v>
      </c>
      <c r="C675" s="10">
        <v>45047</v>
      </c>
      <c r="D675" s="9" t="str">
        <v>39c8c16a</v>
      </c>
      <c r="E675" s="9" t="str">
        <f>_xlfn.XLOOKUP(D675, Content!A:A, Content!C:C, "NONE")</f>
        <v>Malayalam</v>
      </c>
    </row>
    <row r="676" spans="1:5" x14ac:dyDescent="0.3">
      <c r="A676" s="9">
        <v>10064</v>
      </c>
      <c r="B676" s="10" cm="1">
        <f t="array" ref="B676">_xlfn._xlws.FILTER(Bookings!C:C, (Bookings!A:A=A676) * (Bookings!D:D="New"), "NONE")</f>
        <v>44809</v>
      </c>
      <c r="C676" s="10">
        <v>44652</v>
      </c>
      <c r="D676" s="9" t="str">
        <v>9544ce3b</v>
      </c>
      <c r="E676" s="9" t="str">
        <f>_xlfn.XLOOKUP(D676, Content!A:A, Content!C:C, "NONE")</f>
        <v>English</v>
      </c>
    </row>
    <row r="677" spans="1:5" x14ac:dyDescent="0.3">
      <c r="A677" s="9">
        <v>10064</v>
      </c>
      <c r="B677" s="10" cm="1">
        <f t="array" ref="B677">_xlfn._xlws.FILTER(Bookings!C:C, (Bookings!A:A=A677) * (Bookings!D:D="New"), "NONE")</f>
        <v>44809</v>
      </c>
      <c r="C677" s="10">
        <v>44713</v>
      </c>
      <c r="D677" s="9" t="str">
        <v>e2949854</v>
      </c>
      <c r="E677" s="9" t="str">
        <f>_xlfn.XLOOKUP(D677, Content!A:A, Content!C:C, "NONE")</f>
        <v>Malayalam</v>
      </c>
    </row>
    <row r="678" spans="1:5" x14ac:dyDescent="0.3">
      <c r="A678" s="9">
        <v>10064</v>
      </c>
      <c r="B678" s="10" cm="1">
        <f t="array" ref="B678">_xlfn._xlws.FILTER(Bookings!C:C, (Bookings!A:A=A678) * (Bookings!D:D="New"), "NONE")</f>
        <v>44809</v>
      </c>
      <c r="C678" s="10">
        <v>44805</v>
      </c>
      <c r="D678" s="9" t="str">
        <v>4cfd0dd8</v>
      </c>
      <c r="E678" s="9" t="str">
        <f>_xlfn.XLOOKUP(D678, Content!A:A, Content!C:C, "NONE")</f>
        <v>Kannada</v>
      </c>
    </row>
    <row r="679" spans="1:5" x14ac:dyDescent="0.3">
      <c r="A679" s="9">
        <v>10064</v>
      </c>
      <c r="B679" s="10" cm="1">
        <f t="array" ref="B679">_xlfn._xlws.FILTER(Bookings!C:C, (Bookings!A:A=A679) * (Bookings!D:D="New"), "NONE")</f>
        <v>44809</v>
      </c>
      <c r="C679" s="10">
        <v>44896</v>
      </c>
      <c r="D679" s="9" t="str">
        <v>5833d4f3</v>
      </c>
      <c r="E679" s="9" t="str">
        <f>_xlfn.XLOOKUP(D679, Content!A:A, Content!C:C, "NONE")</f>
        <v>Malayalam</v>
      </c>
    </row>
    <row r="680" spans="1:5" x14ac:dyDescent="0.3">
      <c r="A680" s="9">
        <v>10065</v>
      </c>
      <c r="B680" s="10" cm="1">
        <f t="array" ref="B680">_xlfn._xlws.FILTER(Bookings!C:C, (Bookings!A:A=A680) * (Bookings!D:D="New"), "NONE")</f>
        <v>45016</v>
      </c>
      <c r="C680" s="10">
        <v>44835</v>
      </c>
      <c r="D680" s="9" t="str">
        <v>9452bf77</v>
      </c>
      <c r="E680" s="9" t="str">
        <f>_xlfn.XLOOKUP(D680, Content!A:A, Content!C:C, "NONE")</f>
        <v>English</v>
      </c>
    </row>
    <row r="681" spans="1:5" x14ac:dyDescent="0.3">
      <c r="A681" s="9">
        <v>10065</v>
      </c>
      <c r="B681" s="10" cm="1">
        <f t="array" ref="B681">_xlfn._xlws.FILTER(Bookings!C:C, (Bookings!A:A=A681) * (Bookings!D:D="New"), "NONE")</f>
        <v>45016</v>
      </c>
      <c r="C681" s="10">
        <v>45413</v>
      </c>
      <c r="D681" s="9" t="str">
        <v>f82d44ce</v>
      </c>
      <c r="E681" s="9" t="str">
        <f>_xlfn.XLOOKUP(D681, Content!A:A, Content!C:C, "NONE")</f>
        <v>Telugu</v>
      </c>
    </row>
    <row r="682" spans="1:5" x14ac:dyDescent="0.3">
      <c r="A682" s="9">
        <v>10065</v>
      </c>
      <c r="B682" s="10" cm="1">
        <f t="array" ref="B682">_xlfn._xlws.FILTER(Bookings!C:C, (Bookings!A:A=A682) * (Bookings!D:D="New"), "NONE")</f>
        <v>45016</v>
      </c>
      <c r="C682" s="10">
        <v>44652</v>
      </c>
      <c r="D682" s="9" t="str">
        <v>420e1019</v>
      </c>
      <c r="E682" s="9" t="str">
        <f>_xlfn.XLOOKUP(D682, Content!A:A, Content!C:C, "NONE")</f>
        <v>Tamil</v>
      </c>
    </row>
    <row r="683" spans="1:5" x14ac:dyDescent="0.3">
      <c r="A683" s="9">
        <v>10065</v>
      </c>
      <c r="B683" s="10" cm="1">
        <f t="array" ref="B683">_xlfn._xlws.FILTER(Bookings!C:C, (Bookings!A:A=A683) * (Bookings!D:D="New"), "NONE")</f>
        <v>45016</v>
      </c>
      <c r="C683" s="10">
        <v>45323</v>
      </c>
      <c r="D683" s="9" t="str">
        <v>7495495f</v>
      </c>
      <c r="E683" s="9" t="str">
        <f>_xlfn.XLOOKUP(D683, Content!A:A, Content!C:C, "NONE")</f>
        <v>Malayalam</v>
      </c>
    </row>
    <row r="684" spans="1:5" x14ac:dyDescent="0.3">
      <c r="A684" s="9">
        <v>10065</v>
      </c>
      <c r="B684" s="10" cm="1">
        <f t="array" ref="B684">_xlfn._xlws.FILTER(Bookings!C:C, (Bookings!A:A=A684) * (Bookings!D:D="New"), "NONE")</f>
        <v>45016</v>
      </c>
      <c r="C684" s="10">
        <v>45292</v>
      </c>
      <c r="D684" s="9" t="str">
        <v>fd1ad95a</v>
      </c>
      <c r="E684" s="9" t="str">
        <f>_xlfn.XLOOKUP(D684, Content!A:A, Content!C:C, "NONE")</f>
        <v>English</v>
      </c>
    </row>
    <row r="685" spans="1:5" x14ac:dyDescent="0.3">
      <c r="A685" s="9">
        <v>10065</v>
      </c>
      <c r="B685" s="10" cm="1">
        <f t="array" ref="B685">_xlfn._xlws.FILTER(Bookings!C:C, (Bookings!A:A=A685) * (Bookings!D:D="New"), "NONE")</f>
        <v>45016</v>
      </c>
      <c r="C685" s="10">
        <v>45108</v>
      </c>
      <c r="D685" s="9" t="str">
        <v>7fb18db3</v>
      </c>
      <c r="E685" s="9" t="str">
        <f>_xlfn.XLOOKUP(D685, Content!A:A, Content!C:C, "NONE")</f>
        <v>Hindi</v>
      </c>
    </row>
    <row r="686" spans="1:5" x14ac:dyDescent="0.3">
      <c r="A686" s="9">
        <v>10065</v>
      </c>
      <c r="B686" s="10" cm="1">
        <f t="array" ref="B686">_xlfn._xlws.FILTER(Bookings!C:C, (Bookings!A:A=A686) * (Bookings!D:D="New"), "NONE")</f>
        <v>45016</v>
      </c>
      <c r="C686" s="10">
        <v>44621</v>
      </c>
      <c r="D686" s="9" t="str">
        <v>ae026103</v>
      </c>
      <c r="E686" s="9" t="str">
        <f>_xlfn.XLOOKUP(D686, Content!A:A, Content!C:C, "NONE")</f>
        <v>Kannada</v>
      </c>
    </row>
    <row r="687" spans="1:5" x14ac:dyDescent="0.3">
      <c r="A687" s="9">
        <v>10065</v>
      </c>
      <c r="B687" s="10" cm="1">
        <f t="array" ref="B687">_xlfn._xlws.FILTER(Bookings!C:C, (Bookings!A:A=A687) * (Bookings!D:D="New"), "NONE")</f>
        <v>45016</v>
      </c>
      <c r="C687" s="10">
        <v>45078</v>
      </c>
      <c r="D687" s="9" t="str">
        <v>fda707e0</v>
      </c>
      <c r="E687" s="9" t="str">
        <f>_xlfn.XLOOKUP(D687, Content!A:A, Content!C:C, "NONE")</f>
        <v>Tamil</v>
      </c>
    </row>
    <row r="688" spans="1:5" x14ac:dyDescent="0.3">
      <c r="A688" s="9">
        <v>10066</v>
      </c>
      <c r="B688" s="10" cm="1">
        <f t="array" ref="B688">_xlfn._xlws.FILTER(Bookings!C:C, (Bookings!A:A=A688) * (Bookings!D:D="New"), "NONE")</f>
        <v>45145</v>
      </c>
      <c r="C688" s="10">
        <v>45627</v>
      </c>
      <c r="D688" s="9" t="str">
        <v>3abe3a47</v>
      </c>
      <c r="E688" s="9" t="str">
        <f>_xlfn.XLOOKUP(D688, Content!A:A, Content!C:C, "NONE")</f>
        <v>English</v>
      </c>
    </row>
    <row r="689" spans="1:5" x14ac:dyDescent="0.3">
      <c r="A689" s="9">
        <v>10066</v>
      </c>
      <c r="B689" s="10" cm="1">
        <f t="array" ref="B689">_xlfn._xlws.FILTER(Bookings!C:C, (Bookings!A:A=A689) * (Bookings!D:D="New"), "NONE")</f>
        <v>45145</v>
      </c>
      <c r="C689" s="10">
        <v>44743</v>
      </c>
      <c r="D689" s="9" t="str">
        <v>7bc7f2c7</v>
      </c>
      <c r="E689" s="9" t="str">
        <f>_xlfn.XLOOKUP(D689, Content!A:A, Content!C:C, "NONE")</f>
        <v>Tamil</v>
      </c>
    </row>
    <row r="690" spans="1:5" x14ac:dyDescent="0.3">
      <c r="A690" s="9">
        <v>10066</v>
      </c>
      <c r="B690" s="10" cm="1">
        <f t="array" ref="B690">_xlfn._xlws.FILTER(Bookings!C:C, (Bookings!A:A=A690) * (Bookings!D:D="New"), "NONE")</f>
        <v>45145</v>
      </c>
      <c r="C690" s="10">
        <v>45108</v>
      </c>
      <c r="D690" s="9" t="str">
        <v>0be1e40e</v>
      </c>
      <c r="E690" s="9" t="str">
        <f>_xlfn.XLOOKUP(D690, Content!A:A, Content!C:C, "NONE")</f>
        <v>Telugu</v>
      </c>
    </row>
    <row r="691" spans="1:5" x14ac:dyDescent="0.3">
      <c r="A691" s="9">
        <v>10066</v>
      </c>
      <c r="B691" s="10" cm="1">
        <f t="array" ref="B691">_xlfn._xlws.FILTER(Bookings!C:C, (Bookings!A:A=A691) * (Bookings!D:D="New"), "NONE")</f>
        <v>45145</v>
      </c>
      <c r="C691" s="10">
        <v>44713</v>
      </c>
      <c r="D691" s="9" t="str">
        <v>566c44a8</v>
      </c>
      <c r="E691" s="9" t="str">
        <f>_xlfn.XLOOKUP(D691, Content!A:A, Content!C:C, "NONE")</f>
        <v>Tamil</v>
      </c>
    </row>
    <row r="692" spans="1:5" x14ac:dyDescent="0.3">
      <c r="A692" s="9">
        <v>10066</v>
      </c>
      <c r="B692" s="10" cm="1">
        <f t="array" ref="B692">_xlfn._xlws.FILTER(Bookings!C:C, (Bookings!A:A=A692) * (Bookings!D:D="New"), "NONE")</f>
        <v>45145</v>
      </c>
      <c r="C692" s="10">
        <v>44774</v>
      </c>
      <c r="D692" s="9" t="str">
        <v>cc777b0c</v>
      </c>
      <c r="E692" s="9" t="str">
        <f>_xlfn.XLOOKUP(D692, Content!A:A, Content!C:C, "NONE")</f>
        <v>Hindi</v>
      </c>
    </row>
    <row r="693" spans="1:5" x14ac:dyDescent="0.3">
      <c r="A693" s="9">
        <v>10066</v>
      </c>
      <c r="B693" s="10" cm="1">
        <f t="array" ref="B693">_xlfn._xlws.FILTER(Bookings!C:C, (Bookings!A:A=A693) * (Bookings!D:D="New"), "NONE")</f>
        <v>45145</v>
      </c>
      <c r="C693" s="10">
        <v>44896</v>
      </c>
      <c r="D693" s="9" t="str">
        <v>75fa1246</v>
      </c>
      <c r="E693" s="9" t="str">
        <f>_xlfn.XLOOKUP(D693, Content!A:A, Content!C:C, "NONE")</f>
        <v>Tamil</v>
      </c>
    </row>
    <row r="694" spans="1:5" x14ac:dyDescent="0.3">
      <c r="A694" s="9">
        <v>10066</v>
      </c>
      <c r="B694" s="10" cm="1">
        <f t="array" ref="B694">_xlfn._xlws.FILTER(Bookings!C:C, (Bookings!A:A=A694) * (Bookings!D:D="New"), "NONE")</f>
        <v>45145</v>
      </c>
      <c r="C694" s="10">
        <v>44682</v>
      </c>
      <c r="D694" s="9" t="str">
        <v>40fb817f</v>
      </c>
      <c r="E694" s="9" t="str">
        <f>_xlfn.XLOOKUP(D694, Content!A:A, Content!C:C, "NONE")</f>
        <v>Kannada</v>
      </c>
    </row>
    <row r="695" spans="1:5" x14ac:dyDescent="0.3">
      <c r="A695" s="9">
        <v>10066</v>
      </c>
      <c r="B695" s="10" cm="1">
        <f t="array" ref="B695">_xlfn._xlws.FILTER(Bookings!C:C, (Bookings!A:A=A695) * (Bookings!D:D="New"), "NONE")</f>
        <v>45145</v>
      </c>
      <c r="C695" s="10">
        <v>44866</v>
      </c>
      <c r="D695" s="9" t="str">
        <v>8ce0be18</v>
      </c>
      <c r="E695" s="9" t="str">
        <f>_xlfn.XLOOKUP(D695, Content!A:A, Content!C:C, "NONE")</f>
        <v>Telugu</v>
      </c>
    </row>
    <row r="696" spans="1:5" x14ac:dyDescent="0.3">
      <c r="A696" s="9">
        <v>10066</v>
      </c>
      <c r="B696" s="10" cm="1">
        <f t="array" ref="B696">_xlfn._xlws.FILTER(Bookings!C:C, (Bookings!A:A=A696) * (Bookings!D:D="New"), "NONE")</f>
        <v>45145</v>
      </c>
      <c r="C696" s="10">
        <v>45200</v>
      </c>
      <c r="D696" s="9" t="str">
        <v>e0abb092</v>
      </c>
      <c r="E696" s="9" t="str">
        <f>_xlfn.XLOOKUP(D696, Content!A:A, Content!C:C, "NONE")</f>
        <v>Malayalam</v>
      </c>
    </row>
    <row r="697" spans="1:5" x14ac:dyDescent="0.3">
      <c r="A697" s="9">
        <v>10066</v>
      </c>
      <c r="B697" s="10" cm="1">
        <f t="array" ref="B697">_xlfn._xlws.FILTER(Bookings!C:C, (Bookings!A:A=A697) * (Bookings!D:D="New"), "NONE")</f>
        <v>45145</v>
      </c>
      <c r="C697" s="10">
        <v>44682</v>
      </c>
      <c r="D697" s="9" t="str">
        <v>2888a95e</v>
      </c>
      <c r="E697" s="9" t="str">
        <f>_xlfn.XLOOKUP(D697, Content!A:A, Content!C:C, "NONE")</f>
        <v>Tamil</v>
      </c>
    </row>
    <row r="698" spans="1:5" x14ac:dyDescent="0.3">
      <c r="A698" s="9">
        <v>10066</v>
      </c>
      <c r="B698" s="10" cm="1">
        <f t="array" ref="B698">_xlfn._xlws.FILTER(Bookings!C:C, (Bookings!A:A=A698) * (Bookings!D:D="New"), "NONE")</f>
        <v>45145</v>
      </c>
      <c r="C698" s="10">
        <v>45505</v>
      </c>
      <c r="D698" s="9" t="str">
        <v>74c9ff93</v>
      </c>
      <c r="E698" s="9" t="str">
        <f>_xlfn.XLOOKUP(D698, Content!A:A, Content!C:C, "NONE")</f>
        <v>English</v>
      </c>
    </row>
    <row r="699" spans="1:5" x14ac:dyDescent="0.3">
      <c r="A699" s="9">
        <v>10066</v>
      </c>
      <c r="B699" s="10" cm="1">
        <f t="array" ref="B699">_xlfn._xlws.FILTER(Bookings!C:C, (Bookings!A:A=A699) * (Bookings!D:D="New"), "NONE")</f>
        <v>45145</v>
      </c>
      <c r="C699" s="10">
        <v>44743</v>
      </c>
      <c r="D699" s="9" t="str">
        <v>fd1ad95a</v>
      </c>
      <c r="E699" s="9" t="str">
        <f>_xlfn.XLOOKUP(D699, Content!A:A, Content!C:C, "NONE")</f>
        <v>English</v>
      </c>
    </row>
    <row r="700" spans="1:5" x14ac:dyDescent="0.3">
      <c r="A700" s="9">
        <v>10066</v>
      </c>
      <c r="B700" s="10" cm="1">
        <f t="array" ref="B700">_xlfn._xlws.FILTER(Bookings!C:C, (Bookings!A:A=A700) * (Bookings!D:D="New"), "NONE")</f>
        <v>45145</v>
      </c>
      <c r="C700" s="10">
        <v>44682</v>
      </c>
      <c r="D700" s="9" t="str">
        <v>b9f74c1c</v>
      </c>
      <c r="E700" s="9" t="str">
        <f>_xlfn.XLOOKUP(D700, Content!A:A, Content!C:C, "NONE")</f>
        <v>Malayalam</v>
      </c>
    </row>
    <row r="701" spans="1:5" x14ac:dyDescent="0.3">
      <c r="A701" s="9">
        <v>10066</v>
      </c>
      <c r="B701" s="10" cm="1">
        <f t="array" ref="B701">_xlfn._xlws.FILTER(Bookings!C:C, (Bookings!A:A=A701) * (Bookings!D:D="New"), "NONE")</f>
        <v>45145</v>
      </c>
      <c r="C701" s="10">
        <v>44562</v>
      </c>
      <c r="D701" s="9" t="str">
        <v>f82d44ce</v>
      </c>
      <c r="E701" s="9" t="str">
        <f>_xlfn.XLOOKUP(D701, Content!A:A, Content!C:C, "NONE")</f>
        <v>Telugu</v>
      </c>
    </row>
    <row r="702" spans="1:5" x14ac:dyDescent="0.3">
      <c r="A702" s="9">
        <v>10066</v>
      </c>
      <c r="B702" s="10" cm="1">
        <f t="array" ref="B702">_xlfn._xlws.FILTER(Bookings!C:C, (Bookings!A:A=A702) * (Bookings!D:D="New"), "NONE")</f>
        <v>45145</v>
      </c>
      <c r="C702" s="10">
        <v>45200</v>
      </c>
      <c r="D702" s="9" t="str">
        <v>9c8c4c67</v>
      </c>
      <c r="E702" s="9" t="str">
        <f>_xlfn.XLOOKUP(D702, Content!A:A, Content!C:C, "NONE")</f>
        <v>English</v>
      </c>
    </row>
    <row r="703" spans="1:5" x14ac:dyDescent="0.3">
      <c r="A703" s="9">
        <v>10067</v>
      </c>
      <c r="B703" s="10" cm="1">
        <f t="array" ref="B703">_xlfn._xlws.FILTER(Bookings!C:C, (Bookings!A:A=A703) * (Bookings!D:D="New"), "NONE")</f>
        <v>44858</v>
      </c>
      <c r="C703" s="10">
        <v>45597</v>
      </c>
      <c r="D703" s="9" t="str">
        <v>4130ea10</v>
      </c>
      <c r="E703" s="9" t="str">
        <f>_xlfn.XLOOKUP(D703, Content!A:A, Content!C:C, "NONE")</f>
        <v>Kannada</v>
      </c>
    </row>
    <row r="704" spans="1:5" x14ac:dyDescent="0.3">
      <c r="A704" s="9">
        <v>10067</v>
      </c>
      <c r="B704" s="10" cm="1">
        <f t="array" ref="B704">_xlfn._xlws.FILTER(Bookings!C:C, (Bookings!A:A=A704) * (Bookings!D:D="New"), "NONE")</f>
        <v>44858</v>
      </c>
      <c r="C704" s="10">
        <v>44713</v>
      </c>
      <c r="D704" s="9" t="str">
        <v>8ce0be18</v>
      </c>
      <c r="E704" s="9" t="str">
        <f>_xlfn.XLOOKUP(D704, Content!A:A, Content!C:C, "NONE")</f>
        <v>Telugu</v>
      </c>
    </row>
    <row r="705" spans="1:5" x14ac:dyDescent="0.3">
      <c r="A705" s="9">
        <v>10067</v>
      </c>
      <c r="B705" s="10" cm="1">
        <f t="array" ref="B705">_xlfn._xlws.FILTER(Bookings!C:C, (Bookings!A:A=A705) * (Bookings!D:D="New"), "NONE")</f>
        <v>44858</v>
      </c>
      <c r="C705" s="10">
        <v>45108</v>
      </c>
      <c r="D705" s="9" t="str">
        <v>19351768</v>
      </c>
      <c r="E705" s="9" t="str">
        <f>_xlfn.XLOOKUP(D705, Content!A:A, Content!C:C, "NONE")</f>
        <v>Malayalam</v>
      </c>
    </row>
    <row r="706" spans="1:5" x14ac:dyDescent="0.3">
      <c r="A706" s="9">
        <v>10067</v>
      </c>
      <c r="B706" s="10" cm="1">
        <f t="array" ref="B706">_xlfn._xlws.FILTER(Bookings!C:C, (Bookings!A:A=A706) * (Bookings!D:D="New"), "NONE")</f>
        <v>44858</v>
      </c>
      <c r="C706" s="10">
        <v>44927</v>
      </c>
      <c r="D706" s="9" t="str">
        <v>53dcee70</v>
      </c>
      <c r="E706" s="9" t="str">
        <f>_xlfn.XLOOKUP(D706, Content!A:A, Content!C:C, "NONE")</f>
        <v>Kannada</v>
      </c>
    </row>
    <row r="707" spans="1:5" x14ac:dyDescent="0.3">
      <c r="A707" s="9">
        <v>10067</v>
      </c>
      <c r="B707" s="10" cm="1">
        <f t="array" ref="B707">_xlfn._xlws.FILTER(Bookings!C:C, (Bookings!A:A=A707) * (Bookings!D:D="New"), "NONE")</f>
        <v>44858</v>
      </c>
      <c r="C707" s="10">
        <v>44713</v>
      </c>
      <c r="D707" s="9" t="str">
        <v>9767fb4f</v>
      </c>
      <c r="E707" s="9" t="str">
        <f>_xlfn.XLOOKUP(D707, Content!A:A, Content!C:C, "NONE")</f>
        <v>Telugu</v>
      </c>
    </row>
    <row r="708" spans="1:5" x14ac:dyDescent="0.3">
      <c r="A708" s="9">
        <v>10067</v>
      </c>
      <c r="B708" s="10" cm="1">
        <f t="array" ref="B708">_xlfn._xlws.FILTER(Bookings!C:C, (Bookings!A:A=A708) * (Bookings!D:D="New"), "NONE")</f>
        <v>44858</v>
      </c>
      <c r="C708" s="10">
        <v>44593</v>
      </c>
      <c r="D708" s="9" t="str">
        <v>ed012678</v>
      </c>
      <c r="E708" s="9" t="str">
        <f>_xlfn.XLOOKUP(D708, Content!A:A, Content!C:C, "NONE")</f>
        <v>Telugu</v>
      </c>
    </row>
    <row r="709" spans="1:5" x14ac:dyDescent="0.3">
      <c r="A709" s="9">
        <v>10067</v>
      </c>
      <c r="B709" s="10" cm="1">
        <f t="array" ref="B709">_xlfn._xlws.FILTER(Bookings!C:C, (Bookings!A:A=A709) * (Bookings!D:D="New"), "NONE")</f>
        <v>44858</v>
      </c>
      <c r="C709" s="10">
        <v>45139</v>
      </c>
      <c r="D709" s="9" t="str">
        <v>c741736d</v>
      </c>
      <c r="E709" s="9" t="str">
        <f>_xlfn.XLOOKUP(D709, Content!A:A, Content!C:C, "NONE")</f>
        <v>English</v>
      </c>
    </row>
    <row r="710" spans="1:5" x14ac:dyDescent="0.3">
      <c r="A710" s="9">
        <v>10067</v>
      </c>
      <c r="B710" s="10" cm="1">
        <f t="array" ref="B710">_xlfn._xlws.FILTER(Bookings!C:C, (Bookings!A:A=A710) * (Bookings!D:D="New"), "NONE")</f>
        <v>44858</v>
      </c>
      <c r="C710" s="10">
        <v>45200</v>
      </c>
      <c r="D710" s="9" t="str">
        <v>618d5c47</v>
      </c>
      <c r="E710" s="9" t="str">
        <f>_xlfn.XLOOKUP(D710, Content!A:A, Content!C:C, "NONE")</f>
        <v>Hindi</v>
      </c>
    </row>
    <row r="711" spans="1:5" x14ac:dyDescent="0.3">
      <c r="A711" s="9">
        <v>10067</v>
      </c>
      <c r="B711" s="10" cm="1">
        <f t="array" ref="B711">_xlfn._xlws.FILTER(Bookings!C:C, (Bookings!A:A=A711) * (Bookings!D:D="New"), "NONE")</f>
        <v>44858</v>
      </c>
      <c r="C711" s="10">
        <v>44958</v>
      </c>
      <c r="D711" s="9" t="str">
        <v>b9f74c1c</v>
      </c>
      <c r="E711" s="9" t="str">
        <f>_xlfn.XLOOKUP(D711, Content!A:A, Content!C:C, "NONE")</f>
        <v>Malayalam</v>
      </c>
    </row>
    <row r="712" spans="1:5" x14ac:dyDescent="0.3">
      <c r="A712" s="9">
        <v>10067</v>
      </c>
      <c r="B712" s="10" cm="1">
        <f t="array" ref="B712">_xlfn._xlws.FILTER(Bookings!C:C, (Bookings!A:A=A712) * (Bookings!D:D="New"), "NONE")</f>
        <v>44858</v>
      </c>
      <c r="C712" s="10">
        <v>44986</v>
      </c>
      <c r="D712" s="9" t="str">
        <v>b49e8b74</v>
      </c>
      <c r="E712" s="9" t="str">
        <f>_xlfn.XLOOKUP(D712, Content!A:A, Content!C:C, "NONE")</f>
        <v>English</v>
      </c>
    </row>
    <row r="713" spans="1:5" x14ac:dyDescent="0.3">
      <c r="A713" s="9">
        <v>10067</v>
      </c>
      <c r="B713" s="10" cm="1">
        <f t="array" ref="B713">_xlfn._xlws.FILTER(Bookings!C:C, (Bookings!A:A=A713) * (Bookings!D:D="New"), "NONE")</f>
        <v>44858</v>
      </c>
      <c r="C713" s="10">
        <v>44593</v>
      </c>
      <c r="D713" s="9" t="str">
        <v>18f2ed16</v>
      </c>
      <c r="E713" s="9" t="str">
        <f>_xlfn.XLOOKUP(D713, Content!A:A, Content!C:C, "NONE")</f>
        <v>Malayalam</v>
      </c>
    </row>
    <row r="714" spans="1:5" x14ac:dyDescent="0.3">
      <c r="A714" s="9">
        <v>10068</v>
      </c>
      <c r="B714" s="10" cm="1">
        <f t="array" ref="B714">_xlfn._xlws.FILTER(Bookings!C:C, (Bookings!A:A=A714) * (Bookings!D:D="New"), "NONE")</f>
        <v>44616</v>
      </c>
      <c r="C714" s="10">
        <v>44986</v>
      </c>
      <c r="D714" s="9" t="str">
        <v>2560b2d1</v>
      </c>
      <c r="E714" s="9" t="str">
        <f>_xlfn.XLOOKUP(D714, Content!A:A, Content!C:C, "NONE")</f>
        <v>Telugu</v>
      </c>
    </row>
    <row r="715" spans="1:5" x14ac:dyDescent="0.3">
      <c r="A715" s="9">
        <v>10068</v>
      </c>
      <c r="B715" s="10" cm="1">
        <f t="array" ref="B715">_xlfn._xlws.FILTER(Bookings!C:C, (Bookings!A:A=A715) * (Bookings!D:D="New"), "NONE")</f>
        <v>44616</v>
      </c>
      <c r="C715" s="10">
        <v>45323</v>
      </c>
      <c r="D715" s="9" t="str">
        <v>f1c74cb8</v>
      </c>
      <c r="E715" s="9" t="str">
        <f>_xlfn.XLOOKUP(D715, Content!A:A, Content!C:C, "NONE")</f>
        <v>Kannada</v>
      </c>
    </row>
    <row r="716" spans="1:5" x14ac:dyDescent="0.3">
      <c r="A716" s="9">
        <v>10068</v>
      </c>
      <c r="B716" s="10" cm="1">
        <f t="array" ref="B716">_xlfn._xlws.FILTER(Bookings!C:C, (Bookings!A:A=A716) * (Bookings!D:D="New"), "NONE")</f>
        <v>44616</v>
      </c>
      <c r="C716" s="10">
        <v>44621</v>
      </c>
      <c r="D716" s="9" t="str">
        <v>34ac25b9</v>
      </c>
      <c r="E716" s="9" t="str">
        <f>_xlfn.XLOOKUP(D716, Content!A:A, Content!C:C, "NONE")</f>
        <v>Kannada</v>
      </c>
    </row>
    <row r="717" spans="1:5" x14ac:dyDescent="0.3">
      <c r="A717" s="9">
        <v>10068</v>
      </c>
      <c r="B717" s="10" cm="1">
        <f t="array" ref="B717">_xlfn._xlws.FILTER(Bookings!C:C, (Bookings!A:A=A717) * (Bookings!D:D="New"), "NONE")</f>
        <v>44616</v>
      </c>
      <c r="C717" s="10">
        <v>44835</v>
      </c>
      <c r="D717" s="9" t="str">
        <v>4cfd0dd8</v>
      </c>
      <c r="E717" s="9" t="str">
        <f>_xlfn.XLOOKUP(D717, Content!A:A, Content!C:C, "NONE")</f>
        <v>Kannada</v>
      </c>
    </row>
    <row r="718" spans="1:5" x14ac:dyDescent="0.3">
      <c r="A718" s="9">
        <v>10068</v>
      </c>
      <c r="B718" s="10" cm="1">
        <f t="array" ref="B718">_xlfn._xlws.FILTER(Bookings!C:C, (Bookings!A:A=A718) * (Bookings!D:D="New"), "NONE")</f>
        <v>44616</v>
      </c>
      <c r="C718" s="10">
        <v>44866</v>
      </c>
      <c r="D718" s="9" t="str">
        <v>fc3255a1</v>
      </c>
      <c r="E718" s="9" t="str">
        <f>_xlfn.XLOOKUP(D718, Content!A:A, Content!C:C, "NONE")</f>
        <v>English</v>
      </c>
    </row>
    <row r="719" spans="1:5" x14ac:dyDescent="0.3">
      <c r="A719" s="9">
        <v>10068</v>
      </c>
      <c r="B719" s="10" cm="1">
        <f t="array" ref="B719">_xlfn._xlws.FILTER(Bookings!C:C, (Bookings!A:A=A719) * (Bookings!D:D="New"), "NONE")</f>
        <v>44616</v>
      </c>
      <c r="C719" s="10">
        <v>44743</v>
      </c>
      <c r="D719" s="9" t="str">
        <v>c5c4fdf9</v>
      </c>
      <c r="E719" s="9" t="str">
        <f>_xlfn.XLOOKUP(D719, Content!A:A, Content!C:C, "NONE")</f>
        <v>Telugu</v>
      </c>
    </row>
    <row r="720" spans="1:5" x14ac:dyDescent="0.3">
      <c r="A720" s="9">
        <v>10068</v>
      </c>
      <c r="B720" s="10" cm="1">
        <f t="array" ref="B720">_xlfn._xlws.FILTER(Bookings!C:C, (Bookings!A:A=A720) * (Bookings!D:D="New"), "NONE")</f>
        <v>44616</v>
      </c>
      <c r="C720" s="10">
        <v>44562</v>
      </c>
      <c r="D720" s="9" t="str">
        <v>67b09f1b</v>
      </c>
      <c r="E720" s="9" t="str">
        <f>_xlfn.XLOOKUP(D720, Content!A:A, Content!C:C, "NONE")</f>
        <v>English</v>
      </c>
    </row>
    <row r="721" spans="1:5" x14ac:dyDescent="0.3">
      <c r="A721" s="9">
        <v>10068</v>
      </c>
      <c r="B721" s="10" cm="1">
        <f t="array" ref="B721">_xlfn._xlws.FILTER(Bookings!C:C, (Bookings!A:A=A721) * (Bookings!D:D="New"), "NONE")</f>
        <v>44616</v>
      </c>
      <c r="C721" s="10">
        <v>45474</v>
      </c>
      <c r="D721" s="9" t="str">
        <v>b142e834</v>
      </c>
      <c r="E721" s="9" t="str">
        <f>_xlfn.XLOOKUP(D721, Content!A:A, Content!C:C, "NONE")</f>
        <v>Hindi</v>
      </c>
    </row>
    <row r="722" spans="1:5" x14ac:dyDescent="0.3">
      <c r="A722" s="9">
        <v>10068</v>
      </c>
      <c r="B722" s="10" cm="1">
        <f t="array" ref="B722">_xlfn._xlws.FILTER(Bookings!C:C, (Bookings!A:A=A722) * (Bookings!D:D="New"), "NONE")</f>
        <v>44616</v>
      </c>
      <c r="C722" s="10">
        <v>45413</v>
      </c>
      <c r="D722" s="9" t="str">
        <v>577b4107</v>
      </c>
      <c r="E722" s="9" t="str">
        <f>_xlfn.XLOOKUP(D722, Content!A:A, Content!C:C, "NONE")</f>
        <v>Malayalam</v>
      </c>
    </row>
    <row r="723" spans="1:5" x14ac:dyDescent="0.3">
      <c r="A723" s="9">
        <v>10068</v>
      </c>
      <c r="B723" s="10" cm="1">
        <f t="array" ref="B723">_xlfn._xlws.FILTER(Bookings!C:C, (Bookings!A:A=A723) * (Bookings!D:D="New"), "NONE")</f>
        <v>44616</v>
      </c>
      <c r="C723" s="10">
        <v>44896</v>
      </c>
      <c r="D723" s="9" t="str">
        <v>607da286</v>
      </c>
      <c r="E723" s="9" t="str">
        <f>_xlfn.XLOOKUP(D723, Content!A:A, Content!C:C, "NONE")</f>
        <v>Kannada</v>
      </c>
    </row>
    <row r="724" spans="1:5" x14ac:dyDescent="0.3">
      <c r="A724" s="9">
        <v>10068</v>
      </c>
      <c r="B724" s="10" cm="1">
        <f t="array" ref="B724">_xlfn._xlws.FILTER(Bookings!C:C, (Bookings!A:A=A724) * (Bookings!D:D="New"), "NONE")</f>
        <v>44616</v>
      </c>
      <c r="C724" s="10">
        <v>45352</v>
      </c>
      <c r="D724" s="9" t="str">
        <v>e0abb092</v>
      </c>
      <c r="E724" s="9" t="str">
        <f>_xlfn.XLOOKUP(D724, Content!A:A, Content!C:C, "NONE")</f>
        <v>Malayalam</v>
      </c>
    </row>
    <row r="725" spans="1:5" x14ac:dyDescent="0.3">
      <c r="A725" s="9">
        <v>10068</v>
      </c>
      <c r="B725" s="10" cm="1">
        <f t="array" ref="B725">_xlfn._xlws.FILTER(Bookings!C:C, (Bookings!A:A=A725) * (Bookings!D:D="New"), "NONE")</f>
        <v>44616</v>
      </c>
      <c r="C725" s="10">
        <v>45566</v>
      </c>
      <c r="D725" s="9" t="str">
        <v>53dcee70</v>
      </c>
      <c r="E725" s="9" t="str">
        <f>_xlfn.XLOOKUP(D725, Content!A:A, Content!C:C, "NONE")</f>
        <v>Kannada</v>
      </c>
    </row>
    <row r="726" spans="1:5" x14ac:dyDescent="0.3">
      <c r="A726" s="9">
        <v>10068</v>
      </c>
      <c r="B726" s="10" cm="1">
        <f t="array" ref="B726">_xlfn._xlws.FILTER(Bookings!C:C, (Bookings!A:A=A726) * (Bookings!D:D="New"), "NONE")</f>
        <v>44616</v>
      </c>
      <c r="C726" s="10">
        <v>44986</v>
      </c>
      <c r="D726" s="9" t="str">
        <v>982b8061</v>
      </c>
      <c r="E726" s="9" t="str">
        <f>_xlfn.XLOOKUP(D726, Content!A:A, Content!C:C, "NONE")</f>
        <v>Malayalam</v>
      </c>
    </row>
    <row r="727" spans="1:5" x14ac:dyDescent="0.3">
      <c r="A727" s="9">
        <v>10068</v>
      </c>
      <c r="B727" s="10" cm="1">
        <f t="array" ref="B727">_xlfn._xlws.FILTER(Bookings!C:C, (Bookings!A:A=A727) * (Bookings!D:D="New"), "NONE")</f>
        <v>44616</v>
      </c>
      <c r="C727" s="10">
        <v>44774</v>
      </c>
      <c r="D727" s="9" t="str">
        <v>f6d69d19</v>
      </c>
      <c r="E727" s="9" t="str">
        <f>_xlfn.XLOOKUP(D727, Content!A:A, Content!C:C, "NONE")</f>
        <v>English</v>
      </c>
    </row>
    <row r="728" spans="1:5" x14ac:dyDescent="0.3">
      <c r="A728" s="9">
        <v>10068</v>
      </c>
      <c r="B728" s="10" cm="1">
        <f t="array" ref="B728">_xlfn._xlws.FILTER(Bookings!C:C, (Bookings!A:A=A728) * (Bookings!D:D="New"), "NONE")</f>
        <v>44616</v>
      </c>
      <c r="C728" s="10">
        <v>44621</v>
      </c>
      <c r="D728" s="9" t="str">
        <v>921da29a</v>
      </c>
      <c r="E728" s="9" t="str">
        <f>_xlfn.XLOOKUP(D728, Content!A:A, Content!C:C, "NONE")</f>
        <v>English</v>
      </c>
    </row>
    <row r="729" spans="1:5" x14ac:dyDescent="0.3">
      <c r="A729" s="9">
        <v>10069</v>
      </c>
      <c r="B729" s="10" cm="1">
        <f t="array" ref="B729">_xlfn._xlws.FILTER(Bookings!C:C, (Bookings!A:A=A729) * (Bookings!D:D="New"), "NONE")</f>
        <v>44993</v>
      </c>
      <c r="C729" s="10">
        <v>44896</v>
      </c>
      <c r="D729" s="9" t="str">
        <v>8ab4abc6</v>
      </c>
      <c r="E729" s="9" t="str">
        <f>_xlfn.XLOOKUP(D729, Content!A:A, Content!C:C, "NONE")</f>
        <v>Kannada</v>
      </c>
    </row>
    <row r="730" spans="1:5" x14ac:dyDescent="0.3">
      <c r="A730" s="9">
        <v>10069</v>
      </c>
      <c r="B730" s="10" cm="1">
        <f t="array" ref="B730">_xlfn._xlws.FILTER(Bookings!C:C, (Bookings!A:A=A730) * (Bookings!D:D="New"), "NONE")</f>
        <v>44993</v>
      </c>
      <c r="C730" s="10">
        <v>45017</v>
      </c>
      <c r="D730" s="9" t="str">
        <v>577b4107</v>
      </c>
      <c r="E730" s="9" t="str">
        <f>_xlfn.XLOOKUP(D730, Content!A:A, Content!C:C, "NONE")</f>
        <v>Malayalam</v>
      </c>
    </row>
    <row r="731" spans="1:5" x14ac:dyDescent="0.3">
      <c r="A731" s="9">
        <v>10069</v>
      </c>
      <c r="B731" s="10" cm="1">
        <f t="array" ref="B731">_xlfn._xlws.FILTER(Bookings!C:C, (Bookings!A:A=A731) * (Bookings!D:D="New"), "NONE")</f>
        <v>44993</v>
      </c>
      <c r="C731" s="10">
        <v>44927</v>
      </c>
      <c r="D731" s="9" t="str">
        <v>7e543bc4</v>
      </c>
      <c r="E731" s="9" t="str">
        <f>_xlfn.XLOOKUP(D731, Content!A:A, Content!C:C, "NONE")</f>
        <v>Malayalam</v>
      </c>
    </row>
    <row r="732" spans="1:5" x14ac:dyDescent="0.3">
      <c r="A732" s="9">
        <v>10069</v>
      </c>
      <c r="B732" s="10" cm="1">
        <f t="array" ref="B732">_xlfn._xlws.FILTER(Bookings!C:C, (Bookings!A:A=A732) * (Bookings!D:D="New"), "NONE")</f>
        <v>44993</v>
      </c>
      <c r="C732" s="10">
        <v>44743</v>
      </c>
      <c r="D732" s="9" t="str">
        <v>b142e834</v>
      </c>
      <c r="E732" s="9" t="str">
        <f>_xlfn.XLOOKUP(D732, Content!A:A, Content!C:C, "NONE")</f>
        <v>Hindi</v>
      </c>
    </row>
    <row r="733" spans="1:5" x14ac:dyDescent="0.3">
      <c r="A733" s="9">
        <v>10069</v>
      </c>
      <c r="B733" s="10" cm="1">
        <f t="array" ref="B733">_xlfn._xlws.FILTER(Bookings!C:C, (Bookings!A:A=A733) * (Bookings!D:D="New"), "NONE")</f>
        <v>44993</v>
      </c>
      <c r="C733" s="10">
        <v>44682</v>
      </c>
      <c r="D733" s="9" t="str">
        <v>e24dee1d</v>
      </c>
      <c r="E733" s="9" t="str">
        <f>_xlfn.XLOOKUP(D733, Content!A:A, Content!C:C, "NONE")</f>
        <v>Telugu</v>
      </c>
    </row>
    <row r="734" spans="1:5" x14ac:dyDescent="0.3">
      <c r="A734" s="9">
        <v>10069</v>
      </c>
      <c r="B734" s="10" cm="1">
        <f t="array" ref="B734">_xlfn._xlws.FILTER(Bookings!C:C, (Bookings!A:A=A734) * (Bookings!D:D="New"), "NONE")</f>
        <v>44993</v>
      </c>
      <c r="C734" s="10">
        <v>44835</v>
      </c>
      <c r="D734" s="9" t="str">
        <v>982b8061</v>
      </c>
      <c r="E734" s="9" t="str">
        <f>_xlfn.XLOOKUP(D734, Content!A:A, Content!C:C, "NONE")</f>
        <v>Malayalam</v>
      </c>
    </row>
    <row r="735" spans="1:5" x14ac:dyDescent="0.3">
      <c r="A735" s="9">
        <v>10069</v>
      </c>
      <c r="B735" s="10" cm="1">
        <f t="array" ref="B735">_xlfn._xlws.FILTER(Bookings!C:C, (Bookings!A:A=A735) * (Bookings!D:D="New"), "NONE")</f>
        <v>44993</v>
      </c>
      <c r="C735" s="10">
        <v>45261</v>
      </c>
      <c r="D735" s="9" t="str">
        <v>5833d4f3</v>
      </c>
      <c r="E735" s="9" t="str">
        <f>_xlfn.XLOOKUP(D735, Content!A:A, Content!C:C, "NONE")</f>
        <v>Malayalam</v>
      </c>
    </row>
    <row r="736" spans="1:5" x14ac:dyDescent="0.3">
      <c r="A736" s="9">
        <v>10069</v>
      </c>
      <c r="B736" s="10" cm="1">
        <f t="array" ref="B736">_xlfn._xlws.FILTER(Bookings!C:C, (Bookings!A:A=A736) * (Bookings!D:D="New"), "NONE")</f>
        <v>44993</v>
      </c>
      <c r="C736" s="10">
        <v>44927</v>
      </c>
      <c r="D736" s="9" t="str">
        <v>fc3255a1</v>
      </c>
      <c r="E736" s="9" t="str">
        <f>_xlfn.XLOOKUP(D736, Content!A:A, Content!C:C, "NONE")</f>
        <v>English</v>
      </c>
    </row>
    <row r="737" spans="1:5" x14ac:dyDescent="0.3">
      <c r="A737" s="9">
        <v>10069</v>
      </c>
      <c r="B737" s="10" cm="1">
        <f t="array" ref="B737">_xlfn._xlws.FILTER(Bookings!C:C, (Bookings!A:A=A737) * (Bookings!D:D="New"), "NONE")</f>
        <v>44993</v>
      </c>
      <c r="C737" s="10">
        <v>44805</v>
      </c>
      <c r="D737" s="9" t="str">
        <v>a48a202b</v>
      </c>
      <c r="E737" s="9" t="str">
        <f>_xlfn.XLOOKUP(D737, Content!A:A, Content!C:C, "NONE")</f>
        <v>Telugu</v>
      </c>
    </row>
    <row r="738" spans="1:5" x14ac:dyDescent="0.3">
      <c r="A738" s="9">
        <v>10070</v>
      </c>
      <c r="B738" s="10" cm="1">
        <f t="array" ref="B738">_xlfn._xlws.FILTER(Bookings!C:C, (Bookings!A:A=A738) * (Bookings!D:D="New"), "NONE")</f>
        <v>44409</v>
      </c>
      <c r="C738" s="10">
        <v>44713</v>
      </c>
      <c r="D738" s="9" t="str">
        <v>ed012678</v>
      </c>
      <c r="E738" s="9" t="str">
        <f>_xlfn.XLOOKUP(D738, Content!A:A, Content!C:C, "NONE")</f>
        <v>Telugu</v>
      </c>
    </row>
    <row r="739" spans="1:5" x14ac:dyDescent="0.3">
      <c r="A739" s="9">
        <v>10070</v>
      </c>
      <c r="B739" s="10" cm="1">
        <f t="array" ref="B739">_xlfn._xlws.FILTER(Bookings!C:C, (Bookings!A:A=A739) * (Bookings!D:D="New"), "NONE")</f>
        <v>44409</v>
      </c>
      <c r="C739" s="10">
        <v>45474</v>
      </c>
      <c r="D739" s="9" t="str">
        <v>2fa395f5</v>
      </c>
      <c r="E739" s="9" t="str">
        <f>_xlfn.XLOOKUP(D739, Content!A:A, Content!C:C, "NONE")</f>
        <v>Telugu</v>
      </c>
    </row>
    <row r="740" spans="1:5" x14ac:dyDescent="0.3">
      <c r="A740" s="9">
        <v>10070</v>
      </c>
      <c r="B740" s="10" cm="1">
        <f t="array" ref="B740">_xlfn._xlws.FILTER(Bookings!C:C, (Bookings!A:A=A740) * (Bookings!D:D="New"), "NONE")</f>
        <v>44409</v>
      </c>
      <c r="C740" s="10">
        <v>45017</v>
      </c>
      <c r="D740" s="9" t="str">
        <v>c5000cc1</v>
      </c>
      <c r="E740" s="9" t="str">
        <f>_xlfn.XLOOKUP(D740, Content!A:A, Content!C:C, "NONE")</f>
        <v>Malayalam</v>
      </c>
    </row>
    <row r="741" spans="1:5" x14ac:dyDescent="0.3">
      <c r="A741" s="9">
        <v>10070</v>
      </c>
      <c r="B741" s="10" cm="1">
        <f t="array" ref="B741">_xlfn._xlws.FILTER(Bookings!C:C, (Bookings!A:A=A741) * (Bookings!D:D="New"), "NONE")</f>
        <v>44409</v>
      </c>
      <c r="C741" s="10">
        <v>44835</v>
      </c>
      <c r="D741" s="9" t="str">
        <v>6cec19a5</v>
      </c>
      <c r="E741" s="9" t="str">
        <f>_xlfn.XLOOKUP(D741, Content!A:A, Content!C:C, "NONE")</f>
        <v>Malayalam</v>
      </c>
    </row>
    <row r="742" spans="1:5" x14ac:dyDescent="0.3">
      <c r="A742" s="9">
        <v>10070</v>
      </c>
      <c r="B742" s="10" cm="1">
        <f t="array" ref="B742">_xlfn._xlws.FILTER(Bookings!C:C, (Bookings!A:A=A742) * (Bookings!D:D="New"), "NONE")</f>
        <v>44409</v>
      </c>
      <c r="C742" s="10">
        <v>45536</v>
      </c>
      <c r="D742" s="9" t="str">
        <v>b06fbc58</v>
      </c>
      <c r="E742" s="9" t="str">
        <f>_xlfn.XLOOKUP(D742, Content!A:A, Content!C:C, "NONE")</f>
        <v>Telugu</v>
      </c>
    </row>
    <row r="743" spans="1:5" x14ac:dyDescent="0.3">
      <c r="A743" s="9">
        <v>10070</v>
      </c>
      <c r="B743" s="10" cm="1">
        <f t="array" ref="B743">_xlfn._xlws.FILTER(Bookings!C:C, (Bookings!A:A=A743) * (Bookings!D:D="New"), "NONE")</f>
        <v>44409</v>
      </c>
      <c r="C743" s="10">
        <v>44743</v>
      </c>
      <c r="D743" s="9" t="str">
        <v>577b4107</v>
      </c>
      <c r="E743" s="9" t="str">
        <f>_xlfn.XLOOKUP(D743, Content!A:A, Content!C:C, "NONE")</f>
        <v>Malayalam</v>
      </c>
    </row>
    <row r="744" spans="1:5" x14ac:dyDescent="0.3">
      <c r="A744" s="9">
        <v>10070</v>
      </c>
      <c r="B744" s="10" cm="1">
        <f t="array" ref="B744">_xlfn._xlws.FILTER(Bookings!C:C, (Bookings!A:A=A744) * (Bookings!D:D="New"), "NONE")</f>
        <v>44409</v>
      </c>
      <c r="C744" s="10">
        <v>44562</v>
      </c>
      <c r="D744" s="9" t="str">
        <v>607da286</v>
      </c>
      <c r="E744" s="9" t="str">
        <f>_xlfn.XLOOKUP(D744, Content!A:A, Content!C:C, "NONE")</f>
        <v>Kannada</v>
      </c>
    </row>
    <row r="745" spans="1:5" x14ac:dyDescent="0.3">
      <c r="A745" s="9">
        <v>10070</v>
      </c>
      <c r="B745" s="10" cm="1">
        <f t="array" ref="B745">_xlfn._xlws.FILTER(Bookings!C:C, (Bookings!A:A=A745) * (Bookings!D:D="New"), "NONE")</f>
        <v>44409</v>
      </c>
      <c r="C745" s="10">
        <v>45017</v>
      </c>
      <c r="D745" s="9" t="str">
        <v>07976026</v>
      </c>
      <c r="E745" s="9" t="str">
        <f>_xlfn.XLOOKUP(D745, Content!A:A, Content!C:C, "NONE")</f>
        <v>Malayalam</v>
      </c>
    </row>
    <row r="746" spans="1:5" x14ac:dyDescent="0.3">
      <c r="A746" s="9">
        <v>10070</v>
      </c>
      <c r="B746" s="10" cm="1">
        <f t="array" ref="B746">_xlfn._xlws.FILTER(Bookings!C:C, (Bookings!A:A=A746) * (Bookings!D:D="New"), "NONE")</f>
        <v>44409</v>
      </c>
      <c r="C746" s="10">
        <v>45444</v>
      </c>
      <c r="D746" s="9" t="str">
        <v>d6e6f4af</v>
      </c>
      <c r="E746" s="9" t="str">
        <f>_xlfn.XLOOKUP(D746, Content!A:A, Content!C:C, "NONE")</f>
        <v>Malayalam</v>
      </c>
    </row>
    <row r="747" spans="1:5" x14ac:dyDescent="0.3">
      <c r="A747" s="9">
        <v>10070</v>
      </c>
      <c r="B747" s="10" cm="1">
        <f t="array" ref="B747">_xlfn._xlws.FILTER(Bookings!C:C, (Bookings!A:A=A747) * (Bookings!D:D="New"), "NONE")</f>
        <v>44409</v>
      </c>
      <c r="C747" s="10">
        <v>45323</v>
      </c>
      <c r="D747" s="9" t="str">
        <v>ef45c45f</v>
      </c>
      <c r="E747" s="9" t="str">
        <f>_xlfn.XLOOKUP(D747, Content!A:A, Content!C:C, "NONE")</f>
        <v>Tamil</v>
      </c>
    </row>
    <row r="748" spans="1:5" x14ac:dyDescent="0.3">
      <c r="A748" s="9">
        <v>10071</v>
      </c>
      <c r="B748" s="10" cm="1">
        <f t="array" ref="B748">_xlfn._xlws.FILTER(Bookings!C:C, (Bookings!A:A=A748) * (Bookings!D:D="New"), "NONE")</f>
        <v>44487</v>
      </c>
      <c r="C748" s="10">
        <v>45383</v>
      </c>
      <c r="D748" s="9" t="str">
        <v>618d5c47</v>
      </c>
      <c r="E748" s="9" t="str">
        <f>_xlfn.XLOOKUP(D748, Content!A:A, Content!C:C, "NONE")</f>
        <v>Hindi</v>
      </c>
    </row>
    <row r="749" spans="1:5" x14ac:dyDescent="0.3">
      <c r="A749" s="9">
        <v>10071</v>
      </c>
      <c r="B749" s="10" cm="1">
        <f t="array" ref="B749">_xlfn._xlws.FILTER(Bookings!C:C, (Bookings!A:A=A749) * (Bookings!D:D="New"), "NONE")</f>
        <v>44487</v>
      </c>
      <c r="C749" s="10">
        <v>44713</v>
      </c>
      <c r="D749" s="9" t="str">
        <v>b9f74c1c</v>
      </c>
      <c r="E749" s="9" t="str">
        <f>_xlfn.XLOOKUP(D749, Content!A:A, Content!C:C, "NONE")</f>
        <v>Malayalam</v>
      </c>
    </row>
    <row r="750" spans="1:5" x14ac:dyDescent="0.3">
      <c r="A750" s="9">
        <v>10071</v>
      </c>
      <c r="B750" s="10" cm="1">
        <f t="array" ref="B750">_xlfn._xlws.FILTER(Bookings!C:C, (Bookings!A:A=A750) * (Bookings!D:D="New"), "NONE")</f>
        <v>44487</v>
      </c>
      <c r="C750" s="10">
        <v>45292</v>
      </c>
      <c r="D750" s="9" t="str">
        <v>8ab4abc6</v>
      </c>
      <c r="E750" s="9" t="str">
        <f>_xlfn.XLOOKUP(D750, Content!A:A, Content!C:C, "NONE")</f>
        <v>Kannada</v>
      </c>
    </row>
    <row r="751" spans="1:5" x14ac:dyDescent="0.3">
      <c r="A751" s="9">
        <v>10071</v>
      </c>
      <c r="B751" s="10" cm="1">
        <f t="array" ref="B751">_xlfn._xlws.FILTER(Bookings!C:C, (Bookings!A:A=A751) * (Bookings!D:D="New"), "NONE")</f>
        <v>44487</v>
      </c>
      <c r="C751" s="10">
        <v>45261</v>
      </c>
      <c r="D751" s="9" t="str">
        <v>420e1019</v>
      </c>
      <c r="E751" s="9" t="str">
        <f>_xlfn.XLOOKUP(D751, Content!A:A, Content!C:C, "NONE")</f>
        <v>Tamil</v>
      </c>
    </row>
    <row r="752" spans="1:5" x14ac:dyDescent="0.3">
      <c r="A752" s="9">
        <v>10071</v>
      </c>
      <c r="B752" s="10" cm="1">
        <f t="array" ref="B752">_xlfn._xlws.FILTER(Bookings!C:C, (Bookings!A:A=A752) * (Bookings!D:D="New"), "NONE")</f>
        <v>44487</v>
      </c>
      <c r="C752" s="10">
        <v>44958</v>
      </c>
      <c r="D752" s="9" t="str">
        <v>7495495f</v>
      </c>
      <c r="E752" s="9" t="str">
        <f>_xlfn.XLOOKUP(D752, Content!A:A, Content!C:C, "NONE")</f>
        <v>Malayalam</v>
      </c>
    </row>
    <row r="753" spans="1:5" x14ac:dyDescent="0.3">
      <c r="A753" s="9">
        <v>10071</v>
      </c>
      <c r="B753" s="10" cm="1">
        <f t="array" ref="B753">_xlfn._xlws.FILTER(Bookings!C:C, (Bookings!A:A=A753) * (Bookings!D:D="New"), "NONE")</f>
        <v>44487</v>
      </c>
      <c r="C753" s="10">
        <v>45474</v>
      </c>
      <c r="D753" s="9" t="str">
        <v>2fa395f5</v>
      </c>
      <c r="E753" s="9" t="str">
        <f>_xlfn.XLOOKUP(D753, Content!A:A, Content!C:C, "NONE")</f>
        <v>Telugu</v>
      </c>
    </row>
    <row r="754" spans="1:5" x14ac:dyDescent="0.3">
      <c r="A754" s="9">
        <v>10072</v>
      </c>
      <c r="B754" s="10" cm="1">
        <f t="array" ref="B754">_xlfn._xlws.FILTER(Bookings!C:C, (Bookings!A:A=A754) * (Bookings!D:D="New"), "NONE")</f>
        <v>44445</v>
      </c>
      <c r="C754" s="10">
        <v>45597</v>
      </c>
      <c r="D754" s="9" t="str">
        <v>b72e97f6</v>
      </c>
      <c r="E754" s="9" t="str">
        <f>_xlfn.XLOOKUP(D754, Content!A:A, Content!C:C, "NONE")</f>
        <v>Hindi</v>
      </c>
    </row>
    <row r="755" spans="1:5" x14ac:dyDescent="0.3">
      <c r="A755" s="9">
        <v>10072</v>
      </c>
      <c r="B755" s="10" cm="1">
        <f t="array" ref="B755">_xlfn._xlws.FILTER(Bookings!C:C, (Bookings!A:A=A755) * (Bookings!D:D="New"), "NONE")</f>
        <v>44445</v>
      </c>
      <c r="C755" s="10">
        <v>44682</v>
      </c>
      <c r="D755" s="9" t="str">
        <v>5b93d799</v>
      </c>
      <c r="E755" s="9" t="str">
        <f>_xlfn.XLOOKUP(D755, Content!A:A, Content!C:C, "NONE")</f>
        <v>English</v>
      </c>
    </row>
    <row r="756" spans="1:5" x14ac:dyDescent="0.3">
      <c r="A756" s="9">
        <v>10072</v>
      </c>
      <c r="B756" s="10" cm="1">
        <f t="array" ref="B756">_xlfn._xlws.FILTER(Bookings!C:C, (Bookings!A:A=A756) * (Bookings!D:D="New"), "NONE")</f>
        <v>44445</v>
      </c>
      <c r="C756" s="10">
        <v>44896</v>
      </c>
      <c r="D756" s="9" t="str">
        <v>40e9137d</v>
      </c>
      <c r="E756" s="9" t="str">
        <f>_xlfn.XLOOKUP(D756, Content!A:A, Content!C:C, "NONE")</f>
        <v>Telugu</v>
      </c>
    </row>
    <row r="757" spans="1:5" x14ac:dyDescent="0.3">
      <c r="A757" s="9">
        <v>10072</v>
      </c>
      <c r="B757" s="10" cm="1">
        <f t="array" ref="B757">_xlfn._xlws.FILTER(Bookings!C:C, (Bookings!A:A=A757) * (Bookings!D:D="New"), "NONE")</f>
        <v>44445</v>
      </c>
      <c r="C757" s="10">
        <v>44774</v>
      </c>
      <c r="D757" s="9" t="str">
        <v>fc3255a1</v>
      </c>
      <c r="E757" s="9" t="str">
        <f>_xlfn.XLOOKUP(D757, Content!A:A, Content!C:C, "NONE")</f>
        <v>English</v>
      </c>
    </row>
    <row r="758" spans="1:5" x14ac:dyDescent="0.3">
      <c r="A758" s="9">
        <v>10072</v>
      </c>
      <c r="B758" s="10" cm="1">
        <f t="array" ref="B758">_xlfn._xlws.FILTER(Bookings!C:C, (Bookings!A:A=A758) * (Bookings!D:D="New"), "NONE")</f>
        <v>44445</v>
      </c>
      <c r="C758" s="10">
        <v>44593</v>
      </c>
      <c r="D758" s="9" t="str">
        <v>53dcee70</v>
      </c>
      <c r="E758" s="9" t="str">
        <f>_xlfn.XLOOKUP(D758, Content!A:A, Content!C:C, "NONE")</f>
        <v>Kannada</v>
      </c>
    </row>
    <row r="759" spans="1:5" x14ac:dyDescent="0.3">
      <c r="A759" s="9">
        <v>10072</v>
      </c>
      <c r="B759" s="10" cm="1">
        <f t="array" ref="B759">_xlfn._xlws.FILTER(Bookings!C:C, (Bookings!A:A=A759) * (Bookings!D:D="New"), "NONE")</f>
        <v>44445</v>
      </c>
      <c r="C759" s="10">
        <v>45231</v>
      </c>
      <c r="D759" s="9" t="str">
        <v>e9c2f251</v>
      </c>
      <c r="E759" s="9" t="str">
        <f>_xlfn.XLOOKUP(D759, Content!A:A, Content!C:C, "NONE")</f>
        <v>Telugu</v>
      </c>
    </row>
    <row r="760" spans="1:5" x14ac:dyDescent="0.3">
      <c r="A760" s="9">
        <v>10072</v>
      </c>
      <c r="B760" s="10" cm="1">
        <f t="array" ref="B760">_xlfn._xlws.FILTER(Bookings!C:C, (Bookings!A:A=A760) * (Bookings!D:D="New"), "NONE")</f>
        <v>44445</v>
      </c>
      <c r="C760" s="10">
        <v>44682</v>
      </c>
      <c r="D760" s="9" t="str">
        <v>fcc640cb</v>
      </c>
      <c r="E760" s="9" t="str">
        <f>_xlfn.XLOOKUP(D760, Content!A:A, Content!C:C, "NONE")</f>
        <v>English</v>
      </c>
    </row>
    <row r="761" spans="1:5" x14ac:dyDescent="0.3">
      <c r="A761" s="9">
        <v>10072</v>
      </c>
      <c r="B761" s="10" cm="1">
        <f t="array" ref="B761">_xlfn._xlws.FILTER(Bookings!C:C, (Bookings!A:A=A761) * (Bookings!D:D="New"), "NONE")</f>
        <v>44445</v>
      </c>
      <c r="C761" s="10">
        <v>45352</v>
      </c>
      <c r="D761" s="9" t="str">
        <v>2aac9072</v>
      </c>
      <c r="E761" s="9" t="str">
        <f>_xlfn.XLOOKUP(D761, Content!A:A, Content!C:C, "NONE")</f>
        <v>English</v>
      </c>
    </row>
    <row r="762" spans="1:5" x14ac:dyDescent="0.3">
      <c r="A762" s="9">
        <v>10072</v>
      </c>
      <c r="B762" s="10" cm="1">
        <f t="array" ref="B762">_xlfn._xlws.FILTER(Bookings!C:C, (Bookings!A:A=A762) * (Bookings!D:D="New"), "NONE")</f>
        <v>44445</v>
      </c>
      <c r="C762" s="10">
        <v>45139</v>
      </c>
      <c r="D762" s="9" t="str">
        <v>9452bf77</v>
      </c>
      <c r="E762" s="9" t="str">
        <f>_xlfn.XLOOKUP(D762, Content!A:A, Content!C:C, "NONE")</f>
        <v>English</v>
      </c>
    </row>
    <row r="763" spans="1:5" x14ac:dyDescent="0.3">
      <c r="A763" s="9">
        <v>10072</v>
      </c>
      <c r="B763" s="10" cm="1">
        <f t="array" ref="B763">_xlfn._xlws.FILTER(Bookings!C:C, (Bookings!A:A=A763) * (Bookings!D:D="New"), "NONE")</f>
        <v>44445</v>
      </c>
      <c r="C763" s="10">
        <v>44986</v>
      </c>
      <c r="D763" s="9" t="str">
        <v>6d9b457c</v>
      </c>
      <c r="E763" s="9" t="str">
        <f>_xlfn.XLOOKUP(D763, Content!A:A, Content!C:C, "NONE")</f>
        <v>English</v>
      </c>
    </row>
    <row r="764" spans="1:5" x14ac:dyDescent="0.3">
      <c r="A764" s="9">
        <v>10072</v>
      </c>
      <c r="B764" s="10" cm="1">
        <f t="array" ref="B764">_xlfn._xlws.FILTER(Bookings!C:C, (Bookings!A:A=A764) * (Bookings!D:D="New"), "NONE")</f>
        <v>44445</v>
      </c>
      <c r="C764" s="10">
        <v>45231</v>
      </c>
      <c r="D764" s="9" t="str">
        <v>420e1019</v>
      </c>
      <c r="E764" s="9" t="str">
        <f>_xlfn.XLOOKUP(D764, Content!A:A, Content!C:C, "NONE")</f>
        <v>Tamil</v>
      </c>
    </row>
    <row r="765" spans="1:5" x14ac:dyDescent="0.3">
      <c r="A765" s="9">
        <v>10072</v>
      </c>
      <c r="B765" s="10" cm="1">
        <f t="array" ref="B765">_xlfn._xlws.FILTER(Bookings!C:C, (Bookings!A:A=A765) * (Bookings!D:D="New"), "NONE")</f>
        <v>44445</v>
      </c>
      <c r="C765" s="10">
        <v>45108</v>
      </c>
      <c r="D765" s="9" t="str">
        <v>18f2ed16</v>
      </c>
      <c r="E765" s="9" t="str">
        <f>_xlfn.XLOOKUP(D765, Content!A:A, Content!C:C, "NONE")</f>
        <v>Malayalam</v>
      </c>
    </row>
    <row r="766" spans="1:5" x14ac:dyDescent="0.3">
      <c r="A766" s="9">
        <v>10072</v>
      </c>
      <c r="B766" s="10" cm="1">
        <f t="array" ref="B766">_xlfn._xlws.FILTER(Bookings!C:C, (Bookings!A:A=A766) * (Bookings!D:D="New"), "NONE")</f>
        <v>44445</v>
      </c>
      <c r="C766" s="10">
        <v>44835</v>
      </c>
      <c r="D766" s="9" t="str">
        <v>e2949854</v>
      </c>
      <c r="E766" s="9" t="str">
        <f>_xlfn.XLOOKUP(D766, Content!A:A, Content!C:C, "NONE")</f>
        <v>Malayalam</v>
      </c>
    </row>
    <row r="767" spans="1:5" x14ac:dyDescent="0.3">
      <c r="A767" s="9">
        <v>10073</v>
      </c>
      <c r="B767" s="10" cm="1">
        <f t="array" ref="B767">_xlfn._xlws.FILTER(Bookings!C:C, (Bookings!A:A=A767) * (Bookings!D:D="New"), "NONE")</f>
        <v>44264</v>
      </c>
      <c r="C767" s="10">
        <v>45597</v>
      </c>
      <c r="D767" s="9" t="str">
        <v>2560b2d1</v>
      </c>
      <c r="E767" s="9" t="str">
        <f>_xlfn.XLOOKUP(D767, Content!A:A, Content!C:C, "NONE")</f>
        <v>Telugu</v>
      </c>
    </row>
    <row r="768" spans="1:5" x14ac:dyDescent="0.3">
      <c r="A768" s="9">
        <v>10073</v>
      </c>
      <c r="B768" s="10" cm="1">
        <f t="array" ref="B768">_xlfn._xlws.FILTER(Bookings!C:C, (Bookings!A:A=A768) * (Bookings!D:D="New"), "NONE")</f>
        <v>44264</v>
      </c>
      <c r="C768" s="10">
        <v>45323</v>
      </c>
      <c r="D768" s="9" t="str">
        <v>7fd28e87</v>
      </c>
      <c r="E768" s="9" t="str">
        <f>_xlfn.XLOOKUP(D768, Content!A:A, Content!C:C, "NONE")</f>
        <v>Malayalam</v>
      </c>
    </row>
    <row r="769" spans="1:5" x14ac:dyDescent="0.3">
      <c r="A769" s="9">
        <v>10073</v>
      </c>
      <c r="B769" s="10" cm="1">
        <f t="array" ref="B769">_xlfn._xlws.FILTER(Bookings!C:C, (Bookings!A:A=A769) * (Bookings!D:D="New"), "NONE")</f>
        <v>44264</v>
      </c>
      <c r="C769" s="10">
        <v>44562</v>
      </c>
      <c r="D769" s="9" t="str">
        <v>af4e0c6c</v>
      </c>
      <c r="E769" s="9" t="str">
        <f>_xlfn.XLOOKUP(D769, Content!A:A, Content!C:C, "NONE")</f>
        <v>Tamil</v>
      </c>
    </row>
    <row r="770" spans="1:5" x14ac:dyDescent="0.3">
      <c r="A770" s="9">
        <v>10073</v>
      </c>
      <c r="B770" s="10" cm="1">
        <f t="array" ref="B770">_xlfn._xlws.FILTER(Bookings!C:C, (Bookings!A:A=A770) * (Bookings!D:D="New"), "NONE")</f>
        <v>44264</v>
      </c>
      <c r="C770" s="10">
        <v>45108</v>
      </c>
      <c r="D770" s="9" t="str">
        <v>e9c2f251</v>
      </c>
      <c r="E770" s="9" t="str">
        <f>_xlfn.XLOOKUP(D770, Content!A:A, Content!C:C, "NONE")</f>
        <v>Telugu</v>
      </c>
    </row>
    <row r="771" spans="1:5" x14ac:dyDescent="0.3">
      <c r="A771" s="9">
        <v>10073</v>
      </c>
      <c r="B771" s="10" cm="1">
        <f t="array" ref="B771">_xlfn._xlws.FILTER(Bookings!C:C, (Bookings!A:A=A771) * (Bookings!D:D="New"), "NONE")</f>
        <v>44264</v>
      </c>
      <c r="C771" s="10">
        <v>44774</v>
      </c>
      <c r="D771" s="9" t="str">
        <v>f82d44ce</v>
      </c>
      <c r="E771" s="9" t="str">
        <f>_xlfn.XLOOKUP(D771, Content!A:A, Content!C:C, "NONE")</f>
        <v>Telugu</v>
      </c>
    </row>
    <row r="772" spans="1:5" x14ac:dyDescent="0.3">
      <c r="A772" s="9">
        <v>10073</v>
      </c>
      <c r="B772" s="10" cm="1">
        <f t="array" ref="B772">_xlfn._xlws.FILTER(Bookings!C:C, (Bookings!A:A=A772) * (Bookings!D:D="New"), "NONE")</f>
        <v>44264</v>
      </c>
      <c r="C772" s="10">
        <v>44593</v>
      </c>
      <c r="D772" s="9" t="str">
        <v>6fc6d737</v>
      </c>
      <c r="E772" s="9" t="str">
        <f>_xlfn.XLOOKUP(D772, Content!A:A, Content!C:C, "NONE")</f>
        <v>Malayalam</v>
      </c>
    </row>
    <row r="773" spans="1:5" x14ac:dyDescent="0.3">
      <c r="A773" s="9">
        <v>10073</v>
      </c>
      <c r="B773" s="10" cm="1">
        <f t="array" ref="B773">_xlfn._xlws.FILTER(Bookings!C:C, (Bookings!A:A=A773) * (Bookings!D:D="New"), "NONE")</f>
        <v>44264</v>
      </c>
      <c r="C773" s="10">
        <v>44713</v>
      </c>
      <c r="D773" s="9" t="str">
        <v>0cbc4720</v>
      </c>
      <c r="E773" s="9" t="str">
        <f>_xlfn.XLOOKUP(D773, Content!A:A, Content!C:C, "NONE")</f>
        <v>Hindi</v>
      </c>
    </row>
    <row r="774" spans="1:5" x14ac:dyDescent="0.3">
      <c r="A774" s="9">
        <v>10073</v>
      </c>
      <c r="B774" s="10" cm="1">
        <f t="array" ref="B774">_xlfn._xlws.FILTER(Bookings!C:C, (Bookings!A:A=A774) * (Bookings!D:D="New"), "NONE")</f>
        <v>44264</v>
      </c>
      <c r="C774" s="10">
        <v>44927</v>
      </c>
      <c r="D774" s="9" t="str">
        <v>6d98c117</v>
      </c>
      <c r="E774" s="9" t="str">
        <f>_xlfn.XLOOKUP(D774, Content!A:A, Content!C:C, "NONE")</f>
        <v>English</v>
      </c>
    </row>
    <row r="775" spans="1:5" x14ac:dyDescent="0.3">
      <c r="A775" s="9">
        <v>10073</v>
      </c>
      <c r="B775" s="10" cm="1">
        <f t="array" ref="B775">_xlfn._xlws.FILTER(Bookings!C:C, (Bookings!A:A=A775) * (Bookings!D:D="New"), "NONE")</f>
        <v>44264</v>
      </c>
      <c r="C775" s="10">
        <v>45323</v>
      </c>
      <c r="D775" s="9" t="str">
        <v>7495495f</v>
      </c>
      <c r="E775" s="9" t="str">
        <f>_xlfn.XLOOKUP(D775, Content!A:A, Content!C:C, "NONE")</f>
        <v>Malayalam</v>
      </c>
    </row>
    <row r="776" spans="1:5" x14ac:dyDescent="0.3">
      <c r="A776" s="9">
        <v>10073</v>
      </c>
      <c r="B776" s="10" cm="1">
        <f t="array" ref="B776">_xlfn._xlws.FILTER(Bookings!C:C, (Bookings!A:A=A776) * (Bookings!D:D="New"), "NONE")</f>
        <v>44264</v>
      </c>
      <c r="C776" s="10">
        <v>45536</v>
      </c>
      <c r="D776" s="9" t="str">
        <v>586db896</v>
      </c>
      <c r="E776" s="9" t="str">
        <f>_xlfn.XLOOKUP(D776, Content!A:A, Content!C:C, "NONE")</f>
        <v>Tamil</v>
      </c>
    </row>
    <row r="777" spans="1:5" x14ac:dyDescent="0.3">
      <c r="A777" s="9">
        <v>10073</v>
      </c>
      <c r="B777" s="10" cm="1">
        <f t="array" ref="B777">_xlfn._xlws.FILTER(Bookings!C:C, (Bookings!A:A=A777) * (Bookings!D:D="New"), "NONE")</f>
        <v>44264</v>
      </c>
      <c r="C777" s="10">
        <v>45261</v>
      </c>
      <c r="D777" s="9" t="str">
        <v>9c8c4c67</v>
      </c>
      <c r="E777" s="9" t="str">
        <f>_xlfn.XLOOKUP(D777, Content!A:A, Content!C:C, "NONE")</f>
        <v>English</v>
      </c>
    </row>
    <row r="778" spans="1:5" x14ac:dyDescent="0.3">
      <c r="A778" s="9">
        <v>10073</v>
      </c>
      <c r="B778" s="10" cm="1">
        <f t="array" ref="B778">_xlfn._xlws.FILTER(Bookings!C:C, (Bookings!A:A=A778) * (Bookings!D:D="New"), "NONE")</f>
        <v>44264</v>
      </c>
      <c r="C778" s="10">
        <v>45231</v>
      </c>
      <c r="D778" s="9" t="str">
        <v>fcc640cb</v>
      </c>
      <c r="E778" s="9" t="str">
        <f>_xlfn.XLOOKUP(D778, Content!A:A, Content!C:C, "NONE")</f>
        <v>English</v>
      </c>
    </row>
    <row r="779" spans="1:5" x14ac:dyDescent="0.3">
      <c r="A779" s="9">
        <v>10073</v>
      </c>
      <c r="B779" s="10" cm="1">
        <f t="array" ref="B779">_xlfn._xlws.FILTER(Bookings!C:C, (Bookings!A:A=A779) * (Bookings!D:D="New"), "NONE")</f>
        <v>44264</v>
      </c>
      <c r="C779" s="10">
        <v>45413</v>
      </c>
      <c r="D779" s="9" t="str">
        <v>ae026103</v>
      </c>
      <c r="E779" s="9" t="str">
        <f>_xlfn.XLOOKUP(D779, Content!A:A, Content!C:C, "NONE")</f>
        <v>Kannada</v>
      </c>
    </row>
    <row r="780" spans="1:5" x14ac:dyDescent="0.3">
      <c r="A780" s="9">
        <v>10073</v>
      </c>
      <c r="B780" s="10" cm="1">
        <f t="array" ref="B780">_xlfn._xlws.FILTER(Bookings!C:C, (Bookings!A:A=A780) * (Bookings!D:D="New"), "NONE")</f>
        <v>44264</v>
      </c>
      <c r="C780" s="10">
        <v>45352</v>
      </c>
      <c r="D780" s="9" t="str">
        <v>2aac9072</v>
      </c>
      <c r="E780" s="9" t="str">
        <f>_xlfn.XLOOKUP(D780, Content!A:A, Content!C:C, "NONE")</f>
        <v>English</v>
      </c>
    </row>
    <row r="781" spans="1:5" x14ac:dyDescent="0.3">
      <c r="A781" s="9">
        <v>10074</v>
      </c>
      <c r="B781" s="10" cm="1">
        <f t="array" ref="B781">_xlfn._xlws.FILTER(Bookings!C:C, (Bookings!A:A=A781) * (Bookings!D:D="New"), "NONE")</f>
        <v>44454</v>
      </c>
      <c r="C781" s="10">
        <v>44713</v>
      </c>
      <c r="D781" s="9" t="str">
        <v>2e190b5a</v>
      </c>
      <c r="E781" s="9" t="str">
        <f>_xlfn.XLOOKUP(D781, Content!A:A, Content!C:C, "NONE")</f>
        <v>Tamil</v>
      </c>
    </row>
    <row r="782" spans="1:5" x14ac:dyDescent="0.3">
      <c r="A782" s="9">
        <v>10074</v>
      </c>
      <c r="B782" s="10" cm="1">
        <f t="array" ref="B782">_xlfn._xlws.FILTER(Bookings!C:C, (Bookings!A:A=A782) * (Bookings!D:D="New"), "NONE")</f>
        <v>44454</v>
      </c>
      <c r="C782" s="10">
        <v>45627</v>
      </c>
      <c r="D782" s="9" t="str">
        <v>e2949854</v>
      </c>
      <c r="E782" s="9" t="str">
        <f>_xlfn.XLOOKUP(D782, Content!A:A, Content!C:C, "NONE")</f>
        <v>Malayalam</v>
      </c>
    </row>
    <row r="783" spans="1:5" x14ac:dyDescent="0.3">
      <c r="A783" s="9">
        <v>10074</v>
      </c>
      <c r="B783" s="10" cm="1">
        <f t="array" ref="B783">_xlfn._xlws.FILTER(Bookings!C:C, (Bookings!A:A=A783) * (Bookings!D:D="New"), "NONE")</f>
        <v>44454</v>
      </c>
      <c r="C783" s="10">
        <v>45292</v>
      </c>
      <c r="D783" s="9" t="str">
        <v>420e1019</v>
      </c>
      <c r="E783" s="9" t="str">
        <f>_xlfn.XLOOKUP(D783, Content!A:A, Content!C:C, "NONE")</f>
        <v>Tamil</v>
      </c>
    </row>
    <row r="784" spans="1:5" x14ac:dyDescent="0.3">
      <c r="A784" s="9">
        <v>10074</v>
      </c>
      <c r="B784" s="10" cm="1">
        <f t="array" ref="B784">_xlfn._xlws.FILTER(Bookings!C:C, (Bookings!A:A=A784) * (Bookings!D:D="New"), "NONE")</f>
        <v>44454</v>
      </c>
      <c r="C784" s="10">
        <v>45139</v>
      </c>
      <c r="D784" s="9" t="str">
        <v>8ab4abc6</v>
      </c>
      <c r="E784" s="9" t="str">
        <f>_xlfn.XLOOKUP(D784, Content!A:A, Content!C:C, "NONE")</f>
        <v>Kannada</v>
      </c>
    </row>
    <row r="785" spans="1:5" x14ac:dyDescent="0.3">
      <c r="A785" s="9">
        <v>10074</v>
      </c>
      <c r="B785" s="10" cm="1">
        <f t="array" ref="B785">_xlfn._xlws.FILTER(Bookings!C:C, (Bookings!A:A=A785) * (Bookings!D:D="New"), "NONE")</f>
        <v>44454</v>
      </c>
      <c r="C785" s="10">
        <v>44593</v>
      </c>
      <c r="D785" s="9" t="str">
        <v>53dcee70</v>
      </c>
      <c r="E785" s="9" t="str">
        <f>_xlfn.XLOOKUP(D785, Content!A:A, Content!C:C, "NONE")</f>
        <v>Kannada</v>
      </c>
    </row>
    <row r="786" spans="1:5" x14ac:dyDescent="0.3">
      <c r="A786" s="9">
        <v>10074</v>
      </c>
      <c r="B786" s="10" cm="1">
        <f t="array" ref="B786">_xlfn._xlws.FILTER(Bookings!C:C, (Bookings!A:A=A786) * (Bookings!D:D="New"), "NONE")</f>
        <v>44454</v>
      </c>
      <c r="C786" s="10">
        <v>45474</v>
      </c>
      <c r="D786" s="9" t="str">
        <v>e0abb092</v>
      </c>
      <c r="E786" s="9" t="str">
        <f>_xlfn.XLOOKUP(D786, Content!A:A, Content!C:C, "NONE")</f>
        <v>Malayalam</v>
      </c>
    </row>
    <row r="787" spans="1:5" x14ac:dyDescent="0.3">
      <c r="A787" s="9">
        <v>10074</v>
      </c>
      <c r="B787" s="10" cm="1">
        <f t="array" ref="B787">_xlfn._xlws.FILTER(Bookings!C:C, (Bookings!A:A=A787) * (Bookings!D:D="New"), "NONE")</f>
        <v>44454</v>
      </c>
      <c r="C787" s="10">
        <v>45017</v>
      </c>
      <c r="D787" s="9" t="str">
        <v>92becfc7</v>
      </c>
      <c r="E787" s="9" t="str">
        <f>_xlfn.XLOOKUP(D787, Content!A:A, Content!C:C, "NONE")</f>
        <v>Hindi</v>
      </c>
    </row>
    <row r="788" spans="1:5" x14ac:dyDescent="0.3">
      <c r="A788" s="9">
        <v>10074</v>
      </c>
      <c r="B788" s="10" cm="1">
        <f t="array" ref="B788">_xlfn._xlws.FILTER(Bookings!C:C, (Bookings!A:A=A788) * (Bookings!D:D="New"), "NONE")</f>
        <v>44454</v>
      </c>
      <c r="C788" s="10">
        <v>45261</v>
      </c>
      <c r="D788" s="9" t="str">
        <v>5c52d1ad</v>
      </c>
      <c r="E788" s="9" t="str">
        <f>_xlfn.XLOOKUP(D788, Content!A:A, Content!C:C, "NONE")</f>
        <v>Telugu</v>
      </c>
    </row>
    <row r="789" spans="1:5" x14ac:dyDescent="0.3">
      <c r="A789" s="9">
        <v>10075</v>
      </c>
      <c r="B789" s="10" cm="1">
        <f t="array" ref="B789">_xlfn._xlws.FILTER(Bookings!C:C, (Bookings!A:A=A789) * (Bookings!D:D="New"), "NONE")</f>
        <v>44590</v>
      </c>
      <c r="C789" s="10">
        <v>44805</v>
      </c>
      <c r="D789" s="9" t="str">
        <v>e2949854</v>
      </c>
      <c r="E789" s="9" t="str">
        <f>_xlfn.XLOOKUP(D789, Content!A:A, Content!C:C, "NONE")</f>
        <v>Malayalam</v>
      </c>
    </row>
    <row r="790" spans="1:5" x14ac:dyDescent="0.3">
      <c r="A790" s="9">
        <v>10075</v>
      </c>
      <c r="B790" s="10" cm="1">
        <f t="array" ref="B790">_xlfn._xlws.FILTER(Bookings!C:C, (Bookings!A:A=A790) * (Bookings!D:D="New"), "NONE")</f>
        <v>44590</v>
      </c>
      <c r="C790" s="10">
        <v>45352</v>
      </c>
      <c r="D790" s="9" t="str">
        <v>b9f74c1c</v>
      </c>
      <c r="E790" s="9" t="str">
        <f>_xlfn.XLOOKUP(D790, Content!A:A, Content!C:C, "NONE")</f>
        <v>Malayalam</v>
      </c>
    </row>
    <row r="791" spans="1:5" x14ac:dyDescent="0.3">
      <c r="A791" s="9">
        <v>10075</v>
      </c>
      <c r="B791" s="10" cm="1">
        <f t="array" ref="B791">_xlfn._xlws.FILTER(Bookings!C:C, (Bookings!A:A=A791) * (Bookings!D:D="New"), "NONE")</f>
        <v>44590</v>
      </c>
      <c r="C791" s="10">
        <v>44682</v>
      </c>
      <c r="D791" s="9" t="str">
        <v>18f2ed16</v>
      </c>
      <c r="E791" s="9" t="str">
        <f>_xlfn.XLOOKUP(D791, Content!A:A, Content!C:C, "NONE")</f>
        <v>Malayalam</v>
      </c>
    </row>
    <row r="792" spans="1:5" x14ac:dyDescent="0.3">
      <c r="A792" s="9">
        <v>10075</v>
      </c>
      <c r="B792" s="10" cm="1">
        <f t="array" ref="B792">_xlfn._xlws.FILTER(Bookings!C:C, (Bookings!A:A=A792) * (Bookings!D:D="New"), "NONE")</f>
        <v>44590</v>
      </c>
      <c r="C792" s="10">
        <v>44866</v>
      </c>
      <c r="D792" s="9" t="str">
        <v>e9c2f251</v>
      </c>
      <c r="E792" s="9" t="str">
        <f>_xlfn.XLOOKUP(D792, Content!A:A, Content!C:C, "NONE")</f>
        <v>Telugu</v>
      </c>
    </row>
    <row r="793" spans="1:5" x14ac:dyDescent="0.3">
      <c r="A793" s="9">
        <v>10075</v>
      </c>
      <c r="B793" s="10" cm="1">
        <f t="array" ref="B793">_xlfn._xlws.FILTER(Bookings!C:C, (Bookings!A:A=A793) * (Bookings!D:D="New"), "NONE")</f>
        <v>44590</v>
      </c>
      <c r="C793" s="10">
        <v>45078</v>
      </c>
      <c r="D793" s="9" t="str">
        <v>10101146</v>
      </c>
      <c r="E793" s="9" t="str">
        <f>_xlfn.XLOOKUP(D793, Content!A:A, Content!C:C, "NONE")</f>
        <v>Telugu</v>
      </c>
    </row>
    <row r="794" spans="1:5" x14ac:dyDescent="0.3">
      <c r="A794" s="9">
        <v>10075</v>
      </c>
      <c r="B794" s="10" cm="1">
        <f t="array" ref="B794">_xlfn._xlws.FILTER(Bookings!C:C, (Bookings!A:A=A794) * (Bookings!D:D="New"), "NONE")</f>
        <v>44590</v>
      </c>
      <c r="C794" s="10">
        <v>44805</v>
      </c>
      <c r="D794" s="9" t="str">
        <v>8ce0be18</v>
      </c>
      <c r="E794" s="9" t="str">
        <f>_xlfn.XLOOKUP(D794, Content!A:A, Content!C:C, "NONE")</f>
        <v>Telugu</v>
      </c>
    </row>
    <row r="795" spans="1:5" x14ac:dyDescent="0.3">
      <c r="A795" s="9">
        <v>10075</v>
      </c>
      <c r="B795" s="10" cm="1">
        <f t="array" ref="B795">_xlfn._xlws.FILTER(Bookings!C:C, (Bookings!A:A=A795) * (Bookings!D:D="New"), "NONE")</f>
        <v>44590</v>
      </c>
      <c r="C795" s="10">
        <v>45200</v>
      </c>
      <c r="D795" s="9" t="str">
        <v>07976026</v>
      </c>
      <c r="E795" s="9" t="str">
        <f>_xlfn.XLOOKUP(D795, Content!A:A, Content!C:C, "NONE")</f>
        <v>Malayalam</v>
      </c>
    </row>
    <row r="796" spans="1:5" x14ac:dyDescent="0.3">
      <c r="A796" s="9">
        <v>10075</v>
      </c>
      <c r="B796" s="10" cm="1">
        <f t="array" ref="B796">_xlfn._xlws.FILTER(Bookings!C:C, (Bookings!A:A=A796) * (Bookings!D:D="New"), "NONE")</f>
        <v>44590</v>
      </c>
      <c r="C796" s="10">
        <v>44986</v>
      </c>
      <c r="D796" s="9" t="str">
        <v>1187d074</v>
      </c>
      <c r="E796" s="9" t="str">
        <f>_xlfn.XLOOKUP(D796, Content!A:A, Content!C:C, "NONE")</f>
        <v>English</v>
      </c>
    </row>
    <row r="797" spans="1:5" x14ac:dyDescent="0.3">
      <c r="A797" s="9">
        <v>10075</v>
      </c>
      <c r="B797" s="10" cm="1">
        <f t="array" ref="B797">_xlfn._xlws.FILTER(Bookings!C:C, (Bookings!A:A=A797) * (Bookings!D:D="New"), "NONE")</f>
        <v>44590</v>
      </c>
      <c r="C797" s="10">
        <v>45627</v>
      </c>
      <c r="D797" s="9" t="str">
        <v>af4e0c6c</v>
      </c>
      <c r="E797" s="9" t="str">
        <f>_xlfn.XLOOKUP(D797, Content!A:A, Content!C:C, "NONE")</f>
        <v>Tamil</v>
      </c>
    </row>
    <row r="798" spans="1:5" x14ac:dyDescent="0.3">
      <c r="A798" s="9">
        <v>10075</v>
      </c>
      <c r="B798" s="10" cm="1">
        <f t="array" ref="B798">_xlfn._xlws.FILTER(Bookings!C:C, (Bookings!A:A=A798) * (Bookings!D:D="New"), "NONE")</f>
        <v>44590</v>
      </c>
      <c r="C798" s="10">
        <v>44805</v>
      </c>
      <c r="D798" s="9" t="str">
        <v>6cec19a5</v>
      </c>
      <c r="E798" s="9" t="str">
        <f>_xlfn.XLOOKUP(D798, Content!A:A, Content!C:C, "NONE")</f>
        <v>Malayalam</v>
      </c>
    </row>
    <row r="799" spans="1:5" x14ac:dyDescent="0.3">
      <c r="A799" s="9">
        <v>10075</v>
      </c>
      <c r="B799" s="10" cm="1">
        <f t="array" ref="B799">_xlfn._xlws.FILTER(Bookings!C:C, (Bookings!A:A=A799) * (Bookings!D:D="New"), "NONE")</f>
        <v>44590</v>
      </c>
      <c r="C799" s="10">
        <v>45261</v>
      </c>
      <c r="D799" s="9" t="str">
        <v>3abe3a47</v>
      </c>
      <c r="E799" s="9" t="str">
        <f>_xlfn.XLOOKUP(D799, Content!A:A, Content!C:C, "NONE")</f>
        <v>English</v>
      </c>
    </row>
    <row r="800" spans="1:5" x14ac:dyDescent="0.3">
      <c r="A800" s="9">
        <v>10075</v>
      </c>
      <c r="B800" s="10" cm="1">
        <f t="array" ref="B800">_xlfn._xlws.FILTER(Bookings!C:C, (Bookings!A:A=A800) * (Bookings!D:D="New"), "NONE")</f>
        <v>44590</v>
      </c>
      <c r="C800" s="10">
        <v>44896</v>
      </c>
      <c r="D800" s="9" t="str">
        <v>044707f1</v>
      </c>
      <c r="E800" s="9" t="str">
        <f>_xlfn.XLOOKUP(D800, Content!A:A, Content!C:C, "NONE")</f>
        <v>Kannada</v>
      </c>
    </row>
    <row r="801" spans="1:5" x14ac:dyDescent="0.3">
      <c r="A801" s="9">
        <v>10075</v>
      </c>
      <c r="B801" s="10" cm="1">
        <f t="array" ref="B801">_xlfn._xlws.FILTER(Bookings!C:C, (Bookings!A:A=A801) * (Bookings!D:D="New"), "NONE")</f>
        <v>44590</v>
      </c>
      <c r="C801" s="10">
        <v>44835</v>
      </c>
      <c r="D801" s="9" t="str">
        <v>ae026103</v>
      </c>
      <c r="E801" s="9" t="str">
        <f>_xlfn.XLOOKUP(D801, Content!A:A, Content!C:C, "NONE")</f>
        <v>Kannada</v>
      </c>
    </row>
    <row r="802" spans="1:5" x14ac:dyDescent="0.3">
      <c r="A802" s="9">
        <v>10075</v>
      </c>
      <c r="B802" s="10" cm="1">
        <f t="array" ref="B802">_xlfn._xlws.FILTER(Bookings!C:C, (Bookings!A:A=A802) * (Bookings!D:D="New"), "NONE")</f>
        <v>44590</v>
      </c>
      <c r="C802" s="10">
        <v>44713</v>
      </c>
      <c r="D802" s="9" t="str">
        <v>9c8c4c67</v>
      </c>
      <c r="E802" s="9" t="str">
        <f>_xlfn.XLOOKUP(D802, Content!A:A, Content!C:C, "NONE")</f>
        <v>English</v>
      </c>
    </row>
    <row r="803" spans="1:5" x14ac:dyDescent="0.3">
      <c r="A803" s="9">
        <v>10075</v>
      </c>
      <c r="B803" s="10" cm="1">
        <f t="array" ref="B803">_xlfn._xlws.FILTER(Bookings!C:C, (Bookings!A:A=A803) * (Bookings!D:D="New"), "NONE")</f>
        <v>44590</v>
      </c>
      <c r="C803" s="10">
        <v>45383</v>
      </c>
      <c r="D803" s="9" t="str">
        <v>0be1e40e</v>
      </c>
      <c r="E803" s="9" t="str">
        <f>_xlfn.XLOOKUP(D803, Content!A:A, Content!C:C, "NONE")</f>
        <v>Telugu</v>
      </c>
    </row>
    <row r="804" spans="1:5" x14ac:dyDescent="0.3">
      <c r="A804" s="9">
        <v>10076</v>
      </c>
      <c r="B804" s="10" cm="1">
        <f t="array" ref="B804">_xlfn._xlws.FILTER(Bookings!C:C, (Bookings!A:A=A804) * (Bookings!D:D="New"), "NONE")</f>
        <v>44606</v>
      </c>
      <c r="C804" s="10">
        <v>44958</v>
      </c>
      <c r="D804" s="9" t="str">
        <v>e0abb092</v>
      </c>
      <c r="E804" s="9" t="str">
        <f>_xlfn.XLOOKUP(D804, Content!A:A, Content!C:C, "NONE")</f>
        <v>Malayalam</v>
      </c>
    </row>
    <row r="805" spans="1:5" x14ac:dyDescent="0.3">
      <c r="A805" s="9">
        <v>10076</v>
      </c>
      <c r="B805" s="10" cm="1">
        <f t="array" ref="B805">_xlfn._xlws.FILTER(Bookings!C:C, (Bookings!A:A=A805) * (Bookings!D:D="New"), "NONE")</f>
        <v>44606</v>
      </c>
      <c r="C805" s="10">
        <v>44713</v>
      </c>
      <c r="D805" s="9" t="str">
        <v>044707f1</v>
      </c>
      <c r="E805" s="9" t="str">
        <f>_xlfn.XLOOKUP(D805, Content!A:A, Content!C:C, "NONE")</f>
        <v>Kannada</v>
      </c>
    </row>
    <row r="806" spans="1:5" x14ac:dyDescent="0.3">
      <c r="A806" s="9">
        <v>10076</v>
      </c>
      <c r="B806" s="10" cm="1">
        <f t="array" ref="B806">_xlfn._xlws.FILTER(Bookings!C:C, (Bookings!A:A=A806) * (Bookings!D:D="New"), "NONE")</f>
        <v>44606</v>
      </c>
      <c r="C806" s="10">
        <v>45536</v>
      </c>
      <c r="D806" s="9" t="str">
        <v>e2949854</v>
      </c>
      <c r="E806" s="9" t="str">
        <f>_xlfn.XLOOKUP(D806, Content!A:A, Content!C:C, "NONE")</f>
        <v>Malayalam</v>
      </c>
    </row>
    <row r="807" spans="1:5" x14ac:dyDescent="0.3">
      <c r="A807" s="9">
        <v>10076</v>
      </c>
      <c r="B807" s="10" cm="1">
        <f t="array" ref="B807">_xlfn._xlws.FILTER(Bookings!C:C, (Bookings!A:A=A807) * (Bookings!D:D="New"), "NONE")</f>
        <v>44606</v>
      </c>
      <c r="C807" s="10">
        <v>44562</v>
      </c>
      <c r="D807" s="9" t="str">
        <v>18f2ed16</v>
      </c>
      <c r="E807" s="9" t="str">
        <f>_xlfn.XLOOKUP(D807, Content!A:A, Content!C:C, "NONE")</f>
        <v>Malayalam</v>
      </c>
    </row>
    <row r="808" spans="1:5" x14ac:dyDescent="0.3">
      <c r="A808" s="9">
        <v>10076</v>
      </c>
      <c r="B808" s="10" cm="1">
        <f t="array" ref="B808">_xlfn._xlws.FILTER(Bookings!C:C, (Bookings!A:A=A808) * (Bookings!D:D="New"), "NONE")</f>
        <v>44606</v>
      </c>
      <c r="C808" s="10">
        <v>44866</v>
      </c>
      <c r="D808" s="9" t="str">
        <v>591bdfe5</v>
      </c>
      <c r="E808" s="9" t="str">
        <f>_xlfn.XLOOKUP(D808, Content!A:A, Content!C:C, "NONE")</f>
        <v>Kannada</v>
      </c>
    </row>
    <row r="809" spans="1:5" x14ac:dyDescent="0.3">
      <c r="A809" s="9">
        <v>10076</v>
      </c>
      <c r="B809" s="10" cm="1">
        <f t="array" ref="B809">_xlfn._xlws.FILTER(Bookings!C:C, (Bookings!A:A=A809) * (Bookings!D:D="New"), "NONE")</f>
        <v>44606</v>
      </c>
      <c r="C809" s="10">
        <v>45474</v>
      </c>
      <c r="D809" s="9" t="str">
        <v>e24dee1d</v>
      </c>
      <c r="E809" s="9" t="str">
        <f>_xlfn.XLOOKUP(D809, Content!A:A, Content!C:C, "NONE")</f>
        <v>Telugu</v>
      </c>
    </row>
    <row r="810" spans="1:5" x14ac:dyDescent="0.3">
      <c r="A810" s="9">
        <v>10076</v>
      </c>
      <c r="B810" s="10" cm="1">
        <f t="array" ref="B810">_xlfn._xlws.FILTER(Bookings!C:C, (Bookings!A:A=A810) * (Bookings!D:D="New"), "NONE")</f>
        <v>44606</v>
      </c>
      <c r="C810" s="10">
        <v>44743</v>
      </c>
      <c r="D810" s="9" t="str">
        <v>53dcee70</v>
      </c>
      <c r="E810" s="9" t="str">
        <f>_xlfn.XLOOKUP(D810, Content!A:A, Content!C:C, "NONE")</f>
        <v>Kannada</v>
      </c>
    </row>
    <row r="811" spans="1:5" x14ac:dyDescent="0.3">
      <c r="A811" s="9">
        <v>10076</v>
      </c>
      <c r="B811" s="10" cm="1">
        <f t="array" ref="B811">_xlfn._xlws.FILTER(Bookings!C:C, (Bookings!A:A=A811) * (Bookings!D:D="New"), "NONE")</f>
        <v>44606</v>
      </c>
      <c r="C811" s="10">
        <v>45536</v>
      </c>
      <c r="D811" s="9" t="str">
        <v>2e190b5a</v>
      </c>
      <c r="E811" s="9" t="str">
        <f>_xlfn.XLOOKUP(D811, Content!A:A, Content!C:C, "NONE")</f>
        <v>Tamil</v>
      </c>
    </row>
    <row r="812" spans="1:5" x14ac:dyDescent="0.3">
      <c r="A812" s="9">
        <v>10076</v>
      </c>
      <c r="B812" s="10" cm="1">
        <f t="array" ref="B812">_xlfn._xlws.FILTER(Bookings!C:C, (Bookings!A:A=A812) * (Bookings!D:D="New"), "NONE")</f>
        <v>44606</v>
      </c>
      <c r="C812" s="10">
        <v>45444</v>
      </c>
      <c r="D812" s="9" t="str">
        <v>586db896</v>
      </c>
      <c r="E812" s="9" t="str">
        <f>_xlfn.XLOOKUP(D812, Content!A:A, Content!C:C, "NONE")</f>
        <v>Tamil</v>
      </c>
    </row>
    <row r="813" spans="1:5" x14ac:dyDescent="0.3">
      <c r="A813" s="9">
        <v>10076</v>
      </c>
      <c r="B813" s="10" cm="1">
        <f t="array" ref="B813">_xlfn._xlws.FILTER(Bookings!C:C, (Bookings!A:A=A813) * (Bookings!D:D="New"), "NONE")</f>
        <v>44606</v>
      </c>
      <c r="C813" s="10">
        <v>45108</v>
      </c>
      <c r="D813" s="9" t="str">
        <v>f1c74cb8</v>
      </c>
      <c r="E813" s="9" t="str">
        <f>_xlfn.XLOOKUP(D813, Content!A:A, Content!C:C, "NONE")</f>
        <v>Kannada</v>
      </c>
    </row>
    <row r="814" spans="1:5" x14ac:dyDescent="0.3">
      <c r="A814" s="9">
        <v>10076</v>
      </c>
      <c r="B814" s="10" cm="1">
        <f t="array" ref="B814">_xlfn._xlws.FILTER(Bookings!C:C, (Bookings!A:A=A814) * (Bookings!D:D="New"), "NONE")</f>
        <v>44606</v>
      </c>
      <c r="C814" s="10">
        <v>44774</v>
      </c>
      <c r="D814" s="9" t="str">
        <v>92becfc7</v>
      </c>
      <c r="E814" s="9" t="str">
        <f>_xlfn.XLOOKUP(D814, Content!A:A, Content!C:C, "NONE")</f>
        <v>Hindi</v>
      </c>
    </row>
    <row r="815" spans="1:5" x14ac:dyDescent="0.3">
      <c r="A815" s="9">
        <v>10076</v>
      </c>
      <c r="B815" s="10" cm="1">
        <f t="array" ref="B815">_xlfn._xlws.FILTER(Bookings!C:C, (Bookings!A:A=A815) * (Bookings!D:D="New"), "NONE")</f>
        <v>44606</v>
      </c>
      <c r="C815" s="10">
        <v>45413</v>
      </c>
      <c r="D815" s="9" t="str">
        <v>67b09f1b</v>
      </c>
      <c r="E815" s="9" t="str">
        <f>_xlfn.XLOOKUP(D815, Content!A:A, Content!C:C, "NONE")</f>
        <v>English</v>
      </c>
    </row>
    <row r="816" spans="1:5" x14ac:dyDescent="0.3">
      <c r="A816" s="9">
        <v>10076</v>
      </c>
      <c r="B816" s="10" cm="1">
        <f t="array" ref="B816">_xlfn._xlws.FILTER(Bookings!C:C, (Bookings!A:A=A816) * (Bookings!D:D="New"), "NONE")</f>
        <v>44606</v>
      </c>
      <c r="C816" s="10">
        <v>44927</v>
      </c>
      <c r="D816" s="9" t="str">
        <v>c5000cc1</v>
      </c>
      <c r="E816" s="9" t="str">
        <f>_xlfn.XLOOKUP(D816, Content!A:A, Content!C:C, "NONE")</f>
        <v>Malayalam</v>
      </c>
    </row>
    <row r="817" spans="1:5" x14ac:dyDescent="0.3">
      <c r="A817" s="9">
        <v>10077</v>
      </c>
      <c r="B817" s="10" cm="1">
        <f t="array" ref="B817">_xlfn._xlws.FILTER(Bookings!C:C, (Bookings!A:A=A817) * (Bookings!D:D="New"), "NONE")</f>
        <v>44304</v>
      </c>
      <c r="C817" s="10">
        <v>44682</v>
      </c>
      <c r="D817" s="9" t="str">
        <v>9452bf77</v>
      </c>
      <c r="E817" s="9" t="str">
        <f>_xlfn.XLOOKUP(D817, Content!A:A, Content!C:C, "NONE")</f>
        <v>English</v>
      </c>
    </row>
    <row r="818" spans="1:5" x14ac:dyDescent="0.3">
      <c r="A818" s="9">
        <v>10077</v>
      </c>
      <c r="B818" s="10" cm="1">
        <f t="array" ref="B818">_xlfn._xlws.FILTER(Bookings!C:C, (Bookings!A:A=A818) * (Bookings!D:D="New"), "NONE")</f>
        <v>44304</v>
      </c>
      <c r="C818" s="10">
        <v>45323</v>
      </c>
      <c r="D818" s="9" t="str">
        <v>cc777b0c</v>
      </c>
      <c r="E818" s="9" t="str">
        <f>_xlfn.XLOOKUP(D818, Content!A:A, Content!C:C, "NONE")</f>
        <v>Hindi</v>
      </c>
    </row>
    <row r="819" spans="1:5" x14ac:dyDescent="0.3">
      <c r="A819" s="9">
        <v>10077</v>
      </c>
      <c r="B819" s="10" cm="1">
        <f t="array" ref="B819">_xlfn._xlws.FILTER(Bookings!C:C, (Bookings!A:A=A819) * (Bookings!D:D="New"), "NONE")</f>
        <v>44304</v>
      </c>
      <c r="C819" s="10">
        <v>45078</v>
      </c>
      <c r="D819" s="9" t="str">
        <v>982b8061</v>
      </c>
      <c r="E819" s="9" t="str">
        <f>_xlfn.XLOOKUP(D819, Content!A:A, Content!C:C, "NONE")</f>
        <v>Malayalam</v>
      </c>
    </row>
    <row r="820" spans="1:5" x14ac:dyDescent="0.3">
      <c r="A820" s="9">
        <v>10077</v>
      </c>
      <c r="B820" s="10" cm="1">
        <f t="array" ref="B820">_xlfn._xlws.FILTER(Bookings!C:C, (Bookings!A:A=A820) * (Bookings!D:D="New"), "NONE")</f>
        <v>44304</v>
      </c>
      <c r="C820" s="10">
        <v>45536</v>
      </c>
      <c r="D820" s="9" t="str">
        <v>7bc7f2c7</v>
      </c>
      <c r="E820" s="9" t="str">
        <f>_xlfn.XLOOKUP(D820, Content!A:A, Content!C:C, "NONE")</f>
        <v>Tamil</v>
      </c>
    </row>
    <row r="821" spans="1:5" x14ac:dyDescent="0.3">
      <c r="A821" s="9">
        <v>10077</v>
      </c>
      <c r="B821" s="10" cm="1">
        <f t="array" ref="B821">_xlfn._xlws.FILTER(Bookings!C:C, (Bookings!A:A=A821) * (Bookings!D:D="New"), "NONE")</f>
        <v>44304</v>
      </c>
      <c r="C821" s="10">
        <v>45047</v>
      </c>
      <c r="D821" s="9" t="str">
        <v>7fd28e87</v>
      </c>
      <c r="E821" s="9" t="str">
        <f>_xlfn.XLOOKUP(D821, Content!A:A, Content!C:C, "NONE")</f>
        <v>Malayalam</v>
      </c>
    </row>
    <row r="822" spans="1:5" x14ac:dyDescent="0.3">
      <c r="A822" s="9">
        <v>10077</v>
      </c>
      <c r="B822" s="10" cm="1">
        <f t="array" ref="B822">_xlfn._xlws.FILTER(Bookings!C:C, (Bookings!A:A=A822) * (Bookings!D:D="New"), "NONE")</f>
        <v>44304</v>
      </c>
      <c r="C822" s="10">
        <v>44743</v>
      </c>
      <c r="D822" s="9" t="str">
        <v>74c9ff93</v>
      </c>
      <c r="E822" s="9" t="str">
        <f>_xlfn.XLOOKUP(D822, Content!A:A, Content!C:C, "NONE")</f>
        <v>English</v>
      </c>
    </row>
    <row r="823" spans="1:5" x14ac:dyDescent="0.3">
      <c r="A823" s="9">
        <v>10077</v>
      </c>
      <c r="B823" s="10" cm="1">
        <f t="array" ref="B823">_xlfn._xlws.FILTER(Bookings!C:C, (Bookings!A:A=A823) * (Bookings!D:D="New"), "NONE")</f>
        <v>44304</v>
      </c>
      <c r="C823" s="10">
        <v>45292</v>
      </c>
      <c r="D823" s="9" t="str">
        <v>2f9c6d63</v>
      </c>
      <c r="E823" s="9" t="str">
        <f>_xlfn.XLOOKUP(D823, Content!A:A, Content!C:C, "NONE")</f>
        <v>Tamil</v>
      </c>
    </row>
    <row r="824" spans="1:5" x14ac:dyDescent="0.3">
      <c r="A824" s="9">
        <v>10077</v>
      </c>
      <c r="B824" s="10" cm="1">
        <f t="array" ref="B824">_xlfn._xlws.FILTER(Bookings!C:C, (Bookings!A:A=A824) * (Bookings!D:D="New"), "NONE")</f>
        <v>44304</v>
      </c>
      <c r="C824" s="10">
        <v>45566</v>
      </c>
      <c r="D824" s="9" t="str">
        <v>7fb18db3</v>
      </c>
      <c r="E824" s="9" t="str">
        <f>_xlfn.XLOOKUP(D824, Content!A:A, Content!C:C, "NONE")</f>
        <v>Hindi</v>
      </c>
    </row>
    <row r="825" spans="1:5" x14ac:dyDescent="0.3">
      <c r="A825" s="9">
        <v>10077</v>
      </c>
      <c r="B825" s="10" cm="1">
        <f t="array" ref="B825">_xlfn._xlws.FILTER(Bookings!C:C, (Bookings!A:A=A825) * (Bookings!D:D="New"), "NONE")</f>
        <v>44304</v>
      </c>
      <c r="C825" s="10">
        <v>45505</v>
      </c>
      <c r="D825" s="9" t="str">
        <v>18f2ed16</v>
      </c>
      <c r="E825" s="9" t="str">
        <f>_xlfn.XLOOKUP(D825, Content!A:A, Content!C:C, "NONE")</f>
        <v>Malayalam</v>
      </c>
    </row>
    <row r="826" spans="1:5" x14ac:dyDescent="0.3">
      <c r="A826" s="9">
        <v>10077</v>
      </c>
      <c r="B826" s="10" cm="1">
        <f t="array" ref="B826">_xlfn._xlws.FILTER(Bookings!C:C, (Bookings!A:A=A826) * (Bookings!D:D="New"), "NONE")</f>
        <v>44304</v>
      </c>
      <c r="C826" s="10">
        <v>45597</v>
      </c>
      <c r="D826" s="9" t="str">
        <v>ae026103</v>
      </c>
      <c r="E826" s="9" t="str">
        <f>_xlfn.XLOOKUP(D826, Content!A:A, Content!C:C, "NONE")</f>
        <v>Kannada</v>
      </c>
    </row>
    <row r="827" spans="1:5" x14ac:dyDescent="0.3">
      <c r="A827" s="9">
        <v>10077</v>
      </c>
      <c r="B827" s="10" cm="1">
        <f t="array" ref="B827">_xlfn._xlws.FILTER(Bookings!C:C, (Bookings!A:A=A827) * (Bookings!D:D="New"), "NONE")</f>
        <v>44304</v>
      </c>
      <c r="C827" s="10">
        <v>45292</v>
      </c>
      <c r="D827" s="9" t="str">
        <v>4130ea10</v>
      </c>
      <c r="E827" s="9" t="str">
        <f>_xlfn.XLOOKUP(D827, Content!A:A, Content!C:C, "NONE")</f>
        <v>Kannada</v>
      </c>
    </row>
    <row r="828" spans="1:5" x14ac:dyDescent="0.3">
      <c r="A828" s="9">
        <v>10077</v>
      </c>
      <c r="B828" s="10" cm="1">
        <f t="array" ref="B828">_xlfn._xlws.FILTER(Bookings!C:C, (Bookings!A:A=A828) * (Bookings!D:D="New"), "NONE")</f>
        <v>44304</v>
      </c>
      <c r="C828" s="10">
        <v>44621</v>
      </c>
      <c r="D828" s="9" t="str">
        <v>b9f74c1c</v>
      </c>
      <c r="E828" s="9" t="str">
        <f>_xlfn.XLOOKUP(D828, Content!A:A, Content!C:C, "NONE")</f>
        <v>Malayalam</v>
      </c>
    </row>
    <row r="829" spans="1:5" x14ac:dyDescent="0.3">
      <c r="A829" s="9">
        <v>10077</v>
      </c>
      <c r="B829" s="10" cm="1">
        <f t="array" ref="B829">_xlfn._xlws.FILTER(Bookings!C:C, (Bookings!A:A=A829) * (Bookings!D:D="New"), "NONE")</f>
        <v>44304</v>
      </c>
      <c r="C829" s="10">
        <v>44866</v>
      </c>
      <c r="D829" s="9" t="str">
        <v>e0abb092</v>
      </c>
      <c r="E829" s="9" t="str">
        <f>_xlfn.XLOOKUP(D829, Content!A:A, Content!C:C, "NONE")</f>
        <v>Malayalam</v>
      </c>
    </row>
    <row r="830" spans="1:5" x14ac:dyDescent="0.3">
      <c r="A830" s="9">
        <v>10077</v>
      </c>
      <c r="B830" s="10" cm="1">
        <f t="array" ref="B830">_xlfn._xlws.FILTER(Bookings!C:C, (Bookings!A:A=A830) * (Bookings!D:D="New"), "NONE")</f>
        <v>44304</v>
      </c>
      <c r="C830" s="10">
        <v>45505</v>
      </c>
      <c r="D830" s="9" t="str">
        <v>5833d4f3</v>
      </c>
      <c r="E830" s="9" t="str">
        <f>_xlfn.XLOOKUP(D830, Content!A:A, Content!C:C, "NONE")</f>
        <v>Malayalam</v>
      </c>
    </row>
    <row r="831" spans="1:5" x14ac:dyDescent="0.3">
      <c r="A831" s="9">
        <v>10077</v>
      </c>
      <c r="B831" s="10" cm="1">
        <f t="array" ref="B831">_xlfn._xlws.FILTER(Bookings!C:C, (Bookings!A:A=A831) * (Bookings!D:D="New"), "NONE")</f>
        <v>44304</v>
      </c>
      <c r="C831" s="10">
        <v>45627</v>
      </c>
      <c r="D831" s="9" t="str">
        <v>607da286</v>
      </c>
      <c r="E831" s="9" t="str">
        <f>_xlfn.XLOOKUP(D831, Content!A:A, Content!C:C, "NONE")</f>
        <v>Kannada</v>
      </c>
    </row>
    <row r="832" spans="1:5" x14ac:dyDescent="0.3">
      <c r="A832" s="9">
        <v>10078</v>
      </c>
      <c r="B832" s="10" cm="1">
        <f t="array" ref="B832">_xlfn._xlws.FILTER(Bookings!C:C, (Bookings!A:A=A832) * (Bookings!D:D="New"), "NONE")</f>
        <v>44075</v>
      </c>
      <c r="C832" s="10">
        <v>45231</v>
      </c>
      <c r="D832" s="9" t="str">
        <v>6d9b457c</v>
      </c>
      <c r="E832" s="9" t="str">
        <f>_xlfn.XLOOKUP(D832, Content!A:A, Content!C:C, "NONE")</f>
        <v>English</v>
      </c>
    </row>
    <row r="833" spans="1:5" x14ac:dyDescent="0.3">
      <c r="A833" s="9">
        <v>10078</v>
      </c>
      <c r="B833" s="10" cm="1">
        <f t="array" ref="B833">_xlfn._xlws.FILTER(Bookings!C:C, (Bookings!A:A=A833) * (Bookings!D:D="New"), "NONE")</f>
        <v>44075</v>
      </c>
      <c r="C833" s="10">
        <v>44621</v>
      </c>
      <c r="D833" s="9" t="str">
        <v>044707f1</v>
      </c>
      <c r="E833" s="9" t="str">
        <f>_xlfn.XLOOKUP(D833, Content!A:A, Content!C:C, "NONE")</f>
        <v>Kannada</v>
      </c>
    </row>
    <row r="834" spans="1:5" x14ac:dyDescent="0.3">
      <c r="A834" s="9">
        <v>10078</v>
      </c>
      <c r="B834" s="10" cm="1">
        <f t="array" ref="B834">_xlfn._xlws.FILTER(Bookings!C:C, (Bookings!A:A=A834) * (Bookings!D:D="New"), "NONE")</f>
        <v>44075</v>
      </c>
      <c r="C834" s="10">
        <v>44593</v>
      </c>
      <c r="D834" s="9" t="str">
        <v>7bc7f2c7</v>
      </c>
      <c r="E834" s="9" t="str">
        <f>_xlfn.XLOOKUP(D834, Content!A:A, Content!C:C, "NONE")</f>
        <v>Tamil</v>
      </c>
    </row>
    <row r="835" spans="1:5" x14ac:dyDescent="0.3">
      <c r="A835" s="9">
        <v>10078</v>
      </c>
      <c r="B835" s="10" cm="1">
        <f t="array" ref="B835">_xlfn._xlws.FILTER(Bookings!C:C, (Bookings!A:A=A835) * (Bookings!D:D="New"), "NONE")</f>
        <v>44075</v>
      </c>
      <c r="C835" s="10">
        <v>45231</v>
      </c>
      <c r="D835" s="9" t="str">
        <v>af4e0c6c</v>
      </c>
      <c r="E835" s="9" t="str">
        <f>_xlfn.XLOOKUP(D835, Content!A:A, Content!C:C, "NONE")</f>
        <v>Tamil</v>
      </c>
    </row>
    <row r="836" spans="1:5" x14ac:dyDescent="0.3">
      <c r="A836" s="9">
        <v>10078</v>
      </c>
      <c r="B836" s="10" cm="1">
        <f t="array" ref="B836">_xlfn._xlws.FILTER(Bookings!C:C, (Bookings!A:A=A836) * (Bookings!D:D="New"), "NONE")</f>
        <v>44075</v>
      </c>
      <c r="C836" s="10">
        <v>45017</v>
      </c>
      <c r="D836" s="9" t="str">
        <v>921da29a</v>
      </c>
      <c r="E836" s="9" t="str">
        <f>_xlfn.XLOOKUP(D836, Content!A:A, Content!C:C, "NONE")</f>
        <v>English</v>
      </c>
    </row>
    <row r="837" spans="1:5" x14ac:dyDescent="0.3">
      <c r="A837" s="9">
        <v>10078</v>
      </c>
      <c r="B837" s="10" cm="1">
        <f t="array" ref="B837">_xlfn._xlws.FILTER(Bookings!C:C, (Bookings!A:A=A837) * (Bookings!D:D="New"), "NONE")</f>
        <v>44075</v>
      </c>
      <c r="C837" s="10">
        <v>44774</v>
      </c>
      <c r="D837" s="9" t="str">
        <v>e0abb092</v>
      </c>
      <c r="E837" s="9" t="str">
        <f>_xlfn.XLOOKUP(D837, Content!A:A, Content!C:C, "NONE")</f>
        <v>Malayalam</v>
      </c>
    </row>
    <row r="838" spans="1:5" x14ac:dyDescent="0.3">
      <c r="A838" s="9">
        <v>10078</v>
      </c>
      <c r="B838" s="10" cm="1">
        <f t="array" ref="B838">_xlfn._xlws.FILTER(Bookings!C:C, (Bookings!A:A=A838) * (Bookings!D:D="New"), "NONE")</f>
        <v>44075</v>
      </c>
      <c r="C838" s="10">
        <v>45444</v>
      </c>
      <c r="D838" s="9" t="str">
        <v>5c52d1ad</v>
      </c>
      <c r="E838" s="9" t="str">
        <f>_xlfn.XLOOKUP(D838, Content!A:A, Content!C:C, "NONE")</f>
        <v>Telugu</v>
      </c>
    </row>
    <row r="839" spans="1:5" x14ac:dyDescent="0.3">
      <c r="A839" s="9">
        <v>10079</v>
      </c>
      <c r="B839" s="10" cm="1">
        <f t="array" ref="B839">_xlfn._xlws.FILTER(Bookings!C:C, (Bookings!A:A=A839) * (Bookings!D:D="New"), "NONE")</f>
        <v>44672</v>
      </c>
      <c r="C839" s="10">
        <v>45292</v>
      </c>
      <c r="D839" s="9" t="str">
        <v>30bb7728</v>
      </c>
      <c r="E839" s="9" t="str">
        <f>_xlfn.XLOOKUP(D839, Content!A:A, Content!C:C, "NONE")</f>
        <v>Tamil</v>
      </c>
    </row>
    <row r="840" spans="1:5" x14ac:dyDescent="0.3">
      <c r="A840" s="9">
        <v>10079</v>
      </c>
      <c r="B840" s="10" cm="1">
        <f t="array" ref="B840">_xlfn._xlws.FILTER(Bookings!C:C, (Bookings!A:A=A840) * (Bookings!D:D="New"), "NONE")</f>
        <v>44672</v>
      </c>
      <c r="C840" s="10">
        <v>44958</v>
      </c>
      <c r="D840" s="9" t="str">
        <v>e2949854</v>
      </c>
      <c r="E840" s="9" t="str">
        <f>_xlfn.XLOOKUP(D840, Content!A:A, Content!C:C, "NONE")</f>
        <v>Malayalam</v>
      </c>
    </row>
    <row r="841" spans="1:5" x14ac:dyDescent="0.3">
      <c r="A841" s="9">
        <v>10079</v>
      </c>
      <c r="B841" s="10" cm="1">
        <f t="array" ref="B841">_xlfn._xlws.FILTER(Bookings!C:C, (Bookings!A:A=A841) * (Bookings!D:D="New"), "NONE")</f>
        <v>44672</v>
      </c>
      <c r="C841" s="10">
        <v>45139</v>
      </c>
      <c r="D841" s="9" t="str">
        <v>e0abb092</v>
      </c>
      <c r="E841" s="9" t="str">
        <f>_xlfn.XLOOKUP(D841, Content!A:A, Content!C:C, "NONE")</f>
        <v>Malayalam</v>
      </c>
    </row>
    <row r="842" spans="1:5" x14ac:dyDescent="0.3">
      <c r="A842" s="9">
        <v>10079</v>
      </c>
      <c r="B842" s="10" cm="1">
        <f t="array" ref="B842">_xlfn._xlws.FILTER(Bookings!C:C, (Bookings!A:A=A842) * (Bookings!D:D="New"), "NONE")</f>
        <v>44672</v>
      </c>
      <c r="C842" s="10">
        <v>44682</v>
      </c>
      <c r="D842" s="9" t="str">
        <v>1187d074</v>
      </c>
      <c r="E842" s="9" t="str">
        <f>_xlfn.XLOOKUP(D842, Content!A:A, Content!C:C, "NONE")</f>
        <v>English</v>
      </c>
    </row>
    <row r="843" spans="1:5" x14ac:dyDescent="0.3">
      <c r="A843" s="9">
        <v>10079</v>
      </c>
      <c r="B843" s="10" cm="1">
        <f t="array" ref="B843">_xlfn._xlws.FILTER(Bookings!C:C, (Bookings!A:A=A843) * (Bookings!D:D="New"), "NONE")</f>
        <v>44672</v>
      </c>
      <c r="C843" s="10">
        <v>45139</v>
      </c>
      <c r="D843" s="9" t="str">
        <v>9c8c4c67</v>
      </c>
      <c r="E843" s="9" t="str">
        <f>_xlfn.XLOOKUP(D843, Content!A:A, Content!C:C, "NONE")</f>
        <v>English</v>
      </c>
    </row>
    <row r="844" spans="1:5" x14ac:dyDescent="0.3">
      <c r="A844" s="9">
        <v>10080</v>
      </c>
      <c r="B844" s="10" cm="1">
        <f t="array" ref="B844">_xlfn._xlws.FILTER(Bookings!C:C, (Bookings!A:A=A844) * (Bookings!D:D="New"), "NONE")</f>
        <v>44374</v>
      </c>
      <c r="C844" s="10">
        <v>45536</v>
      </c>
      <c r="D844" s="9" t="str">
        <v>67b09f1b</v>
      </c>
      <c r="E844" s="9" t="str">
        <f>_xlfn.XLOOKUP(D844, Content!A:A, Content!C:C, "NONE")</f>
        <v>English</v>
      </c>
    </row>
    <row r="845" spans="1:5" x14ac:dyDescent="0.3">
      <c r="A845" s="9">
        <v>10080</v>
      </c>
      <c r="B845" s="10" cm="1">
        <f t="array" ref="B845">_xlfn._xlws.FILTER(Bookings!C:C, (Bookings!A:A=A845) * (Bookings!D:D="New"), "NONE")</f>
        <v>44374</v>
      </c>
      <c r="C845" s="10">
        <v>45352</v>
      </c>
      <c r="D845" s="9" t="str">
        <v>e0abb092</v>
      </c>
      <c r="E845" s="9" t="str">
        <f>_xlfn.XLOOKUP(D845, Content!A:A, Content!C:C, "NONE")</f>
        <v>Malayalam</v>
      </c>
    </row>
    <row r="846" spans="1:5" x14ac:dyDescent="0.3">
      <c r="A846" s="9">
        <v>10080</v>
      </c>
      <c r="B846" s="10" cm="1">
        <f t="array" ref="B846">_xlfn._xlws.FILTER(Bookings!C:C, (Bookings!A:A=A846) * (Bookings!D:D="New"), "NONE")</f>
        <v>44374</v>
      </c>
      <c r="C846" s="10">
        <v>45566</v>
      </c>
      <c r="D846" s="9" t="str">
        <v>fd1ad95a</v>
      </c>
      <c r="E846" s="9" t="str">
        <f>_xlfn.XLOOKUP(D846, Content!A:A, Content!C:C, "NONE")</f>
        <v>English</v>
      </c>
    </row>
    <row r="847" spans="1:5" x14ac:dyDescent="0.3">
      <c r="A847" s="9">
        <v>10080</v>
      </c>
      <c r="B847" s="10" cm="1">
        <f t="array" ref="B847">_xlfn._xlws.FILTER(Bookings!C:C, (Bookings!A:A=A847) * (Bookings!D:D="New"), "NONE")</f>
        <v>44374</v>
      </c>
      <c r="C847" s="10">
        <v>45444</v>
      </c>
      <c r="D847" s="9" t="str">
        <v>7fc77e90</v>
      </c>
      <c r="E847" s="9" t="str">
        <f>_xlfn.XLOOKUP(D847, Content!A:A, Content!C:C, "NONE")</f>
        <v>Malayalam</v>
      </c>
    </row>
    <row r="848" spans="1:5" x14ac:dyDescent="0.3">
      <c r="A848" s="9">
        <v>10080</v>
      </c>
      <c r="B848" s="10" cm="1">
        <f t="array" ref="B848">_xlfn._xlws.FILTER(Bookings!C:C, (Bookings!A:A=A848) * (Bookings!D:D="New"), "NONE")</f>
        <v>44374</v>
      </c>
      <c r="C848" s="10">
        <v>44652</v>
      </c>
      <c r="D848" s="9" t="str">
        <v>53dcee70</v>
      </c>
      <c r="E848" s="9" t="str">
        <f>_xlfn.XLOOKUP(D848, Content!A:A, Content!C:C, "NONE")</f>
        <v>Kannada</v>
      </c>
    </row>
    <row r="849" spans="1:5" x14ac:dyDescent="0.3">
      <c r="A849" s="9">
        <v>10080</v>
      </c>
      <c r="B849" s="10" cm="1">
        <f t="array" ref="B849">_xlfn._xlws.FILTER(Bookings!C:C, (Bookings!A:A=A849) * (Bookings!D:D="New"), "NONE")</f>
        <v>44374</v>
      </c>
      <c r="C849" s="10">
        <v>45017</v>
      </c>
      <c r="D849" s="9" t="str">
        <v>872a4423</v>
      </c>
      <c r="E849" s="9" t="str">
        <f>_xlfn.XLOOKUP(D849, Content!A:A, Content!C:C, "NONE")</f>
        <v>Hindi</v>
      </c>
    </row>
    <row r="850" spans="1:5" x14ac:dyDescent="0.3">
      <c r="A850" s="9">
        <v>10080</v>
      </c>
      <c r="B850" s="10" cm="1">
        <f t="array" ref="B850">_xlfn._xlws.FILTER(Bookings!C:C, (Bookings!A:A=A850) * (Bookings!D:D="New"), "NONE")</f>
        <v>44374</v>
      </c>
      <c r="C850" s="10">
        <v>44682</v>
      </c>
      <c r="D850" s="9" t="str">
        <v>420e1019</v>
      </c>
      <c r="E850" s="9" t="str">
        <f>_xlfn.XLOOKUP(D850, Content!A:A, Content!C:C, "NONE")</f>
        <v>Tamil</v>
      </c>
    </row>
    <row r="851" spans="1:5" x14ac:dyDescent="0.3">
      <c r="A851" s="9">
        <v>10080</v>
      </c>
      <c r="B851" s="10" cm="1">
        <f t="array" ref="B851">_xlfn._xlws.FILTER(Bookings!C:C, (Bookings!A:A=A851) * (Bookings!D:D="New"), "NONE")</f>
        <v>44374</v>
      </c>
      <c r="C851" s="10">
        <v>44866</v>
      </c>
      <c r="D851" s="9" t="str">
        <v>e2949854</v>
      </c>
      <c r="E851" s="9" t="str">
        <f>_xlfn.XLOOKUP(D851, Content!A:A, Content!C:C, "NONE")</f>
        <v>Malayalam</v>
      </c>
    </row>
    <row r="852" spans="1:5" x14ac:dyDescent="0.3">
      <c r="A852" s="9">
        <v>10080</v>
      </c>
      <c r="B852" s="10" cm="1">
        <f t="array" ref="B852">_xlfn._xlws.FILTER(Bookings!C:C, (Bookings!A:A=A852) * (Bookings!D:D="New"), "NONE")</f>
        <v>44374</v>
      </c>
      <c r="C852" s="10">
        <v>44774</v>
      </c>
      <c r="D852" s="9" t="str">
        <v>5b93d799</v>
      </c>
      <c r="E852" s="9" t="str">
        <f>_xlfn.XLOOKUP(D852, Content!A:A, Content!C:C, "NONE")</f>
        <v>English</v>
      </c>
    </row>
    <row r="853" spans="1:5" x14ac:dyDescent="0.3">
      <c r="A853" s="9">
        <v>10080</v>
      </c>
      <c r="B853" s="10" cm="1">
        <f t="array" ref="B853">_xlfn._xlws.FILTER(Bookings!C:C, (Bookings!A:A=A853) * (Bookings!D:D="New"), "NONE")</f>
        <v>44374</v>
      </c>
      <c r="C853" s="10">
        <v>45444</v>
      </c>
      <c r="D853" s="9" t="str">
        <v>6fc6d737</v>
      </c>
      <c r="E853" s="9" t="str">
        <f>_xlfn.XLOOKUP(D853, Content!A:A, Content!C:C, "NONE")</f>
        <v>Malayalam</v>
      </c>
    </row>
    <row r="854" spans="1:5" x14ac:dyDescent="0.3">
      <c r="A854" s="9">
        <v>10080</v>
      </c>
      <c r="B854" s="10" cm="1">
        <f t="array" ref="B854">_xlfn._xlws.FILTER(Bookings!C:C, (Bookings!A:A=A854) * (Bookings!D:D="New"), "NONE")</f>
        <v>44374</v>
      </c>
      <c r="C854" s="10">
        <v>44621</v>
      </c>
      <c r="D854" s="9" t="str">
        <v>fcc640cb</v>
      </c>
      <c r="E854" s="9" t="str">
        <f>_xlfn.XLOOKUP(D854, Content!A:A, Content!C:C, "NONE")</f>
        <v>English</v>
      </c>
    </row>
    <row r="855" spans="1:5" x14ac:dyDescent="0.3">
      <c r="A855" s="9">
        <v>10080</v>
      </c>
      <c r="B855" s="10" cm="1">
        <f t="array" ref="B855">_xlfn._xlws.FILTER(Bookings!C:C, (Bookings!A:A=A855) * (Bookings!D:D="New"), "NONE")</f>
        <v>44374</v>
      </c>
      <c r="C855" s="10">
        <v>45047</v>
      </c>
      <c r="D855" s="9" t="str">
        <v>35e41ff6</v>
      </c>
      <c r="E855" s="9" t="str">
        <f>_xlfn.XLOOKUP(D855, Content!A:A, Content!C:C, "NONE")</f>
        <v>Telugu</v>
      </c>
    </row>
    <row r="856" spans="1:5" x14ac:dyDescent="0.3">
      <c r="A856" s="9">
        <v>10080</v>
      </c>
      <c r="B856" s="10" cm="1">
        <f t="array" ref="B856">_xlfn._xlws.FILTER(Bookings!C:C, (Bookings!A:A=A856) * (Bookings!D:D="New"), "NONE")</f>
        <v>44374</v>
      </c>
      <c r="C856" s="10">
        <v>44593</v>
      </c>
      <c r="D856" s="9" t="str">
        <v>cc9d9893</v>
      </c>
      <c r="E856" s="9" t="str">
        <f>_xlfn.XLOOKUP(D856, Content!A:A, Content!C:C, "NONE")</f>
        <v>Malayalam</v>
      </c>
    </row>
    <row r="857" spans="1:5" x14ac:dyDescent="0.3">
      <c r="A857" s="9">
        <v>10080</v>
      </c>
      <c r="B857" s="10" cm="1">
        <f t="array" ref="B857">_xlfn._xlws.FILTER(Bookings!C:C, (Bookings!A:A=A857) * (Bookings!D:D="New"), "NONE")</f>
        <v>44374</v>
      </c>
      <c r="C857" s="10">
        <v>45352</v>
      </c>
      <c r="D857" s="9" t="str">
        <v>2e190b5a</v>
      </c>
      <c r="E857" s="9" t="str">
        <f>_xlfn.XLOOKUP(D857, Content!A:A, Content!C:C, "NONE")</f>
        <v>Tamil</v>
      </c>
    </row>
    <row r="858" spans="1:5" x14ac:dyDescent="0.3">
      <c r="A858" s="9">
        <v>10081</v>
      </c>
      <c r="B858" s="10" cm="1">
        <f t="array" ref="B858">_xlfn._xlws.FILTER(Bookings!C:C, (Bookings!A:A=A858) * (Bookings!D:D="New"), "NONE")</f>
        <v>44354</v>
      </c>
      <c r="C858" s="10">
        <v>45566</v>
      </c>
      <c r="D858" s="9" t="str">
        <v>07976026</v>
      </c>
      <c r="E858" s="9" t="str">
        <f>_xlfn.XLOOKUP(D858, Content!A:A, Content!C:C, "NONE")</f>
        <v>Malayalam</v>
      </c>
    </row>
    <row r="859" spans="1:5" x14ac:dyDescent="0.3">
      <c r="A859" s="9">
        <v>10081</v>
      </c>
      <c r="B859" s="10" cm="1">
        <f t="array" ref="B859">_xlfn._xlws.FILTER(Bookings!C:C, (Bookings!A:A=A859) * (Bookings!D:D="New"), "NONE")</f>
        <v>44354</v>
      </c>
      <c r="C859" s="10">
        <v>44774</v>
      </c>
      <c r="D859" s="9" t="str">
        <v>5833d4f3</v>
      </c>
      <c r="E859" s="9" t="str">
        <f>_xlfn.XLOOKUP(D859, Content!A:A, Content!C:C, "NONE")</f>
        <v>Malayalam</v>
      </c>
    </row>
    <row r="860" spans="1:5" x14ac:dyDescent="0.3">
      <c r="A860" s="9">
        <v>10081</v>
      </c>
      <c r="B860" s="10" cm="1">
        <f t="array" ref="B860">_xlfn._xlws.FILTER(Bookings!C:C, (Bookings!A:A=A860) * (Bookings!D:D="New"), "NONE")</f>
        <v>44354</v>
      </c>
      <c r="C860" s="10">
        <v>44958</v>
      </c>
      <c r="D860" s="9" t="str">
        <v>6d9b457c</v>
      </c>
      <c r="E860" s="9" t="str">
        <f>_xlfn.XLOOKUP(D860, Content!A:A, Content!C:C, "NONE")</f>
        <v>English</v>
      </c>
    </row>
    <row r="861" spans="1:5" x14ac:dyDescent="0.3">
      <c r="A861" s="9">
        <v>10081</v>
      </c>
      <c r="B861" s="10" cm="1">
        <f t="array" ref="B861">_xlfn._xlws.FILTER(Bookings!C:C, (Bookings!A:A=A861) * (Bookings!D:D="New"), "NONE")</f>
        <v>44354</v>
      </c>
      <c r="C861" s="10">
        <v>45413</v>
      </c>
      <c r="D861" s="9" t="str">
        <v>18f2ed16</v>
      </c>
      <c r="E861" s="9" t="str">
        <f>_xlfn.XLOOKUP(D861, Content!A:A, Content!C:C, "NONE")</f>
        <v>Malayalam</v>
      </c>
    </row>
    <row r="862" spans="1:5" x14ac:dyDescent="0.3">
      <c r="A862" s="9">
        <v>10081</v>
      </c>
      <c r="B862" s="10" cm="1">
        <f t="array" ref="B862">_xlfn._xlws.FILTER(Bookings!C:C, (Bookings!A:A=A862) * (Bookings!D:D="New"), "NONE")</f>
        <v>44354</v>
      </c>
      <c r="C862" s="10">
        <v>45261</v>
      </c>
      <c r="D862" s="9" t="str">
        <v>74c9ff93</v>
      </c>
      <c r="E862" s="9" t="str">
        <f>_xlfn.XLOOKUP(D862, Content!A:A, Content!C:C, "NONE")</f>
        <v>English</v>
      </c>
    </row>
    <row r="863" spans="1:5" x14ac:dyDescent="0.3">
      <c r="A863" s="9">
        <v>10081</v>
      </c>
      <c r="B863" s="10" cm="1">
        <f t="array" ref="B863">_xlfn._xlws.FILTER(Bookings!C:C, (Bookings!A:A=A863) * (Bookings!D:D="New"), "NONE")</f>
        <v>44354</v>
      </c>
      <c r="C863" s="10">
        <v>45017</v>
      </c>
      <c r="D863" s="9" t="str">
        <v>586db896</v>
      </c>
      <c r="E863" s="9" t="str">
        <f>_xlfn.XLOOKUP(D863, Content!A:A, Content!C:C, "NONE")</f>
        <v>Tamil</v>
      </c>
    </row>
    <row r="864" spans="1:5" x14ac:dyDescent="0.3">
      <c r="A864" s="9">
        <v>10082</v>
      </c>
      <c r="B864" s="10" cm="1">
        <f t="array" ref="B864">_xlfn._xlws.FILTER(Bookings!C:C, (Bookings!A:A=A864) * (Bookings!D:D="New"), "NONE")</f>
        <v>43959</v>
      </c>
      <c r="C864" s="10">
        <v>45017</v>
      </c>
      <c r="D864" s="9" t="str">
        <v>1187d074</v>
      </c>
      <c r="E864" s="9" t="str">
        <f>_xlfn.XLOOKUP(D864, Content!A:A, Content!C:C, "NONE")</f>
        <v>English</v>
      </c>
    </row>
    <row r="865" spans="1:5" x14ac:dyDescent="0.3">
      <c r="A865" s="9">
        <v>10082</v>
      </c>
      <c r="B865" s="10" cm="1">
        <f t="array" ref="B865">_xlfn._xlws.FILTER(Bookings!C:C, (Bookings!A:A=A865) * (Bookings!D:D="New"), "NONE")</f>
        <v>43959</v>
      </c>
      <c r="C865" s="10">
        <v>45261</v>
      </c>
      <c r="D865" s="9" t="str">
        <v>fe99e0ba</v>
      </c>
      <c r="E865" s="9" t="str">
        <f>_xlfn.XLOOKUP(D865, Content!A:A, Content!C:C, "NONE")</f>
        <v>English</v>
      </c>
    </row>
    <row r="866" spans="1:5" x14ac:dyDescent="0.3">
      <c r="A866" s="9">
        <v>10082</v>
      </c>
      <c r="B866" s="10" cm="1">
        <f t="array" ref="B866">_xlfn._xlws.FILTER(Bookings!C:C, (Bookings!A:A=A866) * (Bookings!D:D="New"), "NONE")</f>
        <v>43959</v>
      </c>
      <c r="C866" s="10">
        <v>44562</v>
      </c>
      <c r="D866" s="9" t="str">
        <v>c5000cc1</v>
      </c>
      <c r="E866" s="9" t="str">
        <f>_xlfn.XLOOKUP(D866, Content!A:A, Content!C:C, "NONE")</f>
        <v>Malayalam</v>
      </c>
    </row>
    <row r="867" spans="1:5" x14ac:dyDescent="0.3">
      <c r="A867" s="9">
        <v>10082</v>
      </c>
      <c r="B867" s="10" cm="1">
        <f t="array" ref="B867">_xlfn._xlws.FILTER(Bookings!C:C, (Bookings!A:A=A867) * (Bookings!D:D="New"), "NONE")</f>
        <v>43959</v>
      </c>
      <c r="C867" s="10">
        <v>45139</v>
      </c>
      <c r="D867" s="9" t="str">
        <v>7495495f</v>
      </c>
      <c r="E867" s="9" t="str">
        <f>_xlfn.XLOOKUP(D867, Content!A:A, Content!C:C, "NONE")</f>
        <v>Malayalam</v>
      </c>
    </row>
    <row r="868" spans="1:5" x14ac:dyDescent="0.3">
      <c r="A868" s="9">
        <v>10082</v>
      </c>
      <c r="B868" s="10" cm="1">
        <f t="array" ref="B868">_xlfn._xlws.FILTER(Bookings!C:C, (Bookings!A:A=A868) * (Bookings!D:D="New"), "NONE")</f>
        <v>43959</v>
      </c>
      <c r="C868" s="10">
        <v>45352</v>
      </c>
      <c r="D868" s="9" t="str">
        <v>5833d4f3</v>
      </c>
      <c r="E868" s="9" t="str">
        <f>_xlfn.XLOOKUP(D868, Content!A:A, Content!C:C, "NONE")</f>
        <v>Malayalam</v>
      </c>
    </row>
    <row r="869" spans="1:5" x14ac:dyDescent="0.3">
      <c r="A869" s="9">
        <v>10082</v>
      </c>
      <c r="B869" s="10" cm="1">
        <f t="array" ref="B869">_xlfn._xlws.FILTER(Bookings!C:C, (Bookings!A:A=A869) * (Bookings!D:D="New"), "NONE")</f>
        <v>43959</v>
      </c>
      <c r="C869" s="10">
        <v>45352</v>
      </c>
      <c r="D869" s="9" t="str">
        <v>2f9c6d63</v>
      </c>
      <c r="E869" s="9" t="str">
        <f>_xlfn.XLOOKUP(D869, Content!A:A, Content!C:C, "NONE")</f>
        <v>Tamil</v>
      </c>
    </row>
    <row r="870" spans="1:5" x14ac:dyDescent="0.3">
      <c r="A870" s="9">
        <v>10082</v>
      </c>
      <c r="B870" s="10" cm="1">
        <f t="array" ref="B870">_xlfn._xlws.FILTER(Bookings!C:C, (Bookings!A:A=A870) * (Bookings!D:D="New"), "NONE")</f>
        <v>43959</v>
      </c>
      <c r="C870" s="10">
        <v>45047</v>
      </c>
      <c r="D870" s="9" t="str">
        <v>fc3255a1</v>
      </c>
      <c r="E870" s="9" t="str">
        <f>_xlfn.XLOOKUP(D870, Content!A:A, Content!C:C, "NONE")</f>
        <v>English</v>
      </c>
    </row>
    <row r="871" spans="1:5" x14ac:dyDescent="0.3">
      <c r="A871" s="9">
        <v>10082</v>
      </c>
      <c r="B871" s="10" cm="1">
        <f t="array" ref="B871">_xlfn._xlws.FILTER(Bookings!C:C, (Bookings!A:A=A871) * (Bookings!D:D="New"), "NONE")</f>
        <v>43959</v>
      </c>
      <c r="C871" s="10">
        <v>45627</v>
      </c>
      <c r="D871" s="9" t="str">
        <v>b9f74c1c</v>
      </c>
      <c r="E871" s="9" t="str">
        <f>_xlfn.XLOOKUP(D871, Content!A:A, Content!C:C, "NONE")</f>
        <v>Malayalam</v>
      </c>
    </row>
    <row r="872" spans="1:5" x14ac:dyDescent="0.3">
      <c r="A872" s="9">
        <v>10082</v>
      </c>
      <c r="B872" s="10" cm="1">
        <f t="array" ref="B872">_xlfn._xlws.FILTER(Bookings!C:C, (Bookings!A:A=A872) * (Bookings!D:D="New"), "NONE")</f>
        <v>43959</v>
      </c>
      <c r="C872" s="10">
        <v>44896</v>
      </c>
      <c r="D872" s="9" t="str">
        <v>586db896</v>
      </c>
      <c r="E872" s="9" t="str">
        <f>_xlfn.XLOOKUP(D872, Content!A:A, Content!C:C, "NONE")</f>
        <v>Tamil</v>
      </c>
    </row>
    <row r="873" spans="1:5" x14ac:dyDescent="0.3">
      <c r="A873" s="9">
        <v>10083</v>
      </c>
      <c r="B873" s="10" cm="1">
        <f t="array" ref="B873">_xlfn._xlws.FILTER(Bookings!C:C, (Bookings!A:A=A873) * (Bookings!D:D="New"), "NONE")</f>
        <v>44522</v>
      </c>
      <c r="C873" s="10">
        <v>45352</v>
      </c>
      <c r="D873" s="9" t="str">
        <v>c5c4fdf9</v>
      </c>
      <c r="E873" s="9" t="str">
        <f>_xlfn.XLOOKUP(D873, Content!A:A, Content!C:C, "NONE")</f>
        <v>Telugu</v>
      </c>
    </row>
    <row r="874" spans="1:5" x14ac:dyDescent="0.3">
      <c r="A874" s="9">
        <v>10083</v>
      </c>
      <c r="B874" s="10" cm="1">
        <f t="array" ref="B874">_xlfn._xlws.FILTER(Bookings!C:C, (Bookings!A:A=A874) * (Bookings!D:D="New"), "NONE")</f>
        <v>44522</v>
      </c>
      <c r="C874" s="10">
        <v>44896</v>
      </c>
      <c r="D874" s="9" t="str">
        <v>9c8c4c67</v>
      </c>
      <c r="E874" s="9" t="str">
        <f>_xlfn.XLOOKUP(D874, Content!A:A, Content!C:C, "NONE")</f>
        <v>English</v>
      </c>
    </row>
    <row r="875" spans="1:5" x14ac:dyDescent="0.3">
      <c r="A875" s="9">
        <v>10083</v>
      </c>
      <c r="B875" s="10" cm="1">
        <f t="array" ref="B875">_xlfn._xlws.FILTER(Bookings!C:C, (Bookings!A:A=A875) * (Bookings!D:D="New"), "NONE")</f>
        <v>44522</v>
      </c>
      <c r="C875" s="10">
        <v>45261</v>
      </c>
      <c r="D875" s="9" t="str">
        <v>07976026</v>
      </c>
      <c r="E875" s="9" t="str">
        <f>_xlfn.XLOOKUP(D875, Content!A:A, Content!C:C, "NONE")</f>
        <v>Malayalam</v>
      </c>
    </row>
    <row r="876" spans="1:5" x14ac:dyDescent="0.3">
      <c r="A876" s="9">
        <v>10083</v>
      </c>
      <c r="B876" s="10" cm="1">
        <f t="array" ref="B876">_xlfn._xlws.FILTER(Bookings!C:C, (Bookings!A:A=A876) * (Bookings!D:D="New"), "NONE")</f>
        <v>44522</v>
      </c>
      <c r="C876" s="10">
        <v>44593</v>
      </c>
      <c r="D876" s="9" t="str">
        <v>7fb18db3</v>
      </c>
      <c r="E876" s="9" t="str">
        <f>_xlfn.XLOOKUP(D876, Content!A:A, Content!C:C, "NONE")</f>
        <v>Hindi</v>
      </c>
    </row>
    <row r="877" spans="1:5" x14ac:dyDescent="0.3">
      <c r="A877" s="9">
        <v>10083</v>
      </c>
      <c r="B877" s="10" cm="1">
        <f t="array" ref="B877">_xlfn._xlws.FILTER(Bookings!C:C, (Bookings!A:A=A877) * (Bookings!D:D="New"), "NONE")</f>
        <v>44522</v>
      </c>
      <c r="C877" s="10">
        <v>45444</v>
      </c>
      <c r="D877" s="9" t="str">
        <v>f6d69d19</v>
      </c>
      <c r="E877" s="9" t="str">
        <f>_xlfn.XLOOKUP(D877, Content!A:A, Content!C:C, "NONE")</f>
        <v>English</v>
      </c>
    </row>
    <row r="878" spans="1:5" x14ac:dyDescent="0.3">
      <c r="A878" s="9">
        <v>10083</v>
      </c>
      <c r="B878" s="10" cm="1">
        <f t="array" ref="B878">_xlfn._xlws.FILTER(Bookings!C:C, (Bookings!A:A=A878) * (Bookings!D:D="New"), "NONE")</f>
        <v>44522</v>
      </c>
      <c r="C878" s="10">
        <v>45383</v>
      </c>
      <c r="D878" s="9" t="str">
        <v>6cec19a5</v>
      </c>
      <c r="E878" s="9" t="str">
        <f>_xlfn.XLOOKUP(D878, Content!A:A, Content!C:C, "NONE")</f>
        <v>Malayalam</v>
      </c>
    </row>
    <row r="879" spans="1:5" x14ac:dyDescent="0.3">
      <c r="A879" s="9">
        <v>10083</v>
      </c>
      <c r="B879" s="10" cm="1">
        <f t="array" ref="B879">_xlfn._xlws.FILTER(Bookings!C:C, (Bookings!A:A=A879) * (Bookings!D:D="New"), "NONE")</f>
        <v>44522</v>
      </c>
      <c r="C879" s="10">
        <v>44774</v>
      </c>
      <c r="D879" s="9" t="str">
        <v>9544ce3b</v>
      </c>
      <c r="E879" s="9" t="str">
        <f>_xlfn.XLOOKUP(D879, Content!A:A, Content!C:C, "NONE")</f>
        <v>English</v>
      </c>
    </row>
    <row r="880" spans="1:5" x14ac:dyDescent="0.3">
      <c r="A880" s="9">
        <v>10083</v>
      </c>
      <c r="B880" s="10" cm="1">
        <f t="array" ref="B880">_xlfn._xlws.FILTER(Bookings!C:C, (Bookings!A:A=A880) * (Bookings!D:D="New"), "NONE")</f>
        <v>44522</v>
      </c>
      <c r="C880" s="10">
        <v>45505</v>
      </c>
      <c r="D880" s="9" t="str">
        <v>74c9ff93</v>
      </c>
      <c r="E880" s="9" t="str">
        <f>_xlfn.XLOOKUP(D880, Content!A:A, Content!C:C, "NONE")</f>
        <v>English</v>
      </c>
    </row>
    <row r="881" spans="1:5" x14ac:dyDescent="0.3">
      <c r="A881" s="9">
        <v>10083</v>
      </c>
      <c r="B881" s="10" cm="1">
        <f t="array" ref="B881">_xlfn._xlws.FILTER(Bookings!C:C, (Bookings!A:A=A881) * (Bookings!D:D="New"), "NONE")</f>
        <v>44522</v>
      </c>
      <c r="C881" s="10">
        <v>45078</v>
      </c>
      <c r="D881" s="9" t="str">
        <v>f72d44e6</v>
      </c>
      <c r="E881" s="9" t="str">
        <f>_xlfn.XLOOKUP(D881, Content!A:A, Content!C:C, "NONE")</f>
        <v>Malayalam</v>
      </c>
    </row>
    <row r="882" spans="1:5" x14ac:dyDescent="0.3">
      <c r="A882" s="9">
        <v>10083</v>
      </c>
      <c r="B882" s="10" cm="1">
        <f t="array" ref="B882">_xlfn._xlws.FILTER(Bookings!C:C, (Bookings!A:A=A882) * (Bookings!D:D="New"), "NONE")</f>
        <v>44522</v>
      </c>
      <c r="C882" s="10">
        <v>44958</v>
      </c>
      <c r="D882" s="9" t="str">
        <v>566c44a8</v>
      </c>
      <c r="E882" s="9" t="str">
        <f>_xlfn.XLOOKUP(D882, Content!A:A, Content!C:C, "NONE")</f>
        <v>Tamil</v>
      </c>
    </row>
    <row r="883" spans="1:5" x14ac:dyDescent="0.3">
      <c r="A883" s="9">
        <v>10083</v>
      </c>
      <c r="B883" s="10" cm="1">
        <f t="array" ref="B883">_xlfn._xlws.FILTER(Bookings!C:C, (Bookings!A:A=A883) * (Bookings!D:D="New"), "NONE")</f>
        <v>44522</v>
      </c>
      <c r="C883" s="10">
        <v>45352</v>
      </c>
      <c r="D883" s="9" t="str">
        <v>cc9d9893</v>
      </c>
      <c r="E883" s="9" t="str">
        <f>_xlfn.XLOOKUP(D883, Content!A:A, Content!C:C, "NONE")</f>
        <v>Malayalam</v>
      </c>
    </row>
    <row r="884" spans="1:5" x14ac:dyDescent="0.3">
      <c r="A884" s="9">
        <v>10083</v>
      </c>
      <c r="B884" s="10" cm="1">
        <f t="array" ref="B884">_xlfn._xlws.FILTER(Bookings!C:C, (Bookings!A:A=A884) * (Bookings!D:D="New"), "NONE")</f>
        <v>44522</v>
      </c>
      <c r="C884" s="10">
        <v>45413</v>
      </c>
      <c r="D884" s="9" t="str">
        <v>7e543bc4</v>
      </c>
      <c r="E884" s="9" t="str">
        <f>_xlfn.XLOOKUP(D884, Content!A:A, Content!C:C, "NONE")</f>
        <v>Malayalam</v>
      </c>
    </row>
    <row r="885" spans="1:5" x14ac:dyDescent="0.3">
      <c r="A885" s="9">
        <v>10083</v>
      </c>
      <c r="B885" s="10" cm="1">
        <f t="array" ref="B885">_xlfn._xlws.FILTER(Bookings!C:C, (Bookings!A:A=A885) * (Bookings!D:D="New"), "NONE")</f>
        <v>44522</v>
      </c>
      <c r="C885" s="10">
        <v>45474</v>
      </c>
      <c r="D885" s="9" t="str">
        <v>2560b2d1</v>
      </c>
      <c r="E885" s="9" t="str">
        <f>_xlfn.XLOOKUP(D885, Content!A:A, Content!C:C, "NONE")</f>
        <v>Telugu</v>
      </c>
    </row>
    <row r="886" spans="1:5" x14ac:dyDescent="0.3">
      <c r="A886" s="9">
        <v>10083</v>
      </c>
      <c r="B886" s="10" cm="1">
        <f t="array" ref="B886">_xlfn._xlws.FILTER(Bookings!C:C, (Bookings!A:A=A886) * (Bookings!D:D="New"), "NONE")</f>
        <v>44522</v>
      </c>
      <c r="C886" s="10">
        <v>45383</v>
      </c>
      <c r="D886" s="9" t="str">
        <v>fda707e0</v>
      </c>
      <c r="E886" s="9" t="str">
        <f>_xlfn.XLOOKUP(D886, Content!A:A, Content!C:C, "NONE")</f>
        <v>Tamil</v>
      </c>
    </row>
    <row r="887" spans="1:5" x14ac:dyDescent="0.3">
      <c r="A887" s="9">
        <v>10083</v>
      </c>
      <c r="B887" s="10" cm="1">
        <f t="array" ref="B887">_xlfn._xlws.FILTER(Bookings!C:C, (Bookings!A:A=A887) * (Bookings!D:D="New"), "NONE")</f>
        <v>44522</v>
      </c>
      <c r="C887" s="10">
        <v>45200</v>
      </c>
      <c r="D887" s="9" t="str">
        <v>b72e97f6</v>
      </c>
      <c r="E887" s="9" t="str">
        <f>_xlfn.XLOOKUP(D887, Content!A:A, Content!C:C, "NONE")</f>
        <v>Hindi</v>
      </c>
    </row>
    <row r="888" spans="1:5" x14ac:dyDescent="0.3">
      <c r="A888" s="9">
        <v>10084</v>
      </c>
      <c r="B888" s="10" cm="1">
        <f t="array" ref="B888">_xlfn._xlws.FILTER(Bookings!C:C, (Bookings!A:A=A888) * (Bookings!D:D="New"), "NONE")</f>
        <v>44957</v>
      </c>
      <c r="C888" s="10">
        <v>44621</v>
      </c>
      <c r="D888" s="9" t="str">
        <v>6d98c117</v>
      </c>
      <c r="E888" s="9" t="str">
        <f>_xlfn.XLOOKUP(D888, Content!A:A, Content!C:C, "NONE")</f>
        <v>English</v>
      </c>
    </row>
    <row r="889" spans="1:5" x14ac:dyDescent="0.3">
      <c r="A889" s="9">
        <v>10084</v>
      </c>
      <c r="B889" s="10" cm="1">
        <f t="array" ref="B889">_xlfn._xlws.FILTER(Bookings!C:C, (Bookings!A:A=A889) * (Bookings!D:D="New"), "NONE")</f>
        <v>44957</v>
      </c>
      <c r="C889" s="10">
        <v>45444</v>
      </c>
      <c r="D889" s="9" t="str">
        <v>75fa1246</v>
      </c>
      <c r="E889" s="9" t="str">
        <f>_xlfn.XLOOKUP(D889, Content!A:A, Content!C:C, "NONE")</f>
        <v>Tamil</v>
      </c>
    </row>
    <row r="890" spans="1:5" x14ac:dyDescent="0.3">
      <c r="A890" s="9">
        <v>10084</v>
      </c>
      <c r="B890" s="10" cm="1">
        <f t="array" ref="B890">_xlfn._xlws.FILTER(Bookings!C:C, (Bookings!A:A=A890) * (Bookings!D:D="New"), "NONE")</f>
        <v>44957</v>
      </c>
      <c r="C890" s="10">
        <v>45047</v>
      </c>
      <c r="D890" s="9" t="str">
        <v>e24dee1d</v>
      </c>
      <c r="E890" s="9" t="str">
        <f>_xlfn.XLOOKUP(D890, Content!A:A, Content!C:C, "NONE")</f>
        <v>Telugu</v>
      </c>
    </row>
    <row r="891" spans="1:5" x14ac:dyDescent="0.3">
      <c r="A891" s="9">
        <v>10084</v>
      </c>
      <c r="B891" s="10" cm="1">
        <f t="array" ref="B891">_xlfn._xlws.FILTER(Bookings!C:C, (Bookings!A:A=A891) * (Bookings!D:D="New"), "NONE")</f>
        <v>44957</v>
      </c>
      <c r="C891" s="10">
        <v>45078</v>
      </c>
      <c r="D891" s="9" t="str">
        <v>c741736d</v>
      </c>
      <c r="E891" s="9" t="str">
        <f>_xlfn.XLOOKUP(D891, Content!A:A, Content!C:C, "NONE")</f>
        <v>English</v>
      </c>
    </row>
    <row r="892" spans="1:5" x14ac:dyDescent="0.3">
      <c r="A892" s="9">
        <v>10084</v>
      </c>
      <c r="B892" s="10" cm="1">
        <f t="array" ref="B892">_xlfn._xlws.FILTER(Bookings!C:C, (Bookings!A:A=A892) * (Bookings!D:D="New"), "NONE")</f>
        <v>44957</v>
      </c>
      <c r="C892" s="10">
        <v>45047</v>
      </c>
      <c r="D892" s="9" t="str">
        <v>591bdfe5</v>
      </c>
      <c r="E892" s="9" t="str">
        <f>_xlfn.XLOOKUP(D892, Content!A:A, Content!C:C, "NONE")</f>
        <v>Kannada</v>
      </c>
    </row>
    <row r="893" spans="1:5" x14ac:dyDescent="0.3">
      <c r="A893" s="9">
        <v>10084</v>
      </c>
      <c r="B893" s="10" cm="1">
        <f t="array" ref="B893">_xlfn._xlws.FILTER(Bookings!C:C, (Bookings!A:A=A893) * (Bookings!D:D="New"), "NONE")</f>
        <v>44957</v>
      </c>
      <c r="C893" s="10">
        <v>45505</v>
      </c>
      <c r="D893" s="9" t="str">
        <v>6d9b457c</v>
      </c>
      <c r="E893" s="9" t="str">
        <f>_xlfn.XLOOKUP(D893, Content!A:A, Content!C:C, "NONE")</f>
        <v>English</v>
      </c>
    </row>
    <row r="894" spans="1:5" x14ac:dyDescent="0.3">
      <c r="A894" s="9">
        <v>10084</v>
      </c>
      <c r="B894" s="10" cm="1">
        <f t="array" ref="B894">_xlfn._xlws.FILTER(Bookings!C:C, (Bookings!A:A=A894) * (Bookings!D:D="New"), "NONE")</f>
        <v>44957</v>
      </c>
      <c r="C894" s="10">
        <v>44652</v>
      </c>
      <c r="D894" s="9" t="str">
        <v>c9f9dfdb</v>
      </c>
      <c r="E894" s="9" t="str">
        <f>_xlfn.XLOOKUP(D894, Content!A:A, Content!C:C, "NONE")</f>
        <v>Kannada</v>
      </c>
    </row>
    <row r="895" spans="1:5" x14ac:dyDescent="0.3">
      <c r="A895" s="9">
        <v>10084</v>
      </c>
      <c r="B895" s="10" cm="1">
        <f t="array" ref="B895">_xlfn._xlws.FILTER(Bookings!C:C, (Bookings!A:A=A895) * (Bookings!D:D="New"), "NONE")</f>
        <v>44957</v>
      </c>
      <c r="C895" s="10">
        <v>44621</v>
      </c>
      <c r="D895" s="9" t="str">
        <v>5c52d1ad</v>
      </c>
      <c r="E895" s="9" t="str">
        <f>_xlfn.XLOOKUP(D895, Content!A:A, Content!C:C, "NONE")</f>
        <v>Telugu</v>
      </c>
    </row>
    <row r="896" spans="1:5" x14ac:dyDescent="0.3">
      <c r="A896" s="9">
        <v>10084</v>
      </c>
      <c r="B896" s="10" cm="1">
        <f t="array" ref="B896">_xlfn._xlws.FILTER(Bookings!C:C, (Bookings!A:A=A896) * (Bookings!D:D="New"), "NONE")</f>
        <v>44957</v>
      </c>
      <c r="C896" s="10">
        <v>44774</v>
      </c>
      <c r="D896" s="9" t="str">
        <v>2e190b5a</v>
      </c>
      <c r="E896" s="9" t="str">
        <f>_xlfn.XLOOKUP(D896, Content!A:A, Content!C:C, "NONE")</f>
        <v>Tamil</v>
      </c>
    </row>
    <row r="897" spans="1:5" x14ac:dyDescent="0.3">
      <c r="A897" s="9">
        <v>10084</v>
      </c>
      <c r="B897" s="10" cm="1">
        <f t="array" ref="B897">_xlfn._xlws.FILTER(Bookings!C:C, (Bookings!A:A=A897) * (Bookings!D:D="New"), "NONE")</f>
        <v>44957</v>
      </c>
      <c r="C897" s="10">
        <v>45627</v>
      </c>
      <c r="D897" s="9" t="str">
        <v>7bc7f2c7</v>
      </c>
      <c r="E897" s="9" t="str">
        <f>_xlfn.XLOOKUP(D897, Content!A:A, Content!C:C, "NONE")</f>
        <v>Tamil</v>
      </c>
    </row>
    <row r="898" spans="1:5" x14ac:dyDescent="0.3">
      <c r="A898" s="9">
        <v>10084</v>
      </c>
      <c r="B898" s="10" cm="1">
        <f t="array" ref="B898">_xlfn._xlws.FILTER(Bookings!C:C, (Bookings!A:A=A898) * (Bookings!D:D="New"), "NONE")</f>
        <v>44957</v>
      </c>
      <c r="C898" s="10">
        <v>44774</v>
      </c>
      <c r="D898" s="9" t="str">
        <v>586db896</v>
      </c>
      <c r="E898" s="9" t="str">
        <f>_xlfn.XLOOKUP(D898, Content!A:A, Content!C:C, "NONE")</f>
        <v>Tamil</v>
      </c>
    </row>
    <row r="899" spans="1:5" x14ac:dyDescent="0.3">
      <c r="A899" s="9">
        <v>10084</v>
      </c>
      <c r="B899" s="10" cm="1">
        <f t="array" ref="B899">_xlfn._xlws.FILTER(Bookings!C:C, (Bookings!A:A=A899) * (Bookings!D:D="New"), "NONE")</f>
        <v>44957</v>
      </c>
      <c r="C899" s="10">
        <v>44866</v>
      </c>
      <c r="D899" s="9" t="str">
        <v>e9c2f251</v>
      </c>
      <c r="E899" s="9" t="str">
        <f>_xlfn.XLOOKUP(D899, Content!A:A, Content!C:C, "NONE")</f>
        <v>Telugu</v>
      </c>
    </row>
    <row r="900" spans="1:5" x14ac:dyDescent="0.3">
      <c r="A900" s="9">
        <v>10084</v>
      </c>
      <c r="B900" s="10" cm="1">
        <f t="array" ref="B900">_xlfn._xlws.FILTER(Bookings!C:C, (Bookings!A:A=A900) * (Bookings!D:D="New"), "NONE")</f>
        <v>44957</v>
      </c>
      <c r="C900" s="10">
        <v>44896</v>
      </c>
      <c r="D900" s="9" t="str">
        <v>2560b2d1</v>
      </c>
      <c r="E900" s="9" t="str">
        <f>_xlfn.XLOOKUP(D900, Content!A:A, Content!C:C, "NONE")</f>
        <v>Telugu</v>
      </c>
    </row>
    <row r="901" spans="1:5" x14ac:dyDescent="0.3">
      <c r="A901" s="9">
        <v>10084</v>
      </c>
      <c r="B901" s="10" cm="1">
        <f t="array" ref="B901">_xlfn._xlws.FILTER(Bookings!C:C, (Bookings!A:A=A901) * (Bookings!D:D="New"), "NONE")</f>
        <v>44957</v>
      </c>
      <c r="C901" s="10">
        <v>44743</v>
      </c>
      <c r="D901" s="9" t="str">
        <v>0cbc4720</v>
      </c>
      <c r="E901" s="9" t="str">
        <f>_xlfn.XLOOKUP(D901, Content!A:A, Content!C:C, "NONE")</f>
        <v>Hindi</v>
      </c>
    </row>
    <row r="902" spans="1:5" x14ac:dyDescent="0.3">
      <c r="A902" s="9">
        <v>10085</v>
      </c>
      <c r="B902" s="10" cm="1">
        <f t="array" ref="B902">_xlfn._xlws.FILTER(Bookings!C:C, (Bookings!A:A=A902) * (Bookings!D:D="New"), "NONE")</f>
        <v>44582</v>
      </c>
      <c r="C902" s="10">
        <v>45444</v>
      </c>
      <c r="D902" s="9" t="str">
        <v>e0abb092</v>
      </c>
      <c r="E902" s="9" t="str">
        <f>_xlfn.XLOOKUP(D902, Content!A:A, Content!C:C, "NONE")</f>
        <v>Malayalam</v>
      </c>
    </row>
    <row r="903" spans="1:5" x14ac:dyDescent="0.3">
      <c r="A903" s="9">
        <v>10085</v>
      </c>
      <c r="B903" s="10" cm="1">
        <f t="array" ref="B903">_xlfn._xlws.FILTER(Bookings!C:C, (Bookings!A:A=A903) * (Bookings!D:D="New"), "NONE")</f>
        <v>44582</v>
      </c>
      <c r="C903" s="10">
        <v>44621</v>
      </c>
      <c r="D903" s="9" t="str">
        <v>982b8061</v>
      </c>
      <c r="E903" s="9" t="str">
        <f>_xlfn.XLOOKUP(D903, Content!A:A, Content!C:C, "NONE")</f>
        <v>Malayalam</v>
      </c>
    </row>
    <row r="904" spans="1:5" x14ac:dyDescent="0.3">
      <c r="A904" s="9">
        <v>10085</v>
      </c>
      <c r="B904" s="10" cm="1">
        <f t="array" ref="B904">_xlfn._xlws.FILTER(Bookings!C:C, (Bookings!A:A=A904) * (Bookings!D:D="New"), "NONE")</f>
        <v>44582</v>
      </c>
      <c r="C904" s="10">
        <v>45108</v>
      </c>
      <c r="D904" s="9" t="str">
        <v>6148f50b</v>
      </c>
      <c r="E904" s="9" t="str">
        <f>_xlfn.XLOOKUP(D904, Content!A:A, Content!C:C, "NONE")</f>
        <v>Tamil</v>
      </c>
    </row>
    <row r="905" spans="1:5" x14ac:dyDescent="0.3">
      <c r="A905" s="9">
        <v>10085</v>
      </c>
      <c r="B905" s="10" cm="1">
        <f t="array" ref="B905">_xlfn._xlws.FILTER(Bookings!C:C, (Bookings!A:A=A905) * (Bookings!D:D="New"), "NONE")</f>
        <v>44582</v>
      </c>
      <c r="C905" s="10">
        <v>45323</v>
      </c>
      <c r="D905" s="9" t="str">
        <v>fe8686d0</v>
      </c>
      <c r="E905" s="9" t="str">
        <f>_xlfn.XLOOKUP(D905, Content!A:A, Content!C:C, "NONE")</f>
        <v>Telugu</v>
      </c>
    </row>
    <row r="906" spans="1:5" x14ac:dyDescent="0.3">
      <c r="A906" s="9">
        <v>10085</v>
      </c>
      <c r="B906" s="10" cm="1">
        <f t="array" ref="B906">_xlfn._xlws.FILTER(Bookings!C:C, (Bookings!A:A=A906) * (Bookings!D:D="New"), "NONE")</f>
        <v>44582</v>
      </c>
      <c r="C906" s="10">
        <v>44593</v>
      </c>
      <c r="D906" s="9" t="str">
        <v>18110fb2</v>
      </c>
      <c r="E906" s="9" t="str">
        <f>_xlfn.XLOOKUP(D906, Content!A:A, Content!C:C, "NONE")</f>
        <v>Telugu</v>
      </c>
    </row>
    <row r="907" spans="1:5" x14ac:dyDescent="0.3">
      <c r="A907" s="9">
        <v>10085</v>
      </c>
      <c r="B907" s="10" cm="1">
        <f t="array" ref="B907">_xlfn._xlws.FILTER(Bookings!C:C, (Bookings!A:A=A907) * (Bookings!D:D="New"), "NONE")</f>
        <v>44582</v>
      </c>
      <c r="C907" s="10">
        <v>44835</v>
      </c>
      <c r="D907" s="9" t="str">
        <v>7fb18db3</v>
      </c>
      <c r="E907" s="9" t="str">
        <f>_xlfn.XLOOKUP(D907, Content!A:A, Content!C:C, "NONE")</f>
        <v>Hindi</v>
      </c>
    </row>
    <row r="908" spans="1:5" x14ac:dyDescent="0.3">
      <c r="A908" s="9">
        <v>10085</v>
      </c>
      <c r="B908" s="10" cm="1">
        <f t="array" ref="B908">_xlfn._xlws.FILTER(Bookings!C:C, (Bookings!A:A=A908) * (Bookings!D:D="New"), "NONE")</f>
        <v>44582</v>
      </c>
      <c r="C908" s="10">
        <v>44805</v>
      </c>
      <c r="D908" s="9" t="str">
        <v>b142e834</v>
      </c>
      <c r="E908" s="9" t="str">
        <f>_xlfn.XLOOKUP(D908, Content!A:A, Content!C:C, "NONE")</f>
        <v>Hindi</v>
      </c>
    </row>
    <row r="909" spans="1:5" x14ac:dyDescent="0.3">
      <c r="A909" s="9">
        <v>10085</v>
      </c>
      <c r="B909" s="10" cm="1">
        <f t="array" ref="B909">_xlfn._xlws.FILTER(Bookings!C:C, (Bookings!A:A=A909) * (Bookings!D:D="New"), "NONE")</f>
        <v>44582</v>
      </c>
      <c r="C909" s="10">
        <v>45413</v>
      </c>
      <c r="D909" s="9" t="str">
        <v>6d98c117</v>
      </c>
      <c r="E909" s="9" t="str">
        <f>_xlfn.XLOOKUP(D909, Content!A:A, Content!C:C, "NONE")</f>
        <v>English</v>
      </c>
    </row>
    <row r="910" spans="1:5" x14ac:dyDescent="0.3">
      <c r="A910" s="9">
        <v>10085</v>
      </c>
      <c r="B910" s="10" cm="1">
        <f t="array" ref="B910">_xlfn._xlws.FILTER(Bookings!C:C, (Bookings!A:A=A910) * (Bookings!D:D="New"), "NONE")</f>
        <v>44582</v>
      </c>
      <c r="C910" s="10">
        <v>45383</v>
      </c>
      <c r="D910" s="9" t="str">
        <v>2f9c6d63</v>
      </c>
      <c r="E910" s="9" t="str">
        <f>_xlfn.XLOOKUP(D910, Content!A:A, Content!C:C, "NONE")</f>
        <v>Tamil</v>
      </c>
    </row>
    <row r="911" spans="1:5" x14ac:dyDescent="0.3">
      <c r="A911" s="9">
        <v>10085</v>
      </c>
      <c r="B911" s="10" cm="1">
        <f t="array" ref="B911">_xlfn._xlws.FILTER(Bookings!C:C, (Bookings!A:A=A911) * (Bookings!D:D="New"), "NONE")</f>
        <v>44582</v>
      </c>
      <c r="C911" s="10">
        <v>45383</v>
      </c>
      <c r="D911" s="9" t="str">
        <v>b49e8b74</v>
      </c>
      <c r="E911" s="9" t="str">
        <f>_xlfn.XLOOKUP(D911, Content!A:A, Content!C:C, "NONE")</f>
        <v>English</v>
      </c>
    </row>
    <row r="912" spans="1:5" x14ac:dyDescent="0.3">
      <c r="A912" s="9">
        <v>10086</v>
      </c>
      <c r="B912" s="10" cm="1">
        <f t="array" ref="B912">_xlfn._xlws.FILTER(Bookings!C:C, (Bookings!A:A=A912) * (Bookings!D:D="New"), "NONE")</f>
        <v>44068</v>
      </c>
      <c r="C912" s="10">
        <v>45139</v>
      </c>
      <c r="D912" s="9" t="str">
        <v>ed012678</v>
      </c>
      <c r="E912" s="9" t="str">
        <f>_xlfn.XLOOKUP(D912, Content!A:A, Content!C:C, "NONE")</f>
        <v>Telugu</v>
      </c>
    </row>
    <row r="913" spans="1:5" x14ac:dyDescent="0.3">
      <c r="A913" s="9">
        <v>10086</v>
      </c>
      <c r="B913" s="10" cm="1">
        <f t="array" ref="B913">_xlfn._xlws.FILTER(Bookings!C:C, (Bookings!A:A=A913) * (Bookings!D:D="New"), "NONE")</f>
        <v>44068</v>
      </c>
      <c r="C913" s="10">
        <v>44652</v>
      </c>
      <c r="D913" s="9" t="str">
        <v>fe99e0ba</v>
      </c>
      <c r="E913" s="9" t="str">
        <f>_xlfn.XLOOKUP(D913, Content!A:A, Content!C:C, "NONE")</f>
        <v>English</v>
      </c>
    </row>
    <row r="914" spans="1:5" x14ac:dyDescent="0.3">
      <c r="A914" s="9">
        <v>10086</v>
      </c>
      <c r="B914" s="10" cm="1">
        <f t="array" ref="B914">_xlfn._xlws.FILTER(Bookings!C:C, (Bookings!A:A=A914) * (Bookings!D:D="New"), "NONE")</f>
        <v>44068</v>
      </c>
      <c r="C914" s="10">
        <v>45383</v>
      </c>
      <c r="D914" s="9" t="str">
        <v>b72e97f6</v>
      </c>
      <c r="E914" s="9" t="str">
        <f>_xlfn.XLOOKUP(D914, Content!A:A, Content!C:C, "NONE")</f>
        <v>Hindi</v>
      </c>
    </row>
    <row r="915" spans="1:5" x14ac:dyDescent="0.3">
      <c r="A915" s="9">
        <v>10086</v>
      </c>
      <c r="B915" s="10" cm="1">
        <f t="array" ref="B915">_xlfn._xlws.FILTER(Bookings!C:C, (Bookings!A:A=A915) * (Bookings!D:D="New"), "NONE")</f>
        <v>44068</v>
      </c>
      <c r="C915" s="10">
        <v>45047</v>
      </c>
      <c r="D915" s="9" t="str">
        <v>f72d44e6</v>
      </c>
      <c r="E915" s="9" t="str">
        <f>_xlfn.XLOOKUP(D915, Content!A:A, Content!C:C, "NONE")</f>
        <v>Malayalam</v>
      </c>
    </row>
    <row r="916" spans="1:5" x14ac:dyDescent="0.3">
      <c r="A916" s="9">
        <v>10086</v>
      </c>
      <c r="B916" s="10" cm="1">
        <f t="array" ref="B916">_xlfn._xlws.FILTER(Bookings!C:C, (Bookings!A:A=A916) * (Bookings!D:D="New"), "NONE")</f>
        <v>44068</v>
      </c>
      <c r="C916" s="10">
        <v>45444</v>
      </c>
      <c r="D916" s="9" t="str">
        <v>fe8686d0</v>
      </c>
      <c r="E916" s="9" t="str">
        <f>_xlfn.XLOOKUP(D916, Content!A:A, Content!C:C, "NONE")</f>
        <v>Telugu</v>
      </c>
    </row>
    <row r="917" spans="1:5" x14ac:dyDescent="0.3">
      <c r="A917" s="9">
        <v>10086</v>
      </c>
      <c r="B917" s="10" cm="1">
        <f t="array" ref="B917">_xlfn._xlws.FILTER(Bookings!C:C, (Bookings!A:A=A917) * (Bookings!D:D="New"), "NONE")</f>
        <v>44068</v>
      </c>
      <c r="C917" s="10">
        <v>45352</v>
      </c>
      <c r="D917" s="9" t="str">
        <v>921da29a</v>
      </c>
      <c r="E917" s="9" t="str">
        <f>_xlfn.XLOOKUP(D917, Content!A:A, Content!C:C, "NONE")</f>
        <v>English</v>
      </c>
    </row>
    <row r="918" spans="1:5" x14ac:dyDescent="0.3">
      <c r="A918" s="9">
        <v>10086</v>
      </c>
      <c r="B918" s="10" cm="1">
        <f t="array" ref="B918">_xlfn._xlws.FILTER(Bookings!C:C, (Bookings!A:A=A918) * (Bookings!D:D="New"), "NONE")</f>
        <v>44068</v>
      </c>
      <c r="C918" s="10">
        <v>45047</v>
      </c>
      <c r="D918" s="9" t="str">
        <v>420e1019</v>
      </c>
      <c r="E918" s="9" t="str">
        <f>_xlfn.XLOOKUP(D918, Content!A:A, Content!C:C, "NONE")</f>
        <v>Tamil</v>
      </c>
    </row>
    <row r="919" spans="1:5" x14ac:dyDescent="0.3">
      <c r="A919" s="9">
        <v>10086</v>
      </c>
      <c r="B919" s="10" cm="1">
        <f t="array" ref="B919">_xlfn._xlws.FILTER(Bookings!C:C, (Bookings!A:A=A919) * (Bookings!D:D="New"), "NONE")</f>
        <v>44068</v>
      </c>
      <c r="C919" s="10">
        <v>45047</v>
      </c>
      <c r="D919" s="9" t="str">
        <v>4cfd0dd8</v>
      </c>
      <c r="E919" s="9" t="str">
        <f>_xlfn.XLOOKUP(D919, Content!A:A, Content!C:C, "NONE")</f>
        <v>Kannada</v>
      </c>
    </row>
    <row r="920" spans="1:5" x14ac:dyDescent="0.3">
      <c r="A920" s="9">
        <v>10086</v>
      </c>
      <c r="B920" s="10" cm="1">
        <f t="array" ref="B920">_xlfn._xlws.FILTER(Bookings!C:C, (Bookings!A:A=A920) * (Bookings!D:D="New"), "NONE")</f>
        <v>44068</v>
      </c>
      <c r="C920" s="10">
        <v>45323</v>
      </c>
      <c r="D920" s="9" t="str">
        <v>7fb18db3</v>
      </c>
      <c r="E920" s="9" t="str">
        <f>_xlfn.XLOOKUP(D920, Content!A:A, Content!C:C, "NONE")</f>
        <v>Hindi</v>
      </c>
    </row>
    <row r="921" spans="1:5" x14ac:dyDescent="0.3">
      <c r="A921" s="9">
        <v>10086</v>
      </c>
      <c r="B921" s="10" cm="1">
        <f t="array" ref="B921">_xlfn._xlws.FILTER(Bookings!C:C, (Bookings!A:A=A921) * (Bookings!D:D="New"), "NONE")</f>
        <v>44068</v>
      </c>
      <c r="C921" s="10">
        <v>45323</v>
      </c>
      <c r="D921" s="9" t="str">
        <v>2fa395f5</v>
      </c>
      <c r="E921" s="9" t="str">
        <f>_xlfn.XLOOKUP(D921, Content!A:A, Content!C:C, "NONE")</f>
        <v>Telugu</v>
      </c>
    </row>
    <row r="922" spans="1:5" x14ac:dyDescent="0.3">
      <c r="A922" s="9">
        <v>10086</v>
      </c>
      <c r="B922" s="10" cm="1">
        <f t="array" ref="B922">_xlfn._xlws.FILTER(Bookings!C:C, (Bookings!A:A=A922) * (Bookings!D:D="New"), "NONE")</f>
        <v>44068</v>
      </c>
      <c r="C922" s="10">
        <v>45323</v>
      </c>
      <c r="D922" s="9" t="str">
        <v>0be1e40e</v>
      </c>
      <c r="E922" s="9" t="str">
        <f>_xlfn.XLOOKUP(D922, Content!A:A, Content!C:C, "NONE")</f>
        <v>Telugu</v>
      </c>
    </row>
    <row r="923" spans="1:5" x14ac:dyDescent="0.3">
      <c r="A923" s="9">
        <v>10086</v>
      </c>
      <c r="B923" s="10" cm="1">
        <f t="array" ref="B923">_xlfn._xlws.FILTER(Bookings!C:C, (Bookings!A:A=A923) * (Bookings!D:D="New"), "NONE")</f>
        <v>44068</v>
      </c>
      <c r="C923" s="10">
        <v>44927</v>
      </c>
      <c r="D923" s="9" t="str">
        <v>d71466ea</v>
      </c>
      <c r="E923" s="9" t="str">
        <f>_xlfn.XLOOKUP(D923, Content!A:A, Content!C:C, "NONE")</f>
        <v>Malayalam</v>
      </c>
    </row>
    <row r="924" spans="1:5" x14ac:dyDescent="0.3">
      <c r="A924" s="9">
        <v>10086</v>
      </c>
      <c r="B924" s="10" cm="1">
        <f t="array" ref="B924">_xlfn._xlws.FILTER(Bookings!C:C, (Bookings!A:A=A924) * (Bookings!D:D="New"), "NONE")</f>
        <v>44068</v>
      </c>
      <c r="C924" s="10">
        <v>45474</v>
      </c>
      <c r="D924" s="9" t="str">
        <v>b49e8b74</v>
      </c>
      <c r="E924" s="9" t="str">
        <f>_xlfn.XLOOKUP(D924, Content!A:A, Content!C:C, "NONE")</f>
        <v>English</v>
      </c>
    </row>
    <row r="925" spans="1:5" x14ac:dyDescent="0.3">
      <c r="A925" s="9">
        <v>10086</v>
      </c>
      <c r="B925" s="10" cm="1">
        <f t="array" ref="B925">_xlfn._xlws.FILTER(Bookings!C:C, (Bookings!A:A=A925) * (Bookings!D:D="New"), "NONE")</f>
        <v>44068</v>
      </c>
      <c r="C925" s="10">
        <v>45139</v>
      </c>
      <c r="D925" s="9" t="str">
        <v>2e190b5a</v>
      </c>
      <c r="E925" s="9" t="str">
        <f>_xlfn.XLOOKUP(D925, Content!A:A, Content!C:C, "NONE")</f>
        <v>Tamil</v>
      </c>
    </row>
    <row r="926" spans="1:5" x14ac:dyDescent="0.3">
      <c r="A926" s="9">
        <v>10086</v>
      </c>
      <c r="B926" s="10" cm="1">
        <f t="array" ref="B926">_xlfn._xlws.FILTER(Bookings!C:C, (Bookings!A:A=A926) * (Bookings!D:D="New"), "NONE")</f>
        <v>44068</v>
      </c>
      <c r="C926" s="10">
        <v>44774</v>
      </c>
      <c r="D926" s="9" t="str">
        <v>2560b2d1</v>
      </c>
      <c r="E926" s="9" t="str">
        <f>_xlfn.XLOOKUP(D926, Content!A:A, Content!C:C, "NONE")</f>
        <v>Telugu</v>
      </c>
    </row>
    <row r="927" spans="1:5" x14ac:dyDescent="0.3">
      <c r="A927" s="9">
        <v>10087</v>
      </c>
      <c r="B927" s="10" cm="1">
        <f t="array" ref="B927">_xlfn._xlws.FILTER(Bookings!C:C, (Bookings!A:A=A927) * (Bookings!D:D="New"), "NONE")</f>
        <v>44915</v>
      </c>
      <c r="C927" s="10">
        <v>44743</v>
      </c>
      <c r="D927" s="9" t="str">
        <v>e2949854</v>
      </c>
      <c r="E927" s="9" t="str">
        <f>_xlfn.XLOOKUP(D927, Content!A:A, Content!C:C, "NONE")</f>
        <v>Malayalam</v>
      </c>
    </row>
    <row r="928" spans="1:5" x14ac:dyDescent="0.3">
      <c r="A928" s="9">
        <v>10087</v>
      </c>
      <c r="B928" s="10" cm="1">
        <f t="array" ref="B928">_xlfn._xlws.FILTER(Bookings!C:C, (Bookings!A:A=A928) * (Bookings!D:D="New"), "NONE")</f>
        <v>44915</v>
      </c>
      <c r="C928" s="10">
        <v>45505</v>
      </c>
      <c r="D928" s="9" t="str">
        <v>1187d074</v>
      </c>
      <c r="E928" s="9" t="str">
        <f>_xlfn.XLOOKUP(D928, Content!A:A, Content!C:C, "NONE")</f>
        <v>English</v>
      </c>
    </row>
    <row r="929" spans="1:5" x14ac:dyDescent="0.3">
      <c r="A929" s="9">
        <v>10087</v>
      </c>
      <c r="B929" s="10" cm="1">
        <f t="array" ref="B929">_xlfn._xlws.FILTER(Bookings!C:C, (Bookings!A:A=A929) * (Bookings!D:D="New"), "NONE")</f>
        <v>44915</v>
      </c>
      <c r="C929" s="10">
        <v>45505</v>
      </c>
      <c r="D929" s="9" t="str">
        <v>2aac9072</v>
      </c>
      <c r="E929" s="9" t="str">
        <f>_xlfn.XLOOKUP(D929, Content!A:A, Content!C:C, "NONE")</f>
        <v>English</v>
      </c>
    </row>
    <row r="930" spans="1:5" x14ac:dyDescent="0.3">
      <c r="A930" s="9">
        <v>10087</v>
      </c>
      <c r="B930" s="10" cm="1">
        <f t="array" ref="B930">_xlfn._xlws.FILTER(Bookings!C:C, (Bookings!A:A=A930) * (Bookings!D:D="New"), "NONE")</f>
        <v>44915</v>
      </c>
      <c r="C930" s="10">
        <v>45170</v>
      </c>
      <c r="D930" s="9" t="str">
        <v>3abe3a47</v>
      </c>
      <c r="E930" s="9" t="str">
        <f>_xlfn.XLOOKUP(D930, Content!A:A, Content!C:C, "NONE")</f>
        <v>English</v>
      </c>
    </row>
    <row r="931" spans="1:5" x14ac:dyDescent="0.3">
      <c r="A931" s="9">
        <v>10087</v>
      </c>
      <c r="B931" s="10" cm="1">
        <f t="array" ref="B931">_xlfn._xlws.FILTER(Bookings!C:C, (Bookings!A:A=A931) * (Bookings!D:D="New"), "NONE")</f>
        <v>44915</v>
      </c>
      <c r="C931" s="10">
        <v>44774</v>
      </c>
      <c r="D931" s="9" t="str">
        <v>9544ce3b</v>
      </c>
      <c r="E931" s="9" t="str">
        <f>_xlfn.XLOOKUP(D931, Content!A:A, Content!C:C, "NONE")</f>
        <v>English</v>
      </c>
    </row>
    <row r="932" spans="1:5" x14ac:dyDescent="0.3">
      <c r="A932" s="9">
        <v>10087</v>
      </c>
      <c r="B932" s="10" cm="1">
        <f t="array" ref="B932">_xlfn._xlws.FILTER(Bookings!C:C, (Bookings!A:A=A932) * (Bookings!D:D="New"), "NONE")</f>
        <v>44915</v>
      </c>
      <c r="C932" s="10">
        <v>45383</v>
      </c>
      <c r="D932" s="9" t="str">
        <v>a4c168f1</v>
      </c>
      <c r="E932" s="9" t="str">
        <f>_xlfn.XLOOKUP(D932, Content!A:A, Content!C:C, "NONE")</f>
        <v>Telugu</v>
      </c>
    </row>
    <row r="933" spans="1:5" x14ac:dyDescent="0.3">
      <c r="A933" s="9">
        <v>10087</v>
      </c>
      <c r="B933" s="10" cm="1">
        <f t="array" ref="B933">_xlfn._xlws.FILTER(Bookings!C:C, (Bookings!A:A=A933) * (Bookings!D:D="New"), "NONE")</f>
        <v>44915</v>
      </c>
      <c r="C933" s="10">
        <v>45231</v>
      </c>
      <c r="D933" s="9" t="str">
        <v>2fa395f5</v>
      </c>
      <c r="E933" s="9" t="str">
        <f>_xlfn.XLOOKUP(D933, Content!A:A, Content!C:C, "NONE")</f>
        <v>Telugu</v>
      </c>
    </row>
    <row r="934" spans="1:5" x14ac:dyDescent="0.3">
      <c r="A934" s="9">
        <v>10087</v>
      </c>
      <c r="B934" s="10" cm="1">
        <f t="array" ref="B934">_xlfn._xlws.FILTER(Bookings!C:C, (Bookings!A:A=A934) * (Bookings!D:D="New"), "NONE")</f>
        <v>44915</v>
      </c>
      <c r="C934" s="10">
        <v>45200</v>
      </c>
      <c r="D934" s="9" t="str">
        <v>872a4423</v>
      </c>
      <c r="E934" s="9" t="str">
        <f>_xlfn.XLOOKUP(D934, Content!A:A, Content!C:C, "NONE")</f>
        <v>Hindi</v>
      </c>
    </row>
    <row r="935" spans="1:5" x14ac:dyDescent="0.3">
      <c r="A935" s="9">
        <v>10087</v>
      </c>
      <c r="B935" s="10" cm="1">
        <f t="array" ref="B935">_xlfn._xlws.FILTER(Bookings!C:C, (Bookings!A:A=A935) * (Bookings!D:D="New"), "NONE")</f>
        <v>44915</v>
      </c>
      <c r="C935" s="10">
        <v>45261</v>
      </c>
      <c r="D935" s="9" t="str">
        <v>7bc7f2c7</v>
      </c>
      <c r="E935" s="9" t="str">
        <f>_xlfn.XLOOKUP(D935, Content!A:A, Content!C:C, "NONE")</f>
        <v>Tamil</v>
      </c>
    </row>
    <row r="936" spans="1:5" x14ac:dyDescent="0.3">
      <c r="A936" s="9">
        <v>10087</v>
      </c>
      <c r="B936" s="10" cm="1">
        <f t="array" ref="B936">_xlfn._xlws.FILTER(Bookings!C:C, (Bookings!A:A=A936) * (Bookings!D:D="New"), "NONE")</f>
        <v>44915</v>
      </c>
      <c r="C936" s="10">
        <v>44713</v>
      </c>
      <c r="D936" s="9" t="str">
        <v>fc3255a1</v>
      </c>
      <c r="E936" s="9" t="str">
        <f>_xlfn.XLOOKUP(D936, Content!A:A, Content!C:C, "NONE")</f>
        <v>English</v>
      </c>
    </row>
    <row r="937" spans="1:5" x14ac:dyDescent="0.3">
      <c r="A937" s="9">
        <v>10087</v>
      </c>
      <c r="B937" s="10" cm="1">
        <f t="array" ref="B937">_xlfn._xlws.FILTER(Bookings!C:C, (Bookings!A:A=A937) * (Bookings!D:D="New"), "NONE")</f>
        <v>44915</v>
      </c>
      <c r="C937" s="10">
        <v>45505</v>
      </c>
      <c r="D937" s="9" t="str">
        <v>8ab4abc6</v>
      </c>
      <c r="E937" s="9" t="str">
        <f>_xlfn.XLOOKUP(D937, Content!A:A, Content!C:C, "NONE")</f>
        <v>Kannada</v>
      </c>
    </row>
    <row r="938" spans="1:5" x14ac:dyDescent="0.3">
      <c r="A938" s="9">
        <v>10087</v>
      </c>
      <c r="B938" s="10" cm="1">
        <f t="array" ref="B938">_xlfn._xlws.FILTER(Bookings!C:C, (Bookings!A:A=A938) * (Bookings!D:D="New"), "NONE")</f>
        <v>44915</v>
      </c>
      <c r="C938" s="10">
        <v>44958</v>
      </c>
      <c r="D938" s="9" t="str">
        <v>f1c74cb8</v>
      </c>
      <c r="E938" s="9" t="str">
        <f>_xlfn.XLOOKUP(D938, Content!A:A, Content!C:C, "NONE")</f>
        <v>Kannada</v>
      </c>
    </row>
    <row r="939" spans="1:5" x14ac:dyDescent="0.3">
      <c r="A939" s="9">
        <v>10088</v>
      </c>
      <c r="B939" s="10" cm="1">
        <f t="array" ref="B939">_xlfn._xlws.FILTER(Bookings!C:C, (Bookings!A:A=A939) * (Bookings!D:D="New"), "NONE")</f>
        <v>44432</v>
      </c>
      <c r="C939" s="10">
        <v>44986</v>
      </c>
      <c r="D939" s="9" t="str">
        <v>cc777b0c</v>
      </c>
      <c r="E939" s="9" t="str">
        <f>_xlfn.XLOOKUP(D939, Content!A:A, Content!C:C, "NONE")</f>
        <v>Hindi</v>
      </c>
    </row>
    <row r="940" spans="1:5" x14ac:dyDescent="0.3">
      <c r="A940" s="9">
        <v>10088</v>
      </c>
      <c r="B940" s="10" cm="1">
        <f t="array" ref="B940">_xlfn._xlws.FILTER(Bookings!C:C, (Bookings!A:A=A940) * (Bookings!D:D="New"), "NONE")</f>
        <v>44432</v>
      </c>
      <c r="C940" s="10">
        <v>45200</v>
      </c>
      <c r="D940" s="9" t="str">
        <v>6cec19a5</v>
      </c>
      <c r="E940" s="9" t="str">
        <f>_xlfn.XLOOKUP(D940, Content!A:A, Content!C:C, "NONE")</f>
        <v>Malayalam</v>
      </c>
    </row>
    <row r="941" spans="1:5" x14ac:dyDescent="0.3">
      <c r="A941" s="9">
        <v>10088</v>
      </c>
      <c r="B941" s="10" cm="1">
        <f t="array" ref="B941">_xlfn._xlws.FILTER(Bookings!C:C, (Bookings!A:A=A941) * (Bookings!D:D="New"), "NONE")</f>
        <v>44432</v>
      </c>
      <c r="C941" s="10">
        <v>45536</v>
      </c>
      <c r="D941" s="9" t="str">
        <v>34ac25b9</v>
      </c>
      <c r="E941" s="9" t="str">
        <f>_xlfn.XLOOKUP(D941, Content!A:A, Content!C:C, "NONE")</f>
        <v>Kannada</v>
      </c>
    </row>
    <row r="942" spans="1:5" x14ac:dyDescent="0.3">
      <c r="A942" s="9">
        <v>10088</v>
      </c>
      <c r="B942" s="10" cm="1">
        <f t="array" ref="B942">_xlfn._xlws.FILTER(Bookings!C:C, (Bookings!A:A=A942) * (Bookings!D:D="New"), "NONE")</f>
        <v>44432</v>
      </c>
      <c r="C942" s="10">
        <v>44743</v>
      </c>
      <c r="D942" s="9" t="str">
        <v>6d9b457c</v>
      </c>
      <c r="E942" s="9" t="str">
        <f>_xlfn.XLOOKUP(D942, Content!A:A, Content!C:C, "NONE")</f>
        <v>English</v>
      </c>
    </row>
    <row r="943" spans="1:5" x14ac:dyDescent="0.3">
      <c r="A943" s="9">
        <v>10088</v>
      </c>
      <c r="B943" s="10" cm="1">
        <f t="array" ref="B943">_xlfn._xlws.FILTER(Bookings!C:C, (Bookings!A:A=A943) * (Bookings!D:D="New"), "NONE")</f>
        <v>44432</v>
      </c>
      <c r="C943" s="10">
        <v>44774</v>
      </c>
      <c r="D943" s="9" t="str">
        <v>7495495f</v>
      </c>
      <c r="E943" s="9" t="str">
        <f>_xlfn.XLOOKUP(D943, Content!A:A, Content!C:C, "NONE")</f>
        <v>Malayalam</v>
      </c>
    </row>
    <row r="944" spans="1:5" x14ac:dyDescent="0.3">
      <c r="A944" s="9">
        <v>10088</v>
      </c>
      <c r="B944" s="10" cm="1">
        <f t="array" ref="B944">_xlfn._xlws.FILTER(Bookings!C:C, (Bookings!A:A=A944) * (Bookings!D:D="New"), "NONE")</f>
        <v>44432</v>
      </c>
      <c r="C944" s="10">
        <v>45413</v>
      </c>
      <c r="D944" s="9" t="str">
        <v>53dcee70</v>
      </c>
      <c r="E944" s="9" t="str">
        <f>_xlfn.XLOOKUP(D944, Content!A:A, Content!C:C, "NONE")</f>
        <v>Kannada</v>
      </c>
    </row>
    <row r="945" spans="1:5" x14ac:dyDescent="0.3">
      <c r="A945" s="9">
        <v>10088</v>
      </c>
      <c r="B945" s="10" cm="1">
        <f t="array" ref="B945">_xlfn._xlws.FILTER(Bookings!C:C, (Bookings!A:A=A945) * (Bookings!D:D="New"), "NONE")</f>
        <v>44432</v>
      </c>
      <c r="C945" s="10">
        <v>45261</v>
      </c>
      <c r="D945" s="9" t="str">
        <v>fd1ad95a</v>
      </c>
      <c r="E945" s="9" t="str">
        <f>_xlfn.XLOOKUP(D945, Content!A:A, Content!C:C, "NONE")</f>
        <v>English</v>
      </c>
    </row>
    <row r="946" spans="1:5" x14ac:dyDescent="0.3">
      <c r="A946" s="9">
        <v>10088</v>
      </c>
      <c r="B946" s="10" cm="1">
        <f t="array" ref="B946">_xlfn._xlws.FILTER(Bookings!C:C, (Bookings!A:A=A946) * (Bookings!D:D="New"), "NONE")</f>
        <v>44432</v>
      </c>
      <c r="C946" s="10">
        <v>45352</v>
      </c>
      <c r="D946" s="9" t="str">
        <v>d71466ea</v>
      </c>
      <c r="E946" s="9" t="str">
        <f>_xlfn.XLOOKUP(D946, Content!A:A, Content!C:C, "NONE")</f>
        <v>Malayalam</v>
      </c>
    </row>
    <row r="947" spans="1:5" x14ac:dyDescent="0.3">
      <c r="A947" s="9">
        <v>10088</v>
      </c>
      <c r="B947" s="10" cm="1">
        <f t="array" ref="B947">_xlfn._xlws.FILTER(Bookings!C:C, (Bookings!A:A=A947) * (Bookings!D:D="New"), "NONE")</f>
        <v>44432</v>
      </c>
      <c r="C947" s="10">
        <v>45536</v>
      </c>
      <c r="D947" s="9" t="str">
        <v>f6d69d19</v>
      </c>
      <c r="E947" s="9" t="str">
        <f>_xlfn.XLOOKUP(D947, Content!A:A, Content!C:C, "NONE")</f>
        <v>English</v>
      </c>
    </row>
    <row r="948" spans="1:5" x14ac:dyDescent="0.3">
      <c r="A948" s="9">
        <v>10088</v>
      </c>
      <c r="B948" s="10" cm="1">
        <f t="array" ref="B948">_xlfn._xlws.FILTER(Bookings!C:C, (Bookings!A:A=A948) * (Bookings!D:D="New"), "NONE")</f>
        <v>44432</v>
      </c>
      <c r="C948" s="10">
        <v>45261</v>
      </c>
      <c r="D948" s="9" t="str">
        <v>c9f9dfdb</v>
      </c>
      <c r="E948" s="9" t="str">
        <f>_xlfn.XLOOKUP(D948, Content!A:A, Content!C:C, "NONE")</f>
        <v>Kannada</v>
      </c>
    </row>
    <row r="949" spans="1:5" x14ac:dyDescent="0.3">
      <c r="A949" s="9">
        <v>10089</v>
      </c>
      <c r="B949" s="10" cm="1">
        <f t="array" ref="B949">_xlfn._xlws.FILTER(Bookings!C:C, (Bookings!A:A=A949) * (Bookings!D:D="New"), "NONE")</f>
        <v>45078</v>
      </c>
      <c r="C949" s="10">
        <v>45413</v>
      </c>
      <c r="D949" s="9" t="str">
        <v>5b93d799</v>
      </c>
      <c r="E949" s="9" t="str">
        <f>_xlfn.XLOOKUP(D949, Content!A:A, Content!C:C, "NONE")</f>
        <v>English</v>
      </c>
    </row>
    <row r="950" spans="1:5" x14ac:dyDescent="0.3">
      <c r="A950" s="9">
        <v>10089</v>
      </c>
      <c r="B950" s="10" cm="1">
        <f t="array" ref="B950">_xlfn._xlws.FILTER(Bookings!C:C, (Bookings!A:A=A950) * (Bookings!D:D="New"), "NONE")</f>
        <v>45078</v>
      </c>
      <c r="C950" s="10">
        <v>45170</v>
      </c>
      <c r="D950" s="9" t="str">
        <v>c324f9b4</v>
      </c>
      <c r="E950" s="9" t="str">
        <f>_xlfn.XLOOKUP(D950, Content!A:A, Content!C:C, "NONE")</f>
        <v>Tamil</v>
      </c>
    </row>
    <row r="951" spans="1:5" x14ac:dyDescent="0.3">
      <c r="A951" s="9">
        <v>10089</v>
      </c>
      <c r="B951" s="10" cm="1">
        <f t="array" ref="B951">_xlfn._xlws.FILTER(Bookings!C:C, (Bookings!A:A=A951) * (Bookings!D:D="New"), "NONE")</f>
        <v>45078</v>
      </c>
      <c r="C951" s="10">
        <v>44621</v>
      </c>
      <c r="D951" s="9" t="str">
        <v>b142e834</v>
      </c>
      <c r="E951" s="9" t="str">
        <f>_xlfn.XLOOKUP(D951, Content!A:A, Content!C:C, "NONE")</f>
        <v>Hindi</v>
      </c>
    </row>
    <row r="952" spans="1:5" x14ac:dyDescent="0.3">
      <c r="A952" s="9">
        <v>10089</v>
      </c>
      <c r="B952" s="10" cm="1">
        <f t="array" ref="B952">_xlfn._xlws.FILTER(Bookings!C:C, (Bookings!A:A=A952) * (Bookings!D:D="New"), "NONE")</f>
        <v>45078</v>
      </c>
      <c r="C952" s="10">
        <v>45323</v>
      </c>
      <c r="D952" s="9" t="str">
        <v>74c9ff93</v>
      </c>
      <c r="E952" s="9" t="str">
        <f>_xlfn.XLOOKUP(D952, Content!A:A, Content!C:C, "NONE")</f>
        <v>English</v>
      </c>
    </row>
    <row r="953" spans="1:5" x14ac:dyDescent="0.3">
      <c r="A953" s="9">
        <v>10089</v>
      </c>
      <c r="B953" s="10" cm="1">
        <f t="array" ref="B953">_xlfn._xlws.FILTER(Bookings!C:C, (Bookings!A:A=A953) * (Bookings!D:D="New"), "NONE")</f>
        <v>45078</v>
      </c>
      <c r="C953" s="10">
        <v>45078</v>
      </c>
      <c r="D953" s="9" t="str">
        <v>b72e97f6</v>
      </c>
      <c r="E953" s="9" t="str">
        <f>_xlfn.XLOOKUP(D953, Content!A:A, Content!C:C, "NONE")</f>
        <v>Hindi</v>
      </c>
    </row>
    <row r="954" spans="1:5" x14ac:dyDescent="0.3">
      <c r="A954" s="9">
        <v>10089</v>
      </c>
      <c r="B954" s="10" cm="1">
        <f t="array" ref="B954">_xlfn._xlws.FILTER(Bookings!C:C, (Bookings!A:A=A954) * (Bookings!D:D="New"), "NONE")</f>
        <v>45078</v>
      </c>
      <c r="C954" s="10">
        <v>44958</v>
      </c>
      <c r="D954" s="9" t="str">
        <v>9787b7de</v>
      </c>
      <c r="E954" s="9" t="str">
        <f>_xlfn.XLOOKUP(D954, Content!A:A, Content!C:C, "NONE")</f>
        <v>Tamil</v>
      </c>
    </row>
    <row r="955" spans="1:5" x14ac:dyDescent="0.3">
      <c r="A955" s="9">
        <v>10089</v>
      </c>
      <c r="B955" s="10" cm="1">
        <f t="array" ref="B955">_xlfn._xlws.FILTER(Bookings!C:C, (Bookings!A:A=A955) * (Bookings!D:D="New"), "NONE")</f>
        <v>45078</v>
      </c>
      <c r="C955" s="10">
        <v>45231</v>
      </c>
      <c r="D955" s="9" t="str">
        <v>18110fb2</v>
      </c>
      <c r="E955" s="9" t="str">
        <f>_xlfn.XLOOKUP(D955, Content!A:A, Content!C:C, "NONE")</f>
        <v>Telugu</v>
      </c>
    </row>
    <row r="956" spans="1:5" x14ac:dyDescent="0.3">
      <c r="A956" s="9">
        <v>10090</v>
      </c>
      <c r="B956" s="10" cm="1">
        <f t="array" ref="B956">_xlfn._xlws.FILTER(Bookings!C:C, (Bookings!A:A=A956) * (Bookings!D:D="New"), "NONE")</f>
        <v>44638</v>
      </c>
      <c r="C956" s="10">
        <v>45566</v>
      </c>
      <c r="D956" s="9" t="str">
        <v>8ab4abc6</v>
      </c>
      <c r="E956" s="9" t="str">
        <f>_xlfn.XLOOKUP(D956, Content!A:A, Content!C:C, "NONE")</f>
        <v>Kannada</v>
      </c>
    </row>
    <row r="957" spans="1:5" x14ac:dyDescent="0.3">
      <c r="A957" s="9">
        <v>10090</v>
      </c>
      <c r="B957" s="10" cm="1">
        <f t="array" ref="B957">_xlfn._xlws.FILTER(Bookings!C:C, (Bookings!A:A=A957) * (Bookings!D:D="New"), "NONE")</f>
        <v>44638</v>
      </c>
      <c r="C957" s="10">
        <v>45047</v>
      </c>
      <c r="D957" s="9" t="str">
        <v>618d5c47</v>
      </c>
      <c r="E957" s="9" t="str">
        <f>_xlfn.XLOOKUP(D957, Content!A:A, Content!C:C, "NONE")</f>
        <v>Hindi</v>
      </c>
    </row>
    <row r="958" spans="1:5" x14ac:dyDescent="0.3">
      <c r="A958" s="9">
        <v>10090</v>
      </c>
      <c r="B958" s="10" cm="1">
        <f t="array" ref="B958">_xlfn._xlws.FILTER(Bookings!C:C, (Bookings!A:A=A958) * (Bookings!D:D="New"), "NONE")</f>
        <v>44638</v>
      </c>
      <c r="C958" s="10">
        <v>45261</v>
      </c>
      <c r="D958" s="9" t="str">
        <v>5988d89d</v>
      </c>
      <c r="E958" s="9" t="str">
        <f>_xlfn.XLOOKUP(D958, Content!A:A, Content!C:C, "NONE")</f>
        <v>Hindi</v>
      </c>
    </row>
    <row r="959" spans="1:5" x14ac:dyDescent="0.3">
      <c r="A959" s="9">
        <v>10090</v>
      </c>
      <c r="B959" s="10" cm="1">
        <f t="array" ref="B959">_xlfn._xlws.FILTER(Bookings!C:C, (Bookings!A:A=A959) * (Bookings!D:D="New"), "NONE")</f>
        <v>44638</v>
      </c>
      <c r="C959" s="10">
        <v>44774</v>
      </c>
      <c r="D959" s="9" t="str">
        <v>5833d4f3</v>
      </c>
      <c r="E959" s="9" t="str">
        <f>_xlfn.XLOOKUP(D959, Content!A:A, Content!C:C, "NONE")</f>
        <v>Malayalam</v>
      </c>
    </row>
    <row r="960" spans="1:5" x14ac:dyDescent="0.3">
      <c r="A960" s="9">
        <v>10090</v>
      </c>
      <c r="B960" s="10" cm="1">
        <f t="array" ref="B960">_xlfn._xlws.FILTER(Bookings!C:C, (Bookings!A:A=A960) * (Bookings!D:D="New"), "NONE")</f>
        <v>44638</v>
      </c>
      <c r="C960" s="10">
        <v>45017</v>
      </c>
      <c r="D960" s="9" t="str">
        <v>2560b2d1</v>
      </c>
      <c r="E960" s="9" t="str">
        <f>_xlfn.XLOOKUP(D960, Content!A:A, Content!C:C, "NONE")</f>
        <v>Telugu</v>
      </c>
    </row>
    <row r="961" spans="1:5" x14ac:dyDescent="0.3">
      <c r="A961" s="9">
        <v>10090</v>
      </c>
      <c r="B961" s="10" cm="1">
        <f t="array" ref="B961">_xlfn._xlws.FILTER(Bookings!C:C, (Bookings!A:A=A961) * (Bookings!D:D="New"), "NONE")</f>
        <v>44638</v>
      </c>
      <c r="C961" s="10">
        <v>45139</v>
      </c>
      <c r="D961" s="9" t="str">
        <v>74c9ff93</v>
      </c>
      <c r="E961" s="9" t="str">
        <f>_xlfn.XLOOKUP(D961, Content!A:A, Content!C:C, "NONE")</f>
        <v>English</v>
      </c>
    </row>
    <row r="962" spans="1:5" x14ac:dyDescent="0.3">
      <c r="A962" s="9">
        <v>10090</v>
      </c>
      <c r="B962" s="10" cm="1">
        <f t="array" ref="B962">_xlfn._xlws.FILTER(Bookings!C:C, (Bookings!A:A=A962) * (Bookings!D:D="New"), "NONE")</f>
        <v>44638</v>
      </c>
      <c r="C962" s="10">
        <v>45566</v>
      </c>
      <c r="D962" s="9" t="str">
        <v>9767fb4f</v>
      </c>
      <c r="E962" s="9" t="str">
        <f>_xlfn.XLOOKUP(D962, Content!A:A, Content!C:C, "NONE")</f>
        <v>Telugu</v>
      </c>
    </row>
    <row r="963" spans="1:5" x14ac:dyDescent="0.3">
      <c r="A963" s="9">
        <v>10090</v>
      </c>
      <c r="B963" s="10" cm="1">
        <f t="array" ref="B963">_xlfn._xlws.FILTER(Bookings!C:C, (Bookings!A:A=A963) * (Bookings!D:D="New"), "NONE")</f>
        <v>44638</v>
      </c>
      <c r="C963" s="10">
        <v>45444</v>
      </c>
      <c r="D963" s="9" t="str">
        <v>fa1a76a3</v>
      </c>
      <c r="E963" s="9" t="str">
        <f>_xlfn.XLOOKUP(D963, Content!A:A, Content!C:C, "NONE")</f>
        <v>Tamil</v>
      </c>
    </row>
    <row r="964" spans="1:5" x14ac:dyDescent="0.3">
      <c r="A964" s="9">
        <v>10090</v>
      </c>
      <c r="B964" s="10" cm="1">
        <f t="array" ref="B964">_xlfn._xlws.FILTER(Bookings!C:C, (Bookings!A:A=A964) * (Bookings!D:D="New"), "NONE")</f>
        <v>44638</v>
      </c>
      <c r="C964" s="10">
        <v>44713</v>
      </c>
      <c r="D964" s="9" t="str">
        <v>459528e0</v>
      </c>
      <c r="E964" s="9" t="str">
        <f>_xlfn.XLOOKUP(D964, Content!A:A, Content!C:C, "NONE")</f>
        <v>English</v>
      </c>
    </row>
    <row r="965" spans="1:5" x14ac:dyDescent="0.3">
      <c r="A965" s="9">
        <v>10090</v>
      </c>
      <c r="B965" s="10" cm="1">
        <f t="array" ref="B965">_xlfn._xlws.FILTER(Bookings!C:C, (Bookings!A:A=A965) * (Bookings!D:D="New"), "NONE")</f>
        <v>44638</v>
      </c>
      <c r="C965" s="10">
        <v>44958</v>
      </c>
      <c r="D965" s="9" t="str">
        <v>39c8c16a</v>
      </c>
      <c r="E965" s="9" t="str">
        <f>_xlfn.XLOOKUP(D965, Content!A:A, Content!C:C, "NONE")</f>
        <v>Malayalam</v>
      </c>
    </row>
    <row r="966" spans="1:5" x14ac:dyDescent="0.3">
      <c r="A966" s="9">
        <v>10090</v>
      </c>
      <c r="B966" s="10" cm="1">
        <f t="array" ref="B966">_xlfn._xlws.FILTER(Bookings!C:C, (Bookings!A:A=A966) * (Bookings!D:D="New"), "NONE")</f>
        <v>44638</v>
      </c>
      <c r="C966" s="10">
        <v>45627</v>
      </c>
      <c r="D966" s="9" t="str">
        <v>10101146</v>
      </c>
      <c r="E966" s="9" t="str">
        <f>_xlfn.XLOOKUP(D966, Content!A:A, Content!C:C, "NONE")</f>
        <v>Telugu</v>
      </c>
    </row>
    <row r="967" spans="1:5" x14ac:dyDescent="0.3">
      <c r="A967" s="9">
        <v>10090</v>
      </c>
      <c r="B967" s="10" cm="1">
        <f t="array" ref="B967">_xlfn._xlws.FILTER(Bookings!C:C, (Bookings!A:A=A967) * (Bookings!D:D="New"), "NONE")</f>
        <v>44638</v>
      </c>
      <c r="C967" s="10">
        <v>45383</v>
      </c>
      <c r="D967" s="9" t="str">
        <v>d6e6f4af</v>
      </c>
      <c r="E967" s="9" t="str">
        <f>_xlfn.XLOOKUP(D967, Content!A:A, Content!C:C, "NONE")</f>
        <v>Malayalam</v>
      </c>
    </row>
    <row r="968" spans="1:5" x14ac:dyDescent="0.3">
      <c r="A968" s="9">
        <v>10090</v>
      </c>
      <c r="B968" s="10" cm="1">
        <f t="array" ref="B968">_xlfn._xlws.FILTER(Bookings!C:C, (Bookings!A:A=A968) * (Bookings!D:D="New"), "NONE")</f>
        <v>44638</v>
      </c>
      <c r="C968" s="10">
        <v>45536</v>
      </c>
      <c r="D968" s="9" t="str">
        <v>c5c4fdf9</v>
      </c>
      <c r="E968" s="9" t="str">
        <f>_xlfn.XLOOKUP(D968, Content!A:A, Content!C:C, "NONE")</f>
        <v>Telugu</v>
      </c>
    </row>
    <row r="969" spans="1:5" x14ac:dyDescent="0.3">
      <c r="A969" s="9">
        <v>10091</v>
      </c>
      <c r="B969" s="10" cm="1">
        <f t="array" ref="B969">_xlfn._xlws.FILTER(Bookings!C:C, (Bookings!A:A=A969) * (Bookings!D:D="New"), "NONE")</f>
        <v>44592</v>
      </c>
      <c r="C969" s="10">
        <v>44774</v>
      </c>
      <c r="D969" s="9" t="str">
        <v>420e1019</v>
      </c>
      <c r="E969" s="9" t="str">
        <f>_xlfn.XLOOKUP(D969, Content!A:A, Content!C:C, "NONE")</f>
        <v>Tamil</v>
      </c>
    </row>
    <row r="970" spans="1:5" x14ac:dyDescent="0.3">
      <c r="A970" s="9">
        <v>10091</v>
      </c>
      <c r="B970" s="10" cm="1">
        <f t="array" ref="B970">_xlfn._xlws.FILTER(Bookings!C:C, (Bookings!A:A=A970) * (Bookings!D:D="New"), "NONE")</f>
        <v>44592</v>
      </c>
      <c r="C970" s="10">
        <v>44835</v>
      </c>
      <c r="D970" s="9" t="str">
        <v>18f2ed16</v>
      </c>
      <c r="E970" s="9" t="str">
        <f>_xlfn.XLOOKUP(D970, Content!A:A, Content!C:C, "NONE")</f>
        <v>Malayalam</v>
      </c>
    </row>
    <row r="971" spans="1:5" x14ac:dyDescent="0.3">
      <c r="A971" s="9">
        <v>10091</v>
      </c>
      <c r="B971" s="10" cm="1">
        <f t="array" ref="B971">_xlfn._xlws.FILTER(Bookings!C:C, (Bookings!A:A=A971) * (Bookings!D:D="New"), "NONE")</f>
        <v>44592</v>
      </c>
      <c r="C971" s="10">
        <v>45108</v>
      </c>
      <c r="D971" s="9" t="str">
        <v>b9f74c1c</v>
      </c>
      <c r="E971" s="9" t="str">
        <f>_xlfn.XLOOKUP(D971, Content!A:A, Content!C:C, "NONE")</f>
        <v>Malayalam</v>
      </c>
    </row>
    <row r="972" spans="1:5" x14ac:dyDescent="0.3">
      <c r="A972" s="9">
        <v>10091</v>
      </c>
      <c r="B972" s="10" cm="1">
        <f t="array" ref="B972">_xlfn._xlws.FILTER(Bookings!C:C, (Bookings!A:A=A972) * (Bookings!D:D="New"), "NONE")</f>
        <v>44592</v>
      </c>
      <c r="C972" s="10">
        <v>45352</v>
      </c>
      <c r="D972" s="9" t="str">
        <v>459528e0</v>
      </c>
      <c r="E972" s="9" t="str">
        <f>_xlfn.XLOOKUP(D972, Content!A:A, Content!C:C, "NONE")</f>
        <v>English</v>
      </c>
    </row>
    <row r="973" spans="1:5" x14ac:dyDescent="0.3">
      <c r="A973" s="9">
        <v>10091</v>
      </c>
      <c r="B973" s="10" cm="1">
        <f t="array" ref="B973">_xlfn._xlws.FILTER(Bookings!C:C, (Bookings!A:A=A973) * (Bookings!D:D="New"), "NONE")</f>
        <v>44592</v>
      </c>
      <c r="C973" s="10">
        <v>45505</v>
      </c>
      <c r="D973" s="9" t="str">
        <v>b142e834</v>
      </c>
      <c r="E973" s="9" t="str">
        <f>_xlfn.XLOOKUP(D973, Content!A:A, Content!C:C, "NONE")</f>
        <v>Hindi</v>
      </c>
    </row>
    <row r="974" spans="1:5" x14ac:dyDescent="0.3">
      <c r="A974" s="9">
        <v>10091</v>
      </c>
      <c r="B974" s="10" cm="1">
        <f t="array" ref="B974">_xlfn._xlws.FILTER(Bookings!C:C, (Bookings!A:A=A974) * (Bookings!D:D="New"), "NONE")</f>
        <v>44592</v>
      </c>
      <c r="C974" s="10">
        <v>45352</v>
      </c>
      <c r="D974" s="9" t="str">
        <v>e2949854</v>
      </c>
      <c r="E974" s="9" t="str">
        <f>_xlfn.XLOOKUP(D974, Content!A:A, Content!C:C, "NONE")</f>
        <v>Malayalam</v>
      </c>
    </row>
    <row r="975" spans="1:5" x14ac:dyDescent="0.3">
      <c r="A975" s="9">
        <v>10091</v>
      </c>
      <c r="B975" s="10" cm="1">
        <f t="array" ref="B975">_xlfn._xlws.FILTER(Bookings!C:C, (Bookings!A:A=A975) * (Bookings!D:D="New"), "NONE")</f>
        <v>44592</v>
      </c>
      <c r="C975" s="10">
        <v>45200</v>
      </c>
      <c r="D975" s="9" t="str">
        <v>7495495f</v>
      </c>
      <c r="E975" s="9" t="str">
        <f>_xlfn.XLOOKUP(D975, Content!A:A, Content!C:C, "NONE")</f>
        <v>Malayalam</v>
      </c>
    </row>
    <row r="976" spans="1:5" x14ac:dyDescent="0.3">
      <c r="A976" s="9">
        <v>10091</v>
      </c>
      <c r="B976" s="10" cm="1">
        <f t="array" ref="B976">_xlfn._xlws.FILTER(Bookings!C:C, (Bookings!A:A=A976) * (Bookings!D:D="New"), "NONE")</f>
        <v>44592</v>
      </c>
      <c r="C976" s="10">
        <v>45536</v>
      </c>
      <c r="D976" s="9" t="str">
        <v>75fa1246</v>
      </c>
      <c r="E976" s="9" t="str">
        <f>_xlfn.XLOOKUP(D976, Content!A:A, Content!C:C, "NONE")</f>
        <v>Tamil</v>
      </c>
    </row>
    <row r="977" spans="1:5" x14ac:dyDescent="0.3">
      <c r="A977" s="9">
        <v>10091</v>
      </c>
      <c r="B977" s="10" cm="1">
        <f t="array" ref="B977">_xlfn._xlws.FILTER(Bookings!C:C, (Bookings!A:A=A977) * (Bookings!D:D="New"), "NONE")</f>
        <v>44592</v>
      </c>
      <c r="C977" s="10">
        <v>44713</v>
      </c>
      <c r="D977" s="9" t="str">
        <v>6cec19a5</v>
      </c>
      <c r="E977" s="9" t="str">
        <f>_xlfn.XLOOKUP(D977, Content!A:A, Content!C:C, "NONE")</f>
        <v>Malayalam</v>
      </c>
    </row>
    <row r="978" spans="1:5" x14ac:dyDescent="0.3">
      <c r="A978" s="9">
        <v>10091</v>
      </c>
      <c r="B978" s="10" cm="1">
        <f t="array" ref="B978">_xlfn._xlws.FILTER(Bookings!C:C, (Bookings!A:A=A978) * (Bookings!D:D="New"), "NONE")</f>
        <v>44592</v>
      </c>
      <c r="C978" s="10">
        <v>45597</v>
      </c>
      <c r="D978" s="9" t="str">
        <v>0cbc4720</v>
      </c>
      <c r="E978" s="9" t="str">
        <f>_xlfn.XLOOKUP(D978, Content!A:A, Content!C:C, "NONE")</f>
        <v>Hindi</v>
      </c>
    </row>
    <row r="979" spans="1:5" x14ac:dyDescent="0.3">
      <c r="A979" s="9">
        <v>10091</v>
      </c>
      <c r="B979" s="10" cm="1">
        <f t="array" ref="B979">_xlfn._xlws.FILTER(Bookings!C:C, (Bookings!A:A=A979) * (Bookings!D:D="New"), "NONE")</f>
        <v>44592</v>
      </c>
      <c r="C979" s="10">
        <v>44866</v>
      </c>
      <c r="D979" s="9" t="str">
        <v>e9c2f251</v>
      </c>
      <c r="E979" s="9" t="str">
        <f>_xlfn.XLOOKUP(D979, Content!A:A, Content!C:C, "NONE")</f>
        <v>Telugu</v>
      </c>
    </row>
    <row r="980" spans="1:5" x14ac:dyDescent="0.3">
      <c r="A980" s="9">
        <v>10091</v>
      </c>
      <c r="B980" s="10" cm="1">
        <f t="array" ref="B980">_xlfn._xlws.FILTER(Bookings!C:C, (Bookings!A:A=A980) * (Bookings!D:D="New"), "NONE")</f>
        <v>44592</v>
      </c>
      <c r="C980" s="10">
        <v>45627</v>
      </c>
      <c r="D980" s="9" t="str">
        <v>c5000cc1</v>
      </c>
      <c r="E980" s="9" t="str">
        <f>_xlfn.XLOOKUP(D980, Content!A:A, Content!C:C, "NONE")</f>
        <v>Malayalam</v>
      </c>
    </row>
    <row r="981" spans="1:5" x14ac:dyDescent="0.3">
      <c r="A981" s="9">
        <v>10091</v>
      </c>
      <c r="B981" s="10" cm="1">
        <f t="array" ref="B981">_xlfn._xlws.FILTER(Bookings!C:C, (Bookings!A:A=A981) * (Bookings!D:D="New"), "NONE")</f>
        <v>44592</v>
      </c>
      <c r="C981" s="10">
        <v>45597</v>
      </c>
      <c r="D981" s="9" t="str">
        <v>c324f9b4</v>
      </c>
      <c r="E981" s="9" t="str">
        <f>_xlfn.XLOOKUP(D981, Content!A:A, Content!C:C, "NONE")</f>
        <v>Tamil</v>
      </c>
    </row>
    <row r="982" spans="1:5" x14ac:dyDescent="0.3">
      <c r="A982" s="9">
        <v>10092</v>
      </c>
      <c r="B982" s="10" cm="1">
        <f t="array" ref="B982">_xlfn._xlws.FILTER(Bookings!C:C, (Bookings!A:A=A982) * (Bookings!D:D="New"), "NONE")</f>
        <v>45050</v>
      </c>
      <c r="C982" s="10">
        <v>45170</v>
      </c>
      <c r="D982" s="9" t="str">
        <v>1187d074</v>
      </c>
      <c r="E982" s="9" t="str">
        <f>_xlfn.XLOOKUP(D982, Content!A:A, Content!C:C, "NONE")</f>
        <v>English</v>
      </c>
    </row>
    <row r="983" spans="1:5" x14ac:dyDescent="0.3">
      <c r="A983" s="9">
        <v>10092</v>
      </c>
      <c r="B983" s="10" cm="1">
        <f t="array" ref="B983">_xlfn._xlws.FILTER(Bookings!C:C, (Bookings!A:A=A983) * (Bookings!D:D="New"), "NONE")</f>
        <v>45050</v>
      </c>
      <c r="C983" s="10">
        <v>45200</v>
      </c>
      <c r="D983" s="9" t="str">
        <v>18f2ed16</v>
      </c>
      <c r="E983" s="9" t="str">
        <f>_xlfn.XLOOKUP(D983, Content!A:A, Content!C:C, "NONE")</f>
        <v>Malayalam</v>
      </c>
    </row>
    <row r="984" spans="1:5" x14ac:dyDescent="0.3">
      <c r="A984" s="9">
        <v>10092</v>
      </c>
      <c r="B984" s="10" cm="1">
        <f t="array" ref="B984">_xlfn._xlws.FILTER(Bookings!C:C, (Bookings!A:A=A984) * (Bookings!D:D="New"), "NONE")</f>
        <v>45050</v>
      </c>
      <c r="C984" s="10">
        <v>45170</v>
      </c>
      <c r="D984" s="9" t="str">
        <v>2f9c6d63</v>
      </c>
      <c r="E984" s="9" t="str">
        <f>_xlfn.XLOOKUP(D984, Content!A:A, Content!C:C, "NONE")</f>
        <v>Tamil</v>
      </c>
    </row>
    <row r="985" spans="1:5" x14ac:dyDescent="0.3">
      <c r="A985" s="9">
        <v>10092</v>
      </c>
      <c r="B985" s="10" cm="1">
        <f t="array" ref="B985">_xlfn._xlws.FILTER(Bookings!C:C, (Bookings!A:A=A985) * (Bookings!D:D="New"), "NONE")</f>
        <v>45050</v>
      </c>
      <c r="C985" s="10">
        <v>45597</v>
      </c>
      <c r="D985" s="9" t="str">
        <v>a48a202b</v>
      </c>
      <c r="E985" s="9" t="str">
        <f>_xlfn.XLOOKUP(D985, Content!A:A, Content!C:C, "NONE")</f>
        <v>Telugu</v>
      </c>
    </row>
    <row r="986" spans="1:5" x14ac:dyDescent="0.3">
      <c r="A986" s="9">
        <v>10092</v>
      </c>
      <c r="B986" s="10" cm="1">
        <f t="array" ref="B986">_xlfn._xlws.FILTER(Bookings!C:C, (Bookings!A:A=A986) * (Bookings!D:D="New"), "NONE")</f>
        <v>45050</v>
      </c>
      <c r="C986" s="10">
        <v>44713</v>
      </c>
      <c r="D986" s="9" t="str">
        <v>f82d44ce</v>
      </c>
      <c r="E986" s="9" t="str">
        <f>_xlfn.XLOOKUP(D986, Content!A:A, Content!C:C, "NONE")</f>
        <v>Telugu</v>
      </c>
    </row>
    <row r="987" spans="1:5" x14ac:dyDescent="0.3">
      <c r="A987" s="9">
        <v>10092</v>
      </c>
      <c r="B987" s="10" cm="1">
        <f t="array" ref="B987">_xlfn._xlws.FILTER(Bookings!C:C, (Bookings!A:A=A987) * (Bookings!D:D="New"), "NONE")</f>
        <v>45050</v>
      </c>
      <c r="C987" s="10">
        <v>45170</v>
      </c>
      <c r="D987" s="9" t="str">
        <v>40e9137d</v>
      </c>
      <c r="E987" s="9" t="str">
        <f>_xlfn.XLOOKUP(D987, Content!A:A, Content!C:C, "NONE")</f>
        <v>Telugu</v>
      </c>
    </row>
    <row r="988" spans="1:5" x14ac:dyDescent="0.3">
      <c r="A988" s="9">
        <v>10092</v>
      </c>
      <c r="B988" s="10" cm="1">
        <f t="array" ref="B988">_xlfn._xlws.FILTER(Bookings!C:C, (Bookings!A:A=A988) * (Bookings!D:D="New"), "NONE")</f>
        <v>45050</v>
      </c>
      <c r="C988" s="10">
        <v>44743</v>
      </c>
      <c r="D988" s="9" t="str">
        <v>6fc6d737</v>
      </c>
      <c r="E988" s="9" t="str">
        <f>_xlfn.XLOOKUP(D988, Content!A:A, Content!C:C, "NONE")</f>
        <v>Malayalam</v>
      </c>
    </row>
    <row r="989" spans="1:5" x14ac:dyDescent="0.3">
      <c r="A989" s="9">
        <v>10092</v>
      </c>
      <c r="B989" s="10" cm="1">
        <f t="array" ref="B989">_xlfn._xlws.FILTER(Bookings!C:C, (Bookings!A:A=A989) * (Bookings!D:D="New"), "NONE")</f>
        <v>45050</v>
      </c>
      <c r="C989" s="10">
        <v>45292</v>
      </c>
      <c r="D989" s="9" t="str">
        <v>9544ce3b</v>
      </c>
      <c r="E989" s="9" t="str">
        <f>_xlfn.XLOOKUP(D989, Content!A:A, Content!C:C, "NONE")</f>
        <v>English</v>
      </c>
    </row>
    <row r="990" spans="1:5" x14ac:dyDescent="0.3">
      <c r="A990" s="9">
        <v>10092</v>
      </c>
      <c r="B990" s="10" cm="1">
        <f t="array" ref="B990">_xlfn._xlws.FILTER(Bookings!C:C, (Bookings!A:A=A990) * (Bookings!D:D="New"), "NONE")</f>
        <v>45050</v>
      </c>
      <c r="C990" s="10">
        <v>45017</v>
      </c>
      <c r="D990" s="9" t="str">
        <v>6d98c117</v>
      </c>
      <c r="E990" s="9" t="str">
        <f>_xlfn.XLOOKUP(D990, Content!A:A, Content!C:C, "NONE")</f>
        <v>English</v>
      </c>
    </row>
    <row r="991" spans="1:5" x14ac:dyDescent="0.3">
      <c r="A991" s="9">
        <v>10092</v>
      </c>
      <c r="B991" s="10" cm="1">
        <f t="array" ref="B991">_xlfn._xlws.FILTER(Bookings!C:C, (Bookings!A:A=A991) * (Bookings!D:D="New"), "NONE")</f>
        <v>45050</v>
      </c>
      <c r="C991" s="10">
        <v>45078</v>
      </c>
      <c r="D991" s="9" t="str">
        <v>3abe3a47</v>
      </c>
      <c r="E991" s="9" t="str">
        <f>_xlfn.XLOOKUP(D991, Content!A:A, Content!C:C, "NONE")</f>
        <v>English</v>
      </c>
    </row>
    <row r="992" spans="1:5" x14ac:dyDescent="0.3">
      <c r="A992" s="9">
        <v>10092</v>
      </c>
      <c r="B992" s="10" cm="1">
        <f t="array" ref="B992">_xlfn._xlws.FILTER(Bookings!C:C, (Bookings!A:A=A992) * (Bookings!D:D="New"), "NONE")</f>
        <v>45050</v>
      </c>
      <c r="C992" s="10">
        <v>45474</v>
      </c>
      <c r="D992" s="9" t="str">
        <v>7fd28e87</v>
      </c>
      <c r="E992" s="9" t="str">
        <f>_xlfn.XLOOKUP(D992, Content!A:A, Content!C:C, "NONE")</f>
        <v>Malayalam</v>
      </c>
    </row>
    <row r="993" spans="1:5" x14ac:dyDescent="0.3">
      <c r="A993" s="9">
        <v>10092</v>
      </c>
      <c r="B993" s="10" cm="1">
        <f t="array" ref="B993">_xlfn._xlws.FILTER(Bookings!C:C, (Bookings!A:A=A993) * (Bookings!D:D="New"), "NONE")</f>
        <v>45050</v>
      </c>
      <c r="C993" s="10">
        <v>45627</v>
      </c>
      <c r="D993" s="9" t="str">
        <v>7fb18db3</v>
      </c>
      <c r="E993" s="9" t="str">
        <f>_xlfn.XLOOKUP(D993, Content!A:A, Content!C:C, "NONE")</f>
        <v>Hindi</v>
      </c>
    </row>
    <row r="994" spans="1:5" x14ac:dyDescent="0.3">
      <c r="A994" s="9">
        <v>10092</v>
      </c>
      <c r="B994" s="10" cm="1">
        <f t="array" ref="B994">_xlfn._xlws.FILTER(Bookings!C:C, (Bookings!A:A=A994) * (Bookings!D:D="New"), "NONE")</f>
        <v>45050</v>
      </c>
      <c r="C994" s="10">
        <v>45139</v>
      </c>
      <c r="D994" s="9" t="str">
        <v>c5000cc1</v>
      </c>
      <c r="E994" s="9" t="str">
        <f>_xlfn.XLOOKUP(D994, Content!A:A, Content!C:C, "NONE")</f>
        <v>Malayalam</v>
      </c>
    </row>
    <row r="995" spans="1:5" x14ac:dyDescent="0.3">
      <c r="A995" s="9">
        <v>10093</v>
      </c>
      <c r="B995" s="10" cm="1">
        <f t="array" ref="B995">_xlfn._xlws.FILTER(Bookings!C:C, (Bookings!A:A=A995) * (Bookings!D:D="New"), "NONE")</f>
        <v>44616</v>
      </c>
      <c r="C995" s="10">
        <v>45108</v>
      </c>
      <c r="D995" s="9" t="str">
        <v>6fc6d737</v>
      </c>
      <c r="E995" s="9" t="str">
        <f>_xlfn.XLOOKUP(D995, Content!A:A, Content!C:C, "NONE")</f>
        <v>Malayalam</v>
      </c>
    </row>
    <row r="996" spans="1:5" x14ac:dyDescent="0.3">
      <c r="A996" s="9">
        <v>10093</v>
      </c>
      <c r="B996" s="10" cm="1">
        <f t="array" ref="B996">_xlfn._xlws.FILTER(Bookings!C:C, (Bookings!A:A=A996) * (Bookings!D:D="New"), "NONE")</f>
        <v>44616</v>
      </c>
      <c r="C996" s="10">
        <v>45047</v>
      </c>
      <c r="D996" s="9" t="str">
        <v>ae026103</v>
      </c>
      <c r="E996" s="9" t="str">
        <f>_xlfn.XLOOKUP(D996, Content!A:A, Content!C:C, "NONE")</f>
        <v>Kannada</v>
      </c>
    </row>
    <row r="997" spans="1:5" x14ac:dyDescent="0.3">
      <c r="A997" s="9">
        <v>10093</v>
      </c>
      <c r="B997" s="10" cm="1">
        <f t="array" ref="B997">_xlfn._xlws.FILTER(Bookings!C:C, (Bookings!A:A=A997) * (Bookings!D:D="New"), "NONE")</f>
        <v>44616</v>
      </c>
      <c r="C997" s="10">
        <v>44866</v>
      </c>
      <c r="D997" s="9" t="str">
        <v>e9c2f251</v>
      </c>
      <c r="E997" s="9" t="str">
        <f>_xlfn.XLOOKUP(D997, Content!A:A, Content!C:C, "NONE")</f>
        <v>Telugu</v>
      </c>
    </row>
    <row r="998" spans="1:5" x14ac:dyDescent="0.3">
      <c r="A998" s="9">
        <v>10093</v>
      </c>
      <c r="B998" s="10" cm="1">
        <f t="array" ref="B998">_xlfn._xlws.FILTER(Bookings!C:C, (Bookings!A:A=A998) * (Bookings!D:D="New"), "NONE")</f>
        <v>44616</v>
      </c>
      <c r="C998" s="10">
        <v>45323</v>
      </c>
      <c r="D998" s="9" t="str">
        <v>9767fb4f</v>
      </c>
      <c r="E998" s="9" t="str">
        <f>_xlfn.XLOOKUP(D998, Content!A:A, Content!C:C, "NONE")</f>
        <v>Telugu</v>
      </c>
    </row>
    <row r="999" spans="1:5" x14ac:dyDescent="0.3">
      <c r="A999" s="9">
        <v>10093</v>
      </c>
      <c r="B999" s="10" cm="1">
        <f t="array" ref="B999">_xlfn._xlws.FILTER(Bookings!C:C, (Bookings!A:A=A999) * (Bookings!D:D="New"), "NONE")</f>
        <v>44616</v>
      </c>
      <c r="C999" s="10">
        <v>45383</v>
      </c>
      <c r="D999" s="9" t="str">
        <v>607da286</v>
      </c>
      <c r="E999" s="9" t="str">
        <f>_xlfn.XLOOKUP(D999, Content!A:A, Content!C:C, "NONE")</f>
        <v>Kannada</v>
      </c>
    </row>
    <row r="1000" spans="1:5" x14ac:dyDescent="0.3">
      <c r="A1000" s="9">
        <v>10093</v>
      </c>
      <c r="B1000" s="10" cm="1">
        <f t="array" ref="B1000">_xlfn._xlws.FILTER(Bookings!C:C, (Bookings!A:A=A1000) * (Bookings!D:D="New"), "NONE")</f>
        <v>44616</v>
      </c>
      <c r="C1000" s="10">
        <v>45200</v>
      </c>
      <c r="D1000" s="9" t="str">
        <v>9544ce3b</v>
      </c>
      <c r="E1000" s="9" t="str">
        <f>_xlfn.XLOOKUP(D1000, Content!A:A, Content!C:C, "NONE")</f>
        <v>English</v>
      </c>
    </row>
    <row r="1001" spans="1:5" x14ac:dyDescent="0.3">
      <c r="A1001" s="9">
        <v>10093</v>
      </c>
      <c r="B1001" s="10" cm="1">
        <f t="array" ref="B1001">_xlfn._xlws.FILTER(Bookings!C:C, (Bookings!A:A=A1001) * (Bookings!D:D="New"), "NONE")</f>
        <v>44616</v>
      </c>
      <c r="C1001" s="10">
        <v>45170</v>
      </c>
      <c r="D1001" s="9" t="str">
        <v>a48a202b</v>
      </c>
      <c r="E1001" s="9" t="str">
        <f>_xlfn.XLOOKUP(D1001, Content!A:A, Content!C:C, "NONE")</f>
        <v>Telugu</v>
      </c>
    </row>
    <row r="1002" spans="1:5" x14ac:dyDescent="0.3">
      <c r="A1002" s="9">
        <v>10093</v>
      </c>
      <c r="B1002" s="10" cm="1">
        <f t="array" ref="B1002">_xlfn._xlws.FILTER(Bookings!C:C, (Bookings!A:A=A1002) * (Bookings!D:D="New"), "NONE")</f>
        <v>44616</v>
      </c>
      <c r="C1002" s="10">
        <v>44805</v>
      </c>
      <c r="D1002" s="9" t="str">
        <v>5b93d799</v>
      </c>
      <c r="E1002" s="9" t="str">
        <f>_xlfn.XLOOKUP(D1002, Content!A:A, Content!C:C, "NONE")</f>
        <v>English</v>
      </c>
    </row>
    <row r="1003" spans="1:5" x14ac:dyDescent="0.3">
      <c r="A1003" s="9">
        <v>10093</v>
      </c>
      <c r="B1003" s="10" cm="1">
        <f t="array" ref="B1003">_xlfn._xlws.FILTER(Bookings!C:C, (Bookings!A:A=A1003) * (Bookings!D:D="New"), "NONE")</f>
        <v>44616</v>
      </c>
      <c r="C1003" s="10">
        <v>44896</v>
      </c>
      <c r="D1003" s="9" t="str">
        <v>0cbc4720</v>
      </c>
      <c r="E1003" s="9" t="str">
        <f>_xlfn.XLOOKUP(D1003, Content!A:A, Content!C:C, "NONE")</f>
        <v>Hindi</v>
      </c>
    </row>
    <row r="1004" spans="1:5" x14ac:dyDescent="0.3">
      <c r="A1004" s="9">
        <v>10093</v>
      </c>
      <c r="B1004" s="10" cm="1">
        <f t="array" ref="B1004">_xlfn._xlws.FILTER(Bookings!C:C, (Bookings!A:A=A1004) * (Bookings!D:D="New"), "NONE")</f>
        <v>44616</v>
      </c>
      <c r="C1004" s="10">
        <v>45323</v>
      </c>
      <c r="D1004" s="9" t="str">
        <v>2aac9072</v>
      </c>
      <c r="E1004" s="9" t="str">
        <f>_xlfn.XLOOKUP(D1004, Content!A:A, Content!C:C, "NONE")</f>
        <v>English</v>
      </c>
    </row>
    <row r="1005" spans="1:5" x14ac:dyDescent="0.3">
      <c r="A1005" s="9">
        <v>10093</v>
      </c>
      <c r="B1005" s="10" cm="1">
        <f t="array" ref="B1005">_xlfn._xlws.FILTER(Bookings!C:C, (Bookings!A:A=A1005) * (Bookings!D:D="New"), "NONE")</f>
        <v>44616</v>
      </c>
      <c r="C1005" s="10">
        <v>45413</v>
      </c>
      <c r="D1005" s="9" t="str">
        <v>e24dee1d</v>
      </c>
      <c r="E1005" s="9" t="str">
        <f>_xlfn.XLOOKUP(D1005, Content!A:A, Content!C:C, "NONE")</f>
        <v>Telugu</v>
      </c>
    </row>
    <row r="1006" spans="1:5" x14ac:dyDescent="0.3">
      <c r="A1006" s="9">
        <v>10093</v>
      </c>
      <c r="B1006" s="10" cm="1">
        <f t="array" ref="B1006">_xlfn._xlws.FILTER(Bookings!C:C, (Bookings!A:A=A1006) * (Bookings!D:D="New"), "NONE")</f>
        <v>44616</v>
      </c>
      <c r="C1006" s="10">
        <v>44896</v>
      </c>
      <c r="D1006" s="9" t="str">
        <v>c741736d</v>
      </c>
      <c r="E1006" s="9" t="str">
        <f>_xlfn.XLOOKUP(D1006, Content!A:A, Content!C:C, "NONE")</f>
        <v>English</v>
      </c>
    </row>
    <row r="1007" spans="1:5" x14ac:dyDescent="0.3">
      <c r="A1007" s="9">
        <v>10093</v>
      </c>
      <c r="B1007" s="10" cm="1">
        <f t="array" ref="B1007">_xlfn._xlws.FILTER(Bookings!C:C, (Bookings!A:A=A1007) * (Bookings!D:D="New"), "NONE")</f>
        <v>44616</v>
      </c>
      <c r="C1007" s="10">
        <v>45413</v>
      </c>
      <c r="D1007" s="9" t="str">
        <v>0be1e40e</v>
      </c>
      <c r="E1007" s="9" t="str">
        <f>_xlfn.XLOOKUP(D1007, Content!A:A, Content!C:C, "NONE")</f>
        <v>Telugu</v>
      </c>
    </row>
    <row r="1008" spans="1:5" x14ac:dyDescent="0.3">
      <c r="A1008" s="9">
        <v>10094</v>
      </c>
      <c r="B1008" s="10" cm="1">
        <f t="array" ref="B1008">_xlfn._xlws.FILTER(Bookings!C:C, (Bookings!A:A=A1008) * (Bookings!D:D="New"), "NONE")</f>
        <v>44893</v>
      </c>
      <c r="C1008" s="10">
        <v>44958</v>
      </c>
      <c r="D1008" s="9" t="str">
        <v>6d98c117</v>
      </c>
      <c r="E1008" s="9" t="str">
        <f>_xlfn.XLOOKUP(D1008, Content!A:A, Content!C:C, "NONE")</f>
        <v>English</v>
      </c>
    </row>
    <row r="1009" spans="1:5" x14ac:dyDescent="0.3">
      <c r="A1009" s="9">
        <v>10094</v>
      </c>
      <c r="B1009" s="10" cm="1">
        <f t="array" ref="B1009">_xlfn._xlws.FILTER(Bookings!C:C, (Bookings!A:A=A1009) * (Bookings!D:D="New"), "NONE")</f>
        <v>44893</v>
      </c>
      <c r="C1009" s="10">
        <v>45078</v>
      </c>
      <c r="D1009" s="9" t="str">
        <v>f83fb848</v>
      </c>
      <c r="E1009" s="9" t="str">
        <f>_xlfn.XLOOKUP(D1009, Content!A:A, Content!C:C, "NONE")</f>
        <v>Malayalam</v>
      </c>
    </row>
    <row r="1010" spans="1:5" x14ac:dyDescent="0.3">
      <c r="A1010" s="9">
        <v>10094</v>
      </c>
      <c r="B1010" s="10" cm="1">
        <f t="array" ref="B1010">_xlfn._xlws.FILTER(Bookings!C:C, (Bookings!A:A=A1010) * (Bookings!D:D="New"), "NONE")</f>
        <v>44893</v>
      </c>
      <c r="C1010" s="10">
        <v>44896</v>
      </c>
      <c r="D1010" s="9" t="str">
        <v>2888a95e</v>
      </c>
      <c r="E1010" s="9" t="str">
        <f>_xlfn.XLOOKUP(D1010, Content!A:A, Content!C:C, "NONE")</f>
        <v>Tamil</v>
      </c>
    </row>
    <row r="1011" spans="1:5" x14ac:dyDescent="0.3">
      <c r="A1011" s="9">
        <v>10094</v>
      </c>
      <c r="B1011" s="10" cm="1">
        <f t="array" ref="B1011">_xlfn._xlws.FILTER(Bookings!C:C, (Bookings!A:A=A1011) * (Bookings!D:D="New"), "NONE")</f>
        <v>44893</v>
      </c>
      <c r="C1011" s="10">
        <v>45047</v>
      </c>
      <c r="D1011" s="9" t="str">
        <v>39c8c16a</v>
      </c>
      <c r="E1011" s="9" t="str">
        <f>_xlfn.XLOOKUP(D1011, Content!A:A, Content!C:C, "NONE")</f>
        <v>Malayalam</v>
      </c>
    </row>
    <row r="1012" spans="1:5" x14ac:dyDescent="0.3">
      <c r="A1012" s="9">
        <v>10094</v>
      </c>
      <c r="B1012" s="10" cm="1">
        <f t="array" ref="B1012">_xlfn._xlws.FILTER(Bookings!C:C, (Bookings!A:A=A1012) * (Bookings!D:D="New"), "NONE")</f>
        <v>44893</v>
      </c>
      <c r="C1012" s="10">
        <v>44593</v>
      </c>
      <c r="D1012" s="9" t="str">
        <v>577b4107</v>
      </c>
      <c r="E1012" s="9" t="str">
        <f>_xlfn.XLOOKUP(D1012, Content!A:A, Content!C:C, "NONE")</f>
        <v>Malayalam</v>
      </c>
    </row>
    <row r="1013" spans="1:5" x14ac:dyDescent="0.3">
      <c r="A1013" s="9">
        <v>10094</v>
      </c>
      <c r="B1013" s="10" cm="1">
        <f t="array" ref="B1013">_xlfn._xlws.FILTER(Bookings!C:C, (Bookings!A:A=A1013) * (Bookings!D:D="New"), "NONE")</f>
        <v>44893</v>
      </c>
      <c r="C1013" s="10">
        <v>45444</v>
      </c>
      <c r="D1013" s="9" t="str">
        <v>4cfd0dd8</v>
      </c>
      <c r="E1013" s="9" t="str">
        <f>_xlfn.XLOOKUP(D1013, Content!A:A, Content!C:C, "NONE")</f>
        <v>Kannada</v>
      </c>
    </row>
    <row r="1014" spans="1:5" x14ac:dyDescent="0.3">
      <c r="A1014" s="9">
        <v>10094</v>
      </c>
      <c r="B1014" s="10" cm="1">
        <f t="array" ref="B1014">_xlfn._xlws.FILTER(Bookings!C:C, (Bookings!A:A=A1014) * (Bookings!D:D="New"), "NONE")</f>
        <v>44893</v>
      </c>
      <c r="C1014" s="10">
        <v>45352</v>
      </c>
      <c r="D1014" s="9" t="str">
        <v>2e190b5a</v>
      </c>
      <c r="E1014" s="9" t="str">
        <f>_xlfn.XLOOKUP(D1014, Content!A:A, Content!C:C, "NONE")</f>
        <v>Tamil</v>
      </c>
    </row>
    <row r="1015" spans="1:5" x14ac:dyDescent="0.3">
      <c r="A1015" s="9">
        <v>10094</v>
      </c>
      <c r="B1015" s="10" cm="1">
        <f t="array" ref="B1015">_xlfn._xlws.FILTER(Bookings!C:C, (Bookings!A:A=A1015) * (Bookings!D:D="New"), "NONE")</f>
        <v>44893</v>
      </c>
      <c r="C1015" s="10">
        <v>45566</v>
      </c>
      <c r="D1015" s="9" t="str">
        <v>f72d44e6</v>
      </c>
      <c r="E1015" s="9" t="str">
        <f>_xlfn.XLOOKUP(D1015, Content!A:A, Content!C:C, "NONE")</f>
        <v>Malayalam</v>
      </c>
    </row>
    <row r="1016" spans="1:5" x14ac:dyDescent="0.3">
      <c r="A1016" s="9">
        <v>10094</v>
      </c>
      <c r="B1016" s="10" cm="1">
        <f t="array" ref="B1016">_xlfn._xlws.FILTER(Bookings!C:C, (Bookings!A:A=A1016) * (Bookings!D:D="New"), "NONE")</f>
        <v>44893</v>
      </c>
      <c r="C1016" s="10">
        <v>45597</v>
      </c>
      <c r="D1016" s="9" t="str">
        <v>ed012678</v>
      </c>
      <c r="E1016" s="9" t="str">
        <f>_xlfn.XLOOKUP(D1016, Content!A:A, Content!C:C, "NONE")</f>
        <v>Telugu</v>
      </c>
    </row>
    <row r="1017" spans="1:5" x14ac:dyDescent="0.3">
      <c r="A1017" s="9">
        <v>10094</v>
      </c>
      <c r="B1017" s="10" cm="1">
        <f t="array" ref="B1017">_xlfn._xlws.FILTER(Bookings!C:C, (Bookings!A:A=A1017) * (Bookings!D:D="New"), "NONE")</f>
        <v>44893</v>
      </c>
      <c r="C1017" s="10">
        <v>45200</v>
      </c>
      <c r="D1017" s="9" t="str">
        <v>ef45c45f</v>
      </c>
      <c r="E1017" s="9" t="str">
        <f>_xlfn.XLOOKUP(D1017, Content!A:A, Content!C:C, "NONE")</f>
        <v>Tamil</v>
      </c>
    </row>
    <row r="1018" spans="1:5" x14ac:dyDescent="0.3">
      <c r="A1018" s="9">
        <v>10094</v>
      </c>
      <c r="B1018" s="10" cm="1">
        <f t="array" ref="B1018">_xlfn._xlws.FILTER(Bookings!C:C, (Bookings!A:A=A1018) * (Bookings!D:D="New"), "NONE")</f>
        <v>44893</v>
      </c>
      <c r="C1018" s="10">
        <v>45383</v>
      </c>
      <c r="D1018" s="9" t="str">
        <v>921da29a</v>
      </c>
      <c r="E1018" s="9" t="str">
        <f>_xlfn.XLOOKUP(D1018, Content!A:A, Content!C:C, "NONE")</f>
        <v>English</v>
      </c>
    </row>
    <row r="1019" spans="1:5" x14ac:dyDescent="0.3">
      <c r="A1019" s="9">
        <v>10094</v>
      </c>
      <c r="B1019" s="10" cm="1">
        <f t="array" ref="B1019">_xlfn._xlws.FILTER(Bookings!C:C, (Bookings!A:A=A1019) * (Bookings!D:D="New"), "NONE")</f>
        <v>44893</v>
      </c>
      <c r="C1019" s="10">
        <v>45139</v>
      </c>
      <c r="D1019" s="9" t="str">
        <v>9787b7de</v>
      </c>
      <c r="E1019" s="9" t="str">
        <f>_xlfn.XLOOKUP(D1019, Content!A:A, Content!C:C, "NONE")</f>
        <v>Tamil</v>
      </c>
    </row>
    <row r="1020" spans="1:5" x14ac:dyDescent="0.3">
      <c r="A1020" s="9">
        <v>10094</v>
      </c>
      <c r="B1020" s="10" cm="1">
        <f t="array" ref="B1020">_xlfn._xlws.FILTER(Bookings!C:C, (Bookings!A:A=A1020) * (Bookings!D:D="New"), "NONE")</f>
        <v>44893</v>
      </c>
      <c r="C1020" s="10">
        <v>44593</v>
      </c>
      <c r="D1020" s="9" t="str">
        <v>7495495f</v>
      </c>
      <c r="E1020" s="9" t="str">
        <f>_xlfn.XLOOKUP(D1020, Content!A:A, Content!C:C, "NONE")</f>
        <v>Malayalam</v>
      </c>
    </row>
    <row r="1021" spans="1:5" x14ac:dyDescent="0.3">
      <c r="A1021" s="9">
        <v>10094</v>
      </c>
      <c r="B1021" s="10" cm="1">
        <f t="array" ref="B1021">_xlfn._xlws.FILTER(Bookings!C:C, (Bookings!A:A=A1021) * (Bookings!D:D="New"), "NONE")</f>
        <v>44893</v>
      </c>
      <c r="C1021" s="10">
        <v>45017</v>
      </c>
      <c r="D1021" s="9" t="str">
        <v>40e9137d</v>
      </c>
      <c r="E1021" s="9" t="str">
        <f>_xlfn.XLOOKUP(D1021, Content!A:A, Content!C:C, "NONE")</f>
        <v>Telugu</v>
      </c>
    </row>
    <row r="1022" spans="1:5" x14ac:dyDescent="0.3">
      <c r="A1022" s="9">
        <v>10094</v>
      </c>
      <c r="B1022" s="10" cm="1">
        <f t="array" ref="B1022">_xlfn._xlws.FILTER(Bookings!C:C, (Bookings!A:A=A1022) * (Bookings!D:D="New"), "NONE")</f>
        <v>44893</v>
      </c>
      <c r="C1022" s="10">
        <v>45413</v>
      </c>
      <c r="D1022" s="9" t="str">
        <v>c5000cc1</v>
      </c>
      <c r="E1022" s="9" t="str">
        <f>_xlfn.XLOOKUP(D1022, Content!A:A, Content!C:C, "NONE")</f>
        <v>Malayalam</v>
      </c>
    </row>
    <row r="1023" spans="1:5" x14ac:dyDescent="0.3">
      <c r="A1023" s="9">
        <v>10095</v>
      </c>
      <c r="B1023" s="10" cm="1">
        <f t="array" ref="B1023">_xlfn._xlws.FILTER(Bookings!C:C, (Bookings!A:A=A1023) * (Bookings!D:D="New"), "NONE")</f>
        <v>44813</v>
      </c>
      <c r="C1023" s="10">
        <v>44805</v>
      </c>
      <c r="D1023" s="9" t="str">
        <v>7495495f</v>
      </c>
      <c r="E1023" s="9" t="str">
        <f>_xlfn.XLOOKUP(D1023, Content!A:A, Content!C:C, "NONE")</f>
        <v>Malayalam</v>
      </c>
    </row>
    <row r="1024" spans="1:5" x14ac:dyDescent="0.3">
      <c r="A1024" s="9">
        <v>10095</v>
      </c>
      <c r="B1024" s="10" cm="1">
        <f t="array" ref="B1024">_xlfn._xlws.FILTER(Bookings!C:C, (Bookings!A:A=A1024) * (Bookings!D:D="New"), "NONE")</f>
        <v>44813</v>
      </c>
      <c r="C1024" s="10">
        <v>45383</v>
      </c>
      <c r="D1024" s="9" t="str">
        <v>5c52d1ad</v>
      </c>
      <c r="E1024" s="9" t="str">
        <f>_xlfn.XLOOKUP(D1024, Content!A:A, Content!C:C, "NONE")</f>
        <v>Telugu</v>
      </c>
    </row>
    <row r="1025" spans="1:5" x14ac:dyDescent="0.3">
      <c r="A1025" s="9">
        <v>10095</v>
      </c>
      <c r="B1025" s="10" cm="1">
        <f t="array" ref="B1025">_xlfn._xlws.FILTER(Bookings!C:C, (Bookings!A:A=A1025) * (Bookings!D:D="New"), "NONE")</f>
        <v>44813</v>
      </c>
      <c r="C1025" s="10">
        <v>45292</v>
      </c>
      <c r="D1025" s="9" t="str">
        <v>9c8c4c67</v>
      </c>
      <c r="E1025" s="9" t="str">
        <f>_xlfn.XLOOKUP(D1025, Content!A:A, Content!C:C, "NONE")</f>
        <v>English</v>
      </c>
    </row>
    <row r="1026" spans="1:5" x14ac:dyDescent="0.3">
      <c r="A1026" s="9">
        <v>10095</v>
      </c>
      <c r="B1026" s="10" cm="1">
        <f t="array" ref="B1026">_xlfn._xlws.FILTER(Bookings!C:C, (Bookings!A:A=A1026) * (Bookings!D:D="New"), "NONE")</f>
        <v>44813</v>
      </c>
      <c r="C1026" s="10">
        <v>44562</v>
      </c>
      <c r="D1026" s="9" t="str">
        <v>b9f74c1c</v>
      </c>
      <c r="E1026" s="9" t="str">
        <f>_xlfn.XLOOKUP(D1026, Content!A:A, Content!C:C, "NONE")</f>
        <v>Malayalam</v>
      </c>
    </row>
    <row r="1027" spans="1:5" x14ac:dyDescent="0.3">
      <c r="A1027" s="9">
        <v>10095</v>
      </c>
      <c r="B1027" s="10" cm="1">
        <f t="array" ref="B1027">_xlfn._xlws.FILTER(Bookings!C:C, (Bookings!A:A=A1027) * (Bookings!D:D="New"), "NONE")</f>
        <v>44813</v>
      </c>
      <c r="C1027" s="10">
        <v>44743</v>
      </c>
      <c r="D1027" s="9" t="str">
        <v>53dcee70</v>
      </c>
      <c r="E1027" s="9" t="str">
        <f>_xlfn.XLOOKUP(D1027, Content!A:A, Content!C:C, "NONE")</f>
        <v>Kannada</v>
      </c>
    </row>
    <row r="1028" spans="1:5" x14ac:dyDescent="0.3">
      <c r="A1028" s="9">
        <v>10096</v>
      </c>
      <c r="B1028" s="10" cm="1">
        <f t="array" ref="B1028">_xlfn._xlws.FILTER(Bookings!C:C, (Bookings!A:A=A1028) * (Bookings!D:D="New"), "NONE")</f>
        <v>44365</v>
      </c>
      <c r="C1028" s="10">
        <v>44805</v>
      </c>
      <c r="D1028" s="9" t="str">
        <v>982b8061</v>
      </c>
      <c r="E1028" s="9" t="str">
        <f>_xlfn.XLOOKUP(D1028, Content!A:A, Content!C:C, "NONE")</f>
        <v>Malayalam</v>
      </c>
    </row>
    <row r="1029" spans="1:5" x14ac:dyDescent="0.3">
      <c r="A1029" s="9">
        <v>10096</v>
      </c>
      <c r="B1029" s="10" cm="1">
        <f t="array" ref="B1029">_xlfn._xlws.FILTER(Bookings!C:C, (Bookings!A:A=A1029) * (Bookings!D:D="New"), "NONE")</f>
        <v>44365</v>
      </c>
      <c r="C1029" s="10">
        <v>45413</v>
      </c>
      <c r="D1029" s="9" t="str">
        <v>f1c74cb8</v>
      </c>
      <c r="E1029" s="9" t="str">
        <f>_xlfn.XLOOKUP(D1029, Content!A:A, Content!C:C, "NONE")</f>
        <v>Kannada</v>
      </c>
    </row>
    <row r="1030" spans="1:5" x14ac:dyDescent="0.3">
      <c r="A1030" s="9">
        <v>10096</v>
      </c>
      <c r="B1030" s="10" cm="1">
        <f t="array" ref="B1030">_xlfn._xlws.FILTER(Bookings!C:C, (Bookings!A:A=A1030) * (Bookings!D:D="New"), "NONE")</f>
        <v>44365</v>
      </c>
      <c r="C1030" s="10">
        <v>44805</v>
      </c>
      <c r="D1030" s="9" t="str">
        <v>fda707e0</v>
      </c>
      <c r="E1030" s="9" t="str">
        <f>_xlfn.XLOOKUP(D1030, Content!A:A, Content!C:C, "NONE")</f>
        <v>Tamil</v>
      </c>
    </row>
    <row r="1031" spans="1:5" x14ac:dyDescent="0.3">
      <c r="A1031" s="9">
        <v>10096</v>
      </c>
      <c r="B1031" s="10" cm="1">
        <f t="array" ref="B1031">_xlfn._xlws.FILTER(Bookings!C:C, (Bookings!A:A=A1031) * (Bookings!D:D="New"), "NONE")</f>
        <v>44365</v>
      </c>
      <c r="C1031" s="10">
        <v>45597</v>
      </c>
      <c r="D1031" s="9" t="str">
        <v>f72d44e6</v>
      </c>
      <c r="E1031" s="9" t="str">
        <f>_xlfn.XLOOKUP(D1031, Content!A:A, Content!C:C, "NONE")</f>
        <v>Malayalam</v>
      </c>
    </row>
    <row r="1032" spans="1:5" x14ac:dyDescent="0.3">
      <c r="A1032" s="9">
        <v>10096</v>
      </c>
      <c r="B1032" s="10" cm="1">
        <f t="array" ref="B1032">_xlfn._xlws.FILTER(Bookings!C:C, (Bookings!A:A=A1032) * (Bookings!D:D="New"), "NONE")</f>
        <v>44365</v>
      </c>
      <c r="C1032" s="10">
        <v>45200</v>
      </c>
      <c r="D1032" s="9" t="str">
        <v>53dcee70</v>
      </c>
      <c r="E1032" s="9" t="str">
        <f>_xlfn.XLOOKUP(D1032, Content!A:A, Content!C:C, "NONE")</f>
        <v>Kannada</v>
      </c>
    </row>
    <row r="1033" spans="1:5" x14ac:dyDescent="0.3">
      <c r="A1033" s="9">
        <v>10096</v>
      </c>
      <c r="B1033" s="10" cm="1">
        <f t="array" ref="B1033">_xlfn._xlws.FILTER(Bookings!C:C, (Bookings!A:A=A1033) * (Bookings!D:D="New"), "NONE")</f>
        <v>44365</v>
      </c>
      <c r="C1033" s="10">
        <v>45017</v>
      </c>
      <c r="D1033" s="9" t="str">
        <v>e0abb092</v>
      </c>
      <c r="E1033" s="9" t="str">
        <f>_xlfn.XLOOKUP(D1033, Content!A:A, Content!C:C, "NONE")</f>
        <v>Malayalam</v>
      </c>
    </row>
    <row r="1034" spans="1:5" x14ac:dyDescent="0.3">
      <c r="A1034" s="9">
        <v>10096</v>
      </c>
      <c r="B1034" s="10" cm="1">
        <f t="array" ref="B1034">_xlfn._xlws.FILTER(Bookings!C:C, (Bookings!A:A=A1034) * (Bookings!D:D="New"), "NONE")</f>
        <v>44365</v>
      </c>
      <c r="C1034" s="10">
        <v>44927</v>
      </c>
      <c r="D1034" s="9" t="str">
        <v>2888a95e</v>
      </c>
      <c r="E1034" s="9" t="str">
        <f>_xlfn.XLOOKUP(D1034, Content!A:A, Content!C:C, "NONE")</f>
        <v>Tamil</v>
      </c>
    </row>
    <row r="1035" spans="1:5" x14ac:dyDescent="0.3">
      <c r="A1035" s="9">
        <v>10096</v>
      </c>
      <c r="B1035" s="10" cm="1">
        <f t="array" ref="B1035">_xlfn._xlws.FILTER(Bookings!C:C, (Bookings!A:A=A1035) * (Bookings!D:D="New"), "NONE")</f>
        <v>44365</v>
      </c>
      <c r="C1035" s="10">
        <v>45474</v>
      </c>
      <c r="D1035" s="9" t="str">
        <v>07976026</v>
      </c>
      <c r="E1035" s="9" t="str">
        <f>_xlfn.XLOOKUP(D1035, Content!A:A, Content!C:C, "NONE")</f>
        <v>Malayalam</v>
      </c>
    </row>
    <row r="1036" spans="1:5" x14ac:dyDescent="0.3">
      <c r="A1036" s="9">
        <v>10097</v>
      </c>
      <c r="B1036" s="10" cm="1">
        <f t="array" ref="B1036">_xlfn._xlws.FILTER(Bookings!C:C, (Bookings!A:A=A1036) * (Bookings!D:D="New"), "NONE")</f>
        <v>44957</v>
      </c>
      <c r="C1036" s="10">
        <v>45444</v>
      </c>
      <c r="D1036" s="9" t="str">
        <v>8ab4abc6</v>
      </c>
      <c r="E1036" s="9" t="str">
        <f>_xlfn.XLOOKUP(D1036, Content!A:A, Content!C:C, "NONE")</f>
        <v>Kannada</v>
      </c>
    </row>
    <row r="1037" spans="1:5" x14ac:dyDescent="0.3">
      <c r="A1037" s="9">
        <v>10097</v>
      </c>
      <c r="B1037" s="10" cm="1">
        <f t="array" ref="B1037">_xlfn._xlws.FILTER(Bookings!C:C, (Bookings!A:A=A1037) * (Bookings!D:D="New"), "NONE")</f>
        <v>44957</v>
      </c>
      <c r="C1037" s="10">
        <v>44958</v>
      </c>
      <c r="D1037" s="9" t="str">
        <v>577b4107</v>
      </c>
      <c r="E1037" s="9" t="str">
        <f>_xlfn.XLOOKUP(D1037, Content!A:A, Content!C:C, "NONE")</f>
        <v>Malayalam</v>
      </c>
    </row>
    <row r="1038" spans="1:5" x14ac:dyDescent="0.3">
      <c r="A1038" s="9">
        <v>10097</v>
      </c>
      <c r="B1038" s="10" cm="1">
        <f t="array" ref="B1038">_xlfn._xlws.FILTER(Bookings!C:C, (Bookings!A:A=A1038) * (Bookings!D:D="New"), "NONE")</f>
        <v>44957</v>
      </c>
      <c r="C1038" s="10">
        <v>44682</v>
      </c>
      <c r="D1038" s="9" t="str">
        <v>2e190b5a</v>
      </c>
      <c r="E1038" s="9" t="str">
        <f>_xlfn.XLOOKUP(D1038, Content!A:A, Content!C:C, "NONE")</f>
        <v>Tamil</v>
      </c>
    </row>
    <row r="1039" spans="1:5" x14ac:dyDescent="0.3">
      <c r="A1039" s="9">
        <v>10097</v>
      </c>
      <c r="B1039" s="10" cm="1">
        <f t="array" ref="B1039">_xlfn._xlws.FILTER(Bookings!C:C, (Bookings!A:A=A1039) * (Bookings!D:D="New"), "NONE")</f>
        <v>44957</v>
      </c>
      <c r="C1039" s="10">
        <v>45413</v>
      </c>
      <c r="D1039" s="9" t="str">
        <v>c1fb785c</v>
      </c>
      <c r="E1039" s="9" t="str">
        <f>_xlfn.XLOOKUP(D1039, Content!A:A, Content!C:C, "NONE")</f>
        <v>Malayalam</v>
      </c>
    </row>
    <row r="1040" spans="1:5" x14ac:dyDescent="0.3">
      <c r="A1040" s="9">
        <v>10097</v>
      </c>
      <c r="B1040" s="10" cm="1">
        <f t="array" ref="B1040">_xlfn._xlws.FILTER(Bookings!C:C, (Bookings!A:A=A1040) * (Bookings!D:D="New"), "NONE")</f>
        <v>44957</v>
      </c>
      <c r="C1040" s="10">
        <v>44927</v>
      </c>
      <c r="D1040" s="9" t="str">
        <v>6cec19a5</v>
      </c>
      <c r="E1040" s="9" t="str">
        <f>_xlfn.XLOOKUP(D1040, Content!A:A, Content!C:C, "NONE")</f>
        <v>Malayalam</v>
      </c>
    </row>
    <row r="1041" spans="1:5" x14ac:dyDescent="0.3">
      <c r="A1041" s="9">
        <v>10097</v>
      </c>
      <c r="B1041" s="10" cm="1">
        <f t="array" ref="B1041">_xlfn._xlws.FILTER(Bookings!C:C, (Bookings!A:A=A1041) * (Bookings!D:D="New"), "NONE")</f>
        <v>44957</v>
      </c>
      <c r="C1041" s="10">
        <v>44896</v>
      </c>
      <c r="D1041" s="9" t="str">
        <v>982b8061</v>
      </c>
      <c r="E1041" s="9" t="str">
        <f>_xlfn.XLOOKUP(D1041, Content!A:A, Content!C:C, "NONE")</f>
        <v>Malayalam</v>
      </c>
    </row>
    <row r="1042" spans="1:5" x14ac:dyDescent="0.3">
      <c r="A1042" s="9">
        <v>10097</v>
      </c>
      <c r="B1042" s="10" cm="1">
        <f t="array" ref="B1042">_xlfn._xlws.FILTER(Bookings!C:C, (Bookings!A:A=A1042) * (Bookings!D:D="New"), "NONE")</f>
        <v>44957</v>
      </c>
      <c r="C1042" s="10">
        <v>44593</v>
      </c>
      <c r="D1042" s="9" t="str">
        <v>b142e834</v>
      </c>
      <c r="E1042" s="9" t="str">
        <f>_xlfn.XLOOKUP(D1042, Content!A:A, Content!C:C, "NONE")</f>
        <v>Hindi</v>
      </c>
    </row>
    <row r="1043" spans="1:5" x14ac:dyDescent="0.3">
      <c r="A1043" s="9">
        <v>10097</v>
      </c>
      <c r="B1043" s="10" cm="1">
        <f t="array" ref="B1043">_xlfn._xlws.FILTER(Bookings!C:C, (Bookings!A:A=A1043) * (Bookings!D:D="New"), "NONE")</f>
        <v>44957</v>
      </c>
      <c r="C1043" s="10">
        <v>44805</v>
      </c>
      <c r="D1043" s="9" t="str">
        <v>e24dee1d</v>
      </c>
      <c r="E1043" s="9" t="str">
        <f>_xlfn.XLOOKUP(D1043, Content!A:A, Content!C:C, "NONE")</f>
        <v>Telugu</v>
      </c>
    </row>
    <row r="1044" spans="1:5" x14ac:dyDescent="0.3">
      <c r="A1044" s="9">
        <v>10097</v>
      </c>
      <c r="B1044" s="10" cm="1">
        <f t="array" ref="B1044">_xlfn._xlws.FILTER(Bookings!C:C, (Bookings!A:A=A1044) * (Bookings!D:D="New"), "NONE")</f>
        <v>44957</v>
      </c>
      <c r="C1044" s="10">
        <v>45444</v>
      </c>
      <c r="D1044" s="9" t="str">
        <v>921da29a</v>
      </c>
      <c r="E1044" s="9" t="str">
        <f>_xlfn.XLOOKUP(D1044, Content!A:A, Content!C:C, "NONE")</f>
        <v>English</v>
      </c>
    </row>
    <row r="1045" spans="1:5" x14ac:dyDescent="0.3">
      <c r="A1045" s="9">
        <v>10097</v>
      </c>
      <c r="B1045" s="10" cm="1">
        <f t="array" ref="B1045">_xlfn._xlws.FILTER(Bookings!C:C, (Bookings!A:A=A1045) * (Bookings!D:D="New"), "NONE")</f>
        <v>44957</v>
      </c>
      <c r="C1045" s="10">
        <v>45566</v>
      </c>
      <c r="D1045" s="9" t="str">
        <v>ed012678</v>
      </c>
      <c r="E1045" s="9" t="str">
        <f>_xlfn.XLOOKUP(D1045, Content!A:A, Content!C:C, "NONE")</f>
        <v>Telugu</v>
      </c>
    </row>
    <row r="1046" spans="1:5" x14ac:dyDescent="0.3">
      <c r="A1046" s="9">
        <v>10097</v>
      </c>
      <c r="B1046" s="10" cm="1">
        <f t="array" ref="B1046">_xlfn._xlws.FILTER(Bookings!C:C, (Bookings!A:A=A1046) * (Bookings!D:D="New"), "NONE")</f>
        <v>44957</v>
      </c>
      <c r="C1046" s="10">
        <v>44927</v>
      </c>
      <c r="D1046" s="9" t="str">
        <v>c741736d</v>
      </c>
      <c r="E1046" s="9" t="str">
        <f>_xlfn.XLOOKUP(D1046, Content!A:A, Content!C:C, "NONE")</f>
        <v>English</v>
      </c>
    </row>
    <row r="1047" spans="1:5" x14ac:dyDescent="0.3">
      <c r="A1047" s="9">
        <v>10097</v>
      </c>
      <c r="B1047" s="10" cm="1">
        <f t="array" ref="B1047">_xlfn._xlws.FILTER(Bookings!C:C, (Bookings!A:A=A1047) * (Bookings!D:D="New"), "NONE")</f>
        <v>44957</v>
      </c>
      <c r="C1047" s="10">
        <v>45383</v>
      </c>
      <c r="D1047" s="9" t="str">
        <v>b06fbc58</v>
      </c>
      <c r="E1047" s="9" t="str">
        <f>_xlfn.XLOOKUP(D1047, Content!A:A, Content!C:C, "NONE")</f>
        <v>Telugu</v>
      </c>
    </row>
    <row r="1048" spans="1:5" x14ac:dyDescent="0.3">
      <c r="A1048" s="9">
        <v>10097</v>
      </c>
      <c r="B1048" s="10" cm="1">
        <f t="array" ref="B1048">_xlfn._xlws.FILTER(Bookings!C:C, (Bookings!A:A=A1048) * (Bookings!D:D="New"), "NONE")</f>
        <v>44957</v>
      </c>
      <c r="C1048" s="10">
        <v>45170</v>
      </c>
      <c r="D1048" s="9" t="str">
        <v>b9f74c1c</v>
      </c>
      <c r="E1048" s="9" t="str">
        <f>_xlfn.XLOOKUP(D1048, Content!A:A, Content!C:C, "NONE")</f>
        <v>Malayalam</v>
      </c>
    </row>
    <row r="1049" spans="1:5" x14ac:dyDescent="0.3">
      <c r="A1049" s="9">
        <v>10097</v>
      </c>
      <c r="B1049" s="10" cm="1">
        <f t="array" ref="B1049">_xlfn._xlws.FILTER(Bookings!C:C, (Bookings!A:A=A1049) * (Bookings!D:D="New"), "NONE")</f>
        <v>44957</v>
      </c>
      <c r="C1049" s="10">
        <v>45505</v>
      </c>
      <c r="D1049" s="9" t="str">
        <v>ef45c45f</v>
      </c>
      <c r="E1049" s="9" t="str">
        <f>_xlfn.XLOOKUP(D1049, Content!A:A, Content!C:C, "NONE")</f>
        <v>Tamil</v>
      </c>
    </row>
    <row r="1050" spans="1:5" x14ac:dyDescent="0.3">
      <c r="A1050" s="9">
        <v>10098</v>
      </c>
      <c r="B1050" s="10" cm="1">
        <f t="array" ref="B1050">_xlfn._xlws.FILTER(Bookings!C:C, (Bookings!A:A=A1050) * (Bookings!D:D="New"), "NONE")</f>
        <v>44806</v>
      </c>
      <c r="C1050" s="10">
        <v>45474</v>
      </c>
      <c r="D1050" s="9" t="str">
        <v>618d5c47</v>
      </c>
      <c r="E1050" s="9" t="str">
        <f>_xlfn.XLOOKUP(D1050, Content!A:A, Content!C:C, "NONE")</f>
        <v>Hindi</v>
      </c>
    </row>
    <row r="1051" spans="1:5" x14ac:dyDescent="0.3">
      <c r="A1051" s="9">
        <v>10098</v>
      </c>
      <c r="B1051" s="10" cm="1">
        <f t="array" ref="B1051">_xlfn._xlws.FILTER(Bookings!C:C, (Bookings!A:A=A1051) * (Bookings!D:D="New"), "NONE")</f>
        <v>44806</v>
      </c>
      <c r="C1051" s="10">
        <v>44621</v>
      </c>
      <c r="D1051" s="9" t="str">
        <v>92becfc7</v>
      </c>
      <c r="E1051" s="9" t="str">
        <f>_xlfn.XLOOKUP(D1051, Content!A:A, Content!C:C, "NONE")</f>
        <v>Hindi</v>
      </c>
    </row>
    <row r="1052" spans="1:5" x14ac:dyDescent="0.3">
      <c r="A1052" s="9">
        <v>10098</v>
      </c>
      <c r="B1052" s="10" cm="1">
        <f t="array" ref="B1052">_xlfn._xlws.FILTER(Bookings!C:C, (Bookings!A:A=A1052) * (Bookings!D:D="New"), "NONE")</f>
        <v>44806</v>
      </c>
      <c r="C1052" s="10">
        <v>45323</v>
      </c>
      <c r="D1052" s="9" t="str">
        <v>fe99e0ba</v>
      </c>
      <c r="E1052" s="9" t="str">
        <f>_xlfn.XLOOKUP(D1052, Content!A:A, Content!C:C, "NONE")</f>
        <v>English</v>
      </c>
    </row>
    <row r="1053" spans="1:5" x14ac:dyDescent="0.3">
      <c r="A1053" s="9">
        <v>10098</v>
      </c>
      <c r="B1053" s="10" cm="1">
        <f t="array" ref="B1053">_xlfn._xlws.FILTER(Bookings!C:C, (Bookings!A:A=A1053) * (Bookings!D:D="New"), "NONE")</f>
        <v>44806</v>
      </c>
      <c r="C1053" s="10">
        <v>44866</v>
      </c>
      <c r="D1053" s="9" t="str">
        <v>10101146</v>
      </c>
      <c r="E1053" s="9" t="str">
        <f>_xlfn.XLOOKUP(D1053, Content!A:A, Content!C:C, "NONE")</f>
        <v>Telugu</v>
      </c>
    </row>
    <row r="1054" spans="1:5" x14ac:dyDescent="0.3">
      <c r="A1054" s="9">
        <v>10098</v>
      </c>
      <c r="B1054" s="10" cm="1">
        <f t="array" ref="B1054">_xlfn._xlws.FILTER(Bookings!C:C, (Bookings!A:A=A1054) * (Bookings!D:D="New"), "NONE")</f>
        <v>44806</v>
      </c>
      <c r="C1054" s="10">
        <v>45108</v>
      </c>
      <c r="D1054" s="9" t="str">
        <v>e9c2f251</v>
      </c>
      <c r="E1054" s="9" t="str">
        <f>_xlfn.XLOOKUP(D1054, Content!A:A, Content!C:C, "NONE")</f>
        <v>Telugu</v>
      </c>
    </row>
    <row r="1055" spans="1:5" x14ac:dyDescent="0.3">
      <c r="A1055" s="9">
        <v>10098</v>
      </c>
      <c r="B1055" s="10" cm="1">
        <f t="array" ref="B1055">_xlfn._xlws.FILTER(Bookings!C:C, (Bookings!A:A=A1055) * (Bookings!D:D="New"), "NONE")</f>
        <v>44806</v>
      </c>
      <c r="C1055" s="10">
        <v>44621</v>
      </c>
      <c r="D1055" s="9" t="str">
        <v>921da29a</v>
      </c>
      <c r="E1055" s="9" t="str">
        <f>_xlfn.XLOOKUP(D1055, Content!A:A, Content!C:C, "NONE")</f>
        <v>English</v>
      </c>
    </row>
    <row r="1056" spans="1:5" x14ac:dyDescent="0.3">
      <c r="A1056" s="9">
        <v>10098</v>
      </c>
      <c r="B1056" s="10" cm="1">
        <f t="array" ref="B1056">_xlfn._xlws.FILTER(Bookings!C:C, (Bookings!A:A=A1056) * (Bookings!D:D="New"), "NONE")</f>
        <v>44806</v>
      </c>
      <c r="C1056" s="10">
        <v>45413</v>
      </c>
      <c r="D1056" s="9" t="str">
        <v>74c9ff93</v>
      </c>
      <c r="E1056" s="9" t="str">
        <f>_xlfn.XLOOKUP(D1056, Content!A:A, Content!C:C, "NONE")</f>
        <v>English</v>
      </c>
    </row>
    <row r="1057" spans="1:5" x14ac:dyDescent="0.3">
      <c r="A1057" s="9">
        <v>10098</v>
      </c>
      <c r="B1057" s="10" cm="1">
        <f t="array" ref="B1057">_xlfn._xlws.FILTER(Bookings!C:C, (Bookings!A:A=A1057) * (Bookings!D:D="New"), "NONE")</f>
        <v>44806</v>
      </c>
      <c r="C1057" s="10">
        <v>45170</v>
      </c>
      <c r="D1057" s="9" t="str">
        <v>0be1e40e</v>
      </c>
      <c r="E1057" s="9" t="str">
        <f>_xlfn.XLOOKUP(D1057, Content!A:A, Content!C:C, "NONE")</f>
        <v>Telugu</v>
      </c>
    </row>
    <row r="1058" spans="1:5" x14ac:dyDescent="0.3">
      <c r="A1058" s="9">
        <v>10098</v>
      </c>
      <c r="B1058" s="10" cm="1">
        <f t="array" ref="B1058">_xlfn._xlws.FILTER(Bookings!C:C, (Bookings!A:A=A1058) * (Bookings!D:D="New"), "NONE")</f>
        <v>44806</v>
      </c>
      <c r="C1058" s="10">
        <v>44986</v>
      </c>
      <c r="D1058" s="9" t="str">
        <v>34ac25b9</v>
      </c>
      <c r="E1058" s="9" t="str">
        <f>_xlfn.XLOOKUP(D1058, Content!A:A, Content!C:C, "NONE")</f>
        <v>Kannada</v>
      </c>
    </row>
    <row r="1059" spans="1:5" x14ac:dyDescent="0.3">
      <c r="A1059" s="9">
        <v>10098</v>
      </c>
      <c r="B1059" s="10" cm="1">
        <f t="array" ref="B1059">_xlfn._xlws.FILTER(Bookings!C:C, (Bookings!A:A=A1059) * (Bookings!D:D="New"), "NONE")</f>
        <v>44806</v>
      </c>
      <c r="C1059" s="10">
        <v>45536</v>
      </c>
      <c r="D1059" s="9" t="str">
        <v>6148f50b</v>
      </c>
      <c r="E1059" s="9" t="str">
        <f>_xlfn.XLOOKUP(D1059, Content!A:A, Content!C:C, "NONE")</f>
        <v>Tamil</v>
      </c>
    </row>
    <row r="1060" spans="1:5" x14ac:dyDescent="0.3">
      <c r="A1060" s="9">
        <v>10098</v>
      </c>
      <c r="B1060" s="10" cm="1">
        <f t="array" ref="B1060">_xlfn._xlws.FILTER(Bookings!C:C, (Bookings!A:A=A1060) * (Bookings!D:D="New"), "NONE")</f>
        <v>44806</v>
      </c>
      <c r="C1060" s="10">
        <v>44986</v>
      </c>
      <c r="D1060" s="9" t="str">
        <v>f72d44e6</v>
      </c>
      <c r="E1060" s="9" t="str">
        <f>_xlfn.XLOOKUP(D1060, Content!A:A, Content!C:C, "NONE")</f>
        <v>Malayalam</v>
      </c>
    </row>
    <row r="1061" spans="1:5" x14ac:dyDescent="0.3">
      <c r="A1061" s="9">
        <v>10098</v>
      </c>
      <c r="B1061" s="10" cm="1">
        <f t="array" ref="B1061">_xlfn._xlws.FILTER(Bookings!C:C, (Bookings!A:A=A1061) * (Bookings!D:D="New"), "NONE")</f>
        <v>44806</v>
      </c>
      <c r="C1061" s="10">
        <v>45597</v>
      </c>
      <c r="D1061" s="9" t="str">
        <v>420e1019</v>
      </c>
      <c r="E1061" s="9" t="str">
        <f>_xlfn.XLOOKUP(D1061, Content!A:A, Content!C:C, "NONE")</f>
        <v>Tamil</v>
      </c>
    </row>
    <row r="1062" spans="1:5" x14ac:dyDescent="0.3">
      <c r="A1062" s="9">
        <v>10098</v>
      </c>
      <c r="B1062" s="10" cm="1">
        <f t="array" ref="B1062">_xlfn._xlws.FILTER(Bookings!C:C, (Bookings!A:A=A1062) * (Bookings!D:D="New"), "NONE")</f>
        <v>44806</v>
      </c>
      <c r="C1062" s="10">
        <v>45139</v>
      </c>
      <c r="D1062" s="9" t="str">
        <v>b9f74c1c</v>
      </c>
      <c r="E1062" s="9" t="str">
        <f>_xlfn.XLOOKUP(D1062, Content!A:A, Content!C:C, "NONE")</f>
        <v>Malayalam</v>
      </c>
    </row>
    <row r="1063" spans="1:5" x14ac:dyDescent="0.3">
      <c r="A1063" s="9">
        <v>10099</v>
      </c>
      <c r="B1063" s="10" cm="1">
        <f t="array" ref="B1063">_xlfn._xlws.FILTER(Bookings!C:C, (Bookings!A:A=A1063) * (Bookings!D:D="New"), "NONE")</f>
        <v>44250</v>
      </c>
      <c r="C1063" s="10">
        <v>44835</v>
      </c>
      <c r="D1063" s="9" t="str">
        <v>af4e0c6c</v>
      </c>
      <c r="E1063" s="9" t="str">
        <f>_xlfn.XLOOKUP(D1063, Content!A:A, Content!C:C, "NONE")</f>
        <v>Tamil</v>
      </c>
    </row>
    <row r="1064" spans="1:5" x14ac:dyDescent="0.3">
      <c r="A1064" s="9">
        <v>10099</v>
      </c>
      <c r="B1064" s="10" cm="1">
        <f t="array" ref="B1064">_xlfn._xlws.FILTER(Bookings!C:C, (Bookings!A:A=A1064) * (Bookings!D:D="New"), "NONE")</f>
        <v>44250</v>
      </c>
      <c r="C1064" s="10">
        <v>44986</v>
      </c>
      <c r="D1064" s="9" t="str">
        <v>f1c74cb8</v>
      </c>
      <c r="E1064" s="9" t="str">
        <f>_xlfn.XLOOKUP(D1064, Content!A:A, Content!C:C, "NONE")</f>
        <v>Kannada</v>
      </c>
    </row>
    <row r="1065" spans="1:5" x14ac:dyDescent="0.3">
      <c r="A1065" s="9">
        <v>10099</v>
      </c>
      <c r="B1065" s="10" cm="1">
        <f t="array" ref="B1065">_xlfn._xlws.FILTER(Bookings!C:C, (Bookings!A:A=A1065) * (Bookings!D:D="New"), "NONE")</f>
        <v>44250</v>
      </c>
      <c r="C1065" s="10">
        <v>45200</v>
      </c>
      <c r="D1065" s="9" t="str">
        <v>566c44a8</v>
      </c>
      <c r="E1065" s="9" t="str">
        <f>_xlfn.XLOOKUP(D1065, Content!A:A, Content!C:C, "NONE")</f>
        <v>Tamil</v>
      </c>
    </row>
    <row r="1066" spans="1:5" x14ac:dyDescent="0.3">
      <c r="A1066" s="9">
        <v>10099</v>
      </c>
      <c r="B1066" s="10" cm="1">
        <f t="array" ref="B1066">_xlfn._xlws.FILTER(Bookings!C:C, (Bookings!A:A=A1066) * (Bookings!D:D="New"), "NONE")</f>
        <v>44250</v>
      </c>
      <c r="C1066" s="10">
        <v>45352</v>
      </c>
      <c r="D1066" s="9" t="str">
        <v>2e190b5a</v>
      </c>
      <c r="E1066" s="9" t="str">
        <f>_xlfn.XLOOKUP(D1066, Content!A:A, Content!C:C, "NONE")</f>
        <v>Tamil</v>
      </c>
    </row>
    <row r="1067" spans="1:5" x14ac:dyDescent="0.3">
      <c r="A1067" s="9">
        <v>10099</v>
      </c>
      <c r="B1067" s="10" cm="1">
        <f t="array" ref="B1067">_xlfn._xlws.FILTER(Bookings!C:C, (Bookings!A:A=A1067) * (Bookings!D:D="New"), "NONE")</f>
        <v>44250</v>
      </c>
      <c r="C1067" s="10">
        <v>44805</v>
      </c>
      <c r="D1067" s="9" t="str">
        <v>fa1a76a3</v>
      </c>
      <c r="E1067" s="9" t="str">
        <f>_xlfn.XLOOKUP(D1067, Content!A:A, Content!C:C, "NONE")</f>
        <v>Tamil</v>
      </c>
    </row>
    <row r="1068" spans="1:5" x14ac:dyDescent="0.3">
      <c r="A1068" s="9">
        <v>10099</v>
      </c>
      <c r="B1068" s="10" cm="1">
        <f t="array" ref="B1068">_xlfn._xlws.FILTER(Bookings!C:C, (Bookings!A:A=A1068) * (Bookings!D:D="New"), "NONE")</f>
        <v>44250</v>
      </c>
      <c r="C1068" s="10">
        <v>45231</v>
      </c>
      <c r="D1068" s="9" t="str">
        <v>fcc640cb</v>
      </c>
      <c r="E1068" s="9" t="str">
        <f>_xlfn.XLOOKUP(D1068, Content!A:A, Content!C:C, "NONE")</f>
        <v>English</v>
      </c>
    </row>
    <row r="1069" spans="1:5" x14ac:dyDescent="0.3">
      <c r="A1069" s="9">
        <v>10099</v>
      </c>
      <c r="B1069" s="10" cm="1">
        <f t="array" ref="B1069">_xlfn._xlws.FILTER(Bookings!C:C, (Bookings!A:A=A1069) * (Bookings!D:D="New"), "NONE")</f>
        <v>44250</v>
      </c>
      <c r="C1069" s="10">
        <v>45323</v>
      </c>
      <c r="D1069" s="9" t="str">
        <v>4130ea10</v>
      </c>
      <c r="E1069" s="9" t="str">
        <f>_xlfn.XLOOKUP(D1069, Content!A:A, Content!C:C, "NONE")</f>
        <v>Kannada</v>
      </c>
    </row>
    <row r="1070" spans="1:5" x14ac:dyDescent="0.3">
      <c r="A1070" s="9">
        <v>10099</v>
      </c>
      <c r="B1070" s="10" cm="1">
        <f t="array" ref="B1070">_xlfn._xlws.FILTER(Bookings!C:C, (Bookings!A:A=A1070) * (Bookings!D:D="New"), "NONE")</f>
        <v>44250</v>
      </c>
      <c r="C1070" s="10">
        <v>44621</v>
      </c>
      <c r="D1070" s="9" t="str">
        <v>3abe3a47</v>
      </c>
      <c r="E1070" s="9" t="str">
        <f>_xlfn.XLOOKUP(D1070, Content!A:A, Content!C:C, "NONE")</f>
        <v>English</v>
      </c>
    </row>
    <row r="1071" spans="1:5" x14ac:dyDescent="0.3">
      <c r="A1071" s="9">
        <v>10099</v>
      </c>
      <c r="B1071" s="10" cm="1">
        <f t="array" ref="B1071">_xlfn._xlws.FILTER(Bookings!C:C, (Bookings!A:A=A1071) * (Bookings!D:D="New"), "NONE")</f>
        <v>44250</v>
      </c>
      <c r="C1071" s="10">
        <v>44958</v>
      </c>
      <c r="D1071" s="9" t="str">
        <v>92becfc7</v>
      </c>
      <c r="E1071" s="9" t="str">
        <f>_xlfn.XLOOKUP(D1071, Content!A:A, Content!C:C, "NONE")</f>
        <v>Hindi</v>
      </c>
    </row>
    <row r="1072" spans="1:5" x14ac:dyDescent="0.3">
      <c r="A1072" s="9">
        <v>10099</v>
      </c>
      <c r="B1072" s="10" cm="1">
        <f t="array" ref="B1072">_xlfn._xlws.FILTER(Bookings!C:C, (Bookings!A:A=A1072) * (Bookings!D:D="New"), "NONE")</f>
        <v>44250</v>
      </c>
      <c r="C1072" s="10">
        <v>44743</v>
      </c>
      <c r="D1072" s="9" t="str">
        <v>cc9d9893</v>
      </c>
      <c r="E1072" s="9" t="str">
        <f>_xlfn.XLOOKUP(D1072, Content!A:A, Content!C:C, "NONE")</f>
        <v>Malayalam</v>
      </c>
    </row>
    <row r="1073" spans="1:5" x14ac:dyDescent="0.3">
      <c r="A1073" s="9">
        <v>10099</v>
      </c>
      <c r="B1073" s="10" cm="1">
        <f t="array" ref="B1073">_xlfn._xlws.FILTER(Bookings!C:C, (Bookings!A:A=A1073) * (Bookings!D:D="New"), "NONE")</f>
        <v>44250</v>
      </c>
      <c r="C1073" s="10">
        <v>44866</v>
      </c>
      <c r="D1073" s="9" t="str">
        <v>e2949854</v>
      </c>
      <c r="E1073" s="9" t="str">
        <f>_xlfn.XLOOKUP(D1073, Content!A:A, Content!C:C, "NONE")</f>
        <v>Malayalam</v>
      </c>
    </row>
    <row r="1074" spans="1:5" x14ac:dyDescent="0.3">
      <c r="A1074" s="9">
        <v>10099</v>
      </c>
      <c r="B1074" s="10" cm="1">
        <f t="array" ref="B1074">_xlfn._xlws.FILTER(Bookings!C:C, (Bookings!A:A=A1074) * (Bookings!D:D="New"), "NONE")</f>
        <v>44250</v>
      </c>
      <c r="C1074" s="10">
        <v>45505</v>
      </c>
      <c r="D1074" s="9" t="str">
        <v>10101146</v>
      </c>
      <c r="E1074" s="9" t="str">
        <f>_xlfn.XLOOKUP(D1074, Content!A:A, Content!C:C, "NONE")</f>
        <v>Telugu</v>
      </c>
    </row>
    <row r="1075" spans="1:5" x14ac:dyDescent="0.3">
      <c r="A1075" s="9">
        <v>10099</v>
      </c>
      <c r="B1075" s="10" cm="1">
        <f t="array" ref="B1075">_xlfn._xlws.FILTER(Bookings!C:C, (Bookings!A:A=A1075) * (Bookings!D:D="New"), "NONE")</f>
        <v>44250</v>
      </c>
      <c r="C1075" s="10">
        <v>45108</v>
      </c>
      <c r="D1075" s="9" t="str">
        <v>7e543bc4</v>
      </c>
      <c r="E1075" s="9" t="str">
        <f>_xlfn.XLOOKUP(D1075, Content!A:A, Content!C:C, "NONE")</f>
        <v>Malayalam</v>
      </c>
    </row>
    <row r="1076" spans="1:5" x14ac:dyDescent="0.3">
      <c r="A1076" s="9">
        <v>10100</v>
      </c>
      <c r="B1076" s="10" cm="1">
        <f t="array" ref="B1076">_xlfn._xlws.FILTER(Bookings!C:C, (Bookings!A:A=A1076) * (Bookings!D:D="New"), "NONE")</f>
        <v>44354</v>
      </c>
      <c r="C1076" s="10">
        <v>45352</v>
      </c>
      <c r="D1076" s="9" t="str">
        <v>e9c2f251</v>
      </c>
      <c r="E1076" s="9" t="str">
        <f>_xlfn.XLOOKUP(D1076, Content!A:A, Content!C:C, "NONE")</f>
        <v>Telugu</v>
      </c>
    </row>
    <row r="1077" spans="1:5" x14ac:dyDescent="0.3">
      <c r="A1077" s="9">
        <v>10100</v>
      </c>
      <c r="B1077" s="10" cm="1">
        <f t="array" ref="B1077">_xlfn._xlws.FILTER(Bookings!C:C, (Bookings!A:A=A1077) * (Bookings!D:D="New"), "NONE")</f>
        <v>44354</v>
      </c>
      <c r="C1077" s="10">
        <v>45352</v>
      </c>
      <c r="D1077" s="9" t="str">
        <v>74c9ff93</v>
      </c>
      <c r="E1077" s="9" t="str">
        <f>_xlfn.XLOOKUP(D1077, Content!A:A, Content!C:C, "NONE")</f>
        <v>English</v>
      </c>
    </row>
    <row r="1078" spans="1:5" x14ac:dyDescent="0.3">
      <c r="A1078" s="9">
        <v>10100</v>
      </c>
      <c r="B1078" s="10" cm="1">
        <f t="array" ref="B1078">_xlfn._xlws.FILTER(Bookings!C:C, (Bookings!A:A=A1078) * (Bookings!D:D="New"), "NONE")</f>
        <v>44354</v>
      </c>
      <c r="C1078" s="10">
        <v>44958</v>
      </c>
      <c r="D1078" s="9" t="str">
        <v>f1c74cb8</v>
      </c>
      <c r="E1078" s="9" t="str">
        <f>_xlfn.XLOOKUP(D1078, Content!A:A, Content!C:C, "NONE")</f>
        <v>Kannada</v>
      </c>
    </row>
    <row r="1079" spans="1:5" x14ac:dyDescent="0.3">
      <c r="A1079" s="9">
        <v>10100</v>
      </c>
      <c r="B1079" s="10" cm="1">
        <f t="array" ref="B1079">_xlfn._xlws.FILTER(Bookings!C:C, (Bookings!A:A=A1079) * (Bookings!D:D="New"), "NONE")</f>
        <v>44354</v>
      </c>
      <c r="C1079" s="10">
        <v>45139</v>
      </c>
      <c r="D1079" s="9" t="str">
        <v>607da286</v>
      </c>
      <c r="E1079" s="9" t="str">
        <f>_xlfn.XLOOKUP(D1079, Content!A:A, Content!C:C, "NONE")</f>
        <v>Kannada</v>
      </c>
    </row>
    <row r="1080" spans="1:5" x14ac:dyDescent="0.3">
      <c r="A1080" s="9">
        <v>10100</v>
      </c>
      <c r="B1080" s="10" cm="1">
        <f t="array" ref="B1080">_xlfn._xlws.FILTER(Bookings!C:C, (Bookings!A:A=A1080) * (Bookings!D:D="New"), "NONE")</f>
        <v>44354</v>
      </c>
      <c r="C1080" s="10">
        <v>45078</v>
      </c>
      <c r="D1080" s="9" t="str">
        <v>6148f50b</v>
      </c>
      <c r="E1080" s="9" t="str">
        <f>_xlfn.XLOOKUP(D1080, Content!A:A, Content!C:C, "NONE")</f>
        <v>Tamil</v>
      </c>
    </row>
    <row r="1081" spans="1:5" x14ac:dyDescent="0.3">
      <c r="A1081" s="9">
        <v>10101</v>
      </c>
      <c r="B1081" s="10" cm="1">
        <f t="array" ref="B1081">_xlfn._xlws.FILTER(Bookings!C:C, (Bookings!A:A=A1081) * (Bookings!D:D="New"), "NONE")</f>
        <v>44298</v>
      </c>
      <c r="C1081" s="10">
        <v>44713</v>
      </c>
      <c r="D1081" s="9" t="str">
        <v>c5000cc1</v>
      </c>
      <c r="E1081" s="9" t="str">
        <f>_xlfn.XLOOKUP(D1081, Content!A:A, Content!C:C, "NONE")</f>
        <v>Malayalam</v>
      </c>
    </row>
    <row r="1082" spans="1:5" x14ac:dyDescent="0.3">
      <c r="A1082" s="9">
        <v>10101</v>
      </c>
      <c r="B1082" s="10" cm="1">
        <f t="array" ref="B1082">_xlfn._xlws.FILTER(Bookings!C:C, (Bookings!A:A=A1082) * (Bookings!D:D="New"), "NONE")</f>
        <v>44298</v>
      </c>
      <c r="C1082" s="10">
        <v>45323</v>
      </c>
      <c r="D1082" s="9" t="str">
        <v>9544ce3b</v>
      </c>
      <c r="E1082" s="9" t="str">
        <f>_xlfn.XLOOKUP(D1082, Content!A:A, Content!C:C, "NONE")</f>
        <v>English</v>
      </c>
    </row>
    <row r="1083" spans="1:5" x14ac:dyDescent="0.3">
      <c r="A1083" s="9">
        <v>10101</v>
      </c>
      <c r="B1083" s="10" cm="1">
        <f t="array" ref="B1083">_xlfn._xlws.FILTER(Bookings!C:C, (Bookings!A:A=A1083) * (Bookings!D:D="New"), "NONE")</f>
        <v>44298</v>
      </c>
      <c r="C1083" s="10">
        <v>45383</v>
      </c>
      <c r="D1083" s="9" t="str">
        <v>420e1019</v>
      </c>
      <c r="E1083" s="9" t="str">
        <f>_xlfn.XLOOKUP(D1083, Content!A:A, Content!C:C, "NONE")</f>
        <v>Tamil</v>
      </c>
    </row>
    <row r="1084" spans="1:5" x14ac:dyDescent="0.3">
      <c r="A1084" s="9">
        <v>10101</v>
      </c>
      <c r="B1084" s="10" cm="1">
        <f t="array" ref="B1084">_xlfn._xlws.FILTER(Bookings!C:C, (Bookings!A:A=A1084) * (Bookings!D:D="New"), "NONE")</f>
        <v>44298</v>
      </c>
      <c r="C1084" s="10">
        <v>44621</v>
      </c>
      <c r="D1084" s="9" t="str">
        <v>8ab4abc6</v>
      </c>
      <c r="E1084" s="9" t="str">
        <f>_xlfn.XLOOKUP(D1084, Content!A:A, Content!C:C, "NONE")</f>
        <v>Kannada</v>
      </c>
    </row>
    <row r="1085" spans="1:5" x14ac:dyDescent="0.3">
      <c r="A1085" s="9">
        <v>10101</v>
      </c>
      <c r="B1085" s="10" cm="1">
        <f t="array" ref="B1085">_xlfn._xlws.FILTER(Bookings!C:C, (Bookings!A:A=A1085) * (Bookings!D:D="New"), "NONE")</f>
        <v>44298</v>
      </c>
      <c r="C1085" s="10">
        <v>44682</v>
      </c>
      <c r="D1085" s="9" t="str">
        <v>872a4423</v>
      </c>
      <c r="E1085" s="9" t="str">
        <f>_xlfn.XLOOKUP(D1085, Content!A:A, Content!C:C, "NONE")</f>
        <v>Hindi</v>
      </c>
    </row>
    <row r="1086" spans="1:5" x14ac:dyDescent="0.3">
      <c r="A1086" s="9">
        <v>10101</v>
      </c>
      <c r="B1086" s="10" cm="1">
        <f t="array" ref="B1086">_xlfn._xlws.FILTER(Bookings!C:C, (Bookings!A:A=A1086) * (Bookings!D:D="New"), "NONE")</f>
        <v>44298</v>
      </c>
      <c r="C1086" s="10">
        <v>44682</v>
      </c>
      <c r="D1086" s="9" t="str">
        <v>9452bf77</v>
      </c>
      <c r="E1086" s="9" t="str">
        <f>_xlfn.XLOOKUP(D1086, Content!A:A, Content!C:C, "NONE")</f>
        <v>English</v>
      </c>
    </row>
    <row r="1087" spans="1:5" x14ac:dyDescent="0.3">
      <c r="A1087" s="9">
        <v>10101</v>
      </c>
      <c r="B1087" s="10" cm="1">
        <f t="array" ref="B1087">_xlfn._xlws.FILTER(Bookings!C:C, (Bookings!A:A=A1087) * (Bookings!D:D="New"), "NONE")</f>
        <v>44298</v>
      </c>
      <c r="C1087" s="10">
        <v>44866</v>
      </c>
      <c r="D1087" s="9" t="str">
        <v>b142e834</v>
      </c>
      <c r="E1087" s="9" t="str">
        <f>_xlfn.XLOOKUP(D1087, Content!A:A, Content!C:C, "NONE")</f>
        <v>Hindi</v>
      </c>
    </row>
    <row r="1088" spans="1:5" x14ac:dyDescent="0.3">
      <c r="A1088" s="9">
        <v>10101</v>
      </c>
      <c r="B1088" s="10" cm="1">
        <f t="array" ref="B1088">_xlfn._xlws.FILTER(Bookings!C:C, (Bookings!A:A=A1088) * (Bookings!D:D="New"), "NONE")</f>
        <v>44298</v>
      </c>
      <c r="C1088" s="10">
        <v>44593</v>
      </c>
      <c r="D1088" s="9" t="str">
        <v>0be1e40e</v>
      </c>
      <c r="E1088" s="9" t="str">
        <f>_xlfn.XLOOKUP(D1088, Content!A:A, Content!C:C, "NONE")</f>
        <v>Telugu</v>
      </c>
    </row>
    <row r="1089" spans="1:5" x14ac:dyDescent="0.3">
      <c r="A1089" s="9">
        <v>10101</v>
      </c>
      <c r="B1089" s="10" cm="1">
        <f t="array" ref="B1089">_xlfn._xlws.FILTER(Bookings!C:C, (Bookings!A:A=A1089) * (Bookings!D:D="New"), "NONE")</f>
        <v>44298</v>
      </c>
      <c r="C1089" s="10">
        <v>44927</v>
      </c>
      <c r="D1089" s="9" t="str">
        <v>07976026</v>
      </c>
      <c r="E1089" s="9" t="str">
        <f>_xlfn.XLOOKUP(D1089, Content!A:A, Content!C:C, "NONE")</f>
        <v>Malayalam</v>
      </c>
    </row>
    <row r="1090" spans="1:5" x14ac:dyDescent="0.3">
      <c r="A1090" s="9">
        <v>10101</v>
      </c>
      <c r="B1090" s="10" cm="1">
        <f t="array" ref="B1090">_xlfn._xlws.FILTER(Bookings!C:C, (Bookings!A:A=A1090) * (Bookings!D:D="New"), "NONE")</f>
        <v>44298</v>
      </c>
      <c r="C1090" s="10">
        <v>44805</v>
      </c>
      <c r="D1090" s="9" t="str">
        <v>e24dee1d</v>
      </c>
      <c r="E1090" s="9" t="str">
        <f>_xlfn.XLOOKUP(D1090, Content!A:A, Content!C:C, "NONE")</f>
        <v>Telugu</v>
      </c>
    </row>
    <row r="1091" spans="1:5" x14ac:dyDescent="0.3">
      <c r="A1091" s="9">
        <v>10101</v>
      </c>
      <c r="B1091" s="10" cm="1">
        <f t="array" ref="B1091">_xlfn._xlws.FILTER(Bookings!C:C, (Bookings!A:A=A1091) * (Bookings!D:D="New"), "NONE")</f>
        <v>44298</v>
      </c>
      <c r="C1091" s="10">
        <v>44713</v>
      </c>
      <c r="D1091" s="9" t="str">
        <v>5833d4f3</v>
      </c>
      <c r="E1091" s="9" t="str">
        <f>_xlfn.XLOOKUP(D1091, Content!A:A, Content!C:C, "NONE")</f>
        <v>Malayalam</v>
      </c>
    </row>
    <row r="1092" spans="1:5" x14ac:dyDescent="0.3">
      <c r="A1092" s="9">
        <v>10102</v>
      </c>
      <c r="B1092" s="10" cm="1">
        <f t="array" ref="B1092">_xlfn._xlws.FILTER(Bookings!C:C, (Bookings!A:A=A1092) * (Bookings!D:D="New"), "NONE")</f>
        <v>44272</v>
      </c>
      <c r="C1092" s="10">
        <v>44866</v>
      </c>
      <c r="D1092" s="9" t="str">
        <v>40e9137d</v>
      </c>
      <c r="E1092" s="9" t="str">
        <f>_xlfn.XLOOKUP(D1092, Content!A:A, Content!C:C, "NONE")</f>
        <v>Telugu</v>
      </c>
    </row>
    <row r="1093" spans="1:5" x14ac:dyDescent="0.3">
      <c r="A1093" s="9">
        <v>10102</v>
      </c>
      <c r="B1093" s="10" cm="1">
        <f t="array" ref="B1093">_xlfn._xlws.FILTER(Bookings!C:C, (Bookings!A:A=A1093) * (Bookings!D:D="New"), "NONE")</f>
        <v>44272</v>
      </c>
      <c r="C1093" s="10">
        <v>45231</v>
      </c>
      <c r="D1093" s="9" t="str">
        <v>6cec19a5</v>
      </c>
      <c r="E1093" s="9" t="str">
        <f>_xlfn.XLOOKUP(D1093, Content!A:A, Content!C:C, "NONE")</f>
        <v>Malayalam</v>
      </c>
    </row>
    <row r="1094" spans="1:5" x14ac:dyDescent="0.3">
      <c r="A1094" s="9">
        <v>10102</v>
      </c>
      <c r="B1094" s="10" cm="1">
        <f t="array" ref="B1094">_xlfn._xlws.FILTER(Bookings!C:C, (Bookings!A:A=A1094) * (Bookings!D:D="New"), "NONE")</f>
        <v>44272</v>
      </c>
      <c r="C1094" s="10">
        <v>45597</v>
      </c>
      <c r="D1094" s="9" t="str">
        <v>607da286</v>
      </c>
      <c r="E1094" s="9" t="str">
        <f>_xlfn.XLOOKUP(D1094, Content!A:A, Content!C:C, "NONE")</f>
        <v>Kannada</v>
      </c>
    </row>
    <row r="1095" spans="1:5" x14ac:dyDescent="0.3">
      <c r="A1095" s="9">
        <v>10102</v>
      </c>
      <c r="B1095" s="10" cm="1">
        <f t="array" ref="B1095">_xlfn._xlws.FILTER(Bookings!C:C, (Bookings!A:A=A1095) * (Bookings!D:D="New"), "NONE")</f>
        <v>44272</v>
      </c>
      <c r="C1095" s="10">
        <v>45139</v>
      </c>
      <c r="D1095" s="9" t="str">
        <v>1187d074</v>
      </c>
      <c r="E1095" s="9" t="str">
        <f>_xlfn.XLOOKUP(D1095, Content!A:A, Content!C:C, "NONE")</f>
        <v>English</v>
      </c>
    </row>
    <row r="1096" spans="1:5" x14ac:dyDescent="0.3">
      <c r="A1096" s="9">
        <v>10102</v>
      </c>
      <c r="B1096" s="10" cm="1">
        <f t="array" ref="B1096">_xlfn._xlws.FILTER(Bookings!C:C, (Bookings!A:A=A1096) * (Bookings!D:D="New"), "NONE")</f>
        <v>44272</v>
      </c>
      <c r="C1096" s="10">
        <v>44927</v>
      </c>
      <c r="D1096" s="9" t="str">
        <v>c5000cc1</v>
      </c>
      <c r="E1096" s="9" t="str">
        <f>_xlfn.XLOOKUP(D1096, Content!A:A, Content!C:C, "NONE")</f>
        <v>Malayalam</v>
      </c>
    </row>
    <row r="1097" spans="1:5" x14ac:dyDescent="0.3">
      <c r="A1097" s="9">
        <v>10102</v>
      </c>
      <c r="B1097" s="10" cm="1">
        <f t="array" ref="B1097">_xlfn._xlws.FILTER(Bookings!C:C, (Bookings!A:A=A1097) * (Bookings!D:D="New"), "NONE")</f>
        <v>44272</v>
      </c>
      <c r="C1097" s="10">
        <v>44593</v>
      </c>
      <c r="D1097" s="9" t="str">
        <v>67b09f1b</v>
      </c>
      <c r="E1097" s="9" t="str">
        <f>_xlfn.XLOOKUP(D1097, Content!A:A, Content!C:C, "NONE")</f>
        <v>English</v>
      </c>
    </row>
    <row r="1098" spans="1:5" x14ac:dyDescent="0.3">
      <c r="A1098" s="9">
        <v>10102</v>
      </c>
      <c r="B1098" s="10" cm="1">
        <f t="array" ref="B1098">_xlfn._xlws.FILTER(Bookings!C:C, (Bookings!A:A=A1098) * (Bookings!D:D="New"), "NONE")</f>
        <v>44272</v>
      </c>
      <c r="C1098" s="10">
        <v>44682</v>
      </c>
      <c r="D1098" s="9" t="str">
        <v>34ac25b9</v>
      </c>
      <c r="E1098" s="9" t="str">
        <f>_xlfn.XLOOKUP(D1098, Content!A:A, Content!C:C, "NONE")</f>
        <v>Kannada</v>
      </c>
    </row>
    <row r="1099" spans="1:5" x14ac:dyDescent="0.3">
      <c r="A1099" s="9">
        <v>10102</v>
      </c>
      <c r="B1099" s="10" cm="1">
        <f t="array" ref="B1099">_xlfn._xlws.FILTER(Bookings!C:C, (Bookings!A:A=A1099) * (Bookings!D:D="New"), "NONE")</f>
        <v>44272</v>
      </c>
      <c r="C1099" s="10">
        <v>45352</v>
      </c>
      <c r="D1099" s="9" t="str">
        <v>2fa395f5</v>
      </c>
      <c r="E1099" s="9" t="str">
        <f>_xlfn.XLOOKUP(D1099, Content!A:A, Content!C:C, "NONE")</f>
        <v>Telugu</v>
      </c>
    </row>
    <row r="1100" spans="1:5" x14ac:dyDescent="0.3">
      <c r="A1100" s="9">
        <v>10102</v>
      </c>
      <c r="B1100" s="10" cm="1">
        <f t="array" ref="B1100">_xlfn._xlws.FILTER(Bookings!C:C, (Bookings!A:A=A1100) * (Bookings!D:D="New"), "NONE")</f>
        <v>44272</v>
      </c>
      <c r="C1100" s="10">
        <v>44927</v>
      </c>
      <c r="D1100" s="9" t="str">
        <v>18f2ed16</v>
      </c>
      <c r="E1100" s="9" t="str">
        <f>_xlfn.XLOOKUP(D1100, Content!A:A, Content!C:C, "NONE")</f>
        <v>Malayalam</v>
      </c>
    </row>
    <row r="1101" spans="1:5" x14ac:dyDescent="0.3">
      <c r="A1101" s="9">
        <v>10102</v>
      </c>
      <c r="B1101" s="10" cm="1">
        <f t="array" ref="B1101">_xlfn._xlws.FILTER(Bookings!C:C, (Bookings!A:A=A1101) * (Bookings!D:D="New"), "NONE")</f>
        <v>44272</v>
      </c>
      <c r="C1101" s="10">
        <v>44986</v>
      </c>
      <c r="D1101" s="9" t="str">
        <v>a48a202b</v>
      </c>
      <c r="E1101" s="9" t="str">
        <f>_xlfn.XLOOKUP(D1101, Content!A:A, Content!C:C, "NONE")</f>
        <v>Telugu</v>
      </c>
    </row>
    <row r="1102" spans="1:5" x14ac:dyDescent="0.3">
      <c r="A1102" s="9">
        <v>10102</v>
      </c>
      <c r="B1102" s="10" cm="1">
        <f t="array" ref="B1102">_xlfn._xlws.FILTER(Bookings!C:C, (Bookings!A:A=A1102) * (Bookings!D:D="New"), "NONE")</f>
        <v>44272</v>
      </c>
      <c r="C1102" s="10">
        <v>44562</v>
      </c>
      <c r="D1102" s="9" t="str">
        <v>5833d4f3</v>
      </c>
      <c r="E1102" s="9" t="str">
        <f>_xlfn.XLOOKUP(D1102, Content!A:A, Content!C:C, "NONE")</f>
        <v>Malayalam</v>
      </c>
    </row>
    <row r="1103" spans="1:5" x14ac:dyDescent="0.3">
      <c r="A1103" s="9">
        <v>10102</v>
      </c>
      <c r="B1103" s="10" cm="1">
        <f t="array" ref="B1103">_xlfn._xlws.FILTER(Bookings!C:C, (Bookings!A:A=A1103) * (Bookings!D:D="New"), "NONE")</f>
        <v>44272</v>
      </c>
      <c r="C1103" s="10">
        <v>45444</v>
      </c>
      <c r="D1103" s="9" t="str">
        <v>7bc7f2c7</v>
      </c>
      <c r="E1103" s="9" t="str">
        <f>_xlfn.XLOOKUP(D1103, Content!A:A, Content!C:C, "NONE")</f>
        <v>Tamil</v>
      </c>
    </row>
    <row r="1104" spans="1:5" x14ac:dyDescent="0.3">
      <c r="A1104" s="9">
        <v>10103</v>
      </c>
      <c r="B1104" s="10" cm="1">
        <f t="array" ref="B1104">_xlfn._xlws.FILTER(Bookings!C:C, (Bookings!A:A=A1104) * (Bookings!D:D="New"), "NONE")</f>
        <v>44941</v>
      </c>
      <c r="C1104" s="10">
        <v>44743</v>
      </c>
      <c r="D1104" s="9" t="str">
        <v>459528e0</v>
      </c>
      <c r="E1104" s="9" t="str">
        <f>_xlfn.XLOOKUP(D1104, Content!A:A, Content!C:C, "NONE")</f>
        <v>English</v>
      </c>
    </row>
    <row r="1105" spans="1:5" x14ac:dyDescent="0.3">
      <c r="A1105" s="9">
        <v>10103</v>
      </c>
      <c r="B1105" s="10" cm="1">
        <f t="array" ref="B1105">_xlfn._xlws.FILTER(Bookings!C:C, (Bookings!A:A=A1105) * (Bookings!D:D="New"), "NONE")</f>
        <v>44941</v>
      </c>
      <c r="C1105" s="10">
        <v>45170</v>
      </c>
      <c r="D1105" s="9" t="str">
        <v>c324f9b4</v>
      </c>
      <c r="E1105" s="9" t="str">
        <f>_xlfn.XLOOKUP(D1105, Content!A:A, Content!C:C, "NONE")</f>
        <v>Tamil</v>
      </c>
    </row>
    <row r="1106" spans="1:5" x14ac:dyDescent="0.3">
      <c r="A1106" s="9">
        <v>10103</v>
      </c>
      <c r="B1106" s="10" cm="1">
        <f t="array" ref="B1106">_xlfn._xlws.FILTER(Bookings!C:C, (Bookings!A:A=A1106) * (Bookings!D:D="New"), "NONE")</f>
        <v>44941</v>
      </c>
      <c r="C1106" s="10">
        <v>45170</v>
      </c>
      <c r="D1106" s="9" t="str">
        <v>2e190b5a</v>
      </c>
      <c r="E1106" s="9" t="str">
        <f>_xlfn.XLOOKUP(D1106, Content!A:A, Content!C:C, "NONE")</f>
        <v>Tamil</v>
      </c>
    </row>
    <row r="1107" spans="1:5" x14ac:dyDescent="0.3">
      <c r="A1107" s="9">
        <v>10103</v>
      </c>
      <c r="B1107" s="10" cm="1">
        <f t="array" ref="B1107">_xlfn._xlws.FILTER(Bookings!C:C, (Bookings!A:A=A1107) * (Bookings!D:D="New"), "NONE")</f>
        <v>44941</v>
      </c>
      <c r="C1107" s="10">
        <v>45413</v>
      </c>
      <c r="D1107" s="9" t="str">
        <v>566c44a8</v>
      </c>
      <c r="E1107" s="9" t="str">
        <f>_xlfn.XLOOKUP(D1107, Content!A:A, Content!C:C, "NONE")</f>
        <v>Tamil</v>
      </c>
    </row>
    <row r="1108" spans="1:5" x14ac:dyDescent="0.3">
      <c r="A1108" s="9">
        <v>10103</v>
      </c>
      <c r="B1108" s="10" cm="1">
        <f t="array" ref="B1108">_xlfn._xlws.FILTER(Bookings!C:C, (Bookings!A:A=A1108) * (Bookings!D:D="New"), "NONE")</f>
        <v>44941</v>
      </c>
      <c r="C1108" s="10">
        <v>45536</v>
      </c>
      <c r="D1108" s="9" t="str">
        <v>fda707e0</v>
      </c>
      <c r="E1108" s="9" t="str">
        <f>_xlfn.XLOOKUP(D1108, Content!A:A, Content!C:C, "NONE")</f>
        <v>Tamil</v>
      </c>
    </row>
    <row r="1109" spans="1:5" x14ac:dyDescent="0.3">
      <c r="A1109" s="9">
        <v>10103</v>
      </c>
      <c r="B1109" s="10" cm="1">
        <f t="array" ref="B1109">_xlfn._xlws.FILTER(Bookings!C:C, (Bookings!A:A=A1109) * (Bookings!D:D="New"), "NONE")</f>
        <v>44941</v>
      </c>
      <c r="C1109" s="10">
        <v>45017</v>
      </c>
      <c r="D1109" s="9" t="str">
        <v>921da29a</v>
      </c>
      <c r="E1109" s="9" t="str">
        <f>_xlfn.XLOOKUP(D1109, Content!A:A, Content!C:C, "NONE")</f>
        <v>English</v>
      </c>
    </row>
    <row r="1110" spans="1:5" x14ac:dyDescent="0.3">
      <c r="A1110" s="9">
        <v>10104</v>
      </c>
      <c r="B1110" s="10" cm="1">
        <f t="array" ref="B1110">_xlfn._xlws.FILTER(Bookings!C:C, (Bookings!A:A=A1110) * (Bookings!D:D="New"), "NONE")</f>
        <v>44606</v>
      </c>
      <c r="C1110" s="10">
        <v>44621</v>
      </c>
      <c r="D1110" s="9" t="str">
        <v>e9c2f251</v>
      </c>
      <c r="E1110" s="9" t="str">
        <f>_xlfn.XLOOKUP(D1110, Content!A:A, Content!C:C, "NONE")</f>
        <v>Telugu</v>
      </c>
    </row>
    <row r="1111" spans="1:5" x14ac:dyDescent="0.3">
      <c r="A1111" s="9">
        <v>10104</v>
      </c>
      <c r="B1111" s="10" cm="1">
        <f t="array" ref="B1111">_xlfn._xlws.FILTER(Bookings!C:C, (Bookings!A:A=A1111) * (Bookings!D:D="New"), "NONE")</f>
        <v>44606</v>
      </c>
      <c r="C1111" s="10">
        <v>45078</v>
      </c>
      <c r="D1111" s="9" t="str">
        <v>921da29a</v>
      </c>
      <c r="E1111" s="9" t="str">
        <f>_xlfn.XLOOKUP(D1111, Content!A:A, Content!C:C, "NONE")</f>
        <v>English</v>
      </c>
    </row>
    <row r="1112" spans="1:5" x14ac:dyDescent="0.3">
      <c r="A1112" s="9">
        <v>10104</v>
      </c>
      <c r="B1112" s="10" cm="1">
        <f t="array" ref="B1112">_xlfn._xlws.FILTER(Bookings!C:C, (Bookings!A:A=A1112) * (Bookings!D:D="New"), "NONE")</f>
        <v>44606</v>
      </c>
      <c r="C1112" s="10">
        <v>44986</v>
      </c>
      <c r="D1112" s="9" t="str">
        <v>2fa395f5</v>
      </c>
      <c r="E1112" s="9" t="str">
        <f>_xlfn.XLOOKUP(D1112, Content!A:A, Content!C:C, "NONE")</f>
        <v>Telugu</v>
      </c>
    </row>
    <row r="1113" spans="1:5" x14ac:dyDescent="0.3">
      <c r="A1113" s="9">
        <v>10104</v>
      </c>
      <c r="B1113" s="10" cm="1">
        <f t="array" ref="B1113">_xlfn._xlws.FILTER(Bookings!C:C, (Bookings!A:A=A1113) * (Bookings!D:D="New"), "NONE")</f>
        <v>44606</v>
      </c>
      <c r="C1113" s="10">
        <v>44652</v>
      </c>
      <c r="D1113" s="9" t="str">
        <v>a4c168f1</v>
      </c>
      <c r="E1113" s="9" t="str">
        <f>_xlfn.XLOOKUP(D1113, Content!A:A, Content!C:C, "NONE")</f>
        <v>Telugu</v>
      </c>
    </row>
    <row r="1114" spans="1:5" x14ac:dyDescent="0.3">
      <c r="A1114" s="9">
        <v>10104</v>
      </c>
      <c r="B1114" s="10" cm="1">
        <f t="array" ref="B1114">_xlfn._xlws.FILTER(Bookings!C:C, (Bookings!A:A=A1114) * (Bookings!D:D="New"), "NONE")</f>
        <v>44606</v>
      </c>
      <c r="C1114" s="10">
        <v>45170</v>
      </c>
      <c r="D1114" s="9" t="str">
        <v>fe8686d0</v>
      </c>
      <c r="E1114" s="9" t="str">
        <f>_xlfn.XLOOKUP(D1114, Content!A:A, Content!C:C, "NONE")</f>
        <v>Telugu</v>
      </c>
    </row>
    <row r="1115" spans="1:5" x14ac:dyDescent="0.3">
      <c r="A1115" s="9">
        <v>10104</v>
      </c>
      <c r="B1115" s="10" cm="1">
        <f t="array" ref="B1115">_xlfn._xlws.FILTER(Bookings!C:C, (Bookings!A:A=A1115) * (Bookings!D:D="New"), "NONE")</f>
        <v>44606</v>
      </c>
      <c r="C1115" s="10">
        <v>44682</v>
      </c>
      <c r="D1115" s="9" t="str">
        <v>5c52d1ad</v>
      </c>
      <c r="E1115" s="9" t="str">
        <f>_xlfn.XLOOKUP(D1115, Content!A:A, Content!C:C, "NONE")</f>
        <v>Telugu</v>
      </c>
    </row>
    <row r="1116" spans="1:5" x14ac:dyDescent="0.3">
      <c r="A1116" s="9">
        <v>10104</v>
      </c>
      <c r="B1116" s="10" cm="1">
        <f t="array" ref="B1116">_xlfn._xlws.FILTER(Bookings!C:C, (Bookings!A:A=A1116) * (Bookings!D:D="New"), "NONE")</f>
        <v>44606</v>
      </c>
      <c r="C1116" s="10">
        <v>44713</v>
      </c>
      <c r="D1116" s="9" t="str">
        <v>6fc6d737</v>
      </c>
      <c r="E1116" s="9" t="str">
        <f>_xlfn.XLOOKUP(D1116, Content!A:A, Content!C:C, "NONE")</f>
        <v>Malayalam</v>
      </c>
    </row>
    <row r="1117" spans="1:5" x14ac:dyDescent="0.3">
      <c r="A1117" s="9">
        <v>10105</v>
      </c>
      <c r="B1117" s="10" cm="1">
        <f t="array" ref="B1117">_xlfn._xlws.FILTER(Bookings!C:C, (Bookings!A:A=A1117) * (Bookings!D:D="New"), "NONE")</f>
        <v>44811</v>
      </c>
      <c r="C1117" s="10">
        <v>45413</v>
      </c>
      <c r="D1117" s="9" t="str">
        <v>7fb18db3</v>
      </c>
      <c r="E1117" s="9" t="str">
        <f>_xlfn.XLOOKUP(D1117, Content!A:A, Content!C:C, "NONE")</f>
        <v>Hindi</v>
      </c>
    </row>
    <row r="1118" spans="1:5" x14ac:dyDescent="0.3">
      <c r="A1118" s="9">
        <v>10105</v>
      </c>
      <c r="B1118" s="10" cm="1">
        <f t="array" ref="B1118">_xlfn._xlws.FILTER(Bookings!C:C, (Bookings!A:A=A1118) * (Bookings!D:D="New"), "NONE")</f>
        <v>44811</v>
      </c>
      <c r="C1118" s="10">
        <v>45323</v>
      </c>
      <c r="D1118" s="9" t="str">
        <v>5b93d799</v>
      </c>
      <c r="E1118" s="9" t="str">
        <f>_xlfn.XLOOKUP(D1118, Content!A:A, Content!C:C, "NONE")</f>
        <v>English</v>
      </c>
    </row>
    <row r="1119" spans="1:5" x14ac:dyDescent="0.3">
      <c r="A1119" s="9">
        <v>10105</v>
      </c>
      <c r="B1119" s="10" cm="1">
        <f t="array" ref="B1119">_xlfn._xlws.FILTER(Bookings!C:C, (Bookings!A:A=A1119) * (Bookings!D:D="New"), "NONE")</f>
        <v>44811</v>
      </c>
      <c r="C1119" s="10">
        <v>45536</v>
      </c>
      <c r="D1119" s="9" t="str">
        <v>5988d89d</v>
      </c>
      <c r="E1119" s="9" t="str">
        <f>_xlfn.XLOOKUP(D1119, Content!A:A, Content!C:C, "NONE")</f>
        <v>Hindi</v>
      </c>
    </row>
    <row r="1120" spans="1:5" x14ac:dyDescent="0.3">
      <c r="A1120" s="9">
        <v>10105</v>
      </c>
      <c r="B1120" s="10" cm="1">
        <f t="array" ref="B1120">_xlfn._xlws.FILTER(Bookings!C:C, (Bookings!A:A=A1120) * (Bookings!D:D="New"), "NONE")</f>
        <v>44811</v>
      </c>
      <c r="C1120" s="10">
        <v>45383</v>
      </c>
      <c r="D1120" s="9" t="str">
        <v>0be1e40e</v>
      </c>
      <c r="E1120" s="9" t="str">
        <f>_xlfn.XLOOKUP(D1120, Content!A:A, Content!C:C, "NONE")</f>
        <v>Telugu</v>
      </c>
    </row>
    <row r="1121" spans="1:5" x14ac:dyDescent="0.3">
      <c r="A1121" s="9">
        <v>10105</v>
      </c>
      <c r="B1121" s="10" cm="1">
        <f t="array" ref="B1121">_xlfn._xlws.FILTER(Bookings!C:C, (Bookings!A:A=A1121) * (Bookings!D:D="New"), "NONE")</f>
        <v>44811</v>
      </c>
      <c r="C1121" s="10">
        <v>45292</v>
      </c>
      <c r="D1121" s="9" t="str">
        <v>c5c4fdf9</v>
      </c>
      <c r="E1121" s="9" t="str">
        <f>_xlfn.XLOOKUP(D1121, Content!A:A, Content!C:C, "NONE")</f>
        <v>Telugu</v>
      </c>
    </row>
    <row r="1122" spans="1:5" x14ac:dyDescent="0.3">
      <c r="A1122" s="9">
        <v>10105</v>
      </c>
      <c r="B1122" s="10" cm="1">
        <f t="array" ref="B1122">_xlfn._xlws.FILTER(Bookings!C:C, (Bookings!A:A=A1122) * (Bookings!D:D="New"), "NONE")</f>
        <v>44811</v>
      </c>
      <c r="C1122" s="10">
        <v>45627</v>
      </c>
      <c r="D1122" s="9" t="str">
        <v>607da286</v>
      </c>
      <c r="E1122" s="9" t="str">
        <f>_xlfn.XLOOKUP(D1122, Content!A:A, Content!C:C, "NONE")</f>
        <v>Kannada</v>
      </c>
    </row>
    <row r="1123" spans="1:5" x14ac:dyDescent="0.3">
      <c r="A1123" s="9">
        <v>10105</v>
      </c>
      <c r="B1123" s="10" cm="1">
        <f t="array" ref="B1123">_xlfn._xlws.FILTER(Bookings!C:C, (Bookings!A:A=A1123) * (Bookings!D:D="New"), "NONE")</f>
        <v>44811</v>
      </c>
      <c r="C1123" s="10">
        <v>44927</v>
      </c>
      <c r="D1123" s="9" t="str">
        <v>a4c168f1</v>
      </c>
      <c r="E1123" s="9" t="str">
        <f>_xlfn.XLOOKUP(D1123, Content!A:A, Content!C:C, "NONE")</f>
        <v>Telugu</v>
      </c>
    </row>
    <row r="1124" spans="1:5" x14ac:dyDescent="0.3">
      <c r="A1124" s="9">
        <v>10105</v>
      </c>
      <c r="B1124" s="10" cm="1">
        <f t="array" ref="B1124">_xlfn._xlws.FILTER(Bookings!C:C, (Bookings!A:A=A1124) * (Bookings!D:D="New"), "NONE")</f>
        <v>44811</v>
      </c>
      <c r="C1124" s="10">
        <v>45261</v>
      </c>
      <c r="D1124" s="9" t="str">
        <v>9544ce3b</v>
      </c>
      <c r="E1124" s="9" t="str">
        <f>_xlfn.XLOOKUP(D1124, Content!A:A, Content!C:C, "NONE")</f>
        <v>English</v>
      </c>
    </row>
    <row r="1125" spans="1:5" x14ac:dyDescent="0.3">
      <c r="A1125" s="9">
        <v>10105</v>
      </c>
      <c r="B1125" s="10" cm="1">
        <f t="array" ref="B1125">_xlfn._xlws.FILTER(Bookings!C:C, (Bookings!A:A=A1125) * (Bookings!D:D="New"), "NONE")</f>
        <v>44811</v>
      </c>
      <c r="C1125" s="10">
        <v>45292</v>
      </c>
      <c r="D1125" s="9" t="str">
        <v>34ac25b9</v>
      </c>
      <c r="E1125" s="9" t="str">
        <f>_xlfn.XLOOKUP(D1125, Content!A:A, Content!C:C, "NONE")</f>
        <v>Kannada</v>
      </c>
    </row>
    <row r="1126" spans="1:5" x14ac:dyDescent="0.3">
      <c r="A1126" s="9">
        <v>10105</v>
      </c>
      <c r="B1126" s="10" cm="1">
        <f t="array" ref="B1126">_xlfn._xlws.FILTER(Bookings!C:C, (Bookings!A:A=A1126) * (Bookings!D:D="New"), "NONE")</f>
        <v>44811</v>
      </c>
      <c r="C1126" s="10">
        <v>44774</v>
      </c>
      <c r="D1126" s="9" t="str">
        <v>c5000cc1</v>
      </c>
      <c r="E1126" s="9" t="str">
        <f>_xlfn.XLOOKUP(D1126, Content!A:A, Content!C:C, "NONE")</f>
        <v>Malayalam</v>
      </c>
    </row>
    <row r="1127" spans="1:5" x14ac:dyDescent="0.3">
      <c r="A1127" s="9">
        <v>10105</v>
      </c>
      <c r="B1127" s="10" cm="1">
        <f t="array" ref="B1127">_xlfn._xlws.FILTER(Bookings!C:C, (Bookings!A:A=A1127) * (Bookings!D:D="New"), "NONE")</f>
        <v>44811</v>
      </c>
      <c r="C1127" s="10">
        <v>45047</v>
      </c>
      <c r="D1127" s="9" t="str">
        <v>2e190b5a</v>
      </c>
      <c r="E1127" s="9" t="str">
        <f>_xlfn.XLOOKUP(D1127, Content!A:A, Content!C:C, "NONE")</f>
        <v>Tamil</v>
      </c>
    </row>
    <row r="1128" spans="1:5" x14ac:dyDescent="0.3">
      <c r="A1128" s="9">
        <v>10105</v>
      </c>
      <c r="B1128" s="10" cm="1">
        <f t="array" ref="B1128">_xlfn._xlws.FILTER(Bookings!C:C, (Bookings!A:A=A1128) * (Bookings!D:D="New"), "NONE")</f>
        <v>44811</v>
      </c>
      <c r="C1128" s="10">
        <v>45261</v>
      </c>
      <c r="D1128" s="9" t="str">
        <v>fa1a76a3</v>
      </c>
      <c r="E1128" s="9" t="str">
        <f>_xlfn.XLOOKUP(D1128, Content!A:A, Content!C:C, "NONE")</f>
        <v>Tamil</v>
      </c>
    </row>
    <row r="1129" spans="1:5" x14ac:dyDescent="0.3">
      <c r="A1129" s="9">
        <v>10105</v>
      </c>
      <c r="B1129" s="10" cm="1">
        <f t="array" ref="B1129">_xlfn._xlws.FILTER(Bookings!C:C, (Bookings!A:A=A1129) * (Bookings!D:D="New"), "NONE")</f>
        <v>44811</v>
      </c>
      <c r="C1129" s="10">
        <v>45474</v>
      </c>
      <c r="D1129" s="9" t="str">
        <v>07976026</v>
      </c>
      <c r="E1129" s="9" t="str">
        <f>_xlfn.XLOOKUP(D1129, Content!A:A, Content!C:C, "NONE")</f>
        <v>Malayalam</v>
      </c>
    </row>
    <row r="1130" spans="1:5" x14ac:dyDescent="0.3">
      <c r="A1130" s="9">
        <v>10106</v>
      </c>
      <c r="B1130" s="10" cm="1">
        <f t="array" ref="B1130">_xlfn._xlws.FILTER(Bookings!C:C, (Bookings!A:A=A1130) * (Bookings!D:D="New"), "NONE")</f>
        <v>44564</v>
      </c>
      <c r="C1130" s="10">
        <v>45292</v>
      </c>
      <c r="D1130" s="9" t="str">
        <v>b142e834</v>
      </c>
      <c r="E1130" s="9" t="str">
        <f>_xlfn.XLOOKUP(D1130, Content!A:A, Content!C:C, "NONE")</f>
        <v>Hindi</v>
      </c>
    </row>
    <row r="1131" spans="1:5" x14ac:dyDescent="0.3">
      <c r="A1131" s="9">
        <v>10106</v>
      </c>
      <c r="B1131" s="10" cm="1">
        <f t="array" ref="B1131">_xlfn._xlws.FILTER(Bookings!C:C, (Bookings!A:A=A1131) * (Bookings!D:D="New"), "NONE")</f>
        <v>44564</v>
      </c>
      <c r="C1131" s="10">
        <v>44866</v>
      </c>
      <c r="D1131" s="9" t="str">
        <v>b72e97f6</v>
      </c>
      <c r="E1131" s="9" t="str">
        <f>_xlfn.XLOOKUP(D1131, Content!A:A, Content!C:C, "NONE")</f>
        <v>Hindi</v>
      </c>
    </row>
    <row r="1132" spans="1:5" x14ac:dyDescent="0.3">
      <c r="A1132" s="9">
        <v>10106</v>
      </c>
      <c r="B1132" s="10" cm="1">
        <f t="array" ref="B1132">_xlfn._xlws.FILTER(Bookings!C:C, (Bookings!A:A=A1132) * (Bookings!D:D="New"), "NONE")</f>
        <v>44564</v>
      </c>
      <c r="C1132" s="10">
        <v>45292</v>
      </c>
      <c r="D1132" s="9" t="str">
        <v>ae026103</v>
      </c>
      <c r="E1132" s="9" t="str">
        <f>_xlfn.XLOOKUP(D1132, Content!A:A, Content!C:C, "NONE")</f>
        <v>Kannada</v>
      </c>
    </row>
    <row r="1133" spans="1:5" x14ac:dyDescent="0.3">
      <c r="A1133" s="9">
        <v>10106</v>
      </c>
      <c r="B1133" s="10" cm="1">
        <f t="array" ref="B1133">_xlfn._xlws.FILTER(Bookings!C:C, (Bookings!A:A=A1133) * (Bookings!D:D="New"), "NONE")</f>
        <v>44564</v>
      </c>
      <c r="C1133" s="10">
        <v>45231</v>
      </c>
      <c r="D1133" s="9" t="str">
        <v>591bdfe5</v>
      </c>
      <c r="E1133" s="9" t="str">
        <f>_xlfn.XLOOKUP(D1133, Content!A:A, Content!C:C, "NONE")</f>
        <v>Kannada</v>
      </c>
    </row>
    <row r="1134" spans="1:5" x14ac:dyDescent="0.3">
      <c r="A1134" s="9">
        <v>10106</v>
      </c>
      <c r="B1134" s="10" cm="1">
        <f t="array" ref="B1134">_xlfn._xlws.FILTER(Bookings!C:C, (Bookings!A:A=A1134) * (Bookings!D:D="New"), "NONE")</f>
        <v>44564</v>
      </c>
      <c r="C1134" s="10">
        <v>45139</v>
      </c>
      <c r="D1134" s="9" t="str">
        <v>9544ce3b</v>
      </c>
      <c r="E1134" s="9" t="str">
        <f>_xlfn.XLOOKUP(D1134, Content!A:A, Content!C:C, "NONE")</f>
        <v>English</v>
      </c>
    </row>
    <row r="1135" spans="1:5" x14ac:dyDescent="0.3">
      <c r="A1135" s="9">
        <v>10106</v>
      </c>
      <c r="B1135" s="10" cm="1">
        <f t="array" ref="B1135">_xlfn._xlws.FILTER(Bookings!C:C, (Bookings!A:A=A1135) * (Bookings!D:D="New"), "NONE")</f>
        <v>44564</v>
      </c>
      <c r="C1135" s="10">
        <v>44682</v>
      </c>
      <c r="D1135" s="9" t="str">
        <v>c5000cc1</v>
      </c>
      <c r="E1135" s="9" t="str">
        <f>_xlfn.XLOOKUP(D1135, Content!A:A, Content!C:C, "NONE")</f>
        <v>Malayalam</v>
      </c>
    </row>
    <row r="1136" spans="1:5" x14ac:dyDescent="0.3">
      <c r="A1136" s="9">
        <v>10106</v>
      </c>
      <c r="B1136" s="10" cm="1">
        <f t="array" ref="B1136">_xlfn._xlws.FILTER(Bookings!C:C, (Bookings!A:A=A1136) * (Bookings!D:D="New"), "NONE")</f>
        <v>44564</v>
      </c>
      <c r="C1136" s="10">
        <v>44866</v>
      </c>
      <c r="D1136" s="9" t="str">
        <v>3abe3a47</v>
      </c>
      <c r="E1136" s="9" t="str">
        <f>_xlfn.XLOOKUP(D1136, Content!A:A, Content!C:C, "NONE")</f>
        <v>English</v>
      </c>
    </row>
    <row r="1137" spans="1:5" x14ac:dyDescent="0.3">
      <c r="A1137" s="9">
        <v>10106</v>
      </c>
      <c r="B1137" s="10" cm="1">
        <f t="array" ref="B1137">_xlfn._xlws.FILTER(Bookings!C:C, (Bookings!A:A=A1137) * (Bookings!D:D="New"), "NONE")</f>
        <v>44564</v>
      </c>
      <c r="C1137" s="10">
        <v>45505</v>
      </c>
      <c r="D1137" s="9" t="str">
        <v>2f9c6d63</v>
      </c>
      <c r="E1137" s="9" t="str">
        <f>_xlfn.XLOOKUP(D1137, Content!A:A, Content!C:C, "NONE")</f>
        <v>Tamil</v>
      </c>
    </row>
    <row r="1138" spans="1:5" x14ac:dyDescent="0.3">
      <c r="A1138" s="9">
        <v>10106</v>
      </c>
      <c r="B1138" s="10" cm="1">
        <f t="array" ref="B1138">_xlfn._xlws.FILTER(Bookings!C:C, (Bookings!A:A=A1138) * (Bookings!D:D="New"), "NONE")</f>
        <v>44564</v>
      </c>
      <c r="C1138" s="10">
        <v>44958</v>
      </c>
      <c r="D1138" s="9" t="str">
        <v>6cec19a5</v>
      </c>
      <c r="E1138" s="9" t="str">
        <f>_xlfn.XLOOKUP(D1138, Content!A:A, Content!C:C, "NONE")</f>
        <v>Malayalam</v>
      </c>
    </row>
    <row r="1139" spans="1:5" x14ac:dyDescent="0.3">
      <c r="A1139" s="9">
        <v>10106</v>
      </c>
      <c r="B1139" s="10" cm="1">
        <f t="array" ref="B1139">_xlfn._xlws.FILTER(Bookings!C:C, (Bookings!A:A=A1139) * (Bookings!D:D="New"), "NONE")</f>
        <v>44564</v>
      </c>
      <c r="C1139" s="10">
        <v>45047</v>
      </c>
      <c r="D1139" s="9" t="str">
        <v>f1c74cb8</v>
      </c>
      <c r="E1139" s="9" t="str">
        <f>_xlfn.XLOOKUP(D1139, Content!A:A, Content!C:C, "NONE")</f>
        <v>Kannada</v>
      </c>
    </row>
    <row r="1140" spans="1:5" x14ac:dyDescent="0.3">
      <c r="A1140" s="9">
        <v>10106</v>
      </c>
      <c r="B1140" s="10" cm="1">
        <f t="array" ref="B1140">_xlfn._xlws.FILTER(Bookings!C:C, (Bookings!A:A=A1140) * (Bookings!D:D="New"), "NONE")</f>
        <v>44564</v>
      </c>
      <c r="C1140" s="10">
        <v>44866</v>
      </c>
      <c r="D1140" s="9" t="str">
        <v>f6d69d19</v>
      </c>
      <c r="E1140" s="9" t="str">
        <f>_xlfn.XLOOKUP(D1140, Content!A:A, Content!C:C, "NONE")</f>
        <v>English</v>
      </c>
    </row>
    <row r="1141" spans="1:5" x14ac:dyDescent="0.3">
      <c r="A1141" s="9">
        <v>10106</v>
      </c>
      <c r="B1141" s="10" cm="1">
        <f t="array" ref="B1141">_xlfn._xlws.FILTER(Bookings!C:C, (Bookings!A:A=A1141) * (Bookings!D:D="New"), "NONE")</f>
        <v>44564</v>
      </c>
      <c r="C1141" s="10">
        <v>45078</v>
      </c>
      <c r="D1141" s="9" t="str">
        <v>566c44a8</v>
      </c>
      <c r="E1141" s="9" t="str">
        <f>_xlfn.XLOOKUP(D1141, Content!A:A, Content!C:C, "NONE")</f>
        <v>Tamil</v>
      </c>
    </row>
    <row r="1142" spans="1:5" x14ac:dyDescent="0.3">
      <c r="A1142" s="9">
        <v>10106</v>
      </c>
      <c r="B1142" s="10" cm="1">
        <f t="array" ref="B1142">_xlfn._xlws.FILTER(Bookings!C:C, (Bookings!A:A=A1142) * (Bookings!D:D="New"), "NONE")</f>
        <v>44564</v>
      </c>
      <c r="C1142" s="10">
        <v>45505</v>
      </c>
      <c r="D1142" s="9" t="str">
        <v>39c8c16a</v>
      </c>
      <c r="E1142" s="9" t="str">
        <f>_xlfn.XLOOKUP(D1142, Content!A:A, Content!C:C, "NONE")</f>
        <v>Malayalam</v>
      </c>
    </row>
    <row r="1143" spans="1:5" x14ac:dyDescent="0.3">
      <c r="A1143" s="9">
        <v>10106</v>
      </c>
      <c r="B1143" s="10" cm="1">
        <f t="array" ref="B1143">_xlfn._xlws.FILTER(Bookings!C:C, (Bookings!A:A=A1143) * (Bookings!D:D="New"), "NONE")</f>
        <v>44564</v>
      </c>
      <c r="C1143" s="10">
        <v>44621</v>
      </c>
      <c r="D1143" s="9" t="str">
        <v>fe99e0ba</v>
      </c>
      <c r="E1143" s="9" t="str">
        <f>_xlfn.XLOOKUP(D1143, Content!A:A, Content!C:C, "NONE")</f>
        <v>English</v>
      </c>
    </row>
    <row r="1144" spans="1:5" x14ac:dyDescent="0.3">
      <c r="A1144" s="9">
        <v>10107</v>
      </c>
      <c r="B1144" s="10" cm="1">
        <f t="array" ref="B1144">_xlfn._xlws.FILTER(Bookings!C:C, (Bookings!A:A=A1144) * (Bookings!D:D="New"), "NONE")</f>
        <v>44225</v>
      </c>
      <c r="C1144" s="10">
        <v>45323</v>
      </c>
      <c r="D1144" s="9" t="str">
        <v>74c9ff93</v>
      </c>
      <c r="E1144" s="9" t="str">
        <f>_xlfn.XLOOKUP(D1144, Content!A:A, Content!C:C, "NONE")</f>
        <v>English</v>
      </c>
    </row>
    <row r="1145" spans="1:5" x14ac:dyDescent="0.3">
      <c r="A1145" s="9">
        <v>10107</v>
      </c>
      <c r="B1145" s="10" cm="1">
        <f t="array" ref="B1145">_xlfn._xlws.FILTER(Bookings!C:C, (Bookings!A:A=A1145) * (Bookings!D:D="New"), "NONE")</f>
        <v>44225</v>
      </c>
      <c r="C1145" s="10">
        <v>44743</v>
      </c>
      <c r="D1145" s="9" t="str">
        <v>7e543bc4</v>
      </c>
      <c r="E1145" s="9" t="str">
        <f>_xlfn.XLOOKUP(D1145, Content!A:A, Content!C:C, "NONE")</f>
        <v>Malayalam</v>
      </c>
    </row>
    <row r="1146" spans="1:5" x14ac:dyDescent="0.3">
      <c r="A1146" s="9">
        <v>10107</v>
      </c>
      <c r="B1146" s="10" cm="1">
        <f t="array" ref="B1146">_xlfn._xlws.FILTER(Bookings!C:C, (Bookings!A:A=A1146) * (Bookings!D:D="New"), "NONE")</f>
        <v>44225</v>
      </c>
      <c r="C1146" s="10">
        <v>44774</v>
      </c>
      <c r="D1146" s="9" t="str">
        <v>7fc77e90</v>
      </c>
      <c r="E1146" s="9" t="str">
        <f>_xlfn.XLOOKUP(D1146, Content!A:A, Content!C:C, "NONE")</f>
        <v>Malayalam</v>
      </c>
    </row>
    <row r="1147" spans="1:5" x14ac:dyDescent="0.3">
      <c r="A1147" s="9">
        <v>10107</v>
      </c>
      <c r="B1147" s="10" cm="1">
        <f t="array" ref="B1147">_xlfn._xlws.FILTER(Bookings!C:C, (Bookings!A:A=A1147) * (Bookings!D:D="New"), "NONE")</f>
        <v>44225</v>
      </c>
      <c r="C1147" s="10">
        <v>45474</v>
      </c>
      <c r="D1147" s="9" t="str">
        <v>9452bf77</v>
      </c>
      <c r="E1147" s="9" t="str">
        <f>_xlfn.XLOOKUP(D1147, Content!A:A, Content!C:C, "NONE")</f>
        <v>English</v>
      </c>
    </row>
    <row r="1148" spans="1:5" x14ac:dyDescent="0.3">
      <c r="A1148" s="9">
        <v>10107</v>
      </c>
      <c r="B1148" s="10" cm="1">
        <f t="array" ref="B1148">_xlfn._xlws.FILTER(Bookings!C:C, (Bookings!A:A=A1148) * (Bookings!D:D="New"), "NONE")</f>
        <v>44225</v>
      </c>
      <c r="C1148" s="10">
        <v>45170</v>
      </c>
      <c r="D1148" s="9" t="str">
        <v>e2949854</v>
      </c>
      <c r="E1148" s="9" t="str">
        <f>_xlfn.XLOOKUP(D1148, Content!A:A, Content!C:C, "NONE")</f>
        <v>Malayalam</v>
      </c>
    </row>
    <row r="1149" spans="1:5" x14ac:dyDescent="0.3">
      <c r="A1149" s="9">
        <v>10107</v>
      </c>
      <c r="B1149" s="10" cm="1">
        <f t="array" ref="B1149">_xlfn._xlws.FILTER(Bookings!C:C, (Bookings!A:A=A1149) * (Bookings!D:D="New"), "NONE")</f>
        <v>44225</v>
      </c>
      <c r="C1149" s="10">
        <v>45413</v>
      </c>
      <c r="D1149" s="9" t="str">
        <v>92becfc7</v>
      </c>
      <c r="E1149" s="9" t="str">
        <f>_xlfn.XLOOKUP(D1149, Content!A:A, Content!C:C, "NONE")</f>
        <v>Hindi</v>
      </c>
    </row>
    <row r="1150" spans="1:5" x14ac:dyDescent="0.3">
      <c r="A1150" s="9">
        <v>10107</v>
      </c>
      <c r="B1150" s="10" cm="1">
        <f t="array" ref="B1150">_xlfn._xlws.FILTER(Bookings!C:C, (Bookings!A:A=A1150) * (Bookings!D:D="New"), "NONE")</f>
        <v>44225</v>
      </c>
      <c r="C1150" s="10">
        <v>44713</v>
      </c>
      <c r="D1150" s="9" t="str">
        <v>fd1ad95a</v>
      </c>
      <c r="E1150" s="9" t="str">
        <f>_xlfn.XLOOKUP(D1150, Content!A:A, Content!C:C, "NONE")</f>
        <v>English</v>
      </c>
    </row>
    <row r="1151" spans="1:5" x14ac:dyDescent="0.3">
      <c r="A1151" s="9">
        <v>10107</v>
      </c>
      <c r="B1151" s="10" cm="1">
        <f t="array" ref="B1151">_xlfn._xlws.FILTER(Bookings!C:C, (Bookings!A:A=A1151) * (Bookings!D:D="New"), "NONE")</f>
        <v>44225</v>
      </c>
      <c r="C1151" s="10">
        <v>45108</v>
      </c>
      <c r="D1151" s="9" t="str">
        <v>c5000cc1</v>
      </c>
      <c r="E1151" s="9" t="str">
        <f>_xlfn.XLOOKUP(D1151, Content!A:A, Content!C:C, "NONE")</f>
        <v>Malayalam</v>
      </c>
    </row>
    <row r="1152" spans="1:5" x14ac:dyDescent="0.3">
      <c r="A1152" s="9">
        <v>10107</v>
      </c>
      <c r="B1152" s="10" cm="1">
        <f t="array" ref="B1152">_xlfn._xlws.FILTER(Bookings!C:C, (Bookings!A:A=A1152) * (Bookings!D:D="New"), "NONE")</f>
        <v>44225</v>
      </c>
      <c r="C1152" s="10">
        <v>44621</v>
      </c>
      <c r="D1152" s="9" t="str">
        <v>5b93d799</v>
      </c>
      <c r="E1152" s="9" t="str">
        <f>_xlfn.XLOOKUP(D1152, Content!A:A, Content!C:C, "NONE")</f>
        <v>English</v>
      </c>
    </row>
    <row r="1153" spans="1:5" x14ac:dyDescent="0.3">
      <c r="A1153" s="9">
        <v>10107</v>
      </c>
      <c r="B1153" s="10" cm="1">
        <f t="array" ref="B1153">_xlfn._xlws.FILTER(Bookings!C:C, (Bookings!A:A=A1153) * (Bookings!D:D="New"), "NONE")</f>
        <v>44225</v>
      </c>
      <c r="C1153" s="10">
        <v>45627</v>
      </c>
      <c r="D1153" s="9" t="str">
        <v>e9c2f251</v>
      </c>
      <c r="E1153" s="9" t="str">
        <f>_xlfn.XLOOKUP(D1153, Content!A:A, Content!C:C, "NONE")</f>
        <v>Telugu</v>
      </c>
    </row>
    <row r="1154" spans="1:5" x14ac:dyDescent="0.3">
      <c r="A1154" s="9">
        <v>10107</v>
      </c>
      <c r="B1154" s="10" cm="1">
        <f t="array" ref="B1154">_xlfn._xlws.FILTER(Bookings!C:C, (Bookings!A:A=A1154) * (Bookings!D:D="New"), "NONE")</f>
        <v>44225</v>
      </c>
      <c r="C1154" s="10">
        <v>45597</v>
      </c>
      <c r="D1154" s="9" t="str">
        <v>b72e97f6</v>
      </c>
      <c r="E1154" s="9" t="str">
        <f>_xlfn.XLOOKUP(D1154, Content!A:A, Content!C:C, "NONE")</f>
        <v>Hindi</v>
      </c>
    </row>
    <row r="1155" spans="1:5" x14ac:dyDescent="0.3">
      <c r="A1155" s="9">
        <v>10107</v>
      </c>
      <c r="B1155" s="10" cm="1">
        <f t="array" ref="B1155">_xlfn._xlws.FILTER(Bookings!C:C, (Bookings!A:A=A1155) * (Bookings!D:D="New"), "NONE")</f>
        <v>44225</v>
      </c>
      <c r="C1155" s="10">
        <v>44713</v>
      </c>
      <c r="D1155" s="9" t="str">
        <v>9c8c4c67</v>
      </c>
      <c r="E1155" s="9" t="str">
        <f>_xlfn.XLOOKUP(D1155, Content!A:A, Content!C:C, "NONE")</f>
        <v>English</v>
      </c>
    </row>
    <row r="1156" spans="1:5" x14ac:dyDescent="0.3">
      <c r="A1156" s="9">
        <v>10107</v>
      </c>
      <c r="B1156" s="10" cm="1">
        <f t="array" ref="B1156">_xlfn._xlws.FILTER(Bookings!C:C, (Bookings!A:A=A1156) * (Bookings!D:D="New"), "NONE")</f>
        <v>44225</v>
      </c>
      <c r="C1156" s="10">
        <v>45292</v>
      </c>
      <c r="D1156" s="9" t="str">
        <v>40fb817f</v>
      </c>
      <c r="E1156" s="9" t="str">
        <f>_xlfn.XLOOKUP(D1156, Content!A:A, Content!C:C, "NONE")</f>
        <v>Kannada</v>
      </c>
    </row>
    <row r="1157" spans="1:5" x14ac:dyDescent="0.3">
      <c r="A1157" s="9">
        <v>10107</v>
      </c>
      <c r="B1157" s="10" cm="1">
        <f t="array" ref="B1157">_xlfn._xlws.FILTER(Bookings!C:C, (Bookings!A:A=A1157) * (Bookings!D:D="New"), "NONE")</f>
        <v>44225</v>
      </c>
      <c r="C1157" s="10">
        <v>45474</v>
      </c>
      <c r="D1157" s="9" t="str">
        <v>9787b7de</v>
      </c>
      <c r="E1157" s="9" t="str">
        <f>_xlfn.XLOOKUP(D1157, Content!A:A, Content!C:C, "NONE")</f>
        <v>Tamil</v>
      </c>
    </row>
    <row r="1158" spans="1:5" x14ac:dyDescent="0.3">
      <c r="A1158" s="9">
        <v>10108</v>
      </c>
      <c r="B1158" s="10" cm="1">
        <f t="array" ref="B1158">_xlfn._xlws.FILTER(Bookings!C:C, (Bookings!A:A=A1158) * (Bookings!D:D="New"), "NONE")</f>
        <v>44328</v>
      </c>
      <c r="C1158" s="10">
        <v>44682</v>
      </c>
      <c r="D1158" s="9" t="str">
        <v>b9f74c1c</v>
      </c>
      <c r="E1158" s="9" t="str">
        <f>_xlfn.XLOOKUP(D1158, Content!A:A, Content!C:C, "NONE")</f>
        <v>Malayalam</v>
      </c>
    </row>
    <row r="1159" spans="1:5" x14ac:dyDescent="0.3">
      <c r="A1159" s="9">
        <v>10108</v>
      </c>
      <c r="B1159" s="10" cm="1">
        <f t="array" ref="B1159">_xlfn._xlws.FILTER(Bookings!C:C, (Bookings!A:A=A1159) * (Bookings!D:D="New"), "NONE")</f>
        <v>44328</v>
      </c>
      <c r="C1159" s="10">
        <v>44986</v>
      </c>
      <c r="D1159" s="9" t="str">
        <v>8ab4abc6</v>
      </c>
      <c r="E1159" s="9" t="str">
        <f>_xlfn.XLOOKUP(D1159, Content!A:A, Content!C:C, "NONE")</f>
        <v>Kannada</v>
      </c>
    </row>
    <row r="1160" spans="1:5" x14ac:dyDescent="0.3">
      <c r="A1160" s="9">
        <v>10108</v>
      </c>
      <c r="B1160" s="10" cm="1">
        <f t="array" ref="B1160">_xlfn._xlws.FILTER(Bookings!C:C, (Bookings!A:A=A1160) * (Bookings!D:D="New"), "NONE")</f>
        <v>44328</v>
      </c>
      <c r="C1160" s="10">
        <v>44713</v>
      </c>
      <c r="D1160" s="9" t="str">
        <v>ed012678</v>
      </c>
      <c r="E1160" s="9" t="str">
        <f>_xlfn.XLOOKUP(D1160, Content!A:A, Content!C:C, "NONE")</f>
        <v>Telugu</v>
      </c>
    </row>
    <row r="1161" spans="1:5" x14ac:dyDescent="0.3">
      <c r="A1161" s="9">
        <v>10108</v>
      </c>
      <c r="B1161" s="10" cm="1">
        <f t="array" ref="B1161">_xlfn._xlws.FILTER(Bookings!C:C, (Bookings!A:A=A1161) * (Bookings!D:D="New"), "NONE")</f>
        <v>44328</v>
      </c>
      <c r="C1161" s="10">
        <v>45261</v>
      </c>
      <c r="D1161" s="9" t="str">
        <v>07976026</v>
      </c>
      <c r="E1161" s="9" t="str">
        <f>_xlfn.XLOOKUP(D1161, Content!A:A, Content!C:C, "NONE")</f>
        <v>Malayalam</v>
      </c>
    </row>
    <row r="1162" spans="1:5" x14ac:dyDescent="0.3">
      <c r="A1162" s="9">
        <v>10108</v>
      </c>
      <c r="B1162" s="10" cm="1">
        <f t="array" ref="B1162">_xlfn._xlws.FILTER(Bookings!C:C, (Bookings!A:A=A1162) * (Bookings!D:D="New"), "NONE")</f>
        <v>44328</v>
      </c>
      <c r="C1162" s="10">
        <v>44652</v>
      </c>
      <c r="D1162" s="9" t="str">
        <v>566c44a8</v>
      </c>
      <c r="E1162" s="9" t="str">
        <f>_xlfn.XLOOKUP(D1162, Content!A:A, Content!C:C, "NONE")</f>
        <v>Tamil</v>
      </c>
    </row>
    <row r="1163" spans="1:5" x14ac:dyDescent="0.3">
      <c r="A1163" s="9">
        <v>10108</v>
      </c>
      <c r="B1163" s="10" cm="1">
        <f t="array" ref="B1163">_xlfn._xlws.FILTER(Bookings!C:C, (Bookings!A:A=A1163) * (Bookings!D:D="New"), "NONE")</f>
        <v>44328</v>
      </c>
      <c r="C1163" s="10">
        <v>45261</v>
      </c>
      <c r="D1163" s="9" t="str">
        <v>fda707e0</v>
      </c>
      <c r="E1163" s="9" t="str">
        <f>_xlfn.XLOOKUP(D1163, Content!A:A, Content!C:C, "NONE")</f>
        <v>Tamil</v>
      </c>
    </row>
    <row r="1164" spans="1:5" x14ac:dyDescent="0.3">
      <c r="A1164" s="9">
        <v>10109</v>
      </c>
      <c r="B1164" s="10" cm="1">
        <f t="array" ref="B1164">_xlfn._xlws.FILTER(Bookings!C:C, (Bookings!A:A=A1164) * (Bookings!D:D="New"), "NONE")</f>
        <v>44087</v>
      </c>
      <c r="C1164" s="10">
        <v>44986</v>
      </c>
      <c r="D1164" s="9" t="str">
        <v>982b8061</v>
      </c>
      <c r="E1164" s="9" t="str">
        <f>_xlfn.XLOOKUP(D1164, Content!A:A, Content!C:C, "NONE")</f>
        <v>Malayalam</v>
      </c>
    </row>
    <row r="1165" spans="1:5" x14ac:dyDescent="0.3">
      <c r="A1165" s="9">
        <v>10109</v>
      </c>
      <c r="B1165" s="10" cm="1">
        <f t="array" ref="B1165">_xlfn._xlws.FILTER(Bookings!C:C, (Bookings!A:A=A1165) * (Bookings!D:D="New"), "NONE")</f>
        <v>44087</v>
      </c>
      <c r="C1165" s="10">
        <v>44621</v>
      </c>
      <c r="D1165" s="9" t="str">
        <v>7bc7f2c7</v>
      </c>
      <c r="E1165" s="9" t="str">
        <f>_xlfn.XLOOKUP(D1165, Content!A:A, Content!C:C, "NONE")</f>
        <v>Tamil</v>
      </c>
    </row>
    <row r="1166" spans="1:5" x14ac:dyDescent="0.3">
      <c r="A1166" s="9">
        <v>10109</v>
      </c>
      <c r="B1166" s="10" cm="1">
        <f t="array" ref="B1166">_xlfn._xlws.FILTER(Bookings!C:C, (Bookings!A:A=A1166) * (Bookings!D:D="New"), "NONE")</f>
        <v>44087</v>
      </c>
      <c r="C1166" s="10">
        <v>45474</v>
      </c>
      <c r="D1166" s="9" t="str">
        <v>f1c74cb8</v>
      </c>
      <c r="E1166" s="9" t="str">
        <f>_xlfn.XLOOKUP(D1166, Content!A:A, Content!C:C, "NONE")</f>
        <v>Kannada</v>
      </c>
    </row>
    <row r="1167" spans="1:5" x14ac:dyDescent="0.3">
      <c r="A1167" s="9">
        <v>10109</v>
      </c>
      <c r="B1167" s="10" cm="1">
        <f t="array" ref="B1167">_xlfn._xlws.FILTER(Bookings!C:C, (Bookings!A:A=A1167) * (Bookings!D:D="New"), "NONE")</f>
        <v>44087</v>
      </c>
      <c r="C1167" s="10">
        <v>44652</v>
      </c>
      <c r="D1167" s="9" t="str">
        <v>a48a202b</v>
      </c>
      <c r="E1167" s="9" t="str">
        <f>_xlfn.XLOOKUP(D1167, Content!A:A, Content!C:C, "NONE")</f>
        <v>Telugu</v>
      </c>
    </row>
    <row r="1168" spans="1:5" x14ac:dyDescent="0.3">
      <c r="A1168" s="9">
        <v>10109</v>
      </c>
      <c r="B1168" s="10" cm="1">
        <f t="array" ref="B1168">_xlfn._xlws.FILTER(Bookings!C:C, (Bookings!A:A=A1168) * (Bookings!D:D="New"), "NONE")</f>
        <v>44087</v>
      </c>
      <c r="C1168" s="10">
        <v>44652</v>
      </c>
      <c r="D1168" s="9" t="str">
        <v>b142e834</v>
      </c>
      <c r="E1168" s="9" t="str">
        <f>_xlfn.XLOOKUP(D1168, Content!A:A, Content!C:C, "NONE")</f>
        <v>Hindi</v>
      </c>
    </row>
    <row r="1169" spans="1:5" x14ac:dyDescent="0.3">
      <c r="A1169" s="9">
        <v>10109</v>
      </c>
      <c r="B1169" s="10" cm="1">
        <f t="array" ref="B1169">_xlfn._xlws.FILTER(Bookings!C:C, (Bookings!A:A=A1169) * (Bookings!D:D="New"), "NONE")</f>
        <v>44087</v>
      </c>
      <c r="C1169" s="10">
        <v>44866</v>
      </c>
      <c r="D1169" s="9" t="str">
        <v>9c8c4c67</v>
      </c>
      <c r="E1169" s="9" t="str">
        <f>_xlfn.XLOOKUP(D1169, Content!A:A, Content!C:C, "NONE")</f>
        <v>English</v>
      </c>
    </row>
    <row r="1170" spans="1:5" x14ac:dyDescent="0.3">
      <c r="A1170" s="9">
        <v>10109</v>
      </c>
      <c r="B1170" s="10" cm="1">
        <f t="array" ref="B1170">_xlfn._xlws.FILTER(Bookings!C:C, (Bookings!A:A=A1170) * (Bookings!D:D="New"), "NONE")</f>
        <v>44087</v>
      </c>
      <c r="C1170" s="10">
        <v>45474</v>
      </c>
      <c r="D1170" s="9" t="str">
        <v>ae026103</v>
      </c>
      <c r="E1170" s="9" t="str">
        <f>_xlfn.XLOOKUP(D1170, Content!A:A, Content!C:C, "NONE")</f>
        <v>Kannada</v>
      </c>
    </row>
    <row r="1171" spans="1:5" x14ac:dyDescent="0.3">
      <c r="A1171" s="9">
        <v>10109</v>
      </c>
      <c r="B1171" s="10" cm="1">
        <f t="array" ref="B1171">_xlfn._xlws.FILTER(Bookings!C:C, (Bookings!A:A=A1171) * (Bookings!D:D="New"), "NONE")</f>
        <v>44087</v>
      </c>
      <c r="C1171" s="10">
        <v>45108</v>
      </c>
      <c r="D1171" s="9" t="str">
        <v>2fa395f5</v>
      </c>
      <c r="E1171" s="9" t="str">
        <f>_xlfn.XLOOKUP(D1171, Content!A:A, Content!C:C, "NONE")</f>
        <v>Telugu</v>
      </c>
    </row>
    <row r="1172" spans="1:5" x14ac:dyDescent="0.3">
      <c r="A1172" s="9">
        <v>10110</v>
      </c>
      <c r="B1172" s="10" cm="1">
        <f t="array" ref="B1172">_xlfn._xlws.FILTER(Bookings!C:C, (Bookings!A:A=A1172) * (Bookings!D:D="New"), "NONE")</f>
        <v>44676</v>
      </c>
      <c r="C1172" s="10">
        <v>45139</v>
      </c>
      <c r="D1172" s="9" t="str">
        <v>2560b2d1</v>
      </c>
      <c r="E1172" s="9" t="str">
        <f>_xlfn.XLOOKUP(D1172, Content!A:A, Content!C:C, "NONE")</f>
        <v>Telugu</v>
      </c>
    </row>
    <row r="1173" spans="1:5" x14ac:dyDescent="0.3">
      <c r="A1173" s="9">
        <v>10110</v>
      </c>
      <c r="B1173" s="10" cm="1">
        <f t="array" ref="B1173">_xlfn._xlws.FILTER(Bookings!C:C, (Bookings!A:A=A1173) * (Bookings!D:D="New"), "NONE")</f>
        <v>44676</v>
      </c>
      <c r="C1173" s="10">
        <v>45474</v>
      </c>
      <c r="D1173" s="9" t="str">
        <v>6148f50b</v>
      </c>
      <c r="E1173" s="9" t="str">
        <f>_xlfn.XLOOKUP(D1173, Content!A:A, Content!C:C, "NONE")</f>
        <v>Tamil</v>
      </c>
    </row>
    <row r="1174" spans="1:5" x14ac:dyDescent="0.3">
      <c r="A1174" s="9">
        <v>10110</v>
      </c>
      <c r="B1174" s="10" cm="1">
        <f t="array" ref="B1174">_xlfn._xlws.FILTER(Bookings!C:C, (Bookings!A:A=A1174) * (Bookings!D:D="New"), "NONE")</f>
        <v>44676</v>
      </c>
      <c r="C1174" s="10">
        <v>44562</v>
      </c>
      <c r="D1174" s="9" t="str">
        <v>92becfc7</v>
      </c>
      <c r="E1174" s="9" t="str">
        <f>_xlfn.XLOOKUP(D1174, Content!A:A, Content!C:C, "NONE")</f>
        <v>Hindi</v>
      </c>
    </row>
    <row r="1175" spans="1:5" x14ac:dyDescent="0.3">
      <c r="A1175" s="9">
        <v>10110</v>
      </c>
      <c r="B1175" s="10" cm="1">
        <f t="array" ref="B1175">_xlfn._xlws.FILTER(Bookings!C:C, (Bookings!A:A=A1175) * (Bookings!D:D="New"), "NONE")</f>
        <v>44676</v>
      </c>
      <c r="C1175" s="10">
        <v>45383</v>
      </c>
      <c r="D1175" s="9" t="str">
        <v>3abe3a47</v>
      </c>
      <c r="E1175" s="9" t="str">
        <f>_xlfn.XLOOKUP(D1175, Content!A:A, Content!C:C, "NONE")</f>
        <v>English</v>
      </c>
    </row>
    <row r="1176" spans="1:5" x14ac:dyDescent="0.3">
      <c r="A1176" s="9">
        <v>10110</v>
      </c>
      <c r="B1176" s="10" cm="1">
        <f t="array" ref="B1176">_xlfn._xlws.FILTER(Bookings!C:C, (Bookings!A:A=A1176) * (Bookings!D:D="New"), "NONE")</f>
        <v>44676</v>
      </c>
      <c r="C1176" s="10">
        <v>44896</v>
      </c>
      <c r="D1176" s="9" t="str">
        <v>fc3255a1</v>
      </c>
      <c r="E1176" s="9" t="str">
        <f>_xlfn.XLOOKUP(D1176, Content!A:A, Content!C:C, "NONE")</f>
        <v>English</v>
      </c>
    </row>
    <row r="1177" spans="1:5" x14ac:dyDescent="0.3">
      <c r="A1177" s="9">
        <v>10110</v>
      </c>
      <c r="B1177" s="10" cm="1">
        <f t="array" ref="B1177">_xlfn._xlws.FILTER(Bookings!C:C, (Bookings!A:A=A1177) * (Bookings!D:D="New"), "NONE")</f>
        <v>44676</v>
      </c>
      <c r="C1177" s="10">
        <v>45323</v>
      </c>
      <c r="D1177" s="9" t="str">
        <v>6d98c117</v>
      </c>
      <c r="E1177" s="9" t="str">
        <f>_xlfn.XLOOKUP(D1177, Content!A:A, Content!C:C, "NONE")</f>
        <v>English</v>
      </c>
    </row>
    <row r="1178" spans="1:5" x14ac:dyDescent="0.3">
      <c r="A1178" s="9">
        <v>10111</v>
      </c>
      <c r="B1178" s="10" cm="1">
        <f t="array" ref="B1178">_xlfn._xlws.FILTER(Bookings!C:C, (Bookings!A:A=A1178) * (Bookings!D:D="New"), "NONE")</f>
        <v>44696</v>
      </c>
      <c r="C1178" s="10">
        <v>45292</v>
      </c>
      <c r="D1178" s="9" t="str">
        <v>2e190b5a</v>
      </c>
      <c r="E1178" s="9" t="str">
        <f>_xlfn.XLOOKUP(D1178, Content!A:A, Content!C:C, "NONE")</f>
        <v>Tamil</v>
      </c>
    </row>
    <row r="1179" spans="1:5" x14ac:dyDescent="0.3">
      <c r="A1179" s="9">
        <v>10111</v>
      </c>
      <c r="B1179" s="10" cm="1">
        <f t="array" ref="B1179">_xlfn._xlws.FILTER(Bookings!C:C, (Bookings!A:A=A1179) * (Bookings!D:D="New"), "NONE")</f>
        <v>44696</v>
      </c>
      <c r="C1179" s="10">
        <v>44774</v>
      </c>
      <c r="D1179" s="9" t="str">
        <v>b9f74c1c</v>
      </c>
      <c r="E1179" s="9" t="str">
        <f>_xlfn.XLOOKUP(D1179, Content!A:A, Content!C:C, "NONE")</f>
        <v>Malayalam</v>
      </c>
    </row>
    <row r="1180" spans="1:5" x14ac:dyDescent="0.3">
      <c r="A1180" s="9">
        <v>10111</v>
      </c>
      <c r="B1180" s="10" cm="1">
        <f t="array" ref="B1180">_xlfn._xlws.FILTER(Bookings!C:C, (Bookings!A:A=A1180) * (Bookings!D:D="New"), "NONE")</f>
        <v>44696</v>
      </c>
      <c r="C1180" s="10">
        <v>45474</v>
      </c>
      <c r="D1180" s="9" t="str">
        <v>fda707e0</v>
      </c>
      <c r="E1180" s="9" t="str">
        <f>_xlfn.XLOOKUP(D1180, Content!A:A, Content!C:C, "NONE")</f>
        <v>Tamil</v>
      </c>
    </row>
    <row r="1181" spans="1:5" x14ac:dyDescent="0.3">
      <c r="A1181" s="9">
        <v>10111</v>
      </c>
      <c r="B1181" s="10" cm="1">
        <f t="array" ref="B1181">_xlfn._xlws.FILTER(Bookings!C:C, (Bookings!A:A=A1181) * (Bookings!D:D="New"), "NONE")</f>
        <v>44696</v>
      </c>
      <c r="C1181" s="10">
        <v>45383</v>
      </c>
      <c r="D1181" s="9" t="str">
        <v>34ac25b9</v>
      </c>
      <c r="E1181" s="9" t="str">
        <f>_xlfn.XLOOKUP(D1181, Content!A:A, Content!C:C, "NONE")</f>
        <v>Kannada</v>
      </c>
    </row>
    <row r="1182" spans="1:5" x14ac:dyDescent="0.3">
      <c r="A1182" s="9">
        <v>10111</v>
      </c>
      <c r="B1182" s="10" cm="1">
        <f t="array" ref="B1182">_xlfn._xlws.FILTER(Bookings!C:C, (Bookings!A:A=A1182) * (Bookings!D:D="New"), "NONE")</f>
        <v>44696</v>
      </c>
      <c r="C1182" s="10">
        <v>44682</v>
      </c>
      <c r="D1182" s="9" t="str">
        <v>cc9d9893</v>
      </c>
      <c r="E1182" s="9" t="str">
        <f>_xlfn.XLOOKUP(D1182, Content!A:A, Content!C:C, "NONE")</f>
        <v>Malayalam</v>
      </c>
    </row>
    <row r="1183" spans="1:5" x14ac:dyDescent="0.3">
      <c r="A1183" s="9">
        <v>10111</v>
      </c>
      <c r="B1183" s="10" cm="1">
        <f t="array" ref="B1183">_xlfn._xlws.FILTER(Bookings!C:C, (Bookings!A:A=A1183) * (Bookings!D:D="New"), "NONE")</f>
        <v>44696</v>
      </c>
      <c r="C1183" s="10">
        <v>45627</v>
      </c>
      <c r="D1183" s="9" t="str">
        <v>75fa1246</v>
      </c>
      <c r="E1183" s="9" t="str">
        <f>_xlfn.XLOOKUP(D1183, Content!A:A, Content!C:C, "NONE")</f>
        <v>Tamil</v>
      </c>
    </row>
    <row r="1184" spans="1:5" x14ac:dyDescent="0.3">
      <c r="A1184" s="9">
        <v>10111</v>
      </c>
      <c r="B1184" s="10" cm="1">
        <f t="array" ref="B1184">_xlfn._xlws.FILTER(Bookings!C:C, (Bookings!A:A=A1184) * (Bookings!D:D="New"), "NONE")</f>
        <v>44696</v>
      </c>
      <c r="C1184" s="10">
        <v>45597</v>
      </c>
      <c r="D1184" s="9" t="str">
        <v>5c52d1ad</v>
      </c>
      <c r="E1184" s="9" t="str">
        <f>_xlfn.XLOOKUP(D1184, Content!A:A, Content!C:C, "NONE")</f>
        <v>Telugu</v>
      </c>
    </row>
    <row r="1185" spans="1:5" x14ac:dyDescent="0.3">
      <c r="A1185" s="9">
        <v>10111</v>
      </c>
      <c r="B1185" s="10" cm="1">
        <f t="array" ref="B1185">_xlfn._xlws.FILTER(Bookings!C:C, (Bookings!A:A=A1185) * (Bookings!D:D="New"), "NONE")</f>
        <v>44696</v>
      </c>
      <c r="C1185" s="10">
        <v>44896</v>
      </c>
      <c r="D1185" s="9" t="str">
        <v>19351768</v>
      </c>
      <c r="E1185" s="9" t="str">
        <f>_xlfn.XLOOKUP(D1185, Content!A:A, Content!C:C, "NONE")</f>
        <v>Malayalam</v>
      </c>
    </row>
    <row r="1186" spans="1:5" x14ac:dyDescent="0.3">
      <c r="A1186" s="9">
        <v>10111</v>
      </c>
      <c r="B1186" s="10" cm="1">
        <f t="array" ref="B1186">_xlfn._xlws.FILTER(Bookings!C:C, (Bookings!A:A=A1186) * (Bookings!D:D="New"), "NONE")</f>
        <v>44696</v>
      </c>
      <c r="C1186" s="10">
        <v>44621</v>
      </c>
      <c r="D1186" s="9" t="str">
        <v>586db896</v>
      </c>
      <c r="E1186" s="9" t="str">
        <f>_xlfn.XLOOKUP(D1186, Content!A:A, Content!C:C, "NONE")</f>
        <v>Tamil</v>
      </c>
    </row>
    <row r="1187" spans="1:5" x14ac:dyDescent="0.3">
      <c r="A1187" s="9">
        <v>10111</v>
      </c>
      <c r="B1187" s="10" cm="1">
        <f t="array" ref="B1187">_xlfn._xlws.FILTER(Bookings!C:C, (Bookings!A:A=A1187) * (Bookings!D:D="New"), "NONE")</f>
        <v>44696</v>
      </c>
      <c r="C1187" s="10">
        <v>45627</v>
      </c>
      <c r="D1187" s="9" t="str">
        <v>2f9c6d63</v>
      </c>
      <c r="E1187" s="9" t="str">
        <f>_xlfn.XLOOKUP(D1187, Content!A:A, Content!C:C, "NONE")</f>
        <v>Tamil</v>
      </c>
    </row>
    <row r="1188" spans="1:5" x14ac:dyDescent="0.3">
      <c r="A1188" s="9">
        <v>10111</v>
      </c>
      <c r="B1188" s="10" cm="1">
        <f t="array" ref="B1188">_xlfn._xlws.FILTER(Bookings!C:C, (Bookings!A:A=A1188) * (Bookings!D:D="New"), "NONE")</f>
        <v>44696</v>
      </c>
      <c r="C1188" s="10">
        <v>45139</v>
      </c>
      <c r="D1188" s="9" t="str">
        <v>39c8c16a</v>
      </c>
      <c r="E1188" s="9" t="str">
        <f>_xlfn.XLOOKUP(D1188, Content!A:A, Content!C:C, "NONE")</f>
        <v>Malayalam</v>
      </c>
    </row>
    <row r="1189" spans="1:5" x14ac:dyDescent="0.3">
      <c r="A1189" s="9">
        <v>10111</v>
      </c>
      <c r="B1189" s="10" cm="1">
        <f t="array" ref="B1189">_xlfn._xlws.FILTER(Bookings!C:C, (Bookings!A:A=A1189) * (Bookings!D:D="New"), "NONE")</f>
        <v>44696</v>
      </c>
      <c r="C1189" s="10">
        <v>44562</v>
      </c>
      <c r="D1189" s="9" t="str">
        <v>0be1e40e</v>
      </c>
      <c r="E1189" s="9" t="str">
        <f>_xlfn.XLOOKUP(D1189, Content!A:A, Content!C:C, "NONE")</f>
        <v>Telugu</v>
      </c>
    </row>
    <row r="1190" spans="1:5" x14ac:dyDescent="0.3">
      <c r="A1190" s="9">
        <v>10112</v>
      </c>
      <c r="B1190" s="10" cm="1">
        <f t="array" ref="B1190">_xlfn._xlws.FILTER(Bookings!C:C, (Bookings!A:A=A1190) * (Bookings!D:D="New"), "NONE")</f>
        <v>44645</v>
      </c>
      <c r="C1190" s="10">
        <v>44621</v>
      </c>
      <c r="D1190" s="9" t="str">
        <v>7fd28e87</v>
      </c>
      <c r="E1190" s="9" t="str">
        <f>_xlfn.XLOOKUP(D1190, Content!A:A, Content!C:C, "NONE")</f>
        <v>Malayalam</v>
      </c>
    </row>
    <row r="1191" spans="1:5" x14ac:dyDescent="0.3">
      <c r="A1191" s="9">
        <v>10112</v>
      </c>
      <c r="B1191" s="10" cm="1">
        <f t="array" ref="B1191">_xlfn._xlws.FILTER(Bookings!C:C, (Bookings!A:A=A1191) * (Bookings!D:D="New"), "NONE")</f>
        <v>44645</v>
      </c>
      <c r="C1191" s="10">
        <v>44958</v>
      </c>
      <c r="D1191" s="9" t="str">
        <v>1b7fe76a</v>
      </c>
      <c r="E1191" s="9" t="str">
        <f>_xlfn.XLOOKUP(D1191, Content!A:A, Content!C:C, "NONE")</f>
        <v>Kannada</v>
      </c>
    </row>
    <row r="1192" spans="1:5" x14ac:dyDescent="0.3">
      <c r="A1192" s="9">
        <v>10112</v>
      </c>
      <c r="B1192" s="10" cm="1">
        <f t="array" ref="B1192">_xlfn._xlws.FILTER(Bookings!C:C, (Bookings!A:A=A1192) * (Bookings!D:D="New"), "NONE")</f>
        <v>44645</v>
      </c>
      <c r="C1192" s="10">
        <v>45231</v>
      </c>
      <c r="D1192" s="9" t="str">
        <v>07976026</v>
      </c>
      <c r="E1192" s="9" t="str">
        <f>_xlfn.XLOOKUP(D1192, Content!A:A, Content!C:C, "NONE")</f>
        <v>Malayalam</v>
      </c>
    </row>
    <row r="1193" spans="1:5" x14ac:dyDescent="0.3">
      <c r="A1193" s="9">
        <v>10112</v>
      </c>
      <c r="B1193" s="10" cm="1">
        <f t="array" ref="B1193">_xlfn._xlws.FILTER(Bookings!C:C, (Bookings!A:A=A1193) * (Bookings!D:D="New"), "NONE")</f>
        <v>44645</v>
      </c>
      <c r="C1193" s="10">
        <v>44682</v>
      </c>
      <c r="D1193" s="9" t="str">
        <v>9452bf77</v>
      </c>
      <c r="E1193" s="9" t="str">
        <f>_xlfn.XLOOKUP(D1193, Content!A:A, Content!C:C, "NONE")</f>
        <v>English</v>
      </c>
    </row>
    <row r="1194" spans="1:5" x14ac:dyDescent="0.3">
      <c r="A1194" s="9">
        <v>10112</v>
      </c>
      <c r="B1194" s="10" cm="1">
        <f t="array" ref="B1194">_xlfn._xlws.FILTER(Bookings!C:C, (Bookings!A:A=A1194) * (Bookings!D:D="New"), "NONE")</f>
        <v>44645</v>
      </c>
      <c r="C1194" s="10">
        <v>44866</v>
      </c>
      <c r="D1194" s="9" t="str">
        <v>b9f74c1c</v>
      </c>
      <c r="E1194" s="9" t="str">
        <f>_xlfn.XLOOKUP(D1194, Content!A:A, Content!C:C, "NONE")</f>
        <v>Malayalam</v>
      </c>
    </row>
    <row r="1195" spans="1:5" x14ac:dyDescent="0.3">
      <c r="A1195" s="9">
        <v>10112</v>
      </c>
      <c r="B1195" s="10" cm="1">
        <f t="array" ref="B1195">_xlfn._xlws.FILTER(Bookings!C:C, (Bookings!A:A=A1195) * (Bookings!D:D="New"), "NONE")</f>
        <v>44645</v>
      </c>
      <c r="C1195" s="10">
        <v>45383</v>
      </c>
      <c r="D1195" s="9" t="str">
        <v>9c8c4c67</v>
      </c>
      <c r="E1195" s="9" t="str">
        <f>_xlfn.XLOOKUP(D1195, Content!A:A, Content!C:C, "NONE")</f>
        <v>English</v>
      </c>
    </row>
    <row r="1196" spans="1:5" x14ac:dyDescent="0.3">
      <c r="A1196" s="9">
        <v>10112</v>
      </c>
      <c r="B1196" s="10" cm="1">
        <f t="array" ref="B1196">_xlfn._xlws.FILTER(Bookings!C:C, (Bookings!A:A=A1196) * (Bookings!D:D="New"), "NONE")</f>
        <v>44645</v>
      </c>
      <c r="C1196" s="10">
        <v>45078</v>
      </c>
      <c r="D1196" s="9" t="str">
        <v>74c9ff93</v>
      </c>
      <c r="E1196" s="9" t="str">
        <f>_xlfn.XLOOKUP(D1196, Content!A:A, Content!C:C, "NONE")</f>
        <v>English</v>
      </c>
    </row>
    <row r="1197" spans="1:5" x14ac:dyDescent="0.3">
      <c r="A1197" s="9">
        <v>10112</v>
      </c>
      <c r="B1197" s="10" cm="1">
        <f t="array" ref="B1197">_xlfn._xlws.FILTER(Bookings!C:C, (Bookings!A:A=A1197) * (Bookings!D:D="New"), "NONE")</f>
        <v>44645</v>
      </c>
      <c r="C1197" s="10">
        <v>45170</v>
      </c>
      <c r="D1197" s="9" t="str">
        <v>f83fb848</v>
      </c>
      <c r="E1197" s="9" t="str">
        <f>_xlfn.XLOOKUP(D1197, Content!A:A, Content!C:C, "NONE")</f>
        <v>Malayalam</v>
      </c>
    </row>
    <row r="1198" spans="1:5" x14ac:dyDescent="0.3">
      <c r="A1198" s="9">
        <v>10112</v>
      </c>
      <c r="B1198" s="10" cm="1">
        <f t="array" ref="B1198">_xlfn._xlws.FILTER(Bookings!C:C, (Bookings!A:A=A1198) * (Bookings!D:D="New"), "NONE")</f>
        <v>44645</v>
      </c>
      <c r="C1198" s="10">
        <v>45078</v>
      </c>
      <c r="D1198" s="9" t="str">
        <v>c5000cc1</v>
      </c>
      <c r="E1198" s="9" t="str">
        <f>_xlfn.XLOOKUP(D1198, Content!A:A, Content!C:C, "NONE")</f>
        <v>Malayalam</v>
      </c>
    </row>
    <row r="1199" spans="1:5" x14ac:dyDescent="0.3">
      <c r="A1199" s="9">
        <v>10112</v>
      </c>
      <c r="B1199" s="10" cm="1">
        <f t="array" ref="B1199">_xlfn._xlws.FILTER(Bookings!C:C, (Bookings!A:A=A1199) * (Bookings!D:D="New"), "NONE")</f>
        <v>44645</v>
      </c>
      <c r="C1199" s="10">
        <v>45200</v>
      </c>
      <c r="D1199" s="9" t="str">
        <v>a48a202b</v>
      </c>
      <c r="E1199" s="9" t="str">
        <f>_xlfn.XLOOKUP(D1199, Content!A:A, Content!C:C, "NONE")</f>
        <v>Telugu</v>
      </c>
    </row>
    <row r="1200" spans="1:5" x14ac:dyDescent="0.3">
      <c r="A1200" s="9">
        <v>10112</v>
      </c>
      <c r="B1200" s="10" cm="1">
        <f t="array" ref="B1200">_xlfn._xlws.FILTER(Bookings!C:C, (Bookings!A:A=A1200) * (Bookings!D:D="New"), "NONE")</f>
        <v>44645</v>
      </c>
      <c r="C1200" s="10">
        <v>44986</v>
      </c>
      <c r="D1200" s="9" t="str">
        <v>10101146</v>
      </c>
      <c r="E1200" s="9" t="str">
        <f>_xlfn.XLOOKUP(D1200, Content!A:A, Content!C:C, "NONE")</f>
        <v>Telugu</v>
      </c>
    </row>
    <row r="1201" spans="1:5" x14ac:dyDescent="0.3">
      <c r="A1201" s="9">
        <v>10112</v>
      </c>
      <c r="B1201" s="10" cm="1">
        <f t="array" ref="B1201">_xlfn._xlws.FILTER(Bookings!C:C, (Bookings!A:A=A1201) * (Bookings!D:D="New"), "NONE")</f>
        <v>44645</v>
      </c>
      <c r="C1201" s="10">
        <v>45292</v>
      </c>
      <c r="D1201" s="9" t="str">
        <v>6fc6d737</v>
      </c>
      <c r="E1201" s="9" t="str">
        <f>_xlfn.XLOOKUP(D1201, Content!A:A, Content!C:C, "NONE")</f>
        <v>Malayalam</v>
      </c>
    </row>
    <row r="1202" spans="1:5" x14ac:dyDescent="0.3">
      <c r="A1202" s="9">
        <v>10112</v>
      </c>
      <c r="B1202" s="10" cm="1">
        <f t="array" ref="B1202">_xlfn._xlws.FILTER(Bookings!C:C, (Bookings!A:A=A1202) * (Bookings!D:D="New"), "NONE")</f>
        <v>44645</v>
      </c>
      <c r="C1202" s="10">
        <v>45505</v>
      </c>
      <c r="D1202" s="9" t="str">
        <v>67b09f1b</v>
      </c>
      <c r="E1202" s="9" t="str">
        <f>_xlfn.XLOOKUP(D1202, Content!A:A, Content!C:C, "NONE")</f>
        <v>English</v>
      </c>
    </row>
    <row r="1203" spans="1:5" x14ac:dyDescent="0.3">
      <c r="A1203" s="9">
        <v>10113</v>
      </c>
      <c r="B1203" s="10" cm="1">
        <f t="array" ref="B1203">_xlfn._xlws.FILTER(Bookings!C:C, (Bookings!A:A=A1203) * (Bookings!D:D="New"), "NONE")</f>
        <v>44092</v>
      </c>
      <c r="C1203" s="10">
        <v>44896</v>
      </c>
      <c r="D1203" s="9" t="str">
        <v>d6e6f4af</v>
      </c>
      <c r="E1203" s="9" t="str">
        <f>_xlfn.XLOOKUP(D1203, Content!A:A, Content!C:C, "NONE")</f>
        <v>Malayalam</v>
      </c>
    </row>
    <row r="1204" spans="1:5" x14ac:dyDescent="0.3">
      <c r="A1204" s="9">
        <v>10113</v>
      </c>
      <c r="B1204" s="10" cm="1">
        <f t="array" ref="B1204">_xlfn._xlws.FILTER(Bookings!C:C, (Bookings!A:A=A1204) * (Bookings!D:D="New"), "NONE")</f>
        <v>44092</v>
      </c>
      <c r="C1204" s="10">
        <v>45474</v>
      </c>
      <c r="D1204" s="9" t="str">
        <v>7fc77e90</v>
      </c>
      <c r="E1204" s="9" t="str">
        <f>_xlfn.XLOOKUP(D1204, Content!A:A, Content!C:C, "NONE")</f>
        <v>Malayalam</v>
      </c>
    </row>
    <row r="1205" spans="1:5" x14ac:dyDescent="0.3">
      <c r="A1205" s="9">
        <v>10113</v>
      </c>
      <c r="B1205" s="10" cm="1">
        <f t="array" ref="B1205">_xlfn._xlws.FILTER(Bookings!C:C, (Bookings!A:A=A1205) * (Bookings!D:D="New"), "NONE")</f>
        <v>44092</v>
      </c>
      <c r="C1205" s="10">
        <v>44805</v>
      </c>
      <c r="D1205" s="9" t="str">
        <v>c5000cc1</v>
      </c>
      <c r="E1205" s="9" t="str">
        <f>_xlfn.XLOOKUP(D1205, Content!A:A, Content!C:C, "NONE")</f>
        <v>Malayalam</v>
      </c>
    </row>
    <row r="1206" spans="1:5" x14ac:dyDescent="0.3">
      <c r="A1206" s="9">
        <v>10113</v>
      </c>
      <c r="B1206" s="10" cm="1">
        <f t="array" ref="B1206">_xlfn._xlws.FILTER(Bookings!C:C, (Bookings!A:A=A1206) * (Bookings!D:D="New"), "NONE")</f>
        <v>44092</v>
      </c>
      <c r="C1206" s="10">
        <v>45261</v>
      </c>
      <c r="D1206" s="9" t="str">
        <v>67b09f1b</v>
      </c>
      <c r="E1206" s="9" t="str">
        <f>_xlfn.XLOOKUP(D1206, Content!A:A, Content!C:C, "NONE")</f>
        <v>English</v>
      </c>
    </row>
    <row r="1207" spans="1:5" x14ac:dyDescent="0.3">
      <c r="A1207" s="9">
        <v>10113</v>
      </c>
      <c r="B1207" s="10" cm="1">
        <f t="array" ref="B1207">_xlfn._xlws.FILTER(Bookings!C:C, (Bookings!A:A=A1207) * (Bookings!D:D="New"), "NONE")</f>
        <v>44092</v>
      </c>
      <c r="C1207" s="10">
        <v>45413</v>
      </c>
      <c r="D1207" s="9" t="str">
        <v>fc3255a1</v>
      </c>
      <c r="E1207" s="9" t="str">
        <f>_xlfn.XLOOKUP(D1207, Content!A:A, Content!C:C, "NONE")</f>
        <v>English</v>
      </c>
    </row>
    <row r="1208" spans="1:5" x14ac:dyDescent="0.3">
      <c r="A1208" s="9">
        <v>10113</v>
      </c>
      <c r="B1208" s="10" cm="1">
        <f t="array" ref="B1208">_xlfn._xlws.FILTER(Bookings!C:C, (Bookings!A:A=A1208) * (Bookings!D:D="New"), "NONE")</f>
        <v>44092</v>
      </c>
      <c r="C1208" s="10">
        <v>45383</v>
      </c>
      <c r="D1208" s="9" t="str">
        <v>607da286</v>
      </c>
      <c r="E1208" s="9" t="str">
        <f>_xlfn.XLOOKUP(D1208, Content!A:A, Content!C:C, "NONE")</f>
        <v>Kannada</v>
      </c>
    </row>
    <row r="1209" spans="1:5" x14ac:dyDescent="0.3">
      <c r="A1209" s="9">
        <v>10113</v>
      </c>
      <c r="B1209" s="10" cm="1">
        <f t="array" ref="B1209">_xlfn._xlws.FILTER(Bookings!C:C, (Bookings!A:A=A1209) * (Bookings!D:D="New"), "NONE")</f>
        <v>44092</v>
      </c>
      <c r="C1209" s="10">
        <v>45352</v>
      </c>
      <c r="D1209" s="9" t="str">
        <v>9c8c4c67</v>
      </c>
      <c r="E1209" s="9" t="str">
        <f>_xlfn.XLOOKUP(D1209, Content!A:A, Content!C:C, "NONE")</f>
        <v>English</v>
      </c>
    </row>
    <row r="1210" spans="1:5" x14ac:dyDescent="0.3">
      <c r="A1210" s="9">
        <v>10113</v>
      </c>
      <c r="B1210" s="10" cm="1">
        <f t="array" ref="B1210">_xlfn._xlws.FILTER(Bookings!C:C, (Bookings!A:A=A1210) * (Bookings!D:D="New"), "NONE")</f>
        <v>44092</v>
      </c>
      <c r="C1210" s="10">
        <v>44713</v>
      </c>
      <c r="D1210" s="9" t="str">
        <v>92becfc7</v>
      </c>
      <c r="E1210" s="9" t="str">
        <f>_xlfn.XLOOKUP(D1210, Content!A:A, Content!C:C, "NONE")</f>
        <v>Hindi</v>
      </c>
    </row>
    <row r="1211" spans="1:5" x14ac:dyDescent="0.3">
      <c r="A1211" s="9">
        <v>10113</v>
      </c>
      <c r="B1211" s="10" cm="1">
        <f t="array" ref="B1211">_xlfn._xlws.FILTER(Bookings!C:C, (Bookings!A:A=A1211) * (Bookings!D:D="New"), "NONE")</f>
        <v>44092</v>
      </c>
      <c r="C1211" s="10">
        <v>45627</v>
      </c>
      <c r="D1211" s="9" t="str">
        <v>618d5c47</v>
      </c>
      <c r="E1211" s="9" t="str">
        <f>_xlfn.XLOOKUP(D1211, Content!A:A, Content!C:C, "NONE")</f>
        <v>Hindi</v>
      </c>
    </row>
    <row r="1212" spans="1:5" x14ac:dyDescent="0.3">
      <c r="A1212" s="9">
        <v>10114</v>
      </c>
      <c r="B1212" s="10" cm="1">
        <f t="array" ref="B1212">_xlfn._xlws.FILTER(Bookings!C:C, (Bookings!A:A=A1212) * (Bookings!D:D="New"), "NONE")</f>
        <v>44616</v>
      </c>
      <c r="C1212" s="10">
        <v>45383</v>
      </c>
      <c r="D1212" s="9" t="str">
        <v>10101146</v>
      </c>
      <c r="E1212" s="9" t="str">
        <f>_xlfn.XLOOKUP(D1212, Content!A:A, Content!C:C, "NONE")</f>
        <v>Telugu</v>
      </c>
    </row>
    <row r="1213" spans="1:5" x14ac:dyDescent="0.3">
      <c r="A1213" s="9">
        <v>10114</v>
      </c>
      <c r="B1213" s="10" cm="1">
        <f t="array" ref="B1213">_xlfn._xlws.FILTER(Bookings!C:C, (Bookings!A:A=A1213) * (Bookings!D:D="New"), "NONE")</f>
        <v>44616</v>
      </c>
      <c r="C1213" s="10">
        <v>45413</v>
      </c>
      <c r="D1213" s="9" t="str">
        <v>b72e97f6</v>
      </c>
      <c r="E1213" s="9" t="str">
        <f>_xlfn.XLOOKUP(D1213, Content!A:A, Content!C:C, "NONE")</f>
        <v>Hindi</v>
      </c>
    </row>
    <row r="1214" spans="1:5" x14ac:dyDescent="0.3">
      <c r="A1214" s="9">
        <v>10114</v>
      </c>
      <c r="B1214" s="10" cm="1">
        <f t="array" ref="B1214">_xlfn._xlws.FILTER(Bookings!C:C, (Bookings!A:A=A1214) * (Bookings!D:D="New"), "NONE")</f>
        <v>44616</v>
      </c>
      <c r="C1214" s="10">
        <v>45261</v>
      </c>
      <c r="D1214" s="9" t="str">
        <v>cc777b0c</v>
      </c>
      <c r="E1214" s="9" t="str">
        <f>_xlfn.XLOOKUP(D1214, Content!A:A, Content!C:C, "NONE")</f>
        <v>Hindi</v>
      </c>
    </row>
    <row r="1215" spans="1:5" x14ac:dyDescent="0.3">
      <c r="A1215" s="9">
        <v>10114</v>
      </c>
      <c r="B1215" s="10" cm="1">
        <f t="array" ref="B1215">_xlfn._xlws.FILTER(Bookings!C:C, (Bookings!A:A=A1215) * (Bookings!D:D="New"), "NONE")</f>
        <v>44616</v>
      </c>
      <c r="C1215" s="10">
        <v>45505</v>
      </c>
      <c r="D1215" s="9" t="str">
        <v>a48a202b</v>
      </c>
      <c r="E1215" s="9" t="str">
        <f>_xlfn.XLOOKUP(D1215, Content!A:A, Content!C:C, "NONE")</f>
        <v>Telugu</v>
      </c>
    </row>
    <row r="1216" spans="1:5" x14ac:dyDescent="0.3">
      <c r="A1216" s="9">
        <v>10114</v>
      </c>
      <c r="B1216" s="10" cm="1">
        <f t="array" ref="B1216">_xlfn._xlws.FILTER(Bookings!C:C, (Bookings!A:A=A1216) * (Bookings!D:D="New"), "NONE")</f>
        <v>44616</v>
      </c>
      <c r="C1216" s="10">
        <v>45017</v>
      </c>
      <c r="D1216" s="9" t="str">
        <v>30bb7728</v>
      </c>
      <c r="E1216" s="9" t="str">
        <f>_xlfn.XLOOKUP(D1216, Content!A:A, Content!C:C, "NONE")</f>
        <v>Tamil</v>
      </c>
    </row>
    <row r="1217" spans="1:5" x14ac:dyDescent="0.3">
      <c r="A1217" s="9">
        <v>10114</v>
      </c>
      <c r="B1217" s="10" cm="1">
        <f t="array" ref="B1217">_xlfn._xlws.FILTER(Bookings!C:C, (Bookings!A:A=A1217) * (Bookings!D:D="New"), "NONE")</f>
        <v>44616</v>
      </c>
      <c r="C1217" s="10">
        <v>45108</v>
      </c>
      <c r="D1217" s="9" t="str">
        <v>18f2ed16</v>
      </c>
      <c r="E1217" s="9" t="str">
        <f>_xlfn.XLOOKUP(D1217, Content!A:A, Content!C:C, "NONE")</f>
        <v>Malayalam</v>
      </c>
    </row>
    <row r="1218" spans="1:5" x14ac:dyDescent="0.3">
      <c r="A1218" s="9">
        <v>10114</v>
      </c>
      <c r="B1218" s="10" cm="1">
        <f t="array" ref="B1218">_xlfn._xlws.FILTER(Bookings!C:C, (Bookings!A:A=A1218) * (Bookings!D:D="New"), "NONE")</f>
        <v>44616</v>
      </c>
      <c r="C1218" s="10">
        <v>45139</v>
      </c>
      <c r="D1218" s="9" t="str">
        <v>4130ea10</v>
      </c>
      <c r="E1218" s="9" t="str">
        <f>_xlfn.XLOOKUP(D1218, Content!A:A, Content!C:C, "NONE")</f>
        <v>Kannada</v>
      </c>
    </row>
    <row r="1219" spans="1:5" x14ac:dyDescent="0.3">
      <c r="A1219" s="9">
        <v>10114</v>
      </c>
      <c r="B1219" s="10" cm="1">
        <f t="array" ref="B1219">_xlfn._xlws.FILTER(Bookings!C:C, (Bookings!A:A=A1219) * (Bookings!D:D="New"), "NONE")</f>
        <v>44616</v>
      </c>
      <c r="C1219" s="10">
        <v>45231</v>
      </c>
      <c r="D1219" s="9" t="str">
        <v>f1c74cb8</v>
      </c>
      <c r="E1219" s="9" t="str">
        <f>_xlfn.XLOOKUP(D1219, Content!A:A, Content!C:C, "NONE")</f>
        <v>Kannada</v>
      </c>
    </row>
    <row r="1220" spans="1:5" x14ac:dyDescent="0.3">
      <c r="A1220" s="9">
        <v>10114</v>
      </c>
      <c r="B1220" s="10" cm="1">
        <f t="array" ref="B1220">_xlfn._xlws.FILTER(Bookings!C:C, (Bookings!A:A=A1220) * (Bookings!D:D="New"), "NONE")</f>
        <v>44616</v>
      </c>
      <c r="C1220" s="10">
        <v>45231</v>
      </c>
      <c r="D1220" s="9" t="str">
        <v>577b4107</v>
      </c>
      <c r="E1220" s="9" t="str">
        <f>_xlfn.XLOOKUP(D1220, Content!A:A, Content!C:C, "NONE")</f>
        <v>Malayalam</v>
      </c>
    </row>
    <row r="1221" spans="1:5" x14ac:dyDescent="0.3">
      <c r="A1221" s="9">
        <v>10114</v>
      </c>
      <c r="B1221" s="10" cm="1">
        <f t="array" ref="B1221">_xlfn._xlws.FILTER(Bookings!C:C, (Bookings!A:A=A1221) * (Bookings!D:D="New"), "NONE")</f>
        <v>44616</v>
      </c>
      <c r="C1221" s="10">
        <v>45231</v>
      </c>
      <c r="D1221" s="9" t="str">
        <v>2888a95e</v>
      </c>
      <c r="E1221" s="9" t="str">
        <f>_xlfn.XLOOKUP(D1221, Content!A:A, Content!C:C, "NONE")</f>
        <v>Tamil</v>
      </c>
    </row>
    <row r="1222" spans="1:5" x14ac:dyDescent="0.3">
      <c r="A1222" s="9">
        <v>10114</v>
      </c>
      <c r="B1222" s="10" cm="1">
        <f t="array" ref="B1222">_xlfn._xlws.FILTER(Bookings!C:C, (Bookings!A:A=A1222) * (Bookings!D:D="New"), "NONE")</f>
        <v>44616</v>
      </c>
      <c r="C1222" s="10">
        <v>44713</v>
      </c>
      <c r="D1222" s="9" t="str">
        <v>75fa1246</v>
      </c>
      <c r="E1222" s="9" t="str">
        <f>_xlfn.XLOOKUP(D1222, Content!A:A, Content!C:C, "NONE")</f>
        <v>Tamil</v>
      </c>
    </row>
    <row r="1223" spans="1:5" x14ac:dyDescent="0.3">
      <c r="A1223" s="9">
        <v>10114</v>
      </c>
      <c r="B1223" s="10" cm="1">
        <f t="array" ref="B1223">_xlfn._xlws.FILTER(Bookings!C:C, (Bookings!A:A=A1223) * (Bookings!D:D="New"), "NONE")</f>
        <v>44616</v>
      </c>
      <c r="C1223" s="10">
        <v>45505</v>
      </c>
      <c r="D1223" s="9" t="str">
        <v>c741736d</v>
      </c>
      <c r="E1223" s="9" t="str">
        <f>_xlfn.XLOOKUP(D1223, Content!A:A, Content!C:C, "NONE")</f>
        <v>English</v>
      </c>
    </row>
    <row r="1224" spans="1:5" x14ac:dyDescent="0.3">
      <c r="A1224" s="9">
        <v>10115</v>
      </c>
      <c r="B1224" s="10" cm="1">
        <f t="array" ref="B1224">_xlfn._xlws.FILTER(Bookings!C:C, (Bookings!A:A=A1224) * (Bookings!D:D="New"), "NONE")</f>
        <v>44896</v>
      </c>
      <c r="C1224" s="10">
        <v>44805</v>
      </c>
      <c r="D1224" s="9" t="str">
        <v>7bc7f2c7</v>
      </c>
      <c r="E1224" s="9" t="str">
        <f>_xlfn.XLOOKUP(D1224, Content!A:A, Content!C:C, "NONE")</f>
        <v>Tamil</v>
      </c>
    </row>
    <row r="1225" spans="1:5" x14ac:dyDescent="0.3">
      <c r="A1225" s="9">
        <v>10115</v>
      </c>
      <c r="B1225" s="10" cm="1">
        <f t="array" ref="B1225">_xlfn._xlws.FILTER(Bookings!C:C, (Bookings!A:A=A1225) * (Bookings!D:D="New"), "NONE")</f>
        <v>44896</v>
      </c>
      <c r="C1225" s="10">
        <v>44927</v>
      </c>
      <c r="D1225" s="9" t="str">
        <v>e9c2f251</v>
      </c>
      <c r="E1225" s="9" t="str">
        <f>_xlfn.XLOOKUP(D1225, Content!A:A, Content!C:C, "NONE")</f>
        <v>Telugu</v>
      </c>
    </row>
    <row r="1226" spans="1:5" x14ac:dyDescent="0.3">
      <c r="A1226" s="9">
        <v>10115</v>
      </c>
      <c r="B1226" s="10" cm="1">
        <f t="array" ref="B1226">_xlfn._xlws.FILTER(Bookings!C:C, (Bookings!A:A=A1226) * (Bookings!D:D="New"), "NONE")</f>
        <v>44896</v>
      </c>
      <c r="C1226" s="10">
        <v>45323</v>
      </c>
      <c r="D1226" s="9" t="str">
        <v>2e190b5a</v>
      </c>
      <c r="E1226" s="9" t="str">
        <f>_xlfn.XLOOKUP(D1226, Content!A:A, Content!C:C, "NONE")</f>
        <v>Tamil</v>
      </c>
    </row>
    <row r="1227" spans="1:5" x14ac:dyDescent="0.3">
      <c r="A1227" s="9">
        <v>10115</v>
      </c>
      <c r="B1227" s="10" cm="1">
        <f t="array" ref="B1227">_xlfn._xlws.FILTER(Bookings!C:C, (Bookings!A:A=A1227) * (Bookings!D:D="New"), "NONE")</f>
        <v>44896</v>
      </c>
      <c r="C1227" s="10">
        <v>44927</v>
      </c>
      <c r="D1227" s="9" t="str">
        <v>9787b7de</v>
      </c>
      <c r="E1227" s="9" t="str">
        <f>_xlfn.XLOOKUP(D1227, Content!A:A, Content!C:C, "NONE")</f>
        <v>Tamil</v>
      </c>
    </row>
    <row r="1228" spans="1:5" x14ac:dyDescent="0.3">
      <c r="A1228" s="9">
        <v>10115</v>
      </c>
      <c r="B1228" s="10" cm="1">
        <f t="array" ref="B1228">_xlfn._xlws.FILTER(Bookings!C:C, (Bookings!A:A=A1228) * (Bookings!D:D="New"), "NONE")</f>
        <v>44896</v>
      </c>
      <c r="C1228" s="10">
        <v>45627</v>
      </c>
      <c r="D1228" s="9" t="str">
        <v>5b93d799</v>
      </c>
      <c r="E1228" s="9" t="str">
        <f>_xlfn.XLOOKUP(D1228, Content!A:A, Content!C:C, "NONE")</f>
        <v>English</v>
      </c>
    </row>
    <row r="1229" spans="1:5" x14ac:dyDescent="0.3">
      <c r="A1229" s="9">
        <v>10115</v>
      </c>
      <c r="B1229" s="10" cm="1">
        <f t="array" ref="B1229">_xlfn._xlws.FILTER(Bookings!C:C, (Bookings!A:A=A1229) * (Bookings!D:D="New"), "NONE")</f>
        <v>44896</v>
      </c>
      <c r="C1229" s="10">
        <v>45292</v>
      </c>
      <c r="D1229" s="9" t="str">
        <v>f82d44ce</v>
      </c>
      <c r="E1229" s="9" t="str">
        <f>_xlfn.XLOOKUP(D1229, Content!A:A, Content!C:C, "NONE")</f>
        <v>Telugu</v>
      </c>
    </row>
    <row r="1230" spans="1:5" x14ac:dyDescent="0.3">
      <c r="A1230" s="9">
        <v>10115</v>
      </c>
      <c r="B1230" s="10" cm="1">
        <f t="array" ref="B1230">_xlfn._xlws.FILTER(Bookings!C:C, (Bookings!A:A=A1230) * (Bookings!D:D="New"), "NONE")</f>
        <v>44896</v>
      </c>
      <c r="C1230" s="10">
        <v>44835</v>
      </c>
      <c r="D1230" s="9" t="str">
        <v>a48a202b</v>
      </c>
      <c r="E1230" s="9" t="str">
        <f>_xlfn.XLOOKUP(D1230, Content!A:A, Content!C:C, "NONE")</f>
        <v>Telugu</v>
      </c>
    </row>
    <row r="1231" spans="1:5" x14ac:dyDescent="0.3">
      <c r="A1231" s="9">
        <v>10115</v>
      </c>
      <c r="B1231" s="10" cm="1">
        <f t="array" ref="B1231">_xlfn._xlws.FILTER(Bookings!C:C, (Bookings!A:A=A1231) * (Bookings!D:D="New"), "NONE")</f>
        <v>44896</v>
      </c>
      <c r="C1231" s="10">
        <v>45200</v>
      </c>
      <c r="D1231" s="9" t="str">
        <v>7fc77e90</v>
      </c>
      <c r="E1231" s="9" t="str">
        <f>_xlfn.XLOOKUP(D1231, Content!A:A, Content!C:C, "NONE")</f>
        <v>Malayalam</v>
      </c>
    </row>
    <row r="1232" spans="1:5" x14ac:dyDescent="0.3">
      <c r="A1232" s="9">
        <v>10115</v>
      </c>
      <c r="B1232" s="10" cm="1">
        <f t="array" ref="B1232">_xlfn._xlws.FILTER(Bookings!C:C, (Bookings!A:A=A1232) * (Bookings!D:D="New"), "NONE")</f>
        <v>44896</v>
      </c>
      <c r="C1232" s="10">
        <v>45474</v>
      </c>
      <c r="D1232" s="9" t="str">
        <v>982b8061</v>
      </c>
      <c r="E1232" s="9" t="str">
        <f>_xlfn.XLOOKUP(D1232, Content!A:A, Content!C:C, "NONE")</f>
        <v>Malayalam</v>
      </c>
    </row>
    <row r="1233" spans="1:5" x14ac:dyDescent="0.3">
      <c r="A1233" s="9">
        <v>10115</v>
      </c>
      <c r="B1233" s="10" cm="1">
        <f t="array" ref="B1233">_xlfn._xlws.FILTER(Bookings!C:C, (Bookings!A:A=A1233) * (Bookings!D:D="New"), "NONE")</f>
        <v>44896</v>
      </c>
      <c r="C1233" s="10">
        <v>45017</v>
      </c>
      <c r="D1233" s="9" t="str">
        <v>7fd28e87</v>
      </c>
      <c r="E1233" s="9" t="str">
        <f>_xlfn.XLOOKUP(D1233, Content!A:A, Content!C:C, "NONE")</f>
        <v>Malayalam</v>
      </c>
    </row>
    <row r="1234" spans="1:5" x14ac:dyDescent="0.3">
      <c r="A1234" s="9">
        <v>10115</v>
      </c>
      <c r="B1234" s="10" cm="1">
        <f t="array" ref="B1234">_xlfn._xlws.FILTER(Bookings!C:C, (Bookings!A:A=A1234) * (Bookings!D:D="New"), "NONE")</f>
        <v>44896</v>
      </c>
      <c r="C1234" s="10">
        <v>44774</v>
      </c>
      <c r="D1234" s="9" t="str">
        <v>2f9c6d63</v>
      </c>
      <c r="E1234" s="9" t="str">
        <f>_xlfn.XLOOKUP(D1234, Content!A:A, Content!C:C, "NONE")</f>
        <v>Tamil</v>
      </c>
    </row>
    <row r="1235" spans="1:5" x14ac:dyDescent="0.3">
      <c r="A1235" s="9">
        <v>10115</v>
      </c>
      <c r="B1235" s="10" cm="1">
        <f t="array" ref="B1235">_xlfn._xlws.FILTER(Bookings!C:C, (Bookings!A:A=A1235) * (Bookings!D:D="New"), "NONE")</f>
        <v>44896</v>
      </c>
      <c r="C1235" s="10">
        <v>45474</v>
      </c>
      <c r="D1235" s="9" t="str">
        <v>6cec19a5</v>
      </c>
      <c r="E1235" s="9" t="str">
        <f>_xlfn.XLOOKUP(D1235, Content!A:A, Content!C:C, "NONE")</f>
        <v>Malayalam</v>
      </c>
    </row>
    <row r="1236" spans="1:5" x14ac:dyDescent="0.3">
      <c r="A1236" s="9">
        <v>10116</v>
      </c>
      <c r="B1236" s="10" cm="1">
        <f t="array" ref="B1236">_xlfn._xlws.FILTER(Bookings!C:C, (Bookings!A:A=A1236) * (Bookings!D:D="New"), "NONE")</f>
        <v>44532</v>
      </c>
      <c r="C1236" s="10">
        <v>44927</v>
      </c>
      <c r="D1236" s="9" t="str">
        <v>4cfd0dd8</v>
      </c>
      <c r="E1236" s="9" t="str">
        <f>_xlfn.XLOOKUP(D1236, Content!A:A, Content!C:C, "NONE")</f>
        <v>Kannada</v>
      </c>
    </row>
    <row r="1237" spans="1:5" x14ac:dyDescent="0.3">
      <c r="A1237" s="9">
        <v>10116</v>
      </c>
      <c r="B1237" s="10" cm="1">
        <f t="array" ref="B1237">_xlfn._xlws.FILTER(Bookings!C:C, (Bookings!A:A=A1237) * (Bookings!D:D="New"), "NONE")</f>
        <v>44532</v>
      </c>
      <c r="C1237" s="10">
        <v>45139</v>
      </c>
      <c r="D1237" s="9" t="str">
        <v>b06fbc58</v>
      </c>
      <c r="E1237" s="9" t="str">
        <f>_xlfn.XLOOKUP(D1237, Content!A:A, Content!C:C, "NONE")</f>
        <v>Telugu</v>
      </c>
    </row>
    <row r="1238" spans="1:5" x14ac:dyDescent="0.3">
      <c r="A1238" s="9">
        <v>10116</v>
      </c>
      <c r="B1238" s="10" cm="1">
        <f t="array" ref="B1238">_xlfn._xlws.FILTER(Bookings!C:C, (Bookings!A:A=A1238) * (Bookings!D:D="New"), "NONE")</f>
        <v>44532</v>
      </c>
      <c r="C1238" s="10">
        <v>44652</v>
      </c>
      <c r="D1238" s="9" t="str">
        <v>fe8686d0</v>
      </c>
      <c r="E1238" s="9" t="str">
        <f>_xlfn.XLOOKUP(D1238, Content!A:A, Content!C:C, "NONE")</f>
        <v>Telugu</v>
      </c>
    </row>
    <row r="1239" spans="1:5" x14ac:dyDescent="0.3">
      <c r="A1239" s="9">
        <v>10116</v>
      </c>
      <c r="B1239" s="10" cm="1">
        <f t="array" ref="B1239">_xlfn._xlws.FILTER(Bookings!C:C, (Bookings!A:A=A1239) * (Bookings!D:D="New"), "NONE")</f>
        <v>44532</v>
      </c>
      <c r="C1239" s="10">
        <v>45078</v>
      </c>
      <c r="D1239" s="9" t="str">
        <v>ef45c45f</v>
      </c>
      <c r="E1239" s="9" t="str">
        <f>_xlfn.XLOOKUP(D1239, Content!A:A, Content!C:C, "NONE")</f>
        <v>Tamil</v>
      </c>
    </row>
    <row r="1240" spans="1:5" x14ac:dyDescent="0.3">
      <c r="A1240" s="9">
        <v>10116</v>
      </c>
      <c r="B1240" s="10" cm="1">
        <f t="array" ref="B1240">_xlfn._xlws.FILTER(Bookings!C:C, (Bookings!A:A=A1240) * (Bookings!D:D="New"), "NONE")</f>
        <v>44532</v>
      </c>
      <c r="C1240" s="10">
        <v>45017</v>
      </c>
      <c r="D1240" s="9" t="str">
        <v>18f2ed16</v>
      </c>
      <c r="E1240" s="9" t="str">
        <f>_xlfn.XLOOKUP(D1240, Content!A:A, Content!C:C, "NONE")</f>
        <v>Malayalam</v>
      </c>
    </row>
    <row r="1241" spans="1:5" x14ac:dyDescent="0.3">
      <c r="A1241" s="9">
        <v>10116</v>
      </c>
      <c r="B1241" s="10" cm="1">
        <f t="array" ref="B1241">_xlfn._xlws.FILTER(Bookings!C:C, (Bookings!A:A=A1241) * (Bookings!D:D="New"), "NONE")</f>
        <v>44532</v>
      </c>
      <c r="C1241" s="10">
        <v>44652</v>
      </c>
      <c r="D1241" s="9" t="str">
        <v>2560b2d1</v>
      </c>
      <c r="E1241" s="9" t="str">
        <f>_xlfn.XLOOKUP(D1241, Content!A:A, Content!C:C, "NONE")</f>
        <v>Telugu</v>
      </c>
    </row>
    <row r="1242" spans="1:5" x14ac:dyDescent="0.3">
      <c r="A1242" s="9">
        <v>10116</v>
      </c>
      <c r="B1242" s="10" cm="1">
        <f t="array" ref="B1242">_xlfn._xlws.FILTER(Bookings!C:C, (Bookings!A:A=A1242) * (Bookings!D:D="New"), "NONE")</f>
        <v>44532</v>
      </c>
      <c r="C1242" s="10">
        <v>44743</v>
      </c>
      <c r="D1242" s="9" t="str">
        <v>4130ea10</v>
      </c>
      <c r="E1242" s="9" t="str">
        <f>_xlfn.XLOOKUP(D1242, Content!A:A, Content!C:C, "NONE")</f>
        <v>Kannada</v>
      </c>
    </row>
    <row r="1243" spans="1:5" x14ac:dyDescent="0.3">
      <c r="A1243" s="9">
        <v>10116</v>
      </c>
      <c r="B1243" s="10" cm="1">
        <f t="array" ref="B1243">_xlfn._xlws.FILTER(Bookings!C:C, (Bookings!A:A=A1243) * (Bookings!D:D="New"), "NONE")</f>
        <v>44532</v>
      </c>
      <c r="C1243" s="10">
        <v>45200</v>
      </c>
      <c r="D1243" s="9" t="str">
        <v>7495495f</v>
      </c>
      <c r="E1243" s="9" t="str">
        <f>_xlfn.XLOOKUP(D1243, Content!A:A, Content!C:C, "NONE")</f>
        <v>Malayalam</v>
      </c>
    </row>
    <row r="1244" spans="1:5" x14ac:dyDescent="0.3">
      <c r="A1244" s="9">
        <v>10116</v>
      </c>
      <c r="B1244" s="10" cm="1">
        <f t="array" ref="B1244">_xlfn._xlws.FILTER(Bookings!C:C, (Bookings!A:A=A1244) * (Bookings!D:D="New"), "NONE")</f>
        <v>44532</v>
      </c>
      <c r="C1244" s="10">
        <v>45627</v>
      </c>
      <c r="D1244" s="9" t="str">
        <v>40e9137d</v>
      </c>
      <c r="E1244" s="9" t="str">
        <f>_xlfn.XLOOKUP(D1244, Content!A:A, Content!C:C, "NONE")</f>
        <v>Telugu</v>
      </c>
    </row>
    <row r="1245" spans="1:5" x14ac:dyDescent="0.3">
      <c r="A1245" s="9">
        <v>10116</v>
      </c>
      <c r="B1245" s="10" cm="1">
        <f t="array" ref="B1245">_xlfn._xlws.FILTER(Bookings!C:C, (Bookings!A:A=A1245) * (Bookings!D:D="New"), "NONE")</f>
        <v>44532</v>
      </c>
      <c r="C1245" s="10">
        <v>45566</v>
      </c>
      <c r="D1245" s="9" t="str">
        <v>2888a95e</v>
      </c>
      <c r="E1245" s="9" t="str">
        <f>_xlfn.XLOOKUP(D1245, Content!A:A, Content!C:C, "NONE")</f>
        <v>Tamil</v>
      </c>
    </row>
    <row r="1246" spans="1:5" x14ac:dyDescent="0.3">
      <c r="A1246" s="9">
        <v>10116</v>
      </c>
      <c r="B1246" s="10" cm="1">
        <f t="array" ref="B1246">_xlfn._xlws.FILTER(Bookings!C:C, (Bookings!A:A=A1246) * (Bookings!D:D="New"), "NONE")</f>
        <v>44532</v>
      </c>
      <c r="C1246" s="10">
        <v>45292</v>
      </c>
      <c r="D1246" s="9" t="str">
        <v>ae026103</v>
      </c>
      <c r="E1246" s="9" t="str">
        <f>_xlfn.XLOOKUP(D1246, Content!A:A, Content!C:C, "NONE")</f>
        <v>Kannada</v>
      </c>
    </row>
    <row r="1247" spans="1:5" x14ac:dyDescent="0.3">
      <c r="A1247" s="9">
        <v>10116</v>
      </c>
      <c r="B1247" s="10" cm="1">
        <f t="array" ref="B1247">_xlfn._xlws.FILTER(Bookings!C:C, (Bookings!A:A=A1247) * (Bookings!D:D="New"), "NONE")</f>
        <v>44532</v>
      </c>
      <c r="C1247" s="10">
        <v>44927</v>
      </c>
      <c r="D1247" s="9" t="str">
        <v>5b93d799</v>
      </c>
      <c r="E1247" s="9" t="str">
        <f>_xlfn.XLOOKUP(D1247, Content!A:A, Content!C:C, "NONE")</f>
        <v>English</v>
      </c>
    </row>
    <row r="1248" spans="1:5" x14ac:dyDescent="0.3">
      <c r="A1248" s="9">
        <v>10116</v>
      </c>
      <c r="B1248" s="10" cm="1">
        <f t="array" ref="B1248">_xlfn._xlws.FILTER(Bookings!C:C, (Bookings!A:A=A1248) * (Bookings!D:D="New"), "NONE")</f>
        <v>44532</v>
      </c>
      <c r="C1248" s="10">
        <v>45200</v>
      </c>
      <c r="D1248" s="9" t="str">
        <v>1187d074</v>
      </c>
      <c r="E1248" s="9" t="str">
        <f>_xlfn.XLOOKUP(D1248, Content!A:A, Content!C:C, "NONE")</f>
        <v>English</v>
      </c>
    </row>
    <row r="1249" spans="1:5" x14ac:dyDescent="0.3">
      <c r="A1249" s="9">
        <v>10116</v>
      </c>
      <c r="B1249" s="10" cm="1">
        <f t="array" ref="B1249">_xlfn._xlws.FILTER(Bookings!C:C, (Bookings!A:A=A1249) * (Bookings!D:D="New"), "NONE")</f>
        <v>44532</v>
      </c>
      <c r="C1249" s="10">
        <v>44805</v>
      </c>
      <c r="D1249" s="9" t="str">
        <v>577b4107</v>
      </c>
      <c r="E1249" s="9" t="str">
        <f>_xlfn.XLOOKUP(D1249, Content!A:A, Content!C:C, "NONE")</f>
        <v>Malayalam</v>
      </c>
    </row>
    <row r="1250" spans="1:5" x14ac:dyDescent="0.3">
      <c r="A1250" s="9">
        <v>10117</v>
      </c>
      <c r="B1250" s="10" cm="1">
        <f t="array" ref="B1250">_xlfn._xlws.FILTER(Bookings!C:C, (Bookings!A:A=A1250) * (Bookings!D:D="New"), "NONE")</f>
        <v>44188</v>
      </c>
      <c r="C1250" s="10">
        <v>45536</v>
      </c>
      <c r="D1250" s="9" t="str">
        <v>9787b7de</v>
      </c>
      <c r="E1250" s="9" t="str">
        <f>_xlfn.XLOOKUP(D1250, Content!A:A, Content!C:C, "NONE")</f>
        <v>Tamil</v>
      </c>
    </row>
    <row r="1251" spans="1:5" x14ac:dyDescent="0.3">
      <c r="A1251" s="9">
        <v>10117</v>
      </c>
      <c r="B1251" s="10" cm="1">
        <f t="array" ref="B1251">_xlfn._xlws.FILTER(Bookings!C:C, (Bookings!A:A=A1251) * (Bookings!D:D="New"), "NONE")</f>
        <v>44188</v>
      </c>
      <c r="C1251" s="10">
        <v>44805</v>
      </c>
      <c r="D1251" s="9" t="str">
        <v>2aac9072</v>
      </c>
      <c r="E1251" s="9" t="str">
        <f>_xlfn.XLOOKUP(D1251, Content!A:A, Content!C:C, "NONE")</f>
        <v>English</v>
      </c>
    </row>
    <row r="1252" spans="1:5" x14ac:dyDescent="0.3">
      <c r="A1252" s="9">
        <v>10117</v>
      </c>
      <c r="B1252" s="10" cm="1">
        <f t="array" ref="B1252">_xlfn._xlws.FILTER(Bookings!C:C, (Bookings!A:A=A1252) * (Bookings!D:D="New"), "NONE")</f>
        <v>44188</v>
      </c>
      <c r="C1252" s="10">
        <v>45505</v>
      </c>
      <c r="D1252" s="9" t="str">
        <v>4cfd0dd8</v>
      </c>
      <c r="E1252" s="9" t="str">
        <f>_xlfn.XLOOKUP(D1252, Content!A:A, Content!C:C, "NONE")</f>
        <v>Kannada</v>
      </c>
    </row>
    <row r="1253" spans="1:5" x14ac:dyDescent="0.3">
      <c r="A1253" s="9">
        <v>10117</v>
      </c>
      <c r="B1253" s="10" cm="1">
        <f t="array" ref="B1253">_xlfn._xlws.FILTER(Bookings!C:C, (Bookings!A:A=A1253) * (Bookings!D:D="New"), "NONE")</f>
        <v>44188</v>
      </c>
      <c r="C1253" s="10">
        <v>45536</v>
      </c>
      <c r="D1253" s="9" t="str">
        <v>f72d44e6</v>
      </c>
      <c r="E1253" s="9" t="str">
        <f>_xlfn.XLOOKUP(D1253, Content!A:A, Content!C:C, "NONE")</f>
        <v>Malayalam</v>
      </c>
    </row>
    <row r="1254" spans="1:5" x14ac:dyDescent="0.3">
      <c r="A1254" s="9">
        <v>10117</v>
      </c>
      <c r="B1254" s="10" cm="1">
        <f t="array" ref="B1254">_xlfn._xlws.FILTER(Bookings!C:C, (Bookings!A:A=A1254) * (Bookings!D:D="New"), "NONE")</f>
        <v>44188</v>
      </c>
      <c r="C1254" s="10">
        <v>45078</v>
      </c>
      <c r="D1254" s="9" t="str">
        <v>18f2ed16</v>
      </c>
      <c r="E1254" s="9" t="str">
        <f>_xlfn.XLOOKUP(D1254, Content!A:A, Content!C:C, "NONE")</f>
        <v>Malayalam</v>
      </c>
    </row>
    <row r="1255" spans="1:5" x14ac:dyDescent="0.3">
      <c r="A1255" s="9">
        <v>10117</v>
      </c>
      <c r="B1255" s="10" cm="1">
        <f t="array" ref="B1255">_xlfn._xlws.FILTER(Bookings!C:C, (Bookings!A:A=A1255) * (Bookings!D:D="New"), "NONE")</f>
        <v>44188</v>
      </c>
      <c r="C1255" s="10">
        <v>44958</v>
      </c>
      <c r="D1255" s="9" t="str">
        <v>d71466ea</v>
      </c>
      <c r="E1255" s="9" t="str">
        <f>_xlfn.XLOOKUP(D1255, Content!A:A, Content!C:C, "NONE")</f>
        <v>Malayalam</v>
      </c>
    </row>
    <row r="1256" spans="1:5" x14ac:dyDescent="0.3">
      <c r="A1256" s="9">
        <v>10117</v>
      </c>
      <c r="B1256" s="10" cm="1">
        <f t="array" ref="B1256">_xlfn._xlws.FILTER(Bookings!C:C, (Bookings!A:A=A1256) * (Bookings!D:D="New"), "NONE")</f>
        <v>44188</v>
      </c>
      <c r="C1256" s="10">
        <v>44986</v>
      </c>
      <c r="D1256" s="9" t="str">
        <v>53dcee70</v>
      </c>
      <c r="E1256" s="9" t="str">
        <f>_xlfn.XLOOKUP(D1256, Content!A:A, Content!C:C, "NONE")</f>
        <v>Kannada</v>
      </c>
    </row>
    <row r="1257" spans="1:5" x14ac:dyDescent="0.3">
      <c r="A1257" s="9">
        <v>10117</v>
      </c>
      <c r="B1257" s="10" cm="1">
        <f t="array" ref="B1257">_xlfn._xlws.FILTER(Bookings!C:C, (Bookings!A:A=A1257) * (Bookings!D:D="New"), "NONE")</f>
        <v>44188</v>
      </c>
      <c r="C1257" s="10">
        <v>44621</v>
      </c>
      <c r="D1257" s="9" t="str">
        <v>b49e8b74</v>
      </c>
      <c r="E1257" s="9" t="str">
        <f>_xlfn.XLOOKUP(D1257, Content!A:A, Content!C:C, "NONE")</f>
        <v>English</v>
      </c>
    </row>
    <row r="1258" spans="1:5" x14ac:dyDescent="0.3">
      <c r="A1258" s="9">
        <v>10117</v>
      </c>
      <c r="B1258" s="10" cm="1">
        <f t="array" ref="B1258">_xlfn._xlws.FILTER(Bookings!C:C, (Bookings!A:A=A1258) * (Bookings!D:D="New"), "NONE")</f>
        <v>44188</v>
      </c>
      <c r="C1258" s="10">
        <v>44835</v>
      </c>
      <c r="D1258" s="9" t="str">
        <v>c1fb785c</v>
      </c>
      <c r="E1258" s="9" t="str">
        <f>_xlfn.XLOOKUP(D1258, Content!A:A, Content!C:C, "NONE")</f>
        <v>Malayalam</v>
      </c>
    </row>
    <row r="1259" spans="1:5" x14ac:dyDescent="0.3">
      <c r="A1259" s="9">
        <v>10117</v>
      </c>
      <c r="B1259" s="10" cm="1">
        <f t="array" ref="B1259">_xlfn._xlws.FILTER(Bookings!C:C, (Bookings!A:A=A1259) * (Bookings!D:D="New"), "NONE")</f>
        <v>44188</v>
      </c>
      <c r="C1259" s="10">
        <v>45017</v>
      </c>
      <c r="D1259" s="9" t="str">
        <v>420e1019</v>
      </c>
      <c r="E1259" s="9" t="str">
        <f>_xlfn.XLOOKUP(D1259, Content!A:A, Content!C:C, "NONE")</f>
        <v>Tamil</v>
      </c>
    </row>
    <row r="1260" spans="1:5" x14ac:dyDescent="0.3">
      <c r="A1260" s="9">
        <v>10118</v>
      </c>
      <c r="B1260" s="10" cm="1">
        <f t="array" ref="B1260">_xlfn._xlws.FILTER(Bookings!C:C, (Bookings!A:A=A1260) * (Bookings!D:D="New"), "NONE")</f>
        <v>44668</v>
      </c>
      <c r="C1260" s="10">
        <v>45352</v>
      </c>
      <c r="D1260" s="9" t="str">
        <v>4cfd0dd8</v>
      </c>
      <c r="E1260" s="9" t="str">
        <f>_xlfn.XLOOKUP(D1260, Content!A:A, Content!C:C, "NONE")</f>
        <v>Kannada</v>
      </c>
    </row>
    <row r="1261" spans="1:5" x14ac:dyDescent="0.3">
      <c r="A1261" s="9">
        <v>10118</v>
      </c>
      <c r="B1261" s="10" cm="1">
        <f t="array" ref="B1261">_xlfn._xlws.FILTER(Bookings!C:C, (Bookings!A:A=A1261) * (Bookings!D:D="New"), "NONE")</f>
        <v>44668</v>
      </c>
      <c r="C1261" s="10">
        <v>44986</v>
      </c>
      <c r="D1261" s="9" t="str">
        <v>c5000cc1</v>
      </c>
      <c r="E1261" s="9" t="str">
        <f>_xlfn.XLOOKUP(D1261, Content!A:A, Content!C:C, "NONE")</f>
        <v>Malayalam</v>
      </c>
    </row>
    <row r="1262" spans="1:5" x14ac:dyDescent="0.3">
      <c r="A1262" s="9">
        <v>10118</v>
      </c>
      <c r="B1262" s="10" cm="1">
        <f t="array" ref="B1262">_xlfn._xlws.FILTER(Bookings!C:C, (Bookings!A:A=A1262) * (Bookings!D:D="New"), "NONE")</f>
        <v>44668</v>
      </c>
      <c r="C1262" s="10">
        <v>44743</v>
      </c>
      <c r="D1262" s="9" t="str">
        <v>e9c2f251</v>
      </c>
      <c r="E1262" s="9" t="str">
        <f>_xlfn.XLOOKUP(D1262, Content!A:A, Content!C:C, "NONE")</f>
        <v>Telugu</v>
      </c>
    </row>
    <row r="1263" spans="1:5" x14ac:dyDescent="0.3">
      <c r="A1263" s="9">
        <v>10118</v>
      </c>
      <c r="B1263" s="10" cm="1">
        <f t="array" ref="B1263">_xlfn._xlws.FILTER(Bookings!C:C, (Bookings!A:A=A1263) * (Bookings!D:D="New"), "NONE")</f>
        <v>44668</v>
      </c>
      <c r="C1263" s="10">
        <v>45170</v>
      </c>
      <c r="D1263" s="9" t="str">
        <v>6148f50b</v>
      </c>
      <c r="E1263" s="9" t="str">
        <f>_xlfn.XLOOKUP(D1263, Content!A:A, Content!C:C, "NONE")</f>
        <v>Tamil</v>
      </c>
    </row>
    <row r="1264" spans="1:5" x14ac:dyDescent="0.3">
      <c r="A1264" s="9">
        <v>10118</v>
      </c>
      <c r="B1264" s="10" cm="1">
        <f t="array" ref="B1264">_xlfn._xlws.FILTER(Bookings!C:C, (Bookings!A:A=A1264) * (Bookings!D:D="New"), "NONE")</f>
        <v>44668</v>
      </c>
      <c r="C1264" s="10">
        <v>44835</v>
      </c>
      <c r="D1264" s="9" t="str">
        <v>7fb18db3</v>
      </c>
      <c r="E1264" s="9" t="str">
        <f>_xlfn.XLOOKUP(D1264, Content!A:A, Content!C:C, "NONE")</f>
        <v>Hindi</v>
      </c>
    </row>
    <row r="1265" spans="1:5" x14ac:dyDescent="0.3">
      <c r="A1265" s="9">
        <v>10118</v>
      </c>
      <c r="B1265" s="10" cm="1">
        <f t="array" ref="B1265">_xlfn._xlws.FILTER(Bookings!C:C, (Bookings!A:A=A1265) * (Bookings!D:D="New"), "NONE")</f>
        <v>44668</v>
      </c>
      <c r="C1265" s="10">
        <v>45261</v>
      </c>
      <c r="D1265" s="9" t="str">
        <v>6d98c117</v>
      </c>
      <c r="E1265" s="9" t="str">
        <f>_xlfn.XLOOKUP(D1265, Content!A:A, Content!C:C, "NONE")</f>
        <v>English</v>
      </c>
    </row>
    <row r="1266" spans="1:5" x14ac:dyDescent="0.3">
      <c r="A1266" s="9">
        <v>10118</v>
      </c>
      <c r="B1266" s="10" cm="1">
        <f t="array" ref="B1266">_xlfn._xlws.FILTER(Bookings!C:C, (Bookings!A:A=A1266) * (Bookings!D:D="New"), "NONE")</f>
        <v>44668</v>
      </c>
      <c r="C1266" s="10">
        <v>45444</v>
      </c>
      <c r="D1266" s="9" t="str">
        <v>d6e6f4af</v>
      </c>
      <c r="E1266" s="9" t="str">
        <f>_xlfn.XLOOKUP(D1266, Content!A:A, Content!C:C, "NONE")</f>
        <v>Malayalam</v>
      </c>
    </row>
    <row r="1267" spans="1:5" x14ac:dyDescent="0.3">
      <c r="A1267" s="9">
        <v>10118</v>
      </c>
      <c r="B1267" s="10" cm="1">
        <f t="array" ref="B1267">_xlfn._xlws.FILTER(Bookings!C:C, (Bookings!A:A=A1267) * (Bookings!D:D="New"), "NONE")</f>
        <v>44668</v>
      </c>
      <c r="C1267" s="10">
        <v>45108</v>
      </c>
      <c r="D1267" s="9" t="str">
        <v>af4e0c6c</v>
      </c>
      <c r="E1267" s="9" t="str">
        <f>_xlfn.XLOOKUP(D1267, Content!A:A, Content!C:C, "NONE")</f>
        <v>Tamil</v>
      </c>
    </row>
    <row r="1268" spans="1:5" x14ac:dyDescent="0.3">
      <c r="A1268" s="9">
        <v>10118</v>
      </c>
      <c r="B1268" s="10" cm="1">
        <f t="array" ref="B1268">_xlfn._xlws.FILTER(Bookings!C:C, (Bookings!A:A=A1268) * (Bookings!D:D="New"), "NONE")</f>
        <v>44668</v>
      </c>
      <c r="C1268" s="10">
        <v>44927</v>
      </c>
      <c r="D1268" s="9" t="str">
        <v>5988d89d</v>
      </c>
      <c r="E1268" s="9" t="str">
        <f>_xlfn.XLOOKUP(D1268, Content!A:A, Content!C:C, "NONE")</f>
        <v>Hindi</v>
      </c>
    </row>
    <row r="1269" spans="1:5" x14ac:dyDescent="0.3">
      <c r="A1269" s="9">
        <v>10118</v>
      </c>
      <c r="B1269" s="10" cm="1">
        <f t="array" ref="B1269">_xlfn._xlws.FILTER(Bookings!C:C, (Bookings!A:A=A1269) * (Bookings!D:D="New"), "NONE")</f>
        <v>44668</v>
      </c>
      <c r="C1269" s="10">
        <v>45444</v>
      </c>
      <c r="D1269" s="9" t="str">
        <v>1b7fe76a</v>
      </c>
      <c r="E1269" s="9" t="str">
        <f>_xlfn.XLOOKUP(D1269, Content!A:A, Content!C:C, "NONE")</f>
        <v>Kannada</v>
      </c>
    </row>
    <row r="1270" spans="1:5" x14ac:dyDescent="0.3">
      <c r="A1270" s="9">
        <v>10119</v>
      </c>
      <c r="B1270" s="10" cm="1">
        <f t="array" ref="B1270">_xlfn._xlws.FILTER(Bookings!C:C, (Bookings!A:A=A1270) * (Bookings!D:D="New"), "NONE")</f>
        <v>44585</v>
      </c>
      <c r="C1270" s="10">
        <v>44621</v>
      </c>
      <c r="D1270" s="9" t="str">
        <v>5c52d1ad</v>
      </c>
      <c r="E1270" s="9" t="str">
        <f>_xlfn.XLOOKUP(D1270, Content!A:A, Content!C:C, "NONE")</f>
        <v>Telugu</v>
      </c>
    </row>
    <row r="1271" spans="1:5" x14ac:dyDescent="0.3">
      <c r="A1271" s="9">
        <v>10119</v>
      </c>
      <c r="B1271" s="10" cm="1">
        <f t="array" ref="B1271">_xlfn._xlws.FILTER(Bookings!C:C, (Bookings!A:A=A1271) * (Bookings!D:D="New"), "NONE")</f>
        <v>44585</v>
      </c>
      <c r="C1271" s="10">
        <v>44562</v>
      </c>
      <c r="D1271" s="9" t="str">
        <v>618d5c47</v>
      </c>
      <c r="E1271" s="9" t="str">
        <f>_xlfn.XLOOKUP(D1271, Content!A:A, Content!C:C, "NONE")</f>
        <v>Hindi</v>
      </c>
    </row>
    <row r="1272" spans="1:5" x14ac:dyDescent="0.3">
      <c r="A1272" s="9">
        <v>10119</v>
      </c>
      <c r="B1272" s="10" cm="1">
        <f t="array" ref="B1272">_xlfn._xlws.FILTER(Bookings!C:C, (Bookings!A:A=A1272) * (Bookings!D:D="New"), "NONE")</f>
        <v>44585</v>
      </c>
      <c r="C1272" s="10">
        <v>44805</v>
      </c>
      <c r="D1272" s="9" t="str">
        <v>1187d074</v>
      </c>
      <c r="E1272" s="9" t="str">
        <f>_xlfn.XLOOKUP(D1272, Content!A:A, Content!C:C, "NONE")</f>
        <v>English</v>
      </c>
    </row>
    <row r="1273" spans="1:5" x14ac:dyDescent="0.3">
      <c r="A1273" s="9">
        <v>10119</v>
      </c>
      <c r="B1273" s="10" cm="1">
        <f t="array" ref="B1273">_xlfn._xlws.FILTER(Bookings!C:C, (Bookings!A:A=A1273) * (Bookings!D:D="New"), "NONE")</f>
        <v>44585</v>
      </c>
      <c r="C1273" s="10">
        <v>45200</v>
      </c>
      <c r="D1273" s="9" t="str">
        <v>f6d69d19</v>
      </c>
      <c r="E1273" s="9" t="str">
        <f>_xlfn.XLOOKUP(D1273, Content!A:A, Content!C:C, "NONE")</f>
        <v>English</v>
      </c>
    </row>
    <row r="1274" spans="1:5" x14ac:dyDescent="0.3">
      <c r="A1274" s="9">
        <v>10119</v>
      </c>
      <c r="B1274" s="10" cm="1">
        <f t="array" ref="B1274">_xlfn._xlws.FILTER(Bookings!C:C, (Bookings!A:A=A1274) * (Bookings!D:D="New"), "NONE")</f>
        <v>44585</v>
      </c>
      <c r="C1274" s="10">
        <v>45078</v>
      </c>
      <c r="D1274" s="9" t="str">
        <v>f1c74cb8</v>
      </c>
      <c r="E1274" s="9" t="str">
        <f>_xlfn.XLOOKUP(D1274, Content!A:A, Content!C:C, "NONE")</f>
        <v>Kannada</v>
      </c>
    </row>
    <row r="1275" spans="1:5" x14ac:dyDescent="0.3">
      <c r="A1275" s="9">
        <v>10119</v>
      </c>
      <c r="B1275" s="10" cm="1">
        <f t="array" ref="B1275">_xlfn._xlws.FILTER(Bookings!C:C, (Bookings!A:A=A1275) * (Bookings!D:D="New"), "NONE")</f>
        <v>44585</v>
      </c>
      <c r="C1275" s="10">
        <v>45597</v>
      </c>
      <c r="D1275" s="9" t="str">
        <v>7e543bc4</v>
      </c>
      <c r="E1275" s="9" t="str">
        <f>_xlfn.XLOOKUP(D1275, Content!A:A, Content!C:C, "NONE")</f>
        <v>Malayalam</v>
      </c>
    </row>
    <row r="1276" spans="1:5" x14ac:dyDescent="0.3">
      <c r="A1276" s="9">
        <v>10120</v>
      </c>
      <c r="B1276" s="10" cm="1">
        <f t="array" ref="B1276">_xlfn._xlws.FILTER(Bookings!C:C, (Bookings!A:A=A1276) * (Bookings!D:D="New"), "NONE")</f>
        <v>44468</v>
      </c>
      <c r="C1276" s="10">
        <v>44986</v>
      </c>
      <c r="D1276" s="9" t="str">
        <v>18110fb2</v>
      </c>
      <c r="E1276" s="9" t="str">
        <f>_xlfn.XLOOKUP(D1276, Content!A:A, Content!C:C, "NONE")</f>
        <v>Telugu</v>
      </c>
    </row>
    <row r="1277" spans="1:5" x14ac:dyDescent="0.3">
      <c r="A1277" s="9">
        <v>10120</v>
      </c>
      <c r="B1277" s="10" cm="1">
        <f t="array" ref="B1277">_xlfn._xlws.FILTER(Bookings!C:C, (Bookings!A:A=A1277) * (Bookings!D:D="New"), "NONE")</f>
        <v>44468</v>
      </c>
      <c r="C1277" s="10">
        <v>44986</v>
      </c>
      <c r="D1277" s="9" t="str">
        <v>ef45c45f</v>
      </c>
      <c r="E1277" s="9" t="str">
        <f>_xlfn.XLOOKUP(D1277, Content!A:A, Content!C:C, "NONE")</f>
        <v>Tamil</v>
      </c>
    </row>
    <row r="1278" spans="1:5" x14ac:dyDescent="0.3">
      <c r="A1278" s="9">
        <v>10120</v>
      </c>
      <c r="B1278" s="10" cm="1">
        <f t="array" ref="B1278">_xlfn._xlws.FILTER(Bookings!C:C, (Bookings!A:A=A1278) * (Bookings!D:D="New"), "NONE")</f>
        <v>44468</v>
      </c>
      <c r="C1278" s="10">
        <v>45200</v>
      </c>
      <c r="D1278" s="9" t="str">
        <v>5b93d799</v>
      </c>
      <c r="E1278" s="9" t="str">
        <f>_xlfn.XLOOKUP(D1278, Content!A:A, Content!C:C, "NONE")</f>
        <v>English</v>
      </c>
    </row>
    <row r="1279" spans="1:5" x14ac:dyDescent="0.3">
      <c r="A1279" s="9">
        <v>10120</v>
      </c>
      <c r="B1279" s="10" cm="1">
        <f t="array" ref="B1279">_xlfn._xlws.FILTER(Bookings!C:C, (Bookings!A:A=A1279) * (Bookings!D:D="New"), "NONE")</f>
        <v>44468</v>
      </c>
      <c r="C1279" s="10">
        <v>44835</v>
      </c>
      <c r="D1279" s="9" t="str">
        <v>618d5c47</v>
      </c>
      <c r="E1279" s="9" t="str">
        <f>_xlfn.XLOOKUP(D1279, Content!A:A, Content!C:C, "NONE")</f>
        <v>Hindi</v>
      </c>
    </row>
    <row r="1280" spans="1:5" x14ac:dyDescent="0.3">
      <c r="A1280" s="9">
        <v>10120</v>
      </c>
      <c r="B1280" s="10" cm="1">
        <f t="array" ref="B1280">_xlfn._xlws.FILTER(Bookings!C:C, (Bookings!A:A=A1280) * (Bookings!D:D="New"), "NONE")</f>
        <v>44468</v>
      </c>
      <c r="C1280" s="10">
        <v>44896</v>
      </c>
      <c r="D1280" s="9" t="str">
        <v>ae026103</v>
      </c>
      <c r="E1280" s="9" t="str">
        <f>_xlfn.XLOOKUP(D1280, Content!A:A, Content!C:C, "NONE")</f>
        <v>Kannada</v>
      </c>
    </row>
    <row r="1281" spans="1:5" x14ac:dyDescent="0.3">
      <c r="A1281" s="9">
        <v>10120</v>
      </c>
      <c r="B1281" s="10" cm="1">
        <f t="array" ref="B1281">_xlfn._xlws.FILTER(Bookings!C:C, (Bookings!A:A=A1281) * (Bookings!D:D="New"), "NONE")</f>
        <v>44468</v>
      </c>
      <c r="C1281" s="10">
        <v>45108</v>
      </c>
      <c r="D1281" s="9" t="str">
        <v>f83fb848</v>
      </c>
      <c r="E1281" s="9" t="str">
        <f>_xlfn.XLOOKUP(D1281, Content!A:A, Content!C:C, "NONE")</f>
        <v>Malayalam</v>
      </c>
    </row>
    <row r="1282" spans="1:5" x14ac:dyDescent="0.3">
      <c r="A1282" s="9">
        <v>10120</v>
      </c>
      <c r="B1282" s="10" cm="1">
        <f t="array" ref="B1282">_xlfn._xlws.FILTER(Bookings!C:C, (Bookings!A:A=A1282) * (Bookings!D:D="New"), "NONE")</f>
        <v>44468</v>
      </c>
      <c r="C1282" s="10">
        <v>45261</v>
      </c>
      <c r="D1282" s="9" t="str">
        <v>cc9d9893</v>
      </c>
      <c r="E1282" s="9" t="str">
        <f>_xlfn.XLOOKUP(D1282, Content!A:A, Content!C:C, "NONE")</f>
        <v>Malayalam</v>
      </c>
    </row>
    <row r="1283" spans="1:5" x14ac:dyDescent="0.3">
      <c r="A1283" s="9">
        <v>10120</v>
      </c>
      <c r="B1283" s="10" cm="1">
        <f t="array" ref="B1283">_xlfn._xlws.FILTER(Bookings!C:C, (Bookings!A:A=A1283) * (Bookings!D:D="New"), "NONE")</f>
        <v>44468</v>
      </c>
      <c r="C1283" s="10">
        <v>44835</v>
      </c>
      <c r="D1283" s="9" t="str">
        <v>fa1a76a3</v>
      </c>
      <c r="E1283" s="9" t="str">
        <f>_xlfn.XLOOKUP(D1283, Content!A:A, Content!C:C, "NONE")</f>
        <v>Tamil</v>
      </c>
    </row>
    <row r="1284" spans="1:5" x14ac:dyDescent="0.3">
      <c r="A1284" s="9">
        <v>10121</v>
      </c>
      <c r="B1284" s="10" cm="1">
        <f t="array" ref="B1284">_xlfn._xlws.FILTER(Bookings!C:C, (Bookings!A:A=A1284) * (Bookings!D:D="New"), "NONE")</f>
        <v>44099</v>
      </c>
      <c r="C1284" s="10">
        <v>44713</v>
      </c>
      <c r="D1284" s="9" t="str">
        <v>f6d69d19</v>
      </c>
      <c r="E1284" s="9" t="str">
        <f>_xlfn.XLOOKUP(D1284, Content!A:A, Content!C:C, "NONE")</f>
        <v>English</v>
      </c>
    </row>
    <row r="1285" spans="1:5" x14ac:dyDescent="0.3">
      <c r="A1285" s="9">
        <v>10121</v>
      </c>
      <c r="B1285" s="10" cm="1">
        <f t="array" ref="B1285">_xlfn._xlws.FILTER(Bookings!C:C, (Bookings!A:A=A1285) * (Bookings!D:D="New"), "NONE")</f>
        <v>44099</v>
      </c>
      <c r="C1285" s="10">
        <v>45170</v>
      </c>
      <c r="D1285" s="9" t="str">
        <v>07976026</v>
      </c>
      <c r="E1285" s="9" t="str">
        <f>_xlfn.XLOOKUP(D1285, Content!A:A, Content!C:C, "NONE")</f>
        <v>Malayalam</v>
      </c>
    </row>
    <row r="1286" spans="1:5" x14ac:dyDescent="0.3">
      <c r="A1286" s="9">
        <v>10121</v>
      </c>
      <c r="B1286" s="10" cm="1">
        <f t="array" ref="B1286">_xlfn._xlws.FILTER(Bookings!C:C, (Bookings!A:A=A1286) * (Bookings!D:D="New"), "NONE")</f>
        <v>44099</v>
      </c>
      <c r="C1286" s="10">
        <v>45200</v>
      </c>
      <c r="D1286" s="9" t="str">
        <v>5b93d799</v>
      </c>
      <c r="E1286" s="9" t="str">
        <f>_xlfn.XLOOKUP(D1286, Content!A:A, Content!C:C, "NONE")</f>
        <v>English</v>
      </c>
    </row>
    <row r="1287" spans="1:5" x14ac:dyDescent="0.3">
      <c r="A1287" s="9">
        <v>10121</v>
      </c>
      <c r="B1287" s="10" cm="1">
        <f t="array" ref="B1287">_xlfn._xlws.FILTER(Bookings!C:C, (Bookings!A:A=A1287) * (Bookings!D:D="New"), "NONE")</f>
        <v>44099</v>
      </c>
      <c r="C1287" s="10">
        <v>45505</v>
      </c>
      <c r="D1287" s="9" t="str">
        <v>8ce0be18</v>
      </c>
      <c r="E1287" s="9" t="str">
        <f>_xlfn.XLOOKUP(D1287, Content!A:A, Content!C:C, "NONE")</f>
        <v>Telugu</v>
      </c>
    </row>
    <row r="1288" spans="1:5" x14ac:dyDescent="0.3">
      <c r="A1288" s="9">
        <v>10121</v>
      </c>
      <c r="B1288" s="10" cm="1">
        <f t="array" ref="B1288">_xlfn._xlws.FILTER(Bookings!C:C, (Bookings!A:A=A1288) * (Bookings!D:D="New"), "NONE")</f>
        <v>44099</v>
      </c>
      <c r="C1288" s="10">
        <v>44713</v>
      </c>
      <c r="D1288" s="9" t="str">
        <v>40e9137d</v>
      </c>
      <c r="E1288" s="9" t="str">
        <f>_xlfn.XLOOKUP(D1288, Content!A:A, Content!C:C, "NONE")</f>
        <v>Telugu</v>
      </c>
    </row>
    <row r="1289" spans="1:5" x14ac:dyDescent="0.3">
      <c r="A1289" s="9">
        <v>10121</v>
      </c>
      <c r="B1289" s="10" cm="1">
        <f t="array" ref="B1289">_xlfn._xlws.FILTER(Bookings!C:C, (Bookings!A:A=A1289) * (Bookings!D:D="New"), "NONE")</f>
        <v>44099</v>
      </c>
      <c r="C1289" s="10">
        <v>44713</v>
      </c>
      <c r="D1289" s="9" t="str">
        <v>ae026103</v>
      </c>
      <c r="E1289" s="9" t="str">
        <f>_xlfn.XLOOKUP(D1289, Content!A:A, Content!C:C, "NONE")</f>
        <v>Kannada</v>
      </c>
    </row>
    <row r="1290" spans="1:5" x14ac:dyDescent="0.3">
      <c r="A1290" s="9">
        <v>10122</v>
      </c>
      <c r="B1290" s="10" cm="1">
        <f t="array" ref="B1290">_xlfn._xlws.FILTER(Bookings!C:C, (Bookings!A:A=A1290) * (Bookings!D:D="New"), "NONE")</f>
        <v>43982</v>
      </c>
      <c r="C1290" s="10">
        <v>44835</v>
      </c>
      <c r="D1290" s="9" t="str">
        <v>0cbc4720</v>
      </c>
      <c r="E1290" s="9" t="str">
        <f>_xlfn.XLOOKUP(D1290, Content!A:A, Content!C:C, "NONE")</f>
        <v>Hindi</v>
      </c>
    </row>
    <row r="1291" spans="1:5" x14ac:dyDescent="0.3">
      <c r="A1291" s="9">
        <v>10122</v>
      </c>
      <c r="B1291" s="10" cm="1">
        <f t="array" ref="B1291">_xlfn._xlws.FILTER(Bookings!C:C, (Bookings!A:A=A1291) * (Bookings!D:D="New"), "NONE")</f>
        <v>43982</v>
      </c>
      <c r="C1291" s="10">
        <v>44652</v>
      </c>
      <c r="D1291" s="9" t="str">
        <v>e2949854</v>
      </c>
      <c r="E1291" s="9" t="str">
        <f>_xlfn.XLOOKUP(D1291, Content!A:A, Content!C:C, "NONE")</f>
        <v>Malayalam</v>
      </c>
    </row>
    <row r="1292" spans="1:5" x14ac:dyDescent="0.3">
      <c r="A1292" s="9">
        <v>10122</v>
      </c>
      <c r="B1292" s="10" cm="1">
        <f t="array" ref="B1292">_xlfn._xlws.FILTER(Bookings!C:C, (Bookings!A:A=A1292) * (Bookings!D:D="New"), "NONE")</f>
        <v>43982</v>
      </c>
      <c r="C1292" s="10">
        <v>45383</v>
      </c>
      <c r="D1292" s="9" t="str">
        <v>1b7fe76a</v>
      </c>
      <c r="E1292" s="9" t="str">
        <f>_xlfn.XLOOKUP(D1292, Content!A:A, Content!C:C, "NONE")</f>
        <v>Kannada</v>
      </c>
    </row>
    <row r="1293" spans="1:5" x14ac:dyDescent="0.3">
      <c r="A1293" s="9">
        <v>10122</v>
      </c>
      <c r="B1293" s="10" cm="1">
        <f t="array" ref="B1293">_xlfn._xlws.FILTER(Bookings!C:C, (Bookings!A:A=A1293) * (Bookings!D:D="New"), "NONE")</f>
        <v>43982</v>
      </c>
      <c r="C1293" s="10">
        <v>44866</v>
      </c>
      <c r="D1293" s="9" t="str">
        <v>f6d69d19</v>
      </c>
      <c r="E1293" s="9" t="str">
        <f>_xlfn.XLOOKUP(D1293, Content!A:A, Content!C:C, "NONE")</f>
        <v>English</v>
      </c>
    </row>
    <row r="1294" spans="1:5" x14ac:dyDescent="0.3">
      <c r="A1294" s="9">
        <v>10122</v>
      </c>
      <c r="B1294" s="10" cm="1">
        <f t="array" ref="B1294">_xlfn._xlws.FILTER(Bookings!C:C, (Bookings!A:A=A1294) * (Bookings!D:D="New"), "NONE")</f>
        <v>43982</v>
      </c>
      <c r="C1294" s="10">
        <v>45017</v>
      </c>
      <c r="D1294" s="9" t="str">
        <v>044707f1</v>
      </c>
      <c r="E1294" s="9" t="str">
        <f>_xlfn.XLOOKUP(D1294, Content!A:A, Content!C:C, "NONE")</f>
        <v>Kannada</v>
      </c>
    </row>
    <row r="1295" spans="1:5" x14ac:dyDescent="0.3">
      <c r="A1295" s="9">
        <v>10122</v>
      </c>
      <c r="B1295" s="10" cm="1">
        <f t="array" ref="B1295">_xlfn._xlws.FILTER(Bookings!C:C, (Bookings!A:A=A1295) * (Bookings!D:D="New"), "NONE")</f>
        <v>43982</v>
      </c>
      <c r="C1295" s="10">
        <v>45474</v>
      </c>
      <c r="D1295" s="9" t="str">
        <v>fcc640cb</v>
      </c>
      <c r="E1295" s="9" t="str">
        <f>_xlfn.XLOOKUP(D1295, Content!A:A, Content!C:C, "NONE")</f>
        <v>English</v>
      </c>
    </row>
    <row r="1296" spans="1:5" x14ac:dyDescent="0.3">
      <c r="A1296" s="9">
        <v>10122</v>
      </c>
      <c r="B1296" s="10" cm="1">
        <f t="array" ref="B1296">_xlfn._xlws.FILTER(Bookings!C:C, (Bookings!A:A=A1296) * (Bookings!D:D="New"), "NONE")</f>
        <v>43982</v>
      </c>
      <c r="C1296" s="10">
        <v>45352</v>
      </c>
      <c r="D1296" s="9" t="str">
        <v>9787b7de</v>
      </c>
      <c r="E1296" s="9" t="str">
        <f>_xlfn.XLOOKUP(D1296, Content!A:A, Content!C:C, "NONE")</f>
        <v>Tamil</v>
      </c>
    </row>
    <row r="1297" spans="1:5" x14ac:dyDescent="0.3">
      <c r="A1297" s="9">
        <v>10122</v>
      </c>
      <c r="B1297" s="10" cm="1">
        <f t="array" ref="B1297">_xlfn._xlws.FILTER(Bookings!C:C, (Bookings!A:A=A1297) * (Bookings!D:D="New"), "NONE")</f>
        <v>43982</v>
      </c>
      <c r="C1297" s="10">
        <v>44835</v>
      </c>
      <c r="D1297" s="9" t="str">
        <v>19351768</v>
      </c>
      <c r="E1297" s="9" t="str">
        <f>_xlfn.XLOOKUP(D1297, Content!A:A, Content!C:C, "NONE")</f>
        <v>Malayalam</v>
      </c>
    </row>
    <row r="1298" spans="1:5" x14ac:dyDescent="0.3">
      <c r="A1298" s="9">
        <v>10122</v>
      </c>
      <c r="B1298" s="10" cm="1">
        <f t="array" ref="B1298">_xlfn._xlws.FILTER(Bookings!C:C, (Bookings!A:A=A1298) * (Bookings!D:D="New"), "NONE")</f>
        <v>43982</v>
      </c>
      <c r="C1298" s="10">
        <v>45323</v>
      </c>
      <c r="D1298" s="9" t="str">
        <v>2fa395f5</v>
      </c>
      <c r="E1298" s="9" t="str">
        <f>_xlfn.XLOOKUP(D1298, Content!A:A, Content!C:C, "NONE")</f>
        <v>Telugu</v>
      </c>
    </row>
    <row r="1299" spans="1:5" x14ac:dyDescent="0.3">
      <c r="A1299" s="9">
        <v>10122</v>
      </c>
      <c r="B1299" s="10" cm="1">
        <f t="array" ref="B1299">_xlfn._xlws.FILTER(Bookings!C:C, (Bookings!A:A=A1299) * (Bookings!D:D="New"), "NONE")</f>
        <v>43982</v>
      </c>
      <c r="C1299" s="10">
        <v>45536</v>
      </c>
      <c r="D1299" s="9" t="str">
        <v>b142e834</v>
      </c>
      <c r="E1299" s="9" t="str">
        <f>_xlfn.XLOOKUP(D1299, Content!A:A, Content!C:C, "NONE")</f>
        <v>Hindi</v>
      </c>
    </row>
    <row r="1300" spans="1:5" x14ac:dyDescent="0.3">
      <c r="A1300" s="9">
        <v>10123</v>
      </c>
      <c r="B1300" s="10" cm="1">
        <f t="array" ref="B1300">_xlfn._xlws.FILTER(Bookings!C:C, (Bookings!A:A=A1300) * (Bookings!D:D="New"), "NONE")</f>
        <v>44864</v>
      </c>
      <c r="C1300" s="10">
        <v>44652</v>
      </c>
      <c r="D1300" s="9" t="str">
        <v>74c9ff93</v>
      </c>
      <c r="E1300" s="9" t="str">
        <f>_xlfn.XLOOKUP(D1300, Content!A:A, Content!C:C, "NONE")</f>
        <v>English</v>
      </c>
    </row>
    <row r="1301" spans="1:5" x14ac:dyDescent="0.3">
      <c r="A1301" s="9">
        <v>10123</v>
      </c>
      <c r="B1301" s="10" cm="1">
        <f t="array" ref="B1301">_xlfn._xlws.FILTER(Bookings!C:C, (Bookings!A:A=A1301) * (Bookings!D:D="New"), "NONE")</f>
        <v>44864</v>
      </c>
      <c r="C1301" s="10">
        <v>45444</v>
      </c>
      <c r="D1301" s="9" t="str">
        <v>5c52d1ad</v>
      </c>
      <c r="E1301" s="9" t="str">
        <f>_xlfn.XLOOKUP(D1301, Content!A:A, Content!C:C, "NONE")</f>
        <v>Telugu</v>
      </c>
    </row>
    <row r="1302" spans="1:5" x14ac:dyDescent="0.3">
      <c r="A1302" s="9">
        <v>10123</v>
      </c>
      <c r="B1302" s="10" cm="1">
        <f t="array" ref="B1302">_xlfn._xlws.FILTER(Bookings!C:C, (Bookings!A:A=A1302) * (Bookings!D:D="New"), "NONE")</f>
        <v>44864</v>
      </c>
      <c r="C1302" s="10">
        <v>44652</v>
      </c>
      <c r="D1302" s="9" t="str">
        <v>2560b2d1</v>
      </c>
      <c r="E1302" s="9" t="str">
        <f>_xlfn.XLOOKUP(D1302, Content!A:A, Content!C:C, "NONE")</f>
        <v>Telugu</v>
      </c>
    </row>
    <row r="1303" spans="1:5" x14ac:dyDescent="0.3">
      <c r="A1303" s="9">
        <v>10123</v>
      </c>
      <c r="B1303" s="10" cm="1">
        <f t="array" ref="B1303">_xlfn._xlws.FILTER(Bookings!C:C, (Bookings!A:A=A1303) * (Bookings!D:D="New"), "NONE")</f>
        <v>44864</v>
      </c>
      <c r="C1303" s="10">
        <v>44743</v>
      </c>
      <c r="D1303" s="9" t="str">
        <v>75fa1246</v>
      </c>
      <c r="E1303" s="9" t="str">
        <f>_xlfn.XLOOKUP(D1303, Content!A:A, Content!C:C, "NONE")</f>
        <v>Tamil</v>
      </c>
    </row>
    <row r="1304" spans="1:5" x14ac:dyDescent="0.3">
      <c r="A1304" s="9">
        <v>10123</v>
      </c>
      <c r="B1304" s="10" cm="1">
        <f t="array" ref="B1304">_xlfn._xlws.FILTER(Bookings!C:C, (Bookings!A:A=A1304) * (Bookings!D:D="New"), "NONE")</f>
        <v>44864</v>
      </c>
      <c r="C1304" s="10">
        <v>45108</v>
      </c>
      <c r="D1304" s="9" t="str">
        <v>459528e0</v>
      </c>
      <c r="E1304" s="9" t="str">
        <f>_xlfn.XLOOKUP(D1304, Content!A:A, Content!C:C, "NONE")</f>
        <v>English</v>
      </c>
    </row>
    <row r="1305" spans="1:5" x14ac:dyDescent="0.3">
      <c r="A1305" s="9">
        <v>10123</v>
      </c>
      <c r="B1305" s="10" cm="1">
        <f t="array" ref="B1305">_xlfn._xlws.FILTER(Bookings!C:C, (Bookings!A:A=A1305) * (Bookings!D:D="New"), "NONE")</f>
        <v>44864</v>
      </c>
      <c r="C1305" s="10">
        <v>44562</v>
      </c>
      <c r="D1305" s="9" t="str">
        <v>4130ea10</v>
      </c>
      <c r="E1305" s="9" t="str">
        <f>_xlfn.XLOOKUP(D1305, Content!A:A, Content!C:C, "NONE")</f>
        <v>Kannada</v>
      </c>
    </row>
    <row r="1306" spans="1:5" x14ac:dyDescent="0.3">
      <c r="A1306" s="9">
        <v>10124</v>
      </c>
      <c r="B1306" s="10" cm="1">
        <f t="array" ref="B1306">_xlfn._xlws.FILTER(Bookings!C:C, (Bookings!A:A=A1306) * (Bookings!D:D="New"), "NONE")</f>
        <v>45046</v>
      </c>
      <c r="C1306" s="10">
        <v>45474</v>
      </c>
      <c r="D1306" s="9" t="str">
        <v>40fb817f</v>
      </c>
      <c r="E1306" s="9" t="str">
        <f>_xlfn.XLOOKUP(D1306, Content!A:A, Content!C:C, "NONE")</f>
        <v>Kannada</v>
      </c>
    </row>
    <row r="1307" spans="1:5" x14ac:dyDescent="0.3">
      <c r="A1307" s="9">
        <v>10124</v>
      </c>
      <c r="B1307" s="10" cm="1">
        <f t="array" ref="B1307">_xlfn._xlws.FILTER(Bookings!C:C, (Bookings!A:A=A1307) * (Bookings!D:D="New"), "NONE")</f>
        <v>45046</v>
      </c>
      <c r="C1307" s="10">
        <v>44562</v>
      </c>
      <c r="D1307" s="9" t="str">
        <v>7fc77e90</v>
      </c>
      <c r="E1307" s="9" t="str">
        <f>_xlfn.XLOOKUP(D1307, Content!A:A, Content!C:C, "NONE")</f>
        <v>Malayalam</v>
      </c>
    </row>
    <row r="1308" spans="1:5" x14ac:dyDescent="0.3">
      <c r="A1308" s="9">
        <v>10124</v>
      </c>
      <c r="B1308" s="10" cm="1">
        <f t="array" ref="B1308">_xlfn._xlws.FILTER(Bookings!C:C, (Bookings!A:A=A1308) * (Bookings!D:D="New"), "NONE")</f>
        <v>45046</v>
      </c>
      <c r="C1308" s="10">
        <v>45323</v>
      </c>
      <c r="D1308" s="9" t="str">
        <v>7fb18db3</v>
      </c>
      <c r="E1308" s="9" t="str">
        <f>_xlfn.XLOOKUP(D1308, Content!A:A, Content!C:C, "NONE")</f>
        <v>Hindi</v>
      </c>
    </row>
    <row r="1309" spans="1:5" x14ac:dyDescent="0.3">
      <c r="A1309" s="9">
        <v>10124</v>
      </c>
      <c r="B1309" s="10" cm="1">
        <f t="array" ref="B1309">_xlfn._xlws.FILTER(Bookings!C:C, (Bookings!A:A=A1309) * (Bookings!D:D="New"), "NONE")</f>
        <v>45046</v>
      </c>
      <c r="C1309" s="10">
        <v>45200</v>
      </c>
      <c r="D1309" s="9" t="str">
        <v>872a4423</v>
      </c>
      <c r="E1309" s="9" t="str">
        <f>_xlfn.XLOOKUP(D1309, Content!A:A, Content!C:C, "NONE")</f>
        <v>Hindi</v>
      </c>
    </row>
    <row r="1310" spans="1:5" x14ac:dyDescent="0.3">
      <c r="A1310" s="9">
        <v>10124</v>
      </c>
      <c r="B1310" s="10" cm="1">
        <f t="array" ref="B1310">_xlfn._xlws.FILTER(Bookings!C:C, (Bookings!A:A=A1310) * (Bookings!D:D="New"), "NONE")</f>
        <v>45046</v>
      </c>
      <c r="C1310" s="10">
        <v>45292</v>
      </c>
      <c r="D1310" s="9" t="str">
        <v>e24dee1d</v>
      </c>
      <c r="E1310" s="9" t="str">
        <f>_xlfn.XLOOKUP(D1310, Content!A:A, Content!C:C, "NONE")</f>
        <v>Telugu</v>
      </c>
    </row>
    <row r="1311" spans="1:5" x14ac:dyDescent="0.3">
      <c r="A1311" s="9">
        <v>10125</v>
      </c>
      <c r="B1311" s="10" cm="1">
        <f t="array" ref="B1311">_xlfn._xlws.FILTER(Bookings!C:C, (Bookings!A:A=A1311) * (Bookings!D:D="New"), "NONE")</f>
        <v>44806</v>
      </c>
      <c r="C1311" s="10">
        <v>44958</v>
      </c>
      <c r="D1311" s="9" t="str">
        <v>b72e97f6</v>
      </c>
      <c r="E1311" s="9" t="str">
        <f>_xlfn.XLOOKUP(D1311, Content!A:A, Content!C:C, "NONE")</f>
        <v>Hindi</v>
      </c>
    </row>
    <row r="1312" spans="1:5" x14ac:dyDescent="0.3">
      <c r="A1312" s="9">
        <v>10125</v>
      </c>
      <c r="B1312" s="10" cm="1">
        <f t="array" ref="B1312">_xlfn._xlws.FILTER(Bookings!C:C, (Bookings!A:A=A1312) * (Bookings!D:D="New"), "NONE")</f>
        <v>44806</v>
      </c>
      <c r="C1312" s="10">
        <v>45566</v>
      </c>
      <c r="D1312" s="9" t="str">
        <v>0be1e40e</v>
      </c>
      <c r="E1312" s="9" t="str">
        <f>_xlfn.XLOOKUP(D1312, Content!A:A, Content!C:C, "NONE")</f>
        <v>Telugu</v>
      </c>
    </row>
    <row r="1313" spans="1:5" x14ac:dyDescent="0.3">
      <c r="A1313" s="9">
        <v>10125</v>
      </c>
      <c r="B1313" s="10" cm="1">
        <f t="array" ref="B1313">_xlfn._xlws.FILTER(Bookings!C:C, (Bookings!A:A=A1313) * (Bookings!D:D="New"), "NONE")</f>
        <v>44806</v>
      </c>
      <c r="C1313" s="10">
        <v>45261</v>
      </c>
      <c r="D1313" s="9" t="str">
        <v>7fb18db3</v>
      </c>
      <c r="E1313" s="9" t="str">
        <f>_xlfn.XLOOKUP(D1313, Content!A:A, Content!C:C, "NONE")</f>
        <v>Hindi</v>
      </c>
    </row>
    <row r="1314" spans="1:5" x14ac:dyDescent="0.3">
      <c r="A1314" s="9">
        <v>10125</v>
      </c>
      <c r="B1314" s="10" cm="1">
        <f t="array" ref="B1314">_xlfn._xlws.FILTER(Bookings!C:C, (Bookings!A:A=A1314) * (Bookings!D:D="New"), "NONE")</f>
        <v>44806</v>
      </c>
      <c r="C1314" s="10">
        <v>44682</v>
      </c>
      <c r="D1314" s="9" t="str">
        <v>4cfd0dd8</v>
      </c>
      <c r="E1314" s="9" t="str">
        <f>_xlfn.XLOOKUP(D1314, Content!A:A, Content!C:C, "NONE")</f>
        <v>Kannada</v>
      </c>
    </row>
    <row r="1315" spans="1:5" x14ac:dyDescent="0.3">
      <c r="A1315" s="9">
        <v>10125</v>
      </c>
      <c r="B1315" s="10" cm="1">
        <f t="array" ref="B1315">_xlfn._xlws.FILTER(Bookings!C:C, (Bookings!A:A=A1315) * (Bookings!D:D="New"), "NONE")</f>
        <v>44806</v>
      </c>
      <c r="C1315" s="10">
        <v>44562</v>
      </c>
      <c r="D1315" s="9" t="str">
        <v>39c8c16a</v>
      </c>
      <c r="E1315" s="9" t="str">
        <f>_xlfn.XLOOKUP(D1315, Content!A:A, Content!C:C, "NONE")</f>
        <v>Malayalam</v>
      </c>
    </row>
    <row r="1316" spans="1:5" x14ac:dyDescent="0.3">
      <c r="A1316" s="9">
        <v>10125</v>
      </c>
      <c r="B1316" s="10" cm="1">
        <f t="array" ref="B1316">_xlfn._xlws.FILTER(Bookings!C:C, (Bookings!A:A=A1316) * (Bookings!D:D="New"), "NONE")</f>
        <v>44806</v>
      </c>
      <c r="C1316" s="10">
        <v>45444</v>
      </c>
      <c r="D1316" s="9" t="str">
        <v>f72d44e6</v>
      </c>
      <c r="E1316" s="9" t="str">
        <f>_xlfn.XLOOKUP(D1316, Content!A:A, Content!C:C, "NONE")</f>
        <v>Malayalam</v>
      </c>
    </row>
    <row r="1317" spans="1:5" x14ac:dyDescent="0.3">
      <c r="A1317" s="9">
        <v>10125</v>
      </c>
      <c r="B1317" s="10" cm="1">
        <f t="array" ref="B1317">_xlfn._xlws.FILTER(Bookings!C:C, (Bookings!A:A=A1317) * (Bookings!D:D="New"), "NONE")</f>
        <v>44806</v>
      </c>
      <c r="C1317" s="10">
        <v>45078</v>
      </c>
      <c r="D1317" s="9" t="str">
        <v>ef45c45f</v>
      </c>
      <c r="E1317" s="9" t="str">
        <f>_xlfn.XLOOKUP(D1317, Content!A:A, Content!C:C, "NONE")</f>
        <v>Tamil</v>
      </c>
    </row>
    <row r="1318" spans="1:5" x14ac:dyDescent="0.3">
      <c r="A1318" s="9">
        <v>10126</v>
      </c>
      <c r="B1318" s="10" cm="1">
        <f t="array" ref="B1318">_xlfn._xlws.FILTER(Bookings!C:C, (Bookings!A:A=A1318) * (Bookings!D:D="New"), "NONE")</f>
        <v>45048</v>
      </c>
      <c r="C1318" s="10">
        <v>45108</v>
      </c>
      <c r="D1318" s="9" t="str">
        <v>af4e0c6c</v>
      </c>
      <c r="E1318" s="9" t="str">
        <f>_xlfn.XLOOKUP(D1318, Content!A:A, Content!C:C, "NONE")</f>
        <v>Tamil</v>
      </c>
    </row>
    <row r="1319" spans="1:5" x14ac:dyDescent="0.3">
      <c r="A1319" s="9">
        <v>10126</v>
      </c>
      <c r="B1319" s="10" cm="1">
        <f t="array" ref="B1319">_xlfn._xlws.FILTER(Bookings!C:C, (Bookings!A:A=A1319) * (Bookings!D:D="New"), "NONE")</f>
        <v>45048</v>
      </c>
      <c r="C1319" s="10">
        <v>45261</v>
      </c>
      <c r="D1319" s="9" t="str">
        <v>e2949854</v>
      </c>
      <c r="E1319" s="9" t="str">
        <f>_xlfn.XLOOKUP(D1319, Content!A:A, Content!C:C, "NONE")</f>
        <v>Malayalam</v>
      </c>
    </row>
    <row r="1320" spans="1:5" x14ac:dyDescent="0.3">
      <c r="A1320" s="9">
        <v>10126</v>
      </c>
      <c r="B1320" s="10" cm="1">
        <f t="array" ref="B1320">_xlfn._xlws.FILTER(Bookings!C:C, (Bookings!A:A=A1320) * (Bookings!D:D="New"), "NONE")</f>
        <v>45048</v>
      </c>
      <c r="C1320" s="10">
        <v>45352</v>
      </c>
      <c r="D1320" s="9" t="str">
        <v>591bdfe5</v>
      </c>
      <c r="E1320" s="9" t="str">
        <f>_xlfn.XLOOKUP(D1320, Content!A:A, Content!C:C, "NONE")</f>
        <v>Kannada</v>
      </c>
    </row>
    <row r="1321" spans="1:5" x14ac:dyDescent="0.3">
      <c r="A1321" s="9">
        <v>10126</v>
      </c>
      <c r="B1321" s="10" cm="1">
        <f t="array" ref="B1321">_xlfn._xlws.FILTER(Bookings!C:C, (Bookings!A:A=A1321) * (Bookings!D:D="New"), "NONE")</f>
        <v>45048</v>
      </c>
      <c r="C1321" s="10">
        <v>44652</v>
      </c>
      <c r="D1321" s="9" t="str">
        <v>7e543bc4</v>
      </c>
      <c r="E1321" s="9" t="str">
        <f>_xlfn.XLOOKUP(D1321, Content!A:A, Content!C:C, "NONE")</f>
        <v>Malayalam</v>
      </c>
    </row>
    <row r="1322" spans="1:5" x14ac:dyDescent="0.3">
      <c r="A1322" s="9">
        <v>10126</v>
      </c>
      <c r="B1322" s="10" cm="1">
        <f t="array" ref="B1322">_xlfn._xlws.FILTER(Bookings!C:C, (Bookings!A:A=A1322) * (Bookings!D:D="New"), "NONE")</f>
        <v>45048</v>
      </c>
      <c r="C1322" s="10">
        <v>45108</v>
      </c>
      <c r="D1322" s="9" t="str">
        <v>7fd28e87</v>
      </c>
      <c r="E1322" s="9" t="str">
        <f>_xlfn.XLOOKUP(D1322, Content!A:A, Content!C:C, "NONE")</f>
        <v>Malayalam</v>
      </c>
    </row>
    <row r="1323" spans="1:5" x14ac:dyDescent="0.3">
      <c r="A1323" s="9">
        <v>10126</v>
      </c>
      <c r="B1323" s="10" cm="1">
        <f t="array" ref="B1323">_xlfn._xlws.FILTER(Bookings!C:C, (Bookings!A:A=A1323) * (Bookings!D:D="New"), "NONE")</f>
        <v>45048</v>
      </c>
      <c r="C1323" s="10">
        <v>44986</v>
      </c>
      <c r="D1323" s="9" t="str">
        <v>cc9d9893</v>
      </c>
      <c r="E1323" s="9" t="str">
        <f>_xlfn.XLOOKUP(D1323, Content!A:A, Content!C:C, "NONE")</f>
        <v>Malayalam</v>
      </c>
    </row>
    <row r="1324" spans="1:5" x14ac:dyDescent="0.3">
      <c r="A1324" s="9">
        <v>10126</v>
      </c>
      <c r="B1324" s="10" cm="1">
        <f t="array" ref="B1324">_xlfn._xlws.FILTER(Bookings!C:C, (Bookings!A:A=A1324) * (Bookings!D:D="New"), "NONE")</f>
        <v>45048</v>
      </c>
      <c r="C1324" s="10">
        <v>45444</v>
      </c>
      <c r="D1324" s="9" t="str">
        <v>1b7fe76a</v>
      </c>
      <c r="E1324" s="9" t="str">
        <f>_xlfn.XLOOKUP(D1324, Content!A:A, Content!C:C, "NONE")</f>
        <v>Kannada</v>
      </c>
    </row>
    <row r="1325" spans="1:5" x14ac:dyDescent="0.3">
      <c r="A1325" s="9">
        <v>10126</v>
      </c>
      <c r="B1325" s="10" cm="1">
        <f t="array" ref="B1325">_xlfn._xlws.FILTER(Bookings!C:C, (Bookings!A:A=A1325) * (Bookings!D:D="New"), "NONE")</f>
        <v>45048</v>
      </c>
      <c r="C1325" s="10">
        <v>44743</v>
      </c>
      <c r="D1325" s="9" t="str">
        <v>18f2ed16</v>
      </c>
      <c r="E1325" s="9" t="str">
        <f>_xlfn.XLOOKUP(D1325, Content!A:A, Content!C:C, "NONE")</f>
        <v>Malayalam</v>
      </c>
    </row>
    <row r="1326" spans="1:5" x14ac:dyDescent="0.3">
      <c r="A1326" s="9">
        <v>10126</v>
      </c>
      <c r="B1326" s="10" cm="1">
        <f t="array" ref="B1326">_xlfn._xlws.FILTER(Bookings!C:C, (Bookings!A:A=A1326) * (Bookings!D:D="New"), "NONE")</f>
        <v>45048</v>
      </c>
      <c r="C1326" s="10">
        <v>44682</v>
      </c>
      <c r="D1326" s="9" t="str">
        <v>872a4423</v>
      </c>
      <c r="E1326" s="9" t="str">
        <f>_xlfn.XLOOKUP(D1326, Content!A:A, Content!C:C, "NONE")</f>
        <v>Hindi</v>
      </c>
    </row>
    <row r="1327" spans="1:5" x14ac:dyDescent="0.3">
      <c r="A1327" s="9">
        <v>10126</v>
      </c>
      <c r="B1327" s="10" cm="1">
        <f t="array" ref="B1327">_xlfn._xlws.FILTER(Bookings!C:C, (Bookings!A:A=A1327) * (Bookings!D:D="New"), "NONE")</f>
        <v>45048</v>
      </c>
      <c r="C1327" s="10">
        <v>45474</v>
      </c>
      <c r="D1327" s="9" t="str">
        <v>9452bf77</v>
      </c>
      <c r="E1327" s="9" t="str">
        <f>_xlfn.XLOOKUP(D1327, Content!A:A, Content!C:C, "NONE")</f>
        <v>English</v>
      </c>
    </row>
    <row r="1328" spans="1:5" x14ac:dyDescent="0.3">
      <c r="A1328" s="9">
        <v>10126</v>
      </c>
      <c r="B1328" s="10" cm="1">
        <f t="array" ref="B1328">_xlfn._xlws.FILTER(Bookings!C:C, (Bookings!A:A=A1328) * (Bookings!D:D="New"), "NONE")</f>
        <v>45048</v>
      </c>
      <c r="C1328" s="10">
        <v>44835</v>
      </c>
      <c r="D1328" s="9" t="str">
        <v>e24dee1d</v>
      </c>
      <c r="E1328" s="9" t="str">
        <f>_xlfn.XLOOKUP(D1328, Content!A:A, Content!C:C, "NONE")</f>
        <v>Telugu</v>
      </c>
    </row>
    <row r="1329" spans="1:5" x14ac:dyDescent="0.3">
      <c r="A1329" s="9">
        <v>10126</v>
      </c>
      <c r="B1329" s="10" cm="1">
        <f t="array" ref="B1329">_xlfn._xlws.FILTER(Bookings!C:C, (Bookings!A:A=A1329) * (Bookings!D:D="New"), "NONE")</f>
        <v>45048</v>
      </c>
      <c r="C1329" s="10">
        <v>44621</v>
      </c>
      <c r="D1329" s="9" t="str">
        <v>9787b7de</v>
      </c>
      <c r="E1329" s="9" t="str">
        <f>_xlfn.XLOOKUP(D1329, Content!A:A, Content!C:C, "NONE")</f>
        <v>Tamil</v>
      </c>
    </row>
    <row r="1330" spans="1:5" x14ac:dyDescent="0.3">
      <c r="A1330" s="9">
        <v>10127</v>
      </c>
      <c r="B1330" s="10" cm="1">
        <f t="array" ref="B1330">_xlfn._xlws.FILTER(Bookings!C:C, (Bookings!A:A=A1330) * (Bookings!D:D="New"), "NONE")</f>
        <v>44901</v>
      </c>
      <c r="C1330" s="10">
        <v>44896</v>
      </c>
      <c r="D1330" s="9" t="str">
        <v>fc3255a1</v>
      </c>
      <c r="E1330" s="9" t="str">
        <f>_xlfn.XLOOKUP(D1330, Content!A:A, Content!C:C, "NONE")</f>
        <v>English</v>
      </c>
    </row>
    <row r="1331" spans="1:5" x14ac:dyDescent="0.3">
      <c r="A1331" s="9">
        <v>10127</v>
      </c>
      <c r="B1331" s="10" cm="1">
        <f t="array" ref="B1331">_xlfn._xlws.FILTER(Bookings!C:C, (Bookings!A:A=A1331) * (Bookings!D:D="New"), "NONE")</f>
        <v>44901</v>
      </c>
      <c r="C1331" s="10">
        <v>44713</v>
      </c>
      <c r="D1331" s="9" t="str">
        <v>459528e0</v>
      </c>
      <c r="E1331" s="9" t="str">
        <f>_xlfn.XLOOKUP(D1331, Content!A:A, Content!C:C, "NONE")</f>
        <v>English</v>
      </c>
    </row>
    <row r="1332" spans="1:5" x14ac:dyDescent="0.3">
      <c r="A1332" s="9">
        <v>10127</v>
      </c>
      <c r="B1332" s="10" cm="1">
        <f t="array" ref="B1332">_xlfn._xlws.FILTER(Bookings!C:C, (Bookings!A:A=A1332) * (Bookings!D:D="New"), "NONE")</f>
        <v>44901</v>
      </c>
      <c r="C1332" s="10">
        <v>45047</v>
      </c>
      <c r="D1332" s="9" t="str">
        <v>1187d074</v>
      </c>
      <c r="E1332" s="9" t="str">
        <f>_xlfn.XLOOKUP(D1332, Content!A:A, Content!C:C, "NONE")</f>
        <v>English</v>
      </c>
    </row>
    <row r="1333" spans="1:5" x14ac:dyDescent="0.3">
      <c r="A1333" s="9">
        <v>10127</v>
      </c>
      <c r="B1333" s="10" cm="1">
        <f t="array" ref="B1333">_xlfn._xlws.FILTER(Bookings!C:C, (Bookings!A:A=A1333) * (Bookings!D:D="New"), "NONE")</f>
        <v>44901</v>
      </c>
      <c r="C1333" s="10">
        <v>45139</v>
      </c>
      <c r="D1333" s="9" t="str">
        <v>7e543bc4</v>
      </c>
      <c r="E1333" s="9" t="str">
        <f>_xlfn.XLOOKUP(D1333, Content!A:A, Content!C:C, "NONE")</f>
        <v>Malayalam</v>
      </c>
    </row>
    <row r="1334" spans="1:5" x14ac:dyDescent="0.3">
      <c r="A1334" s="9">
        <v>10127</v>
      </c>
      <c r="B1334" s="10" cm="1">
        <f t="array" ref="B1334">_xlfn._xlws.FILTER(Bookings!C:C, (Bookings!A:A=A1334) * (Bookings!D:D="New"), "NONE")</f>
        <v>44901</v>
      </c>
      <c r="C1334" s="10">
        <v>45474</v>
      </c>
      <c r="D1334" s="9" t="str">
        <v>b72e97f6</v>
      </c>
      <c r="E1334" s="9" t="str">
        <f>_xlfn.XLOOKUP(D1334, Content!A:A, Content!C:C, "NONE")</f>
        <v>Hindi</v>
      </c>
    </row>
    <row r="1335" spans="1:5" x14ac:dyDescent="0.3">
      <c r="A1335" s="9">
        <v>10127</v>
      </c>
      <c r="B1335" s="10" cm="1">
        <f t="array" ref="B1335">_xlfn._xlws.FILTER(Bookings!C:C, (Bookings!A:A=A1335) * (Bookings!D:D="New"), "NONE")</f>
        <v>44901</v>
      </c>
      <c r="C1335" s="10">
        <v>45292</v>
      </c>
      <c r="D1335" s="9" t="str">
        <v>5b93d799</v>
      </c>
      <c r="E1335" s="9" t="str">
        <f>_xlfn.XLOOKUP(D1335, Content!A:A, Content!C:C, "NONE")</f>
        <v>English</v>
      </c>
    </row>
    <row r="1336" spans="1:5" x14ac:dyDescent="0.3">
      <c r="A1336" s="9">
        <v>10127</v>
      </c>
      <c r="B1336" s="10" cm="1">
        <f t="array" ref="B1336">_xlfn._xlws.FILTER(Bookings!C:C, (Bookings!A:A=A1336) * (Bookings!D:D="New"), "NONE")</f>
        <v>44901</v>
      </c>
      <c r="C1336" s="10">
        <v>44835</v>
      </c>
      <c r="D1336" s="9" t="str">
        <v>7fc77e90</v>
      </c>
      <c r="E1336" s="9" t="str">
        <f>_xlfn.XLOOKUP(D1336, Content!A:A, Content!C:C, "NONE")</f>
        <v>Malayalam</v>
      </c>
    </row>
    <row r="1337" spans="1:5" x14ac:dyDescent="0.3">
      <c r="A1337" s="9">
        <v>10127</v>
      </c>
      <c r="B1337" s="10" cm="1">
        <f t="array" ref="B1337">_xlfn._xlws.FILTER(Bookings!C:C, (Bookings!A:A=A1337) * (Bookings!D:D="New"), "NONE")</f>
        <v>44901</v>
      </c>
      <c r="C1337" s="10">
        <v>44835</v>
      </c>
      <c r="D1337" s="9" t="str">
        <v>591bdfe5</v>
      </c>
      <c r="E1337" s="9" t="str">
        <f>_xlfn.XLOOKUP(D1337, Content!A:A, Content!C:C, "NONE")</f>
        <v>Kannada</v>
      </c>
    </row>
    <row r="1338" spans="1:5" x14ac:dyDescent="0.3">
      <c r="A1338" s="9">
        <v>10128</v>
      </c>
      <c r="B1338" s="10" cm="1">
        <f t="array" ref="B1338">_xlfn._xlws.FILTER(Bookings!C:C, (Bookings!A:A=A1338) * (Bookings!D:D="New"), "NONE")</f>
        <v>44415</v>
      </c>
      <c r="C1338" s="10">
        <v>45597</v>
      </c>
      <c r="D1338" s="9" t="str">
        <v>5988d89d</v>
      </c>
      <c r="E1338" s="9" t="str">
        <f>_xlfn.XLOOKUP(D1338, Content!A:A, Content!C:C, "NONE")</f>
        <v>Hindi</v>
      </c>
    </row>
    <row r="1339" spans="1:5" x14ac:dyDescent="0.3">
      <c r="A1339" s="9">
        <v>10128</v>
      </c>
      <c r="B1339" s="10" cm="1">
        <f t="array" ref="B1339">_xlfn._xlws.FILTER(Bookings!C:C, (Bookings!A:A=A1339) * (Bookings!D:D="New"), "NONE")</f>
        <v>44415</v>
      </c>
      <c r="C1339" s="10">
        <v>44958</v>
      </c>
      <c r="D1339" s="9" t="str">
        <v>c741736d</v>
      </c>
      <c r="E1339" s="9" t="str">
        <f>_xlfn.XLOOKUP(D1339, Content!A:A, Content!C:C, "NONE")</f>
        <v>English</v>
      </c>
    </row>
    <row r="1340" spans="1:5" x14ac:dyDescent="0.3">
      <c r="A1340" s="9">
        <v>10128</v>
      </c>
      <c r="B1340" s="10" cm="1">
        <f t="array" ref="B1340">_xlfn._xlws.FILTER(Bookings!C:C, (Bookings!A:A=A1340) * (Bookings!D:D="New"), "NONE")</f>
        <v>44415</v>
      </c>
      <c r="C1340" s="10">
        <v>44593</v>
      </c>
      <c r="D1340" s="9" t="str">
        <v>2aac9072</v>
      </c>
      <c r="E1340" s="9" t="str">
        <f>_xlfn.XLOOKUP(D1340, Content!A:A, Content!C:C, "NONE")</f>
        <v>English</v>
      </c>
    </row>
    <row r="1341" spans="1:5" x14ac:dyDescent="0.3">
      <c r="A1341" s="9">
        <v>10128</v>
      </c>
      <c r="B1341" s="10" cm="1">
        <f t="array" ref="B1341">_xlfn._xlws.FILTER(Bookings!C:C, (Bookings!A:A=A1341) * (Bookings!D:D="New"), "NONE")</f>
        <v>44415</v>
      </c>
      <c r="C1341" s="10">
        <v>45444</v>
      </c>
      <c r="D1341" s="9" t="str">
        <v>2560b2d1</v>
      </c>
      <c r="E1341" s="9" t="str">
        <f>_xlfn.XLOOKUP(D1341, Content!A:A, Content!C:C, "NONE")</f>
        <v>Telugu</v>
      </c>
    </row>
    <row r="1342" spans="1:5" x14ac:dyDescent="0.3">
      <c r="A1342" s="9">
        <v>10128</v>
      </c>
      <c r="B1342" s="10" cm="1">
        <f t="array" ref="B1342">_xlfn._xlws.FILTER(Bookings!C:C, (Bookings!A:A=A1342) * (Bookings!D:D="New"), "NONE")</f>
        <v>44415</v>
      </c>
      <c r="C1342" s="10">
        <v>45383</v>
      </c>
      <c r="D1342" s="9" t="str">
        <v>b06fbc58</v>
      </c>
      <c r="E1342" s="9" t="str">
        <f>_xlfn.XLOOKUP(D1342, Content!A:A, Content!C:C, "NONE")</f>
        <v>Telugu</v>
      </c>
    </row>
    <row r="1343" spans="1:5" x14ac:dyDescent="0.3">
      <c r="A1343" s="9">
        <v>10128</v>
      </c>
      <c r="B1343" s="10" cm="1">
        <f t="array" ref="B1343">_xlfn._xlws.FILTER(Bookings!C:C, (Bookings!A:A=A1343) * (Bookings!D:D="New"), "NONE")</f>
        <v>44415</v>
      </c>
      <c r="C1343" s="10">
        <v>45383</v>
      </c>
      <c r="D1343" s="9" t="str">
        <v>3abe3a47</v>
      </c>
      <c r="E1343" s="9" t="str">
        <f>_xlfn.XLOOKUP(D1343, Content!A:A, Content!C:C, "NONE")</f>
        <v>English</v>
      </c>
    </row>
    <row r="1344" spans="1:5" x14ac:dyDescent="0.3">
      <c r="A1344" s="9">
        <v>10128</v>
      </c>
      <c r="B1344" s="10" cm="1">
        <f t="array" ref="B1344">_xlfn._xlws.FILTER(Bookings!C:C, (Bookings!A:A=A1344) * (Bookings!D:D="New"), "NONE")</f>
        <v>44415</v>
      </c>
      <c r="C1344" s="10">
        <v>45597</v>
      </c>
      <c r="D1344" s="9" t="str">
        <v>67b09f1b</v>
      </c>
      <c r="E1344" s="9" t="str">
        <f>_xlfn.XLOOKUP(D1344, Content!A:A, Content!C:C, "NONE")</f>
        <v>English</v>
      </c>
    </row>
    <row r="1345" spans="1:5" x14ac:dyDescent="0.3">
      <c r="A1345" s="9">
        <v>10128</v>
      </c>
      <c r="B1345" s="10" cm="1">
        <f t="array" ref="B1345">_xlfn._xlws.FILTER(Bookings!C:C, (Bookings!A:A=A1345) * (Bookings!D:D="New"), "NONE")</f>
        <v>44415</v>
      </c>
      <c r="C1345" s="10">
        <v>45383</v>
      </c>
      <c r="D1345" s="9" t="str">
        <v>7495495f</v>
      </c>
      <c r="E1345" s="9" t="str">
        <f>_xlfn.XLOOKUP(D1345, Content!A:A, Content!C:C, "NONE")</f>
        <v>Malayalam</v>
      </c>
    </row>
    <row r="1346" spans="1:5" x14ac:dyDescent="0.3">
      <c r="A1346" s="9">
        <v>10128</v>
      </c>
      <c r="B1346" s="10" cm="1">
        <f t="array" ref="B1346">_xlfn._xlws.FILTER(Bookings!C:C, (Bookings!A:A=A1346) * (Bookings!D:D="New"), "NONE")</f>
        <v>44415</v>
      </c>
      <c r="C1346" s="10">
        <v>44713</v>
      </c>
      <c r="D1346" s="9" t="str">
        <v>459528e0</v>
      </c>
      <c r="E1346" s="9" t="str">
        <f>_xlfn.XLOOKUP(D1346, Content!A:A, Content!C:C, "NONE")</f>
        <v>English</v>
      </c>
    </row>
    <row r="1347" spans="1:5" x14ac:dyDescent="0.3">
      <c r="A1347" s="9">
        <v>10128</v>
      </c>
      <c r="B1347" s="10" cm="1">
        <f t="array" ref="B1347">_xlfn._xlws.FILTER(Bookings!C:C, (Bookings!A:A=A1347) * (Bookings!D:D="New"), "NONE")</f>
        <v>44415</v>
      </c>
      <c r="C1347" s="10">
        <v>45597</v>
      </c>
      <c r="D1347" s="9" t="str">
        <v>75fa1246</v>
      </c>
      <c r="E1347" s="9" t="str">
        <f>_xlfn.XLOOKUP(D1347, Content!A:A, Content!C:C, "NONE")</f>
        <v>Tamil</v>
      </c>
    </row>
    <row r="1348" spans="1:5" x14ac:dyDescent="0.3">
      <c r="A1348" s="9">
        <v>10128</v>
      </c>
      <c r="B1348" s="10" cm="1">
        <f t="array" ref="B1348">_xlfn._xlws.FILTER(Bookings!C:C, (Bookings!A:A=A1348) * (Bookings!D:D="New"), "NONE")</f>
        <v>44415</v>
      </c>
      <c r="C1348" s="10">
        <v>45108</v>
      </c>
      <c r="D1348" s="9" t="str">
        <v>2888a95e</v>
      </c>
      <c r="E1348" s="9" t="str">
        <f>_xlfn.XLOOKUP(D1348, Content!A:A, Content!C:C, "NONE")</f>
        <v>Tamil</v>
      </c>
    </row>
    <row r="1349" spans="1:5" x14ac:dyDescent="0.3">
      <c r="A1349" s="9">
        <v>10128</v>
      </c>
      <c r="B1349" s="10" cm="1">
        <f t="array" ref="B1349">_xlfn._xlws.FILTER(Bookings!C:C, (Bookings!A:A=A1349) * (Bookings!D:D="New"), "NONE")</f>
        <v>44415</v>
      </c>
      <c r="C1349" s="10">
        <v>45292</v>
      </c>
      <c r="D1349" s="9" t="str">
        <v>c1fb785c</v>
      </c>
      <c r="E1349" s="9" t="str">
        <f>_xlfn.XLOOKUP(D1349, Content!A:A, Content!C:C, "NONE")</f>
        <v>Malayalam</v>
      </c>
    </row>
    <row r="1350" spans="1:5" x14ac:dyDescent="0.3">
      <c r="A1350" s="9">
        <v>10128</v>
      </c>
      <c r="B1350" s="10" cm="1">
        <f t="array" ref="B1350">_xlfn._xlws.FILTER(Bookings!C:C, (Bookings!A:A=A1350) * (Bookings!D:D="New"), "NONE")</f>
        <v>44415</v>
      </c>
      <c r="C1350" s="10">
        <v>45444</v>
      </c>
      <c r="D1350" s="9" t="str">
        <v>30bb7728</v>
      </c>
      <c r="E1350" s="9" t="str">
        <f>_xlfn.XLOOKUP(D1350, Content!A:A, Content!C:C, "NONE")</f>
        <v>Tamil</v>
      </c>
    </row>
    <row r="1351" spans="1:5" x14ac:dyDescent="0.3">
      <c r="A1351" s="9">
        <v>10129</v>
      </c>
      <c r="B1351" s="10" cm="1">
        <f t="array" ref="B1351">_xlfn._xlws.FILTER(Bookings!C:C, (Bookings!A:A=A1351) * (Bookings!D:D="New"), "NONE")</f>
        <v>44283</v>
      </c>
      <c r="C1351" s="10">
        <v>45261</v>
      </c>
      <c r="D1351" s="9" t="str">
        <v>fa1a76a3</v>
      </c>
      <c r="E1351" s="9" t="str">
        <f>_xlfn.XLOOKUP(D1351, Content!A:A, Content!C:C, "NONE")</f>
        <v>Tamil</v>
      </c>
    </row>
    <row r="1352" spans="1:5" x14ac:dyDescent="0.3">
      <c r="A1352" s="9">
        <v>10129</v>
      </c>
      <c r="B1352" s="10" cm="1">
        <f t="array" ref="B1352">_xlfn._xlws.FILTER(Bookings!C:C, (Bookings!A:A=A1352) * (Bookings!D:D="New"), "NONE")</f>
        <v>44283</v>
      </c>
      <c r="C1352" s="10">
        <v>45383</v>
      </c>
      <c r="D1352" s="9" t="str">
        <v>7fc77e90</v>
      </c>
      <c r="E1352" s="9" t="str">
        <f>_xlfn.XLOOKUP(D1352, Content!A:A, Content!C:C, "NONE")</f>
        <v>Malayalam</v>
      </c>
    </row>
    <row r="1353" spans="1:5" x14ac:dyDescent="0.3">
      <c r="A1353" s="9">
        <v>10129</v>
      </c>
      <c r="B1353" s="10" cm="1">
        <f t="array" ref="B1353">_xlfn._xlws.FILTER(Bookings!C:C, (Bookings!A:A=A1353) * (Bookings!D:D="New"), "NONE")</f>
        <v>44283</v>
      </c>
      <c r="C1353" s="10">
        <v>45323</v>
      </c>
      <c r="D1353" s="9" t="str">
        <v>2f9c6d63</v>
      </c>
      <c r="E1353" s="9" t="str">
        <f>_xlfn.XLOOKUP(D1353, Content!A:A, Content!C:C, "NONE")</f>
        <v>Tamil</v>
      </c>
    </row>
    <row r="1354" spans="1:5" x14ac:dyDescent="0.3">
      <c r="A1354" s="9">
        <v>10129</v>
      </c>
      <c r="B1354" s="10" cm="1">
        <f t="array" ref="B1354">_xlfn._xlws.FILTER(Bookings!C:C, (Bookings!A:A=A1354) * (Bookings!D:D="New"), "NONE")</f>
        <v>44283</v>
      </c>
      <c r="C1354" s="10">
        <v>45292</v>
      </c>
      <c r="D1354" s="9" t="str">
        <v>af4e0c6c</v>
      </c>
      <c r="E1354" s="9" t="str">
        <f>_xlfn.XLOOKUP(D1354, Content!A:A, Content!C:C, "NONE")</f>
        <v>Tamil</v>
      </c>
    </row>
    <row r="1355" spans="1:5" x14ac:dyDescent="0.3">
      <c r="A1355" s="9">
        <v>10129</v>
      </c>
      <c r="B1355" s="10" cm="1">
        <f t="array" ref="B1355">_xlfn._xlws.FILTER(Bookings!C:C, (Bookings!A:A=A1355) * (Bookings!D:D="New"), "NONE")</f>
        <v>44283</v>
      </c>
      <c r="C1355" s="10">
        <v>45383</v>
      </c>
      <c r="D1355" s="9" t="str">
        <v>c5c4fdf9</v>
      </c>
      <c r="E1355" s="9" t="str">
        <f>_xlfn.XLOOKUP(D1355, Content!A:A, Content!C:C, "NONE")</f>
        <v>Telugu</v>
      </c>
    </row>
    <row r="1356" spans="1:5" x14ac:dyDescent="0.3">
      <c r="A1356" s="9">
        <v>10129</v>
      </c>
      <c r="B1356" s="10" cm="1">
        <f t="array" ref="B1356">_xlfn._xlws.FILTER(Bookings!C:C, (Bookings!A:A=A1356) * (Bookings!D:D="New"), "NONE")</f>
        <v>44283</v>
      </c>
      <c r="C1356" s="10">
        <v>45323</v>
      </c>
      <c r="D1356" s="9" t="str">
        <v>c1fb785c</v>
      </c>
      <c r="E1356" s="9" t="str">
        <f>_xlfn.XLOOKUP(D1356, Content!A:A, Content!C:C, "NONE")</f>
        <v>Malayalam</v>
      </c>
    </row>
    <row r="1357" spans="1:5" x14ac:dyDescent="0.3">
      <c r="A1357" s="9">
        <v>10129</v>
      </c>
      <c r="B1357" s="10" cm="1">
        <f t="array" ref="B1357">_xlfn._xlws.FILTER(Bookings!C:C, (Bookings!A:A=A1357) * (Bookings!D:D="New"), "NONE")</f>
        <v>44283</v>
      </c>
      <c r="C1357" s="10">
        <v>44713</v>
      </c>
      <c r="D1357" s="9" t="str">
        <v>cc777b0c</v>
      </c>
      <c r="E1357" s="9" t="str">
        <f>_xlfn.XLOOKUP(D1357, Content!A:A, Content!C:C, "NONE")</f>
        <v>Hindi</v>
      </c>
    </row>
    <row r="1358" spans="1:5" x14ac:dyDescent="0.3">
      <c r="A1358" s="9">
        <v>10129</v>
      </c>
      <c r="B1358" s="10" cm="1">
        <f t="array" ref="B1358">_xlfn._xlws.FILTER(Bookings!C:C, (Bookings!A:A=A1358) * (Bookings!D:D="New"), "NONE")</f>
        <v>44283</v>
      </c>
      <c r="C1358" s="10">
        <v>44835</v>
      </c>
      <c r="D1358" s="9" t="str">
        <v>40fb817f</v>
      </c>
      <c r="E1358" s="9" t="str">
        <f>_xlfn.XLOOKUP(D1358, Content!A:A, Content!C:C, "NONE")</f>
        <v>Kannada</v>
      </c>
    </row>
    <row r="1359" spans="1:5" x14ac:dyDescent="0.3">
      <c r="A1359" s="9">
        <v>10129</v>
      </c>
      <c r="B1359" s="10" cm="1">
        <f t="array" ref="B1359">_xlfn._xlws.FILTER(Bookings!C:C, (Bookings!A:A=A1359) * (Bookings!D:D="New"), "NONE")</f>
        <v>44283</v>
      </c>
      <c r="C1359" s="10">
        <v>45292</v>
      </c>
      <c r="D1359" s="9" t="str">
        <v>c741736d</v>
      </c>
      <c r="E1359" s="9" t="str">
        <f>_xlfn.XLOOKUP(D1359, Content!A:A, Content!C:C, "NONE")</f>
        <v>English</v>
      </c>
    </row>
    <row r="1360" spans="1:5" x14ac:dyDescent="0.3">
      <c r="A1360" s="9">
        <v>10129</v>
      </c>
      <c r="B1360" s="10" cm="1">
        <f t="array" ref="B1360">_xlfn._xlws.FILTER(Bookings!C:C, (Bookings!A:A=A1360) * (Bookings!D:D="New"), "NONE")</f>
        <v>44283</v>
      </c>
      <c r="C1360" s="10">
        <v>45017</v>
      </c>
      <c r="D1360" s="9" t="str">
        <v>7495495f</v>
      </c>
      <c r="E1360" s="9" t="str">
        <f>_xlfn.XLOOKUP(D1360, Content!A:A, Content!C:C, "NONE")</f>
        <v>Malayalam</v>
      </c>
    </row>
    <row r="1361" spans="1:5" x14ac:dyDescent="0.3">
      <c r="A1361" s="9">
        <v>10129</v>
      </c>
      <c r="B1361" s="10" cm="1">
        <f t="array" ref="B1361">_xlfn._xlws.FILTER(Bookings!C:C, (Bookings!A:A=A1361) * (Bookings!D:D="New"), "NONE")</f>
        <v>44283</v>
      </c>
      <c r="C1361" s="10">
        <v>45047</v>
      </c>
      <c r="D1361" s="9" t="str">
        <v>f1c74cb8</v>
      </c>
      <c r="E1361" s="9" t="str">
        <f>_xlfn.XLOOKUP(D1361, Content!A:A, Content!C:C, "NONE")</f>
        <v>Kannada</v>
      </c>
    </row>
    <row r="1362" spans="1:5" x14ac:dyDescent="0.3">
      <c r="A1362" s="9">
        <v>10129</v>
      </c>
      <c r="B1362" s="10" cm="1">
        <f t="array" ref="B1362">_xlfn._xlws.FILTER(Bookings!C:C, (Bookings!A:A=A1362) * (Bookings!D:D="New"), "NONE")</f>
        <v>44283</v>
      </c>
      <c r="C1362" s="10">
        <v>44593</v>
      </c>
      <c r="D1362" s="9" t="str">
        <v>18110fb2</v>
      </c>
      <c r="E1362" s="9" t="str">
        <f>_xlfn.XLOOKUP(D1362, Content!A:A, Content!C:C, "NONE")</f>
        <v>Telugu</v>
      </c>
    </row>
    <row r="1363" spans="1:5" x14ac:dyDescent="0.3">
      <c r="A1363" s="9">
        <v>10129</v>
      </c>
      <c r="B1363" s="10" cm="1">
        <f t="array" ref="B1363">_xlfn._xlws.FILTER(Bookings!C:C, (Bookings!A:A=A1363) * (Bookings!D:D="New"), "NONE")</f>
        <v>44283</v>
      </c>
      <c r="C1363" s="10">
        <v>44835</v>
      </c>
      <c r="D1363" s="9" t="str">
        <v>fe8686d0</v>
      </c>
      <c r="E1363" s="9" t="str">
        <f>_xlfn.XLOOKUP(D1363, Content!A:A, Content!C:C, "NONE")</f>
        <v>Telugu</v>
      </c>
    </row>
    <row r="1364" spans="1:5" x14ac:dyDescent="0.3">
      <c r="A1364" s="9">
        <v>10130</v>
      </c>
      <c r="B1364" s="10" cm="1">
        <f t="array" ref="B1364">_xlfn._xlws.FILTER(Bookings!C:C, (Bookings!A:A=A1364) * (Bookings!D:D="New"), "NONE")</f>
        <v>44753</v>
      </c>
      <c r="C1364" s="10">
        <v>45170</v>
      </c>
      <c r="D1364" s="9" t="str">
        <v>9787b7de</v>
      </c>
      <c r="E1364" s="9" t="str">
        <f>_xlfn.XLOOKUP(D1364, Content!A:A, Content!C:C, "NONE")</f>
        <v>Tamil</v>
      </c>
    </row>
    <row r="1365" spans="1:5" x14ac:dyDescent="0.3">
      <c r="A1365" s="9">
        <v>10130</v>
      </c>
      <c r="B1365" s="10" cm="1">
        <f t="array" ref="B1365">_xlfn._xlws.FILTER(Bookings!C:C, (Bookings!A:A=A1365) * (Bookings!D:D="New"), "NONE")</f>
        <v>44753</v>
      </c>
      <c r="C1365" s="10">
        <v>44896</v>
      </c>
      <c r="D1365" s="9" t="str">
        <v>6fc6d737</v>
      </c>
      <c r="E1365" s="9" t="str">
        <f>_xlfn.XLOOKUP(D1365, Content!A:A, Content!C:C, "NONE")</f>
        <v>Malayalam</v>
      </c>
    </row>
    <row r="1366" spans="1:5" x14ac:dyDescent="0.3">
      <c r="A1366" s="9">
        <v>10130</v>
      </c>
      <c r="B1366" s="10" cm="1">
        <f t="array" ref="B1366">_xlfn._xlws.FILTER(Bookings!C:C, (Bookings!A:A=A1366) * (Bookings!D:D="New"), "NONE")</f>
        <v>44753</v>
      </c>
      <c r="C1366" s="10">
        <v>45231</v>
      </c>
      <c r="D1366" s="9" t="str">
        <v>7bc7f2c7</v>
      </c>
      <c r="E1366" s="9" t="str">
        <f>_xlfn.XLOOKUP(D1366, Content!A:A, Content!C:C, "NONE")</f>
        <v>Tamil</v>
      </c>
    </row>
    <row r="1367" spans="1:5" x14ac:dyDescent="0.3">
      <c r="A1367" s="9">
        <v>10130</v>
      </c>
      <c r="B1367" s="10" cm="1">
        <f t="array" ref="B1367">_xlfn._xlws.FILTER(Bookings!C:C, (Bookings!A:A=A1367) * (Bookings!D:D="New"), "NONE")</f>
        <v>44753</v>
      </c>
      <c r="C1367" s="10">
        <v>44866</v>
      </c>
      <c r="D1367" s="9" t="str">
        <v>67b09f1b</v>
      </c>
      <c r="E1367" s="9" t="str">
        <f>_xlfn.XLOOKUP(D1367, Content!A:A, Content!C:C, "NONE")</f>
        <v>English</v>
      </c>
    </row>
    <row r="1368" spans="1:5" x14ac:dyDescent="0.3">
      <c r="A1368" s="9">
        <v>10130</v>
      </c>
      <c r="B1368" s="10" cm="1">
        <f t="array" ref="B1368">_xlfn._xlws.FILTER(Bookings!C:C, (Bookings!A:A=A1368) * (Bookings!D:D="New"), "NONE")</f>
        <v>44753</v>
      </c>
      <c r="C1368" s="10">
        <v>44593</v>
      </c>
      <c r="D1368" s="9" t="str">
        <v>9452bf77</v>
      </c>
      <c r="E1368" s="9" t="str">
        <f>_xlfn.XLOOKUP(D1368, Content!A:A, Content!C:C, "NONE")</f>
        <v>English</v>
      </c>
    </row>
    <row r="1369" spans="1:5" x14ac:dyDescent="0.3">
      <c r="A1369" s="9">
        <v>10130</v>
      </c>
      <c r="B1369" s="10" cm="1">
        <f t="array" ref="B1369">_xlfn._xlws.FILTER(Bookings!C:C, (Bookings!A:A=A1369) * (Bookings!D:D="New"), "NONE")</f>
        <v>44753</v>
      </c>
      <c r="C1369" s="10">
        <v>44774</v>
      </c>
      <c r="D1369" s="9" t="str">
        <v>1187d074</v>
      </c>
      <c r="E1369" s="9" t="str">
        <f>_xlfn.XLOOKUP(D1369, Content!A:A, Content!C:C, "NONE")</f>
        <v>English</v>
      </c>
    </row>
    <row r="1370" spans="1:5" x14ac:dyDescent="0.3">
      <c r="A1370" s="9">
        <v>10130</v>
      </c>
      <c r="B1370" s="10" cm="1">
        <f t="array" ref="B1370">_xlfn._xlws.FILTER(Bookings!C:C, (Bookings!A:A=A1370) * (Bookings!D:D="New"), "NONE")</f>
        <v>44753</v>
      </c>
      <c r="C1370" s="10">
        <v>44713</v>
      </c>
      <c r="D1370" s="9" t="str">
        <v>c324f9b4</v>
      </c>
      <c r="E1370" s="9" t="str">
        <f>_xlfn.XLOOKUP(D1370, Content!A:A, Content!C:C, "NONE")</f>
        <v>Tamil</v>
      </c>
    </row>
    <row r="1371" spans="1:5" x14ac:dyDescent="0.3">
      <c r="A1371" s="9">
        <v>10130</v>
      </c>
      <c r="B1371" s="10" cm="1">
        <f t="array" ref="B1371">_xlfn._xlws.FILTER(Bookings!C:C, (Bookings!A:A=A1371) * (Bookings!D:D="New"), "NONE")</f>
        <v>44753</v>
      </c>
      <c r="C1371" s="10">
        <v>44713</v>
      </c>
      <c r="D1371" s="9" t="str">
        <v>35e41ff6</v>
      </c>
      <c r="E1371" s="9" t="str">
        <f>_xlfn.XLOOKUP(D1371, Content!A:A, Content!C:C, "NONE")</f>
        <v>Telugu</v>
      </c>
    </row>
    <row r="1372" spans="1:5" x14ac:dyDescent="0.3">
      <c r="A1372" s="9">
        <v>10130</v>
      </c>
      <c r="B1372" s="10" cm="1">
        <f t="array" ref="B1372">_xlfn._xlws.FILTER(Bookings!C:C, (Bookings!A:A=A1372) * (Bookings!D:D="New"), "NONE")</f>
        <v>44753</v>
      </c>
      <c r="C1372" s="10">
        <v>45505</v>
      </c>
      <c r="D1372" s="9" t="str">
        <v>4cfd0dd8</v>
      </c>
      <c r="E1372" s="9" t="str">
        <f>_xlfn.XLOOKUP(D1372, Content!A:A, Content!C:C, "NONE")</f>
        <v>Kannada</v>
      </c>
    </row>
    <row r="1373" spans="1:5" x14ac:dyDescent="0.3">
      <c r="A1373" s="9">
        <v>10130</v>
      </c>
      <c r="B1373" s="10" cm="1">
        <f t="array" ref="B1373">_xlfn._xlws.FILTER(Bookings!C:C, (Bookings!A:A=A1373) * (Bookings!D:D="New"), "NONE")</f>
        <v>44753</v>
      </c>
      <c r="C1373" s="10">
        <v>44896</v>
      </c>
      <c r="D1373" s="9" t="str">
        <v>b72e97f6</v>
      </c>
      <c r="E1373" s="9" t="str">
        <f>_xlfn.XLOOKUP(D1373, Content!A:A, Content!C:C, "NONE")</f>
        <v>Hindi</v>
      </c>
    </row>
    <row r="1374" spans="1:5" x14ac:dyDescent="0.3">
      <c r="A1374" s="9">
        <v>10130</v>
      </c>
      <c r="B1374" s="10" cm="1">
        <f t="array" ref="B1374">_xlfn._xlws.FILTER(Bookings!C:C, (Bookings!A:A=A1374) * (Bookings!D:D="New"), "NONE")</f>
        <v>44753</v>
      </c>
      <c r="C1374" s="10">
        <v>45139</v>
      </c>
      <c r="D1374" s="9" t="str">
        <v>c1fb785c</v>
      </c>
      <c r="E1374" s="9" t="str">
        <f>_xlfn.XLOOKUP(D1374, Content!A:A, Content!C:C, "NONE")</f>
        <v>Malayalam</v>
      </c>
    </row>
    <row r="1375" spans="1:5" x14ac:dyDescent="0.3">
      <c r="A1375" s="9">
        <v>10130</v>
      </c>
      <c r="B1375" s="10" cm="1">
        <f t="array" ref="B1375">_xlfn._xlws.FILTER(Bookings!C:C, (Bookings!A:A=A1375) * (Bookings!D:D="New"), "NONE")</f>
        <v>44753</v>
      </c>
      <c r="C1375" s="10">
        <v>45413</v>
      </c>
      <c r="D1375" s="9" t="str">
        <v>5c52d1ad</v>
      </c>
      <c r="E1375" s="9" t="str">
        <f>_xlfn.XLOOKUP(D1375, Content!A:A, Content!C:C, "NONE")</f>
        <v>Telugu</v>
      </c>
    </row>
    <row r="1376" spans="1:5" x14ac:dyDescent="0.3">
      <c r="A1376" s="9">
        <v>10131</v>
      </c>
      <c r="B1376" s="10" cm="1">
        <f t="array" ref="B1376">_xlfn._xlws.FILTER(Bookings!C:C, (Bookings!A:A=A1376) * (Bookings!D:D="New"), "NONE")</f>
        <v>44375</v>
      </c>
      <c r="C1376" s="10">
        <v>45047</v>
      </c>
      <c r="D1376" s="9" t="str">
        <v>982b8061</v>
      </c>
      <c r="E1376" s="9" t="str">
        <f>_xlfn.XLOOKUP(D1376, Content!A:A, Content!C:C, "NONE")</f>
        <v>Malayalam</v>
      </c>
    </row>
    <row r="1377" spans="1:5" x14ac:dyDescent="0.3">
      <c r="A1377" s="9">
        <v>10131</v>
      </c>
      <c r="B1377" s="10" cm="1">
        <f t="array" ref="B1377">_xlfn._xlws.FILTER(Bookings!C:C, (Bookings!A:A=A1377) * (Bookings!D:D="New"), "NONE")</f>
        <v>44375</v>
      </c>
      <c r="C1377" s="10">
        <v>44774</v>
      </c>
      <c r="D1377" s="9" t="str">
        <v>c5000cc1</v>
      </c>
      <c r="E1377" s="9" t="str">
        <f>_xlfn.XLOOKUP(D1377, Content!A:A, Content!C:C, "NONE")</f>
        <v>Malayalam</v>
      </c>
    </row>
    <row r="1378" spans="1:5" x14ac:dyDescent="0.3">
      <c r="A1378" s="9">
        <v>10131</v>
      </c>
      <c r="B1378" s="10" cm="1">
        <f t="array" ref="B1378">_xlfn._xlws.FILTER(Bookings!C:C, (Bookings!A:A=A1378) * (Bookings!D:D="New"), "NONE")</f>
        <v>44375</v>
      </c>
      <c r="C1378" s="10">
        <v>45017</v>
      </c>
      <c r="D1378" s="9" t="str">
        <v>618d5c47</v>
      </c>
      <c r="E1378" s="9" t="str">
        <f>_xlfn.XLOOKUP(D1378, Content!A:A, Content!C:C, "NONE")</f>
        <v>Hindi</v>
      </c>
    </row>
    <row r="1379" spans="1:5" x14ac:dyDescent="0.3">
      <c r="A1379" s="9">
        <v>10131</v>
      </c>
      <c r="B1379" s="10" cm="1">
        <f t="array" ref="B1379">_xlfn._xlws.FILTER(Bookings!C:C, (Bookings!A:A=A1379) * (Bookings!D:D="New"), "NONE")</f>
        <v>44375</v>
      </c>
      <c r="C1379" s="10">
        <v>44835</v>
      </c>
      <c r="D1379" s="9" t="str">
        <v>5b93d799</v>
      </c>
      <c r="E1379" s="9" t="str">
        <f>_xlfn.XLOOKUP(D1379, Content!A:A, Content!C:C, "NONE")</f>
        <v>English</v>
      </c>
    </row>
    <row r="1380" spans="1:5" x14ac:dyDescent="0.3">
      <c r="A1380" s="9">
        <v>10131</v>
      </c>
      <c r="B1380" s="10" cm="1">
        <f t="array" ref="B1380">_xlfn._xlws.FILTER(Bookings!C:C, (Bookings!A:A=A1380) * (Bookings!D:D="New"), "NONE")</f>
        <v>44375</v>
      </c>
      <c r="C1380" s="10">
        <v>44562</v>
      </c>
      <c r="D1380" s="9" t="str">
        <v>a4c168f1</v>
      </c>
      <c r="E1380" s="9" t="str">
        <f>_xlfn.XLOOKUP(D1380, Content!A:A, Content!C:C, "NONE")</f>
        <v>Telugu</v>
      </c>
    </row>
    <row r="1381" spans="1:5" x14ac:dyDescent="0.3">
      <c r="A1381" s="9">
        <v>10131</v>
      </c>
      <c r="B1381" s="10" cm="1">
        <f t="array" ref="B1381">_xlfn._xlws.FILTER(Bookings!C:C, (Bookings!A:A=A1381) * (Bookings!D:D="New"), "NONE")</f>
        <v>44375</v>
      </c>
      <c r="C1381" s="10">
        <v>45627</v>
      </c>
      <c r="D1381" s="9" t="str">
        <v>872a4423</v>
      </c>
      <c r="E1381" s="9" t="str">
        <f>_xlfn.XLOOKUP(D1381, Content!A:A, Content!C:C, "NONE")</f>
        <v>Hindi</v>
      </c>
    </row>
    <row r="1382" spans="1:5" x14ac:dyDescent="0.3">
      <c r="A1382" s="9">
        <v>10131</v>
      </c>
      <c r="B1382" s="10" cm="1">
        <f t="array" ref="B1382">_xlfn._xlws.FILTER(Bookings!C:C, (Bookings!A:A=A1382) * (Bookings!D:D="New"), "NONE")</f>
        <v>44375</v>
      </c>
      <c r="C1382" s="10">
        <v>45566</v>
      </c>
      <c r="D1382" s="9" t="str">
        <v>f83fb848</v>
      </c>
      <c r="E1382" s="9" t="str">
        <f>_xlfn.XLOOKUP(D1382, Content!A:A, Content!C:C, "NONE")</f>
        <v>Malayalam</v>
      </c>
    </row>
    <row r="1383" spans="1:5" x14ac:dyDescent="0.3">
      <c r="A1383" s="9">
        <v>10131</v>
      </c>
      <c r="B1383" s="10" cm="1">
        <f t="array" ref="B1383">_xlfn._xlws.FILTER(Bookings!C:C, (Bookings!A:A=A1383) * (Bookings!D:D="New"), "NONE")</f>
        <v>44375</v>
      </c>
      <c r="C1383" s="10">
        <v>45352</v>
      </c>
      <c r="D1383" s="9" t="str">
        <v>e9c2f251</v>
      </c>
      <c r="E1383" s="9" t="str">
        <f>_xlfn.XLOOKUP(D1383, Content!A:A, Content!C:C, "NONE")</f>
        <v>Telugu</v>
      </c>
    </row>
    <row r="1384" spans="1:5" x14ac:dyDescent="0.3">
      <c r="A1384" s="9">
        <v>10131</v>
      </c>
      <c r="B1384" s="10" cm="1">
        <f t="array" ref="B1384">_xlfn._xlws.FILTER(Bookings!C:C, (Bookings!A:A=A1384) * (Bookings!D:D="New"), "NONE")</f>
        <v>44375</v>
      </c>
      <c r="C1384" s="10">
        <v>44652</v>
      </c>
      <c r="D1384" s="9" t="str">
        <v>4cfd0dd8</v>
      </c>
      <c r="E1384" s="9" t="str">
        <f>_xlfn.XLOOKUP(D1384, Content!A:A, Content!C:C, "NONE")</f>
        <v>Kannada</v>
      </c>
    </row>
    <row r="1385" spans="1:5" x14ac:dyDescent="0.3">
      <c r="A1385" s="9">
        <v>10131</v>
      </c>
      <c r="B1385" s="10" cm="1">
        <f t="array" ref="B1385">_xlfn._xlws.FILTER(Bookings!C:C, (Bookings!A:A=A1385) * (Bookings!D:D="New"), "NONE")</f>
        <v>44375</v>
      </c>
      <c r="C1385" s="10">
        <v>44774</v>
      </c>
      <c r="D1385" s="9" t="str">
        <v>53dcee70</v>
      </c>
      <c r="E1385" s="9" t="str">
        <f>_xlfn.XLOOKUP(D1385, Content!A:A, Content!C:C, "NONE")</f>
        <v>Kannada</v>
      </c>
    </row>
    <row r="1386" spans="1:5" x14ac:dyDescent="0.3">
      <c r="A1386" s="9">
        <v>10131</v>
      </c>
      <c r="B1386" s="10" cm="1">
        <f t="array" ref="B1386">_xlfn._xlws.FILTER(Bookings!C:C, (Bookings!A:A=A1386) * (Bookings!D:D="New"), "NONE")</f>
        <v>44375</v>
      </c>
      <c r="C1386" s="10">
        <v>45292</v>
      </c>
      <c r="D1386" s="9" t="str">
        <v>2aac9072</v>
      </c>
      <c r="E1386" s="9" t="str">
        <f>_xlfn.XLOOKUP(D1386, Content!A:A, Content!C:C, "NONE")</f>
        <v>English</v>
      </c>
    </row>
    <row r="1387" spans="1:5" x14ac:dyDescent="0.3">
      <c r="A1387" s="9">
        <v>10131</v>
      </c>
      <c r="B1387" s="10" cm="1">
        <f t="array" ref="B1387">_xlfn._xlws.FILTER(Bookings!C:C, (Bookings!A:A=A1387) * (Bookings!D:D="New"), "NONE")</f>
        <v>44375</v>
      </c>
      <c r="C1387" s="10">
        <v>44562</v>
      </c>
      <c r="D1387" s="9" t="str">
        <v>607da286</v>
      </c>
      <c r="E1387" s="9" t="str">
        <f>_xlfn.XLOOKUP(D1387, Content!A:A, Content!C:C, "NONE")</f>
        <v>Kannada</v>
      </c>
    </row>
    <row r="1388" spans="1:5" x14ac:dyDescent="0.3">
      <c r="A1388" s="9">
        <v>10131</v>
      </c>
      <c r="B1388" s="10" cm="1">
        <f t="array" ref="B1388">_xlfn._xlws.FILTER(Bookings!C:C, (Bookings!A:A=A1388) * (Bookings!D:D="New"), "NONE")</f>
        <v>44375</v>
      </c>
      <c r="C1388" s="10">
        <v>45597</v>
      </c>
      <c r="D1388" s="9" t="str">
        <v>7495495f</v>
      </c>
      <c r="E1388" s="9" t="str">
        <f>_xlfn.XLOOKUP(D1388, Content!A:A, Content!C:C, "NONE")</f>
        <v>Malayalam</v>
      </c>
    </row>
    <row r="1389" spans="1:5" x14ac:dyDescent="0.3">
      <c r="A1389" s="9">
        <v>10131</v>
      </c>
      <c r="B1389" s="10" cm="1">
        <f t="array" ref="B1389">_xlfn._xlws.FILTER(Bookings!C:C, (Bookings!A:A=A1389) * (Bookings!D:D="New"), "NONE")</f>
        <v>44375</v>
      </c>
      <c r="C1389" s="10">
        <v>45474</v>
      </c>
      <c r="D1389" s="9" t="str">
        <v>10101146</v>
      </c>
      <c r="E1389" s="9" t="str">
        <f>_xlfn.XLOOKUP(D1389, Content!A:A, Content!C:C, "NONE")</f>
        <v>Telugu</v>
      </c>
    </row>
    <row r="1390" spans="1:5" x14ac:dyDescent="0.3">
      <c r="A1390" s="9">
        <v>10132</v>
      </c>
      <c r="B1390" s="10" cm="1">
        <f t="array" ref="B1390">_xlfn._xlws.FILTER(Bookings!C:C, (Bookings!A:A=A1390) * (Bookings!D:D="New"), "NONE")</f>
        <v>44012</v>
      </c>
      <c r="C1390" s="10">
        <v>45444</v>
      </c>
      <c r="D1390" s="9" t="str">
        <v>4130ea10</v>
      </c>
      <c r="E1390" s="9" t="str">
        <f>_xlfn.XLOOKUP(D1390, Content!A:A, Content!C:C, "NONE")</f>
        <v>Kannada</v>
      </c>
    </row>
    <row r="1391" spans="1:5" x14ac:dyDescent="0.3">
      <c r="A1391" s="9">
        <v>10132</v>
      </c>
      <c r="B1391" s="10" cm="1">
        <f t="array" ref="B1391">_xlfn._xlws.FILTER(Bookings!C:C, (Bookings!A:A=A1391) * (Bookings!D:D="New"), "NONE")</f>
        <v>44012</v>
      </c>
      <c r="C1391" s="10">
        <v>44986</v>
      </c>
      <c r="D1391" s="9" t="str">
        <v>7fb18db3</v>
      </c>
      <c r="E1391" s="9" t="str">
        <f>_xlfn.XLOOKUP(D1391, Content!A:A, Content!C:C, "NONE")</f>
        <v>Hindi</v>
      </c>
    </row>
    <row r="1392" spans="1:5" x14ac:dyDescent="0.3">
      <c r="A1392" s="9">
        <v>10132</v>
      </c>
      <c r="B1392" s="10" cm="1">
        <f t="array" ref="B1392">_xlfn._xlws.FILTER(Bookings!C:C, (Bookings!A:A=A1392) * (Bookings!D:D="New"), "NONE")</f>
        <v>44012</v>
      </c>
      <c r="C1392" s="10">
        <v>45383</v>
      </c>
      <c r="D1392" s="9" t="str">
        <v>0cbc4720</v>
      </c>
      <c r="E1392" s="9" t="str">
        <f>_xlfn.XLOOKUP(D1392, Content!A:A, Content!C:C, "NONE")</f>
        <v>Hindi</v>
      </c>
    </row>
    <row r="1393" spans="1:5" x14ac:dyDescent="0.3">
      <c r="A1393" s="9">
        <v>10132</v>
      </c>
      <c r="B1393" s="10" cm="1">
        <f t="array" ref="B1393">_xlfn._xlws.FILTER(Bookings!C:C, (Bookings!A:A=A1393) * (Bookings!D:D="New"), "NONE")</f>
        <v>44012</v>
      </c>
      <c r="C1393" s="10">
        <v>45597</v>
      </c>
      <c r="D1393" s="9" t="str">
        <v>19351768</v>
      </c>
      <c r="E1393" s="9" t="str">
        <f>_xlfn.XLOOKUP(D1393, Content!A:A, Content!C:C, "NONE")</f>
        <v>Malayalam</v>
      </c>
    </row>
    <row r="1394" spans="1:5" x14ac:dyDescent="0.3">
      <c r="A1394" s="9">
        <v>10132</v>
      </c>
      <c r="B1394" s="10" cm="1">
        <f t="array" ref="B1394">_xlfn._xlws.FILTER(Bookings!C:C, (Bookings!A:A=A1394) * (Bookings!D:D="New"), "NONE")</f>
        <v>44012</v>
      </c>
      <c r="C1394" s="10">
        <v>44652</v>
      </c>
      <c r="D1394" s="9" t="str">
        <v>9c8c4c67</v>
      </c>
      <c r="E1394" s="9" t="str">
        <f>_xlfn.XLOOKUP(D1394, Content!A:A, Content!C:C, "NONE")</f>
        <v>English</v>
      </c>
    </row>
    <row r="1395" spans="1:5" x14ac:dyDescent="0.3">
      <c r="A1395" s="9">
        <v>10132</v>
      </c>
      <c r="B1395" s="10" cm="1">
        <f t="array" ref="B1395">_xlfn._xlws.FILTER(Bookings!C:C, (Bookings!A:A=A1395) * (Bookings!D:D="New"), "NONE")</f>
        <v>44012</v>
      </c>
      <c r="C1395" s="10">
        <v>45292</v>
      </c>
      <c r="D1395" s="9" t="str">
        <v>921da29a</v>
      </c>
      <c r="E1395" s="9" t="str">
        <f>_xlfn.XLOOKUP(D1395, Content!A:A, Content!C:C, "NONE")</f>
        <v>English</v>
      </c>
    </row>
    <row r="1396" spans="1:5" x14ac:dyDescent="0.3">
      <c r="A1396" s="9">
        <v>10132</v>
      </c>
      <c r="B1396" s="10" cm="1">
        <f t="array" ref="B1396">_xlfn._xlws.FILTER(Bookings!C:C, (Bookings!A:A=A1396) * (Bookings!D:D="New"), "NONE")</f>
        <v>44012</v>
      </c>
      <c r="C1396" s="10">
        <v>44805</v>
      </c>
      <c r="D1396" s="9" t="str">
        <v>577b4107</v>
      </c>
      <c r="E1396" s="9" t="str">
        <f>_xlfn.XLOOKUP(D1396, Content!A:A, Content!C:C, "NONE")</f>
        <v>Malayalam</v>
      </c>
    </row>
    <row r="1397" spans="1:5" x14ac:dyDescent="0.3">
      <c r="A1397" s="9">
        <v>10132</v>
      </c>
      <c r="B1397" s="10" cm="1">
        <f t="array" ref="B1397">_xlfn._xlws.FILTER(Bookings!C:C, (Bookings!A:A=A1397) * (Bookings!D:D="New"), "NONE")</f>
        <v>44012</v>
      </c>
      <c r="C1397" s="10">
        <v>45413</v>
      </c>
      <c r="D1397" s="9" t="str">
        <v>fc3255a1</v>
      </c>
      <c r="E1397" s="9" t="str">
        <f>_xlfn.XLOOKUP(D1397, Content!A:A, Content!C:C, "NONE")</f>
        <v>English</v>
      </c>
    </row>
    <row r="1398" spans="1:5" x14ac:dyDescent="0.3">
      <c r="A1398" s="9">
        <v>10132</v>
      </c>
      <c r="B1398" s="10" cm="1">
        <f t="array" ref="B1398">_xlfn._xlws.FILTER(Bookings!C:C, (Bookings!A:A=A1398) * (Bookings!D:D="New"), "NONE")</f>
        <v>44012</v>
      </c>
      <c r="C1398" s="10">
        <v>45474</v>
      </c>
      <c r="D1398" s="9" t="str">
        <v>7bc7f2c7</v>
      </c>
      <c r="E1398" s="9" t="str">
        <f>_xlfn.XLOOKUP(D1398, Content!A:A, Content!C:C, "NONE")</f>
        <v>Tamil</v>
      </c>
    </row>
    <row r="1399" spans="1:5" x14ac:dyDescent="0.3">
      <c r="A1399" s="9">
        <v>10132</v>
      </c>
      <c r="B1399" s="10" cm="1">
        <f t="array" ref="B1399">_xlfn._xlws.FILTER(Bookings!C:C, (Bookings!A:A=A1399) * (Bookings!D:D="New"), "NONE")</f>
        <v>44012</v>
      </c>
      <c r="C1399" s="10">
        <v>44986</v>
      </c>
      <c r="D1399" s="9" t="str">
        <v>2e190b5a</v>
      </c>
      <c r="E1399" s="9" t="str">
        <f>_xlfn.XLOOKUP(D1399, Content!A:A, Content!C:C, "NONE")</f>
        <v>Tamil</v>
      </c>
    </row>
    <row r="1400" spans="1:5" x14ac:dyDescent="0.3">
      <c r="A1400" s="9">
        <v>10133</v>
      </c>
      <c r="B1400" s="10" cm="1">
        <f t="array" ref="B1400">_xlfn._xlws.FILTER(Bookings!C:C, (Bookings!A:A=A1400) * (Bookings!D:D="New"), "NONE")</f>
        <v>44075</v>
      </c>
      <c r="C1400" s="10">
        <v>44958</v>
      </c>
      <c r="D1400" s="9" t="str">
        <v>0cbc4720</v>
      </c>
      <c r="E1400" s="9" t="str">
        <f>_xlfn.XLOOKUP(D1400, Content!A:A, Content!C:C, "NONE")</f>
        <v>Hindi</v>
      </c>
    </row>
    <row r="1401" spans="1:5" x14ac:dyDescent="0.3">
      <c r="A1401" s="9">
        <v>10133</v>
      </c>
      <c r="B1401" s="10" cm="1">
        <f t="array" ref="B1401">_xlfn._xlws.FILTER(Bookings!C:C, (Bookings!A:A=A1401) * (Bookings!D:D="New"), "NONE")</f>
        <v>44075</v>
      </c>
      <c r="C1401" s="10">
        <v>45505</v>
      </c>
      <c r="D1401" s="9" t="str">
        <v>9544ce3b</v>
      </c>
      <c r="E1401" s="9" t="str">
        <f>_xlfn.XLOOKUP(D1401, Content!A:A, Content!C:C, "NONE")</f>
        <v>English</v>
      </c>
    </row>
    <row r="1402" spans="1:5" x14ac:dyDescent="0.3">
      <c r="A1402" s="9">
        <v>10133</v>
      </c>
      <c r="B1402" s="10" cm="1">
        <f t="array" ref="B1402">_xlfn._xlws.FILTER(Bookings!C:C, (Bookings!A:A=A1402) * (Bookings!D:D="New"), "NONE")</f>
        <v>44075</v>
      </c>
      <c r="C1402" s="10">
        <v>45444</v>
      </c>
      <c r="D1402" s="9" t="str">
        <v>2f9c6d63</v>
      </c>
      <c r="E1402" s="9" t="str">
        <f>_xlfn.XLOOKUP(D1402, Content!A:A, Content!C:C, "NONE")</f>
        <v>Tamil</v>
      </c>
    </row>
    <row r="1403" spans="1:5" x14ac:dyDescent="0.3">
      <c r="A1403" s="9">
        <v>10133</v>
      </c>
      <c r="B1403" s="10" cm="1">
        <f t="array" ref="B1403">_xlfn._xlws.FILTER(Bookings!C:C, (Bookings!A:A=A1403) * (Bookings!D:D="New"), "NONE")</f>
        <v>44075</v>
      </c>
      <c r="C1403" s="10">
        <v>45261</v>
      </c>
      <c r="D1403" s="9" t="str">
        <v>fe99e0ba</v>
      </c>
      <c r="E1403" s="9" t="str">
        <f>_xlfn.XLOOKUP(D1403, Content!A:A, Content!C:C, "NONE")</f>
        <v>English</v>
      </c>
    </row>
    <row r="1404" spans="1:5" x14ac:dyDescent="0.3">
      <c r="A1404" s="9">
        <v>10133</v>
      </c>
      <c r="B1404" s="10" cm="1">
        <f t="array" ref="B1404">_xlfn._xlws.FILTER(Bookings!C:C, (Bookings!A:A=A1404) * (Bookings!D:D="New"), "NONE")</f>
        <v>44075</v>
      </c>
      <c r="C1404" s="10">
        <v>45323</v>
      </c>
      <c r="D1404" s="9" t="str">
        <v>5833d4f3</v>
      </c>
      <c r="E1404" s="9" t="str">
        <f>_xlfn.XLOOKUP(D1404, Content!A:A, Content!C:C, "NONE")</f>
        <v>Malayalam</v>
      </c>
    </row>
    <row r="1405" spans="1:5" x14ac:dyDescent="0.3">
      <c r="A1405" s="9">
        <v>10133</v>
      </c>
      <c r="B1405" s="10" cm="1">
        <f t="array" ref="B1405">_xlfn._xlws.FILTER(Bookings!C:C, (Bookings!A:A=A1405) * (Bookings!D:D="New"), "NONE")</f>
        <v>44075</v>
      </c>
      <c r="C1405" s="10">
        <v>45139</v>
      </c>
      <c r="D1405" s="9" t="str">
        <v>6fc6d737</v>
      </c>
      <c r="E1405" s="9" t="str">
        <f>_xlfn.XLOOKUP(D1405, Content!A:A, Content!C:C, "NONE")</f>
        <v>Malayalam</v>
      </c>
    </row>
    <row r="1406" spans="1:5" x14ac:dyDescent="0.3">
      <c r="A1406" s="9">
        <v>10133</v>
      </c>
      <c r="B1406" s="10" cm="1">
        <f t="array" ref="B1406">_xlfn._xlws.FILTER(Bookings!C:C, (Bookings!A:A=A1406) * (Bookings!D:D="New"), "NONE")</f>
        <v>44075</v>
      </c>
      <c r="C1406" s="10">
        <v>45017</v>
      </c>
      <c r="D1406" s="9" t="str">
        <v>b9f74c1c</v>
      </c>
      <c r="E1406" s="9" t="str">
        <f>_xlfn.XLOOKUP(D1406, Content!A:A, Content!C:C, "NONE")</f>
        <v>Malayalam</v>
      </c>
    </row>
    <row r="1407" spans="1:5" x14ac:dyDescent="0.3">
      <c r="A1407" s="9">
        <v>10133</v>
      </c>
      <c r="B1407" s="10" cm="1">
        <f t="array" ref="B1407">_xlfn._xlws.FILTER(Bookings!C:C, (Bookings!A:A=A1407) * (Bookings!D:D="New"), "NONE")</f>
        <v>44075</v>
      </c>
      <c r="C1407" s="10">
        <v>45474</v>
      </c>
      <c r="D1407" s="9" t="str">
        <v>35e41ff6</v>
      </c>
      <c r="E1407" s="9" t="str">
        <f>_xlfn.XLOOKUP(D1407, Content!A:A, Content!C:C, "NONE")</f>
        <v>Telugu</v>
      </c>
    </row>
    <row r="1408" spans="1:5" x14ac:dyDescent="0.3">
      <c r="A1408" s="9">
        <v>10133</v>
      </c>
      <c r="B1408" s="10" cm="1">
        <f t="array" ref="B1408">_xlfn._xlws.FILTER(Bookings!C:C, (Bookings!A:A=A1408) * (Bookings!D:D="New"), "NONE")</f>
        <v>44075</v>
      </c>
      <c r="C1408" s="10">
        <v>45627</v>
      </c>
      <c r="D1408" s="9" t="str">
        <v>921da29a</v>
      </c>
      <c r="E1408" s="9" t="str">
        <f>_xlfn.XLOOKUP(D1408, Content!A:A, Content!C:C, "NONE")</f>
        <v>English</v>
      </c>
    </row>
    <row r="1409" spans="1:5" x14ac:dyDescent="0.3">
      <c r="A1409" s="9">
        <v>10133</v>
      </c>
      <c r="B1409" s="10" cm="1">
        <f t="array" ref="B1409">_xlfn._xlws.FILTER(Bookings!C:C, (Bookings!A:A=A1409) * (Bookings!D:D="New"), "NONE")</f>
        <v>44075</v>
      </c>
      <c r="C1409" s="10">
        <v>45323</v>
      </c>
      <c r="D1409" s="9" t="str">
        <v>044707f1</v>
      </c>
      <c r="E1409" s="9" t="str">
        <f>_xlfn.XLOOKUP(D1409, Content!A:A, Content!C:C, "NONE")</f>
        <v>Kannada</v>
      </c>
    </row>
    <row r="1410" spans="1:5" x14ac:dyDescent="0.3">
      <c r="A1410" s="9">
        <v>10134</v>
      </c>
      <c r="B1410" s="10" cm="1">
        <f t="array" ref="B1410">_xlfn._xlws.FILTER(Bookings!C:C, (Bookings!A:A=A1410) * (Bookings!D:D="New"), "NONE")</f>
        <v>44665</v>
      </c>
      <c r="C1410" s="10">
        <v>45078</v>
      </c>
      <c r="D1410" s="9" t="str">
        <v>7fc77e90</v>
      </c>
      <c r="E1410" s="9" t="str">
        <f>_xlfn.XLOOKUP(D1410, Content!A:A, Content!C:C, "NONE")</f>
        <v>Malayalam</v>
      </c>
    </row>
    <row r="1411" spans="1:5" x14ac:dyDescent="0.3">
      <c r="A1411" s="9">
        <v>10134</v>
      </c>
      <c r="B1411" s="10" cm="1">
        <f t="array" ref="B1411">_xlfn._xlws.FILTER(Bookings!C:C, (Bookings!A:A=A1411) * (Bookings!D:D="New"), "NONE")</f>
        <v>44665</v>
      </c>
      <c r="C1411" s="10">
        <v>44652</v>
      </c>
      <c r="D1411" s="9" t="str">
        <v>e9c2f251</v>
      </c>
      <c r="E1411" s="9" t="str">
        <f>_xlfn.XLOOKUP(D1411, Content!A:A, Content!C:C, "NONE")</f>
        <v>Telugu</v>
      </c>
    </row>
    <row r="1412" spans="1:5" x14ac:dyDescent="0.3">
      <c r="A1412" s="9">
        <v>10134</v>
      </c>
      <c r="B1412" s="10" cm="1">
        <f t="array" ref="B1412">_xlfn._xlws.FILTER(Bookings!C:C, (Bookings!A:A=A1412) * (Bookings!D:D="New"), "NONE")</f>
        <v>44665</v>
      </c>
      <c r="C1412" s="10">
        <v>44621</v>
      </c>
      <c r="D1412" s="9" t="str">
        <v>67b09f1b</v>
      </c>
      <c r="E1412" s="9" t="str">
        <f>_xlfn.XLOOKUP(D1412, Content!A:A, Content!C:C, "NONE")</f>
        <v>English</v>
      </c>
    </row>
    <row r="1413" spans="1:5" x14ac:dyDescent="0.3">
      <c r="A1413" s="9">
        <v>10134</v>
      </c>
      <c r="B1413" s="10" cm="1">
        <f t="array" ref="B1413">_xlfn._xlws.FILTER(Bookings!C:C, (Bookings!A:A=A1413) * (Bookings!D:D="New"), "NONE")</f>
        <v>44665</v>
      </c>
      <c r="C1413" s="10">
        <v>44986</v>
      </c>
      <c r="D1413" s="9" t="str">
        <v>fc3255a1</v>
      </c>
      <c r="E1413" s="9" t="str">
        <f>_xlfn.XLOOKUP(D1413, Content!A:A, Content!C:C, "NONE")</f>
        <v>English</v>
      </c>
    </row>
    <row r="1414" spans="1:5" x14ac:dyDescent="0.3">
      <c r="A1414" s="9">
        <v>10134</v>
      </c>
      <c r="B1414" s="10" cm="1">
        <f t="array" ref="B1414">_xlfn._xlws.FILTER(Bookings!C:C, (Bookings!A:A=A1414) * (Bookings!D:D="New"), "NONE")</f>
        <v>44665</v>
      </c>
      <c r="C1414" s="10">
        <v>45078</v>
      </c>
      <c r="D1414" s="9" t="str">
        <v>cc9d9893</v>
      </c>
      <c r="E1414" s="9" t="str">
        <f>_xlfn.XLOOKUP(D1414, Content!A:A, Content!C:C, "NONE")</f>
        <v>Malayalam</v>
      </c>
    </row>
    <row r="1415" spans="1:5" x14ac:dyDescent="0.3">
      <c r="A1415" s="9">
        <v>10134</v>
      </c>
      <c r="B1415" s="10" cm="1">
        <f t="array" ref="B1415">_xlfn._xlws.FILTER(Bookings!C:C, (Bookings!A:A=A1415) * (Bookings!D:D="New"), "NONE")</f>
        <v>44665</v>
      </c>
      <c r="C1415" s="10">
        <v>45108</v>
      </c>
      <c r="D1415" s="9" t="str">
        <v>5c52d1ad</v>
      </c>
      <c r="E1415" s="9" t="str">
        <f>_xlfn.XLOOKUP(D1415, Content!A:A, Content!C:C, "NONE")</f>
        <v>Telugu</v>
      </c>
    </row>
    <row r="1416" spans="1:5" x14ac:dyDescent="0.3">
      <c r="A1416" s="9">
        <v>10134</v>
      </c>
      <c r="B1416" s="10" cm="1">
        <f t="array" ref="B1416">_xlfn._xlws.FILTER(Bookings!C:C, (Bookings!A:A=A1416) * (Bookings!D:D="New"), "NONE")</f>
        <v>44665</v>
      </c>
      <c r="C1416" s="10">
        <v>45474</v>
      </c>
      <c r="D1416" s="9" t="str">
        <v>8ce0be18</v>
      </c>
      <c r="E1416" s="9" t="str">
        <f>_xlfn.XLOOKUP(D1416, Content!A:A, Content!C:C, "NONE")</f>
        <v>Telugu</v>
      </c>
    </row>
    <row r="1417" spans="1:5" x14ac:dyDescent="0.3">
      <c r="A1417" s="9">
        <v>10134</v>
      </c>
      <c r="B1417" s="10" cm="1">
        <f t="array" ref="B1417">_xlfn._xlws.FILTER(Bookings!C:C, (Bookings!A:A=A1417) * (Bookings!D:D="New"), "NONE")</f>
        <v>44665</v>
      </c>
      <c r="C1417" s="10">
        <v>44682</v>
      </c>
      <c r="D1417" s="9" t="str">
        <v>5b93d799</v>
      </c>
      <c r="E1417" s="9" t="str">
        <f>_xlfn.XLOOKUP(D1417, Content!A:A, Content!C:C, "NONE")</f>
        <v>English</v>
      </c>
    </row>
    <row r="1418" spans="1:5" x14ac:dyDescent="0.3">
      <c r="A1418" s="9">
        <v>10134</v>
      </c>
      <c r="B1418" s="10" cm="1">
        <f t="array" ref="B1418">_xlfn._xlws.FILTER(Bookings!C:C, (Bookings!A:A=A1418) * (Bookings!D:D="New"), "NONE")</f>
        <v>44665</v>
      </c>
      <c r="C1418" s="10">
        <v>44562</v>
      </c>
      <c r="D1418" s="9" t="str">
        <v>2888a95e</v>
      </c>
      <c r="E1418" s="9" t="str">
        <f>_xlfn.XLOOKUP(D1418, Content!A:A, Content!C:C, "NONE")</f>
        <v>Tamil</v>
      </c>
    </row>
    <row r="1419" spans="1:5" x14ac:dyDescent="0.3">
      <c r="A1419" s="9">
        <v>10134</v>
      </c>
      <c r="B1419" s="10" cm="1">
        <f t="array" ref="B1419">_xlfn._xlws.FILTER(Bookings!C:C, (Bookings!A:A=A1419) * (Bookings!D:D="New"), "NONE")</f>
        <v>44665</v>
      </c>
      <c r="C1419" s="10">
        <v>45047</v>
      </c>
      <c r="D1419" s="9" t="str">
        <v>2fa395f5</v>
      </c>
      <c r="E1419" s="9" t="str">
        <f>_xlfn.XLOOKUP(D1419, Content!A:A, Content!C:C, "NONE")</f>
        <v>Telugu</v>
      </c>
    </row>
    <row r="1420" spans="1:5" x14ac:dyDescent="0.3">
      <c r="A1420" s="9">
        <v>10134</v>
      </c>
      <c r="B1420" s="10" cm="1">
        <f t="array" ref="B1420">_xlfn._xlws.FILTER(Bookings!C:C, (Bookings!A:A=A1420) * (Bookings!D:D="New"), "NONE")</f>
        <v>44665</v>
      </c>
      <c r="C1420" s="10">
        <v>45231</v>
      </c>
      <c r="D1420" s="9" t="str">
        <v>4130ea10</v>
      </c>
      <c r="E1420" s="9" t="str">
        <f>_xlfn.XLOOKUP(D1420, Content!A:A, Content!C:C, "NONE")</f>
        <v>Kannada</v>
      </c>
    </row>
    <row r="1421" spans="1:5" x14ac:dyDescent="0.3">
      <c r="A1421" s="9">
        <v>10134</v>
      </c>
      <c r="B1421" s="10" cm="1">
        <f t="array" ref="B1421">_xlfn._xlws.FILTER(Bookings!C:C, (Bookings!A:A=A1421) * (Bookings!D:D="New"), "NONE")</f>
        <v>44665</v>
      </c>
      <c r="C1421" s="10">
        <v>45474</v>
      </c>
      <c r="D1421" s="9" t="str">
        <v>34ac25b9</v>
      </c>
      <c r="E1421" s="9" t="str">
        <f>_xlfn.XLOOKUP(D1421, Content!A:A, Content!C:C, "NONE")</f>
        <v>Kannada</v>
      </c>
    </row>
    <row r="1422" spans="1:5" x14ac:dyDescent="0.3">
      <c r="A1422" s="9">
        <v>10135</v>
      </c>
      <c r="B1422" s="10" cm="1">
        <f t="array" ref="B1422">_xlfn._xlws.FILTER(Bookings!C:C, (Bookings!A:A=A1422) * (Bookings!D:D="New"), "NONE")</f>
        <v>44644</v>
      </c>
      <c r="C1422" s="10">
        <v>45047</v>
      </c>
      <c r="D1422" s="9" t="str">
        <v>6d9b457c</v>
      </c>
      <c r="E1422" s="9" t="str">
        <f>_xlfn.XLOOKUP(D1422, Content!A:A, Content!C:C, "NONE")</f>
        <v>English</v>
      </c>
    </row>
    <row r="1423" spans="1:5" x14ac:dyDescent="0.3">
      <c r="A1423" s="9">
        <v>10135</v>
      </c>
      <c r="B1423" s="10" cm="1">
        <f t="array" ref="B1423">_xlfn._xlws.FILTER(Bookings!C:C, (Bookings!A:A=A1423) * (Bookings!D:D="New"), "NONE")</f>
        <v>44644</v>
      </c>
      <c r="C1423" s="10">
        <v>45231</v>
      </c>
      <c r="D1423" s="9" t="str">
        <v>607da286</v>
      </c>
      <c r="E1423" s="9" t="str">
        <f>_xlfn.XLOOKUP(D1423, Content!A:A, Content!C:C, "NONE")</f>
        <v>Kannada</v>
      </c>
    </row>
    <row r="1424" spans="1:5" x14ac:dyDescent="0.3">
      <c r="A1424" s="9">
        <v>10135</v>
      </c>
      <c r="B1424" s="10" cm="1">
        <f t="array" ref="B1424">_xlfn._xlws.FILTER(Bookings!C:C, (Bookings!A:A=A1424) * (Bookings!D:D="New"), "NONE")</f>
        <v>44644</v>
      </c>
      <c r="C1424" s="10">
        <v>45566</v>
      </c>
      <c r="D1424" s="9" t="str">
        <v>92becfc7</v>
      </c>
      <c r="E1424" s="9" t="str">
        <f>_xlfn.XLOOKUP(D1424, Content!A:A, Content!C:C, "NONE")</f>
        <v>Hindi</v>
      </c>
    </row>
    <row r="1425" spans="1:5" x14ac:dyDescent="0.3">
      <c r="A1425" s="9">
        <v>10135</v>
      </c>
      <c r="B1425" s="10" cm="1">
        <f t="array" ref="B1425">_xlfn._xlws.FILTER(Bookings!C:C, (Bookings!A:A=A1425) * (Bookings!D:D="New"), "NONE")</f>
        <v>44644</v>
      </c>
      <c r="C1425" s="10">
        <v>44835</v>
      </c>
      <c r="D1425" s="9" t="str">
        <v>ae026103</v>
      </c>
      <c r="E1425" s="9" t="str">
        <f>_xlfn.XLOOKUP(D1425, Content!A:A, Content!C:C, "NONE")</f>
        <v>Kannada</v>
      </c>
    </row>
    <row r="1426" spans="1:5" x14ac:dyDescent="0.3">
      <c r="A1426" s="9">
        <v>10135</v>
      </c>
      <c r="B1426" s="10" cm="1">
        <f t="array" ref="B1426">_xlfn._xlws.FILTER(Bookings!C:C, (Bookings!A:A=A1426) * (Bookings!D:D="New"), "NONE")</f>
        <v>44644</v>
      </c>
      <c r="C1426" s="10">
        <v>45383</v>
      </c>
      <c r="D1426" s="9" t="str">
        <v>19351768</v>
      </c>
      <c r="E1426" s="9" t="str">
        <f>_xlfn.XLOOKUP(D1426, Content!A:A, Content!C:C, "NONE")</f>
        <v>Malayalam</v>
      </c>
    </row>
    <row r="1427" spans="1:5" x14ac:dyDescent="0.3">
      <c r="A1427" s="9">
        <v>10135</v>
      </c>
      <c r="B1427" s="10" cm="1">
        <f t="array" ref="B1427">_xlfn._xlws.FILTER(Bookings!C:C, (Bookings!A:A=A1427) * (Bookings!D:D="New"), "NONE")</f>
        <v>44644</v>
      </c>
      <c r="C1427" s="10">
        <v>45292</v>
      </c>
      <c r="D1427" s="9" t="str">
        <v>67b09f1b</v>
      </c>
      <c r="E1427" s="9" t="str">
        <f>_xlfn.XLOOKUP(D1427, Content!A:A, Content!C:C, "NONE")</f>
        <v>English</v>
      </c>
    </row>
    <row r="1428" spans="1:5" x14ac:dyDescent="0.3">
      <c r="A1428" s="9">
        <v>10135</v>
      </c>
      <c r="B1428" s="10" cm="1">
        <f t="array" ref="B1428">_xlfn._xlws.FILTER(Bookings!C:C, (Bookings!A:A=A1428) * (Bookings!D:D="New"), "NONE")</f>
        <v>44644</v>
      </c>
      <c r="C1428" s="10">
        <v>45231</v>
      </c>
      <c r="D1428" s="9" t="str">
        <v>2e190b5a</v>
      </c>
      <c r="E1428" s="9" t="str">
        <f>_xlfn.XLOOKUP(D1428, Content!A:A, Content!C:C, "NONE")</f>
        <v>Tamil</v>
      </c>
    </row>
    <row r="1429" spans="1:5" x14ac:dyDescent="0.3">
      <c r="A1429" s="9">
        <v>10135</v>
      </c>
      <c r="B1429" s="10" cm="1">
        <f t="array" ref="B1429">_xlfn._xlws.FILTER(Bookings!C:C, (Bookings!A:A=A1429) * (Bookings!D:D="New"), "NONE")</f>
        <v>44644</v>
      </c>
      <c r="C1429" s="10">
        <v>45139</v>
      </c>
      <c r="D1429" s="9" t="str">
        <v>5833d4f3</v>
      </c>
      <c r="E1429" s="9" t="str">
        <f>_xlfn.XLOOKUP(D1429, Content!A:A, Content!C:C, "NONE")</f>
        <v>Malayalam</v>
      </c>
    </row>
    <row r="1430" spans="1:5" x14ac:dyDescent="0.3">
      <c r="A1430" s="9">
        <v>10135</v>
      </c>
      <c r="B1430" s="10" cm="1">
        <f t="array" ref="B1430">_xlfn._xlws.FILTER(Bookings!C:C, (Bookings!A:A=A1430) * (Bookings!D:D="New"), "NONE")</f>
        <v>44644</v>
      </c>
      <c r="C1430" s="10">
        <v>45444</v>
      </c>
      <c r="D1430" s="9" t="str">
        <v>8ab4abc6</v>
      </c>
      <c r="E1430" s="9" t="str">
        <f>_xlfn.XLOOKUP(D1430, Content!A:A, Content!C:C, "NONE")</f>
        <v>Kannada</v>
      </c>
    </row>
    <row r="1431" spans="1:5" x14ac:dyDescent="0.3">
      <c r="A1431" s="9">
        <v>10135</v>
      </c>
      <c r="B1431" s="10" cm="1">
        <f t="array" ref="B1431">_xlfn._xlws.FILTER(Bookings!C:C, (Bookings!A:A=A1431) * (Bookings!D:D="New"), "NONE")</f>
        <v>44644</v>
      </c>
      <c r="C1431" s="10">
        <v>45505</v>
      </c>
      <c r="D1431" s="9" t="str">
        <v>2aac9072</v>
      </c>
      <c r="E1431" s="9" t="str">
        <f>_xlfn.XLOOKUP(D1431, Content!A:A, Content!C:C, "NONE")</f>
        <v>English</v>
      </c>
    </row>
    <row r="1432" spans="1:5" x14ac:dyDescent="0.3">
      <c r="A1432" s="9">
        <v>10135</v>
      </c>
      <c r="B1432" s="10" cm="1">
        <f t="array" ref="B1432">_xlfn._xlws.FILTER(Bookings!C:C, (Bookings!A:A=A1432) * (Bookings!D:D="New"), "NONE")</f>
        <v>44644</v>
      </c>
      <c r="C1432" s="10">
        <v>45627</v>
      </c>
      <c r="D1432" s="9" t="str">
        <v>9452bf77</v>
      </c>
      <c r="E1432" s="9" t="str">
        <f>_xlfn.XLOOKUP(D1432, Content!A:A, Content!C:C, "NONE")</f>
        <v>English</v>
      </c>
    </row>
    <row r="1433" spans="1:5" x14ac:dyDescent="0.3">
      <c r="A1433" s="9">
        <v>10135</v>
      </c>
      <c r="B1433" s="10" cm="1">
        <f t="array" ref="B1433">_xlfn._xlws.FILTER(Bookings!C:C, (Bookings!A:A=A1433) * (Bookings!D:D="New"), "NONE")</f>
        <v>44644</v>
      </c>
      <c r="C1433" s="10">
        <v>45108</v>
      </c>
      <c r="D1433" s="9" t="str">
        <v>fcc640cb</v>
      </c>
      <c r="E1433" s="9" t="str">
        <f>_xlfn.XLOOKUP(D1433, Content!A:A, Content!C:C, "NONE")</f>
        <v>English</v>
      </c>
    </row>
    <row r="1434" spans="1:5" x14ac:dyDescent="0.3">
      <c r="A1434" s="9">
        <v>10135</v>
      </c>
      <c r="B1434" s="10" cm="1">
        <f t="array" ref="B1434">_xlfn._xlws.FILTER(Bookings!C:C, (Bookings!A:A=A1434) * (Bookings!D:D="New"), "NONE")</f>
        <v>44644</v>
      </c>
      <c r="C1434" s="10">
        <v>44774</v>
      </c>
      <c r="D1434" s="9" t="str">
        <v>9767fb4f</v>
      </c>
      <c r="E1434" s="9" t="str">
        <f>_xlfn.XLOOKUP(D1434, Content!A:A, Content!C:C, "NONE")</f>
        <v>Telugu</v>
      </c>
    </row>
    <row r="1435" spans="1:5" x14ac:dyDescent="0.3">
      <c r="A1435" s="9">
        <v>10136</v>
      </c>
      <c r="B1435" s="10" cm="1">
        <f t="array" ref="B1435">_xlfn._xlws.FILTER(Bookings!C:C, (Bookings!A:A=A1435) * (Bookings!D:D="New"), "NONE")</f>
        <v>44978</v>
      </c>
      <c r="C1435" s="10">
        <v>45627</v>
      </c>
      <c r="D1435" s="9" t="str">
        <v>2f9c6d63</v>
      </c>
      <c r="E1435" s="9" t="str">
        <f>_xlfn.XLOOKUP(D1435, Content!A:A, Content!C:C, "NONE")</f>
        <v>Tamil</v>
      </c>
    </row>
    <row r="1436" spans="1:5" x14ac:dyDescent="0.3">
      <c r="A1436" s="9">
        <v>10136</v>
      </c>
      <c r="B1436" s="10" cm="1">
        <f t="array" ref="B1436">_xlfn._xlws.FILTER(Bookings!C:C, (Bookings!A:A=A1436) * (Bookings!D:D="New"), "NONE")</f>
        <v>44978</v>
      </c>
      <c r="C1436" s="10">
        <v>45383</v>
      </c>
      <c r="D1436" s="9" t="str">
        <v>c741736d</v>
      </c>
      <c r="E1436" s="9" t="str">
        <f>_xlfn.XLOOKUP(D1436, Content!A:A, Content!C:C, "NONE")</f>
        <v>English</v>
      </c>
    </row>
    <row r="1437" spans="1:5" x14ac:dyDescent="0.3">
      <c r="A1437" s="9">
        <v>10136</v>
      </c>
      <c r="B1437" s="10" cm="1">
        <f t="array" ref="B1437">_xlfn._xlws.FILTER(Bookings!C:C, (Bookings!A:A=A1437) * (Bookings!D:D="New"), "NONE")</f>
        <v>44978</v>
      </c>
      <c r="C1437" s="10">
        <v>45231</v>
      </c>
      <c r="D1437" s="9" t="str">
        <v>fc3255a1</v>
      </c>
      <c r="E1437" s="9" t="str">
        <f>_xlfn.XLOOKUP(D1437, Content!A:A, Content!C:C, "NONE")</f>
        <v>English</v>
      </c>
    </row>
    <row r="1438" spans="1:5" x14ac:dyDescent="0.3">
      <c r="A1438" s="9">
        <v>10136</v>
      </c>
      <c r="B1438" s="10" cm="1">
        <f t="array" ref="B1438">_xlfn._xlws.FILTER(Bookings!C:C, (Bookings!A:A=A1438) * (Bookings!D:D="New"), "NONE")</f>
        <v>44978</v>
      </c>
      <c r="C1438" s="10">
        <v>45047</v>
      </c>
      <c r="D1438" s="9" t="str">
        <v>591bdfe5</v>
      </c>
      <c r="E1438" s="9" t="str">
        <f>_xlfn.XLOOKUP(D1438, Content!A:A, Content!C:C, "NONE")</f>
        <v>Kannada</v>
      </c>
    </row>
    <row r="1439" spans="1:5" x14ac:dyDescent="0.3">
      <c r="A1439" s="9">
        <v>10136</v>
      </c>
      <c r="B1439" s="10" cm="1">
        <f t="array" ref="B1439">_xlfn._xlws.FILTER(Bookings!C:C, (Bookings!A:A=A1439) * (Bookings!D:D="New"), "NONE")</f>
        <v>44978</v>
      </c>
      <c r="C1439" s="10">
        <v>45383</v>
      </c>
      <c r="D1439" s="9" t="str">
        <v>1b7fe76a</v>
      </c>
      <c r="E1439" s="9" t="str">
        <f>_xlfn.XLOOKUP(D1439, Content!A:A, Content!C:C, "NONE")</f>
        <v>Kannada</v>
      </c>
    </row>
    <row r="1440" spans="1:5" x14ac:dyDescent="0.3">
      <c r="A1440" s="9">
        <v>10136</v>
      </c>
      <c r="B1440" s="10" cm="1">
        <f t="array" ref="B1440">_xlfn._xlws.FILTER(Bookings!C:C, (Bookings!A:A=A1440) * (Bookings!D:D="New"), "NONE")</f>
        <v>44978</v>
      </c>
      <c r="C1440" s="10">
        <v>44805</v>
      </c>
      <c r="D1440" s="9" t="str">
        <v>fcc640cb</v>
      </c>
      <c r="E1440" s="9" t="str">
        <f>_xlfn.XLOOKUP(D1440, Content!A:A, Content!C:C, "NONE")</f>
        <v>English</v>
      </c>
    </row>
    <row r="1441" spans="1:5" x14ac:dyDescent="0.3">
      <c r="A1441" s="9">
        <v>10136</v>
      </c>
      <c r="B1441" s="10" cm="1">
        <f t="array" ref="B1441">_xlfn._xlws.FILTER(Bookings!C:C, (Bookings!A:A=A1441) * (Bookings!D:D="New"), "NONE")</f>
        <v>44978</v>
      </c>
      <c r="C1441" s="10">
        <v>44713</v>
      </c>
      <c r="D1441" s="9" t="str">
        <v>fa1a76a3</v>
      </c>
      <c r="E1441" s="9" t="str">
        <f>_xlfn.XLOOKUP(D1441, Content!A:A, Content!C:C, "NONE")</f>
        <v>Tamil</v>
      </c>
    </row>
    <row r="1442" spans="1:5" x14ac:dyDescent="0.3">
      <c r="A1442" s="9">
        <v>10136</v>
      </c>
      <c r="B1442" s="10" cm="1">
        <f t="array" ref="B1442">_xlfn._xlws.FILTER(Bookings!C:C, (Bookings!A:A=A1442) * (Bookings!D:D="New"), "NONE")</f>
        <v>44978</v>
      </c>
      <c r="C1442" s="10">
        <v>44896</v>
      </c>
      <c r="D1442" s="9" t="str">
        <v>6d9b457c</v>
      </c>
      <c r="E1442" s="9" t="str">
        <f>_xlfn.XLOOKUP(D1442, Content!A:A, Content!C:C, "NONE")</f>
        <v>English</v>
      </c>
    </row>
    <row r="1443" spans="1:5" x14ac:dyDescent="0.3">
      <c r="A1443" s="9">
        <v>10136</v>
      </c>
      <c r="B1443" s="10" cm="1">
        <f t="array" ref="B1443">_xlfn._xlws.FILTER(Bookings!C:C, (Bookings!A:A=A1443) * (Bookings!D:D="New"), "NONE")</f>
        <v>44978</v>
      </c>
      <c r="C1443" s="10">
        <v>45413</v>
      </c>
      <c r="D1443" s="9" t="str">
        <v>586db896</v>
      </c>
      <c r="E1443" s="9" t="str">
        <f>_xlfn.XLOOKUP(D1443, Content!A:A, Content!C:C, "NONE")</f>
        <v>Tamil</v>
      </c>
    </row>
    <row r="1444" spans="1:5" x14ac:dyDescent="0.3">
      <c r="A1444" s="9">
        <v>10136</v>
      </c>
      <c r="B1444" s="10" cm="1">
        <f t="array" ref="B1444">_xlfn._xlws.FILTER(Bookings!C:C, (Bookings!A:A=A1444) * (Bookings!D:D="New"), "NONE")</f>
        <v>44978</v>
      </c>
      <c r="C1444" s="10">
        <v>45444</v>
      </c>
      <c r="D1444" s="9" t="str">
        <v>566c44a8</v>
      </c>
      <c r="E1444" s="9" t="str">
        <f>_xlfn.XLOOKUP(D1444, Content!A:A, Content!C:C, "NONE")</f>
        <v>Tamil</v>
      </c>
    </row>
    <row r="1445" spans="1:5" x14ac:dyDescent="0.3">
      <c r="A1445" s="9">
        <v>10137</v>
      </c>
      <c r="B1445" s="10" cm="1">
        <f t="array" ref="B1445">_xlfn._xlws.FILTER(Bookings!C:C, (Bookings!A:A=A1445) * (Bookings!D:D="New"), "NONE")</f>
        <v>44514</v>
      </c>
      <c r="C1445" s="10">
        <v>45261</v>
      </c>
      <c r="D1445" s="9" t="str">
        <v>18110fb2</v>
      </c>
      <c r="E1445" s="9" t="str">
        <f>_xlfn.XLOOKUP(D1445, Content!A:A, Content!C:C, "NONE")</f>
        <v>Telugu</v>
      </c>
    </row>
    <row r="1446" spans="1:5" x14ac:dyDescent="0.3">
      <c r="A1446" s="9">
        <v>10137</v>
      </c>
      <c r="B1446" s="10" cm="1">
        <f t="array" ref="B1446">_xlfn._xlws.FILTER(Bookings!C:C, (Bookings!A:A=A1446) * (Bookings!D:D="New"), "NONE")</f>
        <v>44514</v>
      </c>
      <c r="C1446" s="10">
        <v>44652</v>
      </c>
      <c r="D1446" s="9" t="str">
        <v>0cbc4720</v>
      </c>
      <c r="E1446" s="9" t="str">
        <f>_xlfn.XLOOKUP(D1446, Content!A:A, Content!C:C, "NONE")</f>
        <v>Hindi</v>
      </c>
    </row>
    <row r="1447" spans="1:5" x14ac:dyDescent="0.3">
      <c r="A1447" s="9">
        <v>10137</v>
      </c>
      <c r="B1447" s="10" cm="1">
        <f t="array" ref="B1447">_xlfn._xlws.FILTER(Bookings!C:C, (Bookings!A:A=A1447) * (Bookings!D:D="New"), "NONE")</f>
        <v>44514</v>
      </c>
      <c r="C1447" s="10">
        <v>45566</v>
      </c>
      <c r="D1447" s="9" t="str">
        <v>566c44a8</v>
      </c>
      <c r="E1447" s="9" t="str">
        <f>_xlfn.XLOOKUP(D1447, Content!A:A, Content!C:C, "NONE")</f>
        <v>Tamil</v>
      </c>
    </row>
    <row r="1448" spans="1:5" x14ac:dyDescent="0.3">
      <c r="A1448" s="9">
        <v>10137</v>
      </c>
      <c r="B1448" s="10" cm="1">
        <f t="array" ref="B1448">_xlfn._xlws.FILTER(Bookings!C:C, (Bookings!A:A=A1448) * (Bookings!D:D="New"), "NONE")</f>
        <v>44514</v>
      </c>
      <c r="C1448" s="10">
        <v>44743</v>
      </c>
      <c r="D1448" s="9" t="str">
        <v>c1fb785c</v>
      </c>
      <c r="E1448" s="9" t="str">
        <f>_xlfn.XLOOKUP(D1448, Content!A:A, Content!C:C, "NONE")</f>
        <v>Malayalam</v>
      </c>
    </row>
    <row r="1449" spans="1:5" x14ac:dyDescent="0.3">
      <c r="A1449" s="9">
        <v>10137</v>
      </c>
      <c r="B1449" s="10" cm="1">
        <f t="array" ref="B1449">_xlfn._xlws.FILTER(Bookings!C:C, (Bookings!A:A=A1449) * (Bookings!D:D="New"), "NONE")</f>
        <v>44514</v>
      </c>
      <c r="C1449" s="10">
        <v>45474</v>
      </c>
      <c r="D1449" s="9" t="str">
        <v>39c8c16a</v>
      </c>
      <c r="E1449" s="9" t="str">
        <f>_xlfn.XLOOKUP(D1449, Content!A:A, Content!C:C, "NONE")</f>
        <v>Malayalam</v>
      </c>
    </row>
    <row r="1450" spans="1:5" x14ac:dyDescent="0.3">
      <c r="A1450" s="9">
        <v>10137</v>
      </c>
      <c r="B1450" s="10" cm="1">
        <f t="array" ref="B1450">_xlfn._xlws.FILTER(Bookings!C:C, (Bookings!A:A=A1450) * (Bookings!D:D="New"), "NONE")</f>
        <v>44514</v>
      </c>
      <c r="C1450" s="10">
        <v>44958</v>
      </c>
      <c r="D1450" s="9" t="str">
        <v>92becfc7</v>
      </c>
      <c r="E1450" s="9" t="str">
        <f>_xlfn.XLOOKUP(D1450, Content!A:A, Content!C:C, "NONE")</f>
        <v>Hindi</v>
      </c>
    </row>
    <row r="1451" spans="1:5" x14ac:dyDescent="0.3">
      <c r="A1451" s="9">
        <v>10137</v>
      </c>
      <c r="B1451" s="10" cm="1">
        <f t="array" ref="B1451">_xlfn._xlws.FILTER(Bookings!C:C, (Bookings!A:A=A1451) * (Bookings!D:D="New"), "NONE")</f>
        <v>44514</v>
      </c>
      <c r="C1451" s="10">
        <v>44805</v>
      </c>
      <c r="D1451" s="9" t="str">
        <v>1b7fe76a</v>
      </c>
      <c r="E1451" s="9" t="str">
        <f>_xlfn.XLOOKUP(D1451, Content!A:A, Content!C:C, "NONE")</f>
        <v>Kannada</v>
      </c>
    </row>
    <row r="1452" spans="1:5" x14ac:dyDescent="0.3">
      <c r="A1452" s="9">
        <v>10137</v>
      </c>
      <c r="B1452" s="10" cm="1">
        <f t="array" ref="B1452">_xlfn._xlws.FILTER(Bookings!C:C, (Bookings!A:A=A1452) * (Bookings!D:D="New"), "NONE")</f>
        <v>44514</v>
      </c>
      <c r="C1452" s="10">
        <v>45505</v>
      </c>
      <c r="D1452" s="9" t="str">
        <v>577b4107</v>
      </c>
      <c r="E1452" s="9" t="str">
        <f>_xlfn.XLOOKUP(D1452, Content!A:A, Content!C:C, "NONE")</f>
        <v>Malayalam</v>
      </c>
    </row>
    <row r="1453" spans="1:5" x14ac:dyDescent="0.3">
      <c r="A1453" s="9">
        <v>10137</v>
      </c>
      <c r="B1453" s="10" cm="1">
        <f t="array" ref="B1453">_xlfn._xlws.FILTER(Bookings!C:C, (Bookings!A:A=A1453) * (Bookings!D:D="New"), "NONE")</f>
        <v>44514</v>
      </c>
      <c r="C1453" s="10">
        <v>44774</v>
      </c>
      <c r="D1453" s="9" t="str">
        <v>2e190b5a</v>
      </c>
      <c r="E1453" s="9" t="str">
        <f>_xlfn.XLOOKUP(D1453, Content!A:A, Content!C:C, "NONE")</f>
        <v>Tamil</v>
      </c>
    </row>
    <row r="1454" spans="1:5" x14ac:dyDescent="0.3">
      <c r="A1454" s="9">
        <v>10137</v>
      </c>
      <c r="B1454" s="10" cm="1">
        <f t="array" ref="B1454">_xlfn._xlws.FILTER(Bookings!C:C, (Bookings!A:A=A1454) * (Bookings!D:D="New"), "NONE")</f>
        <v>44514</v>
      </c>
      <c r="C1454" s="10">
        <v>45474</v>
      </c>
      <c r="D1454" s="9" t="str">
        <v>9544ce3b</v>
      </c>
      <c r="E1454" s="9" t="str">
        <f>_xlfn.XLOOKUP(D1454, Content!A:A, Content!C:C, "NONE")</f>
        <v>English</v>
      </c>
    </row>
    <row r="1455" spans="1:5" x14ac:dyDescent="0.3">
      <c r="A1455" s="9">
        <v>10137</v>
      </c>
      <c r="B1455" s="10" cm="1">
        <f t="array" ref="B1455">_xlfn._xlws.FILTER(Bookings!C:C, (Bookings!A:A=A1455) * (Bookings!D:D="New"), "NONE")</f>
        <v>44514</v>
      </c>
      <c r="C1455" s="10">
        <v>44774</v>
      </c>
      <c r="D1455" s="9" t="str">
        <v>3abe3a47</v>
      </c>
      <c r="E1455" s="9" t="str">
        <f>_xlfn.XLOOKUP(D1455, Content!A:A, Content!C:C, "NONE")</f>
        <v>English</v>
      </c>
    </row>
    <row r="1456" spans="1:5" x14ac:dyDescent="0.3">
      <c r="A1456" s="9">
        <v>10137</v>
      </c>
      <c r="B1456" s="10" cm="1">
        <f t="array" ref="B1456">_xlfn._xlws.FILTER(Bookings!C:C, (Bookings!A:A=A1456) * (Bookings!D:D="New"), "NONE")</f>
        <v>44514</v>
      </c>
      <c r="C1456" s="10">
        <v>45597</v>
      </c>
      <c r="D1456" s="9" t="str">
        <v>10101146</v>
      </c>
      <c r="E1456" s="9" t="str">
        <f>_xlfn.XLOOKUP(D1456, Content!A:A, Content!C:C, "NONE")</f>
        <v>Telugu</v>
      </c>
    </row>
    <row r="1457" spans="1:5" x14ac:dyDescent="0.3">
      <c r="A1457" s="9">
        <v>10138</v>
      </c>
      <c r="B1457" s="10" cm="1">
        <f t="array" ref="B1457">_xlfn._xlws.FILTER(Bookings!C:C, (Bookings!A:A=A1457) * (Bookings!D:D="New"), "NONE")</f>
        <v>44433</v>
      </c>
      <c r="C1457" s="10">
        <v>44927</v>
      </c>
      <c r="D1457" s="9" t="str">
        <v>18f2ed16</v>
      </c>
      <c r="E1457" s="9" t="str">
        <f>_xlfn.XLOOKUP(D1457, Content!A:A, Content!C:C, "NONE")</f>
        <v>Malayalam</v>
      </c>
    </row>
    <row r="1458" spans="1:5" x14ac:dyDescent="0.3">
      <c r="A1458" s="9">
        <v>10138</v>
      </c>
      <c r="B1458" s="10" cm="1">
        <f t="array" ref="B1458">_xlfn._xlws.FILTER(Bookings!C:C, (Bookings!A:A=A1458) * (Bookings!D:D="New"), "NONE")</f>
        <v>44433</v>
      </c>
      <c r="C1458" s="10">
        <v>44743</v>
      </c>
      <c r="D1458" s="9" t="str">
        <v>d71466ea</v>
      </c>
      <c r="E1458" s="9" t="str">
        <f>_xlfn.XLOOKUP(D1458, Content!A:A, Content!C:C, "NONE")</f>
        <v>Malayalam</v>
      </c>
    </row>
    <row r="1459" spans="1:5" x14ac:dyDescent="0.3">
      <c r="A1459" s="9">
        <v>10138</v>
      </c>
      <c r="B1459" s="10" cm="1">
        <f t="array" ref="B1459">_xlfn._xlws.FILTER(Bookings!C:C, (Bookings!A:A=A1459) * (Bookings!D:D="New"), "NONE")</f>
        <v>44433</v>
      </c>
      <c r="C1459" s="10">
        <v>44743</v>
      </c>
      <c r="D1459" s="9" t="str">
        <v>ae026103</v>
      </c>
      <c r="E1459" s="9" t="str">
        <f>_xlfn.XLOOKUP(D1459, Content!A:A, Content!C:C, "NONE")</f>
        <v>Kannada</v>
      </c>
    </row>
    <row r="1460" spans="1:5" x14ac:dyDescent="0.3">
      <c r="A1460" s="9">
        <v>10138</v>
      </c>
      <c r="B1460" s="10" cm="1">
        <f t="array" ref="B1460">_xlfn._xlws.FILTER(Bookings!C:C, (Bookings!A:A=A1460) * (Bookings!D:D="New"), "NONE")</f>
        <v>44433</v>
      </c>
      <c r="C1460" s="10">
        <v>45108</v>
      </c>
      <c r="D1460" s="9" t="str">
        <v>b06fbc58</v>
      </c>
      <c r="E1460" s="9" t="str">
        <f>_xlfn.XLOOKUP(D1460, Content!A:A, Content!C:C, "NONE")</f>
        <v>Telugu</v>
      </c>
    </row>
    <row r="1461" spans="1:5" x14ac:dyDescent="0.3">
      <c r="A1461" s="9">
        <v>10138</v>
      </c>
      <c r="B1461" s="10" cm="1">
        <f t="array" ref="B1461">_xlfn._xlws.FILTER(Bookings!C:C, (Bookings!A:A=A1461) * (Bookings!D:D="New"), "NONE")</f>
        <v>44433</v>
      </c>
      <c r="C1461" s="10">
        <v>45139</v>
      </c>
      <c r="D1461" s="9" t="str">
        <v>1187d074</v>
      </c>
      <c r="E1461" s="9" t="str">
        <f>_xlfn.XLOOKUP(D1461, Content!A:A, Content!C:C, "NONE")</f>
        <v>English</v>
      </c>
    </row>
    <row r="1462" spans="1:5" x14ac:dyDescent="0.3">
      <c r="A1462" s="9">
        <v>10138</v>
      </c>
      <c r="B1462" s="10" cm="1">
        <f t="array" ref="B1462">_xlfn._xlws.FILTER(Bookings!C:C, (Bookings!A:A=A1462) * (Bookings!D:D="New"), "NONE")</f>
        <v>44433</v>
      </c>
      <c r="C1462" s="10">
        <v>44805</v>
      </c>
      <c r="D1462" s="9" t="str">
        <v>f82d44ce</v>
      </c>
      <c r="E1462" s="9" t="str">
        <f>_xlfn.XLOOKUP(D1462, Content!A:A, Content!C:C, "NONE")</f>
        <v>Telugu</v>
      </c>
    </row>
    <row r="1463" spans="1:5" x14ac:dyDescent="0.3">
      <c r="A1463" s="9">
        <v>10138</v>
      </c>
      <c r="B1463" s="10" cm="1">
        <f t="array" ref="B1463">_xlfn._xlws.FILTER(Bookings!C:C, (Bookings!A:A=A1463) * (Bookings!D:D="New"), "NONE")</f>
        <v>44433</v>
      </c>
      <c r="C1463" s="10">
        <v>45231</v>
      </c>
      <c r="D1463" s="9" t="str">
        <v>75fa1246</v>
      </c>
      <c r="E1463" s="9" t="str">
        <f>_xlfn.XLOOKUP(D1463, Content!A:A, Content!C:C, "NONE")</f>
        <v>Tamil</v>
      </c>
    </row>
    <row r="1464" spans="1:5" x14ac:dyDescent="0.3">
      <c r="A1464" s="9">
        <v>10138</v>
      </c>
      <c r="B1464" s="10" cm="1">
        <f t="array" ref="B1464">_xlfn._xlws.FILTER(Bookings!C:C, (Bookings!A:A=A1464) * (Bookings!D:D="New"), "NONE")</f>
        <v>44433</v>
      </c>
      <c r="C1464" s="10">
        <v>45566</v>
      </c>
      <c r="D1464" s="9" t="str">
        <v>2f9c6d63</v>
      </c>
      <c r="E1464" s="9" t="str">
        <f>_xlfn.XLOOKUP(D1464, Content!A:A, Content!C:C, "NONE")</f>
        <v>Tamil</v>
      </c>
    </row>
    <row r="1465" spans="1:5" x14ac:dyDescent="0.3">
      <c r="A1465" s="9">
        <v>10138</v>
      </c>
      <c r="B1465" s="10" cm="1">
        <f t="array" ref="B1465">_xlfn._xlws.FILTER(Bookings!C:C, (Bookings!A:A=A1465) * (Bookings!D:D="New"), "NONE")</f>
        <v>44433</v>
      </c>
      <c r="C1465" s="10">
        <v>44835</v>
      </c>
      <c r="D1465" s="9" t="str">
        <v>40fb817f</v>
      </c>
      <c r="E1465" s="9" t="str">
        <f>_xlfn.XLOOKUP(D1465, Content!A:A, Content!C:C, "NONE")</f>
        <v>Kannada</v>
      </c>
    </row>
    <row r="1466" spans="1:5" x14ac:dyDescent="0.3">
      <c r="A1466" s="9">
        <v>10138</v>
      </c>
      <c r="B1466" s="10" cm="1">
        <f t="array" ref="B1466">_xlfn._xlws.FILTER(Bookings!C:C, (Bookings!A:A=A1466) * (Bookings!D:D="New"), "NONE")</f>
        <v>44433</v>
      </c>
      <c r="C1466" s="10">
        <v>45078</v>
      </c>
      <c r="D1466" s="9" t="str">
        <v>607da286</v>
      </c>
      <c r="E1466" s="9" t="str">
        <f>_xlfn.XLOOKUP(D1466, Content!A:A, Content!C:C, "NONE")</f>
        <v>Kannada</v>
      </c>
    </row>
    <row r="1467" spans="1:5" x14ac:dyDescent="0.3">
      <c r="A1467" s="9">
        <v>10138</v>
      </c>
      <c r="B1467" s="10" cm="1">
        <f t="array" ref="B1467">_xlfn._xlws.FILTER(Bookings!C:C, (Bookings!A:A=A1467) * (Bookings!D:D="New"), "NONE")</f>
        <v>44433</v>
      </c>
      <c r="C1467" s="10">
        <v>45474</v>
      </c>
      <c r="D1467" s="9" t="str">
        <v>10101146</v>
      </c>
      <c r="E1467" s="9" t="str">
        <f>_xlfn.XLOOKUP(D1467, Content!A:A, Content!C:C, "NONE")</f>
        <v>Telugu</v>
      </c>
    </row>
    <row r="1468" spans="1:5" x14ac:dyDescent="0.3">
      <c r="A1468" s="9">
        <v>10138</v>
      </c>
      <c r="B1468" s="10" cm="1">
        <f t="array" ref="B1468">_xlfn._xlws.FILTER(Bookings!C:C, (Bookings!A:A=A1468) * (Bookings!D:D="New"), "NONE")</f>
        <v>44433</v>
      </c>
      <c r="C1468" s="10">
        <v>45566</v>
      </c>
      <c r="D1468" s="9" t="str">
        <v>5833d4f3</v>
      </c>
      <c r="E1468" s="9" t="str">
        <f>_xlfn.XLOOKUP(D1468, Content!A:A, Content!C:C, "NONE")</f>
        <v>Malayalam</v>
      </c>
    </row>
    <row r="1469" spans="1:5" x14ac:dyDescent="0.3">
      <c r="A1469" s="9">
        <v>10138</v>
      </c>
      <c r="B1469" s="10" cm="1">
        <f t="array" ref="B1469">_xlfn._xlws.FILTER(Bookings!C:C, (Bookings!A:A=A1469) * (Bookings!D:D="New"), "NONE")</f>
        <v>44433</v>
      </c>
      <c r="C1469" s="10">
        <v>45231</v>
      </c>
      <c r="D1469" s="9" t="str">
        <v>30bb7728</v>
      </c>
      <c r="E1469" s="9" t="str">
        <f>_xlfn.XLOOKUP(D1469, Content!A:A, Content!C:C, "NONE")</f>
        <v>Tamil</v>
      </c>
    </row>
    <row r="1470" spans="1:5" x14ac:dyDescent="0.3">
      <c r="A1470" s="9">
        <v>10138</v>
      </c>
      <c r="B1470" s="10" cm="1">
        <f t="array" ref="B1470">_xlfn._xlws.FILTER(Bookings!C:C, (Bookings!A:A=A1470) * (Bookings!D:D="New"), "NONE")</f>
        <v>44433</v>
      </c>
      <c r="C1470" s="10">
        <v>44986</v>
      </c>
      <c r="D1470" s="9" t="str">
        <v>9767fb4f</v>
      </c>
      <c r="E1470" s="9" t="str">
        <f>_xlfn.XLOOKUP(D1470, Content!A:A, Content!C:C, "NONE")</f>
        <v>Telugu</v>
      </c>
    </row>
    <row r="1471" spans="1:5" x14ac:dyDescent="0.3">
      <c r="A1471" s="9">
        <v>10139</v>
      </c>
      <c r="B1471" s="10" cm="1">
        <f t="array" ref="B1471">_xlfn._xlws.FILTER(Bookings!C:C, (Bookings!A:A=A1471) * (Bookings!D:D="New"), "NONE")</f>
        <v>44532</v>
      </c>
      <c r="C1471" s="10">
        <v>44682</v>
      </c>
      <c r="D1471" s="9" t="str">
        <v>566c44a8</v>
      </c>
      <c r="E1471" s="9" t="str">
        <f>_xlfn.XLOOKUP(D1471, Content!A:A, Content!C:C, "NONE")</f>
        <v>Tamil</v>
      </c>
    </row>
    <row r="1472" spans="1:5" x14ac:dyDescent="0.3">
      <c r="A1472" s="9">
        <v>10139</v>
      </c>
      <c r="B1472" s="10" cm="1">
        <f t="array" ref="B1472">_xlfn._xlws.FILTER(Bookings!C:C, (Bookings!A:A=A1472) * (Bookings!D:D="New"), "NONE")</f>
        <v>44532</v>
      </c>
      <c r="C1472" s="10">
        <v>44682</v>
      </c>
      <c r="D1472" s="9" t="str">
        <v>8ce0be18</v>
      </c>
      <c r="E1472" s="9" t="str">
        <f>_xlfn.XLOOKUP(D1472, Content!A:A, Content!C:C, "NONE")</f>
        <v>Telugu</v>
      </c>
    </row>
    <row r="1473" spans="1:5" x14ac:dyDescent="0.3">
      <c r="A1473" s="9">
        <v>10139</v>
      </c>
      <c r="B1473" s="10" cm="1">
        <f t="array" ref="B1473">_xlfn._xlws.FILTER(Bookings!C:C, (Bookings!A:A=A1473) * (Bookings!D:D="New"), "NONE")</f>
        <v>44532</v>
      </c>
      <c r="C1473" s="10">
        <v>44743</v>
      </c>
      <c r="D1473" s="9" t="str">
        <v>40fb817f</v>
      </c>
      <c r="E1473" s="9" t="str">
        <f>_xlfn.XLOOKUP(D1473, Content!A:A, Content!C:C, "NONE")</f>
        <v>Kannada</v>
      </c>
    </row>
    <row r="1474" spans="1:5" x14ac:dyDescent="0.3">
      <c r="A1474" s="9">
        <v>10139</v>
      </c>
      <c r="B1474" s="10" cm="1">
        <f t="array" ref="B1474">_xlfn._xlws.FILTER(Bookings!C:C, (Bookings!A:A=A1474) * (Bookings!D:D="New"), "NONE")</f>
        <v>44532</v>
      </c>
      <c r="C1474" s="10">
        <v>45047</v>
      </c>
      <c r="D1474" s="9" t="str">
        <v>982b8061</v>
      </c>
      <c r="E1474" s="9" t="str">
        <f>_xlfn.XLOOKUP(D1474, Content!A:A, Content!C:C, "NONE")</f>
        <v>Malayalam</v>
      </c>
    </row>
    <row r="1475" spans="1:5" x14ac:dyDescent="0.3">
      <c r="A1475" s="9">
        <v>10139</v>
      </c>
      <c r="B1475" s="10" cm="1">
        <f t="array" ref="B1475">_xlfn._xlws.FILTER(Bookings!C:C, (Bookings!A:A=A1475) * (Bookings!D:D="New"), "NONE")</f>
        <v>44532</v>
      </c>
      <c r="C1475" s="10">
        <v>44866</v>
      </c>
      <c r="D1475" s="9" t="str">
        <v>34ac25b9</v>
      </c>
      <c r="E1475" s="9" t="str">
        <f>_xlfn.XLOOKUP(D1475, Content!A:A, Content!C:C, "NONE")</f>
        <v>Kannada</v>
      </c>
    </row>
    <row r="1476" spans="1:5" x14ac:dyDescent="0.3">
      <c r="A1476" s="9">
        <v>10139</v>
      </c>
      <c r="B1476" s="10" cm="1">
        <f t="array" ref="B1476">_xlfn._xlws.FILTER(Bookings!C:C, (Bookings!A:A=A1476) * (Bookings!D:D="New"), "NONE")</f>
        <v>44532</v>
      </c>
      <c r="C1476" s="10">
        <v>44593</v>
      </c>
      <c r="D1476" s="9" t="str">
        <v>618d5c47</v>
      </c>
      <c r="E1476" s="9" t="str">
        <f>_xlfn.XLOOKUP(D1476, Content!A:A, Content!C:C, "NONE")</f>
        <v>Hindi</v>
      </c>
    </row>
    <row r="1477" spans="1:5" x14ac:dyDescent="0.3">
      <c r="A1477" s="9">
        <v>10139</v>
      </c>
      <c r="B1477" s="10" cm="1">
        <f t="array" ref="B1477">_xlfn._xlws.FILTER(Bookings!C:C, (Bookings!A:A=A1477) * (Bookings!D:D="New"), "NONE")</f>
        <v>44532</v>
      </c>
      <c r="C1477" s="10">
        <v>45261</v>
      </c>
      <c r="D1477" s="9" t="str">
        <v>92becfc7</v>
      </c>
      <c r="E1477" s="9" t="str">
        <f>_xlfn.XLOOKUP(D1477, Content!A:A, Content!C:C, "NONE")</f>
        <v>Hindi</v>
      </c>
    </row>
    <row r="1478" spans="1:5" x14ac:dyDescent="0.3">
      <c r="A1478" s="9">
        <v>10139</v>
      </c>
      <c r="B1478" s="10" cm="1">
        <f t="array" ref="B1478">_xlfn._xlws.FILTER(Bookings!C:C, (Bookings!A:A=A1478) * (Bookings!D:D="New"), "NONE")</f>
        <v>44532</v>
      </c>
      <c r="C1478" s="10">
        <v>44896</v>
      </c>
      <c r="D1478" s="9" t="str">
        <v>c1fb785c</v>
      </c>
      <c r="E1478" s="9" t="str">
        <f>_xlfn.XLOOKUP(D1478, Content!A:A, Content!C:C, "NONE")</f>
        <v>Malayalam</v>
      </c>
    </row>
    <row r="1479" spans="1:5" x14ac:dyDescent="0.3">
      <c r="A1479" s="9">
        <v>10140</v>
      </c>
      <c r="B1479" s="10" cm="1">
        <f t="array" ref="B1479">_xlfn._xlws.FILTER(Bookings!C:C, (Bookings!A:A=A1479) * (Bookings!D:D="New"), "NONE")</f>
        <v>44319</v>
      </c>
      <c r="C1479" s="10">
        <v>44713</v>
      </c>
      <c r="D1479" s="9" t="str">
        <v>6d9b457c</v>
      </c>
      <c r="E1479" s="9" t="str">
        <f>_xlfn.XLOOKUP(D1479, Content!A:A, Content!C:C, "NONE")</f>
        <v>English</v>
      </c>
    </row>
    <row r="1480" spans="1:5" x14ac:dyDescent="0.3">
      <c r="A1480" s="9">
        <v>10140</v>
      </c>
      <c r="B1480" s="10" cm="1">
        <f t="array" ref="B1480">_xlfn._xlws.FILTER(Bookings!C:C, (Bookings!A:A=A1480) * (Bookings!D:D="New"), "NONE")</f>
        <v>44319</v>
      </c>
      <c r="C1480" s="10">
        <v>45505</v>
      </c>
      <c r="D1480" s="9" t="str">
        <v>f83fb848</v>
      </c>
      <c r="E1480" s="9" t="str">
        <f>_xlfn.XLOOKUP(D1480, Content!A:A, Content!C:C, "NONE")</f>
        <v>Malayalam</v>
      </c>
    </row>
    <row r="1481" spans="1:5" x14ac:dyDescent="0.3">
      <c r="A1481" s="9">
        <v>10140</v>
      </c>
      <c r="B1481" s="10" cm="1">
        <f t="array" ref="B1481">_xlfn._xlws.FILTER(Bookings!C:C, (Bookings!A:A=A1481) * (Bookings!D:D="New"), "NONE")</f>
        <v>44319</v>
      </c>
      <c r="C1481" s="10">
        <v>45108</v>
      </c>
      <c r="D1481" s="9" t="str">
        <v>c9f9dfdb</v>
      </c>
      <c r="E1481" s="9" t="str">
        <f>_xlfn.XLOOKUP(D1481, Content!A:A, Content!C:C, "NONE")</f>
        <v>Kannada</v>
      </c>
    </row>
    <row r="1482" spans="1:5" x14ac:dyDescent="0.3">
      <c r="A1482" s="9">
        <v>10140</v>
      </c>
      <c r="B1482" s="10" cm="1">
        <f t="array" ref="B1482">_xlfn._xlws.FILTER(Bookings!C:C, (Bookings!A:A=A1482) * (Bookings!D:D="New"), "NONE")</f>
        <v>44319</v>
      </c>
      <c r="C1482" s="10">
        <v>45108</v>
      </c>
      <c r="D1482" s="9" t="str">
        <v>0cbc4720</v>
      </c>
      <c r="E1482" s="9" t="str">
        <f>_xlfn.XLOOKUP(D1482, Content!A:A, Content!C:C, "NONE")</f>
        <v>Hindi</v>
      </c>
    </row>
    <row r="1483" spans="1:5" x14ac:dyDescent="0.3">
      <c r="A1483" s="9">
        <v>10140</v>
      </c>
      <c r="B1483" s="10" cm="1">
        <f t="array" ref="B1483">_xlfn._xlws.FILTER(Bookings!C:C, (Bookings!A:A=A1483) * (Bookings!D:D="New"), "NONE")</f>
        <v>44319</v>
      </c>
      <c r="C1483" s="10">
        <v>45536</v>
      </c>
      <c r="D1483" s="9" t="str">
        <v>1b7fe76a</v>
      </c>
      <c r="E1483" s="9" t="str">
        <f>_xlfn.XLOOKUP(D1483, Content!A:A, Content!C:C, "NONE")</f>
        <v>Kannada</v>
      </c>
    </row>
    <row r="1484" spans="1:5" x14ac:dyDescent="0.3">
      <c r="A1484" s="9">
        <v>10140</v>
      </c>
      <c r="B1484" s="10" cm="1">
        <f t="array" ref="B1484">_xlfn._xlws.FILTER(Bookings!C:C, (Bookings!A:A=A1484) * (Bookings!D:D="New"), "NONE")</f>
        <v>44319</v>
      </c>
      <c r="C1484" s="10">
        <v>44774</v>
      </c>
      <c r="D1484" s="9" t="str">
        <v>53dcee70</v>
      </c>
      <c r="E1484" s="9" t="str">
        <f>_xlfn.XLOOKUP(D1484, Content!A:A, Content!C:C, "NONE")</f>
        <v>Kannada</v>
      </c>
    </row>
    <row r="1485" spans="1:5" x14ac:dyDescent="0.3">
      <c r="A1485" s="9">
        <v>10140</v>
      </c>
      <c r="B1485" s="10" cm="1">
        <f t="array" ref="B1485">_xlfn._xlws.FILTER(Bookings!C:C, (Bookings!A:A=A1485) * (Bookings!D:D="New"), "NONE")</f>
        <v>44319</v>
      </c>
      <c r="C1485" s="10">
        <v>45352</v>
      </c>
      <c r="D1485" s="9" t="str">
        <v>7fd28e87</v>
      </c>
      <c r="E1485" s="9" t="str">
        <f>_xlfn.XLOOKUP(D1485, Content!A:A, Content!C:C, "NONE")</f>
        <v>Malayalam</v>
      </c>
    </row>
    <row r="1486" spans="1:5" x14ac:dyDescent="0.3">
      <c r="A1486" s="9">
        <v>10140</v>
      </c>
      <c r="B1486" s="10" cm="1">
        <f t="array" ref="B1486">_xlfn._xlws.FILTER(Bookings!C:C, (Bookings!A:A=A1486) * (Bookings!D:D="New"), "NONE")</f>
        <v>44319</v>
      </c>
      <c r="C1486" s="10">
        <v>44958</v>
      </c>
      <c r="D1486" s="9" t="str">
        <v>5b93d799</v>
      </c>
      <c r="E1486" s="9" t="str">
        <f>_xlfn.XLOOKUP(D1486, Content!A:A, Content!C:C, "NONE")</f>
        <v>English</v>
      </c>
    </row>
    <row r="1487" spans="1:5" x14ac:dyDescent="0.3">
      <c r="A1487" s="9">
        <v>10140</v>
      </c>
      <c r="B1487" s="10" cm="1">
        <f t="array" ref="B1487">_xlfn._xlws.FILTER(Bookings!C:C, (Bookings!A:A=A1487) * (Bookings!D:D="New"), "NONE")</f>
        <v>44319</v>
      </c>
      <c r="C1487" s="10">
        <v>44682</v>
      </c>
      <c r="D1487" s="9" t="str">
        <v>4cfd0dd8</v>
      </c>
      <c r="E1487" s="9" t="str">
        <f>_xlfn.XLOOKUP(D1487, Content!A:A, Content!C:C, "NONE")</f>
        <v>Kannada</v>
      </c>
    </row>
    <row r="1488" spans="1:5" x14ac:dyDescent="0.3">
      <c r="A1488" s="9">
        <v>10140</v>
      </c>
      <c r="B1488" s="10" cm="1">
        <f t="array" ref="B1488">_xlfn._xlws.FILTER(Bookings!C:C, (Bookings!A:A=A1488) * (Bookings!D:D="New"), "NONE")</f>
        <v>44319</v>
      </c>
      <c r="C1488" s="10">
        <v>44682</v>
      </c>
      <c r="D1488" s="9" t="str">
        <v>5c52d1ad</v>
      </c>
      <c r="E1488" s="9" t="str">
        <f>_xlfn.XLOOKUP(D1488, Content!A:A, Content!C:C, "NONE")</f>
        <v>Telugu</v>
      </c>
    </row>
    <row r="1489" spans="1:5" x14ac:dyDescent="0.3">
      <c r="A1489" s="9">
        <v>10140</v>
      </c>
      <c r="B1489" s="10" cm="1">
        <f t="array" ref="B1489">_xlfn._xlws.FILTER(Bookings!C:C, (Bookings!A:A=A1489) * (Bookings!D:D="New"), "NONE")</f>
        <v>44319</v>
      </c>
      <c r="C1489" s="10">
        <v>45627</v>
      </c>
      <c r="D1489" s="9" t="str">
        <v>35e41ff6</v>
      </c>
      <c r="E1489" s="9" t="str">
        <f>_xlfn.XLOOKUP(D1489, Content!A:A, Content!C:C, "NONE")</f>
        <v>Telugu</v>
      </c>
    </row>
    <row r="1490" spans="1:5" x14ac:dyDescent="0.3">
      <c r="A1490" s="9">
        <v>10140</v>
      </c>
      <c r="B1490" s="10" cm="1">
        <f t="array" ref="B1490">_xlfn._xlws.FILTER(Bookings!C:C, (Bookings!A:A=A1490) * (Bookings!D:D="New"), "NONE")</f>
        <v>44319</v>
      </c>
      <c r="C1490" s="10">
        <v>44621</v>
      </c>
      <c r="D1490" s="9" t="str">
        <v>872a4423</v>
      </c>
      <c r="E1490" s="9" t="str">
        <f>_xlfn.XLOOKUP(D1490, Content!A:A, Content!C:C, "NONE")</f>
        <v>Hindi</v>
      </c>
    </row>
    <row r="1491" spans="1:5" x14ac:dyDescent="0.3">
      <c r="A1491" s="9">
        <v>10141</v>
      </c>
      <c r="B1491" s="10" cm="1">
        <f t="array" ref="B1491">_xlfn._xlws.FILTER(Bookings!C:C, (Bookings!A:A=A1491) * (Bookings!D:D="New"), "NONE")</f>
        <v>44170</v>
      </c>
      <c r="C1491" s="10">
        <v>44593</v>
      </c>
      <c r="D1491" s="9" t="str">
        <v>2e190b5a</v>
      </c>
      <c r="E1491" s="9" t="str">
        <f>_xlfn.XLOOKUP(D1491, Content!A:A, Content!C:C, "NONE")</f>
        <v>Tamil</v>
      </c>
    </row>
    <row r="1492" spans="1:5" x14ac:dyDescent="0.3">
      <c r="A1492" s="9">
        <v>10141</v>
      </c>
      <c r="B1492" s="10" cm="1">
        <f t="array" ref="B1492">_xlfn._xlws.FILTER(Bookings!C:C, (Bookings!A:A=A1492) * (Bookings!D:D="New"), "NONE")</f>
        <v>44170</v>
      </c>
      <c r="C1492" s="10">
        <v>44805</v>
      </c>
      <c r="D1492" s="9" t="str">
        <v>ef45c45f</v>
      </c>
      <c r="E1492" s="9" t="str">
        <f>_xlfn.XLOOKUP(D1492, Content!A:A, Content!C:C, "NONE")</f>
        <v>Tamil</v>
      </c>
    </row>
    <row r="1493" spans="1:5" x14ac:dyDescent="0.3">
      <c r="A1493" s="9">
        <v>10141</v>
      </c>
      <c r="B1493" s="10" cm="1">
        <f t="array" ref="B1493">_xlfn._xlws.FILTER(Bookings!C:C, (Bookings!A:A=A1493) * (Bookings!D:D="New"), "NONE")</f>
        <v>44170</v>
      </c>
      <c r="C1493" s="10">
        <v>45413</v>
      </c>
      <c r="D1493" s="9" t="str">
        <v>1187d074</v>
      </c>
      <c r="E1493" s="9" t="str">
        <f>_xlfn.XLOOKUP(D1493, Content!A:A, Content!C:C, "NONE")</f>
        <v>English</v>
      </c>
    </row>
    <row r="1494" spans="1:5" x14ac:dyDescent="0.3">
      <c r="A1494" s="9">
        <v>10141</v>
      </c>
      <c r="B1494" s="10" cm="1">
        <f t="array" ref="B1494">_xlfn._xlws.FILTER(Bookings!C:C, (Bookings!A:A=A1494) * (Bookings!D:D="New"), "NONE")</f>
        <v>44170</v>
      </c>
      <c r="C1494" s="10">
        <v>45200</v>
      </c>
      <c r="D1494" s="9" t="str">
        <v>044707f1</v>
      </c>
      <c r="E1494" s="9" t="str">
        <f>_xlfn.XLOOKUP(D1494, Content!A:A, Content!C:C, "NONE")</f>
        <v>Kannada</v>
      </c>
    </row>
    <row r="1495" spans="1:5" x14ac:dyDescent="0.3">
      <c r="A1495" s="9">
        <v>10141</v>
      </c>
      <c r="B1495" s="10" cm="1">
        <f t="array" ref="B1495">_xlfn._xlws.FILTER(Bookings!C:C, (Bookings!A:A=A1495) * (Bookings!D:D="New"), "NONE")</f>
        <v>44170</v>
      </c>
      <c r="C1495" s="10">
        <v>44562</v>
      </c>
      <c r="D1495" s="9" t="str">
        <v>18110fb2</v>
      </c>
      <c r="E1495" s="9" t="str">
        <f>_xlfn.XLOOKUP(D1495, Content!A:A, Content!C:C, "NONE")</f>
        <v>Telugu</v>
      </c>
    </row>
    <row r="1496" spans="1:5" x14ac:dyDescent="0.3">
      <c r="A1496" s="9">
        <v>10141</v>
      </c>
      <c r="B1496" s="10" cm="1">
        <f t="array" ref="B1496">_xlfn._xlws.FILTER(Bookings!C:C, (Bookings!A:A=A1496) * (Bookings!D:D="New"), "NONE")</f>
        <v>44170</v>
      </c>
      <c r="C1496" s="10">
        <v>44562</v>
      </c>
      <c r="D1496" s="9" t="str">
        <v>19351768</v>
      </c>
      <c r="E1496" s="9" t="str">
        <f>_xlfn.XLOOKUP(D1496, Content!A:A, Content!C:C, "NONE")</f>
        <v>Malayalam</v>
      </c>
    </row>
    <row r="1497" spans="1:5" x14ac:dyDescent="0.3">
      <c r="A1497" s="9">
        <v>10141</v>
      </c>
      <c r="B1497" s="10" cm="1">
        <f t="array" ref="B1497">_xlfn._xlws.FILTER(Bookings!C:C, (Bookings!A:A=A1497) * (Bookings!D:D="New"), "NONE")</f>
        <v>44170</v>
      </c>
      <c r="C1497" s="10">
        <v>45413</v>
      </c>
      <c r="D1497" s="9" t="str">
        <v>a4c168f1</v>
      </c>
      <c r="E1497" s="9" t="str">
        <f>_xlfn.XLOOKUP(D1497, Content!A:A, Content!C:C, "NONE")</f>
        <v>Telugu</v>
      </c>
    </row>
    <row r="1498" spans="1:5" x14ac:dyDescent="0.3">
      <c r="A1498" s="9">
        <v>10141</v>
      </c>
      <c r="B1498" s="10" cm="1">
        <f t="array" ref="B1498">_xlfn._xlws.FILTER(Bookings!C:C, (Bookings!A:A=A1498) * (Bookings!D:D="New"), "NONE")</f>
        <v>44170</v>
      </c>
      <c r="C1498" s="10">
        <v>45017</v>
      </c>
      <c r="D1498" s="9" t="str">
        <v>a48a202b</v>
      </c>
      <c r="E1498" s="9" t="str">
        <f>_xlfn.XLOOKUP(D1498, Content!A:A, Content!C:C, "NONE")</f>
        <v>Telugu</v>
      </c>
    </row>
    <row r="1499" spans="1:5" x14ac:dyDescent="0.3">
      <c r="A1499" s="9">
        <v>10141</v>
      </c>
      <c r="B1499" s="10" cm="1">
        <f t="array" ref="B1499">_xlfn._xlws.FILTER(Bookings!C:C, (Bookings!A:A=A1499) * (Bookings!D:D="New"), "NONE")</f>
        <v>44170</v>
      </c>
      <c r="C1499" s="10">
        <v>44774</v>
      </c>
      <c r="D1499" s="9" t="str">
        <v>c5000cc1</v>
      </c>
      <c r="E1499" s="9" t="str">
        <f>_xlfn.XLOOKUP(D1499, Content!A:A, Content!C:C, "NONE")</f>
        <v>Malayalam</v>
      </c>
    </row>
    <row r="1500" spans="1:5" x14ac:dyDescent="0.3">
      <c r="A1500" s="9">
        <v>10141</v>
      </c>
      <c r="B1500" s="10" cm="1">
        <f t="array" ref="B1500">_xlfn._xlws.FILTER(Bookings!C:C, (Bookings!A:A=A1500) * (Bookings!D:D="New"), "NONE")</f>
        <v>44170</v>
      </c>
      <c r="C1500" s="10">
        <v>45231</v>
      </c>
      <c r="D1500" s="9" t="str">
        <v>5c52d1ad</v>
      </c>
      <c r="E1500" s="9" t="str">
        <f>_xlfn.XLOOKUP(D1500, Content!A:A, Content!C:C, "NONE")</f>
        <v>Telugu</v>
      </c>
    </row>
    <row r="1501" spans="1:5" x14ac:dyDescent="0.3">
      <c r="A1501" s="9">
        <v>10141</v>
      </c>
      <c r="B1501" s="10" cm="1">
        <f t="array" ref="B1501">_xlfn._xlws.FILTER(Bookings!C:C, (Bookings!A:A=A1501) * (Bookings!D:D="New"), "NONE")</f>
        <v>44170</v>
      </c>
      <c r="C1501" s="10">
        <v>45108</v>
      </c>
      <c r="D1501" s="9" t="str">
        <v>b72e97f6</v>
      </c>
      <c r="E1501" s="9" t="str">
        <f>_xlfn.XLOOKUP(D1501, Content!A:A, Content!C:C, "NONE")</f>
        <v>Hindi</v>
      </c>
    </row>
    <row r="1502" spans="1:5" x14ac:dyDescent="0.3">
      <c r="A1502" s="9">
        <v>10141</v>
      </c>
      <c r="B1502" s="10" cm="1">
        <f t="array" ref="B1502">_xlfn._xlws.FILTER(Bookings!C:C, (Bookings!A:A=A1502) * (Bookings!D:D="New"), "NONE")</f>
        <v>44170</v>
      </c>
      <c r="C1502" s="10">
        <v>45597</v>
      </c>
      <c r="D1502" s="9" t="str">
        <v>5833d4f3</v>
      </c>
      <c r="E1502" s="9" t="str">
        <f>_xlfn.XLOOKUP(D1502, Content!A:A, Content!C:C, "NONE")</f>
        <v>Malayalam</v>
      </c>
    </row>
    <row r="1503" spans="1:5" x14ac:dyDescent="0.3">
      <c r="A1503" s="9">
        <v>10142</v>
      </c>
      <c r="B1503" s="10" cm="1">
        <f t="array" ref="B1503">_xlfn._xlws.FILTER(Bookings!C:C, (Bookings!A:A=A1503) * (Bookings!D:D="New"), "NONE")</f>
        <v>44700</v>
      </c>
      <c r="C1503" s="10">
        <v>44621</v>
      </c>
      <c r="D1503" s="9" t="str">
        <v>9452bf77</v>
      </c>
      <c r="E1503" s="9" t="str">
        <f>_xlfn.XLOOKUP(D1503, Content!A:A, Content!C:C, "NONE")</f>
        <v>English</v>
      </c>
    </row>
    <row r="1504" spans="1:5" x14ac:dyDescent="0.3">
      <c r="A1504" s="9">
        <v>10142</v>
      </c>
      <c r="B1504" s="10" cm="1">
        <f t="array" ref="B1504">_xlfn._xlws.FILTER(Bookings!C:C, (Bookings!A:A=A1504) * (Bookings!D:D="New"), "NONE")</f>
        <v>44700</v>
      </c>
      <c r="C1504" s="10">
        <v>45505</v>
      </c>
      <c r="D1504" s="9" t="str">
        <v>40e9137d</v>
      </c>
      <c r="E1504" s="9" t="str">
        <f>_xlfn.XLOOKUP(D1504, Content!A:A, Content!C:C, "NONE")</f>
        <v>Telugu</v>
      </c>
    </row>
    <row r="1505" spans="1:5" x14ac:dyDescent="0.3">
      <c r="A1505" s="9">
        <v>10142</v>
      </c>
      <c r="B1505" s="10" cm="1">
        <f t="array" ref="B1505">_xlfn._xlws.FILTER(Bookings!C:C, (Bookings!A:A=A1505) * (Bookings!D:D="New"), "NONE")</f>
        <v>44700</v>
      </c>
      <c r="C1505" s="10">
        <v>45139</v>
      </c>
      <c r="D1505" s="9" t="str">
        <v>7fb18db3</v>
      </c>
      <c r="E1505" s="9" t="str">
        <f>_xlfn.XLOOKUP(D1505, Content!A:A, Content!C:C, "NONE")</f>
        <v>Hindi</v>
      </c>
    </row>
    <row r="1506" spans="1:5" x14ac:dyDescent="0.3">
      <c r="A1506" s="9">
        <v>10142</v>
      </c>
      <c r="B1506" s="10" cm="1">
        <f t="array" ref="B1506">_xlfn._xlws.FILTER(Bookings!C:C, (Bookings!A:A=A1506) * (Bookings!D:D="New"), "NONE")</f>
        <v>44700</v>
      </c>
      <c r="C1506" s="10">
        <v>44593</v>
      </c>
      <c r="D1506" s="9" t="str">
        <v>6fc6d737</v>
      </c>
      <c r="E1506" s="9" t="str">
        <f>_xlfn.XLOOKUP(D1506, Content!A:A, Content!C:C, "NONE")</f>
        <v>Malayalam</v>
      </c>
    </row>
    <row r="1507" spans="1:5" x14ac:dyDescent="0.3">
      <c r="A1507" s="9">
        <v>10142</v>
      </c>
      <c r="B1507" s="10" cm="1">
        <f t="array" ref="B1507">_xlfn._xlws.FILTER(Bookings!C:C, (Bookings!A:A=A1507) * (Bookings!D:D="New"), "NONE")</f>
        <v>44700</v>
      </c>
      <c r="C1507" s="10">
        <v>44958</v>
      </c>
      <c r="D1507" s="9" t="str">
        <v>1b7fe76a</v>
      </c>
      <c r="E1507" s="9" t="str">
        <f>_xlfn.XLOOKUP(D1507, Content!A:A, Content!C:C, "NONE")</f>
        <v>Kannada</v>
      </c>
    </row>
    <row r="1508" spans="1:5" x14ac:dyDescent="0.3">
      <c r="A1508" s="9">
        <v>10142</v>
      </c>
      <c r="B1508" s="10" cm="1">
        <f t="array" ref="B1508">_xlfn._xlws.FILTER(Bookings!C:C, (Bookings!A:A=A1508) * (Bookings!D:D="New"), "NONE")</f>
        <v>44700</v>
      </c>
      <c r="C1508" s="10">
        <v>44652</v>
      </c>
      <c r="D1508" s="9" t="str">
        <v>74c9ff93</v>
      </c>
      <c r="E1508" s="9" t="str">
        <f>_xlfn.XLOOKUP(D1508, Content!A:A, Content!C:C, "NONE")</f>
        <v>English</v>
      </c>
    </row>
    <row r="1509" spans="1:5" x14ac:dyDescent="0.3">
      <c r="A1509" s="9">
        <v>10142</v>
      </c>
      <c r="B1509" s="10" cm="1">
        <f t="array" ref="B1509">_xlfn._xlws.FILTER(Bookings!C:C, (Bookings!A:A=A1509) * (Bookings!D:D="New"), "NONE")</f>
        <v>44700</v>
      </c>
      <c r="C1509" s="10">
        <v>45200</v>
      </c>
      <c r="D1509" s="9" t="str">
        <v>ef45c45f</v>
      </c>
      <c r="E1509" s="9" t="str">
        <f>_xlfn.XLOOKUP(D1509, Content!A:A, Content!C:C, "NONE")</f>
        <v>Tamil</v>
      </c>
    </row>
    <row r="1510" spans="1:5" x14ac:dyDescent="0.3">
      <c r="A1510" s="9">
        <v>10142</v>
      </c>
      <c r="B1510" s="10" cm="1">
        <f t="array" ref="B1510">_xlfn._xlws.FILTER(Bookings!C:C, (Bookings!A:A=A1510) * (Bookings!D:D="New"), "NONE")</f>
        <v>44700</v>
      </c>
      <c r="C1510" s="10">
        <v>45383</v>
      </c>
      <c r="D1510" s="9" t="str">
        <v>c5c4fdf9</v>
      </c>
      <c r="E1510" s="9" t="str">
        <f>_xlfn.XLOOKUP(D1510, Content!A:A, Content!C:C, "NONE")</f>
        <v>Telugu</v>
      </c>
    </row>
    <row r="1511" spans="1:5" x14ac:dyDescent="0.3">
      <c r="A1511" s="9">
        <v>10142</v>
      </c>
      <c r="B1511" s="10" cm="1">
        <f t="array" ref="B1511">_xlfn._xlws.FILTER(Bookings!C:C, (Bookings!A:A=A1511) * (Bookings!D:D="New"), "NONE")</f>
        <v>44700</v>
      </c>
      <c r="C1511" s="10">
        <v>45108</v>
      </c>
      <c r="D1511" s="9" t="str">
        <v>5833d4f3</v>
      </c>
      <c r="E1511" s="9" t="str">
        <f>_xlfn.XLOOKUP(D1511, Content!A:A, Content!C:C, "NONE")</f>
        <v>Malayalam</v>
      </c>
    </row>
    <row r="1512" spans="1:5" x14ac:dyDescent="0.3">
      <c r="A1512" s="9">
        <v>10142</v>
      </c>
      <c r="B1512" s="10" cm="1">
        <f t="array" ref="B1512">_xlfn._xlws.FILTER(Bookings!C:C, (Bookings!A:A=A1512) * (Bookings!D:D="New"), "NONE")</f>
        <v>44700</v>
      </c>
      <c r="C1512" s="10">
        <v>45292</v>
      </c>
      <c r="D1512" s="9" t="str">
        <v>d6e6f4af</v>
      </c>
      <c r="E1512" s="9" t="str">
        <f>_xlfn.XLOOKUP(D1512, Content!A:A, Content!C:C, "NONE")</f>
        <v>Malayalam</v>
      </c>
    </row>
    <row r="1513" spans="1:5" x14ac:dyDescent="0.3">
      <c r="A1513" s="9">
        <v>10142</v>
      </c>
      <c r="B1513" s="10" cm="1">
        <f t="array" ref="B1513">_xlfn._xlws.FILTER(Bookings!C:C, (Bookings!A:A=A1513) * (Bookings!D:D="New"), "NONE")</f>
        <v>44700</v>
      </c>
      <c r="C1513" s="10">
        <v>45078</v>
      </c>
      <c r="D1513" s="9" t="str">
        <v>18f2ed16</v>
      </c>
      <c r="E1513" s="9" t="str">
        <f>_xlfn.XLOOKUP(D1513, Content!A:A, Content!C:C, "NONE")</f>
        <v>Malayalam</v>
      </c>
    </row>
    <row r="1514" spans="1:5" x14ac:dyDescent="0.3">
      <c r="A1514" s="9">
        <v>10142</v>
      </c>
      <c r="B1514" s="10" cm="1">
        <f t="array" ref="B1514">_xlfn._xlws.FILTER(Bookings!C:C, (Bookings!A:A=A1514) * (Bookings!D:D="New"), "NONE")</f>
        <v>44700</v>
      </c>
      <c r="C1514" s="10">
        <v>45323</v>
      </c>
      <c r="D1514" s="9" t="str">
        <v>e9c2f251</v>
      </c>
      <c r="E1514" s="9" t="str">
        <f>_xlfn.XLOOKUP(D1514, Content!A:A, Content!C:C, "NONE")</f>
        <v>Telugu</v>
      </c>
    </row>
    <row r="1515" spans="1:5" x14ac:dyDescent="0.3">
      <c r="A1515" s="9">
        <v>10142</v>
      </c>
      <c r="B1515" s="10" cm="1">
        <f t="array" ref="B1515">_xlfn._xlws.FILTER(Bookings!C:C, (Bookings!A:A=A1515) * (Bookings!D:D="New"), "NONE")</f>
        <v>44700</v>
      </c>
      <c r="C1515" s="10">
        <v>45047</v>
      </c>
      <c r="D1515" s="9" t="str">
        <v>5988d89d</v>
      </c>
      <c r="E1515" s="9" t="str">
        <f>_xlfn.XLOOKUP(D1515, Content!A:A, Content!C:C, "NONE")</f>
        <v>Hindi</v>
      </c>
    </row>
    <row r="1516" spans="1:5" x14ac:dyDescent="0.3">
      <c r="A1516" s="9">
        <v>10142</v>
      </c>
      <c r="B1516" s="10" cm="1">
        <f t="array" ref="B1516">_xlfn._xlws.FILTER(Bookings!C:C, (Bookings!A:A=A1516) * (Bookings!D:D="New"), "NONE")</f>
        <v>44700</v>
      </c>
      <c r="C1516" s="10">
        <v>44896</v>
      </c>
      <c r="D1516" s="9" t="str">
        <v>ae026103</v>
      </c>
      <c r="E1516" s="9" t="str">
        <f>_xlfn.XLOOKUP(D1516, Content!A:A, Content!C:C, "NONE")</f>
        <v>Kannada</v>
      </c>
    </row>
    <row r="1517" spans="1:5" x14ac:dyDescent="0.3">
      <c r="A1517" s="9">
        <v>10143</v>
      </c>
      <c r="B1517" s="10" cm="1">
        <f t="array" ref="B1517">_xlfn._xlws.FILTER(Bookings!C:C, (Bookings!A:A=A1517) * (Bookings!D:D="New"), "NONE")</f>
        <v>44988</v>
      </c>
      <c r="C1517" s="10">
        <v>45627</v>
      </c>
      <c r="D1517" s="9" t="str">
        <v>7495495f</v>
      </c>
      <c r="E1517" s="9" t="str">
        <f>_xlfn.XLOOKUP(D1517, Content!A:A, Content!C:C, "NONE")</f>
        <v>Malayalam</v>
      </c>
    </row>
    <row r="1518" spans="1:5" x14ac:dyDescent="0.3">
      <c r="A1518" s="9">
        <v>10143</v>
      </c>
      <c r="B1518" s="10" cm="1">
        <f t="array" ref="B1518">_xlfn._xlws.FILTER(Bookings!C:C, (Bookings!A:A=A1518) * (Bookings!D:D="New"), "NONE")</f>
        <v>44988</v>
      </c>
      <c r="C1518" s="10">
        <v>45078</v>
      </c>
      <c r="D1518" s="9" t="str">
        <v>f83fb848</v>
      </c>
      <c r="E1518" s="9" t="str">
        <f>_xlfn.XLOOKUP(D1518, Content!A:A, Content!C:C, "NONE")</f>
        <v>Malayalam</v>
      </c>
    </row>
    <row r="1519" spans="1:5" x14ac:dyDescent="0.3">
      <c r="A1519" s="9">
        <v>10143</v>
      </c>
      <c r="B1519" s="10" cm="1">
        <f t="array" ref="B1519">_xlfn._xlws.FILTER(Bookings!C:C, (Bookings!A:A=A1519) * (Bookings!D:D="New"), "NONE")</f>
        <v>44988</v>
      </c>
      <c r="C1519" s="10">
        <v>44896</v>
      </c>
      <c r="D1519" s="9" t="str">
        <v>b49e8b74</v>
      </c>
      <c r="E1519" s="9" t="str">
        <f>_xlfn.XLOOKUP(D1519, Content!A:A, Content!C:C, "NONE")</f>
        <v>English</v>
      </c>
    </row>
    <row r="1520" spans="1:5" x14ac:dyDescent="0.3">
      <c r="A1520" s="9">
        <v>10143</v>
      </c>
      <c r="B1520" s="10" cm="1">
        <f t="array" ref="B1520">_xlfn._xlws.FILTER(Bookings!C:C, (Bookings!A:A=A1520) * (Bookings!D:D="New"), "NONE")</f>
        <v>44988</v>
      </c>
      <c r="C1520" s="10">
        <v>44774</v>
      </c>
      <c r="D1520" s="9" t="str">
        <v>b06fbc58</v>
      </c>
      <c r="E1520" s="9" t="str">
        <f>_xlfn.XLOOKUP(D1520, Content!A:A, Content!C:C, "NONE")</f>
        <v>Telugu</v>
      </c>
    </row>
    <row r="1521" spans="1:5" x14ac:dyDescent="0.3">
      <c r="A1521" s="9">
        <v>10143</v>
      </c>
      <c r="B1521" s="10" cm="1">
        <f t="array" ref="B1521">_xlfn._xlws.FILTER(Bookings!C:C, (Bookings!A:A=A1521) * (Bookings!D:D="New"), "NONE")</f>
        <v>44988</v>
      </c>
      <c r="C1521" s="10">
        <v>45170</v>
      </c>
      <c r="D1521" s="9" t="str">
        <v>0cbc4720</v>
      </c>
      <c r="E1521" s="9" t="str">
        <f>_xlfn.XLOOKUP(D1521, Content!A:A, Content!C:C, "NONE")</f>
        <v>Hindi</v>
      </c>
    </row>
    <row r="1522" spans="1:5" x14ac:dyDescent="0.3">
      <c r="A1522" s="9">
        <v>10143</v>
      </c>
      <c r="B1522" s="10" cm="1">
        <f t="array" ref="B1522">_xlfn._xlws.FILTER(Bookings!C:C, (Bookings!A:A=A1522) * (Bookings!D:D="New"), "NONE")</f>
        <v>44988</v>
      </c>
      <c r="C1522" s="10">
        <v>45047</v>
      </c>
      <c r="D1522" s="9" t="str">
        <v>459528e0</v>
      </c>
      <c r="E1522" s="9" t="str">
        <f>_xlfn.XLOOKUP(D1522, Content!A:A, Content!C:C, "NONE")</f>
        <v>English</v>
      </c>
    </row>
    <row r="1523" spans="1:5" x14ac:dyDescent="0.3">
      <c r="A1523" s="9">
        <v>10143</v>
      </c>
      <c r="B1523" s="10" cm="1">
        <f t="array" ref="B1523">_xlfn._xlws.FILTER(Bookings!C:C, (Bookings!A:A=A1523) * (Bookings!D:D="New"), "NONE")</f>
        <v>44988</v>
      </c>
      <c r="C1523" s="10">
        <v>45017</v>
      </c>
      <c r="D1523" s="9" t="str">
        <v>c324f9b4</v>
      </c>
      <c r="E1523" s="9" t="str">
        <f>_xlfn.XLOOKUP(D1523, Content!A:A, Content!C:C, "NONE")</f>
        <v>Tamil</v>
      </c>
    </row>
    <row r="1524" spans="1:5" x14ac:dyDescent="0.3">
      <c r="A1524" s="9">
        <v>10143</v>
      </c>
      <c r="B1524" s="10" cm="1">
        <f t="array" ref="B1524">_xlfn._xlws.FILTER(Bookings!C:C, (Bookings!A:A=A1524) * (Bookings!D:D="New"), "NONE")</f>
        <v>44988</v>
      </c>
      <c r="C1524" s="10">
        <v>45536</v>
      </c>
      <c r="D1524" s="9" t="str">
        <v>044707f1</v>
      </c>
      <c r="E1524" s="9" t="str">
        <f>_xlfn.XLOOKUP(D1524, Content!A:A, Content!C:C, "NONE")</f>
        <v>Kannada</v>
      </c>
    </row>
    <row r="1525" spans="1:5" x14ac:dyDescent="0.3">
      <c r="A1525" s="9">
        <v>10143</v>
      </c>
      <c r="B1525" s="10" cm="1">
        <f t="array" ref="B1525">_xlfn._xlws.FILTER(Bookings!C:C, (Bookings!A:A=A1525) * (Bookings!D:D="New"), "NONE")</f>
        <v>44988</v>
      </c>
      <c r="C1525" s="10">
        <v>45261</v>
      </c>
      <c r="D1525" s="9" t="str">
        <v>3abe3a47</v>
      </c>
      <c r="E1525" s="9" t="str">
        <f>_xlfn.XLOOKUP(D1525, Content!A:A, Content!C:C, "NONE")</f>
        <v>English</v>
      </c>
    </row>
    <row r="1526" spans="1:5" x14ac:dyDescent="0.3">
      <c r="A1526" s="9">
        <v>10143</v>
      </c>
      <c r="B1526" s="10" cm="1">
        <f t="array" ref="B1526">_xlfn._xlws.FILTER(Bookings!C:C, (Bookings!A:A=A1526) * (Bookings!D:D="New"), "NONE")</f>
        <v>44988</v>
      </c>
      <c r="C1526" s="10">
        <v>44593</v>
      </c>
      <c r="D1526" s="9" t="str">
        <v>7fb18db3</v>
      </c>
      <c r="E1526" s="9" t="str">
        <f>_xlfn.XLOOKUP(D1526, Content!A:A, Content!C:C, "NONE")</f>
        <v>Hindi</v>
      </c>
    </row>
    <row r="1527" spans="1:5" x14ac:dyDescent="0.3">
      <c r="A1527" s="9">
        <v>10143</v>
      </c>
      <c r="B1527" s="10" cm="1">
        <f t="array" ref="B1527">_xlfn._xlws.FILTER(Bookings!C:C, (Bookings!A:A=A1527) * (Bookings!D:D="New"), "NONE")</f>
        <v>44988</v>
      </c>
      <c r="C1527" s="10">
        <v>45261</v>
      </c>
      <c r="D1527" s="9" t="str">
        <v>40e9137d</v>
      </c>
      <c r="E1527" s="9" t="str">
        <f>_xlfn.XLOOKUP(D1527, Content!A:A, Content!C:C, "NONE")</f>
        <v>Telugu</v>
      </c>
    </row>
    <row r="1528" spans="1:5" x14ac:dyDescent="0.3">
      <c r="A1528" s="9">
        <v>10143</v>
      </c>
      <c r="B1528" s="10" cm="1">
        <f t="array" ref="B1528">_xlfn._xlws.FILTER(Bookings!C:C, (Bookings!A:A=A1528) * (Bookings!D:D="New"), "NONE")</f>
        <v>44988</v>
      </c>
      <c r="C1528" s="10">
        <v>44621</v>
      </c>
      <c r="D1528" s="9" t="str">
        <v>577b4107</v>
      </c>
      <c r="E1528" s="9" t="str">
        <f>_xlfn.XLOOKUP(D1528, Content!A:A, Content!C:C, "NONE")</f>
        <v>Malayalam</v>
      </c>
    </row>
    <row r="1529" spans="1:5" x14ac:dyDescent="0.3">
      <c r="A1529" s="9">
        <v>10144</v>
      </c>
      <c r="B1529" s="10" cm="1">
        <f t="array" ref="B1529">_xlfn._xlws.FILTER(Bookings!C:C, (Bookings!A:A=A1529) * (Bookings!D:D="New"), "NONE")</f>
        <v>44949</v>
      </c>
      <c r="C1529" s="10">
        <v>44713</v>
      </c>
      <c r="D1529" s="9" t="str">
        <v>459528e0</v>
      </c>
      <c r="E1529" s="9" t="str">
        <f>_xlfn.XLOOKUP(D1529, Content!A:A, Content!C:C, "NONE")</f>
        <v>English</v>
      </c>
    </row>
    <row r="1530" spans="1:5" x14ac:dyDescent="0.3">
      <c r="A1530" s="9">
        <v>10144</v>
      </c>
      <c r="B1530" s="10" cm="1">
        <f t="array" ref="B1530">_xlfn._xlws.FILTER(Bookings!C:C, (Bookings!A:A=A1530) * (Bookings!D:D="New"), "NONE")</f>
        <v>44949</v>
      </c>
      <c r="C1530" s="10">
        <v>45627</v>
      </c>
      <c r="D1530" s="9" t="str">
        <v>9c8c4c67</v>
      </c>
      <c r="E1530" s="9" t="str">
        <f>_xlfn.XLOOKUP(D1530, Content!A:A, Content!C:C, "NONE")</f>
        <v>English</v>
      </c>
    </row>
    <row r="1531" spans="1:5" x14ac:dyDescent="0.3">
      <c r="A1531" s="9">
        <v>10144</v>
      </c>
      <c r="B1531" s="10" cm="1">
        <f t="array" ref="B1531">_xlfn._xlws.FILTER(Bookings!C:C, (Bookings!A:A=A1531) * (Bookings!D:D="New"), "NONE")</f>
        <v>44949</v>
      </c>
      <c r="C1531" s="10">
        <v>44652</v>
      </c>
      <c r="D1531" s="9" t="str">
        <v>10101146</v>
      </c>
      <c r="E1531" s="9" t="str">
        <f>_xlfn.XLOOKUP(D1531, Content!A:A, Content!C:C, "NONE")</f>
        <v>Telugu</v>
      </c>
    </row>
    <row r="1532" spans="1:5" x14ac:dyDescent="0.3">
      <c r="A1532" s="9">
        <v>10144</v>
      </c>
      <c r="B1532" s="10" cm="1">
        <f t="array" ref="B1532">_xlfn._xlws.FILTER(Bookings!C:C, (Bookings!A:A=A1532) * (Bookings!D:D="New"), "NONE")</f>
        <v>44949</v>
      </c>
      <c r="C1532" s="10">
        <v>45078</v>
      </c>
      <c r="D1532" s="9" t="str">
        <v>f72d44e6</v>
      </c>
      <c r="E1532" s="9" t="str">
        <f>_xlfn.XLOOKUP(D1532, Content!A:A, Content!C:C, "NONE")</f>
        <v>Malayalam</v>
      </c>
    </row>
    <row r="1533" spans="1:5" x14ac:dyDescent="0.3">
      <c r="A1533" s="9">
        <v>10144</v>
      </c>
      <c r="B1533" s="10" cm="1">
        <f t="array" ref="B1533">_xlfn._xlws.FILTER(Bookings!C:C, (Bookings!A:A=A1533) * (Bookings!D:D="New"), "NONE")</f>
        <v>44949</v>
      </c>
      <c r="C1533" s="10">
        <v>45017</v>
      </c>
      <c r="D1533" s="9" t="str">
        <v>19351768</v>
      </c>
      <c r="E1533" s="9" t="str">
        <f>_xlfn.XLOOKUP(D1533, Content!A:A, Content!C:C, "NONE")</f>
        <v>Malayalam</v>
      </c>
    </row>
    <row r="1534" spans="1:5" x14ac:dyDescent="0.3">
      <c r="A1534" s="9">
        <v>10144</v>
      </c>
      <c r="B1534" s="10" cm="1">
        <f t="array" ref="B1534">_xlfn._xlws.FILTER(Bookings!C:C, (Bookings!A:A=A1534) * (Bookings!D:D="New"), "NONE")</f>
        <v>44949</v>
      </c>
      <c r="C1534" s="10">
        <v>45017</v>
      </c>
      <c r="D1534" s="9" t="str">
        <v>5833d4f3</v>
      </c>
      <c r="E1534" s="9" t="str">
        <f>_xlfn.XLOOKUP(D1534, Content!A:A, Content!C:C, "NONE")</f>
        <v>Malayalam</v>
      </c>
    </row>
    <row r="1535" spans="1:5" x14ac:dyDescent="0.3">
      <c r="A1535" s="9">
        <v>10144</v>
      </c>
      <c r="B1535" s="10" cm="1">
        <f t="array" ref="B1535">_xlfn._xlws.FILTER(Bookings!C:C, (Bookings!A:A=A1535) * (Bookings!D:D="New"), "NONE")</f>
        <v>44949</v>
      </c>
      <c r="C1535" s="10">
        <v>45627</v>
      </c>
      <c r="D1535" s="9" t="str">
        <v>3abe3a47</v>
      </c>
      <c r="E1535" s="9" t="str">
        <f>_xlfn.XLOOKUP(D1535, Content!A:A, Content!C:C, "NONE")</f>
        <v>English</v>
      </c>
    </row>
    <row r="1536" spans="1:5" x14ac:dyDescent="0.3">
      <c r="A1536" s="9">
        <v>10144</v>
      </c>
      <c r="B1536" s="10" cm="1">
        <f t="array" ref="B1536">_xlfn._xlws.FILTER(Bookings!C:C, (Bookings!A:A=A1536) * (Bookings!D:D="New"), "NONE")</f>
        <v>44949</v>
      </c>
      <c r="C1536" s="10">
        <v>44986</v>
      </c>
      <c r="D1536" s="9" t="str">
        <v>fcc640cb</v>
      </c>
      <c r="E1536" s="9" t="str">
        <f>_xlfn.XLOOKUP(D1536, Content!A:A, Content!C:C, "NONE")</f>
        <v>English</v>
      </c>
    </row>
    <row r="1537" spans="1:5" x14ac:dyDescent="0.3">
      <c r="A1537" s="9">
        <v>10144</v>
      </c>
      <c r="B1537" s="10" cm="1">
        <f t="array" ref="B1537">_xlfn._xlws.FILTER(Bookings!C:C, (Bookings!A:A=A1537) * (Bookings!D:D="New"), "NONE")</f>
        <v>44949</v>
      </c>
      <c r="C1537" s="10">
        <v>45017</v>
      </c>
      <c r="D1537" s="9" t="str">
        <v>5c52d1ad</v>
      </c>
      <c r="E1537" s="9" t="str">
        <f>_xlfn.XLOOKUP(D1537, Content!A:A, Content!C:C, "NONE")</f>
        <v>Telugu</v>
      </c>
    </row>
    <row r="1538" spans="1:5" x14ac:dyDescent="0.3">
      <c r="A1538" s="9">
        <v>10144</v>
      </c>
      <c r="B1538" s="10" cm="1">
        <f t="array" ref="B1538">_xlfn._xlws.FILTER(Bookings!C:C, (Bookings!A:A=A1538) * (Bookings!D:D="New"), "NONE")</f>
        <v>44949</v>
      </c>
      <c r="C1538" s="10">
        <v>45047</v>
      </c>
      <c r="D1538" s="9" t="str">
        <v>7495495f</v>
      </c>
      <c r="E1538" s="9" t="str">
        <f>_xlfn.XLOOKUP(D1538, Content!A:A, Content!C:C, "NONE")</f>
        <v>Malayalam</v>
      </c>
    </row>
    <row r="1539" spans="1:5" x14ac:dyDescent="0.3">
      <c r="A1539" s="9">
        <v>10144</v>
      </c>
      <c r="B1539" s="10" cm="1">
        <f t="array" ref="B1539">_xlfn._xlws.FILTER(Bookings!C:C, (Bookings!A:A=A1539) * (Bookings!D:D="New"), "NONE")</f>
        <v>44949</v>
      </c>
      <c r="C1539" s="10">
        <v>45352</v>
      </c>
      <c r="D1539" s="9" t="str">
        <v>2f9c6d63</v>
      </c>
      <c r="E1539" s="9" t="str">
        <f>_xlfn.XLOOKUP(D1539, Content!A:A, Content!C:C, "NONE")</f>
        <v>Tamil</v>
      </c>
    </row>
    <row r="1540" spans="1:5" x14ac:dyDescent="0.3">
      <c r="A1540" s="9">
        <v>10144</v>
      </c>
      <c r="B1540" s="10" cm="1">
        <f t="array" ref="B1540">_xlfn._xlws.FILTER(Bookings!C:C, (Bookings!A:A=A1540) * (Bookings!D:D="New"), "NONE")</f>
        <v>44949</v>
      </c>
      <c r="C1540" s="10">
        <v>44927</v>
      </c>
      <c r="D1540" s="9" t="str">
        <v>5988d89d</v>
      </c>
      <c r="E1540" s="9" t="str">
        <f>_xlfn.XLOOKUP(D1540, Content!A:A, Content!C:C, "NONE")</f>
        <v>Hindi</v>
      </c>
    </row>
    <row r="1541" spans="1:5" x14ac:dyDescent="0.3">
      <c r="A1541" s="9">
        <v>10144</v>
      </c>
      <c r="B1541" s="10" cm="1">
        <f t="array" ref="B1541">_xlfn._xlws.FILTER(Bookings!C:C, (Bookings!A:A=A1541) * (Bookings!D:D="New"), "NONE")</f>
        <v>44949</v>
      </c>
      <c r="C1541" s="10">
        <v>45352</v>
      </c>
      <c r="D1541" s="9" t="str">
        <v>fe8686d0</v>
      </c>
      <c r="E1541" s="9" t="str">
        <f>_xlfn.XLOOKUP(D1541, Content!A:A, Content!C:C, "NONE")</f>
        <v>Telugu</v>
      </c>
    </row>
    <row r="1542" spans="1:5" x14ac:dyDescent="0.3">
      <c r="A1542" s="9">
        <v>10144</v>
      </c>
      <c r="B1542" s="10" cm="1">
        <f t="array" ref="B1542">_xlfn._xlws.FILTER(Bookings!C:C, (Bookings!A:A=A1542) * (Bookings!D:D="New"), "NONE")</f>
        <v>44949</v>
      </c>
      <c r="C1542" s="10">
        <v>44805</v>
      </c>
      <c r="D1542" s="9" t="str">
        <v>7e543bc4</v>
      </c>
      <c r="E1542" s="9" t="str">
        <f>_xlfn.XLOOKUP(D1542, Content!A:A, Content!C:C, "NONE")</f>
        <v>Malayalam</v>
      </c>
    </row>
    <row r="1543" spans="1:5" x14ac:dyDescent="0.3">
      <c r="A1543" s="9">
        <v>10145</v>
      </c>
      <c r="B1543" s="10" cm="1">
        <f t="array" ref="B1543">_xlfn._xlws.FILTER(Bookings!C:C, (Bookings!A:A=A1543) * (Bookings!D:D="New"), "NONE")</f>
        <v>44755</v>
      </c>
      <c r="C1543" s="10">
        <v>45627</v>
      </c>
      <c r="D1543" s="9" t="str">
        <v>10101146</v>
      </c>
      <c r="E1543" s="9" t="str">
        <f>_xlfn.XLOOKUP(D1543, Content!A:A, Content!C:C, "NONE")</f>
        <v>Telugu</v>
      </c>
    </row>
    <row r="1544" spans="1:5" x14ac:dyDescent="0.3">
      <c r="A1544" s="9">
        <v>10145</v>
      </c>
      <c r="B1544" s="10" cm="1">
        <f t="array" ref="B1544">_xlfn._xlws.FILTER(Bookings!C:C, (Bookings!A:A=A1544) * (Bookings!D:D="New"), "NONE")</f>
        <v>44755</v>
      </c>
      <c r="C1544" s="10">
        <v>44743</v>
      </c>
      <c r="D1544" s="9" t="str">
        <v>420e1019</v>
      </c>
      <c r="E1544" s="9" t="str">
        <f>_xlfn.XLOOKUP(D1544, Content!A:A, Content!C:C, "NONE")</f>
        <v>Tamil</v>
      </c>
    </row>
    <row r="1545" spans="1:5" x14ac:dyDescent="0.3">
      <c r="A1545" s="9">
        <v>10145</v>
      </c>
      <c r="B1545" s="10" cm="1">
        <f t="array" ref="B1545">_xlfn._xlws.FILTER(Bookings!C:C, (Bookings!A:A=A1545) * (Bookings!D:D="New"), "NONE")</f>
        <v>44755</v>
      </c>
      <c r="C1545" s="10">
        <v>45413</v>
      </c>
      <c r="D1545" s="9" t="str">
        <v>618d5c47</v>
      </c>
      <c r="E1545" s="9" t="str">
        <f>_xlfn.XLOOKUP(D1545, Content!A:A, Content!C:C, "NONE")</f>
        <v>Hindi</v>
      </c>
    </row>
    <row r="1546" spans="1:5" x14ac:dyDescent="0.3">
      <c r="A1546" s="9">
        <v>10145</v>
      </c>
      <c r="B1546" s="10" cm="1">
        <f t="array" ref="B1546">_xlfn._xlws.FILTER(Bookings!C:C, (Bookings!A:A=A1546) * (Bookings!D:D="New"), "NONE")</f>
        <v>44755</v>
      </c>
      <c r="C1546" s="10">
        <v>45536</v>
      </c>
      <c r="D1546" s="9" t="str">
        <v>5b93d799</v>
      </c>
      <c r="E1546" s="9" t="str">
        <f>_xlfn.XLOOKUP(D1546, Content!A:A, Content!C:C, "NONE")</f>
        <v>English</v>
      </c>
    </row>
    <row r="1547" spans="1:5" x14ac:dyDescent="0.3">
      <c r="A1547" s="9">
        <v>10145</v>
      </c>
      <c r="B1547" s="10" cm="1">
        <f t="array" ref="B1547">_xlfn._xlws.FILTER(Bookings!C:C, (Bookings!A:A=A1547) * (Bookings!D:D="New"), "NONE")</f>
        <v>44755</v>
      </c>
      <c r="C1547" s="10">
        <v>45444</v>
      </c>
      <c r="D1547" s="9" t="str">
        <v>f83fb848</v>
      </c>
      <c r="E1547" s="9" t="str">
        <f>_xlfn.XLOOKUP(D1547, Content!A:A, Content!C:C, "NONE")</f>
        <v>Malayalam</v>
      </c>
    </row>
    <row r="1548" spans="1:5" x14ac:dyDescent="0.3">
      <c r="A1548" s="9">
        <v>10145</v>
      </c>
      <c r="B1548" s="10" cm="1">
        <f t="array" ref="B1548">_xlfn._xlws.FILTER(Bookings!C:C, (Bookings!A:A=A1548) * (Bookings!D:D="New"), "NONE")</f>
        <v>44755</v>
      </c>
      <c r="C1548" s="10">
        <v>45078</v>
      </c>
      <c r="D1548" s="9" t="str">
        <v>2560b2d1</v>
      </c>
      <c r="E1548" s="9" t="str">
        <f>_xlfn.XLOOKUP(D1548, Content!A:A, Content!C:C, "NONE")</f>
        <v>Telugu</v>
      </c>
    </row>
    <row r="1549" spans="1:5" x14ac:dyDescent="0.3">
      <c r="A1549" s="9">
        <v>10145</v>
      </c>
      <c r="B1549" s="10" cm="1">
        <f t="array" ref="B1549">_xlfn._xlws.FILTER(Bookings!C:C, (Bookings!A:A=A1549) * (Bookings!D:D="New"), "NONE")</f>
        <v>44755</v>
      </c>
      <c r="C1549" s="10">
        <v>44652</v>
      </c>
      <c r="D1549" s="9" t="str">
        <v>4130ea10</v>
      </c>
      <c r="E1549" s="9" t="str">
        <f>_xlfn.XLOOKUP(D1549, Content!A:A, Content!C:C, "NONE")</f>
        <v>Kannada</v>
      </c>
    </row>
    <row r="1550" spans="1:5" x14ac:dyDescent="0.3">
      <c r="A1550" s="9">
        <v>10146</v>
      </c>
      <c r="B1550" s="10" cm="1">
        <f t="array" ref="B1550">_xlfn._xlws.FILTER(Bookings!C:C, (Bookings!A:A=A1550) * (Bookings!D:D="New"), "NONE")</f>
        <v>44291</v>
      </c>
      <c r="C1550" s="10">
        <v>45383</v>
      </c>
      <c r="D1550" s="9" t="str">
        <v>fa1a76a3</v>
      </c>
      <c r="E1550" s="9" t="str">
        <f>_xlfn.XLOOKUP(D1550, Content!A:A, Content!C:C, "NONE")</f>
        <v>Tamil</v>
      </c>
    </row>
    <row r="1551" spans="1:5" x14ac:dyDescent="0.3">
      <c r="A1551" s="9">
        <v>10146</v>
      </c>
      <c r="B1551" s="10" cm="1">
        <f t="array" ref="B1551">_xlfn._xlws.FILTER(Bookings!C:C, (Bookings!A:A=A1551) * (Bookings!D:D="New"), "NONE")</f>
        <v>44291</v>
      </c>
      <c r="C1551" s="10">
        <v>45108</v>
      </c>
      <c r="D1551" s="9" t="str">
        <v>6148f50b</v>
      </c>
      <c r="E1551" s="9" t="str">
        <f>_xlfn.XLOOKUP(D1551, Content!A:A, Content!C:C, "NONE")</f>
        <v>Tamil</v>
      </c>
    </row>
    <row r="1552" spans="1:5" x14ac:dyDescent="0.3">
      <c r="A1552" s="9">
        <v>10146</v>
      </c>
      <c r="B1552" s="10" cm="1">
        <f t="array" ref="B1552">_xlfn._xlws.FILTER(Bookings!C:C, (Bookings!A:A=A1552) * (Bookings!D:D="New"), "NONE")</f>
        <v>44291</v>
      </c>
      <c r="C1552" s="10">
        <v>45413</v>
      </c>
      <c r="D1552" s="9" t="str">
        <v>618d5c47</v>
      </c>
      <c r="E1552" s="9" t="str">
        <f>_xlfn.XLOOKUP(D1552, Content!A:A, Content!C:C, "NONE")</f>
        <v>Hindi</v>
      </c>
    </row>
    <row r="1553" spans="1:5" x14ac:dyDescent="0.3">
      <c r="A1553" s="9">
        <v>10146</v>
      </c>
      <c r="B1553" s="10" cm="1">
        <f t="array" ref="B1553">_xlfn._xlws.FILTER(Bookings!C:C, (Bookings!A:A=A1553) * (Bookings!D:D="New"), "NONE")</f>
        <v>44291</v>
      </c>
      <c r="C1553" s="10">
        <v>44743</v>
      </c>
      <c r="D1553" s="9" t="str">
        <v>9c8c4c67</v>
      </c>
      <c r="E1553" s="9" t="str">
        <f>_xlfn.XLOOKUP(D1553, Content!A:A, Content!C:C, "NONE")</f>
        <v>English</v>
      </c>
    </row>
    <row r="1554" spans="1:5" x14ac:dyDescent="0.3">
      <c r="A1554" s="9">
        <v>10146</v>
      </c>
      <c r="B1554" s="10" cm="1">
        <f t="array" ref="B1554">_xlfn._xlws.FILTER(Bookings!C:C, (Bookings!A:A=A1554) * (Bookings!D:D="New"), "NONE")</f>
        <v>44291</v>
      </c>
      <c r="C1554" s="10">
        <v>45627</v>
      </c>
      <c r="D1554" s="9" t="str">
        <v>92becfc7</v>
      </c>
      <c r="E1554" s="9" t="str">
        <f>_xlfn.XLOOKUP(D1554, Content!A:A, Content!C:C, "NONE")</f>
        <v>Hindi</v>
      </c>
    </row>
    <row r="1555" spans="1:5" x14ac:dyDescent="0.3">
      <c r="A1555" s="9">
        <v>10146</v>
      </c>
      <c r="B1555" s="10" cm="1">
        <f t="array" ref="B1555">_xlfn._xlws.FILTER(Bookings!C:C, (Bookings!A:A=A1555) * (Bookings!D:D="New"), "NONE")</f>
        <v>44291</v>
      </c>
      <c r="C1555" s="10">
        <v>45597</v>
      </c>
      <c r="D1555" s="9" t="str">
        <v>34ac25b9</v>
      </c>
      <c r="E1555" s="9" t="str">
        <f>_xlfn.XLOOKUP(D1555, Content!A:A, Content!C:C, "NONE")</f>
        <v>Kannada</v>
      </c>
    </row>
    <row r="1556" spans="1:5" x14ac:dyDescent="0.3">
      <c r="A1556" s="9">
        <v>10146</v>
      </c>
      <c r="B1556" s="10" cm="1">
        <f t="array" ref="B1556">_xlfn._xlws.FILTER(Bookings!C:C, (Bookings!A:A=A1556) * (Bookings!D:D="New"), "NONE")</f>
        <v>44291</v>
      </c>
      <c r="C1556" s="10">
        <v>44958</v>
      </c>
      <c r="D1556" s="9" t="str">
        <v>ae026103</v>
      </c>
      <c r="E1556" s="9" t="str">
        <f>_xlfn.XLOOKUP(D1556, Content!A:A, Content!C:C, "NONE")</f>
        <v>Kannada</v>
      </c>
    </row>
    <row r="1557" spans="1:5" x14ac:dyDescent="0.3">
      <c r="A1557" s="9">
        <v>10146</v>
      </c>
      <c r="B1557" s="10" cm="1">
        <f t="array" ref="B1557">_xlfn._xlws.FILTER(Bookings!C:C, (Bookings!A:A=A1557) * (Bookings!D:D="New"), "NONE")</f>
        <v>44291</v>
      </c>
      <c r="C1557" s="10">
        <v>44805</v>
      </c>
      <c r="D1557" s="9" t="str">
        <v>e24dee1d</v>
      </c>
      <c r="E1557" s="9" t="str">
        <f>_xlfn.XLOOKUP(D1557, Content!A:A, Content!C:C, "NONE")</f>
        <v>Telugu</v>
      </c>
    </row>
    <row r="1558" spans="1:5" x14ac:dyDescent="0.3">
      <c r="A1558" s="9">
        <v>10146</v>
      </c>
      <c r="B1558" s="10" cm="1">
        <f t="array" ref="B1558">_xlfn._xlws.FILTER(Bookings!C:C, (Bookings!A:A=A1558) * (Bookings!D:D="New"), "NONE")</f>
        <v>44291</v>
      </c>
      <c r="C1558" s="10">
        <v>45383</v>
      </c>
      <c r="D1558" s="9" t="str">
        <v>5833d4f3</v>
      </c>
      <c r="E1558" s="9" t="str">
        <f>_xlfn.XLOOKUP(D1558, Content!A:A, Content!C:C, "NONE")</f>
        <v>Malayalam</v>
      </c>
    </row>
    <row r="1559" spans="1:5" x14ac:dyDescent="0.3">
      <c r="A1559" s="9">
        <v>10146</v>
      </c>
      <c r="B1559" s="10" cm="1">
        <f t="array" ref="B1559">_xlfn._xlws.FILTER(Bookings!C:C, (Bookings!A:A=A1559) * (Bookings!D:D="New"), "NONE")</f>
        <v>44291</v>
      </c>
      <c r="C1559" s="10">
        <v>44774</v>
      </c>
      <c r="D1559" s="9" t="str">
        <v>8ce0be18</v>
      </c>
      <c r="E1559" s="9" t="str">
        <f>_xlfn.XLOOKUP(D1559, Content!A:A, Content!C:C, "NONE")</f>
        <v>Telugu</v>
      </c>
    </row>
    <row r="1560" spans="1:5" x14ac:dyDescent="0.3">
      <c r="A1560" s="9">
        <v>10146</v>
      </c>
      <c r="B1560" s="10" cm="1">
        <f t="array" ref="B1560">_xlfn._xlws.FILTER(Bookings!C:C, (Bookings!A:A=A1560) * (Bookings!D:D="New"), "NONE")</f>
        <v>44291</v>
      </c>
      <c r="C1560" s="10">
        <v>44866</v>
      </c>
      <c r="D1560" s="9" t="str">
        <v>6fc6d737</v>
      </c>
      <c r="E1560" s="9" t="str">
        <f>_xlfn.XLOOKUP(D1560, Content!A:A, Content!C:C, "NONE")</f>
        <v>Malayalam</v>
      </c>
    </row>
    <row r="1561" spans="1:5" x14ac:dyDescent="0.3">
      <c r="A1561" s="9">
        <v>10147</v>
      </c>
      <c r="B1561" s="10" cm="1">
        <f t="array" ref="B1561">_xlfn._xlws.FILTER(Bookings!C:C, (Bookings!A:A=A1561) * (Bookings!D:D="New"), "NONE")</f>
        <v>44105</v>
      </c>
      <c r="C1561" s="10">
        <v>44621</v>
      </c>
      <c r="D1561" s="9" t="str">
        <v>cc777b0c</v>
      </c>
      <c r="E1561" s="9" t="str">
        <f>_xlfn.XLOOKUP(D1561, Content!A:A, Content!C:C, "NONE")</f>
        <v>Hindi</v>
      </c>
    </row>
    <row r="1562" spans="1:5" x14ac:dyDescent="0.3">
      <c r="A1562" s="9">
        <v>10147</v>
      </c>
      <c r="B1562" s="10" cm="1">
        <f t="array" ref="B1562">_xlfn._xlws.FILTER(Bookings!C:C, (Bookings!A:A=A1562) * (Bookings!D:D="New"), "NONE")</f>
        <v>44105</v>
      </c>
      <c r="C1562" s="10">
        <v>44927</v>
      </c>
      <c r="D1562" s="9" t="str">
        <v>19351768</v>
      </c>
      <c r="E1562" s="9" t="str">
        <f>_xlfn.XLOOKUP(D1562, Content!A:A, Content!C:C, "NONE")</f>
        <v>Malayalam</v>
      </c>
    </row>
    <row r="1563" spans="1:5" x14ac:dyDescent="0.3">
      <c r="A1563" s="9">
        <v>10147</v>
      </c>
      <c r="B1563" s="10" cm="1">
        <f t="array" ref="B1563">_xlfn._xlws.FILTER(Bookings!C:C, (Bookings!A:A=A1563) * (Bookings!D:D="New"), "NONE")</f>
        <v>44105</v>
      </c>
      <c r="C1563" s="10">
        <v>45505</v>
      </c>
      <c r="D1563" s="9" t="str">
        <v>35e41ff6</v>
      </c>
      <c r="E1563" s="9" t="str">
        <f>_xlfn.XLOOKUP(D1563, Content!A:A, Content!C:C, "NONE")</f>
        <v>Telugu</v>
      </c>
    </row>
    <row r="1564" spans="1:5" x14ac:dyDescent="0.3">
      <c r="A1564" s="9">
        <v>10147</v>
      </c>
      <c r="B1564" s="10" cm="1">
        <f t="array" ref="B1564">_xlfn._xlws.FILTER(Bookings!C:C, (Bookings!A:A=A1564) * (Bookings!D:D="New"), "NONE")</f>
        <v>44105</v>
      </c>
      <c r="C1564" s="10">
        <v>44958</v>
      </c>
      <c r="D1564" s="9" t="str">
        <v>6d98c117</v>
      </c>
      <c r="E1564" s="9" t="str">
        <f>_xlfn.XLOOKUP(D1564, Content!A:A, Content!C:C, "NONE")</f>
        <v>English</v>
      </c>
    </row>
    <row r="1565" spans="1:5" x14ac:dyDescent="0.3">
      <c r="A1565" s="9">
        <v>10147</v>
      </c>
      <c r="B1565" s="10" cm="1">
        <f t="array" ref="B1565">_xlfn._xlws.FILTER(Bookings!C:C, (Bookings!A:A=A1565) * (Bookings!D:D="New"), "NONE")</f>
        <v>44105</v>
      </c>
      <c r="C1565" s="10">
        <v>44958</v>
      </c>
      <c r="D1565" s="9" t="str">
        <v>b9f74c1c</v>
      </c>
      <c r="E1565" s="9" t="str">
        <f>_xlfn.XLOOKUP(D1565, Content!A:A, Content!C:C, "NONE")</f>
        <v>Malayalam</v>
      </c>
    </row>
    <row r="1566" spans="1:5" x14ac:dyDescent="0.3">
      <c r="A1566" s="9">
        <v>10147</v>
      </c>
      <c r="B1566" s="10" cm="1">
        <f t="array" ref="B1566">_xlfn._xlws.FILTER(Bookings!C:C, (Bookings!A:A=A1566) * (Bookings!D:D="New"), "NONE")</f>
        <v>44105</v>
      </c>
      <c r="C1566" s="10">
        <v>45292</v>
      </c>
      <c r="D1566" s="9" t="str">
        <v>9c8c4c67</v>
      </c>
      <c r="E1566" s="9" t="str">
        <f>_xlfn.XLOOKUP(D1566, Content!A:A, Content!C:C, "NONE")</f>
        <v>English</v>
      </c>
    </row>
    <row r="1567" spans="1:5" x14ac:dyDescent="0.3">
      <c r="A1567" s="9">
        <v>10147</v>
      </c>
      <c r="B1567" s="10" cm="1">
        <f t="array" ref="B1567">_xlfn._xlws.FILTER(Bookings!C:C, (Bookings!A:A=A1567) * (Bookings!D:D="New"), "NONE")</f>
        <v>44105</v>
      </c>
      <c r="C1567" s="10">
        <v>44986</v>
      </c>
      <c r="D1567" s="9" t="str">
        <v>7495495f</v>
      </c>
      <c r="E1567" s="9" t="str">
        <f>_xlfn.XLOOKUP(D1567, Content!A:A, Content!C:C, "NONE")</f>
        <v>Malayalam</v>
      </c>
    </row>
    <row r="1568" spans="1:5" x14ac:dyDescent="0.3">
      <c r="A1568" s="9">
        <v>10147</v>
      </c>
      <c r="B1568" s="10" cm="1">
        <f t="array" ref="B1568">_xlfn._xlws.FILTER(Bookings!C:C, (Bookings!A:A=A1568) * (Bookings!D:D="New"), "NONE")</f>
        <v>44105</v>
      </c>
      <c r="C1568" s="10">
        <v>45231</v>
      </c>
      <c r="D1568" s="9" t="str">
        <v>d71466ea</v>
      </c>
      <c r="E1568" s="9" t="str">
        <f>_xlfn.XLOOKUP(D1568, Content!A:A, Content!C:C, "NONE")</f>
        <v>Malayalam</v>
      </c>
    </row>
    <row r="1569" spans="1:5" x14ac:dyDescent="0.3">
      <c r="A1569" s="9">
        <v>10147</v>
      </c>
      <c r="B1569" s="10" cm="1">
        <f t="array" ref="B1569">_xlfn._xlws.FILTER(Bookings!C:C, (Bookings!A:A=A1569) * (Bookings!D:D="New"), "NONE")</f>
        <v>44105</v>
      </c>
      <c r="C1569" s="10">
        <v>44774</v>
      </c>
      <c r="D1569" s="9" t="str">
        <v>67b09f1b</v>
      </c>
      <c r="E1569" s="9" t="str">
        <f>_xlfn.XLOOKUP(D1569, Content!A:A, Content!C:C, "NONE")</f>
        <v>English</v>
      </c>
    </row>
    <row r="1570" spans="1:5" x14ac:dyDescent="0.3">
      <c r="A1570" s="9">
        <v>10147</v>
      </c>
      <c r="B1570" s="10" cm="1">
        <f t="array" ref="B1570">_xlfn._xlws.FILTER(Bookings!C:C, (Bookings!A:A=A1570) * (Bookings!D:D="New"), "NONE")</f>
        <v>44105</v>
      </c>
      <c r="C1570" s="10">
        <v>45383</v>
      </c>
      <c r="D1570" s="9" t="str">
        <v>74c9ff93</v>
      </c>
      <c r="E1570" s="9" t="str">
        <f>_xlfn.XLOOKUP(D1570, Content!A:A, Content!C:C, "NONE")</f>
        <v>English</v>
      </c>
    </row>
    <row r="1571" spans="1:5" x14ac:dyDescent="0.3">
      <c r="A1571" s="9">
        <v>10147</v>
      </c>
      <c r="B1571" s="10" cm="1">
        <f t="array" ref="B1571">_xlfn._xlws.FILTER(Bookings!C:C, (Bookings!A:A=A1571) * (Bookings!D:D="New"), "NONE")</f>
        <v>44105</v>
      </c>
      <c r="C1571" s="10">
        <v>44774</v>
      </c>
      <c r="D1571" s="9" t="str">
        <v>2888a95e</v>
      </c>
      <c r="E1571" s="9" t="str">
        <f>_xlfn.XLOOKUP(D1571, Content!A:A, Content!C:C, "NONE")</f>
        <v>Tamil</v>
      </c>
    </row>
    <row r="1572" spans="1:5" x14ac:dyDescent="0.3">
      <c r="A1572" s="9">
        <v>10147</v>
      </c>
      <c r="B1572" s="10" cm="1">
        <f t="array" ref="B1572">_xlfn._xlws.FILTER(Bookings!C:C, (Bookings!A:A=A1572) * (Bookings!D:D="New"), "NONE")</f>
        <v>44105</v>
      </c>
      <c r="C1572" s="10">
        <v>45352</v>
      </c>
      <c r="D1572" s="9" t="str">
        <v>0cbc4720</v>
      </c>
      <c r="E1572" s="9" t="str">
        <f>_xlfn.XLOOKUP(D1572, Content!A:A, Content!C:C, "NONE")</f>
        <v>Hindi</v>
      </c>
    </row>
    <row r="1573" spans="1:5" x14ac:dyDescent="0.3">
      <c r="A1573" s="9">
        <v>10147</v>
      </c>
      <c r="B1573" s="10" cm="1">
        <f t="array" ref="B1573">_xlfn._xlws.FILTER(Bookings!C:C, (Bookings!A:A=A1573) * (Bookings!D:D="New"), "NONE")</f>
        <v>44105</v>
      </c>
      <c r="C1573" s="10">
        <v>44958</v>
      </c>
      <c r="D1573" s="9" t="str">
        <v>2f9c6d63</v>
      </c>
      <c r="E1573" s="9" t="str">
        <f>_xlfn.XLOOKUP(D1573, Content!A:A, Content!C:C, "NONE")</f>
        <v>Tamil</v>
      </c>
    </row>
    <row r="1574" spans="1:5" x14ac:dyDescent="0.3">
      <c r="A1574" s="9">
        <v>10148</v>
      </c>
      <c r="B1574" s="10" cm="1">
        <f t="array" ref="B1574">_xlfn._xlws.FILTER(Bookings!C:C, (Bookings!A:A=A1574) * (Bookings!D:D="New"), "NONE")</f>
        <v>44585</v>
      </c>
      <c r="C1574" s="10">
        <v>44986</v>
      </c>
      <c r="D1574" s="9" t="str">
        <v>c324f9b4</v>
      </c>
      <c r="E1574" s="9" t="str">
        <f>_xlfn.XLOOKUP(D1574, Content!A:A, Content!C:C, "NONE")</f>
        <v>Tamil</v>
      </c>
    </row>
    <row r="1575" spans="1:5" x14ac:dyDescent="0.3">
      <c r="A1575" s="9">
        <v>10148</v>
      </c>
      <c r="B1575" s="10" cm="1">
        <f t="array" ref="B1575">_xlfn._xlws.FILTER(Bookings!C:C, (Bookings!A:A=A1575) * (Bookings!D:D="New"), "NONE")</f>
        <v>44585</v>
      </c>
      <c r="C1575" s="10">
        <v>44986</v>
      </c>
      <c r="D1575" s="9" t="str">
        <v>7bc7f2c7</v>
      </c>
      <c r="E1575" s="9" t="str">
        <f>_xlfn.XLOOKUP(D1575, Content!A:A, Content!C:C, "NONE")</f>
        <v>Tamil</v>
      </c>
    </row>
    <row r="1576" spans="1:5" x14ac:dyDescent="0.3">
      <c r="A1576" s="9">
        <v>10148</v>
      </c>
      <c r="B1576" s="10" cm="1">
        <f t="array" ref="B1576">_xlfn._xlws.FILTER(Bookings!C:C, (Bookings!A:A=A1576) * (Bookings!D:D="New"), "NONE")</f>
        <v>44585</v>
      </c>
      <c r="C1576" s="10">
        <v>45200</v>
      </c>
      <c r="D1576" s="9" t="str">
        <v>7fd28e87</v>
      </c>
      <c r="E1576" s="9" t="str">
        <f>_xlfn.XLOOKUP(D1576, Content!A:A, Content!C:C, "NONE")</f>
        <v>Malayalam</v>
      </c>
    </row>
    <row r="1577" spans="1:5" x14ac:dyDescent="0.3">
      <c r="A1577" s="9">
        <v>10148</v>
      </c>
      <c r="B1577" s="10" cm="1">
        <f t="array" ref="B1577">_xlfn._xlws.FILTER(Bookings!C:C, (Bookings!A:A=A1577) * (Bookings!D:D="New"), "NONE")</f>
        <v>44585</v>
      </c>
      <c r="C1577" s="10">
        <v>45292</v>
      </c>
      <c r="D1577" s="9" t="str">
        <v>5b93d799</v>
      </c>
      <c r="E1577" s="9" t="str">
        <f>_xlfn.XLOOKUP(D1577, Content!A:A, Content!C:C, "NONE")</f>
        <v>English</v>
      </c>
    </row>
    <row r="1578" spans="1:5" x14ac:dyDescent="0.3">
      <c r="A1578" s="9">
        <v>10148</v>
      </c>
      <c r="B1578" s="10" cm="1">
        <f t="array" ref="B1578">_xlfn._xlws.FILTER(Bookings!C:C, (Bookings!A:A=A1578) * (Bookings!D:D="New"), "NONE")</f>
        <v>44585</v>
      </c>
      <c r="C1578" s="10">
        <v>44652</v>
      </c>
      <c r="D1578" s="9" t="str">
        <v>4130ea10</v>
      </c>
      <c r="E1578" s="9" t="str">
        <f>_xlfn.XLOOKUP(D1578, Content!A:A, Content!C:C, "NONE")</f>
        <v>Kannada</v>
      </c>
    </row>
    <row r="1579" spans="1:5" x14ac:dyDescent="0.3">
      <c r="A1579" s="9">
        <v>10148</v>
      </c>
      <c r="B1579" s="10" cm="1">
        <f t="array" ref="B1579">_xlfn._xlws.FILTER(Bookings!C:C, (Bookings!A:A=A1579) * (Bookings!D:D="New"), "NONE")</f>
        <v>44585</v>
      </c>
      <c r="C1579" s="10">
        <v>45597</v>
      </c>
      <c r="D1579" s="9" t="str">
        <v>af4e0c6c</v>
      </c>
      <c r="E1579" s="9" t="str">
        <f>_xlfn.XLOOKUP(D1579, Content!A:A, Content!C:C, "NONE")</f>
        <v>Tamil</v>
      </c>
    </row>
    <row r="1580" spans="1:5" x14ac:dyDescent="0.3">
      <c r="A1580" s="9">
        <v>10148</v>
      </c>
      <c r="B1580" s="10" cm="1">
        <f t="array" ref="B1580">_xlfn._xlws.FILTER(Bookings!C:C, (Bookings!A:A=A1580) * (Bookings!D:D="New"), "NONE")</f>
        <v>44585</v>
      </c>
      <c r="C1580" s="10">
        <v>45200</v>
      </c>
      <c r="D1580" s="9" t="str">
        <v>fc3255a1</v>
      </c>
      <c r="E1580" s="9" t="str">
        <f>_xlfn.XLOOKUP(D1580, Content!A:A, Content!C:C, "NONE")</f>
        <v>English</v>
      </c>
    </row>
    <row r="1581" spans="1:5" x14ac:dyDescent="0.3">
      <c r="A1581" s="9">
        <v>10148</v>
      </c>
      <c r="B1581" s="10" cm="1">
        <f t="array" ref="B1581">_xlfn._xlws.FILTER(Bookings!C:C, (Bookings!A:A=A1581) * (Bookings!D:D="New"), "NONE")</f>
        <v>44585</v>
      </c>
      <c r="C1581" s="10">
        <v>44562</v>
      </c>
      <c r="D1581" s="9" t="str">
        <v>7fc77e90</v>
      </c>
      <c r="E1581" s="9" t="str">
        <f>_xlfn.XLOOKUP(D1581, Content!A:A, Content!C:C, "NONE")</f>
        <v>Malayalam</v>
      </c>
    </row>
    <row r="1582" spans="1:5" x14ac:dyDescent="0.3">
      <c r="A1582" s="9">
        <v>10148</v>
      </c>
      <c r="B1582" s="10" cm="1">
        <f t="array" ref="B1582">_xlfn._xlws.FILTER(Bookings!C:C, (Bookings!A:A=A1582) * (Bookings!D:D="New"), "NONE")</f>
        <v>44585</v>
      </c>
      <c r="C1582" s="10">
        <v>44621</v>
      </c>
      <c r="D1582" s="9" t="str">
        <v>9452bf77</v>
      </c>
      <c r="E1582" s="9" t="str">
        <f>_xlfn.XLOOKUP(D1582, Content!A:A, Content!C:C, "NONE")</f>
        <v>English</v>
      </c>
    </row>
    <row r="1583" spans="1:5" x14ac:dyDescent="0.3">
      <c r="A1583" s="9">
        <v>10148</v>
      </c>
      <c r="B1583" s="10" cm="1">
        <f t="array" ref="B1583">_xlfn._xlws.FILTER(Bookings!C:C, (Bookings!A:A=A1583) * (Bookings!D:D="New"), "NONE")</f>
        <v>44585</v>
      </c>
      <c r="C1583" s="10">
        <v>45017</v>
      </c>
      <c r="D1583" s="9" t="str">
        <v>8ce0be18</v>
      </c>
      <c r="E1583" s="9" t="str">
        <f>_xlfn.XLOOKUP(D1583, Content!A:A, Content!C:C, "NONE")</f>
        <v>Telugu</v>
      </c>
    </row>
    <row r="1584" spans="1:5" x14ac:dyDescent="0.3">
      <c r="A1584" s="9">
        <v>10149</v>
      </c>
      <c r="B1584" s="10" cm="1">
        <f t="array" ref="B1584">_xlfn._xlws.FILTER(Bookings!C:C, (Bookings!A:A=A1584) * (Bookings!D:D="New"), "NONE")</f>
        <v>44732</v>
      </c>
      <c r="C1584" s="10">
        <v>44593</v>
      </c>
      <c r="D1584" s="9" t="str">
        <v>2560b2d1</v>
      </c>
      <c r="E1584" s="9" t="str">
        <f>_xlfn.XLOOKUP(D1584, Content!A:A, Content!C:C, "NONE")</f>
        <v>Telugu</v>
      </c>
    </row>
    <row r="1585" spans="1:5" x14ac:dyDescent="0.3">
      <c r="A1585" s="9">
        <v>10149</v>
      </c>
      <c r="B1585" s="10" cm="1">
        <f t="array" ref="B1585">_xlfn._xlws.FILTER(Bookings!C:C, (Bookings!A:A=A1585) * (Bookings!D:D="New"), "NONE")</f>
        <v>44732</v>
      </c>
      <c r="C1585" s="10">
        <v>45323</v>
      </c>
      <c r="D1585" s="9" t="str">
        <v>5833d4f3</v>
      </c>
      <c r="E1585" s="9" t="str">
        <f>_xlfn.XLOOKUP(D1585, Content!A:A, Content!C:C, "NONE")</f>
        <v>Malayalam</v>
      </c>
    </row>
    <row r="1586" spans="1:5" x14ac:dyDescent="0.3">
      <c r="A1586" s="9">
        <v>10149</v>
      </c>
      <c r="B1586" s="10" cm="1">
        <f t="array" ref="B1586">_xlfn._xlws.FILTER(Bookings!C:C, (Bookings!A:A=A1586) * (Bookings!D:D="New"), "NONE")</f>
        <v>44732</v>
      </c>
      <c r="C1586" s="10">
        <v>45536</v>
      </c>
      <c r="D1586" s="9" t="str">
        <v>7fc77e90</v>
      </c>
      <c r="E1586" s="9" t="str">
        <f>_xlfn.XLOOKUP(D1586, Content!A:A, Content!C:C, "NONE")</f>
        <v>Malayalam</v>
      </c>
    </row>
    <row r="1587" spans="1:5" x14ac:dyDescent="0.3">
      <c r="A1587" s="9">
        <v>10149</v>
      </c>
      <c r="B1587" s="10" cm="1">
        <f t="array" ref="B1587">_xlfn._xlws.FILTER(Bookings!C:C, (Bookings!A:A=A1587) * (Bookings!D:D="New"), "NONE")</f>
        <v>44732</v>
      </c>
      <c r="C1587" s="10">
        <v>44743</v>
      </c>
      <c r="D1587" s="9" t="str">
        <v>7fb18db3</v>
      </c>
      <c r="E1587" s="9" t="str">
        <f>_xlfn.XLOOKUP(D1587, Content!A:A, Content!C:C, "NONE")</f>
        <v>Hindi</v>
      </c>
    </row>
    <row r="1588" spans="1:5" x14ac:dyDescent="0.3">
      <c r="A1588" s="9">
        <v>10149</v>
      </c>
      <c r="B1588" s="10" cm="1">
        <f t="array" ref="B1588">_xlfn._xlws.FILTER(Bookings!C:C, (Bookings!A:A=A1588) * (Bookings!D:D="New"), "NONE")</f>
        <v>44732</v>
      </c>
      <c r="C1588" s="10">
        <v>45383</v>
      </c>
      <c r="D1588" s="9" t="str">
        <v>35e41ff6</v>
      </c>
      <c r="E1588" s="9" t="str">
        <f>_xlfn.XLOOKUP(D1588, Content!A:A, Content!C:C, "NONE")</f>
        <v>Telugu</v>
      </c>
    </row>
    <row r="1589" spans="1:5" x14ac:dyDescent="0.3">
      <c r="A1589" s="9">
        <v>10149</v>
      </c>
      <c r="B1589" s="10" cm="1">
        <f t="array" ref="B1589">_xlfn._xlws.FILTER(Bookings!C:C, (Bookings!A:A=A1589) * (Bookings!D:D="New"), "NONE")</f>
        <v>44732</v>
      </c>
      <c r="C1589" s="10">
        <v>45108</v>
      </c>
      <c r="D1589" s="9" t="str">
        <v>6d9b457c</v>
      </c>
      <c r="E1589" s="9" t="str">
        <f>_xlfn.XLOOKUP(D1589, Content!A:A, Content!C:C, "NONE")</f>
        <v>English</v>
      </c>
    </row>
    <row r="1590" spans="1:5" x14ac:dyDescent="0.3">
      <c r="A1590" s="9">
        <v>10149</v>
      </c>
      <c r="B1590" s="10" cm="1">
        <f t="array" ref="B1590">_xlfn._xlws.FILTER(Bookings!C:C, (Bookings!A:A=A1590) * (Bookings!D:D="New"), "NONE")</f>
        <v>44732</v>
      </c>
      <c r="C1590" s="10">
        <v>45505</v>
      </c>
      <c r="D1590" s="9" t="str">
        <v>5988d89d</v>
      </c>
      <c r="E1590" s="9" t="str">
        <f>_xlfn.XLOOKUP(D1590, Content!A:A, Content!C:C, "NONE")</f>
        <v>Hindi</v>
      </c>
    </row>
    <row r="1591" spans="1:5" x14ac:dyDescent="0.3">
      <c r="A1591" s="9">
        <v>10149</v>
      </c>
      <c r="B1591" s="10" cm="1">
        <f t="array" ref="B1591">_xlfn._xlws.FILTER(Bookings!C:C, (Bookings!A:A=A1591) * (Bookings!D:D="New"), "NONE")</f>
        <v>44732</v>
      </c>
      <c r="C1591" s="10">
        <v>44593</v>
      </c>
      <c r="D1591" s="9" t="str">
        <v>6d98c117</v>
      </c>
      <c r="E1591" s="9" t="str">
        <f>_xlfn.XLOOKUP(D1591, Content!A:A, Content!C:C, "NONE")</f>
        <v>English</v>
      </c>
    </row>
    <row r="1592" spans="1:5" x14ac:dyDescent="0.3">
      <c r="A1592" s="9">
        <v>10149</v>
      </c>
      <c r="B1592" s="10" cm="1">
        <f t="array" ref="B1592">_xlfn._xlws.FILTER(Bookings!C:C, (Bookings!A:A=A1592) * (Bookings!D:D="New"), "NONE")</f>
        <v>44732</v>
      </c>
      <c r="C1592" s="10">
        <v>44743</v>
      </c>
      <c r="D1592" s="9" t="str">
        <v>7e543bc4</v>
      </c>
      <c r="E1592" s="9" t="str">
        <f>_xlfn.XLOOKUP(D1592, Content!A:A, Content!C:C, "NONE")</f>
        <v>Malayalam</v>
      </c>
    </row>
    <row r="1593" spans="1:5" x14ac:dyDescent="0.3">
      <c r="A1593" s="9">
        <v>10149</v>
      </c>
      <c r="B1593" s="10" cm="1">
        <f t="array" ref="B1593">_xlfn._xlws.FILTER(Bookings!C:C, (Bookings!A:A=A1593) * (Bookings!D:D="New"), "NONE")</f>
        <v>44732</v>
      </c>
      <c r="C1593" s="10">
        <v>45627</v>
      </c>
      <c r="D1593" s="9" t="str">
        <v>8ce0be18</v>
      </c>
      <c r="E1593" s="9" t="str">
        <f>_xlfn.XLOOKUP(D1593, Content!A:A, Content!C:C, "NONE")</f>
        <v>Telugu</v>
      </c>
    </row>
    <row r="1594" spans="1:5" x14ac:dyDescent="0.3">
      <c r="A1594" s="9">
        <v>10149</v>
      </c>
      <c r="B1594" s="10" cm="1">
        <f t="array" ref="B1594">_xlfn._xlws.FILTER(Bookings!C:C, (Bookings!A:A=A1594) * (Bookings!D:D="New"), "NONE")</f>
        <v>44732</v>
      </c>
      <c r="C1594" s="10">
        <v>44835</v>
      </c>
      <c r="D1594" s="9" t="str">
        <v>c1fb785c</v>
      </c>
      <c r="E1594" s="9" t="str">
        <f>_xlfn.XLOOKUP(D1594, Content!A:A, Content!C:C, "NONE")</f>
        <v>Malayalam</v>
      </c>
    </row>
    <row r="1595" spans="1:5" x14ac:dyDescent="0.3">
      <c r="A1595" s="9">
        <v>10150</v>
      </c>
      <c r="B1595" s="10" cm="1">
        <f t="array" ref="B1595">_xlfn._xlws.FILTER(Bookings!C:C, (Bookings!A:A=A1595) * (Bookings!D:D="New"), "NONE")</f>
        <v>44762</v>
      </c>
      <c r="C1595" s="10">
        <v>45078</v>
      </c>
      <c r="D1595" s="9" t="str">
        <v>591bdfe5</v>
      </c>
      <c r="E1595" s="9" t="str">
        <f>_xlfn.XLOOKUP(D1595, Content!A:A, Content!C:C, "NONE")</f>
        <v>Kannada</v>
      </c>
    </row>
    <row r="1596" spans="1:5" x14ac:dyDescent="0.3">
      <c r="A1596" s="9">
        <v>10150</v>
      </c>
      <c r="B1596" s="10" cm="1">
        <f t="array" ref="B1596">_xlfn._xlws.FILTER(Bookings!C:C, (Bookings!A:A=A1596) * (Bookings!D:D="New"), "NONE")</f>
        <v>44762</v>
      </c>
      <c r="C1596" s="10">
        <v>45017</v>
      </c>
      <c r="D1596" s="9" t="str">
        <v>c324f9b4</v>
      </c>
      <c r="E1596" s="9" t="str">
        <f>_xlfn.XLOOKUP(D1596, Content!A:A, Content!C:C, "NONE")</f>
        <v>Tamil</v>
      </c>
    </row>
    <row r="1597" spans="1:5" x14ac:dyDescent="0.3">
      <c r="A1597" s="9">
        <v>10150</v>
      </c>
      <c r="B1597" s="10" cm="1">
        <f t="array" ref="B1597">_xlfn._xlws.FILTER(Bookings!C:C, (Bookings!A:A=A1597) * (Bookings!D:D="New"), "NONE")</f>
        <v>44762</v>
      </c>
      <c r="C1597" s="10">
        <v>45383</v>
      </c>
      <c r="D1597" s="9" t="str">
        <v>c5c4fdf9</v>
      </c>
      <c r="E1597" s="9" t="str">
        <f>_xlfn.XLOOKUP(D1597, Content!A:A, Content!C:C, "NONE")</f>
        <v>Telugu</v>
      </c>
    </row>
    <row r="1598" spans="1:5" x14ac:dyDescent="0.3">
      <c r="A1598" s="9">
        <v>10150</v>
      </c>
      <c r="B1598" s="10" cm="1">
        <f t="array" ref="B1598">_xlfn._xlws.FILTER(Bookings!C:C, (Bookings!A:A=A1598) * (Bookings!D:D="New"), "NONE")</f>
        <v>44762</v>
      </c>
      <c r="C1598" s="10">
        <v>45566</v>
      </c>
      <c r="D1598" s="9" t="str">
        <v>5833d4f3</v>
      </c>
      <c r="E1598" s="9" t="str">
        <f>_xlfn.XLOOKUP(D1598, Content!A:A, Content!C:C, "NONE")</f>
        <v>Malayalam</v>
      </c>
    </row>
    <row r="1599" spans="1:5" x14ac:dyDescent="0.3">
      <c r="A1599" s="9">
        <v>10150</v>
      </c>
      <c r="B1599" s="10" cm="1">
        <f t="array" ref="B1599">_xlfn._xlws.FILTER(Bookings!C:C, (Bookings!A:A=A1599) * (Bookings!D:D="New"), "NONE")</f>
        <v>44762</v>
      </c>
      <c r="C1599" s="10">
        <v>44621</v>
      </c>
      <c r="D1599" s="9" t="str">
        <v>fd1ad95a</v>
      </c>
      <c r="E1599" s="9" t="str">
        <f>_xlfn.XLOOKUP(D1599, Content!A:A, Content!C:C, "NONE")</f>
        <v>English</v>
      </c>
    </row>
    <row r="1600" spans="1:5" x14ac:dyDescent="0.3">
      <c r="A1600" s="9">
        <v>10150</v>
      </c>
      <c r="B1600" s="10" cm="1">
        <f t="array" ref="B1600">_xlfn._xlws.FILTER(Bookings!C:C, (Bookings!A:A=A1600) * (Bookings!D:D="New"), "NONE")</f>
        <v>44762</v>
      </c>
      <c r="C1600" s="10">
        <v>45627</v>
      </c>
      <c r="D1600" s="9" t="str">
        <v>fe8686d0</v>
      </c>
      <c r="E1600" s="9" t="str">
        <f>_xlfn.XLOOKUP(D1600, Content!A:A, Content!C:C, "NONE")</f>
        <v>Telugu</v>
      </c>
    </row>
    <row r="1601" spans="1:5" x14ac:dyDescent="0.3">
      <c r="A1601" s="9">
        <v>10150</v>
      </c>
      <c r="B1601" s="10" cm="1">
        <f t="array" ref="B1601">_xlfn._xlws.FILTER(Bookings!C:C, (Bookings!A:A=A1601) * (Bookings!D:D="New"), "NONE")</f>
        <v>44762</v>
      </c>
      <c r="C1601" s="10">
        <v>45383</v>
      </c>
      <c r="D1601" s="9" t="str">
        <v>7495495f</v>
      </c>
      <c r="E1601" s="9" t="str">
        <f>_xlfn.XLOOKUP(D1601, Content!A:A, Content!C:C, "NONE")</f>
        <v>Malayalam</v>
      </c>
    </row>
    <row r="1602" spans="1:5" x14ac:dyDescent="0.3">
      <c r="A1602" s="9">
        <v>10150</v>
      </c>
      <c r="B1602" s="10" cm="1">
        <f t="array" ref="B1602">_xlfn._xlws.FILTER(Bookings!C:C, (Bookings!A:A=A1602) * (Bookings!D:D="New"), "NONE")</f>
        <v>44762</v>
      </c>
      <c r="C1602" s="10">
        <v>44866</v>
      </c>
      <c r="D1602" s="9" t="str">
        <v>6148f50b</v>
      </c>
      <c r="E1602" s="9" t="str">
        <f>_xlfn.XLOOKUP(D1602, Content!A:A, Content!C:C, "NONE")</f>
        <v>Tamil</v>
      </c>
    </row>
    <row r="1603" spans="1:5" x14ac:dyDescent="0.3">
      <c r="A1603" s="9">
        <v>10150</v>
      </c>
      <c r="B1603" s="10" cm="1">
        <f t="array" ref="B1603">_xlfn._xlws.FILTER(Bookings!C:C, (Bookings!A:A=A1603) * (Bookings!D:D="New"), "NONE")</f>
        <v>44762</v>
      </c>
      <c r="C1603" s="10">
        <v>45047</v>
      </c>
      <c r="D1603" s="9" t="str">
        <v>b9f74c1c</v>
      </c>
      <c r="E1603" s="9" t="str">
        <f>_xlfn.XLOOKUP(D1603, Content!A:A, Content!C:C, "NONE")</f>
        <v>Malayalam</v>
      </c>
    </row>
    <row r="1604" spans="1:5" x14ac:dyDescent="0.3">
      <c r="A1604" s="9">
        <v>10150</v>
      </c>
      <c r="B1604" s="10" cm="1">
        <f t="array" ref="B1604">_xlfn._xlws.FILTER(Bookings!C:C, (Bookings!A:A=A1604) * (Bookings!D:D="New"), "NONE")</f>
        <v>44762</v>
      </c>
      <c r="C1604" s="10">
        <v>44866</v>
      </c>
      <c r="D1604" s="9" t="str">
        <v>872a4423</v>
      </c>
      <c r="E1604" s="9" t="str">
        <f>_xlfn.XLOOKUP(D1604, Content!A:A, Content!C:C, "NONE")</f>
        <v>Hindi</v>
      </c>
    </row>
    <row r="1605" spans="1:5" x14ac:dyDescent="0.3">
      <c r="A1605" s="9">
        <v>10150</v>
      </c>
      <c r="B1605" s="10" cm="1">
        <f t="array" ref="B1605">_xlfn._xlws.FILTER(Bookings!C:C, (Bookings!A:A=A1605) * (Bookings!D:D="New"), "NONE")</f>
        <v>44762</v>
      </c>
      <c r="C1605" s="10">
        <v>44896</v>
      </c>
      <c r="D1605" s="9" t="str">
        <v>fda707e0</v>
      </c>
      <c r="E1605" s="9" t="str">
        <f>_xlfn.XLOOKUP(D1605, Content!A:A, Content!C:C, "NONE")</f>
        <v>Tamil</v>
      </c>
    </row>
    <row r="1606" spans="1:5" x14ac:dyDescent="0.3">
      <c r="A1606" s="9">
        <v>10150</v>
      </c>
      <c r="B1606" s="10" cm="1">
        <f t="array" ref="B1606">_xlfn._xlws.FILTER(Bookings!C:C, (Bookings!A:A=A1606) * (Bookings!D:D="New"), "NONE")</f>
        <v>44762</v>
      </c>
      <c r="C1606" s="10">
        <v>44927</v>
      </c>
      <c r="D1606" s="9" t="str">
        <v>c741736d</v>
      </c>
      <c r="E1606" s="9" t="str">
        <f>_xlfn.XLOOKUP(D1606, Content!A:A, Content!C:C, "NONE")</f>
        <v>English</v>
      </c>
    </row>
    <row r="1607" spans="1:5" x14ac:dyDescent="0.3">
      <c r="A1607" s="9">
        <v>10151</v>
      </c>
      <c r="B1607" s="10" cm="1">
        <f t="array" ref="B1607">_xlfn._xlws.FILTER(Bookings!C:C, (Bookings!A:A=A1607) * (Bookings!D:D="New"), "NONE")</f>
        <v>45105</v>
      </c>
      <c r="C1607" s="10">
        <v>45231</v>
      </c>
      <c r="D1607" s="9" t="str">
        <v>c9f9dfdb</v>
      </c>
      <c r="E1607" s="9" t="str">
        <f>_xlfn.XLOOKUP(D1607, Content!A:A, Content!C:C, "NONE")</f>
        <v>Kannada</v>
      </c>
    </row>
    <row r="1608" spans="1:5" x14ac:dyDescent="0.3">
      <c r="A1608" s="9">
        <v>10151</v>
      </c>
      <c r="B1608" s="10" cm="1">
        <f t="array" ref="B1608">_xlfn._xlws.FILTER(Bookings!C:C, (Bookings!A:A=A1608) * (Bookings!D:D="New"), "NONE")</f>
        <v>45105</v>
      </c>
      <c r="C1608" s="10">
        <v>45078</v>
      </c>
      <c r="D1608" s="9" t="str">
        <v>0be1e40e</v>
      </c>
      <c r="E1608" s="9" t="str">
        <f>_xlfn.XLOOKUP(D1608, Content!A:A, Content!C:C, "NONE")</f>
        <v>Telugu</v>
      </c>
    </row>
    <row r="1609" spans="1:5" x14ac:dyDescent="0.3">
      <c r="A1609" s="9">
        <v>10151</v>
      </c>
      <c r="B1609" s="10" cm="1">
        <f t="array" ref="B1609">_xlfn._xlws.FILTER(Bookings!C:C, (Bookings!A:A=A1609) * (Bookings!D:D="New"), "NONE")</f>
        <v>45105</v>
      </c>
      <c r="C1609" s="10">
        <v>45323</v>
      </c>
      <c r="D1609" s="9" t="str">
        <v>fda707e0</v>
      </c>
      <c r="E1609" s="9" t="str">
        <f>_xlfn.XLOOKUP(D1609, Content!A:A, Content!C:C, "NONE")</f>
        <v>Tamil</v>
      </c>
    </row>
    <row r="1610" spans="1:5" x14ac:dyDescent="0.3">
      <c r="A1610" s="9">
        <v>10151</v>
      </c>
      <c r="B1610" s="10" cm="1">
        <f t="array" ref="B1610">_xlfn._xlws.FILTER(Bookings!C:C, (Bookings!A:A=A1610) * (Bookings!D:D="New"), "NONE")</f>
        <v>45105</v>
      </c>
      <c r="C1610" s="10">
        <v>44835</v>
      </c>
      <c r="D1610" s="9" t="str">
        <v>6cec19a5</v>
      </c>
      <c r="E1610" s="9" t="str">
        <f>_xlfn.XLOOKUP(D1610, Content!A:A, Content!C:C, "NONE")</f>
        <v>Malayalam</v>
      </c>
    </row>
    <row r="1611" spans="1:5" x14ac:dyDescent="0.3">
      <c r="A1611" s="9">
        <v>10151</v>
      </c>
      <c r="B1611" s="10" cm="1">
        <f t="array" ref="B1611">_xlfn._xlws.FILTER(Bookings!C:C, (Bookings!A:A=A1611) * (Bookings!D:D="New"), "NONE")</f>
        <v>45105</v>
      </c>
      <c r="C1611" s="10">
        <v>44743</v>
      </c>
      <c r="D1611" s="9" t="str">
        <v>53dcee70</v>
      </c>
      <c r="E1611" s="9" t="str">
        <f>_xlfn.XLOOKUP(D1611, Content!A:A, Content!C:C, "NONE")</f>
        <v>Kannada</v>
      </c>
    </row>
    <row r="1612" spans="1:5" x14ac:dyDescent="0.3">
      <c r="A1612" s="9">
        <v>10152</v>
      </c>
      <c r="B1612" s="10" cm="1">
        <f t="array" ref="B1612">_xlfn._xlws.FILTER(Bookings!C:C, (Bookings!A:A=A1612) * (Bookings!D:D="New"), "NONE")</f>
        <v>44247</v>
      </c>
      <c r="C1612" s="10">
        <v>44835</v>
      </c>
      <c r="D1612" s="9" t="str">
        <v>566c44a8</v>
      </c>
      <c r="E1612" s="9" t="str">
        <f>_xlfn.XLOOKUP(D1612, Content!A:A, Content!C:C, "NONE")</f>
        <v>Tamil</v>
      </c>
    </row>
    <row r="1613" spans="1:5" x14ac:dyDescent="0.3">
      <c r="A1613" s="9">
        <v>10152</v>
      </c>
      <c r="B1613" s="10" cm="1">
        <f t="array" ref="B1613">_xlfn._xlws.FILTER(Bookings!C:C, (Bookings!A:A=A1613) * (Bookings!D:D="New"), "NONE")</f>
        <v>44247</v>
      </c>
      <c r="C1613" s="10">
        <v>44682</v>
      </c>
      <c r="D1613" s="9" t="str">
        <v>e0abb092</v>
      </c>
      <c r="E1613" s="9" t="str">
        <f>_xlfn.XLOOKUP(D1613, Content!A:A, Content!C:C, "NONE")</f>
        <v>Malayalam</v>
      </c>
    </row>
    <row r="1614" spans="1:5" x14ac:dyDescent="0.3">
      <c r="A1614" s="9">
        <v>10152</v>
      </c>
      <c r="B1614" s="10" cm="1">
        <f t="array" ref="B1614">_xlfn._xlws.FILTER(Bookings!C:C, (Bookings!A:A=A1614) * (Bookings!D:D="New"), "NONE")</f>
        <v>44247</v>
      </c>
      <c r="C1614" s="10">
        <v>45474</v>
      </c>
      <c r="D1614" s="9" t="str">
        <v>c5000cc1</v>
      </c>
      <c r="E1614" s="9" t="str">
        <f>_xlfn.XLOOKUP(D1614, Content!A:A, Content!C:C, "NONE")</f>
        <v>Malayalam</v>
      </c>
    </row>
    <row r="1615" spans="1:5" x14ac:dyDescent="0.3">
      <c r="A1615" s="9">
        <v>10152</v>
      </c>
      <c r="B1615" s="10" cm="1">
        <f t="array" ref="B1615">_xlfn._xlws.FILTER(Bookings!C:C, (Bookings!A:A=A1615) * (Bookings!D:D="New"), "NONE")</f>
        <v>44247</v>
      </c>
      <c r="C1615" s="10">
        <v>45323</v>
      </c>
      <c r="D1615" s="9" t="str">
        <v>40e9137d</v>
      </c>
      <c r="E1615" s="9" t="str">
        <f>_xlfn.XLOOKUP(D1615, Content!A:A, Content!C:C, "NONE")</f>
        <v>Telugu</v>
      </c>
    </row>
    <row r="1616" spans="1:5" x14ac:dyDescent="0.3">
      <c r="A1616" s="9">
        <v>10152</v>
      </c>
      <c r="B1616" s="10" cm="1">
        <f t="array" ref="B1616">_xlfn._xlws.FILTER(Bookings!C:C, (Bookings!A:A=A1616) * (Bookings!D:D="New"), "NONE")</f>
        <v>44247</v>
      </c>
      <c r="C1616" s="10">
        <v>45566</v>
      </c>
      <c r="D1616" s="9" t="str">
        <v>5833d4f3</v>
      </c>
      <c r="E1616" s="9" t="str">
        <f>_xlfn.XLOOKUP(D1616, Content!A:A, Content!C:C, "NONE")</f>
        <v>Malayalam</v>
      </c>
    </row>
    <row r="1617" spans="1:5" x14ac:dyDescent="0.3">
      <c r="A1617" s="9">
        <v>10152</v>
      </c>
      <c r="B1617" s="10" cm="1">
        <f t="array" ref="B1617">_xlfn._xlws.FILTER(Bookings!C:C, (Bookings!A:A=A1617) * (Bookings!D:D="New"), "NONE")</f>
        <v>44247</v>
      </c>
      <c r="C1617" s="10">
        <v>45078</v>
      </c>
      <c r="D1617" s="9" t="str">
        <v>577b4107</v>
      </c>
      <c r="E1617" s="9" t="str">
        <f>_xlfn.XLOOKUP(D1617, Content!A:A, Content!C:C, "NONE")</f>
        <v>Malayalam</v>
      </c>
    </row>
    <row r="1618" spans="1:5" x14ac:dyDescent="0.3">
      <c r="A1618" s="9">
        <v>10152</v>
      </c>
      <c r="B1618" s="10" cm="1">
        <f t="array" ref="B1618">_xlfn._xlws.FILTER(Bookings!C:C, (Bookings!A:A=A1618) * (Bookings!D:D="New"), "NONE")</f>
        <v>44247</v>
      </c>
      <c r="C1618" s="10">
        <v>45047</v>
      </c>
      <c r="D1618" s="9" t="str">
        <v>586db896</v>
      </c>
      <c r="E1618" s="9" t="str">
        <f>_xlfn.XLOOKUP(D1618, Content!A:A, Content!C:C, "NONE")</f>
        <v>Tamil</v>
      </c>
    </row>
    <row r="1619" spans="1:5" x14ac:dyDescent="0.3">
      <c r="A1619" s="9">
        <v>10152</v>
      </c>
      <c r="B1619" s="10" cm="1">
        <f t="array" ref="B1619">_xlfn._xlws.FILTER(Bookings!C:C, (Bookings!A:A=A1619) * (Bookings!D:D="New"), "NONE")</f>
        <v>44247</v>
      </c>
      <c r="C1619" s="10">
        <v>44593</v>
      </c>
      <c r="D1619" s="9" t="str">
        <v>e2949854</v>
      </c>
      <c r="E1619" s="9" t="str">
        <f>_xlfn.XLOOKUP(D1619, Content!A:A, Content!C:C, "NONE")</f>
        <v>Malayalam</v>
      </c>
    </row>
    <row r="1620" spans="1:5" x14ac:dyDescent="0.3">
      <c r="A1620" s="9">
        <v>10152</v>
      </c>
      <c r="B1620" s="10" cm="1">
        <f t="array" ref="B1620">_xlfn._xlws.FILTER(Bookings!C:C, (Bookings!A:A=A1620) * (Bookings!D:D="New"), "NONE")</f>
        <v>44247</v>
      </c>
      <c r="C1620" s="10">
        <v>44958</v>
      </c>
      <c r="D1620" s="9" t="str">
        <v>6fc6d737</v>
      </c>
      <c r="E1620" s="9" t="str">
        <f>_xlfn.XLOOKUP(D1620, Content!A:A, Content!C:C, "NONE")</f>
        <v>Malayalam</v>
      </c>
    </row>
    <row r="1621" spans="1:5" x14ac:dyDescent="0.3">
      <c r="A1621" s="9">
        <v>10152</v>
      </c>
      <c r="B1621" s="10" cm="1">
        <f t="array" ref="B1621">_xlfn._xlws.FILTER(Bookings!C:C, (Bookings!A:A=A1621) * (Bookings!D:D="New"), "NONE")</f>
        <v>44247</v>
      </c>
      <c r="C1621" s="10">
        <v>44562</v>
      </c>
      <c r="D1621" s="9" t="str">
        <v>607da286</v>
      </c>
      <c r="E1621" s="9" t="str">
        <f>_xlfn.XLOOKUP(D1621, Content!A:A, Content!C:C, "NONE")</f>
        <v>Kannada</v>
      </c>
    </row>
    <row r="1622" spans="1:5" x14ac:dyDescent="0.3">
      <c r="A1622" s="9">
        <v>10152</v>
      </c>
      <c r="B1622" s="10" cm="1">
        <f t="array" ref="B1622">_xlfn._xlws.FILTER(Bookings!C:C, (Bookings!A:A=A1622) * (Bookings!D:D="New"), "NONE")</f>
        <v>44247</v>
      </c>
      <c r="C1622" s="10">
        <v>44562</v>
      </c>
      <c r="D1622" s="9" t="str">
        <v>c741736d</v>
      </c>
      <c r="E1622" s="9" t="str">
        <f>_xlfn.XLOOKUP(D1622, Content!A:A, Content!C:C, "NONE")</f>
        <v>English</v>
      </c>
    </row>
    <row r="1623" spans="1:5" x14ac:dyDescent="0.3">
      <c r="A1623" s="9">
        <v>10152</v>
      </c>
      <c r="B1623" s="10" cm="1">
        <f t="array" ref="B1623">_xlfn._xlws.FILTER(Bookings!C:C, (Bookings!A:A=A1623) * (Bookings!D:D="New"), "NONE")</f>
        <v>44247</v>
      </c>
      <c r="C1623" s="10">
        <v>45536</v>
      </c>
      <c r="D1623" s="9" t="str">
        <v>ef45c45f</v>
      </c>
      <c r="E1623" s="9" t="str">
        <f>_xlfn.XLOOKUP(D1623, Content!A:A, Content!C:C, "NONE")</f>
        <v>Tamil</v>
      </c>
    </row>
    <row r="1624" spans="1:5" x14ac:dyDescent="0.3">
      <c r="A1624" s="9">
        <v>10152</v>
      </c>
      <c r="B1624" s="10" cm="1">
        <f t="array" ref="B1624">_xlfn._xlws.FILTER(Bookings!C:C, (Bookings!A:A=A1624) * (Bookings!D:D="New"), "NONE")</f>
        <v>44247</v>
      </c>
      <c r="C1624" s="10">
        <v>45078</v>
      </c>
      <c r="D1624" s="9" t="str">
        <v>459528e0</v>
      </c>
      <c r="E1624" s="9" t="str">
        <f>_xlfn.XLOOKUP(D1624, Content!A:A, Content!C:C, "NONE")</f>
        <v>English</v>
      </c>
    </row>
    <row r="1625" spans="1:5" x14ac:dyDescent="0.3">
      <c r="A1625" s="9">
        <v>10152</v>
      </c>
      <c r="B1625" s="10" cm="1">
        <f t="array" ref="B1625">_xlfn._xlws.FILTER(Bookings!C:C, (Bookings!A:A=A1625) * (Bookings!D:D="New"), "NONE")</f>
        <v>44247</v>
      </c>
      <c r="C1625" s="10">
        <v>44652</v>
      </c>
      <c r="D1625" s="9" t="str">
        <v>39c8c16a</v>
      </c>
      <c r="E1625" s="9" t="str">
        <f>_xlfn.XLOOKUP(D1625, Content!A:A, Content!C:C, "NONE")</f>
        <v>Malayalam</v>
      </c>
    </row>
    <row r="1626" spans="1:5" x14ac:dyDescent="0.3">
      <c r="A1626" s="9">
        <v>10153</v>
      </c>
      <c r="B1626" s="10" cm="1">
        <f t="array" ref="B1626">_xlfn._xlws.FILTER(Bookings!C:C, (Bookings!A:A=A1626) * (Bookings!D:D="New"), "NONE")</f>
        <v>44638</v>
      </c>
      <c r="C1626" s="10">
        <v>45261</v>
      </c>
      <c r="D1626" s="9" t="str">
        <v>e2949854</v>
      </c>
      <c r="E1626" s="9" t="str">
        <f>_xlfn.XLOOKUP(D1626, Content!A:A, Content!C:C, "NONE")</f>
        <v>Malayalam</v>
      </c>
    </row>
    <row r="1627" spans="1:5" x14ac:dyDescent="0.3">
      <c r="A1627" s="9">
        <v>10153</v>
      </c>
      <c r="B1627" s="10" cm="1">
        <f t="array" ref="B1627">_xlfn._xlws.FILTER(Bookings!C:C, (Bookings!A:A=A1627) * (Bookings!D:D="New"), "NONE")</f>
        <v>44638</v>
      </c>
      <c r="C1627" s="10">
        <v>44896</v>
      </c>
      <c r="D1627" s="9" t="str">
        <v>75fa1246</v>
      </c>
      <c r="E1627" s="9" t="str">
        <f>_xlfn.XLOOKUP(D1627, Content!A:A, Content!C:C, "NONE")</f>
        <v>Tamil</v>
      </c>
    </row>
    <row r="1628" spans="1:5" x14ac:dyDescent="0.3">
      <c r="A1628" s="9">
        <v>10153</v>
      </c>
      <c r="B1628" s="10" cm="1">
        <f t="array" ref="B1628">_xlfn._xlws.FILTER(Bookings!C:C, (Bookings!A:A=A1628) * (Bookings!D:D="New"), "NONE")</f>
        <v>44638</v>
      </c>
      <c r="C1628" s="10">
        <v>45413</v>
      </c>
      <c r="D1628" s="9" t="str">
        <v>fe99e0ba</v>
      </c>
      <c r="E1628" s="9" t="str">
        <f>_xlfn.XLOOKUP(D1628, Content!A:A, Content!C:C, "NONE")</f>
        <v>English</v>
      </c>
    </row>
    <row r="1629" spans="1:5" x14ac:dyDescent="0.3">
      <c r="A1629" s="9">
        <v>10153</v>
      </c>
      <c r="B1629" s="10" cm="1">
        <f t="array" ref="B1629">_xlfn._xlws.FILTER(Bookings!C:C, (Bookings!A:A=A1629) * (Bookings!D:D="New"), "NONE")</f>
        <v>44638</v>
      </c>
      <c r="C1629" s="10">
        <v>44593</v>
      </c>
      <c r="D1629" s="9" t="str">
        <v>92becfc7</v>
      </c>
      <c r="E1629" s="9" t="str">
        <f>_xlfn.XLOOKUP(D1629, Content!A:A, Content!C:C, "NONE")</f>
        <v>Hindi</v>
      </c>
    </row>
    <row r="1630" spans="1:5" x14ac:dyDescent="0.3">
      <c r="A1630" s="9">
        <v>10153</v>
      </c>
      <c r="B1630" s="10" cm="1">
        <f t="array" ref="B1630">_xlfn._xlws.FILTER(Bookings!C:C, (Bookings!A:A=A1630) * (Bookings!D:D="New"), "NONE")</f>
        <v>44638</v>
      </c>
      <c r="C1630" s="10">
        <v>44562</v>
      </c>
      <c r="D1630" s="9" t="str">
        <v>9767fb4f</v>
      </c>
      <c r="E1630" s="9" t="str">
        <f>_xlfn.XLOOKUP(D1630, Content!A:A, Content!C:C, "NONE")</f>
        <v>Telugu</v>
      </c>
    </row>
    <row r="1631" spans="1:5" x14ac:dyDescent="0.3">
      <c r="A1631" s="9">
        <v>10153</v>
      </c>
      <c r="B1631" s="10" cm="1">
        <f t="array" ref="B1631">_xlfn._xlws.FILTER(Bookings!C:C, (Bookings!A:A=A1631) * (Bookings!D:D="New"), "NONE")</f>
        <v>44638</v>
      </c>
      <c r="C1631" s="10">
        <v>45536</v>
      </c>
      <c r="D1631" s="9" t="str">
        <v>982b8061</v>
      </c>
      <c r="E1631" s="9" t="str">
        <f>_xlfn.XLOOKUP(D1631, Content!A:A, Content!C:C, "NONE")</f>
        <v>Malayalam</v>
      </c>
    </row>
    <row r="1632" spans="1:5" x14ac:dyDescent="0.3">
      <c r="A1632" s="9">
        <v>10153</v>
      </c>
      <c r="B1632" s="10" cm="1">
        <f t="array" ref="B1632">_xlfn._xlws.FILTER(Bookings!C:C, (Bookings!A:A=A1632) * (Bookings!D:D="New"), "NONE")</f>
        <v>44638</v>
      </c>
      <c r="C1632" s="10">
        <v>44621</v>
      </c>
      <c r="D1632" s="9" t="str">
        <v>7495495f</v>
      </c>
      <c r="E1632" s="9" t="str">
        <f>_xlfn.XLOOKUP(D1632, Content!A:A, Content!C:C, "NONE")</f>
        <v>Malayalam</v>
      </c>
    </row>
    <row r="1633" spans="1:5" x14ac:dyDescent="0.3">
      <c r="A1633" s="9">
        <v>10154</v>
      </c>
      <c r="B1633" s="10" cm="1">
        <f t="array" ref="B1633">_xlfn._xlws.FILTER(Bookings!C:C, (Bookings!A:A=A1633) * (Bookings!D:D="New"), "NONE")</f>
        <v>44797</v>
      </c>
      <c r="C1633" s="10">
        <v>44713</v>
      </c>
      <c r="D1633" s="9" t="str">
        <v>75fa1246</v>
      </c>
      <c r="E1633" s="9" t="str">
        <f>_xlfn.XLOOKUP(D1633, Content!A:A, Content!C:C, "NONE")</f>
        <v>Tamil</v>
      </c>
    </row>
    <row r="1634" spans="1:5" x14ac:dyDescent="0.3">
      <c r="A1634" s="9">
        <v>10154</v>
      </c>
      <c r="B1634" s="10" cm="1">
        <f t="array" ref="B1634">_xlfn._xlws.FILTER(Bookings!C:C, (Bookings!A:A=A1634) * (Bookings!D:D="New"), "NONE")</f>
        <v>44797</v>
      </c>
      <c r="C1634" s="10">
        <v>44958</v>
      </c>
      <c r="D1634" s="9" t="str">
        <v>c741736d</v>
      </c>
      <c r="E1634" s="9" t="str">
        <f>_xlfn.XLOOKUP(D1634, Content!A:A, Content!C:C, "NONE")</f>
        <v>English</v>
      </c>
    </row>
    <row r="1635" spans="1:5" x14ac:dyDescent="0.3">
      <c r="A1635" s="9">
        <v>10154</v>
      </c>
      <c r="B1635" s="10" cm="1">
        <f t="array" ref="B1635">_xlfn._xlws.FILTER(Bookings!C:C, (Bookings!A:A=A1635) * (Bookings!D:D="New"), "NONE")</f>
        <v>44797</v>
      </c>
      <c r="C1635" s="10">
        <v>44927</v>
      </c>
      <c r="D1635" s="9" t="str">
        <v>c5c4fdf9</v>
      </c>
      <c r="E1635" s="9" t="str">
        <f>_xlfn.XLOOKUP(D1635, Content!A:A, Content!C:C, "NONE")</f>
        <v>Telugu</v>
      </c>
    </row>
    <row r="1636" spans="1:5" x14ac:dyDescent="0.3">
      <c r="A1636" s="9">
        <v>10154</v>
      </c>
      <c r="B1636" s="10" cm="1">
        <f t="array" ref="B1636">_xlfn._xlws.FILTER(Bookings!C:C, (Bookings!A:A=A1636) * (Bookings!D:D="New"), "NONE")</f>
        <v>44797</v>
      </c>
      <c r="C1636" s="10">
        <v>45108</v>
      </c>
      <c r="D1636" s="9" t="str">
        <v>40e9137d</v>
      </c>
      <c r="E1636" s="9" t="str">
        <f>_xlfn.XLOOKUP(D1636, Content!A:A, Content!C:C, "NONE")</f>
        <v>Telugu</v>
      </c>
    </row>
    <row r="1637" spans="1:5" x14ac:dyDescent="0.3">
      <c r="A1637" s="9">
        <v>10154</v>
      </c>
      <c r="B1637" s="10" cm="1">
        <f t="array" ref="B1637">_xlfn._xlws.FILTER(Bookings!C:C, (Bookings!A:A=A1637) * (Bookings!D:D="New"), "NONE")</f>
        <v>44797</v>
      </c>
      <c r="C1637" s="10">
        <v>44986</v>
      </c>
      <c r="D1637" s="9" t="str">
        <v>0cbc4720</v>
      </c>
      <c r="E1637" s="9" t="str">
        <f>_xlfn.XLOOKUP(D1637, Content!A:A, Content!C:C, "NONE")</f>
        <v>Hindi</v>
      </c>
    </row>
    <row r="1638" spans="1:5" x14ac:dyDescent="0.3">
      <c r="A1638" s="9">
        <v>10154</v>
      </c>
      <c r="B1638" s="10" cm="1">
        <f t="array" ref="B1638">_xlfn._xlws.FILTER(Bookings!C:C, (Bookings!A:A=A1638) * (Bookings!D:D="New"), "NONE")</f>
        <v>44797</v>
      </c>
      <c r="C1638" s="10">
        <v>45047</v>
      </c>
      <c r="D1638" s="9" t="str">
        <v>fcc640cb</v>
      </c>
      <c r="E1638" s="9" t="str">
        <f>_xlfn.XLOOKUP(D1638, Content!A:A, Content!C:C, "NONE")</f>
        <v>English</v>
      </c>
    </row>
    <row r="1639" spans="1:5" x14ac:dyDescent="0.3">
      <c r="A1639" s="9">
        <v>10154</v>
      </c>
      <c r="B1639" s="10" cm="1">
        <f t="array" ref="B1639">_xlfn._xlws.FILTER(Bookings!C:C, (Bookings!A:A=A1639) * (Bookings!D:D="New"), "NONE")</f>
        <v>44797</v>
      </c>
      <c r="C1639" s="10">
        <v>45261</v>
      </c>
      <c r="D1639" s="9" t="str">
        <v>18f2ed16</v>
      </c>
      <c r="E1639" s="9" t="str">
        <f>_xlfn.XLOOKUP(D1639, Content!A:A, Content!C:C, "NONE")</f>
        <v>Malayalam</v>
      </c>
    </row>
    <row r="1640" spans="1:5" x14ac:dyDescent="0.3">
      <c r="A1640" s="9">
        <v>10154</v>
      </c>
      <c r="B1640" s="10" cm="1">
        <f t="array" ref="B1640">_xlfn._xlws.FILTER(Bookings!C:C, (Bookings!A:A=A1640) * (Bookings!D:D="New"), "NONE")</f>
        <v>44797</v>
      </c>
      <c r="C1640" s="10">
        <v>45292</v>
      </c>
      <c r="D1640" s="9" t="str">
        <v>fd1ad95a</v>
      </c>
      <c r="E1640" s="9" t="str">
        <f>_xlfn.XLOOKUP(D1640, Content!A:A, Content!C:C, "NONE")</f>
        <v>English</v>
      </c>
    </row>
    <row r="1641" spans="1:5" x14ac:dyDescent="0.3">
      <c r="A1641" s="9">
        <v>10154</v>
      </c>
      <c r="B1641" s="10" cm="1">
        <f t="array" ref="B1641">_xlfn._xlws.FILTER(Bookings!C:C, (Bookings!A:A=A1641) * (Bookings!D:D="New"), "NONE")</f>
        <v>44797</v>
      </c>
      <c r="C1641" s="10">
        <v>45383</v>
      </c>
      <c r="D1641" s="9" t="str">
        <v>0be1e40e</v>
      </c>
      <c r="E1641" s="9" t="str">
        <f>_xlfn.XLOOKUP(D1641, Content!A:A, Content!C:C, "NONE")</f>
        <v>Telugu</v>
      </c>
    </row>
    <row r="1642" spans="1:5" x14ac:dyDescent="0.3">
      <c r="A1642" s="9">
        <v>10154</v>
      </c>
      <c r="B1642" s="10" cm="1">
        <f t="array" ref="B1642">_xlfn._xlws.FILTER(Bookings!C:C, (Bookings!A:A=A1642) * (Bookings!D:D="New"), "NONE")</f>
        <v>44797</v>
      </c>
      <c r="C1642" s="10">
        <v>45536</v>
      </c>
      <c r="D1642" s="9" t="str">
        <v>872a4423</v>
      </c>
      <c r="E1642" s="9" t="str">
        <f>_xlfn.XLOOKUP(D1642, Content!A:A, Content!C:C, "NONE")</f>
        <v>Hindi</v>
      </c>
    </row>
    <row r="1643" spans="1:5" x14ac:dyDescent="0.3">
      <c r="A1643" s="9">
        <v>10154</v>
      </c>
      <c r="B1643" s="10" cm="1">
        <f t="array" ref="B1643">_xlfn._xlws.FILTER(Bookings!C:C, (Bookings!A:A=A1643) * (Bookings!D:D="New"), "NONE")</f>
        <v>44797</v>
      </c>
      <c r="C1643" s="10">
        <v>44958</v>
      </c>
      <c r="D1643" s="9" t="str">
        <v>30bb7728</v>
      </c>
      <c r="E1643" s="9" t="str">
        <f>_xlfn.XLOOKUP(D1643, Content!A:A, Content!C:C, "NONE")</f>
        <v>Tamil</v>
      </c>
    </row>
    <row r="1644" spans="1:5" x14ac:dyDescent="0.3">
      <c r="A1644" s="9">
        <v>10154</v>
      </c>
      <c r="B1644" s="10" cm="1">
        <f t="array" ref="B1644">_xlfn._xlws.FILTER(Bookings!C:C, (Bookings!A:A=A1644) * (Bookings!D:D="New"), "NONE")</f>
        <v>44797</v>
      </c>
      <c r="C1644" s="10">
        <v>44896</v>
      </c>
      <c r="D1644" s="9" t="str">
        <v>39c8c16a</v>
      </c>
      <c r="E1644" s="9" t="str">
        <f>_xlfn.XLOOKUP(D1644, Content!A:A, Content!C:C, "NONE")</f>
        <v>Malayalam</v>
      </c>
    </row>
    <row r="1645" spans="1:5" x14ac:dyDescent="0.3">
      <c r="A1645" s="9">
        <v>10154</v>
      </c>
      <c r="B1645" s="10" cm="1">
        <f t="array" ref="B1645">_xlfn._xlws.FILTER(Bookings!C:C, (Bookings!A:A=A1645) * (Bookings!D:D="New"), "NONE")</f>
        <v>44797</v>
      </c>
      <c r="C1645" s="10">
        <v>45292</v>
      </c>
      <c r="D1645" s="9" t="str">
        <v>f6d69d19</v>
      </c>
      <c r="E1645" s="9" t="str">
        <f>_xlfn.XLOOKUP(D1645, Content!A:A, Content!C:C, "NONE")</f>
        <v>English</v>
      </c>
    </row>
    <row r="1646" spans="1:5" x14ac:dyDescent="0.3">
      <c r="A1646" s="9">
        <v>10154</v>
      </c>
      <c r="B1646" s="10" cm="1">
        <f t="array" ref="B1646">_xlfn._xlws.FILTER(Bookings!C:C, (Bookings!A:A=A1646) * (Bookings!D:D="New"), "NONE")</f>
        <v>44797</v>
      </c>
      <c r="C1646" s="10">
        <v>44866</v>
      </c>
      <c r="D1646" s="9" t="str">
        <v>f82d44ce</v>
      </c>
      <c r="E1646" s="9" t="str">
        <f>_xlfn.XLOOKUP(D1646, Content!A:A, Content!C:C, "NONE")</f>
        <v>Telugu</v>
      </c>
    </row>
    <row r="1647" spans="1:5" x14ac:dyDescent="0.3">
      <c r="A1647" s="9">
        <v>10154</v>
      </c>
      <c r="B1647" s="10" cm="1">
        <f t="array" ref="B1647">_xlfn._xlws.FILTER(Bookings!C:C, (Bookings!A:A=A1647) * (Bookings!D:D="New"), "NONE")</f>
        <v>44797</v>
      </c>
      <c r="C1647" s="10">
        <v>44743</v>
      </c>
      <c r="D1647" s="9" t="str">
        <v>8ce0be18</v>
      </c>
      <c r="E1647" s="9" t="str">
        <f>_xlfn.XLOOKUP(D1647, Content!A:A, Content!C:C, "NONE")</f>
        <v>Telugu</v>
      </c>
    </row>
    <row r="1648" spans="1:5" x14ac:dyDescent="0.3">
      <c r="A1648" s="9">
        <v>10155</v>
      </c>
      <c r="B1648" s="10" cm="1">
        <f t="array" ref="B1648">_xlfn._xlws.FILTER(Bookings!C:C, (Bookings!A:A=A1648) * (Bookings!D:D="New"), "NONE")</f>
        <v>44325</v>
      </c>
      <c r="C1648" s="10">
        <v>45017</v>
      </c>
      <c r="D1648" s="9" t="str">
        <v>f82d44ce</v>
      </c>
      <c r="E1648" s="9" t="str">
        <f>_xlfn.XLOOKUP(D1648, Content!A:A, Content!C:C, "NONE")</f>
        <v>Telugu</v>
      </c>
    </row>
    <row r="1649" spans="1:5" x14ac:dyDescent="0.3">
      <c r="A1649" s="9">
        <v>10155</v>
      </c>
      <c r="B1649" s="10" cm="1">
        <f t="array" ref="B1649">_xlfn._xlws.FILTER(Bookings!C:C, (Bookings!A:A=A1649) * (Bookings!D:D="New"), "NONE")</f>
        <v>44325</v>
      </c>
      <c r="C1649" s="10">
        <v>45323</v>
      </c>
      <c r="D1649" s="9" t="str">
        <v>92becfc7</v>
      </c>
      <c r="E1649" s="9" t="str">
        <f>_xlfn.XLOOKUP(D1649, Content!A:A, Content!C:C, "NONE")</f>
        <v>Hindi</v>
      </c>
    </row>
    <row r="1650" spans="1:5" x14ac:dyDescent="0.3">
      <c r="A1650" s="9">
        <v>10155</v>
      </c>
      <c r="B1650" s="10" cm="1">
        <f t="array" ref="B1650">_xlfn._xlws.FILTER(Bookings!C:C, (Bookings!A:A=A1650) * (Bookings!D:D="New"), "NONE")</f>
        <v>44325</v>
      </c>
      <c r="C1650" s="10">
        <v>45383</v>
      </c>
      <c r="D1650" s="9" t="str">
        <v>1187d074</v>
      </c>
      <c r="E1650" s="9" t="str">
        <f>_xlfn.XLOOKUP(D1650, Content!A:A, Content!C:C, "NONE")</f>
        <v>English</v>
      </c>
    </row>
    <row r="1651" spans="1:5" x14ac:dyDescent="0.3">
      <c r="A1651" s="9">
        <v>10155</v>
      </c>
      <c r="B1651" s="10" cm="1">
        <f t="array" ref="B1651">_xlfn._xlws.FILTER(Bookings!C:C, (Bookings!A:A=A1651) * (Bookings!D:D="New"), "NONE")</f>
        <v>44325</v>
      </c>
      <c r="C1651" s="10">
        <v>45536</v>
      </c>
      <c r="D1651" s="9" t="str">
        <v>7fd28e87</v>
      </c>
      <c r="E1651" s="9" t="str">
        <f>_xlfn.XLOOKUP(D1651, Content!A:A, Content!C:C, "NONE")</f>
        <v>Malayalam</v>
      </c>
    </row>
    <row r="1652" spans="1:5" x14ac:dyDescent="0.3">
      <c r="A1652" s="9">
        <v>10155</v>
      </c>
      <c r="B1652" s="10" cm="1">
        <f t="array" ref="B1652">_xlfn._xlws.FILTER(Bookings!C:C, (Bookings!A:A=A1652) * (Bookings!D:D="New"), "NONE")</f>
        <v>44325</v>
      </c>
      <c r="C1652" s="10">
        <v>45200</v>
      </c>
      <c r="D1652" s="9" t="str">
        <v>577b4107</v>
      </c>
      <c r="E1652" s="9" t="str">
        <f>_xlfn.XLOOKUP(D1652, Content!A:A, Content!C:C, "NONE")</f>
        <v>Malayalam</v>
      </c>
    </row>
    <row r="1653" spans="1:5" x14ac:dyDescent="0.3">
      <c r="A1653" s="9">
        <v>10155</v>
      </c>
      <c r="B1653" s="10" cm="1">
        <f t="array" ref="B1653">_xlfn._xlws.FILTER(Bookings!C:C, (Bookings!A:A=A1653) * (Bookings!D:D="New"), "NONE")</f>
        <v>44325</v>
      </c>
      <c r="C1653" s="10">
        <v>45444</v>
      </c>
      <c r="D1653" s="9" t="str">
        <v>b142e834</v>
      </c>
      <c r="E1653" s="9" t="str">
        <f>_xlfn.XLOOKUP(D1653, Content!A:A, Content!C:C, "NONE")</f>
        <v>Hindi</v>
      </c>
    </row>
    <row r="1654" spans="1:5" x14ac:dyDescent="0.3">
      <c r="A1654" s="9">
        <v>10155</v>
      </c>
      <c r="B1654" s="10" cm="1">
        <f t="array" ref="B1654">_xlfn._xlws.FILTER(Bookings!C:C, (Bookings!A:A=A1654) * (Bookings!D:D="New"), "NONE")</f>
        <v>44325</v>
      </c>
      <c r="C1654" s="10">
        <v>44835</v>
      </c>
      <c r="D1654" s="9" t="str">
        <v>e0abb092</v>
      </c>
      <c r="E1654" s="9" t="str">
        <f>_xlfn.XLOOKUP(D1654, Content!A:A, Content!C:C, "NONE")</f>
        <v>Malayalam</v>
      </c>
    </row>
    <row r="1655" spans="1:5" x14ac:dyDescent="0.3">
      <c r="A1655" s="9">
        <v>10155</v>
      </c>
      <c r="B1655" s="10" cm="1">
        <f t="array" ref="B1655">_xlfn._xlws.FILTER(Bookings!C:C, (Bookings!A:A=A1655) * (Bookings!D:D="New"), "NONE")</f>
        <v>44325</v>
      </c>
      <c r="C1655" s="10">
        <v>44896</v>
      </c>
      <c r="D1655" s="9" t="str">
        <v>07976026</v>
      </c>
      <c r="E1655" s="9" t="str">
        <f>_xlfn.XLOOKUP(D1655, Content!A:A, Content!C:C, "NONE")</f>
        <v>Malayalam</v>
      </c>
    </row>
    <row r="1656" spans="1:5" x14ac:dyDescent="0.3">
      <c r="A1656" s="9">
        <v>10155</v>
      </c>
      <c r="B1656" s="10" cm="1">
        <f t="array" ref="B1656">_xlfn._xlws.FILTER(Bookings!C:C, (Bookings!A:A=A1656) * (Bookings!D:D="New"), "NONE")</f>
        <v>44325</v>
      </c>
      <c r="C1656" s="10">
        <v>44835</v>
      </c>
      <c r="D1656" s="9" t="str">
        <v>b9f74c1c</v>
      </c>
      <c r="E1656" s="9" t="str">
        <f>_xlfn.XLOOKUP(D1656, Content!A:A, Content!C:C, "NONE")</f>
        <v>Malayalam</v>
      </c>
    </row>
    <row r="1657" spans="1:5" x14ac:dyDescent="0.3">
      <c r="A1657" s="9">
        <v>10155</v>
      </c>
      <c r="B1657" s="10" cm="1">
        <f t="array" ref="B1657">_xlfn._xlws.FILTER(Bookings!C:C, (Bookings!A:A=A1657) * (Bookings!D:D="New"), "NONE")</f>
        <v>44325</v>
      </c>
      <c r="C1657" s="10">
        <v>45231</v>
      </c>
      <c r="D1657" s="9" t="str">
        <v>d71466ea</v>
      </c>
      <c r="E1657" s="9" t="str">
        <f>_xlfn.XLOOKUP(D1657, Content!A:A, Content!C:C, "NONE")</f>
        <v>Malayalam</v>
      </c>
    </row>
    <row r="1658" spans="1:5" x14ac:dyDescent="0.3">
      <c r="A1658" s="9">
        <v>10155</v>
      </c>
      <c r="B1658" s="10" cm="1">
        <f t="array" ref="B1658">_xlfn._xlws.FILTER(Bookings!C:C, (Bookings!A:A=A1658) * (Bookings!D:D="New"), "NONE")</f>
        <v>44325</v>
      </c>
      <c r="C1658" s="10">
        <v>44958</v>
      </c>
      <c r="D1658" s="9" t="str">
        <v>8ce0be18</v>
      </c>
      <c r="E1658" s="9" t="str">
        <f>_xlfn.XLOOKUP(D1658, Content!A:A, Content!C:C, "NONE")</f>
        <v>Telugu</v>
      </c>
    </row>
    <row r="1659" spans="1:5" x14ac:dyDescent="0.3">
      <c r="A1659" s="9">
        <v>10155</v>
      </c>
      <c r="B1659" s="10" cm="1">
        <f t="array" ref="B1659">_xlfn._xlws.FILTER(Bookings!C:C, (Bookings!A:A=A1659) * (Bookings!D:D="New"), "NONE")</f>
        <v>44325</v>
      </c>
      <c r="C1659" s="10">
        <v>45292</v>
      </c>
      <c r="D1659" s="9" t="str">
        <v>4130ea10</v>
      </c>
      <c r="E1659" s="9" t="str">
        <f>_xlfn.XLOOKUP(D1659, Content!A:A, Content!C:C, "NONE")</f>
        <v>Kannada</v>
      </c>
    </row>
    <row r="1660" spans="1:5" x14ac:dyDescent="0.3">
      <c r="A1660" s="9">
        <v>10155</v>
      </c>
      <c r="B1660" s="10" cm="1">
        <f t="array" ref="B1660">_xlfn._xlws.FILTER(Bookings!C:C, (Bookings!A:A=A1660) * (Bookings!D:D="New"), "NONE")</f>
        <v>44325</v>
      </c>
      <c r="C1660" s="10">
        <v>45108</v>
      </c>
      <c r="D1660" s="9" t="str">
        <v>e2949854</v>
      </c>
      <c r="E1660" s="9" t="str">
        <f>_xlfn.XLOOKUP(D1660, Content!A:A, Content!C:C, "NONE")</f>
        <v>Malayalam</v>
      </c>
    </row>
    <row r="1661" spans="1:5" x14ac:dyDescent="0.3">
      <c r="A1661" s="9">
        <v>10156</v>
      </c>
      <c r="B1661" s="10" cm="1">
        <f t="array" ref="B1661">_xlfn._xlws.FILTER(Bookings!C:C, (Bookings!A:A=A1661) * (Bookings!D:D="New"), "NONE")</f>
        <v>44192</v>
      </c>
      <c r="C1661" s="10">
        <v>45536</v>
      </c>
      <c r="D1661" s="9" t="str">
        <v>586db896</v>
      </c>
      <c r="E1661" s="9" t="str">
        <f>_xlfn.XLOOKUP(D1661, Content!A:A, Content!C:C, "NONE")</f>
        <v>Tamil</v>
      </c>
    </row>
    <row r="1662" spans="1:5" x14ac:dyDescent="0.3">
      <c r="A1662" s="9">
        <v>10156</v>
      </c>
      <c r="B1662" s="10" cm="1">
        <f t="array" ref="B1662">_xlfn._xlws.FILTER(Bookings!C:C, (Bookings!A:A=A1662) * (Bookings!D:D="New"), "NONE")</f>
        <v>44192</v>
      </c>
      <c r="C1662" s="10">
        <v>44986</v>
      </c>
      <c r="D1662" s="9" t="str">
        <v>5833d4f3</v>
      </c>
      <c r="E1662" s="9" t="str">
        <f>_xlfn.XLOOKUP(D1662, Content!A:A, Content!C:C, "NONE")</f>
        <v>Malayalam</v>
      </c>
    </row>
    <row r="1663" spans="1:5" x14ac:dyDescent="0.3">
      <c r="A1663" s="9">
        <v>10156</v>
      </c>
      <c r="B1663" s="10" cm="1">
        <f t="array" ref="B1663">_xlfn._xlws.FILTER(Bookings!C:C, (Bookings!A:A=A1663) * (Bookings!D:D="New"), "NONE")</f>
        <v>44192</v>
      </c>
      <c r="C1663" s="10">
        <v>45139</v>
      </c>
      <c r="D1663" s="9" t="str">
        <v>e0abb092</v>
      </c>
      <c r="E1663" s="9" t="str">
        <f>_xlfn.XLOOKUP(D1663, Content!A:A, Content!C:C, "NONE")</f>
        <v>Malayalam</v>
      </c>
    </row>
    <row r="1664" spans="1:5" x14ac:dyDescent="0.3">
      <c r="A1664" s="9">
        <v>10156</v>
      </c>
      <c r="B1664" s="10" cm="1">
        <f t="array" ref="B1664">_xlfn._xlws.FILTER(Bookings!C:C, (Bookings!A:A=A1664) * (Bookings!D:D="New"), "NONE")</f>
        <v>44192</v>
      </c>
      <c r="C1664" s="10">
        <v>44896</v>
      </c>
      <c r="D1664" s="9" t="str">
        <v>18110fb2</v>
      </c>
      <c r="E1664" s="9" t="str">
        <f>_xlfn.XLOOKUP(D1664, Content!A:A, Content!C:C, "NONE")</f>
        <v>Telugu</v>
      </c>
    </row>
    <row r="1665" spans="1:5" x14ac:dyDescent="0.3">
      <c r="A1665" s="9">
        <v>10156</v>
      </c>
      <c r="B1665" s="10" cm="1">
        <f t="array" ref="B1665">_xlfn._xlws.FILTER(Bookings!C:C, (Bookings!A:A=A1665) * (Bookings!D:D="New"), "NONE")</f>
        <v>44192</v>
      </c>
      <c r="C1665" s="10">
        <v>45474</v>
      </c>
      <c r="D1665" s="9" t="str">
        <v>ed012678</v>
      </c>
      <c r="E1665" s="9" t="str">
        <f>_xlfn.XLOOKUP(D1665, Content!A:A, Content!C:C, "NONE")</f>
        <v>Telugu</v>
      </c>
    </row>
    <row r="1666" spans="1:5" x14ac:dyDescent="0.3">
      <c r="A1666" s="9">
        <v>10156</v>
      </c>
      <c r="B1666" s="10" cm="1">
        <f t="array" ref="B1666">_xlfn._xlws.FILTER(Bookings!C:C, (Bookings!A:A=A1666) * (Bookings!D:D="New"), "NONE")</f>
        <v>44192</v>
      </c>
      <c r="C1666" s="10">
        <v>45323</v>
      </c>
      <c r="D1666" s="9" t="str">
        <v>c5000cc1</v>
      </c>
      <c r="E1666" s="9" t="str">
        <f>_xlfn.XLOOKUP(D1666, Content!A:A, Content!C:C, "NONE")</f>
        <v>Malayalam</v>
      </c>
    </row>
    <row r="1667" spans="1:5" x14ac:dyDescent="0.3">
      <c r="A1667" s="9">
        <v>10156</v>
      </c>
      <c r="B1667" s="10" cm="1">
        <f t="array" ref="B1667">_xlfn._xlws.FILTER(Bookings!C:C, (Bookings!A:A=A1667) * (Bookings!D:D="New"), "NONE")</f>
        <v>44192</v>
      </c>
      <c r="C1667" s="10">
        <v>44743</v>
      </c>
      <c r="D1667" s="9" t="str">
        <v>34ac25b9</v>
      </c>
      <c r="E1667" s="9" t="str">
        <f>_xlfn.XLOOKUP(D1667, Content!A:A, Content!C:C, "NONE")</f>
        <v>Kannada</v>
      </c>
    </row>
    <row r="1668" spans="1:5" x14ac:dyDescent="0.3">
      <c r="A1668" s="9">
        <v>10156</v>
      </c>
      <c r="B1668" s="10" cm="1">
        <f t="array" ref="B1668">_xlfn._xlws.FILTER(Bookings!C:C, (Bookings!A:A=A1668) * (Bookings!D:D="New"), "NONE")</f>
        <v>44192</v>
      </c>
      <c r="C1668" s="10">
        <v>45536</v>
      </c>
      <c r="D1668" s="9" t="str">
        <v>566c44a8</v>
      </c>
      <c r="E1668" s="9" t="str">
        <f>_xlfn.XLOOKUP(D1668, Content!A:A, Content!C:C, "NONE")</f>
        <v>Tamil</v>
      </c>
    </row>
    <row r="1669" spans="1:5" x14ac:dyDescent="0.3">
      <c r="A1669" s="9">
        <v>10156</v>
      </c>
      <c r="B1669" s="10" cm="1">
        <f t="array" ref="B1669">_xlfn._xlws.FILTER(Bookings!C:C, (Bookings!A:A=A1669) * (Bookings!D:D="New"), "NONE")</f>
        <v>44192</v>
      </c>
      <c r="C1669" s="10">
        <v>45323</v>
      </c>
      <c r="D1669" s="9" t="str">
        <v>40fb817f</v>
      </c>
      <c r="E1669" s="9" t="str">
        <f>_xlfn.XLOOKUP(D1669, Content!A:A, Content!C:C, "NONE")</f>
        <v>Kannada</v>
      </c>
    </row>
    <row r="1670" spans="1:5" x14ac:dyDescent="0.3">
      <c r="A1670" s="9">
        <v>10156</v>
      </c>
      <c r="B1670" s="10" cm="1">
        <f t="array" ref="B1670">_xlfn._xlws.FILTER(Bookings!C:C, (Bookings!A:A=A1670) * (Bookings!D:D="New"), "NONE")</f>
        <v>44192</v>
      </c>
      <c r="C1670" s="10">
        <v>44774</v>
      </c>
      <c r="D1670" s="9" t="str">
        <v>e9c2f251</v>
      </c>
      <c r="E1670" s="9" t="str">
        <f>_xlfn.XLOOKUP(D1670, Content!A:A, Content!C:C, "NONE")</f>
        <v>Telugu</v>
      </c>
    </row>
    <row r="1671" spans="1:5" x14ac:dyDescent="0.3">
      <c r="A1671" s="9">
        <v>10156</v>
      </c>
      <c r="B1671" s="10" cm="1">
        <f t="array" ref="B1671">_xlfn._xlws.FILTER(Bookings!C:C, (Bookings!A:A=A1671) * (Bookings!D:D="New"), "NONE")</f>
        <v>44192</v>
      </c>
      <c r="C1671" s="10">
        <v>45597</v>
      </c>
      <c r="D1671" s="9" t="str">
        <v>9787b7de</v>
      </c>
      <c r="E1671" s="9" t="str">
        <f>_xlfn.XLOOKUP(D1671, Content!A:A, Content!C:C, "NONE")</f>
        <v>Tamil</v>
      </c>
    </row>
    <row r="1672" spans="1:5" x14ac:dyDescent="0.3">
      <c r="A1672" s="9">
        <v>10156</v>
      </c>
      <c r="B1672" s="10" cm="1">
        <f t="array" ref="B1672">_xlfn._xlws.FILTER(Bookings!C:C, (Bookings!A:A=A1672) * (Bookings!D:D="New"), "NONE")</f>
        <v>44192</v>
      </c>
      <c r="C1672" s="10">
        <v>45292</v>
      </c>
      <c r="D1672" s="9" t="str">
        <v>fd1ad95a</v>
      </c>
      <c r="E1672" s="9" t="str">
        <f>_xlfn.XLOOKUP(D1672, Content!A:A, Content!C:C, "NONE")</f>
        <v>English</v>
      </c>
    </row>
    <row r="1673" spans="1:5" x14ac:dyDescent="0.3">
      <c r="A1673" s="9">
        <v>10157</v>
      </c>
      <c r="B1673" s="10" cm="1">
        <f t="array" ref="B1673">_xlfn._xlws.FILTER(Bookings!C:C, (Bookings!A:A=A1673) * (Bookings!D:D="New"), "NONE")</f>
        <v>44988</v>
      </c>
      <c r="C1673" s="10">
        <v>44652</v>
      </c>
      <c r="D1673" s="9" t="str">
        <v>af4e0c6c</v>
      </c>
      <c r="E1673" s="9" t="str">
        <f>_xlfn.XLOOKUP(D1673, Content!A:A, Content!C:C, "NONE")</f>
        <v>Tamil</v>
      </c>
    </row>
    <row r="1674" spans="1:5" x14ac:dyDescent="0.3">
      <c r="A1674" s="9">
        <v>10157</v>
      </c>
      <c r="B1674" s="10" cm="1">
        <f t="array" ref="B1674">_xlfn._xlws.FILTER(Bookings!C:C, (Bookings!A:A=A1674) * (Bookings!D:D="New"), "NONE")</f>
        <v>44988</v>
      </c>
      <c r="C1674" s="10">
        <v>45108</v>
      </c>
      <c r="D1674" s="9" t="str">
        <v>a4c168f1</v>
      </c>
      <c r="E1674" s="9" t="str">
        <f>_xlfn.XLOOKUP(D1674, Content!A:A, Content!C:C, "NONE")</f>
        <v>Telugu</v>
      </c>
    </row>
    <row r="1675" spans="1:5" x14ac:dyDescent="0.3">
      <c r="A1675" s="9">
        <v>10157</v>
      </c>
      <c r="B1675" s="10" cm="1">
        <f t="array" ref="B1675">_xlfn._xlws.FILTER(Bookings!C:C, (Bookings!A:A=A1675) * (Bookings!D:D="New"), "NONE")</f>
        <v>44988</v>
      </c>
      <c r="C1675" s="10">
        <v>45231</v>
      </c>
      <c r="D1675" s="9" t="str">
        <v>10101146</v>
      </c>
      <c r="E1675" s="9" t="str">
        <f>_xlfn.XLOOKUP(D1675, Content!A:A, Content!C:C, "NONE")</f>
        <v>Telugu</v>
      </c>
    </row>
    <row r="1676" spans="1:5" x14ac:dyDescent="0.3">
      <c r="A1676" s="9">
        <v>10157</v>
      </c>
      <c r="B1676" s="10" cm="1">
        <f t="array" ref="B1676">_xlfn._xlws.FILTER(Bookings!C:C, (Bookings!A:A=A1676) * (Bookings!D:D="New"), "NONE")</f>
        <v>44988</v>
      </c>
      <c r="C1676" s="10">
        <v>44621</v>
      </c>
      <c r="D1676" s="9" t="str">
        <v>577b4107</v>
      </c>
      <c r="E1676" s="9" t="str">
        <f>_xlfn.XLOOKUP(D1676, Content!A:A, Content!C:C, "NONE")</f>
        <v>Malayalam</v>
      </c>
    </row>
    <row r="1677" spans="1:5" x14ac:dyDescent="0.3">
      <c r="A1677" s="9">
        <v>10157</v>
      </c>
      <c r="B1677" s="10" cm="1">
        <f t="array" ref="B1677">_xlfn._xlws.FILTER(Bookings!C:C, (Bookings!A:A=A1677) * (Bookings!D:D="New"), "NONE")</f>
        <v>44988</v>
      </c>
      <c r="C1677" s="10">
        <v>44896</v>
      </c>
      <c r="D1677" s="9" t="str">
        <v>8ce0be18</v>
      </c>
      <c r="E1677" s="9" t="str">
        <f>_xlfn.XLOOKUP(D1677, Content!A:A, Content!C:C, "NONE")</f>
        <v>Telugu</v>
      </c>
    </row>
    <row r="1678" spans="1:5" x14ac:dyDescent="0.3">
      <c r="A1678" s="9">
        <v>10157</v>
      </c>
      <c r="B1678" s="10" cm="1">
        <f t="array" ref="B1678">_xlfn._xlws.FILTER(Bookings!C:C, (Bookings!A:A=A1678) * (Bookings!D:D="New"), "NONE")</f>
        <v>44988</v>
      </c>
      <c r="C1678" s="10">
        <v>45505</v>
      </c>
      <c r="D1678" s="9" t="str">
        <v>b142e834</v>
      </c>
      <c r="E1678" s="9" t="str">
        <f>_xlfn.XLOOKUP(D1678, Content!A:A, Content!C:C, "NONE")</f>
        <v>Hindi</v>
      </c>
    </row>
    <row r="1679" spans="1:5" x14ac:dyDescent="0.3">
      <c r="A1679" s="9">
        <v>10157</v>
      </c>
      <c r="B1679" s="10" cm="1">
        <f t="array" ref="B1679">_xlfn._xlws.FILTER(Bookings!C:C, (Bookings!A:A=A1679) * (Bookings!D:D="New"), "NONE")</f>
        <v>44988</v>
      </c>
      <c r="C1679" s="10">
        <v>45017</v>
      </c>
      <c r="D1679" s="9" t="str">
        <v>d71466ea</v>
      </c>
      <c r="E1679" s="9" t="str">
        <f>_xlfn.XLOOKUP(D1679, Content!A:A, Content!C:C, "NONE")</f>
        <v>Malayalam</v>
      </c>
    </row>
    <row r="1680" spans="1:5" x14ac:dyDescent="0.3">
      <c r="A1680" s="9">
        <v>10157</v>
      </c>
      <c r="B1680" s="10" cm="1">
        <f t="array" ref="B1680">_xlfn._xlws.FILTER(Bookings!C:C, (Bookings!A:A=A1680) * (Bookings!D:D="New"), "NONE")</f>
        <v>44988</v>
      </c>
      <c r="C1680" s="10">
        <v>45170</v>
      </c>
      <c r="D1680" s="9" t="str">
        <v>fc3255a1</v>
      </c>
      <c r="E1680" s="9" t="str">
        <f>_xlfn.XLOOKUP(D1680, Content!A:A, Content!C:C, "NONE")</f>
        <v>English</v>
      </c>
    </row>
    <row r="1681" spans="1:5" x14ac:dyDescent="0.3">
      <c r="A1681" s="9">
        <v>10157</v>
      </c>
      <c r="B1681" s="10" cm="1">
        <f t="array" ref="B1681">_xlfn._xlws.FILTER(Bookings!C:C, (Bookings!A:A=A1681) * (Bookings!D:D="New"), "NONE")</f>
        <v>44988</v>
      </c>
      <c r="C1681" s="10">
        <v>45536</v>
      </c>
      <c r="D1681" s="9" t="str">
        <v>0be1e40e</v>
      </c>
      <c r="E1681" s="9" t="str">
        <f>_xlfn.XLOOKUP(D1681, Content!A:A, Content!C:C, "NONE")</f>
        <v>Telugu</v>
      </c>
    </row>
    <row r="1682" spans="1:5" x14ac:dyDescent="0.3">
      <c r="A1682" s="9">
        <v>10157</v>
      </c>
      <c r="B1682" s="10" cm="1">
        <f t="array" ref="B1682">_xlfn._xlws.FILTER(Bookings!C:C, (Bookings!A:A=A1682) * (Bookings!D:D="New"), "NONE")</f>
        <v>44988</v>
      </c>
      <c r="C1682" s="10">
        <v>44593</v>
      </c>
      <c r="D1682" s="9" t="str">
        <v>fa1a76a3</v>
      </c>
      <c r="E1682" s="9" t="str">
        <f>_xlfn.XLOOKUP(D1682, Content!A:A, Content!C:C, "NONE")</f>
        <v>Tamil</v>
      </c>
    </row>
    <row r="1683" spans="1:5" x14ac:dyDescent="0.3">
      <c r="A1683" s="9">
        <v>10157</v>
      </c>
      <c r="B1683" s="10" cm="1">
        <f t="array" ref="B1683">_xlfn._xlws.FILTER(Bookings!C:C, (Bookings!A:A=A1683) * (Bookings!D:D="New"), "NONE")</f>
        <v>44988</v>
      </c>
      <c r="C1683" s="10">
        <v>44927</v>
      </c>
      <c r="D1683" s="9" t="str">
        <v>e24dee1d</v>
      </c>
      <c r="E1683" s="9" t="str">
        <f>_xlfn.XLOOKUP(D1683, Content!A:A, Content!C:C, "NONE")</f>
        <v>Telugu</v>
      </c>
    </row>
    <row r="1684" spans="1:5" x14ac:dyDescent="0.3">
      <c r="A1684" s="9">
        <v>10157</v>
      </c>
      <c r="B1684" s="10" cm="1">
        <f t="array" ref="B1684">_xlfn._xlws.FILTER(Bookings!C:C, (Bookings!A:A=A1684) * (Bookings!D:D="New"), "NONE")</f>
        <v>44988</v>
      </c>
      <c r="C1684" s="10">
        <v>45474</v>
      </c>
      <c r="D1684" s="9" t="str">
        <v>18f2ed16</v>
      </c>
      <c r="E1684" s="9" t="str">
        <f>_xlfn.XLOOKUP(D1684, Content!A:A, Content!C:C, "NONE")</f>
        <v>Malayalam</v>
      </c>
    </row>
    <row r="1685" spans="1:5" x14ac:dyDescent="0.3">
      <c r="A1685" s="9">
        <v>10157</v>
      </c>
      <c r="B1685" s="10" cm="1">
        <f t="array" ref="B1685">_xlfn._xlws.FILTER(Bookings!C:C, (Bookings!A:A=A1685) * (Bookings!D:D="New"), "NONE")</f>
        <v>44988</v>
      </c>
      <c r="C1685" s="10">
        <v>44896</v>
      </c>
      <c r="D1685" s="9" t="str">
        <v>9452bf77</v>
      </c>
      <c r="E1685" s="9" t="str">
        <f>_xlfn.XLOOKUP(D1685, Content!A:A, Content!C:C, "NONE")</f>
        <v>English</v>
      </c>
    </row>
    <row r="1686" spans="1:5" x14ac:dyDescent="0.3">
      <c r="A1686" s="9">
        <v>10157</v>
      </c>
      <c r="B1686" s="10" cm="1">
        <f t="array" ref="B1686">_xlfn._xlws.FILTER(Bookings!C:C, (Bookings!A:A=A1686) * (Bookings!D:D="New"), "NONE")</f>
        <v>44988</v>
      </c>
      <c r="C1686" s="10">
        <v>45323</v>
      </c>
      <c r="D1686" s="9" t="str">
        <v>9787b7de</v>
      </c>
      <c r="E1686" s="9" t="str">
        <f>_xlfn.XLOOKUP(D1686, Content!A:A, Content!C:C, "NONE")</f>
        <v>Tamil</v>
      </c>
    </row>
    <row r="1687" spans="1:5" x14ac:dyDescent="0.3">
      <c r="A1687" s="9">
        <v>10158</v>
      </c>
      <c r="B1687" s="10" cm="1">
        <f t="array" ref="B1687">_xlfn._xlws.FILTER(Bookings!C:C, (Bookings!A:A=A1687) * (Bookings!D:D="New"), "NONE")</f>
        <v>44585</v>
      </c>
      <c r="C1687" s="10">
        <v>45170</v>
      </c>
      <c r="D1687" s="9" t="str">
        <v>1187d074</v>
      </c>
      <c r="E1687" s="9" t="str">
        <f>_xlfn.XLOOKUP(D1687, Content!A:A, Content!C:C, "NONE")</f>
        <v>English</v>
      </c>
    </row>
    <row r="1688" spans="1:5" x14ac:dyDescent="0.3">
      <c r="A1688" s="9">
        <v>10158</v>
      </c>
      <c r="B1688" s="10" cm="1">
        <f t="array" ref="B1688">_xlfn._xlws.FILTER(Bookings!C:C, (Bookings!A:A=A1688) * (Bookings!D:D="New"), "NONE")</f>
        <v>44585</v>
      </c>
      <c r="C1688" s="10">
        <v>45170</v>
      </c>
      <c r="D1688" s="9" t="str">
        <v>c1fb785c</v>
      </c>
      <c r="E1688" s="9" t="str">
        <f>_xlfn.XLOOKUP(D1688, Content!A:A, Content!C:C, "NONE")</f>
        <v>Malayalam</v>
      </c>
    </row>
    <row r="1689" spans="1:5" x14ac:dyDescent="0.3">
      <c r="A1689" s="9">
        <v>10158</v>
      </c>
      <c r="B1689" s="10" cm="1">
        <f t="array" ref="B1689">_xlfn._xlws.FILTER(Bookings!C:C, (Bookings!A:A=A1689) * (Bookings!D:D="New"), "NONE")</f>
        <v>44585</v>
      </c>
      <c r="C1689" s="10">
        <v>45352</v>
      </c>
      <c r="D1689" s="9" t="str">
        <v>2f9c6d63</v>
      </c>
      <c r="E1689" s="9" t="str">
        <f>_xlfn.XLOOKUP(D1689, Content!A:A, Content!C:C, "NONE")</f>
        <v>Tamil</v>
      </c>
    </row>
    <row r="1690" spans="1:5" x14ac:dyDescent="0.3">
      <c r="A1690" s="9">
        <v>10158</v>
      </c>
      <c r="B1690" s="10" cm="1">
        <f t="array" ref="B1690">_xlfn._xlws.FILTER(Bookings!C:C, (Bookings!A:A=A1690) * (Bookings!D:D="New"), "NONE")</f>
        <v>44585</v>
      </c>
      <c r="C1690" s="10">
        <v>44562</v>
      </c>
      <c r="D1690" s="9" t="str">
        <v>2560b2d1</v>
      </c>
      <c r="E1690" s="9" t="str">
        <f>_xlfn.XLOOKUP(D1690, Content!A:A, Content!C:C, "NONE")</f>
        <v>Telugu</v>
      </c>
    </row>
    <row r="1691" spans="1:5" x14ac:dyDescent="0.3">
      <c r="A1691" s="9">
        <v>10158</v>
      </c>
      <c r="B1691" s="10" cm="1">
        <f t="array" ref="B1691">_xlfn._xlws.FILTER(Bookings!C:C, (Bookings!A:A=A1691) * (Bookings!D:D="New"), "NONE")</f>
        <v>44585</v>
      </c>
      <c r="C1691" s="10">
        <v>44835</v>
      </c>
      <c r="D1691" s="9" t="str">
        <v>40e9137d</v>
      </c>
      <c r="E1691" s="9" t="str">
        <f>_xlfn.XLOOKUP(D1691, Content!A:A, Content!C:C, "NONE")</f>
        <v>Telugu</v>
      </c>
    </row>
    <row r="1692" spans="1:5" x14ac:dyDescent="0.3">
      <c r="A1692" s="9">
        <v>10158</v>
      </c>
      <c r="B1692" s="10" cm="1">
        <f t="array" ref="B1692">_xlfn._xlws.FILTER(Bookings!C:C, (Bookings!A:A=A1692) * (Bookings!D:D="New"), "NONE")</f>
        <v>44585</v>
      </c>
      <c r="C1692" s="10">
        <v>45292</v>
      </c>
      <c r="D1692" s="9" t="str">
        <v>7fc77e90</v>
      </c>
      <c r="E1692" s="9" t="str">
        <f>_xlfn.XLOOKUP(D1692, Content!A:A, Content!C:C, "NONE")</f>
        <v>Malayalam</v>
      </c>
    </row>
    <row r="1693" spans="1:5" x14ac:dyDescent="0.3">
      <c r="A1693" s="9">
        <v>10158</v>
      </c>
      <c r="B1693" s="10" cm="1">
        <f t="array" ref="B1693">_xlfn._xlws.FILTER(Bookings!C:C, (Bookings!A:A=A1693) * (Bookings!D:D="New"), "NONE")</f>
        <v>44585</v>
      </c>
      <c r="C1693" s="10">
        <v>45505</v>
      </c>
      <c r="D1693" s="9" t="str">
        <v>0be1e40e</v>
      </c>
      <c r="E1693" s="9" t="str">
        <f>_xlfn.XLOOKUP(D1693, Content!A:A, Content!C:C, "NONE")</f>
        <v>Telugu</v>
      </c>
    </row>
    <row r="1694" spans="1:5" x14ac:dyDescent="0.3">
      <c r="A1694" s="9">
        <v>10158</v>
      </c>
      <c r="B1694" s="10" cm="1">
        <f t="array" ref="B1694">_xlfn._xlws.FILTER(Bookings!C:C, (Bookings!A:A=A1694) * (Bookings!D:D="New"), "NONE")</f>
        <v>44585</v>
      </c>
      <c r="C1694" s="10">
        <v>45261</v>
      </c>
      <c r="D1694" s="9" t="str">
        <v>fda707e0</v>
      </c>
      <c r="E1694" s="9" t="str">
        <f>_xlfn.XLOOKUP(D1694, Content!A:A, Content!C:C, "NONE")</f>
        <v>Tamil</v>
      </c>
    </row>
    <row r="1695" spans="1:5" x14ac:dyDescent="0.3">
      <c r="A1695" s="9">
        <v>10159</v>
      </c>
      <c r="B1695" s="10" cm="1">
        <f t="array" ref="B1695">_xlfn._xlws.FILTER(Bookings!C:C, (Bookings!A:A=A1695) * (Bookings!D:D="New"), "NONE")</f>
        <v>44517</v>
      </c>
      <c r="C1695" s="10">
        <v>45108</v>
      </c>
      <c r="D1695" s="9" t="str">
        <v>18110fb2</v>
      </c>
      <c r="E1695" s="9" t="str">
        <f>_xlfn.XLOOKUP(D1695, Content!A:A, Content!C:C, "NONE")</f>
        <v>Telugu</v>
      </c>
    </row>
    <row r="1696" spans="1:5" x14ac:dyDescent="0.3">
      <c r="A1696" s="9">
        <v>10159</v>
      </c>
      <c r="B1696" s="10" cm="1">
        <f t="array" ref="B1696">_xlfn._xlws.FILTER(Bookings!C:C, (Bookings!A:A=A1696) * (Bookings!D:D="New"), "NONE")</f>
        <v>44517</v>
      </c>
      <c r="C1696" s="10">
        <v>44805</v>
      </c>
      <c r="D1696" s="9" t="str">
        <v>fe8686d0</v>
      </c>
      <c r="E1696" s="9" t="str">
        <f>_xlfn.XLOOKUP(D1696, Content!A:A, Content!C:C, "NONE")</f>
        <v>Telugu</v>
      </c>
    </row>
    <row r="1697" spans="1:5" x14ac:dyDescent="0.3">
      <c r="A1697" s="9">
        <v>10159</v>
      </c>
      <c r="B1697" s="10" cm="1">
        <f t="array" ref="B1697">_xlfn._xlws.FILTER(Bookings!C:C, (Bookings!A:A=A1697) * (Bookings!D:D="New"), "NONE")</f>
        <v>44517</v>
      </c>
      <c r="C1697" s="10">
        <v>44958</v>
      </c>
      <c r="D1697" s="9" t="str">
        <v>c9f9dfdb</v>
      </c>
      <c r="E1697" s="9" t="str">
        <f>_xlfn.XLOOKUP(D1697, Content!A:A, Content!C:C, "NONE")</f>
        <v>Kannada</v>
      </c>
    </row>
    <row r="1698" spans="1:5" x14ac:dyDescent="0.3">
      <c r="A1698" s="9">
        <v>10159</v>
      </c>
      <c r="B1698" s="10" cm="1">
        <f t="array" ref="B1698">_xlfn._xlws.FILTER(Bookings!C:C, (Bookings!A:A=A1698) * (Bookings!D:D="New"), "NONE")</f>
        <v>44517</v>
      </c>
      <c r="C1698" s="10">
        <v>45323</v>
      </c>
      <c r="D1698" s="9" t="str">
        <v>3abe3a47</v>
      </c>
      <c r="E1698" s="9" t="str">
        <f>_xlfn.XLOOKUP(D1698, Content!A:A, Content!C:C, "NONE")</f>
        <v>English</v>
      </c>
    </row>
    <row r="1699" spans="1:5" x14ac:dyDescent="0.3">
      <c r="A1699" s="9">
        <v>10159</v>
      </c>
      <c r="B1699" s="10" cm="1">
        <f t="array" ref="B1699">_xlfn._xlws.FILTER(Bookings!C:C, (Bookings!A:A=A1699) * (Bookings!D:D="New"), "NONE")</f>
        <v>44517</v>
      </c>
      <c r="C1699" s="10">
        <v>45078</v>
      </c>
      <c r="D1699" s="9" t="str">
        <v>607da286</v>
      </c>
      <c r="E1699" s="9" t="str">
        <f>_xlfn.XLOOKUP(D1699, Content!A:A, Content!C:C, "NONE")</f>
        <v>Kannada</v>
      </c>
    </row>
    <row r="1700" spans="1:5" x14ac:dyDescent="0.3">
      <c r="A1700" s="9">
        <v>10159</v>
      </c>
      <c r="B1700" s="10" cm="1">
        <f t="array" ref="B1700">_xlfn._xlws.FILTER(Bookings!C:C, (Bookings!A:A=A1700) * (Bookings!D:D="New"), "NONE")</f>
        <v>44517</v>
      </c>
      <c r="C1700" s="10">
        <v>45597</v>
      </c>
      <c r="D1700" s="9" t="str">
        <v>f83fb848</v>
      </c>
      <c r="E1700" s="9" t="str">
        <f>_xlfn.XLOOKUP(D1700, Content!A:A, Content!C:C, "NONE")</f>
        <v>Malayalam</v>
      </c>
    </row>
    <row r="1701" spans="1:5" x14ac:dyDescent="0.3">
      <c r="A1701" s="9">
        <v>10159</v>
      </c>
      <c r="B1701" s="10" cm="1">
        <f t="array" ref="B1701">_xlfn._xlws.FILTER(Bookings!C:C, (Bookings!A:A=A1701) * (Bookings!D:D="New"), "NONE")</f>
        <v>44517</v>
      </c>
      <c r="C1701" s="10">
        <v>45444</v>
      </c>
      <c r="D1701" s="9" t="str">
        <v>872a4423</v>
      </c>
      <c r="E1701" s="9" t="str">
        <f>_xlfn.XLOOKUP(D1701, Content!A:A, Content!C:C, "NONE")</f>
        <v>Hindi</v>
      </c>
    </row>
    <row r="1702" spans="1:5" x14ac:dyDescent="0.3">
      <c r="A1702" s="9">
        <v>10159</v>
      </c>
      <c r="B1702" s="10" cm="1">
        <f t="array" ref="B1702">_xlfn._xlws.FILTER(Bookings!C:C, (Bookings!A:A=A1702) * (Bookings!D:D="New"), "NONE")</f>
        <v>44517</v>
      </c>
      <c r="C1702" s="10">
        <v>45108</v>
      </c>
      <c r="D1702" s="9" t="str">
        <v>d71466ea</v>
      </c>
      <c r="E1702" s="9" t="str">
        <f>_xlfn.XLOOKUP(D1702, Content!A:A, Content!C:C, "NONE")</f>
        <v>Malayalam</v>
      </c>
    </row>
    <row r="1703" spans="1:5" x14ac:dyDescent="0.3">
      <c r="A1703" s="9">
        <v>10159</v>
      </c>
      <c r="B1703" s="10" cm="1">
        <f t="array" ref="B1703">_xlfn._xlws.FILTER(Bookings!C:C, (Bookings!A:A=A1703) * (Bookings!D:D="New"), "NONE")</f>
        <v>44517</v>
      </c>
      <c r="C1703" s="10">
        <v>44896</v>
      </c>
      <c r="D1703" s="9" t="str">
        <v>c1fb785c</v>
      </c>
      <c r="E1703" s="9" t="str">
        <f>_xlfn.XLOOKUP(D1703, Content!A:A, Content!C:C, "NONE")</f>
        <v>Malayalam</v>
      </c>
    </row>
    <row r="1704" spans="1:5" x14ac:dyDescent="0.3">
      <c r="A1704" s="9">
        <v>10159</v>
      </c>
      <c r="B1704" s="10" cm="1">
        <f t="array" ref="B1704">_xlfn._xlws.FILTER(Bookings!C:C, (Bookings!A:A=A1704) * (Bookings!D:D="New"), "NONE")</f>
        <v>44517</v>
      </c>
      <c r="C1704" s="10">
        <v>45352</v>
      </c>
      <c r="D1704" s="9" t="str">
        <v>7e543bc4</v>
      </c>
      <c r="E1704" s="9" t="str">
        <f>_xlfn.XLOOKUP(D1704, Content!A:A, Content!C:C, "NONE")</f>
        <v>Malayalam</v>
      </c>
    </row>
    <row r="1705" spans="1:5" x14ac:dyDescent="0.3">
      <c r="A1705" s="9">
        <v>10159</v>
      </c>
      <c r="B1705" s="10" cm="1">
        <f t="array" ref="B1705">_xlfn._xlws.FILTER(Bookings!C:C, (Bookings!A:A=A1705) * (Bookings!D:D="New"), "NONE")</f>
        <v>44517</v>
      </c>
      <c r="C1705" s="10">
        <v>45536</v>
      </c>
      <c r="D1705" s="9" t="str">
        <v>1187d074</v>
      </c>
      <c r="E1705" s="9" t="str">
        <f>_xlfn.XLOOKUP(D1705, Content!A:A, Content!C:C, "NONE")</f>
        <v>English</v>
      </c>
    </row>
    <row r="1706" spans="1:5" x14ac:dyDescent="0.3">
      <c r="A1706" s="9">
        <v>10159</v>
      </c>
      <c r="B1706" s="10" cm="1">
        <f t="array" ref="B1706">_xlfn._xlws.FILTER(Bookings!C:C, (Bookings!A:A=A1706) * (Bookings!D:D="New"), "NONE")</f>
        <v>44517</v>
      </c>
      <c r="C1706" s="10">
        <v>45170</v>
      </c>
      <c r="D1706" s="9" t="str">
        <v>92becfc7</v>
      </c>
      <c r="E1706" s="9" t="str">
        <f>_xlfn.XLOOKUP(D1706, Content!A:A, Content!C:C, "NONE")</f>
        <v>Hindi</v>
      </c>
    </row>
    <row r="1707" spans="1:5" x14ac:dyDescent="0.3">
      <c r="A1707" s="9">
        <v>10160</v>
      </c>
      <c r="B1707" s="10" cm="1">
        <f t="array" ref="B1707">_xlfn._xlws.FILTER(Bookings!C:C, (Bookings!A:A=A1707) * (Bookings!D:D="New"), "NONE")</f>
        <v>44434</v>
      </c>
      <c r="C1707" s="10">
        <v>45474</v>
      </c>
      <c r="D1707" s="9" t="str">
        <v>39c8c16a</v>
      </c>
      <c r="E1707" s="9" t="str">
        <f>_xlfn.XLOOKUP(D1707, Content!A:A, Content!C:C, "NONE")</f>
        <v>Malayalam</v>
      </c>
    </row>
    <row r="1708" spans="1:5" x14ac:dyDescent="0.3">
      <c r="A1708" s="9">
        <v>10160</v>
      </c>
      <c r="B1708" s="10" cm="1">
        <f t="array" ref="B1708">_xlfn._xlws.FILTER(Bookings!C:C, (Bookings!A:A=A1708) * (Bookings!D:D="New"), "NONE")</f>
        <v>44434</v>
      </c>
      <c r="C1708" s="10">
        <v>44593</v>
      </c>
      <c r="D1708" s="9" t="str">
        <v>e9c2f251</v>
      </c>
      <c r="E1708" s="9" t="str">
        <f>_xlfn.XLOOKUP(D1708, Content!A:A, Content!C:C, "NONE")</f>
        <v>Telugu</v>
      </c>
    </row>
    <row r="1709" spans="1:5" x14ac:dyDescent="0.3">
      <c r="A1709" s="9">
        <v>10160</v>
      </c>
      <c r="B1709" s="10" cm="1">
        <f t="array" ref="B1709">_xlfn._xlws.FILTER(Bookings!C:C, (Bookings!A:A=A1709) * (Bookings!D:D="New"), "NONE")</f>
        <v>44434</v>
      </c>
      <c r="C1709" s="10">
        <v>45413</v>
      </c>
      <c r="D1709" s="9" t="str">
        <v>1187d074</v>
      </c>
      <c r="E1709" s="9" t="str">
        <f>_xlfn.XLOOKUP(D1709, Content!A:A, Content!C:C, "NONE")</f>
        <v>English</v>
      </c>
    </row>
    <row r="1710" spans="1:5" x14ac:dyDescent="0.3">
      <c r="A1710" s="9">
        <v>10160</v>
      </c>
      <c r="B1710" s="10" cm="1">
        <f t="array" ref="B1710">_xlfn._xlws.FILTER(Bookings!C:C, (Bookings!A:A=A1710) * (Bookings!D:D="New"), "NONE")</f>
        <v>44434</v>
      </c>
      <c r="C1710" s="10">
        <v>45200</v>
      </c>
      <c r="D1710" s="9" t="str">
        <v>75fa1246</v>
      </c>
      <c r="E1710" s="9" t="str">
        <f>_xlfn.XLOOKUP(D1710, Content!A:A, Content!C:C, "NONE")</f>
        <v>Tamil</v>
      </c>
    </row>
    <row r="1711" spans="1:5" x14ac:dyDescent="0.3">
      <c r="A1711" s="9">
        <v>10160</v>
      </c>
      <c r="B1711" s="10" cm="1">
        <f t="array" ref="B1711">_xlfn._xlws.FILTER(Bookings!C:C, (Bookings!A:A=A1711) * (Bookings!D:D="New"), "NONE")</f>
        <v>44434</v>
      </c>
      <c r="C1711" s="10">
        <v>44621</v>
      </c>
      <c r="D1711" s="9" t="str">
        <v>fda707e0</v>
      </c>
      <c r="E1711" s="9" t="str">
        <f>_xlfn.XLOOKUP(D1711, Content!A:A, Content!C:C, "NONE")</f>
        <v>Tamil</v>
      </c>
    </row>
    <row r="1712" spans="1:5" x14ac:dyDescent="0.3">
      <c r="A1712" s="9">
        <v>10160</v>
      </c>
      <c r="B1712" s="10" cm="1">
        <f t="array" ref="B1712">_xlfn._xlws.FILTER(Bookings!C:C, (Bookings!A:A=A1712) * (Bookings!D:D="New"), "NONE")</f>
        <v>44434</v>
      </c>
      <c r="C1712" s="10">
        <v>45352</v>
      </c>
      <c r="D1712" s="9" t="str">
        <v>cc9d9893</v>
      </c>
      <c r="E1712" s="9" t="str">
        <f>_xlfn.XLOOKUP(D1712, Content!A:A, Content!C:C, "NONE")</f>
        <v>Malayalam</v>
      </c>
    </row>
    <row r="1713" spans="1:5" x14ac:dyDescent="0.3">
      <c r="A1713" s="9">
        <v>10160</v>
      </c>
      <c r="B1713" s="10" cm="1">
        <f t="array" ref="B1713">_xlfn._xlws.FILTER(Bookings!C:C, (Bookings!A:A=A1713) * (Bookings!D:D="New"), "NONE")</f>
        <v>44434</v>
      </c>
      <c r="C1713" s="10">
        <v>45474</v>
      </c>
      <c r="D1713" s="9" t="str">
        <v>618d5c47</v>
      </c>
      <c r="E1713" s="9" t="str">
        <f>_xlfn.XLOOKUP(D1713, Content!A:A, Content!C:C, "NONE")</f>
        <v>Hindi</v>
      </c>
    </row>
    <row r="1714" spans="1:5" x14ac:dyDescent="0.3">
      <c r="A1714" s="9">
        <v>10160</v>
      </c>
      <c r="B1714" s="10" cm="1">
        <f t="array" ref="B1714">_xlfn._xlws.FILTER(Bookings!C:C, (Bookings!A:A=A1714) * (Bookings!D:D="New"), "NONE")</f>
        <v>44434</v>
      </c>
      <c r="C1714" s="10">
        <v>45323</v>
      </c>
      <c r="D1714" s="9" t="str">
        <v>d6e6f4af</v>
      </c>
      <c r="E1714" s="9" t="str">
        <f>_xlfn.XLOOKUP(D1714, Content!A:A, Content!C:C, "NONE")</f>
        <v>Malayalam</v>
      </c>
    </row>
    <row r="1715" spans="1:5" x14ac:dyDescent="0.3">
      <c r="A1715" s="9">
        <v>10160</v>
      </c>
      <c r="B1715" s="10" cm="1">
        <f t="array" ref="B1715">_xlfn._xlws.FILTER(Bookings!C:C, (Bookings!A:A=A1715) * (Bookings!D:D="New"), "NONE")</f>
        <v>44434</v>
      </c>
      <c r="C1715" s="10">
        <v>44835</v>
      </c>
      <c r="D1715" s="9" t="str">
        <v>10101146</v>
      </c>
      <c r="E1715" s="9" t="str">
        <f>_xlfn.XLOOKUP(D1715, Content!A:A, Content!C:C, "NONE")</f>
        <v>Telugu</v>
      </c>
    </row>
    <row r="1716" spans="1:5" x14ac:dyDescent="0.3">
      <c r="A1716" s="9">
        <v>10160</v>
      </c>
      <c r="B1716" s="10" cm="1">
        <f t="array" ref="B1716">_xlfn._xlws.FILTER(Bookings!C:C, (Bookings!A:A=A1716) * (Bookings!D:D="New"), "NONE")</f>
        <v>44434</v>
      </c>
      <c r="C1716" s="10">
        <v>45352</v>
      </c>
      <c r="D1716" s="9" t="str">
        <v>2888a95e</v>
      </c>
      <c r="E1716" s="9" t="str">
        <f>_xlfn.XLOOKUP(D1716, Content!A:A, Content!C:C, "NONE")</f>
        <v>Tamil</v>
      </c>
    </row>
    <row r="1717" spans="1:5" x14ac:dyDescent="0.3">
      <c r="A1717" s="9">
        <v>10160</v>
      </c>
      <c r="B1717" s="10" cm="1">
        <f t="array" ref="B1717">_xlfn._xlws.FILTER(Bookings!C:C, (Bookings!A:A=A1717) * (Bookings!D:D="New"), "NONE")</f>
        <v>44434</v>
      </c>
      <c r="C1717" s="10">
        <v>45047</v>
      </c>
      <c r="D1717" s="9" t="str">
        <v>6cec19a5</v>
      </c>
      <c r="E1717" s="9" t="str">
        <f>_xlfn.XLOOKUP(D1717, Content!A:A, Content!C:C, "NONE")</f>
        <v>Malayalam</v>
      </c>
    </row>
    <row r="1718" spans="1:5" x14ac:dyDescent="0.3">
      <c r="A1718" s="9">
        <v>10160</v>
      </c>
      <c r="B1718" s="10" cm="1">
        <f t="array" ref="B1718">_xlfn._xlws.FILTER(Bookings!C:C, (Bookings!A:A=A1718) * (Bookings!D:D="New"), "NONE")</f>
        <v>44434</v>
      </c>
      <c r="C1718" s="10">
        <v>45505</v>
      </c>
      <c r="D1718" s="9" t="str">
        <v>b142e834</v>
      </c>
      <c r="E1718" s="9" t="str">
        <f>_xlfn.XLOOKUP(D1718, Content!A:A, Content!C:C, "NONE")</f>
        <v>Hindi</v>
      </c>
    </row>
    <row r="1719" spans="1:5" x14ac:dyDescent="0.3">
      <c r="A1719" s="9">
        <v>10160</v>
      </c>
      <c r="B1719" s="10" cm="1">
        <f t="array" ref="B1719">_xlfn._xlws.FILTER(Bookings!C:C, (Bookings!A:A=A1719) * (Bookings!D:D="New"), "NONE")</f>
        <v>44434</v>
      </c>
      <c r="C1719" s="10">
        <v>45413</v>
      </c>
      <c r="D1719" s="9" t="str">
        <v>5988d89d</v>
      </c>
      <c r="E1719" s="9" t="str">
        <f>_xlfn.XLOOKUP(D1719, Content!A:A, Content!C:C, "NONE")</f>
        <v>Hindi</v>
      </c>
    </row>
    <row r="1720" spans="1:5" x14ac:dyDescent="0.3">
      <c r="A1720" s="9">
        <v>10160</v>
      </c>
      <c r="B1720" s="10" cm="1">
        <f t="array" ref="B1720">_xlfn._xlws.FILTER(Bookings!C:C, (Bookings!A:A=A1720) * (Bookings!D:D="New"), "NONE")</f>
        <v>44434</v>
      </c>
      <c r="C1720" s="10">
        <v>44621</v>
      </c>
      <c r="D1720" s="9" t="str">
        <v>40fb817f</v>
      </c>
      <c r="E1720" s="9" t="str">
        <f>_xlfn.XLOOKUP(D1720, Content!A:A, Content!C:C, "NONE")</f>
        <v>Kannada</v>
      </c>
    </row>
    <row r="1721" spans="1:5" x14ac:dyDescent="0.3">
      <c r="A1721" s="9">
        <v>10160</v>
      </c>
      <c r="B1721" s="10" cm="1">
        <f t="array" ref="B1721">_xlfn._xlws.FILTER(Bookings!C:C, (Bookings!A:A=A1721) * (Bookings!D:D="New"), "NONE")</f>
        <v>44434</v>
      </c>
      <c r="C1721" s="10">
        <v>44986</v>
      </c>
      <c r="D1721" s="9" t="str">
        <v>34ac25b9</v>
      </c>
      <c r="E1721" s="9" t="str">
        <f>_xlfn.XLOOKUP(D1721, Content!A:A, Content!C:C, "NONE")</f>
        <v>Kannada</v>
      </c>
    </row>
    <row r="1722" spans="1:5" x14ac:dyDescent="0.3">
      <c r="A1722" s="9">
        <v>10161</v>
      </c>
      <c r="B1722" s="10" cm="1">
        <f t="array" ref="B1722">_xlfn._xlws.FILTER(Bookings!C:C, (Bookings!A:A=A1722) * (Bookings!D:D="New"), "NONE")</f>
        <v>44160</v>
      </c>
      <c r="C1722" s="10">
        <v>44835</v>
      </c>
      <c r="D1722" s="9" t="str">
        <v>f72d44e6</v>
      </c>
      <c r="E1722" s="9" t="str">
        <f>_xlfn.XLOOKUP(D1722, Content!A:A, Content!C:C, "NONE")</f>
        <v>Malayalam</v>
      </c>
    </row>
    <row r="1723" spans="1:5" x14ac:dyDescent="0.3">
      <c r="A1723" s="9">
        <v>10161</v>
      </c>
      <c r="B1723" s="10" cm="1">
        <f t="array" ref="B1723">_xlfn._xlws.FILTER(Bookings!C:C, (Bookings!A:A=A1723) * (Bookings!D:D="New"), "NONE")</f>
        <v>44160</v>
      </c>
      <c r="C1723" s="10">
        <v>45047</v>
      </c>
      <c r="D1723" s="9" t="str">
        <v>6cec19a5</v>
      </c>
      <c r="E1723" s="9" t="str">
        <f>_xlfn.XLOOKUP(D1723, Content!A:A, Content!C:C, "NONE")</f>
        <v>Malayalam</v>
      </c>
    </row>
    <row r="1724" spans="1:5" x14ac:dyDescent="0.3">
      <c r="A1724" s="9">
        <v>10161</v>
      </c>
      <c r="B1724" s="10" cm="1">
        <f t="array" ref="B1724">_xlfn._xlws.FILTER(Bookings!C:C, (Bookings!A:A=A1724) * (Bookings!D:D="New"), "NONE")</f>
        <v>44160</v>
      </c>
      <c r="C1724" s="10">
        <v>44562</v>
      </c>
      <c r="D1724" s="9" t="str">
        <v>872a4423</v>
      </c>
      <c r="E1724" s="9" t="str">
        <f>_xlfn.XLOOKUP(D1724, Content!A:A, Content!C:C, "NONE")</f>
        <v>Hindi</v>
      </c>
    </row>
    <row r="1725" spans="1:5" x14ac:dyDescent="0.3">
      <c r="A1725" s="9">
        <v>10161</v>
      </c>
      <c r="B1725" s="10" cm="1">
        <f t="array" ref="B1725">_xlfn._xlws.FILTER(Bookings!C:C, (Bookings!A:A=A1725) * (Bookings!D:D="New"), "NONE")</f>
        <v>44160</v>
      </c>
      <c r="C1725" s="10">
        <v>44866</v>
      </c>
      <c r="D1725" s="9" t="str">
        <v>b06fbc58</v>
      </c>
      <c r="E1725" s="9" t="str">
        <f>_xlfn.XLOOKUP(D1725, Content!A:A, Content!C:C, "NONE")</f>
        <v>Telugu</v>
      </c>
    </row>
    <row r="1726" spans="1:5" x14ac:dyDescent="0.3">
      <c r="A1726" s="9">
        <v>10161</v>
      </c>
      <c r="B1726" s="10" cm="1">
        <f t="array" ref="B1726">_xlfn._xlws.FILTER(Bookings!C:C, (Bookings!A:A=A1726) * (Bookings!D:D="New"), "NONE")</f>
        <v>44160</v>
      </c>
      <c r="C1726" s="10">
        <v>45566</v>
      </c>
      <c r="D1726" s="9" t="str">
        <v>c5c4fdf9</v>
      </c>
      <c r="E1726" s="9" t="str">
        <f>_xlfn.XLOOKUP(D1726, Content!A:A, Content!C:C, "NONE")</f>
        <v>Telugu</v>
      </c>
    </row>
    <row r="1727" spans="1:5" x14ac:dyDescent="0.3">
      <c r="A1727" s="9">
        <v>10161</v>
      </c>
      <c r="B1727" s="10" cm="1">
        <f t="array" ref="B1727">_xlfn._xlws.FILTER(Bookings!C:C, (Bookings!A:A=A1727) * (Bookings!D:D="New"), "NONE")</f>
        <v>44160</v>
      </c>
      <c r="C1727" s="10">
        <v>45474</v>
      </c>
      <c r="D1727" s="9" t="str">
        <v>e2949854</v>
      </c>
      <c r="E1727" s="9" t="str">
        <f>_xlfn.XLOOKUP(D1727, Content!A:A, Content!C:C, "NONE")</f>
        <v>Malayalam</v>
      </c>
    </row>
    <row r="1728" spans="1:5" x14ac:dyDescent="0.3">
      <c r="A1728" s="9">
        <v>10161</v>
      </c>
      <c r="B1728" s="10" cm="1">
        <f t="array" ref="B1728">_xlfn._xlws.FILTER(Bookings!C:C, (Bookings!A:A=A1728) * (Bookings!D:D="New"), "NONE")</f>
        <v>44160</v>
      </c>
      <c r="C1728" s="10">
        <v>44682</v>
      </c>
      <c r="D1728" s="9" t="str">
        <v>7fd28e87</v>
      </c>
      <c r="E1728" s="9" t="str">
        <f>_xlfn.XLOOKUP(D1728, Content!A:A, Content!C:C, "NONE")</f>
        <v>Malayalam</v>
      </c>
    </row>
    <row r="1729" spans="1:5" x14ac:dyDescent="0.3">
      <c r="A1729" s="9">
        <v>10161</v>
      </c>
      <c r="B1729" s="10" cm="1">
        <f t="array" ref="B1729">_xlfn._xlws.FILTER(Bookings!C:C, (Bookings!A:A=A1729) * (Bookings!D:D="New"), "NONE")</f>
        <v>44160</v>
      </c>
      <c r="C1729" s="10">
        <v>44835</v>
      </c>
      <c r="D1729" s="9" t="str">
        <v>cc777b0c</v>
      </c>
      <c r="E1729" s="9" t="str">
        <f>_xlfn.XLOOKUP(D1729, Content!A:A, Content!C:C, "NONE")</f>
        <v>Hindi</v>
      </c>
    </row>
    <row r="1730" spans="1:5" x14ac:dyDescent="0.3">
      <c r="A1730" s="9">
        <v>10161</v>
      </c>
      <c r="B1730" s="10" cm="1">
        <f t="array" ref="B1730">_xlfn._xlws.FILTER(Bookings!C:C, (Bookings!A:A=A1730) * (Bookings!D:D="New"), "NONE")</f>
        <v>44160</v>
      </c>
      <c r="C1730" s="10">
        <v>44927</v>
      </c>
      <c r="D1730" s="9" t="str">
        <v>2fa395f5</v>
      </c>
      <c r="E1730" s="9" t="str">
        <f>_xlfn.XLOOKUP(D1730, Content!A:A, Content!C:C, "NONE")</f>
        <v>Telugu</v>
      </c>
    </row>
    <row r="1731" spans="1:5" x14ac:dyDescent="0.3">
      <c r="A1731" s="9">
        <v>10162</v>
      </c>
      <c r="B1731" s="10" cm="1">
        <f t="array" ref="B1731">_xlfn._xlws.FILTER(Bookings!C:C, (Bookings!A:A=A1731) * (Bookings!D:D="New"), "NONE")</f>
        <v>44446</v>
      </c>
      <c r="C1731" s="10">
        <v>45200</v>
      </c>
      <c r="D1731" s="9" t="str">
        <v>5833d4f3</v>
      </c>
      <c r="E1731" s="9" t="str">
        <f>_xlfn.XLOOKUP(D1731, Content!A:A, Content!C:C, "NONE")</f>
        <v>Malayalam</v>
      </c>
    </row>
    <row r="1732" spans="1:5" x14ac:dyDescent="0.3">
      <c r="A1732" s="9">
        <v>10162</v>
      </c>
      <c r="B1732" s="10" cm="1">
        <f t="array" ref="B1732">_xlfn._xlws.FILTER(Bookings!C:C, (Bookings!A:A=A1732) * (Bookings!D:D="New"), "NONE")</f>
        <v>44446</v>
      </c>
      <c r="C1732" s="10">
        <v>45413</v>
      </c>
      <c r="D1732" s="9" t="str">
        <v>a4c168f1</v>
      </c>
      <c r="E1732" s="9" t="str">
        <f>_xlfn.XLOOKUP(D1732, Content!A:A, Content!C:C, "NONE")</f>
        <v>Telugu</v>
      </c>
    </row>
    <row r="1733" spans="1:5" x14ac:dyDescent="0.3">
      <c r="A1733" s="9">
        <v>10162</v>
      </c>
      <c r="B1733" s="10" cm="1">
        <f t="array" ref="B1733">_xlfn._xlws.FILTER(Bookings!C:C, (Bookings!A:A=A1733) * (Bookings!D:D="New"), "NONE")</f>
        <v>44446</v>
      </c>
      <c r="C1733" s="10">
        <v>44896</v>
      </c>
      <c r="D1733" s="9" t="str">
        <v>9787b7de</v>
      </c>
      <c r="E1733" s="9" t="str">
        <f>_xlfn.XLOOKUP(D1733, Content!A:A, Content!C:C, "NONE")</f>
        <v>Tamil</v>
      </c>
    </row>
    <row r="1734" spans="1:5" x14ac:dyDescent="0.3">
      <c r="A1734" s="9">
        <v>10162</v>
      </c>
      <c r="B1734" s="10" cm="1">
        <f t="array" ref="B1734">_xlfn._xlws.FILTER(Bookings!C:C, (Bookings!A:A=A1734) * (Bookings!D:D="New"), "NONE")</f>
        <v>44446</v>
      </c>
      <c r="C1734" s="10">
        <v>44896</v>
      </c>
      <c r="D1734" s="9" t="str">
        <v>586db896</v>
      </c>
      <c r="E1734" s="9" t="str">
        <f>_xlfn.XLOOKUP(D1734, Content!A:A, Content!C:C, "NONE")</f>
        <v>Tamil</v>
      </c>
    </row>
    <row r="1735" spans="1:5" x14ac:dyDescent="0.3">
      <c r="A1735" s="9">
        <v>10162</v>
      </c>
      <c r="B1735" s="10" cm="1">
        <f t="array" ref="B1735">_xlfn._xlws.FILTER(Bookings!C:C, (Bookings!A:A=A1735) * (Bookings!D:D="New"), "NONE")</f>
        <v>44446</v>
      </c>
      <c r="C1735" s="10">
        <v>44713</v>
      </c>
      <c r="D1735" s="9" t="str">
        <v>7495495f</v>
      </c>
      <c r="E1735" s="9" t="str">
        <f>_xlfn.XLOOKUP(D1735, Content!A:A, Content!C:C, "NONE")</f>
        <v>Malayalam</v>
      </c>
    </row>
    <row r="1736" spans="1:5" x14ac:dyDescent="0.3">
      <c r="A1736" s="9">
        <v>10162</v>
      </c>
      <c r="B1736" s="10" cm="1">
        <f t="array" ref="B1736">_xlfn._xlws.FILTER(Bookings!C:C, (Bookings!A:A=A1736) * (Bookings!D:D="New"), "NONE")</f>
        <v>44446</v>
      </c>
      <c r="C1736" s="10">
        <v>44958</v>
      </c>
      <c r="D1736" s="9" t="str">
        <v>4130ea10</v>
      </c>
      <c r="E1736" s="9" t="str">
        <f>_xlfn.XLOOKUP(D1736, Content!A:A, Content!C:C, "NONE")</f>
        <v>Kannada</v>
      </c>
    </row>
    <row r="1737" spans="1:5" x14ac:dyDescent="0.3">
      <c r="A1737" s="9">
        <v>10162</v>
      </c>
      <c r="B1737" s="10" cm="1">
        <f t="array" ref="B1737">_xlfn._xlws.FILTER(Bookings!C:C, (Bookings!A:A=A1737) * (Bookings!D:D="New"), "NONE")</f>
        <v>44446</v>
      </c>
      <c r="C1737" s="10">
        <v>45444</v>
      </c>
      <c r="D1737" s="9" t="str">
        <v>4cfd0dd8</v>
      </c>
      <c r="E1737" s="9" t="str">
        <f>_xlfn.XLOOKUP(D1737, Content!A:A, Content!C:C, "NONE")</f>
        <v>Kannada</v>
      </c>
    </row>
    <row r="1738" spans="1:5" x14ac:dyDescent="0.3">
      <c r="A1738" s="9">
        <v>10162</v>
      </c>
      <c r="B1738" s="10" cm="1">
        <f t="array" ref="B1738">_xlfn._xlws.FILTER(Bookings!C:C, (Bookings!A:A=A1738) * (Bookings!D:D="New"), "NONE")</f>
        <v>44446</v>
      </c>
      <c r="C1738" s="10">
        <v>44682</v>
      </c>
      <c r="D1738" s="9" t="str">
        <v>67b09f1b</v>
      </c>
      <c r="E1738" s="9" t="str">
        <f>_xlfn.XLOOKUP(D1738, Content!A:A, Content!C:C, "NONE")</f>
        <v>English</v>
      </c>
    </row>
    <row r="1739" spans="1:5" x14ac:dyDescent="0.3">
      <c r="A1739" s="9">
        <v>10163</v>
      </c>
      <c r="B1739" s="10" cm="1">
        <f t="array" ref="B1739">_xlfn._xlws.FILTER(Bookings!C:C, (Bookings!A:A=A1739) * (Bookings!D:D="New"), "NONE")</f>
        <v>44272</v>
      </c>
      <c r="C1739" s="10">
        <v>44774</v>
      </c>
      <c r="D1739" s="9" t="str">
        <v>a4c168f1</v>
      </c>
      <c r="E1739" s="9" t="str">
        <f>_xlfn.XLOOKUP(D1739, Content!A:A, Content!C:C, "NONE")</f>
        <v>Telugu</v>
      </c>
    </row>
    <row r="1740" spans="1:5" x14ac:dyDescent="0.3">
      <c r="A1740" s="9">
        <v>10163</v>
      </c>
      <c r="B1740" s="10" cm="1">
        <f t="array" ref="B1740">_xlfn._xlws.FILTER(Bookings!C:C, (Bookings!A:A=A1740) * (Bookings!D:D="New"), "NONE")</f>
        <v>44272</v>
      </c>
      <c r="C1740" s="10">
        <v>45444</v>
      </c>
      <c r="D1740" s="9" t="str">
        <v>67b09f1b</v>
      </c>
      <c r="E1740" s="9" t="str">
        <f>_xlfn.XLOOKUP(D1740, Content!A:A, Content!C:C, "NONE")</f>
        <v>English</v>
      </c>
    </row>
    <row r="1741" spans="1:5" x14ac:dyDescent="0.3">
      <c r="A1741" s="9">
        <v>10163</v>
      </c>
      <c r="B1741" s="10" cm="1">
        <f t="array" ref="B1741">_xlfn._xlws.FILTER(Bookings!C:C, (Bookings!A:A=A1741) * (Bookings!D:D="New"), "NONE")</f>
        <v>44272</v>
      </c>
      <c r="C1741" s="10">
        <v>44896</v>
      </c>
      <c r="D1741" s="9" t="str">
        <v>9767fb4f</v>
      </c>
      <c r="E1741" s="9" t="str">
        <f>_xlfn.XLOOKUP(D1741, Content!A:A, Content!C:C, "NONE")</f>
        <v>Telugu</v>
      </c>
    </row>
    <row r="1742" spans="1:5" x14ac:dyDescent="0.3">
      <c r="A1742" s="9">
        <v>10163</v>
      </c>
      <c r="B1742" s="10" cm="1">
        <f t="array" ref="B1742">_xlfn._xlws.FILTER(Bookings!C:C, (Bookings!A:A=A1742) * (Bookings!D:D="New"), "NONE")</f>
        <v>44272</v>
      </c>
      <c r="C1742" s="10">
        <v>45139</v>
      </c>
      <c r="D1742" s="9" t="str">
        <v>e0abb092</v>
      </c>
      <c r="E1742" s="9" t="str">
        <f>_xlfn.XLOOKUP(D1742, Content!A:A, Content!C:C, "NONE")</f>
        <v>Malayalam</v>
      </c>
    </row>
    <row r="1743" spans="1:5" x14ac:dyDescent="0.3">
      <c r="A1743" s="9">
        <v>10163</v>
      </c>
      <c r="B1743" s="10" cm="1">
        <f t="array" ref="B1743">_xlfn._xlws.FILTER(Bookings!C:C, (Bookings!A:A=A1743) * (Bookings!D:D="New"), "NONE")</f>
        <v>44272</v>
      </c>
      <c r="C1743" s="10">
        <v>45627</v>
      </c>
      <c r="D1743" s="9" t="str">
        <v>459528e0</v>
      </c>
      <c r="E1743" s="9" t="str">
        <f>_xlfn.XLOOKUP(D1743, Content!A:A, Content!C:C, "NONE")</f>
        <v>English</v>
      </c>
    </row>
    <row r="1744" spans="1:5" x14ac:dyDescent="0.3">
      <c r="A1744" s="9">
        <v>10163</v>
      </c>
      <c r="B1744" s="10" cm="1">
        <f t="array" ref="B1744">_xlfn._xlws.FILTER(Bookings!C:C, (Bookings!A:A=A1744) * (Bookings!D:D="New"), "NONE")</f>
        <v>44272</v>
      </c>
      <c r="C1744" s="10">
        <v>45505</v>
      </c>
      <c r="D1744" s="9" t="str">
        <v>fda707e0</v>
      </c>
      <c r="E1744" s="9" t="str">
        <f>_xlfn.XLOOKUP(D1744, Content!A:A, Content!C:C, "NONE")</f>
        <v>Tamil</v>
      </c>
    </row>
    <row r="1745" spans="1:5" x14ac:dyDescent="0.3">
      <c r="A1745" s="9">
        <v>10163</v>
      </c>
      <c r="B1745" s="10" cm="1">
        <f t="array" ref="B1745">_xlfn._xlws.FILTER(Bookings!C:C, (Bookings!A:A=A1745) * (Bookings!D:D="New"), "NONE")</f>
        <v>44272</v>
      </c>
      <c r="C1745" s="10">
        <v>44896</v>
      </c>
      <c r="D1745" s="9" t="str">
        <v>9452bf77</v>
      </c>
      <c r="E1745" s="9" t="str">
        <f>_xlfn.XLOOKUP(D1745, Content!A:A, Content!C:C, "NONE")</f>
        <v>English</v>
      </c>
    </row>
    <row r="1746" spans="1:5" x14ac:dyDescent="0.3">
      <c r="A1746" s="9">
        <v>10163</v>
      </c>
      <c r="B1746" s="10" cm="1">
        <f t="array" ref="B1746">_xlfn._xlws.FILTER(Bookings!C:C, (Bookings!A:A=A1746) * (Bookings!D:D="New"), "NONE")</f>
        <v>44272</v>
      </c>
      <c r="C1746" s="10">
        <v>45200</v>
      </c>
      <c r="D1746" s="9" t="str">
        <v>2e190b5a</v>
      </c>
      <c r="E1746" s="9" t="str">
        <f>_xlfn.XLOOKUP(D1746, Content!A:A, Content!C:C, "NONE")</f>
        <v>Tamil</v>
      </c>
    </row>
    <row r="1747" spans="1:5" x14ac:dyDescent="0.3">
      <c r="A1747" s="9">
        <v>10163</v>
      </c>
      <c r="B1747" s="10" cm="1">
        <f t="array" ref="B1747">_xlfn._xlws.FILTER(Bookings!C:C, (Bookings!A:A=A1747) * (Bookings!D:D="New"), "NONE")</f>
        <v>44272</v>
      </c>
      <c r="C1747" s="10">
        <v>44958</v>
      </c>
      <c r="D1747" s="9" t="str">
        <v>872a4423</v>
      </c>
      <c r="E1747" s="9" t="str">
        <f>_xlfn.XLOOKUP(D1747, Content!A:A, Content!C:C, "NONE")</f>
        <v>Hindi</v>
      </c>
    </row>
    <row r="1748" spans="1:5" x14ac:dyDescent="0.3">
      <c r="A1748" s="9">
        <v>10163</v>
      </c>
      <c r="B1748" s="10" cm="1">
        <f t="array" ref="B1748">_xlfn._xlws.FILTER(Bookings!C:C, (Bookings!A:A=A1748) * (Bookings!D:D="New"), "NONE")</f>
        <v>44272</v>
      </c>
      <c r="C1748" s="10">
        <v>45474</v>
      </c>
      <c r="D1748" s="9" t="str">
        <v>f1c74cb8</v>
      </c>
      <c r="E1748" s="9" t="str">
        <f>_xlfn.XLOOKUP(D1748, Content!A:A, Content!C:C, "NONE")</f>
        <v>Kannada</v>
      </c>
    </row>
    <row r="1749" spans="1:5" x14ac:dyDescent="0.3">
      <c r="A1749" s="9">
        <v>10163</v>
      </c>
      <c r="B1749" s="10" cm="1">
        <f t="array" ref="B1749">_xlfn._xlws.FILTER(Bookings!C:C, (Bookings!A:A=A1749) * (Bookings!D:D="New"), "NONE")</f>
        <v>44272</v>
      </c>
      <c r="C1749" s="10">
        <v>44866</v>
      </c>
      <c r="D1749" s="9" t="str">
        <v>3abe3a47</v>
      </c>
      <c r="E1749" s="9" t="str">
        <f>_xlfn.XLOOKUP(D1749, Content!A:A, Content!C:C, "NONE")</f>
        <v>English</v>
      </c>
    </row>
    <row r="1750" spans="1:5" x14ac:dyDescent="0.3">
      <c r="A1750" s="9">
        <v>10163</v>
      </c>
      <c r="B1750" s="10" cm="1">
        <f t="array" ref="B1750">_xlfn._xlws.FILTER(Bookings!C:C, (Bookings!A:A=A1750) * (Bookings!D:D="New"), "NONE")</f>
        <v>44272</v>
      </c>
      <c r="C1750" s="10">
        <v>44866</v>
      </c>
      <c r="D1750" s="9" t="str">
        <v>d71466ea</v>
      </c>
      <c r="E1750" s="9" t="str">
        <f>_xlfn.XLOOKUP(D1750, Content!A:A, Content!C:C, "NONE")</f>
        <v>Malayalam</v>
      </c>
    </row>
    <row r="1751" spans="1:5" x14ac:dyDescent="0.3">
      <c r="A1751" s="9">
        <v>10164</v>
      </c>
      <c r="B1751" s="10" cm="1">
        <f t="array" ref="B1751">_xlfn._xlws.FILTER(Bookings!C:C, (Bookings!A:A=A1751) * (Bookings!D:D="New"), "NONE")</f>
        <v>44486</v>
      </c>
      <c r="C1751" s="10">
        <v>45231</v>
      </c>
      <c r="D1751" s="9" t="str">
        <v>af4e0c6c</v>
      </c>
      <c r="E1751" s="9" t="str">
        <f>_xlfn.XLOOKUP(D1751, Content!A:A, Content!C:C, "NONE")</f>
        <v>Tamil</v>
      </c>
    </row>
    <row r="1752" spans="1:5" x14ac:dyDescent="0.3">
      <c r="A1752" s="9">
        <v>10164</v>
      </c>
      <c r="B1752" s="10" cm="1">
        <f t="array" ref="B1752">_xlfn._xlws.FILTER(Bookings!C:C, (Bookings!A:A=A1752) * (Bookings!D:D="New"), "NONE")</f>
        <v>44486</v>
      </c>
      <c r="C1752" s="10">
        <v>45323</v>
      </c>
      <c r="D1752" s="9" t="str">
        <v>e2949854</v>
      </c>
      <c r="E1752" s="9" t="str">
        <f>_xlfn.XLOOKUP(D1752, Content!A:A, Content!C:C, "NONE")</f>
        <v>Malayalam</v>
      </c>
    </row>
    <row r="1753" spans="1:5" x14ac:dyDescent="0.3">
      <c r="A1753" s="9">
        <v>10164</v>
      </c>
      <c r="B1753" s="10" cm="1">
        <f t="array" ref="B1753">_xlfn._xlws.FILTER(Bookings!C:C, (Bookings!A:A=A1753) * (Bookings!D:D="New"), "NONE")</f>
        <v>44486</v>
      </c>
      <c r="C1753" s="10">
        <v>45231</v>
      </c>
      <c r="D1753" s="9" t="str">
        <v>2e190b5a</v>
      </c>
      <c r="E1753" s="9" t="str">
        <f>_xlfn.XLOOKUP(D1753, Content!A:A, Content!C:C, "NONE")</f>
        <v>Tamil</v>
      </c>
    </row>
    <row r="1754" spans="1:5" x14ac:dyDescent="0.3">
      <c r="A1754" s="9">
        <v>10164</v>
      </c>
      <c r="B1754" s="10" cm="1">
        <f t="array" ref="B1754">_xlfn._xlws.FILTER(Bookings!C:C, (Bookings!A:A=A1754) * (Bookings!D:D="New"), "NONE")</f>
        <v>44486</v>
      </c>
      <c r="C1754" s="10">
        <v>44927</v>
      </c>
      <c r="D1754" s="9" t="str">
        <v>e9c2f251</v>
      </c>
      <c r="E1754" s="9" t="str">
        <f>_xlfn.XLOOKUP(D1754, Content!A:A, Content!C:C, "NONE")</f>
        <v>Telugu</v>
      </c>
    </row>
    <row r="1755" spans="1:5" x14ac:dyDescent="0.3">
      <c r="A1755" s="9">
        <v>10164</v>
      </c>
      <c r="B1755" s="10" cm="1">
        <f t="array" ref="B1755">_xlfn._xlws.FILTER(Bookings!C:C, (Bookings!A:A=A1755) * (Bookings!D:D="New"), "NONE")</f>
        <v>44486</v>
      </c>
      <c r="C1755" s="10">
        <v>45170</v>
      </c>
      <c r="D1755" s="9" t="str">
        <v>ae026103</v>
      </c>
      <c r="E1755" s="9" t="str">
        <f>_xlfn.XLOOKUP(D1755, Content!A:A, Content!C:C, "NONE")</f>
        <v>Kannada</v>
      </c>
    </row>
    <row r="1756" spans="1:5" x14ac:dyDescent="0.3">
      <c r="A1756" s="9">
        <v>10164</v>
      </c>
      <c r="B1756" s="10" cm="1">
        <f t="array" ref="B1756">_xlfn._xlws.FILTER(Bookings!C:C, (Bookings!A:A=A1756) * (Bookings!D:D="New"), "NONE")</f>
        <v>44486</v>
      </c>
      <c r="C1756" s="10">
        <v>44927</v>
      </c>
      <c r="D1756" s="9" t="str">
        <v>c5c4fdf9</v>
      </c>
      <c r="E1756" s="9" t="str">
        <f>_xlfn.XLOOKUP(D1756, Content!A:A, Content!C:C, "NONE")</f>
        <v>Telugu</v>
      </c>
    </row>
    <row r="1757" spans="1:5" x14ac:dyDescent="0.3">
      <c r="A1757" s="9">
        <v>10164</v>
      </c>
      <c r="B1757" s="10" cm="1">
        <f t="array" ref="B1757">_xlfn._xlws.FILTER(Bookings!C:C, (Bookings!A:A=A1757) * (Bookings!D:D="New"), "NONE")</f>
        <v>44486</v>
      </c>
      <c r="C1757" s="10">
        <v>44743</v>
      </c>
      <c r="D1757" s="9" t="str">
        <v>8ab4abc6</v>
      </c>
      <c r="E1757" s="9" t="str">
        <f>_xlfn.XLOOKUP(D1757, Content!A:A, Content!C:C, "NONE")</f>
        <v>Kannada</v>
      </c>
    </row>
    <row r="1758" spans="1:5" x14ac:dyDescent="0.3">
      <c r="A1758" s="9">
        <v>10164</v>
      </c>
      <c r="B1758" s="10" cm="1">
        <f t="array" ref="B1758">_xlfn._xlws.FILTER(Bookings!C:C, (Bookings!A:A=A1758) * (Bookings!D:D="New"), "NONE")</f>
        <v>44486</v>
      </c>
      <c r="C1758" s="10">
        <v>45474</v>
      </c>
      <c r="D1758" s="9" t="str">
        <v>8ce0be18</v>
      </c>
      <c r="E1758" s="9" t="str">
        <f>_xlfn.XLOOKUP(D1758, Content!A:A, Content!C:C, "NONE")</f>
        <v>Telugu</v>
      </c>
    </row>
    <row r="1759" spans="1:5" x14ac:dyDescent="0.3">
      <c r="A1759" s="9">
        <v>10165</v>
      </c>
      <c r="B1759" s="10" cm="1">
        <f t="array" ref="B1759">_xlfn._xlws.FILTER(Bookings!C:C, (Bookings!A:A=A1759) * (Bookings!D:D="New"), "NONE")</f>
        <v>45043</v>
      </c>
      <c r="C1759" s="10">
        <v>44682</v>
      </c>
      <c r="D1759" s="9" t="str">
        <v>e0abb092</v>
      </c>
      <c r="E1759" s="9" t="str">
        <f>_xlfn.XLOOKUP(D1759, Content!A:A, Content!C:C, "NONE")</f>
        <v>Malayalam</v>
      </c>
    </row>
    <row r="1760" spans="1:5" x14ac:dyDescent="0.3">
      <c r="A1760" s="9">
        <v>10165</v>
      </c>
      <c r="B1760" s="10" cm="1">
        <f t="array" ref="B1760">_xlfn._xlws.FILTER(Bookings!C:C, (Bookings!A:A=A1760) * (Bookings!D:D="New"), "NONE")</f>
        <v>45043</v>
      </c>
      <c r="C1760" s="10">
        <v>45139</v>
      </c>
      <c r="D1760" s="9" t="str">
        <v>5c52d1ad</v>
      </c>
      <c r="E1760" s="9" t="str">
        <f>_xlfn.XLOOKUP(D1760, Content!A:A, Content!C:C, "NONE")</f>
        <v>Telugu</v>
      </c>
    </row>
    <row r="1761" spans="1:5" x14ac:dyDescent="0.3">
      <c r="A1761" s="9">
        <v>10165</v>
      </c>
      <c r="B1761" s="10" cm="1">
        <f t="array" ref="B1761">_xlfn._xlws.FILTER(Bookings!C:C, (Bookings!A:A=A1761) * (Bookings!D:D="New"), "NONE")</f>
        <v>45043</v>
      </c>
      <c r="C1761" s="10">
        <v>45170</v>
      </c>
      <c r="D1761" s="9" t="str">
        <v>044707f1</v>
      </c>
      <c r="E1761" s="9" t="str">
        <f>_xlfn.XLOOKUP(D1761, Content!A:A, Content!C:C, "NONE")</f>
        <v>Kannada</v>
      </c>
    </row>
    <row r="1762" spans="1:5" x14ac:dyDescent="0.3">
      <c r="A1762" s="9">
        <v>10165</v>
      </c>
      <c r="B1762" s="10" cm="1">
        <f t="array" ref="B1762">_xlfn._xlws.FILTER(Bookings!C:C, (Bookings!A:A=A1762) * (Bookings!D:D="New"), "NONE")</f>
        <v>45043</v>
      </c>
      <c r="C1762" s="10">
        <v>44805</v>
      </c>
      <c r="D1762" s="9" t="str">
        <v>67b09f1b</v>
      </c>
      <c r="E1762" s="9" t="str">
        <f>_xlfn.XLOOKUP(D1762, Content!A:A, Content!C:C, "NONE")</f>
        <v>English</v>
      </c>
    </row>
    <row r="1763" spans="1:5" x14ac:dyDescent="0.3">
      <c r="A1763" s="9">
        <v>10165</v>
      </c>
      <c r="B1763" s="10" cm="1">
        <f t="array" ref="B1763">_xlfn._xlws.FILTER(Bookings!C:C, (Bookings!A:A=A1763) * (Bookings!D:D="New"), "NONE")</f>
        <v>45043</v>
      </c>
      <c r="C1763" s="10">
        <v>44896</v>
      </c>
      <c r="D1763" s="9" t="str">
        <v>b06fbc58</v>
      </c>
      <c r="E1763" s="9" t="str">
        <f>_xlfn.XLOOKUP(D1763, Content!A:A, Content!C:C, "NONE")</f>
        <v>Telugu</v>
      </c>
    </row>
    <row r="1764" spans="1:5" x14ac:dyDescent="0.3">
      <c r="A1764" s="9">
        <v>10165</v>
      </c>
      <c r="B1764" s="10" cm="1">
        <f t="array" ref="B1764">_xlfn._xlws.FILTER(Bookings!C:C, (Bookings!A:A=A1764) * (Bookings!D:D="New"), "NONE")</f>
        <v>45043</v>
      </c>
      <c r="C1764" s="10">
        <v>45200</v>
      </c>
      <c r="D1764" s="9" t="str">
        <v>fd1ad95a</v>
      </c>
      <c r="E1764" s="9" t="str">
        <f>_xlfn.XLOOKUP(D1764, Content!A:A, Content!C:C, "NONE")</f>
        <v>English</v>
      </c>
    </row>
    <row r="1765" spans="1:5" x14ac:dyDescent="0.3">
      <c r="A1765" s="9">
        <v>10165</v>
      </c>
      <c r="B1765" s="10" cm="1">
        <f t="array" ref="B1765">_xlfn._xlws.FILTER(Bookings!C:C, (Bookings!A:A=A1765) * (Bookings!D:D="New"), "NONE")</f>
        <v>45043</v>
      </c>
      <c r="C1765" s="10">
        <v>44805</v>
      </c>
      <c r="D1765" s="9" t="str">
        <v>40e9137d</v>
      </c>
      <c r="E1765" s="9" t="str">
        <f>_xlfn.XLOOKUP(D1765, Content!A:A, Content!C:C, "NONE")</f>
        <v>Telugu</v>
      </c>
    </row>
    <row r="1766" spans="1:5" x14ac:dyDescent="0.3">
      <c r="A1766" s="9">
        <v>10165</v>
      </c>
      <c r="B1766" s="10" cm="1">
        <f t="array" ref="B1766">_xlfn._xlws.FILTER(Bookings!C:C, (Bookings!A:A=A1766) * (Bookings!D:D="New"), "NONE")</f>
        <v>45043</v>
      </c>
      <c r="C1766" s="10">
        <v>44652</v>
      </c>
      <c r="D1766" s="9" t="str">
        <v>a48a202b</v>
      </c>
      <c r="E1766" s="9" t="str">
        <f>_xlfn.XLOOKUP(D1766, Content!A:A, Content!C:C, "NONE")</f>
        <v>Telugu</v>
      </c>
    </row>
    <row r="1767" spans="1:5" x14ac:dyDescent="0.3">
      <c r="A1767" s="9">
        <v>10165</v>
      </c>
      <c r="B1767" s="10" cm="1">
        <f t="array" ref="B1767">_xlfn._xlws.FILTER(Bookings!C:C, (Bookings!A:A=A1767) * (Bookings!D:D="New"), "NONE")</f>
        <v>45043</v>
      </c>
      <c r="C1767" s="10">
        <v>45383</v>
      </c>
      <c r="D1767" s="9" t="str">
        <v>e9c2f251</v>
      </c>
      <c r="E1767" s="9" t="str">
        <f>_xlfn.XLOOKUP(D1767, Content!A:A, Content!C:C, "NONE")</f>
        <v>Telugu</v>
      </c>
    </row>
    <row r="1768" spans="1:5" x14ac:dyDescent="0.3">
      <c r="A1768" s="9">
        <v>10165</v>
      </c>
      <c r="B1768" s="10" cm="1">
        <f t="array" ref="B1768">_xlfn._xlws.FILTER(Bookings!C:C, (Bookings!A:A=A1768) * (Bookings!D:D="New"), "NONE")</f>
        <v>45043</v>
      </c>
      <c r="C1768" s="10">
        <v>45108</v>
      </c>
      <c r="D1768" s="9" t="str">
        <v>7fd28e87</v>
      </c>
      <c r="E1768" s="9" t="str">
        <f>_xlfn.XLOOKUP(D1768, Content!A:A, Content!C:C, "NONE")</f>
        <v>Malayalam</v>
      </c>
    </row>
    <row r="1769" spans="1:5" x14ac:dyDescent="0.3">
      <c r="A1769" s="9">
        <v>10165</v>
      </c>
      <c r="B1769" s="10" cm="1">
        <f t="array" ref="B1769">_xlfn._xlws.FILTER(Bookings!C:C, (Bookings!A:A=A1769) * (Bookings!D:D="New"), "NONE")</f>
        <v>45043</v>
      </c>
      <c r="C1769" s="10">
        <v>44774</v>
      </c>
      <c r="D1769" s="9" t="str">
        <v>fa1a76a3</v>
      </c>
      <c r="E1769" s="9" t="str">
        <f>_xlfn.XLOOKUP(D1769, Content!A:A, Content!C:C, "NONE")</f>
        <v>Tamil</v>
      </c>
    </row>
    <row r="1770" spans="1:5" x14ac:dyDescent="0.3">
      <c r="A1770" s="9">
        <v>10165</v>
      </c>
      <c r="B1770" s="10" cm="1">
        <f t="array" ref="B1770">_xlfn._xlws.FILTER(Bookings!C:C, (Bookings!A:A=A1770) * (Bookings!D:D="New"), "NONE")</f>
        <v>45043</v>
      </c>
      <c r="C1770" s="10">
        <v>45444</v>
      </c>
      <c r="D1770" s="9" t="str">
        <v>f6d69d19</v>
      </c>
      <c r="E1770" s="9" t="str">
        <f>_xlfn.XLOOKUP(D1770, Content!A:A, Content!C:C, "NONE")</f>
        <v>English</v>
      </c>
    </row>
    <row r="1771" spans="1:5" x14ac:dyDescent="0.3">
      <c r="A1771" s="9">
        <v>10165</v>
      </c>
      <c r="B1771" s="10" cm="1">
        <f t="array" ref="B1771">_xlfn._xlws.FILTER(Bookings!C:C, (Bookings!A:A=A1771) * (Bookings!D:D="New"), "NONE")</f>
        <v>45043</v>
      </c>
      <c r="C1771" s="10">
        <v>45413</v>
      </c>
      <c r="D1771" s="9" t="str">
        <v>e2949854</v>
      </c>
      <c r="E1771" s="9" t="str">
        <f>_xlfn.XLOOKUP(D1771, Content!A:A, Content!C:C, "NONE")</f>
        <v>Malayalam</v>
      </c>
    </row>
    <row r="1772" spans="1:5" x14ac:dyDescent="0.3">
      <c r="A1772" s="9">
        <v>10165</v>
      </c>
      <c r="B1772" s="10" cm="1">
        <f t="array" ref="B1772">_xlfn._xlws.FILTER(Bookings!C:C, (Bookings!A:A=A1772) * (Bookings!D:D="New"), "NONE")</f>
        <v>45043</v>
      </c>
      <c r="C1772" s="10">
        <v>45200</v>
      </c>
      <c r="D1772" s="9" t="str">
        <v>1b7fe76a</v>
      </c>
      <c r="E1772" s="9" t="str">
        <f>_xlfn.XLOOKUP(D1772, Content!A:A, Content!C:C, "NONE")</f>
        <v>Kannada</v>
      </c>
    </row>
    <row r="1773" spans="1:5" x14ac:dyDescent="0.3">
      <c r="A1773" s="9">
        <v>10166</v>
      </c>
      <c r="B1773" s="10" cm="1">
        <f t="array" ref="B1773">_xlfn._xlws.FILTER(Bookings!C:C, (Bookings!A:A=A1773) * (Bookings!D:D="New"), "NONE")</f>
        <v>44172</v>
      </c>
      <c r="C1773" s="10">
        <v>45292</v>
      </c>
      <c r="D1773" s="9" t="str">
        <v>4130ea10</v>
      </c>
      <c r="E1773" s="9" t="str">
        <f>_xlfn.XLOOKUP(D1773, Content!A:A, Content!C:C, "NONE")</f>
        <v>Kannada</v>
      </c>
    </row>
    <row r="1774" spans="1:5" x14ac:dyDescent="0.3">
      <c r="A1774" s="9">
        <v>10166</v>
      </c>
      <c r="B1774" s="10" cm="1">
        <f t="array" ref="B1774">_xlfn._xlws.FILTER(Bookings!C:C, (Bookings!A:A=A1774) * (Bookings!D:D="New"), "NONE")</f>
        <v>44172</v>
      </c>
      <c r="C1774" s="10">
        <v>44835</v>
      </c>
      <c r="D1774" s="9" t="str">
        <v>07976026</v>
      </c>
      <c r="E1774" s="9" t="str">
        <f>_xlfn.XLOOKUP(D1774, Content!A:A, Content!C:C, "NONE")</f>
        <v>Malayalam</v>
      </c>
    </row>
    <row r="1775" spans="1:5" x14ac:dyDescent="0.3">
      <c r="A1775" s="9">
        <v>10166</v>
      </c>
      <c r="B1775" s="10" cm="1">
        <f t="array" ref="B1775">_xlfn._xlws.FILTER(Bookings!C:C, (Bookings!A:A=A1775) * (Bookings!D:D="New"), "NONE")</f>
        <v>44172</v>
      </c>
      <c r="C1775" s="10">
        <v>45597</v>
      </c>
      <c r="D1775" s="9" t="str">
        <v>2fa395f5</v>
      </c>
      <c r="E1775" s="9" t="str">
        <f>_xlfn.XLOOKUP(D1775, Content!A:A, Content!C:C, "NONE")</f>
        <v>Telugu</v>
      </c>
    </row>
    <row r="1776" spans="1:5" x14ac:dyDescent="0.3">
      <c r="A1776" s="9">
        <v>10166</v>
      </c>
      <c r="B1776" s="10" cm="1">
        <f t="array" ref="B1776">_xlfn._xlws.FILTER(Bookings!C:C, (Bookings!A:A=A1776) * (Bookings!D:D="New"), "NONE")</f>
        <v>44172</v>
      </c>
      <c r="C1776" s="10">
        <v>44835</v>
      </c>
      <c r="D1776" s="9" t="str">
        <v>c741736d</v>
      </c>
      <c r="E1776" s="9" t="str">
        <f>_xlfn.XLOOKUP(D1776, Content!A:A, Content!C:C, "NONE")</f>
        <v>English</v>
      </c>
    </row>
    <row r="1777" spans="1:5" x14ac:dyDescent="0.3">
      <c r="A1777" s="9">
        <v>10166</v>
      </c>
      <c r="B1777" s="10" cm="1">
        <f t="array" ref="B1777">_xlfn._xlws.FILTER(Bookings!C:C, (Bookings!A:A=A1777) * (Bookings!D:D="New"), "NONE")</f>
        <v>44172</v>
      </c>
      <c r="C1777" s="10">
        <v>44743</v>
      </c>
      <c r="D1777" s="9" t="str">
        <v>c9f9dfdb</v>
      </c>
      <c r="E1777" s="9" t="str">
        <f>_xlfn.XLOOKUP(D1777, Content!A:A, Content!C:C, "NONE")</f>
        <v>Kannada</v>
      </c>
    </row>
    <row r="1778" spans="1:5" x14ac:dyDescent="0.3">
      <c r="A1778" s="9">
        <v>10167</v>
      </c>
      <c r="B1778" s="10" cm="1">
        <f t="array" ref="B1778">_xlfn._xlws.FILTER(Bookings!C:C, (Bookings!A:A=A1778) * (Bookings!D:D="New"), "NONE")</f>
        <v>44161</v>
      </c>
      <c r="C1778" s="10">
        <v>45231</v>
      </c>
      <c r="D1778" s="9" t="str">
        <v>fcc640cb</v>
      </c>
      <c r="E1778" s="9" t="str">
        <f>_xlfn.XLOOKUP(D1778, Content!A:A, Content!C:C, "NONE")</f>
        <v>English</v>
      </c>
    </row>
    <row r="1779" spans="1:5" x14ac:dyDescent="0.3">
      <c r="A1779" s="9">
        <v>10167</v>
      </c>
      <c r="B1779" s="10" cm="1">
        <f t="array" ref="B1779">_xlfn._xlws.FILTER(Bookings!C:C, (Bookings!A:A=A1779) * (Bookings!D:D="New"), "NONE")</f>
        <v>44161</v>
      </c>
      <c r="C1779" s="10">
        <v>44593</v>
      </c>
      <c r="D1779" s="9" t="str">
        <v>53dcee70</v>
      </c>
      <c r="E1779" s="9" t="str">
        <f>_xlfn.XLOOKUP(D1779, Content!A:A, Content!C:C, "NONE")</f>
        <v>Kannada</v>
      </c>
    </row>
    <row r="1780" spans="1:5" x14ac:dyDescent="0.3">
      <c r="A1780" s="9">
        <v>10167</v>
      </c>
      <c r="B1780" s="10" cm="1">
        <f t="array" ref="B1780">_xlfn._xlws.FILTER(Bookings!C:C, (Bookings!A:A=A1780) * (Bookings!D:D="New"), "NONE")</f>
        <v>44161</v>
      </c>
      <c r="C1780" s="10">
        <v>45413</v>
      </c>
      <c r="D1780" s="9" t="str">
        <v>6148f50b</v>
      </c>
      <c r="E1780" s="9" t="str">
        <f>_xlfn.XLOOKUP(D1780, Content!A:A, Content!C:C, "NONE")</f>
        <v>Tamil</v>
      </c>
    </row>
    <row r="1781" spans="1:5" x14ac:dyDescent="0.3">
      <c r="A1781" s="9">
        <v>10167</v>
      </c>
      <c r="B1781" s="10" cm="1">
        <f t="array" ref="B1781">_xlfn._xlws.FILTER(Bookings!C:C, (Bookings!A:A=A1781) * (Bookings!D:D="New"), "NONE")</f>
        <v>44161</v>
      </c>
      <c r="C1781" s="10">
        <v>44774</v>
      </c>
      <c r="D1781" s="9" t="str">
        <v>9c8c4c67</v>
      </c>
      <c r="E1781" s="9" t="str">
        <f>_xlfn.XLOOKUP(D1781, Content!A:A, Content!C:C, "NONE")</f>
        <v>English</v>
      </c>
    </row>
    <row r="1782" spans="1:5" x14ac:dyDescent="0.3">
      <c r="A1782" s="9">
        <v>10167</v>
      </c>
      <c r="B1782" s="10" cm="1">
        <f t="array" ref="B1782">_xlfn._xlws.FILTER(Bookings!C:C, (Bookings!A:A=A1782) * (Bookings!D:D="New"), "NONE")</f>
        <v>44161</v>
      </c>
      <c r="C1782" s="10">
        <v>44774</v>
      </c>
      <c r="D1782" s="9" t="str">
        <v>ef45c45f</v>
      </c>
      <c r="E1782" s="9" t="str">
        <f>_xlfn.XLOOKUP(D1782, Content!A:A, Content!C:C, "NONE")</f>
        <v>Tamil</v>
      </c>
    </row>
    <row r="1783" spans="1:5" x14ac:dyDescent="0.3">
      <c r="A1783" s="9">
        <v>10167</v>
      </c>
      <c r="B1783" s="10" cm="1">
        <f t="array" ref="B1783">_xlfn._xlws.FILTER(Bookings!C:C, (Bookings!A:A=A1783) * (Bookings!D:D="New"), "NONE")</f>
        <v>44161</v>
      </c>
      <c r="C1783" s="10">
        <v>45231</v>
      </c>
      <c r="D1783" s="9" t="str">
        <v>2f9c6d63</v>
      </c>
      <c r="E1783" s="9" t="str">
        <f>_xlfn.XLOOKUP(D1783, Content!A:A, Content!C:C, "NONE")</f>
        <v>Tamil</v>
      </c>
    </row>
    <row r="1784" spans="1:5" x14ac:dyDescent="0.3">
      <c r="A1784" s="9">
        <v>10167</v>
      </c>
      <c r="B1784" s="10" cm="1">
        <f t="array" ref="B1784">_xlfn._xlws.FILTER(Bookings!C:C, (Bookings!A:A=A1784) * (Bookings!D:D="New"), "NONE")</f>
        <v>44161</v>
      </c>
      <c r="C1784" s="10">
        <v>45536</v>
      </c>
      <c r="D1784" s="9" t="str">
        <v>6fc6d737</v>
      </c>
      <c r="E1784" s="9" t="str">
        <f>_xlfn.XLOOKUP(D1784, Content!A:A, Content!C:C, "NONE")</f>
        <v>Malayalam</v>
      </c>
    </row>
    <row r="1785" spans="1:5" x14ac:dyDescent="0.3">
      <c r="A1785" s="9">
        <v>10167</v>
      </c>
      <c r="B1785" s="10" cm="1">
        <f t="array" ref="B1785">_xlfn._xlws.FILTER(Bookings!C:C, (Bookings!A:A=A1785) * (Bookings!D:D="New"), "NONE")</f>
        <v>44161</v>
      </c>
      <c r="C1785" s="10">
        <v>45444</v>
      </c>
      <c r="D1785" s="9" t="str">
        <v>a4c168f1</v>
      </c>
      <c r="E1785" s="9" t="str">
        <f>_xlfn.XLOOKUP(D1785, Content!A:A, Content!C:C, "NONE")</f>
        <v>Telugu</v>
      </c>
    </row>
    <row r="1786" spans="1:5" x14ac:dyDescent="0.3">
      <c r="A1786" s="9">
        <v>10167</v>
      </c>
      <c r="B1786" s="10" cm="1">
        <f t="array" ref="B1786">_xlfn._xlws.FILTER(Bookings!C:C, (Bookings!A:A=A1786) * (Bookings!D:D="New"), "NONE")</f>
        <v>44161</v>
      </c>
      <c r="C1786" s="10">
        <v>44743</v>
      </c>
      <c r="D1786" s="9" t="str">
        <v>2e190b5a</v>
      </c>
      <c r="E1786" s="9" t="str">
        <f>_xlfn.XLOOKUP(D1786, Content!A:A, Content!C:C, "NONE")</f>
        <v>Tamil</v>
      </c>
    </row>
    <row r="1787" spans="1:5" x14ac:dyDescent="0.3">
      <c r="A1787" s="9">
        <v>10167</v>
      </c>
      <c r="B1787" s="10" cm="1">
        <f t="array" ref="B1787">_xlfn._xlws.FILTER(Bookings!C:C, (Bookings!A:A=A1787) * (Bookings!D:D="New"), "NONE")</f>
        <v>44161</v>
      </c>
      <c r="C1787" s="10">
        <v>45139</v>
      </c>
      <c r="D1787" s="9" t="str">
        <v>6cec19a5</v>
      </c>
      <c r="E1787" s="9" t="str">
        <f>_xlfn.XLOOKUP(D1787, Content!A:A, Content!C:C, "NONE")</f>
        <v>Malayalam</v>
      </c>
    </row>
    <row r="1788" spans="1:5" x14ac:dyDescent="0.3">
      <c r="A1788" s="9">
        <v>10167</v>
      </c>
      <c r="B1788" s="10" cm="1">
        <f t="array" ref="B1788">_xlfn._xlws.FILTER(Bookings!C:C, (Bookings!A:A=A1788) * (Bookings!D:D="New"), "NONE")</f>
        <v>44161</v>
      </c>
      <c r="C1788" s="10">
        <v>45078</v>
      </c>
      <c r="D1788" s="9" t="str">
        <v>5b93d799</v>
      </c>
      <c r="E1788" s="9" t="str">
        <f>_xlfn.XLOOKUP(D1788, Content!A:A, Content!C:C, "NONE")</f>
        <v>English</v>
      </c>
    </row>
    <row r="1789" spans="1:5" x14ac:dyDescent="0.3">
      <c r="A1789" s="9">
        <v>10167</v>
      </c>
      <c r="B1789" s="10" cm="1">
        <f t="array" ref="B1789">_xlfn._xlws.FILTER(Bookings!C:C, (Bookings!A:A=A1789) * (Bookings!D:D="New"), "NONE")</f>
        <v>44161</v>
      </c>
      <c r="C1789" s="10">
        <v>44562</v>
      </c>
      <c r="D1789" s="9" t="str">
        <v>7fc77e90</v>
      </c>
      <c r="E1789" s="9" t="str">
        <f>_xlfn.XLOOKUP(D1789, Content!A:A, Content!C:C, "NONE")</f>
        <v>Malayalam</v>
      </c>
    </row>
    <row r="1790" spans="1:5" x14ac:dyDescent="0.3">
      <c r="A1790" s="9">
        <v>10167</v>
      </c>
      <c r="B1790" s="10" cm="1">
        <f t="array" ref="B1790">_xlfn._xlws.FILTER(Bookings!C:C, (Bookings!A:A=A1790) * (Bookings!D:D="New"), "NONE")</f>
        <v>44161</v>
      </c>
      <c r="C1790" s="10">
        <v>45474</v>
      </c>
      <c r="D1790" s="9" t="str">
        <v>459528e0</v>
      </c>
      <c r="E1790" s="9" t="str">
        <f>_xlfn.XLOOKUP(D1790, Content!A:A, Content!C:C, "NONE")</f>
        <v>English</v>
      </c>
    </row>
    <row r="1791" spans="1:5" x14ac:dyDescent="0.3">
      <c r="A1791" s="9">
        <v>10168</v>
      </c>
      <c r="B1791" s="10" cm="1">
        <f t="array" ref="B1791">_xlfn._xlws.FILTER(Bookings!C:C, (Bookings!A:A=A1791) * (Bookings!D:D="New"), "NONE")</f>
        <v>43911</v>
      </c>
      <c r="C1791" s="10">
        <v>45323</v>
      </c>
      <c r="D1791" s="9" t="str">
        <v>c1fb785c</v>
      </c>
      <c r="E1791" s="9" t="str">
        <f>_xlfn.XLOOKUP(D1791, Content!A:A, Content!C:C, "NONE")</f>
        <v>Malayalam</v>
      </c>
    </row>
    <row r="1792" spans="1:5" x14ac:dyDescent="0.3">
      <c r="A1792" s="9">
        <v>10168</v>
      </c>
      <c r="B1792" s="10" cm="1">
        <f t="array" ref="B1792">_xlfn._xlws.FILTER(Bookings!C:C, (Bookings!A:A=A1792) * (Bookings!D:D="New"), "NONE")</f>
        <v>43911</v>
      </c>
      <c r="C1792" s="10">
        <v>45200</v>
      </c>
      <c r="D1792" s="9" t="str">
        <v>6cec19a5</v>
      </c>
      <c r="E1792" s="9" t="str">
        <f>_xlfn.XLOOKUP(D1792, Content!A:A, Content!C:C, "NONE")</f>
        <v>Malayalam</v>
      </c>
    </row>
    <row r="1793" spans="1:5" x14ac:dyDescent="0.3">
      <c r="A1793" s="9">
        <v>10168</v>
      </c>
      <c r="B1793" s="10" cm="1">
        <f t="array" ref="B1793">_xlfn._xlws.FILTER(Bookings!C:C, (Bookings!A:A=A1793) * (Bookings!D:D="New"), "NONE")</f>
        <v>43911</v>
      </c>
      <c r="C1793" s="10">
        <v>44621</v>
      </c>
      <c r="D1793" s="9" t="str">
        <v>34ac25b9</v>
      </c>
      <c r="E1793" s="9" t="str">
        <f>_xlfn.XLOOKUP(D1793, Content!A:A, Content!C:C, "NONE")</f>
        <v>Kannada</v>
      </c>
    </row>
    <row r="1794" spans="1:5" x14ac:dyDescent="0.3">
      <c r="A1794" s="9">
        <v>10168</v>
      </c>
      <c r="B1794" s="10" cm="1">
        <f t="array" ref="B1794">_xlfn._xlws.FILTER(Bookings!C:C, (Bookings!A:A=A1794) * (Bookings!D:D="New"), "NONE")</f>
        <v>43911</v>
      </c>
      <c r="C1794" s="10">
        <v>44866</v>
      </c>
      <c r="D1794" s="9" t="str">
        <v>74c9ff93</v>
      </c>
      <c r="E1794" s="9" t="str">
        <f>_xlfn.XLOOKUP(D1794, Content!A:A, Content!C:C, "NONE")</f>
        <v>English</v>
      </c>
    </row>
    <row r="1795" spans="1:5" x14ac:dyDescent="0.3">
      <c r="A1795" s="9">
        <v>10168</v>
      </c>
      <c r="B1795" s="10" cm="1">
        <f t="array" ref="B1795">_xlfn._xlws.FILTER(Bookings!C:C, (Bookings!A:A=A1795) * (Bookings!D:D="New"), "NONE")</f>
        <v>43911</v>
      </c>
      <c r="C1795" s="10">
        <v>45352</v>
      </c>
      <c r="D1795" s="9" t="str">
        <v>fe8686d0</v>
      </c>
      <c r="E1795" s="9" t="str">
        <f>_xlfn.XLOOKUP(D1795, Content!A:A, Content!C:C, "NONE")</f>
        <v>Telugu</v>
      </c>
    </row>
    <row r="1796" spans="1:5" x14ac:dyDescent="0.3">
      <c r="A1796" s="9">
        <v>10168</v>
      </c>
      <c r="B1796" s="10" cm="1">
        <f t="array" ref="B1796">_xlfn._xlws.FILTER(Bookings!C:C, (Bookings!A:A=A1796) * (Bookings!D:D="New"), "NONE")</f>
        <v>43911</v>
      </c>
      <c r="C1796" s="10">
        <v>45597</v>
      </c>
      <c r="D1796" s="9" t="str">
        <v>5833d4f3</v>
      </c>
      <c r="E1796" s="9" t="str">
        <f>_xlfn.XLOOKUP(D1796, Content!A:A, Content!C:C, "NONE")</f>
        <v>Malayalam</v>
      </c>
    </row>
    <row r="1797" spans="1:5" x14ac:dyDescent="0.3">
      <c r="A1797" s="9">
        <v>10168</v>
      </c>
      <c r="B1797" s="10" cm="1">
        <f t="array" ref="B1797">_xlfn._xlws.FILTER(Bookings!C:C, (Bookings!A:A=A1797) * (Bookings!D:D="New"), "NONE")</f>
        <v>43911</v>
      </c>
      <c r="C1797" s="10">
        <v>45139</v>
      </c>
      <c r="D1797" s="9" t="str">
        <v>586db896</v>
      </c>
      <c r="E1797" s="9" t="str">
        <f>_xlfn.XLOOKUP(D1797, Content!A:A, Content!C:C, "NONE")</f>
        <v>Tamil</v>
      </c>
    </row>
    <row r="1798" spans="1:5" x14ac:dyDescent="0.3">
      <c r="A1798" s="9">
        <v>10168</v>
      </c>
      <c r="B1798" s="10" cm="1">
        <f t="array" ref="B1798">_xlfn._xlws.FILTER(Bookings!C:C, (Bookings!A:A=A1798) * (Bookings!D:D="New"), "NONE")</f>
        <v>43911</v>
      </c>
      <c r="C1798" s="10">
        <v>45597</v>
      </c>
      <c r="D1798" s="9" t="str">
        <v>f82d44ce</v>
      </c>
      <c r="E1798" s="9" t="str">
        <f>_xlfn.XLOOKUP(D1798, Content!A:A, Content!C:C, "NONE")</f>
        <v>Telugu</v>
      </c>
    </row>
    <row r="1799" spans="1:5" x14ac:dyDescent="0.3">
      <c r="A1799" s="9">
        <v>10168</v>
      </c>
      <c r="B1799" s="10" cm="1">
        <f t="array" ref="B1799">_xlfn._xlws.FILTER(Bookings!C:C, (Bookings!A:A=A1799) * (Bookings!D:D="New"), "NONE")</f>
        <v>43911</v>
      </c>
      <c r="C1799" s="10">
        <v>45474</v>
      </c>
      <c r="D1799" s="9" t="str">
        <v>9787b7de</v>
      </c>
      <c r="E1799" s="9" t="str">
        <f>_xlfn.XLOOKUP(D1799, Content!A:A, Content!C:C, "NONE")</f>
        <v>Tamil</v>
      </c>
    </row>
    <row r="1800" spans="1:5" x14ac:dyDescent="0.3">
      <c r="A1800" s="9">
        <v>10168</v>
      </c>
      <c r="B1800" s="10" cm="1">
        <f t="array" ref="B1800">_xlfn._xlws.FILTER(Bookings!C:C, (Bookings!A:A=A1800) * (Bookings!D:D="New"), "NONE")</f>
        <v>43911</v>
      </c>
      <c r="C1800" s="10">
        <v>45536</v>
      </c>
      <c r="D1800" s="9" t="str">
        <v>f6d69d19</v>
      </c>
      <c r="E1800" s="9" t="str">
        <f>_xlfn.XLOOKUP(D1800, Content!A:A, Content!C:C, "NONE")</f>
        <v>English</v>
      </c>
    </row>
    <row r="1801" spans="1:5" x14ac:dyDescent="0.3">
      <c r="A1801" s="9">
        <v>10168</v>
      </c>
      <c r="B1801" s="10" cm="1">
        <f t="array" ref="B1801">_xlfn._xlws.FILTER(Bookings!C:C, (Bookings!A:A=A1801) * (Bookings!D:D="New"), "NONE")</f>
        <v>43911</v>
      </c>
      <c r="C1801" s="10">
        <v>45323</v>
      </c>
      <c r="D1801" s="9" t="str">
        <v>18110fb2</v>
      </c>
      <c r="E1801" s="9" t="str">
        <f>_xlfn.XLOOKUP(D1801, Content!A:A, Content!C:C, "NONE")</f>
        <v>Telugu</v>
      </c>
    </row>
    <row r="1802" spans="1:5" x14ac:dyDescent="0.3">
      <c r="A1802" s="9">
        <v>10168</v>
      </c>
      <c r="B1802" s="10" cm="1">
        <f t="array" ref="B1802">_xlfn._xlws.FILTER(Bookings!C:C, (Bookings!A:A=A1802) * (Bookings!D:D="New"), "NONE")</f>
        <v>43911</v>
      </c>
      <c r="C1802" s="10">
        <v>45047</v>
      </c>
      <c r="D1802" s="9" t="str">
        <v>921da29a</v>
      </c>
      <c r="E1802" s="9" t="str">
        <f>_xlfn.XLOOKUP(D1802, Content!A:A, Content!C:C, "NONE")</f>
        <v>English</v>
      </c>
    </row>
    <row r="1803" spans="1:5" x14ac:dyDescent="0.3">
      <c r="A1803" s="9">
        <v>10168</v>
      </c>
      <c r="B1803" s="10" cm="1">
        <f t="array" ref="B1803">_xlfn._xlws.FILTER(Bookings!C:C, (Bookings!A:A=A1803) * (Bookings!D:D="New"), "NONE")</f>
        <v>43911</v>
      </c>
      <c r="C1803" s="10">
        <v>45566</v>
      </c>
      <c r="D1803" s="9" t="str">
        <v>6fc6d737</v>
      </c>
      <c r="E1803" s="9" t="str">
        <f>_xlfn.XLOOKUP(D1803, Content!A:A, Content!C:C, "NONE")</f>
        <v>Malayalam</v>
      </c>
    </row>
    <row r="1804" spans="1:5" x14ac:dyDescent="0.3">
      <c r="A1804" s="9">
        <v>10168</v>
      </c>
      <c r="B1804" s="10" cm="1">
        <f t="array" ref="B1804">_xlfn._xlws.FILTER(Bookings!C:C, (Bookings!A:A=A1804) * (Bookings!D:D="New"), "NONE")</f>
        <v>43911</v>
      </c>
      <c r="C1804" s="10">
        <v>45383</v>
      </c>
      <c r="D1804" s="9" t="str">
        <v>c5c4fdf9</v>
      </c>
      <c r="E1804" s="9" t="str">
        <f>_xlfn.XLOOKUP(D1804, Content!A:A, Content!C:C, "NONE")</f>
        <v>Telugu</v>
      </c>
    </row>
    <row r="1805" spans="1:5" x14ac:dyDescent="0.3">
      <c r="A1805" s="9">
        <v>10169</v>
      </c>
      <c r="B1805" s="10" cm="1">
        <f t="array" ref="B1805">_xlfn._xlws.FILTER(Bookings!C:C, (Bookings!A:A=A1805) * (Bookings!D:D="New"), "NONE")</f>
        <v>44539</v>
      </c>
      <c r="C1805" s="10">
        <v>45170</v>
      </c>
      <c r="D1805" s="9" t="str">
        <v>4cfd0dd8</v>
      </c>
      <c r="E1805" s="9" t="str">
        <f>_xlfn.XLOOKUP(D1805, Content!A:A, Content!C:C, "NONE")</f>
        <v>Kannada</v>
      </c>
    </row>
    <row r="1806" spans="1:5" x14ac:dyDescent="0.3">
      <c r="A1806" s="9">
        <v>10169</v>
      </c>
      <c r="B1806" s="10" cm="1">
        <f t="array" ref="B1806">_xlfn._xlws.FILTER(Bookings!C:C, (Bookings!A:A=A1806) * (Bookings!D:D="New"), "NONE")</f>
        <v>44539</v>
      </c>
      <c r="C1806" s="10">
        <v>44927</v>
      </c>
      <c r="D1806" s="9" t="str">
        <v>fc3255a1</v>
      </c>
      <c r="E1806" s="9" t="str">
        <f>_xlfn.XLOOKUP(D1806, Content!A:A, Content!C:C, "NONE")</f>
        <v>English</v>
      </c>
    </row>
    <row r="1807" spans="1:5" x14ac:dyDescent="0.3">
      <c r="A1807" s="9">
        <v>10169</v>
      </c>
      <c r="B1807" s="10" cm="1">
        <f t="array" ref="B1807">_xlfn._xlws.FILTER(Bookings!C:C, (Bookings!A:A=A1807) * (Bookings!D:D="New"), "NONE")</f>
        <v>44539</v>
      </c>
      <c r="C1807" s="10">
        <v>45047</v>
      </c>
      <c r="D1807" s="9" t="str">
        <v>a4c168f1</v>
      </c>
      <c r="E1807" s="9" t="str">
        <f>_xlfn.XLOOKUP(D1807, Content!A:A, Content!C:C, "NONE")</f>
        <v>Telugu</v>
      </c>
    </row>
    <row r="1808" spans="1:5" x14ac:dyDescent="0.3">
      <c r="A1808" s="9">
        <v>10169</v>
      </c>
      <c r="B1808" s="10" cm="1">
        <f t="array" ref="B1808">_xlfn._xlws.FILTER(Bookings!C:C, (Bookings!A:A=A1808) * (Bookings!D:D="New"), "NONE")</f>
        <v>44539</v>
      </c>
      <c r="C1808" s="10">
        <v>45536</v>
      </c>
      <c r="D1808" s="9" t="str">
        <v>f82d44ce</v>
      </c>
      <c r="E1808" s="9" t="str">
        <f>_xlfn.XLOOKUP(D1808, Content!A:A, Content!C:C, "NONE")</f>
        <v>Telugu</v>
      </c>
    </row>
    <row r="1809" spans="1:5" x14ac:dyDescent="0.3">
      <c r="A1809" s="9">
        <v>10169</v>
      </c>
      <c r="B1809" s="10" cm="1">
        <f t="array" ref="B1809">_xlfn._xlws.FILTER(Bookings!C:C, (Bookings!A:A=A1809) * (Bookings!D:D="New"), "NONE")</f>
        <v>44539</v>
      </c>
      <c r="C1809" s="10">
        <v>45505</v>
      </c>
      <c r="D1809" s="9" t="str">
        <v>f1c74cb8</v>
      </c>
      <c r="E1809" s="9" t="str">
        <f>_xlfn.XLOOKUP(D1809, Content!A:A, Content!C:C, "NONE")</f>
        <v>Kannada</v>
      </c>
    </row>
    <row r="1810" spans="1:5" x14ac:dyDescent="0.3">
      <c r="A1810" s="9">
        <v>10169</v>
      </c>
      <c r="B1810" s="10" cm="1">
        <f t="array" ref="B1810">_xlfn._xlws.FILTER(Bookings!C:C, (Bookings!A:A=A1810) * (Bookings!D:D="New"), "NONE")</f>
        <v>44539</v>
      </c>
      <c r="C1810" s="10">
        <v>45047</v>
      </c>
      <c r="D1810" s="9" t="str">
        <v>ae026103</v>
      </c>
      <c r="E1810" s="9" t="str">
        <f>_xlfn.XLOOKUP(D1810, Content!A:A, Content!C:C, "NONE")</f>
        <v>Kannada</v>
      </c>
    </row>
    <row r="1811" spans="1:5" x14ac:dyDescent="0.3">
      <c r="A1811" s="9">
        <v>10169</v>
      </c>
      <c r="B1811" s="10" cm="1">
        <f t="array" ref="B1811">_xlfn._xlws.FILTER(Bookings!C:C, (Bookings!A:A=A1811) * (Bookings!D:D="New"), "NONE")</f>
        <v>44539</v>
      </c>
      <c r="C1811" s="10">
        <v>44805</v>
      </c>
      <c r="D1811" s="9" t="str">
        <v>b06fbc58</v>
      </c>
      <c r="E1811" s="9" t="str">
        <f>_xlfn.XLOOKUP(D1811, Content!A:A, Content!C:C, "NONE")</f>
        <v>Telugu</v>
      </c>
    </row>
    <row r="1812" spans="1:5" x14ac:dyDescent="0.3">
      <c r="A1812" s="9">
        <v>10169</v>
      </c>
      <c r="B1812" s="10" cm="1">
        <f t="array" ref="B1812">_xlfn._xlws.FILTER(Bookings!C:C, (Bookings!A:A=A1812) * (Bookings!D:D="New"), "NONE")</f>
        <v>44539</v>
      </c>
      <c r="C1812" s="10">
        <v>45627</v>
      </c>
      <c r="D1812" s="9" t="str">
        <v>7495495f</v>
      </c>
      <c r="E1812" s="9" t="str">
        <f>_xlfn.XLOOKUP(D1812, Content!A:A, Content!C:C, "NONE")</f>
        <v>Malayalam</v>
      </c>
    </row>
    <row r="1813" spans="1:5" x14ac:dyDescent="0.3">
      <c r="A1813" s="9">
        <v>10169</v>
      </c>
      <c r="B1813" s="10" cm="1">
        <f t="array" ref="B1813">_xlfn._xlws.FILTER(Bookings!C:C, (Bookings!A:A=A1813) * (Bookings!D:D="New"), "NONE")</f>
        <v>44539</v>
      </c>
      <c r="C1813" s="10">
        <v>45383</v>
      </c>
      <c r="D1813" s="9" t="str">
        <v>40fb817f</v>
      </c>
      <c r="E1813" s="9" t="str">
        <f>_xlfn.XLOOKUP(D1813, Content!A:A, Content!C:C, "NONE")</f>
        <v>Kannada</v>
      </c>
    </row>
    <row r="1814" spans="1:5" x14ac:dyDescent="0.3">
      <c r="A1814" s="9">
        <v>10169</v>
      </c>
      <c r="B1814" s="10" cm="1">
        <f t="array" ref="B1814">_xlfn._xlws.FILTER(Bookings!C:C, (Bookings!A:A=A1814) * (Bookings!D:D="New"), "NONE")</f>
        <v>44539</v>
      </c>
      <c r="C1814" s="10">
        <v>44927</v>
      </c>
      <c r="D1814" s="9" t="str">
        <v>6cec19a5</v>
      </c>
      <c r="E1814" s="9" t="str">
        <f>_xlfn.XLOOKUP(D1814, Content!A:A, Content!C:C, "NONE")</f>
        <v>Malayalam</v>
      </c>
    </row>
    <row r="1815" spans="1:5" x14ac:dyDescent="0.3">
      <c r="A1815" s="9">
        <v>10169</v>
      </c>
      <c r="B1815" s="10" cm="1">
        <f t="array" ref="B1815">_xlfn._xlws.FILTER(Bookings!C:C, (Bookings!A:A=A1815) * (Bookings!D:D="New"), "NONE")</f>
        <v>44539</v>
      </c>
      <c r="C1815" s="10">
        <v>45566</v>
      </c>
      <c r="D1815" s="9" t="str">
        <v>7bc7f2c7</v>
      </c>
      <c r="E1815" s="9" t="str">
        <f>_xlfn.XLOOKUP(D1815, Content!A:A, Content!C:C, "NONE")</f>
        <v>Tamil</v>
      </c>
    </row>
    <row r="1816" spans="1:5" x14ac:dyDescent="0.3">
      <c r="A1816" s="9">
        <v>10170</v>
      </c>
      <c r="B1816" s="10" cm="1">
        <f t="array" ref="B1816">_xlfn._xlws.FILTER(Bookings!C:C, (Bookings!A:A=A1816) * (Bookings!D:D="New"), "NONE")</f>
        <v>44343</v>
      </c>
      <c r="C1816" s="10">
        <v>44835</v>
      </c>
      <c r="D1816" s="9" t="str">
        <v>9787b7de</v>
      </c>
      <c r="E1816" s="9" t="str">
        <f>_xlfn.XLOOKUP(D1816, Content!A:A, Content!C:C, "NONE")</f>
        <v>Tamil</v>
      </c>
    </row>
    <row r="1817" spans="1:5" x14ac:dyDescent="0.3">
      <c r="A1817" s="9">
        <v>10170</v>
      </c>
      <c r="B1817" s="10" cm="1">
        <f t="array" ref="B1817">_xlfn._xlws.FILTER(Bookings!C:C, (Bookings!A:A=A1817) * (Bookings!D:D="New"), "NONE")</f>
        <v>44343</v>
      </c>
      <c r="C1817" s="10">
        <v>44652</v>
      </c>
      <c r="D1817" s="9" t="str">
        <v>9767fb4f</v>
      </c>
      <c r="E1817" s="9" t="str">
        <f>_xlfn.XLOOKUP(D1817, Content!A:A, Content!C:C, "NONE")</f>
        <v>Telugu</v>
      </c>
    </row>
    <row r="1818" spans="1:5" x14ac:dyDescent="0.3">
      <c r="A1818" s="9">
        <v>10170</v>
      </c>
      <c r="B1818" s="10" cm="1">
        <f t="array" ref="B1818">_xlfn._xlws.FILTER(Bookings!C:C, (Bookings!A:A=A1818) * (Bookings!D:D="New"), "NONE")</f>
        <v>44343</v>
      </c>
      <c r="C1818" s="10">
        <v>45444</v>
      </c>
      <c r="D1818" s="9" t="str">
        <v>ef45c45f</v>
      </c>
      <c r="E1818" s="9" t="str">
        <f>_xlfn.XLOOKUP(D1818, Content!A:A, Content!C:C, "NONE")</f>
        <v>Tamil</v>
      </c>
    </row>
    <row r="1819" spans="1:5" x14ac:dyDescent="0.3">
      <c r="A1819" s="9">
        <v>10170</v>
      </c>
      <c r="B1819" s="10" cm="1">
        <f t="array" ref="B1819">_xlfn._xlws.FILTER(Bookings!C:C, (Bookings!A:A=A1819) * (Bookings!D:D="New"), "NONE")</f>
        <v>44343</v>
      </c>
      <c r="C1819" s="10">
        <v>44682</v>
      </c>
      <c r="D1819" s="9" t="str">
        <v>b9f74c1c</v>
      </c>
      <c r="E1819" s="9" t="str">
        <f>_xlfn.XLOOKUP(D1819, Content!A:A, Content!C:C, "NONE")</f>
        <v>Malayalam</v>
      </c>
    </row>
    <row r="1820" spans="1:5" x14ac:dyDescent="0.3">
      <c r="A1820" s="9">
        <v>10170</v>
      </c>
      <c r="B1820" s="10" cm="1">
        <f t="array" ref="B1820">_xlfn._xlws.FILTER(Bookings!C:C, (Bookings!A:A=A1820) * (Bookings!D:D="New"), "NONE")</f>
        <v>44343</v>
      </c>
      <c r="C1820" s="10">
        <v>44682</v>
      </c>
      <c r="D1820" s="9" t="str">
        <v>420e1019</v>
      </c>
      <c r="E1820" s="9" t="str">
        <f>_xlfn.XLOOKUP(D1820, Content!A:A, Content!C:C, "NONE")</f>
        <v>Tamil</v>
      </c>
    </row>
    <row r="1821" spans="1:5" x14ac:dyDescent="0.3">
      <c r="A1821" s="9">
        <v>10170</v>
      </c>
      <c r="B1821" s="10" cm="1">
        <f t="array" ref="B1821">_xlfn._xlws.FILTER(Bookings!C:C, (Bookings!A:A=A1821) * (Bookings!D:D="New"), "NONE")</f>
        <v>44343</v>
      </c>
      <c r="C1821" s="10">
        <v>44866</v>
      </c>
      <c r="D1821" s="9" t="str">
        <v>607da286</v>
      </c>
      <c r="E1821" s="9" t="str">
        <f>_xlfn.XLOOKUP(D1821, Content!A:A, Content!C:C, "NONE")</f>
        <v>Kannada</v>
      </c>
    </row>
    <row r="1822" spans="1:5" x14ac:dyDescent="0.3">
      <c r="A1822" s="9">
        <v>10170</v>
      </c>
      <c r="B1822" s="10" cm="1">
        <f t="array" ref="B1822">_xlfn._xlws.FILTER(Bookings!C:C, (Bookings!A:A=A1822) * (Bookings!D:D="New"), "NONE")</f>
        <v>44343</v>
      </c>
      <c r="C1822" s="10">
        <v>44927</v>
      </c>
      <c r="D1822" s="9" t="str">
        <v>e9c2f251</v>
      </c>
      <c r="E1822" s="9" t="str">
        <f>_xlfn.XLOOKUP(D1822, Content!A:A, Content!C:C, "NONE")</f>
        <v>Telugu</v>
      </c>
    </row>
    <row r="1823" spans="1:5" x14ac:dyDescent="0.3">
      <c r="A1823" s="9">
        <v>10170</v>
      </c>
      <c r="B1823" s="10" cm="1">
        <f t="array" ref="B1823">_xlfn._xlws.FILTER(Bookings!C:C, (Bookings!A:A=A1823) * (Bookings!D:D="New"), "NONE")</f>
        <v>44343</v>
      </c>
      <c r="C1823" s="10">
        <v>44805</v>
      </c>
      <c r="D1823" s="9" t="str">
        <v>6cec19a5</v>
      </c>
      <c r="E1823" s="9" t="str">
        <f>_xlfn.XLOOKUP(D1823, Content!A:A, Content!C:C, "NONE")</f>
        <v>Malayalam</v>
      </c>
    </row>
    <row r="1824" spans="1:5" x14ac:dyDescent="0.3">
      <c r="A1824" s="9">
        <v>10170</v>
      </c>
      <c r="B1824" s="10" cm="1">
        <f t="array" ref="B1824">_xlfn._xlws.FILTER(Bookings!C:C, (Bookings!A:A=A1824) * (Bookings!D:D="New"), "NONE")</f>
        <v>44343</v>
      </c>
      <c r="C1824" s="10">
        <v>44835</v>
      </c>
      <c r="D1824" s="9" t="str">
        <v>67b09f1b</v>
      </c>
      <c r="E1824" s="9" t="str">
        <f>_xlfn.XLOOKUP(D1824, Content!A:A, Content!C:C, "NONE")</f>
        <v>English</v>
      </c>
    </row>
    <row r="1825" spans="1:5" x14ac:dyDescent="0.3">
      <c r="A1825" s="9">
        <v>10170</v>
      </c>
      <c r="B1825" s="10" cm="1">
        <f t="array" ref="B1825">_xlfn._xlws.FILTER(Bookings!C:C, (Bookings!A:A=A1825) * (Bookings!D:D="New"), "NONE")</f>
        <v>44343</v>
      </c>
      <c r="C1825" s="10">
        <v>45139</v>
      </c>
      <c r="D1825" s="9" t="str">
        <v>b72e97f6</v>
      </c>
      <c r="E1825" s="9" t="str">
        <f>_xlfn.XLOOKUP(D1825, Content!A:A, Content!C:C, "NONE")</f>
        <v>Hindi</v>
      </c>
    </row>
    <row r="1826" spans="1:5" x14ac:dyDescent="0.3">
      <c r="A1826" s="9">
        <v>10170</v>
      </c>
      <c r="B1826" s="10" cm="1">
        <f t="array" ref="B1826">_xlfn._xlws.FILTER(Bookings!C:C, (Bookings!A:A=A1826) * (Bookings!D:D="New"), "NONE")</f>
        <v>44343</v>
      </c>
      <c r="C1826" s="10">
        <v>45413</v>
      </c>
      <c r="D1826" s="9" t="str">
        <v>b06fbc58</v>
      </c>
      <c r="E1826" s="9" t="str">
        <f>_xlfn.XLOOKUP(D1826, Content!A:A, Content!C:C, "NONE")</f>
        <v>Telugu</v>
      </c>
    </row>
    <row r="1827" spans="1:5" x14ac:dyDescent="0.3">
      <c r="A1827" s="9">
        <v>10170</v>
      </c>
      <c r="B1827" s="10" cm="1">
        <f t="array" ref="B1827">_xlfn._xlws.FILTER(Bookings!C:C, (Bookings!A:A=A1827) * (Bookings!D:D="New"), "NONE")</f>
        <v>44343</v>
      </c>
      <c r="C1827" s="10">
        <v>45200</v>
      </c>
      <c r="D1827" s="9" t="str">
        <v>c9f9dfdb</v>
      </c>
      <c r="E1827" s="9" t="str">
        <f>_xlfn.XLOOKUP(D1827, Content!A:A, Content!C:C, "NONE")</f>
        <v>Kannada</v>
      </c>
    </row>
    <row r="1828" spans="1:5" x14ac:dyDescent="0.3">
      <c r="A1828" s="9">
        <v>10170</v>
      </c>
      <c r="B1828" s="10" cm="1">
        <f t="array" ref="B1828">_xlfn._xlws.FILTER(Bookings!C:C, (Bookings!A:A=A1828) * (Bookings!D:D="New"), "NONE")</f>
        <v>44343</v>
      </c>
      <c r="C1828" s="10">
        <v>45444</v>
      </c>
      <c r="D1828" s="9" t="str">
        <v>ed012678</v>
      </c>
      <c r="E1828" s="9" t="str">
        <f>_xlfn.XLOOKUP(D1828, Content!A:A, Content!C:C, "NONE")</f>
        <v>Telugu</v>
      </c>
    </row>
    <row r="1829" spans="1:5" x14ac:dyDescent="0.3">
      <c r="A1829" s="9">
        <v>10171</v>
      </c>
      <c r="B1829" s="10" cm="1">
        <f t="array" ref="B1829">_xlfn._xlws.FILTER(Bookings!C:C, (Bookings!A:A=A1829) * (Bookings!D:D="New"), "NONE")</f>
        <v>44304</v>
      </c>
      <c r="C1829" s="10">
        <v>45505</v>
      </c>
      <c r="D1829" s="9" t="str">
        <v>74c9ff93</v>
      </c>
      <c r="E1829" s="9" t="str">
        <f>_xlfn.XLOOKUP(D1829, Content!A:A, Content!C:C, "NONE")</f>
        <v>English</v>
      </c>
    </row>
    <row r="1830" spans="1:5" x14ac:dyDescent="0.3">
      <c r="A1830" s="9">
        <v>10171</v>
      </c>
      <c r="B1830" s="10" cm="1">
        <f t="array" ref="B1830">_xlfn._xlws.FILTER(Bookings!C:C, (Bookings!A:A=A1830) * (Bookings!D:D="New"), "NONE")</f>
        <v>44304</v>
      </c>
      <c r="C1830" s="10">
        <v>45078</v>
      </c>
      <c r="D1830" s="9" t="str">
        <v>982b8061</v>
      </c>
      <c r="E1830" s="9" t="str">
        <f>_xlfn.XLOOKUP(D1830, Content!A:A, Content!C:C, "NONE")</f>
        <v>Malayalam</v>
      </c>
    </row>
    <row r="1831" spans="1:5" x14ac:dyDescent="0.3">
      <c r="A1831" s="9">
        <v>10171</v>
      </c>
      <c r="B1831" s="10" cm="1">
        <f t="array" ref="B1831">_xlfn._xlws.FILTER(Bookings!C:C, (Bookings!A:A=A1831) * (Bookings!D:D="New"), "NONE")</f>
        <v>44304</v>
      </c>
      <c r="C1831" s="10">
        <v>45047</v>
      </c>
      <c r="D1831" s="9" t="str">
        <v>39c8c16a</v>
      </c>
      <c r="E1831" s="9" t="str">
        <f>_xlfn.XLOOKUP(D1831, Content!A:A, Content!C:C, "NONE")</f>
        <v>Malayalam</v>
      </c>
    </row>
    <row r="1832" spans="1:5" x14ac:dyDescent="0.3">
      <c r="A1832" s="9">
        <v>10171</v>
      </c>
      <c r="B1832" s="10" cm="1">
        <f t="array" ref="B1832">_xlfn._xlws.FILTER(Bookings!C:C, (Bookings!A:A=A1832) * (Bookings!D:D="New"), "NONE")</f>
        <v>44304</v>
      </c>
      <c r="C1832" s="10">
        <v>45017</v>
      </c>
      <c r="D1832" s="9" t="str">
        <v>8ce0be18</v>
      </c>
      <c r="E1832" s="9" t="str">
        <f>_xlfn.XLOOKUP(D1832, Content!A:A, Content!C:C, "NONE")</f>
        <v>Telugu</v>
      </c>
    </row>
    <row r="1833" spans="1:5" x14ac:dyDescent="0.3">
      <c r="A1833" s="9">
        <v>10171</v>
      </c>
      <c r="B1833" s="10" cm="1">
        <f t="array" ref="B1833">_xlfn._xlws.FILTER(Bookings!C:C, (Bookings!A:A=A1833) * (Bookings!D:D="New"), "NONE")</f>
        <v>44304</v>
      </c>
      <c r="C1833" s="10">
        <v>45078</v>
      </c>
      <c r="D1833" s="9" t="str">
        <v>c5000cc1</v>
      </c>
      <c r="E1833" s="9" t="str">
        <f>_xlfn.XLOOKUP(D1833, Content!A:A, Content!C:C, "NONE")</f>
        <v>Malayalam</v>
      </c>
    </row>
    <row r="1834" spans="1:5" x14ac:dyDescent="0.3">
      <c r="A1834" s="9">
        <v>10171</v>
      </c>
      <c r="B1834" s="10" cm="1">
        <f t="array" ref="B1834">_xlfn._xlws.FILTER(Bookings!C:C, (Bookings!A:A=A1834) * (Bookings!D:D="New"), "NONE")</f>
        <v>44304</v>
      </c>
      <c r="C1834" s="10">
        <v>45292</v>
      </c>
      <c r="D1834" s="9" t="str">
        <v>fda707e0</v>
      </c>
      <c r="E1834" s="9" t="str">
        <f>_xlfn.XLOOKUP(D1834, Content!A:A, Content!C:C, "NONE")</f>
        <v>Tamil</v>
      </c>
    </row>
    <row r="1835" spans="1:5" x14ac:dyDescent="0.3">
      <c r="A1835" s="9">
        <v>10171</v>
      </c>
      <c r="B1835" s="10" cm="1">
        <f t="array" ref="B1835">_xlfn._xlws.FILTER(Bookings!C:C, (Bookings!A:A=A1835) * (Bookings!D:D="New"), "NONE")</f>
        <v>44304</v>
      </c>
      <c r="C1835" s="10">
        <v>44743</v>
      </c>
      <c r="D1835" s="9" t="str">
        <v>9787b7de</v>
      </c>
      <c r="E1835" s="9" t="str">
        <f>_xlfn.XLOOKUP(D1835, Content!A:A, Content!C:C, "NONE")</f>
        <v>Tamil</v>
      </c>
    </row>
    <row r="1836" spans="1:5" x14ac:dyDescent="0.3">
      <c r="A1836" s="9">
        <v>10171</v>
      </c>
      <c r="B1836" s="10" cm="1">
        <f t="array" ref="B1836">_xlfn._xlws.FILTER(Bookings!C:C, (Bookings!A:A=A1836) * (Bookings!D:D="New"), "NONE")</f>
        <v>44304</v>
      </c>
      <c r="C1836" s="10">
        <v>45352</v>
      </c>
      <c r="D1836" s="9" t="str">
        <v>40fb817f</v>
      </c>
      <c r="E1836" s="9" t="str">
        <f>_xlfn.XLOOKUP(D1836, Content!A:A, Content!C:C, "NONE")</f>
        <v>Kannada</v>
      </c>
    </row>
    <row r="1837" spans="1:5" x14ac:dyDescent="0.3">
      <c r="A1837" s="9">
        <v>10172</v>
      </c>
      <c r="B1837" s="10" cm="1">
        <f t="array" ref="B1837">_xlfn._xlws.FILTER(Bookings!C:C, (Bookings!A:A=A1837) * (Bookings!D:D="New"), "NONE")</f>
        <v>44304</v>
      </c>
      <c r="C1837" s="10">
        <v>45108</v>
      </c>
      <c r="D1837" s="9" t="str">
        <v>74c9ff93</v>
      </c>
      <c r="E1837" s="9" t="str">
        <f>_xlfn.XLOOKUP(D1837, Content!A:A, Content!C:C, "NONE")</f>
        <v>English</v>
      </c>
    </row>
    <row r="1838" spans="1:5" x14ac:dyDescent="0.3">
      <c r="A1838" s="9">
        <v>10172</v>
      </c>
      <c r="B1838" s="10" cm="1">
        <f t="array" ref="B1838">_xlfn._xlws.FILTER(Bookings!C:C, (Bookings!A:A=A1838) * (Bookings!D:D="New"), "NONE")</f>
        <v>44304</v>
      </c>
      <c r="C1838" s="10">
        <v>45231</v>
      </c>
      <c r="D1838" s="9" t="str">
        <v>7495495f</v>
      </c>
      <c r="E1838" s="9" t="str">
        <f>_xlfn.XLOOKUP(D1838, Content!A:A, Content!C:C, "NONE")</f>
        <v>Malayalam</v>
      </c>
    </row>
    <row r="1839" spans="1:5" x14ac:dyDescent="0.3">
      <c r="A1839" s="9">
        <v>10172</v>
      </c>
      <c r="B1839" s="10" cm="1">
        <f t="array" ref="B1839">_xlfn._xlws.FILTER(Bookings!C:C, (Bookings!A:A=A1839) * (Bookings!D:D="New"), "NONE")</f>
        <v>44304</v>
      </c>
      <c r="C1839" s="10">
        <v>45170</v>
      </c>
      <c r="D1839" s="9" t="str">
        <v>4130ea10</v>
      </c>
      <c r="E1839" s="9" t="str">
        <f>_xlfn.XLOOKUP(D1839, Content!A:A, Content!C:C, "NONE")</f>
        <v>Kannada</v>
      </c>
    </row>
    <row r="1840" spans="1:5" x14ac:dyDescent="0.3">
      <c r="A1840" s="9">
        <v>10172</v>
      </c>
      <c r="B1840" s="10" cm="1">
        <f t="array" ref="B1840">_xlfn._xlws.FILTER(Bookings!C:C, (Bookings!A:A=A1840) * (Bookings!D:D="New"), "NONE")</f>
        <v>44304</v>
      </c>
      <c r="C1840" s="10">
        <v>45627</v>
      </c>
      <c r="D1840" s="9" t="str">
        <v>4cfd0dd8</v>
      </c>
      <c r="E1840" s="9" t="str">
        <f>_xlfn.XLOOKUP(D1840, Content!A:A, Content!C:C, "NONE")</f>
        <v>Kannada</v>
      </c>
    </row>
    <row r="1841" spans="1:5" x14ac:dyDescent="0.3">
      <c r="A1841" s="9">
        <v>10172</v>
      </c>
      <c r="B1841" s="10" cm="1">
        <f t="array" ref="B1841">_xlfn._xlws.FILTER(Bookings!C:C, (Bookings!A:A=A1841) * (Bookings!D:D="New"), "NONE")</f>
        <v>44304</v>
      </c>
      <c r="C1841" s="10">
        <v>44713</v>
      </c>
      <c r="D1841" s="9" t="str">
        <v>75fa1246</v>
      </c>
      <c r="E1841" s="9" t="str">
        <f>_xlfn.XLOOKUP(D1841, Content!A:A, Content!C:C, "NONE")</f>
        <v>Tamil</v>
      </c>
    </row>
    <row r="1842" spans="1:5" x14ac:dyDescent="0.3">
      <c r="A1842" s="9">
        <v>10172</v>
      </c>
      <c r="B1842" s="10" cm="1">
        <f t="array" ref="B1842">_xlfn._xlws.FILTER(Bookings!C:C, (Bookings!A:A=A1842) * (Bookings!D:D="New"), "NONE")</f>
        <v>44304</v>
      </c>
      <c r="C1842" s="10">
        <v>44743</v>
      </c>
      <c r="D1842" s="9" t="str">
        <v>19351768</v>
      </c>
      <c r="E1842" s="9" t="str">
        <f>_xlfn.XLOOKUP(D1842, Content!A:A, Content!C:C, "NONE")</f>
        <v>Malayalam</v>
      </c>
    </row>
    <row r="1843" spans="1:5" x14ac:dyDescent="0.3">
      <c r="A1843" s="9">
        <v>10172</v>
      </c>
      <c r="B1843" s="10" cm="1">
        <f t="array" ref="B1843">_xlfn._xlws.FILTER(Bookings!C:C, (Bookings!A:A=A1843) * (Bookings!D:D="New"), "NONE")</f>
        <v>44304</v>
      </c>
      <c r="C1843" s="10">
        <v>44896</v>
      </c>
      <c r="D1843" s="9" t="str">
        <v>d71466ea</v>
      </c>
      <c r="E1843" s="9" t="str">
        <f>_xlfn.XLOOKUP(D1843, Content!A:A, Content!C:C, "NONE")</f>
        <v>Malayalam</v>
      </c>
    </row>
    <row r="1844" spans="1:5" x14ac:dyDescent="0.3">
      <c r="A1844" s="9">
        <v>10172</v>
      </c>
      <c r="B1844" s="10" cm="1">
        <f t="array" ref="B1844">_xlfn._xlws.FILTER(Bookings!C:C, (Bookings!A:A=A1844) * (Bookings!D:D="New"), "NONE")</f>
        <v>44304</v>
      </c>
      <c r="C1844" s="10">
        <v>45200</v>
      </c>
      <c r="D1844" s="9" t="str">
        <v>586db896</v>
      </c>
      <c r="E1844" s="9" t="str">
        <f>_xlfn.XLOOKUP(D1844, Content!A:A, Content!C:C, "NONE")</f>
        <v>Tamil</v>
      </c>
    </row>
    <row r="1845" spans="1:5" x14ac:dyDescent="0.3">
      <c r="A1845" s="9">
        <v>10172</v>
      </c>
      <c r="B1845" s="10" cm="1">
        <f t="array" ref="B1845">_xlfn._xlws.FILTER(Bookings!C:C, (Bookings!A:A=A1845) * (Bookings!D:D="New"), "NONE")</f>
        <v>44304</v>
      </c>
      <c r="C1845" s="10">
        <v>44593</v>
      </c>
      <c r="D1845" s="9" t="str">
        <v>18110fb2</v>
      </c>
      <c r="E1845" s="9" t="str">
        <f>_xlfn.XLOOKUP(D1845, Content!A:A, Content!C:C, "NONE")</f>
        <v>Telugu</v>
      </c>
    </row>
    <row r="1846" spans="1:5" x14ac:dyDescent="0.3">
      <c r="A1846" s="9">
        <v>10172</v>
      </c>
      <c r="B1846" s="10" cm="1">
        <f t="array" ref="B1846">_xlfn._xlws.FILTER(Bookings!C:C, (Bookings!A:A=A1846) * (Bookings!D:D="New"), "NONE")</f>
        <v>44304</v>
      </c>
      <c r="C1846" s="10">
        <v>45627</v>
      </c>
      <c r="D1846" s="9" t="str">
        <v>459528e0</v>
      </c>
      <c r="E1846" s="9" t="str">
        <f>_xlfn.XLOOKUP(D1846, Content!A:A, Content!C:C, "NONE")</f>
        <v>English</v>
      </c>
    </row>
    <row r="1847" spans="1:5" x14ac:dyDescent="0.3">
      <c r="A1847" s="9">
        <v>10172</v>
      </c>
      <c r="B1847" s="10" cm="1">
        <f t="array" ref="B1847">_xlfn._xlws.FILTER(Bookings!C:C, (Bookings!A:A=A1847) * (Bookings!D:D="New"), "NONE")</f>
        <v>44304</v>
      </c>
      <c r="C1847" s="10">
        <v>44682</v>
      </c>
      <c r="D1847" s="9" t="str">
        <v>872a4423</v>
      </c>
      <c r="E1847" s="9" t="str">
        <f>_xlfn.XLOOKUP(D1847, Content!A:A, Content!C:C, "NONE")</f>
        <v>Hindi</v>
      </c>
    </row>
    <row r="1848" spans="1:5" x14ac:dyDescent="0.3">
      <c r="A1848" s="9">
        <v>10172</v>
      </c>
      <c r="B1848" s="10" cm="1">
        <f t="array" ref="B1848">_xlfn._xlws.FILTER(Bookings!C:C, (Bookings!A:A=A1848) * (Bookings!D:D="New"), "NONE")</f>
        <v>44304</v>
      </c>
      <c r="C1848" s="10">
        <v>44835</v>
      </c>
      <c r="D1848" s="9" t="str">
        <v>f82d44ce</v>
      </c>
      <c r="E1848" s="9" t="str">
        <f>_xlfn.XLOOKUP(D1848, Content!A:A, Content!C:C, "NONE")</f>
        <v>Telugu</v>
      </c>
    </row>
    <row r="1849" spans="1:5" x14ac:dyDescent="0.3">
      <c r="A1849" s="9">
        <v>10172</v>
      </c>
      <c r="B1849" s="10" cm="1">
        <f t="array" ref="B1849">_xlfn._xlws.FILTER(Bookings!C:C, (Bookings!A:A=A1849) * (Bookings!D:D="New"), "NONE")</f>
        <v>44304</v>
      </c>
      <c r="C1849" s="10">
        <v>45292</v>
      </c>
      <c r="D1849" s="9" t="str">
        <v>8ab4abc6</v>
      </c>
      <c r="E1849" s="9" t="str">
        <f>_xlfn.XLOOKUP(D1849, Content!A:A, Content!C:C, "NONE")</f>
        <v>Kannada</v>
      </c>
    </row>
    <row r="1850" spans="1:5" x14ac:dyDescent="0.3">
      <c r="A1850" s="9">
        <v>10172</v>
      </c>
      <c r="B1850" s="10" cm="1">
        <f t="array" ref="B1850">_xlfn._xlws.FILTER(Bookings!C:C, (Bookings!A:A=A1850) * (Bookings!D:D="New"), "NONE")</f>
        <v>44304</v>
      </c>
      <c r="C1850" s="10">
        <v>45413</v>
      </c>
      <c r="D1850" s="9" t="str">
        <v>67b09f1b</v>
      </c>
      <c r="E1850" s="9" t="str">
        <f>_xlfn.XLOOKUP(D1850, Content!A:A, Content!C:C, "NONE")</f>
        <v>English</v>
      </c>
    </row>
    <row r="1851" spans="1:5" x14ac:dyDescent="0.3">
      <c r="A1851" s="9">
        <v>10173</v>
      </c>
      <c r="B1851" s="10" cm="1">
        <f t="array" ref="B1851">_xlfn._xlws.FILTER(Bookings!C:C, (Bookings!A:A=A1851) * (Bookings!D:D="New"), "NONE")</f>
        <v>44845</v>
      </c>
      <c r="C1851" s="10">
        <v>44562</v>
      </c>
      <c r="D1851" s="9" t="str">
        <v>18110fb2</v>
      </c>
      <c r="E1851" s="9" t="str">
        <f>_xlfn.XLOOKUP(D1851, Content!A:A, Content!C:C, "NONE")</f>
        <v>Telugu</v>
      </c>
    </row>
    <row r="1852" spans="1:5" x14ac:dyDescent="0.3">
      <c r="A1852" s="9">
        <v>10173</v>
      </c>
      <c r="B1852" s="10" cm="1">
        <f t="array" ref="B1852">_xlfn._xlws.FILTER(Bookings!C:C, (Bookings!A:A=A1852) * (Bookings!D:D="New"), "NONE")</f>
        <v>44845</v>
      </c>
      <c r="C1852" s="10">
        <v>45352</v>
      </c>
      <c r="D1852" s="9" t="str">
        <v>921da29a</v>
      </c>
      <c r="E1852" s="9" t="str">
        <f>_xlfn.XLOOKUP(D1852, Content!A:A, Content!C:C, "NONE")</f>
        <v>English</v>
      </c>
    </row>
    <row r="1853" spans="1:5" x14ac:dyDescent="0.3">
      <c r="A1853" s="9">
        <v>10173</v>
      </c>
      <c r="B1853" s="10" cm="1">
        <f t="array" ref="B1853">_xlfn._xlws.FILTER(Bookings!C:C, (Bookings!A:A=A1853) * (Bookings!D:D="New"), "NONE")</f>
        <v>44845</v>
      </c>
      <c r="C1853" s="10">
        <v>44896</v>
      </c>
      <c r="D1853" s="9" t="str">
        <v>ed012678</v>
      </c>
      <c r="E1853" s="9" t="str">
        <f>_xlfn.XLOOKUP(D1853, Content!A:A, Content!C:C, "NONE")</f>
        <v>Telugu</v>
      </c>
    </row>
    <row r="1854" spans="1:5" x14ac:dyDescent="0.3">
      <c r="A1854" s="9">
        <v>10173</v>
      </c>
      <c r="B1854" s="10" cm="1">
        <f t="array" ref="B1854">_xlfn._xlws.FILTER(Bookings!C:C, (Bookings!A:A=A1854) * (Bookings!D:D="New"), "NONE")</f>
        <v>44845</v>
      </c>
      <c r="C1854" s="10">
        <v>45261</v>
      </c>
      <c r="D1854" s="9" t="str">
        <v>b9f74c1c</v>
      </c>
      <c r="E1854" s="9" t="str">
        <f>_xlfn.XLOOKUP(D1854, Content!A:A, Content!C:C, "NONE")</f>
        <v>Malayalam</v>
      </c>
    </row>
    <row r="1855" spans="1:5" x14ac:dyDescent="0.3">
      <c r="A1855" s="9">
        <v>10173</v>
      </c>
      <c r="B1855" s="10" cm="1">
        <f t="array" ref="B1855">_xlfn._xlws.FILTER(Bookings!C:C, (Bookings!A:A=A1855) * (Bookings!D:D="New"), "NONE")</f>
        <v>44845</v>
      </c>
      <c r="C1855" s="10">
        <v>45170</v>
      </c>
      <c r="D1855" s="9" t="str">
        <v>9544ce3b</v>
      </c>
      <c r="E1855" s="9" t="str">
        <f>_xlfn.XLOOKUP(D1855, Content!A:A, Content!C:C, "NONE")</f>
        <v>English</v>
      </c>
    </row>
    <row r="1856" spans="1:5" x14ac:dyDescent="0.3">
      <c r="A1856" s="9">
        <v>10173</v>
      </c>
      <c r="B1856" s="10" cm="1">
        <f t="array" ref="B1856">_xlfn._xlws.FILTER(Bookings!C:C, (Bookings!A:A=A1856) * (Bookings!D:D="New"), "NONE")</f>
        <v>44845</v>
      </c>
      <c r="C1856" s="10">
        <v>45017</v>
      </c>
      <c r="D1856" s="9" t="str">
        <v>7fd28e87</v>
      </c>
      <c r="E1856" s="9" t="str">
        <f>_xlfn.XLOOKUP(D1856, Content!A:A, Content!C:C, "NONE")</f>
        <v>Malayalam</v>
      </c>
    </row>
    <row r="1857" spans="1:5" x14ac:dyDescent="0.3">
      <c r="A1857" s="9">
        <v>10173</v>
      </c>
      <c r="B1857" s="10" cm="1">
        <f t="array" ref="B1857">_xlfn._xlws.FILTER(Bookings!C:C, (Bookings!A:A=A1857) * (Bookings!D:D="New"), "NONE")</f>
        <v>44845</v>
      </c>
      <c r="C1857" s="10">
        <v>45474</v>
      </c>
      <c r="D1857" s="9" t="str">
        <v>fe99e0ba</v>
      </c>
      <c r="E1857" s="9" t="str">
        <f>_xlfn.XLOOKUP(D1857, Content!A:A, Content!C:C, "NONE")</f>
        <v>English</v>
      </c>
    </row>
    <row r="1858" spans="1:5" x14ac:dyDescent="0.3">
      <c r="A1858" s="9">
        <v>10173</v>
      </c>
      <c r="B1858" s="10" cm="1">
        <f t="array" ref="B1858">_xlfn._xlws.FILTER(Bookings!C:C, (Bookings!A:A=A1858) * (Bookings!D:D="New"), "NONE")</f>
        <v>44845</v>
      </c>
      <c r="C1858" s="10">
        <v>45627</v>
      </c>
      <c r="D1858" s="9" t="str">
        <v>459528e0</v>
      </c>
      <c r="E1858" s="9" t="str">
        <f>_xlfn.XLOOKUP(D1858, Content!A:A, Content!C:C, "NONE")</f>
        <v>English</v>
      </c>
    </row>
    <row r="1859" spans="1:5" x14ac:dyDescent="0.3">
      <c r="A1859" s="9">
        <v>10173</v>
      </c>
      <c r="B1859" s="10" cm="1">
        <f t="array" ref="B1859">_xlfn._xlws.FILTER(Bookings!C:C, (Bookings!A:A=A1859) * (Bookings!D:D="New"), "NONE")</f>
        <v>44845</v>
      </c>
      <c r="C1859" s="10">
        <v>45444</v>
      </c>
      <c r="D1859" s="9" t="str">
        <v>ae026103</v>
      </c>
      <c r="E1859" s="9" t="str">
        <f>_xlfn.XLOOKUP(D1859, Content!A:A, Content!C:C, "NONE")</f>
        <v>Kannada</v>
      </c>
    </row>
    <row r="1860" spans="1:5" x14ac:dyDescent="0.3">
      <c r="A1860" s="9">
        <v>10174</v>
      </c>
      <c r="B1860" s="10" cm="1">
        <f t="array" ref="B1860">_xlfn._xlws.FILTER(Bookings!C:C, (Bookings!A:A=A1860) * (Bookings!D:D="New"), "NONE")</f>
        <v>44156</v>
      </c>
      <c r="C1860" s="10">
        <v>44835</v>
      </c>
      <c r="D1860" s="9" t="str">
        <v>1187d074</v>
      </c>
      <c r="E1860" s="9" t="str">
        <f>_xlfn.XLOOKUP(D1860, Content!A:A, Content!C:C, "NONE")</f>
        <v>English</v>
      </c>
    </row>
    <row r="1861" spans="1:5" x14ac:dyDescent="0.3">
      <c r="A1861" s="9">
        <v>10174</v>
      </c>
      <c r="B1861" s="10" cm="1">
        <f t="array" ref="B1861">_xlfn._xlws.FILTER(Bookings!C:C, (Bookings!A:A=A1861) * (Bookings!D:D="New"), "NONE")</f>
        <v>44156</v>
      </c>
      <c r="C1861" s="10">
        <v>45047</v>
      </c>
      <c r="D1861" s="9" t="str">
        <v>0cbc4720</v>
      </c>
      <c r="E1861" s="9" t="str">
        <f>_xlfn.XLOOKUP(D1861, Content!A:A, Content!C:C, "NONE")</f>
        <v>Hindi</v>
      </c>
    </row>
    <row r="1862" spans="1:5" x14ac:dyDescent="0.3">
      <c r="A1862" s="9">
        <v>10174</v>
      </c>
      <c r="B1862" s="10" cm="1">
        <f t="array" ref="B1862">_xlfn._xlws.FILTER(Bookings!C:C, (Bookings!A:A=A1862) * (Bookings!D:D="New"), "NONE")</f>
        <v>44156</v>
      </c>
      <c r="C1862" s="10">
        <v>44805</v>
      </c>
      <c r="D1862" s="9" t="str">
        <v>2aac9072</v>
      </c>
      <c r="E1862" s="9" t="str">
        <f>_xlfn.XLOOKUP(D1862, Content!A:A, Content!C:C, "NONE")</f>
        <v>English</v>
      </c>
    </row>
    <row r="1863" spans="1:5" x14ac:dyDescent="0.3">
      <c r="A1863" s="9">
        <v>10174</v>
      </c>
      <c r="B1863" s="10" cm="1">
        <f t="array" ref="B1863">_xlfn._xlws.FILTER(Bookings!C:C, (Bookings!A:A=A1863) * (Bookings!D:D="New"), "NONE")</f>
        <v>44156</v>
      </c>
      <c r="C1863" s="10">
        <v>45597</v>
      </c>
      <c r="D1863" s="9" t="str">
        <v>cc9d9893</v>
      </c>
      <c r="E1863" s="9" t="str">
        <f>_xlfn.XLOOKUP(D1863, Content!A:A, Content!C:C, "NONE")</f>
        <v>Malayalam</v>
      </c>
    </row>
    <row r="1864" spans="1:5" x14ac:dyDescent="0.3">
      <c r="A1864" s="9">
        <v>10174</v>
      </c>
      <c r="B1864" s="10" cm="1">
        <f t="array" ref="B1864">_xlfn._xlws.FILTER(Bookings!C:C, (Bookings!A:A=A1864) * (Bookings!D:D="New"), "NONE")</f>
        <v>44156</v>
      </c>
      <c r="C1864" s="10">
        <v>45597</v>
      </c>
      <c r="D1864" s="9" t="str">
        <v>044707f1</v>
      </c>
      <c r="E1864" s="9" t="str">
        <f>_xlfn.XLOOKUP(D1864, Content!A:A, Content!C:C, "NONE")</f>
        <v>Kannada</v>
      </c>
    </row>
    <row r="1865" spans="1:5" x14ac:dyDescent="0.3">
      <c r="A1865" s="9">
        <v>10174</v>
      </c>
      <c r="B1865" s="10" cm="1">
        <f t="array" ref="B1865">_xlfn._xlws.FILTER(Bookings!C:C, (Bookings!A:A=A1865) * (Bookings!D:D="New"), "NONE")</f>
        <v>44156</v>
      </c>
      <c r="C1865" s="10">
        <v>44774</v>
      </c>
      <c r="D1865" s="9" t="str">
        <v>fcc640cb</v>
      </c>
      <c r="E1865" s="9" t="str">
        <f>_xlfn.XLOOKUP(D1865, Content!A:A, Content!C:C, "NONE")</f>
        <v>English</v>
      </c>
    </row>
    <row r="1866" spans="1:5" x14ac:dyDescent="0.3">
      <c r="A1866" s="9">
        <v>10174</v>
      </c>
      <c r="B1866" s="10" cm="1">
        <f t="array" ref="B1866">_xlfn._xlws.FILTER(Bookings!C:C, (Bookings!A:A=A1866) * (Bookings!D:D="New"), "NONE")</f>
        <v>44156</v>
      </c>
      <c r="C1866" s="10">
        <v>44927</v>
      </c>
      <c r="D1866" s="9" t="str">
        <v>b49e8b74</v>
      </c>
      <c r="E1866" s="9" t="str">
        <f>_xlfn.XLOOKUP(D1866, Content!A:A, Content!C:C, "NONE")</f>
        <v>English</v>
      </c>
    </row>
    <row r="1867" spans="1:5" x14ac:dyDescent="0.3">
      <c r="A1867" s="9">
        <v>10175</v>
      </c>
      <c r="B1867" s="10" cm="1">
        <f t="array" ref="B1867">_xlfn._xlws.FILTER(Bookings!C:C, (Bookings!A:A=A1867) * (Bookings!D:D="New"), "NONE")</f>
        <v>44303</v>
      </c>
      <c r="C1867" s="10">
        <v>45200</v>
      </c>
      <c r="D1867" s="9" t="str">
        <v>921da29a</v>
      </c>
      <c r="E1867" s="9" t="str">
        <f>_xlfn.XLOOKUP(D1867, Content!A:A, Content!C:C, "NONE")</f>
        <v>English</v>
      </c>
    </row>
    <row r="1868" spans="1:5" x14ac:dyDescent="0.3">
      <c r="A1868" s="9">
        <v>10175</v>
      </c>
      <c r="B1868" s="10" cm="1">
        <f t="array" ref="B1868">_xlfn._xlws.FILTER(Bookings!C:C, (Bookings!A:A=A1868) * (Bookings!D:D="New"), "NONE")</f>
        <v>44303</v>
      </c>
      <c r="C1868" s="10">
        <v>45383</v>
      </c>
      <c r="D1868" s="9" t="str">
        <v>8ce0be18</v>
      </c>
      <c r="E1868" s="9" t="str">
        <f>_xlfn.XLOOKUP(D1868, Content!A:A, Content!C:C, "NONE")</f>
        <v>Telugu</v>
      </c>
    </row>
    <row r="1869" spans="1:5" x14ac:dyDescent="0.3">
      <c r="A1869" s="9">
        <v>10175</v>
      </c>
      <c r="B1869" s="10" cm="1">
        <f t="array" ref="B1869">_xlfn._xlws.FILTER(Bookings!C:C, (Bookings!A:A=A1869) * (Bookings!D:D="New"), "NONE")</f>
        <v>44303</v>
      </c>
      <c r="C1869" s="10">
        <v>45323</v>
      </c>
      <c r="D1869" s="9" t="str">
        <v>18f2ed16</v>
      </c>
      <c r="E1869" s="9" t="str">
        <f>_xlfn.XLOOKUP(D1869, Content!A:A, Content!C:C, "NONE")</f>
        <v>Malayalam</v>
      </c>
    </row>
    <row r="1870" spans="1:5" x14ac:dyDescent="0.3">
      <c r="A1870" s="9">
        <v>10175</v>
      </c>
      <c r="B1870" s="10" cm="1">
        <f t="array" ref="B1870">_xlfn._xlws.FILTER(Bookings!C:C, (Bookings!A:A=A1870) * (Bookings!D:D="New"), "NONE")</f>
        <v>44303</v>
      </c>
      <c r="C1870" s="10">
        <v>45413</v>
      </c>
      <c r="D1870" s="9" t="str">
        <v>8ab4abc6</v>
      </c>
      <c r="E1870" s="9" t="str">
        <f>_xlfn.XLOOKUP(D1870, Content!A:A, Content!C:C, "NONE")</f>
        <v>Kannada</v>
      </c>
    </row>
    <row r="1871" spans="1:5" x14ac:dyDescent="0.3">
      <c r="A1871" s="9">
        <v>10175</v>
      </c>
      <c r="B1871" s="10" cm="1">
        <f t="array" ref="B1871">_xlfn._xlws.FILTER(Bookings!C:C, (Bookings!A:A=A1871) * (Bookings!D:D="New"), "NONE")</f>
        <v>44303</v>
      </c>
      <c r="C1871" s="10">
        <v>44652</v>
      </c>
      <c r="D1871" s="9" t="str">
        <v>39c8c16a</v>
      </c>
      <c r="E1871" s="9" t="str">
        <f>_xlfn.XLOOKUP(D1871, Content!A:A, Content!C:C, "NONE")</f>
        <v>Malayalam</v>
      </c>
    </row>
    <row r="1872" spans="1:5" x14ac:dyDescent="0.3">
      <c r="A1872" s="9">
        <v>10175</v>
      </c>
      <c r="B1872" s="10" cm="1">
        <f t="array" ref="B1872">_xlfn._xlws.FILTER(Bookings!C:C, (Bookings!A:A=A1872) * (Bookings!D:D="New"), "NONE")</f>
        <v>44303</v>
      </c>
      <c r="C1872" s="10">
        <v>44562</v>
      </c>
      <c r="D1872" s="9" t="str">
        <v>67b09f1b</v>
      </c>
      <c r="E1872" s="9" t="str">
        <f>_xlfn.XLOOKUP(D1872, Content!A:A, Content!C:C, "NONE")</f>
        <v>English</v>
      </c>
    </row>
    <row r="1873" spans="1:5" x14ac:dyDescent="0.3">
      <c r="A1873" s="9">
        <v>10175</v>
      </c>
      <c r="B1873" s="10" cm="1">
        <f t="array" ref="B1873">_xlfn._xlws.FILTER(Bookings!C:C, (Bookings!A:A=A1873) * (Bookings!D:D="New"), "NONE")</f>
        <v>44303</v>
      </c>
      <c r="C1873" s="10">
        <v>45139</v>
      </c>
      <c r="D1873" s="9" t="str">
        <v>4130ea10</v>
      </c>
      <c r="E1873" s="9" t="str">
        <f>_xlfn.XLOOKUP(D1873, Content!A:A, Content!C:C, "NONE")</f>
        <v>Kannada</v>
      </c>
    </row>
    <row r="1874" spans="1:5" x14ac:dyDescent="0.3">
      <c r="A1874" s="9">
        <v>10175</v>
      </c>
      <c r="B1874" s="10" cm="1">
        <f t="array" ref="B1874">_xlfn._xlws.FILTER(Bookings!C:C, (Bookings!A:A=A1874) * (Bookings!D:D="New"), "NONE")</f>
        <v>44303</v>
      </c>
      <c r="C1874" s="10">
        <v>44896</v>
      </c>
      <c r="D1874" s="9" t="str">
        <v>07976026</v>
      </c>
      <c r="E1874" s="9" t="str">
        <f>_xlfn.XLOOKUP(D1874, Content!A:A, Content!C:C, "NONE")</f>
        <v>Malayalam</v>
      </c>
    </row>
    <row r="1875" spans="1:5" x14ac:dyDescent="0.3">
      <c r="A1875" s="9">
        <v>10175</v>
      </c>
      <c r="B1875" s="10" cm="1">
        <f t="array" ref="B1875">_xlfn._xlws.FILTER(Bookings!C:C, (Bookings!A:A=A1875) * (Bookings!D:D="New"), "NONE")</f>
        <v>44303</v>
      </c>
      <c r="C1875" s="10">
        <v>44958</v>
      </c>
      <c r="D1875" s="9" t="str">
        <v>30bb7728</v>
      </c>
      <c r="E1875" s="9" t="str">
        <f>_xlfn.XLOOKUP(D1875, Content!A:A, Content!C:C, "NONE")</f>
        <v>Tamil</v>
      </c>
    </row>
    <row r="1876" spans="1:5" x14ac:dyDescent="0.3">
      <c r="A1876" s="9">
        <v>10175</v>
      </c>
      <c r="B1876" s="10" cm="1">
        <f t="array" ref="B1876">_xlfn._xlws.FILTER(Bookings!C:C, (Bookings!A:A=A1876) * (Bookings!D:D="New"), "NONE")</f>
        <v>44303</v>
      </c>
      <c r="C1876" s="10">
        <v>44896</v>
      </c>
      <c r="D1876" s="9" t="str">
        <v>b72e97f6</v>
      </c>
      <c r="E1876" s="9" t="str">
        <f>_xlfn.XLOOKUP(D1876, Content!A:A, Content!C:C, "NONE")</f>
        <v>Hindi</v>
      </c>
    </row>
    <row r="1877" spans="1:5" x14ac:dyDescent="0.3">
      <c r="A1877" s="9">
        <v>10175</v>
      </c>
      <c r="B1877" s="10" cm="1">
        <f t="array" ref="B1877">_xlfn._xlws.FILTER(Bookings!C:C, (Bookings!A:A=A1877) * (Bookings!D:D="New"), "NONE")</f>
        <v>44303</v>
      </c>
      <c r="C1877" s="10">
        <v>44593</v>
      </c>
      <c r="D1877" s="9" t="str">
        <v>618d5c47</v>
      </c>
      <c r="E1877" s="9" t="str">
        <f>_xlfn.XLOOKUP(D1877, Content!A:A, Content!C:C, "NONE")</f>
        <v>Hindi</v>
      </c>
    </row>
    <row r="1878" spans="1:5" x14ac:dyDescent="0.3">
      <c r="A1878" s="9">
        <v>10175</v>
      </c>
      <c r="B1878" s="10" cm="1">
        <f t="array" ref="B1878">_xlfn._xlws.FILTER(Bookings!C:C, (Bookings!A:A=A1878) * (Bookings!D:D="New"), "NONE")</f>
        <v>44303</v>
      </c>
      <c r="C1878" s="10">
        <v>44743</v>
      </c>
      <c r="D1878" s="9" t="str">
        <v>c324f9b4</v>
      </c>
      <c r="E1878" s="9" t="str">
        <f>_xlfn.XLOOKUP(D1878, Content!A:A, Content!C:C, "NONE")</f>
        <v>Tamil</v>
      </c>
    </row>
    <row r="1879" spans="1:5" x14ac:dyDescent="0.3">
      <c r="A1879" s="9">
        <v>10175</v>
      </c>
      <c r="B1879" s="10" cm="1">
        <f t="array" ref="B1879">_xlfn._xlws.FILTER(Bookings!C:C, (Bookings!A:A=A1879) * (Bookings!D:D="New"), "NONE")</f>
        <v>44303</v>
      </c>
      <c r="C1879" s="10">
        <v>44743</v>
      </c>
      <c r="D1879" s="9" t="str">
        <v>5c52d1ad</v>
      </c>
      <c r="E1879" s="9" t="str">
        <f>_xlfn.XLOOKUP(D1879, Content!A:A, Content!C:C, "NONE")</f>
        <v>Telugu</v>
      </c>
    </row>
    <row r="1880" spans="1:5" x14ac:dyDescent="0.3">
      <c r="A1880" s="9">
        <v>10175</v>
      </c>
      <c r="B1880" s="10" cm="1">
        <f t="array" ref="B1880">_xlfn._xlws.FILTER(Bookings!C:C, (Bookings!A:A=A1880) * (Bookings!D:D="New"), "NONE")</f>
        <v>44303</v>
      </c>
      <c r="C1880" s="10">
        <v>45200</v>
      </c>
      <c r="D1880" s="9" t="str">
        <v>e2949854</v>
      </c>
      <c r="E1880" s="9" t="str">
        <f>_xlfn.XLOOKUP(D1880, Content!A:A, Content!C:C, "NONE")</f>
        <v>Malayalam</v>
      </c>
    </row>
    <row r="1881" spans="1:5" x14ac:dyDescent="0.3">
      <c r="A1881" s="9">
        <v>10175</v>
      </c>
      <c r="B1881" s="10" cm="1">
        <f t="array" ref="B1881">_xlfn._xlws.FILTER(Bookings!C:C, (Bookings!A:A=A1881) * (Bookings!D:D="New"), "NONE")</f>
        <v>44303</v>
      </c>
      <c r="C1881" s="10">
        <v>45627</v>
      </c>
      <c r="D1881" s="9" t="str">
        <v>1b7fe76a</v>
      </c>
      <c r="E1881" s="9" t="str">
        <f>_xlfn.XLOOKUP(D1881, Content!A:A, Content!C:C, "NONE")</f>
        <v>Kannada</v>
      </c>
    </row>
    <row r="1882" spans="1:5" x14ac:dyDescent="0.3">
      <c r="A1882" s="9">
        <v>10176</v>
      </c>
      <c r="B1882" s="10" cm="1">
        <f t="array" ref="B1882">_xlfn._xlws.FILTER(Bookings!C:C, (Bookings!A:A=A1882) * (Bookings!D:D="New"), "NONE")</f>
        <v>44397</v>
      </c>
      <c r="C1882" s="10">
        <v>44743</v>
      </c>
      <c r="D1882" s="9" t="str">
        <v>9452bf77</v>
      </c>
      <c r="E1882" s="9" t="str">
        <f>_xlfn.XLOOKUP(D1882, Content!A:A, Content!C:C, "NONE")</f>
        <v>English</v>
      </c>
    </row>
    <row r="1883" spans="1:5" x14ac:dyDescent="0.3">
      <c r="A1883" s="9">
        <v>10176</v>
      </c>
      <c r="B1883" s="10" cm="1">
        <f t="array" ref="B1883">_xlfn._xlws.FILTER(Bookings!C:C, (Bookings!A:A=A1883) * (Bookings!D:D="New"), "NONE")</f>
        <v>44397</v>
      </c>
      <c r="C1883" s="10">
        <v>44927</v>
      </c>
      <c r="D1883" s="9" t="str">
        <v>2888a95e</v>
      </c>
      <c r="E1883" s="9" t="str">
        <f>_xlfn.XLOOKUP(D1883, Content!A:A, Content!C:C, "NONE")</f>
        <v>Tamil</v>
      </c>
    </row>
    <row r="1884" spans="1:5" x14ac:dyDescent="0.3">
      <c r="A1884" s="9">
        <v>10176</v>
      </c>
      <c r="B1884" s="10" cm="1">
        <f t="array" ref="B1884">_xlfn._xlws.FILTER(Bookings!C:C, (Bookings!A:A=A1884) * (Bookings!D:D="New"), "NONE")</f>
        <v>44397</v>
      </c>
      <c r="C1884" s="10">
        <v>45108</v>
      </c>
      <c r="D1884" s="9" t="str">
        <v>4130ea10</v>
      </c>
      <c r="E1884" s="9" t="str">
        <f>_xlfn.XLOOKUP(D1884, Content!A:A, Content!C:C, "NONE")</f>
        <v>Kannada</v>
      </c>
    </row>
    <row r="1885" spans="1:5" x14ac:dyDescent="0.3">
      <c r="A1885" s="9">
        <v>10176</v>
      </c>
      <c r="B1885" s="10" cm="1">
        <f t="array" ref="B1885">_xlfn._xlws.FILTER(Bookings!C:C, (Bookings!A:A=A1885) * (Bookings!D:D="New"), "NONE")</f>
        <v>44397</v>
      </c>
      <c r="C1885" s="10">
        <v>45505</v>
      </c>
      <c r="D1885" s="9" t="str">
        <v>e24dee1d</v>
      </c>
      <c r="E1885" s="9" t="str">
        <f>_xlfn.XLOOKUP(D1885, Content!A:A, Content!C:C, "NONE")</f>
        <v>Telugu</v>
      </c>
    </row>
    <row r="1886" spans="1:5" x14ac:dyDescent="0.3">
      <c r="A1886" s="9">
        <v>10176</v>
      </c>
      <c r="B1886" s="10" cm="1">
        <f t="array" ref="B1886">_xlfn._xlws.FILTER(Bookings!C:C, (Bookings!A:A=A1886) * (Bookings!D:D="New"), "NONE")</f>
        <v>44397</v>
      </c>
      <c r="C1886" s="10">
        <v>45474</v>
      </c>
      <c r="D1886" s="9" t="str">
        <v>f83fb848</v>
      </c>
      <c r="E1886" s="9" t="str">
        <f>_xlfn.XLOOKUP(D1886, Content!A:A, Content!C:C, "NONE")</f>
        <v>Malayalam</v>
      </c>
    </row>
    <row r="1887" spans="1:5" x14ac:dyDescent="0.3">
      <c r="A1887" s="9">
        <v>10176</v>
      </c>
      <c r="B1887" s="10" cm="1">
        <f t="array" ref="B1887">_xlfn._xlws.FILTER(Bookings!C:C, (Bookings!A:A=A1887) * (Bookings!D:D="New"), "NONE")</f>
        <v>44397</v>
      </c>
      <c r="C1887" s="10">
        <v>44652</v>
      </c>
      <c r="D1887" s="9" t="str">
        <v>044707f1</v>
      </c>
      <c r="E1887" s="9" t="str">
        <f>_xlfn.XLOOKUP(D1887, Content!A:A, Content!C:C, "NONE")</f>
        <v>Kannada</v>
      </c>
    </row>
    <row r="1888" spans="1:5" x14ac:dyDescent="0.3">
      <c r="A1888" s="9">
        <v>10176</v>
      </c>
      <c r="B1888" s="10" cm="1">
        <f t="array" ref="B1888">_xlfn._xlws.FILTER(Bookings!C:C, (Bookings!A:A=A1888) * (Bookings!D:D="New"), "NONE")</f>
        <v>44397</v>
      </c>
      <c r="C1888" s="10">
        <v>45597</v>
      </c>
      <c r="D1888" s="9" t="str">
        <v>b49e8b74</v>
      </c>
      <c r="E1888" s="9" t="str">
        <f>_xlfn.XLOOKUP(D1888, Content!A:A, Content!C:C, "NONE")</f>
        <v>English</v>
      </c>
    </row>
    <row r="1889" spans="1:5" x14ac:dyDescent="0.3">
      <c r="A1889" s="9">
        <v>10176</v>
      </c>
      <c r="B1889" s="10" cm="1">
        <f t="array" ref="B1889">_xlfn._xlws.FILTER(Bookings!C:C, (Bookings!A:A=A1889) * (Bookings!D:D="New"), "NONE")</f>
        <v>44397</v>
      </c>
      <c r="C1889" s="10">
        <v>45139</v>
      </c>
      <c r="D1889" s="9" t="str">
        <v>2f9c6d63</v>
      </c>
      <c r="E1889" s="9" t="str">
        <f>_xlfn.XLOOKUP(D1889, Content!A:A, Content!C:C, "NONE")</f>
        <v>Tamil</v>
      </c>
    </row>
    <row r="1890" spans="1:5" x14ac:dyDescent="0.3">
      <c r="A1890" s="9">
        <v>10177</v>
      </c>
      <c r="B1890" s="10" cm="1">
        <f t="array" ref="B1890">_xlfn._xlws.FILTER(Bookings!C:C, (Bookings!A:A=A1890) * (Bookings!D:D="New"), "NONE")</f>
        <v>44905</v>
      </c>
      <c r="C1890" s="10">
        <v>44896</v>
      </c>
      <c r="D1890" s="9" t="str">
        <v>5833d4f3</v>
      </c>
      <c r="E1890" s="9" t="str">
        <f>_xlfn.XLOOKUP(D1890, Content!A:A, Content!C:C, "NONE")</f>
        <v>Malayalam</v>
      </c>
    </row>
    <row r="1891" spans="1:5" x14ac:dyDescent="0.3">
      <c r="A1891" s="9">
        <v>10177</v>
      </c>
      <c r="B1891" s="10" cm="1">
        <f t="array" ref="B1891">_xlfn._xlws.FILTER(Bookings!C:C, (Bookings!A:A=A1891) * (Bookings!D:D="New"), "NONE")</f>
        <v>44905</v>
      </c>
      <c r="C1891" s="10">
        <v>44958</v>
      </c>
      <c r="D1891" s="9" t="str">
        <v>10101146</v>
      </c>
      <c r="E1891" s="9" t="str">
        <f>_xlfn.XLOOKUP(D1891, Content!A:A, Content!C:C, "NONE")</f>
        <v>Telugu</v>
      </c>
    </row>
    <row r="1892" spans="1:5" x14ac:dyDescent="0.3">
      <c r="A1892" s="9">
        <v>10177</v>
      </c>
      <c r="B1892" s="10" cm="1">
        <f t="array" ref="B1892">_xlfn._xlws.FILTER(Bookings!C:C, (Bookings!A:A=A1892) * (Bookings!D:D="New"), "NONE")</f>
        <v>44905</v>
      </c>
      <c r="C1892" s="10">
        <v>44774</v>
      </c>
      <c r="D1892" s="9" t="str">
        <v>420e1019</v>
      </c>
      <c r="E1892" s="9" t="str">
        <f>_xlfn.XLOOKUP(D1892, Content!A:A, Content!C:C, "NONE")</f>
        <v>Tamil</v>
      </c>
    </row>
    <row r="1893" spans="1:5" x14ac:dyDescent="0.3">
      <c r="A1893" s="9">
        <v>10177</v>
      </c>
      <c r="B1893" s="10" cm="1">
        <f t="array" ref="B1893">_xlfn._xlws.FILTER(Bookings!C:C, (Bookings!A:A=A1893) * (Bookings!D:D="New"), "NONE")</f>
        <v>44905</v>
      </c>
      <c r="C1893" s="10">
        <v>45292</v>
      </c>
      <c r="D1893" s="9" t="str">
        <v>34ac25b9</v>
      </c>
      <c r="E1893" s="9" t="str">
        <f>_xlfn.XLOOKUP(D1893, Content!A:A, Content!C:C, "NONE")</f>
        <v>Kannada</v>
      </c>
    </row>
    <row r="1894" spans="1:5" x14ac:dyDescent="0.3">
      <c r="A1894" s="9">
        <v>10177</v>
      </c>
      <c r="B1894" s="10" cm="1">
        <f t="array" ref="B1894">_xlfn._xlws.FILTER(Bookings!C:C, (Bookings!A:A=A1894) * (Bookings!D:D="New"), "NONE")</f>
        <v>44905</v>
      </c>
      <c r="C1894" s="10">
        <v>44835</v>
      </c>
      <c r="D1894" s="9" t="str">
        <v>e9c2f251</v>
      </c>
      <c r="E1894" s="9" t="str">
        <f>_xlfn.XLOOKUP(D1894, Content!A:A, Content!C:C, "NONE")</f>
        <v>Telugu</v>
      </c>
    </row>
    <row r="1895" spans="1:5" x14ac:dyDescent="0.3">
      <c r="A1895" s="9">
        <v>10177</v>
      </c>
      <c r="B1895" s="10" cm="1">
        <f t="array" ref="B1895">_xlfn._xlws.FILTER(Bookings!C:C, (Bookings!A:A=A1895) * (Bookings!D:D="New"), "NONE")</f>
        <v>44905</v>
      </c>
      <c r="C1895" s="10">
        <v>45139</v>
      </c>
      <c r="D1895" s="9" t="str">
        <v>b72e97f6</v>
      </c>
      <c r="E1895" s="9" t="str">
        <f>_xlfn.XLOOKUP(D1895, Content!A:A, Content!C:C, "NONE")</f>
        <v>Hindi</v>
      </c>
    </row>
    <row r="1896" spans="1:5" x14ac:dyDescent="0.3">
      <c r="A1896" s="9">
        <v>10177</v>
      </c>
      <c r="B1896" s="10" cm="1">
        <f t="array" ref="B1896">_xlfn._xlws.FILTER(Bookings!C:C, (Bookings!A:A=A1896) * (Bookings!D:D="New"), "NONE")</f>
        <v>44905</v>
      </c>
      <c r="C1896" s="10">
        <v>45352</v>
      </c>
      <c r="D1896" s="9" t="str">
        <v>30bb7728</v>
      </c>
      <c r="E1896" s="9" t="str">
        <f>_xlfn.XLOOKUP(D1896, Content!A:A, Content!C:C, "NONE")</f>
        <v>Tamil</v>
      </c>
    </row>
    <row r="1897" spans="1:5" x14ac:dyDescent="0.3">
      <c r="A1897" s="9">
        <v>10177</v>
      </c>
      <c r="B1897" s="10" cm="1">
        <f t="array" ref="B1897">_xlfn._xlws.FILTER(Bookings!C:C, (Bookings!A:A=A1897) * (Bookings!D:D="New"), "NONE")</f>
        <v>44905</v>
      </c>
      <c r="C1897" s="10">
        <v>44562</v>
      </c>
      <c r="D1897" s="9" t="str">
        <v>e24dee1d</v>
      </c>
      <c r="E1897" s="9" t="str">
        <f>_xlfn.XLOOKUP(D1897, Content!A:A, Content!C:C, "NONE")</f>
        <v>Telugu</v>
      </c>
    </row>
    <row r="1898" spans="1:5" x14ac:dyDescent="0.3">
      <c r="A1898" s="9">
        <v>10177</v>
      </c>
      <c r="B1898" s="10" cm="1">
        <f t="array" ref="B1898">_xlfn._xlws.FILTER(Bookings!C:C, (Bookings!A:A=A1898) * (Bookings!D:D="New"), "NONE")</f>
        <v>44905</v>
      </c>
      <c r="C1898" s="10">
        <v>44986</v>
      </c>
      <c r="D1898" s="9" t="str">
        <v>459528e0</v>
      </c>
      <c r="E1898" s="9" t="str">
        <f>_xlfn.XLOOKUP(D1898, Content!A:A, Content!C:C, "NONE")</f>
        <v>English</v>
      </c>
    </row>
    <row r="1899" spans="1:5" x14ac:dyDescent="0.3">
      <c r="A1899" s="9">
        <v>10177</v>
      </c>
      <c r="B1899" s="10" cm="1">
        <f t="array" ref="B1899">_xlfn._xlws.FILTER(Bookings!C:C, (Bookings!A:A=A1899) * (Bookings!D:D="New"), "NONE")</f>
        <v>44905</v>
      </c>
      <c r="C1899" s="10">
        <v>44682</v>
      </c>
      <c r="D1899" s="9" t="str">
        <v>67b09f1b</v>
      </c>
      <c r="E1899" s="9" t="str">
        <f>_xlfn.XLOOKUP(D1899, Content!A:A, Content!C:C, "NONE")</f>
        <v>English</v>
      </c>
    </row>
    <row r="1900" spans="1:5" x14ac:dyDescent="0.3">
      <c r="A1900" s="9">
        <v>10177</v>
      </c>
      <c r="B1900" s="10" cm="1">
        <f t="array" ref="B1900">_xlfn._xlws.FILTER(Bookings!C:C, (Bookings!A:A=A1900) * (Bookings!D:D="New"), "NONE")</f>
        <v>44905</v>
      </c>
      <c r="C1900" s="10">
        <v>45323</v>
      </c>
      <c r="D1900" s="9" t="str">
        <v>b142e834</v>
      </c>
      <c r="E1900" s="9" t="str">
        <f>_xlfn.XLOOKUP(D1900, Content!A:A, Content!C:C, "NONE")</f>
        <v>Hindi</v>
      </c>
    </row>
    <row r="1901" spans="1:5" x14ac:dyDescent="0.3">
      <c r="A1901" s="9">
        <v>10178</v>
      </c>
      <c r="B1901" s="10" cm="1">
        <f t="array" ref="B1901">_xlfn._xlws.FILTER(Bookings!C:C, (Bookings!A:A=A1901) * (Bookings!D:D="New"), "NONE")</f>
        <v>45050</v>
      </c>
      <c r="C1901" s="10">
        <v>45566</v>
      </c>
      <c r="D1901" s="9" t="str">
        <v>982b8061</v>
      </c>
      <c r="E1901" s="9" t="str">
        <f>_xlfn.XLOOKUP(D1901, Content!A:A, Content!C:C, "NONE")</f>
        <v>Malayalam</v>
      </c>
    </row>
    <row r="1902" spans="1:5" x14ac:dyDescent="0.3">
      <c r="A1902" s="9">
        <v>10178</v>
      </c>
      <c r="B1902" s="10" cm="1">
        <f t="array" ref="B1902">_xlfn._xlws.FILTER(Bookings!C:C, (Bookings!A:A=A1902) * (Bookings!D:D="New"), "NONE")</f>
        <v>45050</v>
      </c>
      <c r="C1902" s="10">
        <v>44986</v>
      </c>
      <c r="D1902" s="9" t="str">
        <v>7e543bc4</v>
      </c>
      <c r="E1902" s="9" t="str">
        <f>_xlfn.XLOOKUP(D1902, Content!A:A, Content!C:C, "NONE")</f>
        <v>Malayalam</v>
      </c>
    </row>
    <row r="1903" spans="1:5" x14ac:dyDescent="0.3">
      <c r="A1903" s="9">
        <v>10178</v>
      </c>
      <c r="B1903" s="10" cm="1">
        <f t="array" ref="B1903">_xlfn._xlws.FILTER(Bookings!C:C, (Bookings!A:A=A1903) * (Bookings!D:D="New"), "NONE")</f>
        <v>45050</v>
      </c>
      <c r="C1903" s="10">
        <v>44682</v>
      </c>
      <c r="D1903" s="9" t="str">
        <v>18f2ed16</v>
      </c>
      <c r="E1903" s="9" t="str">
        <f>_xlfn.XLOOKUP(D1903, Content!A:A, Content!C:C, "NONE")</f>
        <v>Malayalam</v>
      </c>
    </row>
    <row r="1904" spans="1:5" x14ac:dyDescent="0.3">
      <c r="A1904" s="9">
        <v>10178</v>
      </c>
      <c r="B1904" s="10" cm="1">
        <f t="array" ref="B1904">_xlfn._xlws.FILTER(Bookings!C:C, (Bookings!A:A=A1904) * (Bookings!D:D="New"), "NONE")</f>
        <v>45050</v>
      </c>
      <c r="C1904" s="10">
        <v>44835</v>
      </c>
      <c r="D1904" s="9" t="str">
        <v>7bc7f2c7</v>
      </c>
      <c r="E1904" s="9" t="str">
        <f>_xlfn.XLOOKUP(D1904, Content!A:A, Content!C:C, "NONE")</f>
        <v>Tamil</v>
      </c>
    </row>
    <row r="1905" spans="1:5" x14ac:dyDescent="0.3">
      <c r="A1905" s="9">
        <v>10178</v>
      </c>
      <c r="B1905" s="10" cm="1">
        <f t="array" ref="B1905">_xlfn._xlws.FILTER(Bookings!C:C, (Bookings!A:A=A1905) * (Bookings!D:D="New"), "NONE")</f>
        <v>45050</v>
      </c>
      <c r="C1905" s="10">
        <v>45170</v>
      </c>
      <c r="D1905" s="9" t="str">
        <v>a4c168f1</v>
      </c>
      <c r="E1905" s="9" t="str">
        <f>_xlfn.XLOOKUP(D1905, Content!A:A, Content!C:C, "NONE")</f>
        <v>Telugu</v>
      </c>
    </row>
    <row r="1906" spans="1:5" x14ac:dyDescent="0.3">
      <c r="A1906" s="9">
        <v>10178</v>
      </c>
      <c r="B1906" s="10" cm="1">
        <f t="array" ref="B1906">_xlfn._xlws.FILTER(Bookings!C:C, (Bookings!A:A=A1906) * (Bookings!D:D="New"), "NONE")</f>
        <v>45050</v>
      </c>
      <c r="C1906" s="10">
        <v>45047</v>
      </c>
      <c r="D1906" s="9" t="str">
        <v>39c8c16a</v>
      </c>
      <c r="E1906" s="9" t="str">
        <f>_xlfn.XLOOKUP(D1906, Content!A:A, Content!C:C, "NONE")</f>
        <v>Malayalam</v>
      </c>
    </row>
    <row r="1907" spans="1:5" x14ac:dyDescent="0.3">
      <c r="A1907" s="9">
        <v>10178</v>
      </c>
      <c r="B1907" s="10" cm="1">
        <f t="array" ref="B1907">_xlfn._xlws.FILTER(Bookings!C:C, (Bookings!A:A=A1907) * (Bookings!D:D="New"), "NONE")</f>
        <v>45050</v>
      </c>
      <c r="C1907" s="10">
        <v>44652</v>
      </c>
      <c r="D1907" s="9" t="str">
        <v>0cbc4720</v>
      </c>
      <c r="E1907" s="9" t="str">
        <f>_xlfn.XLOOKUP(D1907, Content!A:A, Content!C:C, "NONE")</f>
        <v>Hindi</v>
      </c>
    </row>
    <row r="1908" spans="1:5" x14ac:dyDescent="0.3">
      <c r="A1908" s="9">
        <v>10178</v>
      </c>
      <c r="B1908" s="10" cm="1">
        <f t="array" ref="B1908">_xlfn._xlws.FILTER(Bookings!C:C, (Bookings!A:A=A1908) * (Bookings!D:D="New"), "NONE")</f>
        <v>45050</v>
      </c>
      <c r="C1908" s="10">
        <v>44682</v>
      </c>
      <c r="D1908" s="9" t="str">
        <v>921da29a</v>
      </c>
      <c r="E1908" s="9" t="str">
        <f>_xlfn.XLOOKUP(D1908, Content!A:A, Content!C:C, "NONE")</f>
        <v>English</v>
      </c>
    </row>
    <row r="1909" spans="1:5" x14ac:dyDescent="0.3">
      <c r="A1909" s="9">
        <v>10178</v>
      </c>
      <c r="B1909" s="10" cm="1">
        <f t="array" ref="B1909">_xlfn._xlws.FILTER(Bookings!C:C, (Bookings!A:A=A1909) * (Bookings!D:D="New"), "NONE")</f>
        <v>45050</v>
      </c>
      <c r="C1909" s="10">
        <v>45413</v>
      </c>
      <c r="D1909" s="9" t="str">
        <v>2560b2d1</v>
      </c>
      <c r="E1909" s="9" t="str">
        <f>_xlfn.XLOOKUP(D1909, Content!A:A, Content!C:C, "NONE")</f>
        <v>Telugu</v>
      </c>
    </row>
    <row r="1910" spans="1:5" x14ac:dyDescent="0.3">
      <c r="A1910" s="9">
        <v>10179</v>
      </c>
      <c r="B1910" s="10" cm="1">
        <f t="array" ref="B1910">_xlfn._xlws.FILTER(Bookings!C:C, (Bookings!A:A=A1910) * (Bookings!D:D="New"), "NONE")</f>
        <v>44570</v>
      </c>
      <c r="C1910" s="10">
        <v>44593</v>
      </c>
      <c r="D1910" s="9" t="str">
        <v>fa1a76a3</v>
      </c>
      <c r="E1910" s="9" t="str">
        <f>_xlfn.XLOOKUP(D1910, Content!A:A, Content!C:C, "NONE")</f>
        <v>Tamil</v>
      </c>
    </row>
    <row r="1911" spans="1:5" x14ac:dyDescent="0.3">
      <c r="A1911" s="9">
        <v>10179</v>
      </c>
      <c r="B1911" s="10" cm="1">
        <f t="array" ref="B1911">_xlfn._xlws.FILTER(Bookings!C:C, (Bookings!A:A=A1911) * (Bookings!D:D="New"), "NONE")</f>
        <v>44570</v>
      </c>
      <c r="C1911" s="10">
        <v>44743</v>
      </c>
      <c r="D1911" s="9" t="str">
        <v>0cbc4720</v>
      </c>
      <c r="E1911" s="9" t="str">
        <f>_xlfn.XLOOKUP(D1911, Content!A:A, Content!C:C, "NONE")</f>
        <v>Hindi</v>
      </c>
    </row>
    <row r="1912" spans="1:5" x14ac:dyDescent="0.3">
      <c r="A1912" s="9">
        <v>10179</v>
      </c>
      <c r="B1912" s="10" cm="1">
        <f t="array" ref="B1912">_xlfn._xlws.FILTER(Bookings!C:C, (Bookings!A:A=A1912) * (Bookings!D:D="New"), "NONE")</f>
        <v>44570</v>
      </c>
      <c r="C1912" s="10">
        <v>44652</v>
      </c>
      <c r="D1912" s="9" t="str">
        <v>6cec19a5</v>
      </c>
      <c r="E1912" s="9" t="str">
        <f>_xlfn.XLOOKUP(D1912, Content!A:A, Content!C:C, "NONE")</f>
        <v>Malayalam</v>
      </c>
    </row>
    <row r="1913" spans="1:5" x14ac:dyDescent="0.3">
      <c r="A1913" s="9">
        <v>10179</v>
      </c>
      <c r="B1913" s="10" cm="1">
        <f t="array" ref="B1913">_xlfn._xlws.FILTER(Bookings!C:C, (Bookings!A:A=A1913) * (Bookings!D:D="New"), "NONE")</f>
        <v>44570</v>
      </c>
      <c r="C1913" s="10">
        <v>44621</v>
      </c>
      <c r="D1913" s="9" t="str">
        <v>ae026103</v>
      </c>
      <c r="E1913" s="9" t="str">
        <f>_xlfn.XLOOKUP(D1913, Content!A:A, Content!C:C, "NONE")</f>
        <v>Kannada</v>
      </c>
    </row>
    <row r="1914" spans="1:5" x14ac:dyDescent="0.3">
      <c r="A1914" s="9">
        <v>10179</v>
      </c>
      <c r="B1914" s="10" cm="1">
        <f t="array" ref="B1914">_xlfn._xlws.FILTER(Bookings!C:C, (Bookings!A:A=A1914) * (Bookings!D:D="New"), "NONE")</f>
        <v>44570</v>
      </c>
      <c r="C1914" s="10">
        <v>45474</v>
      </c>
      <c r="D1914" s="9" t="str">
        <v>d6e6f4af</v>
      </c>
      <c r="E1914" s="9" t="str">
        <f>_xlfn.XLOOKUP(D1914, Content!A:A, Content!C:C, "NONE")</f>
        <v>Malayalam</v>
      </c>
    </row>
    <row r="1915" spans="1:5" x14ac:dyDescent="0.3">
      <c r="A1915" s="9">
        <v>10179</v>
      </c>
      <c r="B1915" s="10" cm="1">
        <f t="array" ref="B1915">_xlfn._xlws.FILTER(Bookings!C:C, (Bookings!A:A=A1915) * (Bookings!D:D="New"), "NONE")</f>
        <v>44570</v>
      </c>
      <c r="C1915" s="10">
        <v>45505</v>
      </c>
      <c r="D1915" s="9" t="str">
        <v>9c8c4c67</v>
      </c>
      <c r="E1915" s="9" t="str">
        <f>_xlfn.XLOOKUP(D1915, Content!A:A, Content!C:C, "NONE")</f>
        <v>English</v>
      </c>
    </row>
    <row r="1916" spans="1:5" x14ac:dyDescent="0.3">
      <c r="A1916" s="9">
        <v>10179</v>
      </c>
      <c r="B1916" s="10" cm="1">
        <f t="array" ref="B1916">_xlfn._xlws.FILTER(Bookings!C:C, (Bookings!A:A=A1916) * (Bookings!D:D="New"), "NONE")</f>
        <v>44570</v>
      </c>
      <c r="C1916" s="10">
        <v>45444</v>
      </c>
      <c r="D1916" s="9" t="str">
        <v>044707f1</v>
      </c>
      <c r="E1916" s="9" t="str">
        <f>_xlfn.XLOOKUP(D1916, Content!A:A, Content!C:C, "NONE")</f>
        <v>Kannada</v>
      </c>
    </row>
    <row r="1917" spans="1:5" x14ac:dyDescent="0.3">
      <c r="A1917" s="9">
        <v>10179</v>
      </c>
      <c r="B1917" s="10" cm="1">
        <f t="array" ref="B1917">_xlfn._xlws.FILTER(Bookings!C:C, (Bookings!A:A=A1917) * (Bookings!D:D="New"), "NONE")</f>
        <v>44570</v>
      </c>
      <c r="C1917" s="10">
        <v>44896</v>
      </c>
      <c r="D1917" s="9" t="str">
        <v>f6d69d19</v>
      </c>
      <c r="E1917" s="9" t="str">
        <f>_xlfn.XLOOKUP(D1917, Content!A:A, Content!C:C, "NONE")</f>
        <v>English</v>
      </c>
    </row>
    <row r="1918" spans="1:5" x14ac:dyDescent="0.3">
      <c r="A1918" s="9">
        <v>10179</v>
      </c>
      <c r="B1918" s="10" cm="1">
        <f t="array" ref="B1918">_xlfn._xlws.FILTER(Bookings!C:C, (Bookings!A:A=A1918) * (Bookings!D:D="New"), "NONE")</f>
        <v>44570</v>
      </c>
      <c r="C1918" s="10">
        <v>45383</v>
      </c>
      <c r="D1918" s="9" t="str">
        <v>b72e97f6</v>
      </c>
      <c r="E1918" s="9" t="str">
        <f>_xlfn.XLOOKUP(D1918, Content!A:A, Content!C:C, "NONE")</f>
        <v>Hindi</v>
      </c>
    </row>
    <row r="1919" spans="1:5" x14ac:dyDescent="0.3">
      <c r="A1919" s="9">
        <v>10179</v>
      </c>
      <c r="B1919" s="10" cm="1">
        <f t="array" ref="B1919">_xlfn._xlws.FILTER(Bookings!C:C, (Bookings!A:A=A1919) * (Bookings!D:D="New"), "NONE")</f>
        <v>44570</v>
      </c>
      <c r="C1919" s="10">
        <v>45597</v>
      </c>
      <c r="D1919" s="9" t="str">
        <v>53dcee70</v>
      </c>
      <c r="E1919" s="9" t="str">
        <f>_xlfn.XLOOKUP(D1919, Content!A:A, Content!C:C, "NONE")</f>
        <v>Kannada</v>
      </c>
    </row>
    <row r="1920" spans="1:5" x14ac:dyDescent="0.3">
      <c r="A1920" s="9">
        <v>10179</v>
      </c>
      <c r="B1920" s="10" cm="1">
        <f t="array" ref="B1920">_xlfn._xlws.FILTER(Bookings!C:C, (Bookings!A:A=A1920) * (Bookings!D:D="New"), "NONE")</f>
        <v>44570</v>
      </c>
      <c r="C1920" s="10">
        <v>45323</v>
      </c>
      <c r="D1920" s="9" t="str">
        <v>c324f9b4</v>
      </c>
      <c r="E1920" s="9" t="str">
        <f>_xlfn.XLOOKUP(D1920, Content!A:A, Content!C:C, "NONE")</f>
        <v>Tamil</v>
      </c>
    </row>
    <row r="1921" spans="1:5" x14ac:dyDescent="0.3">
      <c r="A1921" s="9">
        <v>10179</v>
      </c>
      <c r="B1921" s="10" cm="1">
        <f t="array" ref="B1921">_xlfn._xlws.FILTER(Bookings!C:C, (Bookings!A:A=A1921) * (Bookings!D:D="New"), "NONE")</f>
        <v>44570</v>
      </c>
      <c r="C1921" s="10">
        <v>45292</v>
      </c>
      <c r="D1921" s="9" t="str">
        <v>74c9ff93</v>
      </c>
      <c r="E1921" s="9" t="str">
        <f>_xlfn.XLOOKUP(D1921, Content!A:A, Content!C:C, "NONE")</f>
        <v>English</v>
      </c>
    </row>
    <row r="1922" spans="1:5" x14ac:dyDescent="0.3">
      <c r="A1922" s="9">
        <v>10179</v>
      </c>
      <c r="B1922" s="10" cm="1">
        <f t="array" ref="B1922">_xlfn._xlws.FILTER(Bookings!C:C, (Bookings!A:A=A1922) * (Bookings!D:D="New"), "NONE")</f>
        <v>44570</v>
      </c>
      <c r="C1922" s="10">
        <v>45323</v>
      </c>
      <c r="D1922" s="9" t="str">
        <v>a48a202b</v>
      </c>
      <c r="E1922" s="9" t="str">
        <f>_xlfn.XLOOKUP(D1922, Content!A:A, Content!C:C, "NONE")</f>
        <v>Telugu</v>
      </c>
    </row>
    <row r="1923" spans="1:5" x14ac:dyDescent="0.3">
      <c r="A1923" s="9">
        <v>10180</v>
      </c>
      <c r="B1923" s="10" cm="1">
        <f t="array" ref="B1923">_xlfn._xlws.FILTER(Bookings!C:C, (Bookings!A:A=A1923) * (Bookings!D:D="New"), "NONE")</f>
        <v>44808</v>
      </c>
      <c r="C1923" s="10">
        <v>45352</v>
      </c>
      <c r="D1923" s="9" t="str">
        <v>872a4423</v>
      </c>
      <c r="E1923" s="9" t="str">
        <f>_xlfn.XLOOKUP(D1923, Content!A:A, Content!C:C, "NONE")</f>
        <v>Hindi</v>
      </c>
    </row>
    <row r="1924" spans="1:5" x14ac:dyDescent="0.3">
      <c r="A1924" s="9">
        <v>10180</v>
      </c>
      <c r="B1924" s="10" cm="1">
        <f t="array" ref="B1924">_xlfn._xlws.FILTER(Bookings!C:C, (Bookings!A:A=A1924) * (Bookings!D:D="New"), "NONE")</f>
        <v>44808</v>
      </c>
      <c r="C1924" s="10">
        <v>45474</v>
      </c>
      <c r="D1924" s="9" t="str">
        <v>2888a95e</v>
      </c>
      <c r="E1924" s="9" t="str">
        <f>_xlfn.XLOOKUP(D1924, Content!A:A, Content!C:C, "NONE")</f>
        <v>Tamil</v>
      </c>
    </row>
    <row r="1925" spans="1:5" x14ac:dyDescent="0.3">
      <c r="A1925" s="9">
        <v>10180</v>
      </c>
      <c r="B1925" s="10" cm="1">
        <f t="array" ref="B1925">_xlfn._xlws.FILTER(Bookings!C:C, (Bookings!A:A=A1925) * (Bookings!D:D="New"), "NONE")</f>
        <v>44808</v>
      </c>
      <c r="C1925" s="10">
        <v>45352</v>
      </c>
      <c r="D1925" s="9" t="str">
        <v>8ce0be18</v>
      </c>
      <c r="E1925" s="9" t="str">
        <f>_xlfn.XLOOKUP(D1925, Content!A:A, Content!C:C, "NONE")</f>
        <v>Telugu</v>
      </c>
    </row>
    <row r="1926" spans="1:5" x14ac:dyDescent="0.3">
      <c r="A1926" s="9">
        <v>10180</v>
      </c>
      <c r="B1926" s="10" cm="1">
        <f t="array" ref="B1926">_xlfn._xlws.FILTER(Bookings!C:C, (Bookings!A:A=A1926) * (Bookings!D:D="New"), "NONE")</f>
        <v>44808</v>
      </c>
      <c r="C1926" s="10">
        <v>44866</v>
      </c>
      <c r="D1926" s="9" t="str">
        <v>2f9c6d63</v>
      </c>
      <c r="E1926" s="9" t="str">
        <f>_xlfn.XLOOKUP(D1926, Content!A:A, Content!C:C, "NONE")</f>
        <v>Tamil</v>
      </c>
    </row>
    <row r="1927" spans="1:5" x14ac:dyDescent="0.3">
      <c r="A1927" s="9">
        <v>10180</v>
      </c>
      <c r="B1927" s="10" cm="1">
        <f t="array" ref="B1927">_xlfn._xlws.FILTER(Bookings!C:C, (Bookings!A:A=A1927) * (Bookings!D:D="New"), "NONE")</f>
        <v>44808</v>
      </c>
      <c r="C1927" s="10">
        <v>44593</v>
      </c>
      <c r="D1927" s="9" t="str">
        <v>c9f9dfdb</v>
      </c>
      <c r="E1927" s="9" t="str">
        <f>_xlfn.XLOOKUP(D1927, Content!A:A, Content!C:C, "NONE")</f>
        <v>Kannada</v>
      </c>
    </row>
    <row r="1928" spans="1:5" x14ac:dyDescent="0.3">
      <c r="A1928" s="9">
        <v>10180</v>
      </c>
      <c r="B1928" s="10" cm="1">
        <f t="array" ref="B1928">_xlfn._xlws.FILTER(Bookings!C:C, (Bookings!A:A=A1928) * (Bookings!D:D="New"), "NONE")</f>
        <v>44808</v>
      </c>
      <c r="C1928" s="10">
        <v>44835</v>
      </c>
      <c r="D1928" s="9" t="str">
        <v>9787b7de</v>
      </c>
      <c r="E1928" s="9" t="str">
        <f>_xlfn.XLOOKUP(D1928, Content!A:A, Content!C:C, "NONE")</f>
        <v>Tamil</v>
      </c>
    </row>
    <row r="1929" spans="1:5" x14ac:dyDescent="0.3">
      <c r="A1929" s="9">
        <v>10180</v>
      </c>
      <c r="B1929" s="10" cm="1">
        <f t="array" ref="B1929">_xlfn._xlws.FILTER(Bookings!C:C, (Bookings!A:A=A1929) * (Bookings!D:D="New"), "NONE")</f>
        <v>44808</v>
      </c>
      <c r="C1929" s="10">
        <v>45170</v>
      </c>
      <c r="D1929" s="9" t="str">
        <v>0be1e40e</v>
      </c>
      <c r="E1929" s="9" t="str">
        <f>_xlfn.XLOOKUP(D1929, Content!A:A, Content!C:C, "NONE")</f>
        <v>Telugu</v>
      </c>
    </row>
    <row r="1930" spans="1:5" x14ac:dyDescent="0.3">
      <c r="A1930" s="9">
        <v>10180</v>
      </c>
      <c r="B1930" s="10" cm="1">
        <f t="array" ref="B1930">_xlfn._xlws.FILTER(Bookings!C:C, (Bookings!A:A=A1930) * (Bookings!D:D="New"), "NONE")</f>
        <v>44808</v>
      </c>
      <c r="C1930" s="10">
        <v>45170</v>
      </c>
      <c r="D1930" s="9" t="str">
        <v>d6e6f4af</v>
      </c>
      <c r="E1930" s="9" t="str">
        <f>_xlfn.XLOOKUP(D1930, Content!A:A, Content!C:C, "NONE")</f>
        <v>Malayalam</v>
      </c>
    </row>
    <row r="1931" spans="1:5" x14ac:dyDescent="0.3">
      <c r="A1931" s="9">
        <v>10181</v>
      </c>
      <c r="B1931" s="10" cm="1">
        <f t="array" ref="B1931">_xlfn._xlws.FILTER(Bookings!C:C, (Bookings!A:A=A1931) * (Bookings!D:D="New"), "NONE")</f>
        <v>44992</v>
      </c>
      <c r="C1931" s="10">
        <v>45231</v>
      </c>
      <c r="D1931" s="9" t="str">
        <v>f1c74cb8</v>
      </c>
      <c r="E1931" s="9" t="str">
        <f>_xlfn.XLOOKUP(D1931, Content!A:A, Content!C:C, "NONE")</f>
        <v>Kannada</v>
      </c>
    </row>
    <row r="1932" spans="1:5" x14ac:dyDescent="0.3">
      <c r="A1932" s="9">
        <v>10181</v>
      </c>
      <c r="B1932" s="10" cm="1">
        <f t="array" ref="B1932">_xlfn._xlws.FILTER(Bookings!C:C, (Bookings!A:A=A1932) * (Bookings!D:D="New"), "NONE")</f>
        <v>44992</v>
      </c>
      <c r="C1932" s="10">
        <v>45261</v>
      </c>
      <c r="D1932" s="9" t="str">
        <v>fc3255a1</v>
      </c>
      <c r="E1932" s="9" t="str">
        <f>_xlfn.XLOOKUP(D1932, Content!A:A, Content!C:C, "NONE")</f>
        <v>English</v>
      </c>
    </row>
    <row r="1933" spans="1:5" x14ac:dyDescent="0.3">
      <c r="A1933" s="9">
        <v>10181</v>
      </c>
      <c r="B1933" s="10" cm="1">
        <f t="array" ref="B1933">_xlfn._xlws.FILTER(Bookings!C:C, (Bookings!A:A=A1933) * (Bookings!D:D="New"), "NONE")</f>
        <v>44992</v>
      </c>
      <c r="C1933" s="10">
        <v>44896</v>
      </c>
      <c r="D1933" s="9" t="str">
        <v>8ab4abc6</v>
      </c>
      <c r="E1933" s="9" t="str">
        <f>_xlfn.XLOOKUP(D1933, Content!A:A, Content!C:C, "NONE")</f>
        <v>Kannada</v>
      </c>
    </row>
    <row r="1934" spans="1:5" x14ac:dyDescent="0.3">
      <c r="A1934" s="9">
        <v>10181</v>
      </c>
      <c r="B1934" s="10" cm="1">
        <f t="array" ref="B1934">_xlfn._xlws.FILTER(Bookings!C:C, (Bookings!A:A=A1934) * (Bookings!D:D="New"), "NONE")</f>
        <v>44992</v>
      </c>
      <c r="C1934" s="10">
        <v>44866</v>
      </c>
      <c r="D1934" s="9" t="str">
        <v>39c8c16a</v>
      </c>
      <c r="E1934" s="9" t="str">
        <f>_xlfn.XLOOKUP(D1934, Content!A:A, Content!C:C, "NONE")</f>
        <v>Malayalam</v>
      </c>
    </row>
    <row r="1935" spans="1:5" x14ac:dyDescent="0.3">
      <c r="A1935" s="9">
        <v>10181</v>
      </c>
      <c r="B1935" s="10" cm="1">
        <f t="array" ref="B1935">_xlfn._xlws.FILTER(Bookings!C:C, (Bookings!A:A=A1935) * (Bookings!D:D="New"), "NONE")</f>
        <v>44992</v>
      </c>
      <c r="C1935" s="10">
        <v>45627</v>
      </c>
      <c r="D1935" s="9" t="str">
        <v>9c8c4c67</v>
      </c>
      <c r="E1935" s="9" t="str">
        <f>_xlfn.XLOOKUP(D1935, Content!A:A, Content!C:C, "NONE")</f>
        <v>English</v>
      </c>
    </row>
    <row r="1936" spans="1:5" x14ac:dyDescent="0.3">
      <c r="A1936" s="9">
        <v>10182</v>
      </c>
      <c r="B1936" s="10" cm="1">
        <f t="array" ref="B1936">_xlfn._xlws.FILTER(Bookings!C:C, (Bookings!A:A=A1936) * (Bookings!D:D="New"), "NONE")</f>
        <v>44798</v>
      </c>
      <c r="C1936" s="10">
        <v>45292</v>
      </c>
      <c r="D1936" s="9" t="str">
        <v>7fd28e87</v>
      </c>
      <c r="E1936" s="9" t="str">
        <f>_xlfn.XLOOKUP(D1936, Content!A:A, Content!C:C, "NONE")</f>
        <v>Malayalam</v>
      </c>
    </row>
    <row r="1937" spans="1:5" x14ac:dyDescent="0.3">
      <c r="A1937" s="9">
        <v>10182</v>
      </c>
      <c r="B1937" s="10" cm="1">
        <f t="array" ref="B1937">_xlfn._xlws.FILTER(Bookings!C:C, (Bookings!A:A=A1937) * (Bookings!D:D="New"), "NONE")</f>
        <v>44798</v>
      </c>
      <c r="C1937" s="10">
        <v>44896</v>
      </c>
      <c r="D1937" s="9" t="str">
        <v>67b09f1b</v>
      </c>
      <c r="E1937" s="9" t="str">
        <f>_xlfn.XLOOKUP(D1937, Content!A:A, Content!C:C, "NONE")</f>
        <v>English</v>
      </c>
    </row>
    <row r="1938" spans="1:5" x14ac:dyDescent="0.3">
      <c r="A1938" s="9">
        <v>10182</v>
      </c>
      <c r="B1938" s="10" cm="1">
        <f t="array" ref="B1938">_xlfn._xlws.FILTER(Bookings!C:C, (Bookings!A:A=A1938) * (Bookings!D:D="New"), "NONE")</f>
        <v>44798</v>
      </c>
      <c r="C1938" s="10">
        <v>44713</v>
      </c>
      <c r="D1938" s="9" t="str">
        <v>92becfc7</v>
      </c>
      <c r="E1938" s="9" t="str">
        <f>_xlfn.XLOOKUP(D1938, Content!A:A, Content!C:C, "NONE")</f>
        <v>Hindi</v>
      </c>
    </row>
    <row r="1939" spans="1:5" x14ac:dyDescent="0.3">
      <c r="A1939" s="9">
        <v>10182</v>
      </c>
      <c r="B1939" s="10" cm="1">
        <f t="array" ref="B1939">_xlfn._xlws.FILTER(Bookings!C:C, (Bookings!A:A=A1939) * (Bookings!D:D="New"), "NONE")</f>
        <v>44798</v>
      </c>
      <c r="C1939" s="10">
        <v>45139</v>
      </c>
      <c r="D1939" s="9" t="str">
        <v>e24dee1d</v>
      </c>
      <c r="E1939" s="9" t="str">
        <f>_xlfn.XLOOKUP(D1939, Content!A:A, Content!C:C, "NONE")</f>
        <v>Telugu</v>
      </c>
    </row>
    <row r="1940" spans="1:5" x14ac:dyDescent="0.3">
      <c r="A1940" s="9">
        <v>10182</v>
      </c>
      <c r="B1940" s="10" cm="1">
        <f t="array" ref="B1940">_xlfn._xlws.FILTER(Bookings!C:C, (Bookings!A:A=A1940) * (Bookings!D:D="New"), "NONE")</f>
        <v>44798</v>
      </c>
      <c r="C1940" s="10">
        <v>45170</v>
      </c>
      <c r="D1940" s="9" t="str">
        <v>1b7fe76a</v>
      </c>
      <c r="E1940" s="9" t="str">
        <f>_xlfn.XLOOKUP(D1940, Content!A:A, Content!C:C, "NONE")</f>
        <v>Kannada</v>
      </c>
    </row>
    <row r="1941" spans="1:5" x14ac:dyDescent="0.3">
      <c r="A1941" s="9">
        <v>10182</v>
      </c>
      <c r="B1941" s="10" cm="1">
        <f t="array" ref="B1941">_xlfn._xlws.FILTER(Bookings!C:C, (Bookings!A:A=A1941) * (Bookings!D:D="New"), "NONE")</f>
        <v>44798</v>
      </c>
      <c r="C1941" s="10">
        <v>45352</v>
      </c>
      <c r="D1941" s="9" t="str">
        <v>5c52d1ad</v>
      </c>
      <c r="E1941" s="9" t="str">
        <f>_xlfn.XLOOKUP(D1941, Content!A:A, Content!C:C, "NONE")</f>
        <v>Telugu</v>
      </c>
    </row>
    <row r="1942" spans="1:5" x14ac:dyDescent="0.3">
      <c r="A1942" s="9">
        <v>10182</v>
      </c>
      <c r="B1942" s="10" cm="1">
        <f t="array" ref="B1942">_xlfn._xlws.FILTER(Bookings!C:C, (Bookings!A:A=A1942) * (Bookings!D:D="New"), "NONE")</f>
        <v>44798</v>
      </c>
      <c r="C1942" s="10">
        <v>45078</v>
      </c>
      <c r="D1942" s="9" t="str">
        <v>e2949854</v>
      </c>
      <c r="E1942" s="9" t="str">
        <f>_xlfn.XLOOKUP(D1942, Content!A:A, Content!C:C, "NONE")</f>
        <v>Malayalam</v>
      </c>
    </row>
    <row r="1943" spans="1:5" x14ac:dyDescent="0.3">
      <c r="A1943" s="9">
        <v>10183</v>
      </c>
      <c r="B1943" s="10" cm="1">
        <f t="array" ref="B1943">_xlfn._xlws.FILTER(Bookings!C:C, (Bookings!A:A=A1943) * (Bookings!D:D="New"), "NONE")</f>
        <v>44311</v>
      </c>
      <c r="C1943" s="10">
        <v>45413</v>
      </c>
      <c r="D1943" s="9" t="str">
        <v>cc9d9893</v>
      </c>
      <c r="E1943" s="9" t="str">
        <f>_xlfn.XLOOKUP(D1943, Content!A:A, Content!C:C, "NONE")</f>
        <v>Malayalam</v>
      </c>
    </row>
    <row r="1944" spans="1:5" x14ac:dyDescent="0.3">
      <c r="A1944" s="9">
        <v>10183</v>
      </c>
      <c r="B1944" s="10" cm="1">
        <f t="array" ref="B1944">_xlfn._xlws.FILTER(Bookings!C:C, (Bookings!A:A=A1944) * (Bookings!D:D="New"), "NONE")</f>
        <v>44311</v>
      </c>
      <c r="C1944" s="10">
        <v>45444</v>
      </c>
      <c r="D1944" s="9" t="str">
        <v>40fb817f</v>
      </c>
      <c r="E1944" s="9" t="str">
        <f>_xlfn.XLOOKUP(D1944, Content!A:A, Content!C:C, "NONE")</f>
        <v>Kannada</v>
      </c>
    </row>
    <row r="1945" spans="1:5" x14ac:dyDescent="0.3">
      <c r="A1945" s="9">
        <v>10183</v>
      </c>
      <c r="B1945" s="10" cm="1">
        <f t="array" ref="B1945">_xlfn._xlws.FILTER(Bookings!C:C, (Bookings!A:A=A1945) * (Bookings!D:D="New"), "NONE")</f>
        <v>44311</v>
      </c>
      <c r="C1945" s="10">
        <v>44562</v>
      </c>
      <c r="D1945" s="9" t="str">
        <v>30bb7728</v>
      </c>
      <c r="E1945" s="9" t="str">
        <f>_xlfn.XLOOKUP(D1945, Content!A:A, Content!C:C, "NONE")</f>
        <v>Tamil</v>
      </c>
    </row>
    <row r="1946" spans="1:5" x14ac:dyDescent="0.3">
      <c r="A1946" s="9">
        <v>10183</v>
      </c>
      <c r="B1946" s="10" cm="1">
        <f t="array" ref="B1946">_xlfn._xlws.FILTER(Bookings!C:C, (Bookings!A:A=A1946) * (Bookings!D:D="New"), "NONE")</f>
        <v>44311</v>
      </c>
      <c r="C1946" s="10">
        <v>45292</v>
      </c>
      <c r="D1946" s="9" t="str">
        <v>c5c4fdf9</v>
      </c>
      <c r="E1946" s="9" t="str">
        <f>_xlfn.XLOOKUP(D1946, Content!A:A, Content!C:C, "NONE")</f>
        <v>Telugu</v>
      </c>
    </row>
    <row r="1947" spans="1:5" x14ac:dyDescent="0.3">
      <c r="A1947" s="9">
        <v>10183</v>
      </c>
      <c r="B1947" s="10" cm="1">
        <f t="array" ref="B1947">_xlfn._xlws.FILTER(Bookings!C:C, (Bookings!A:A=A1947) * (Bookings!D:D="New"), "NONE")</f>
        <v>44311</v>
      </c>
      <c r="C1947" s="10">
        <v>45261</v>
      </c>
      <c r="D1947" s="9" t="str">
        <v>af4e0c6c</v>
      </c>
      <c r="E1947" s="9" t="str">
        <f>_xlfn.XLOOKUP(D1947, Content!A:A, Content!C:C, "NONE")</f>
        <v>Tamil</v>
      </c>
    </row>
    <row r="1948" spans="1:5" x14ac:dyDescent="0.3">
      <c r="A1948" s="9">
        <v>10184</v>
      </c>
      <c r="B1948" s="10" cm="1">
        <f t="array" ref="B1948">_xlfn._xlws.FILTER(Bookings!C:C, (Bookings!A:A=A1948) * (Bookings!D:D="New"), "NONE")</f>
        <v>44530</v>
      </c>
      <c r="C1948" s="10">
        <v>44713</v>
      </c>
      <c r="D1948" s="9" t="str">
        <v>5988d89d</v>
      </c>
      <c r="E1948" s="9" t="str">
        <f>_xlfn.XLOOKUP(D1948, Content!A:A, Content!C:C, "NONE")</f>
        <v>Hindi</v>
      </c>
    </row>
    <row r="1949" spans="1:5" x14ac:dyDescent="0.3">
      <c r="A1949" s="9">
        <v>10184</v>
      </c>
      <c r="B1949" s="10" cm="1">
        <f t="array" ref="B1949">_xlfn._xlws.FILTER(Bookings!C:C, (Bookings!A:A=A1949) * (Bookings!D:D="New"), "NONE")</f>
        <v>44530</v>
      </c>
      <c r="C1949" s="10">
        <v>44743</v>
      </c>
      <c r="D1949" s="9" t="str">
        <v>af4e0c6c</v>
      </c>
      <c r="E1949" s="9" t="str">
        <f>_xlfn.XLOOKUP(D1949, Content!A:A, Content!C:C, "NONE")</f>
        <v>Tamil</v>
      </c>
    </row>
    <row r="1950" spans="1:5" x14ac:dyDescent="0.3">
      <c r="A1950" s="9">
        <v>10184</v>
      </c>
      <c r="B1950" s="10" cm="1">
        <f t="array" ref="B1950">_xlfn._xlws.FILTER(Bookings!C:C, (Bookings!A:A=A1950) * (Bookings!D:D="New"), "NONE")</f>
        <v>44530</v>
      </c>
      <c r="C1950" s="10">
        <v>44835</v>
      </c>
      <c r="D1950" s="9" t="str">
        <v>d6e6f4af</v>
      </c>
      <c r="E1950" s="9" t="str">
        <f>_xlfn.XLOOKUP(D1950, Content!A:A, Content!C:C, "NONE")</f>
        <v>Malayalam</v>
      </c>
    </row>
    <row r="1951" spans="1:5" x14ac:dyDescent="0.3">
      <c r="A1951" s="9">
        <v>10184</v>
      </c>
      <c r="B1951" s="10" cm="1">
        <f t="array" ref="B1951">_xlfn._xlws.FILTER(Bookings!C:C, (Bookings!A:A=A1951) * (Bookings!D:D="New"), "NONE")</f>
        <v>44530</v>
      </c>
      <c r="C1951" s="10">
        <v>45200</v>
      </c>
      <c r="D1951" s="9" t="str">
        <v>2888a95e</v>
      </c>
      <c r="E1951" s="9" t="str">
        <f>_xlfn.XLOOKUP(D1951, Content!A:A, Content!C:C, "NONE")</f>
        <v>Tamil</v>
      </c>
    </row>
    <row r="1952" spans="1:5" x14ac:dyDescent="0.3">
      <c r="A1952" s="9">
        <v>10184</v>
      </c>
      <c r="B1952" s="10" cm="1">
        <f t="array" ref="B1952">_xlfn._xlws.FILTER(Bookings!C:C, (Bookings!A:A=A1952) * (Bookings!D:D="New"), "NONE")</f>
        <v>44530</v>
      </c>
      <c r="C1952" s="10">
        <v>45200</v>
      </c>
      <c r="D1952" s="9" t="str">
        <v>9452bf77</v>
      </c>
      <c r="E1952" s="9" t="str">
        <f>_xlfn.XLOOKUP(D1952, Content!A:A, Content!C:C, "NONE")</f>
        <v>English</v>
      </c>
    </row>
    <row r="1953" spans="1:5" x14ac:dyDescent="0.3">
      <c r="A1953" s="9">
        <v>10184</v>
      </c>
      <c r="B1953" s="10" cm="1">
        <f t="array" ref="B1953">_xlfn._xlws.FILTER(Bookings!C:C, (Bookings!A:A=A1953) * (Bookings!D:D="New"), "NONE")</f>
        <v>44530</v>
      </c>
      <c r="C1953" s="10">
        <v>44805</v>
      </c>
      <c r="D1953" s="9" t="str">
        <v>fa1a76a3</v>
      </c>
      <c r="E1953" s="9" t="str">
        <f>_xlfn.XLOOKUP(D1953, Content!A:A, Content!C:C, "NONE")</f>
        <v>Tamil</v>
      </c>
    </row>
    <row r="1954" spans="1:5" x14ac:dyDescent="0.3">
      <c r="A1954" s="9">
        <v>10184</v>
      </c>
      <c r="B1954" s="10" cm="1">
        <f t="array" ref="B1954">_xlfn._xlws.FILTER(Bookings!C:C, (Bookings!A:A=A1954) * (Bookings!D:D="New"), "NONE")</f>
        <v>44530</v>
      </c>
      <c r="C1954" s="10">
        <v>44562</v>
      </c>
      <c r="D1954" s="9" t="str">
        <v>7fc77e90</v>
      </c>
      <c r="E1954" s="9" t="str">
        <f>_xlfn.XLOOKUP(D1954, Content!A:A, Content!C:C, "NONE")</f>
        <v>Malayalam</v>
      </c>
    </row>
    <row r="1955" spans="1:5" x14ac:dyDescent="0.3">
      <c r="A1955" s="9">
        <v>10184</v>
      </c>
      <c r="B1955" s="10" cm="1">
        <f t="array" ref="B1955">_xlfn._xlws.FILTER(Bookings!C:C, (Bookings!A:A=A1955) * (Bookings!D:D="New"), "NONE")</f>
        <v>44530</v>
      </c>
      <c r="C1955" s="10">
        <v>45292</v>
      </c>
      <c r="D1955" s="9" t="str">
        <v>7fb18db3</v>
      </c>
      <c r="E1955" s="9" t="str">
        <f>_xlfn.XLOOKUP(D1955, Content!A:A, Content!C:C, "NONE")</f>
        <v>Hindi</v>
      </c>
    </row>
    <row r="1956" spans="1:5" x14ac:dyDescent="0.3">
      <c r="A1956" s="9">
        <v>10184</v>
      </c>
      <c r="B1956" s="10" cm="1">
        <f t="array" ref="B1956">_xlfn._xlws.FILTER(Bookings!C:C, (Bookings!A:A=A1956) * (Bookings!D:D="New"), "NONE")</f>
        <v>44530</v>
      </c>
      <c r="C1956" s="10">
        <v>45505</v>
      </c>
      <c r="D1956" s="9" t="str">
        <v>2aac9072</v>
      </c>
      <c r="E1956" s="9" t="str">
        <f>_xlfn.XLOOKUP(D1956, Content!A:A, Content!C:C, "NONE")</f>
        <v>English</v>
      </c>
    </row>
    <row r="1957" spans="1:5" x14ac:dyDescent="0.3">
      <c r="A1957" s="9">
        <v>10184</v>
      </c>
      <c r="B1957" s="10" cm="1">
        <f t="array" ref="B1957">_xlfn._xlws.FILTER(Bookings!C:C, (Bookings!A:A=A1957) * (Bookings!D:D="New"), "NONE")</f>
        <v>44530</v>
      </c>
      <c r="C1957" s="10">
        <v>44652</v>
      </c>
      <c r="D1957" s="9" t="str">
        <v>586db896</v>
      </c>
      <c r="E1957" s="9" t="str">
        <f>_xlfn.XLOOKUP(D1957, Content!A:A, Content!C:C, "NONE")</f>
        <v>Tamil</v>
      </c>
    </row>
    <row r="1958" spans="1:5" x14ac:dyDescent="0.3">
      <c r="A1958" s="9">
        <v>10185</v>
      </c>
      <c r="B1958" s="10" cm="1">
        <f t="array" ref="B1958">_xlfn._xlws.FILTER(Bookings!C:C, (Bookings!A:A=A1958) * (Bookings!D:D="New"), "NONE")</f>
        <v>44696</v>
      </c>
      <c r="C1958" s="10">
        <v>44774</v>
      </c>
      <c r="D1958" s="9" t="str">
        <v>a4c168f1</v>
      </c>
      <c r="E1958" s="9" t="str">
        <f>_xlfn.XLOOKUP(D1958, Content!A:A, Content!C:C, "NONE")</f>
        <v>Telugu</v>
      </c>
    </row>
    <row r="1959" spans="1:5" x14ac:dyDescent="0.3">
      <c r="A1959" s="9">
        <v>10185</v>
      </c>
      <c r="B1959" s="10" cm="1">
        <f t="array" ref="B1959">_xlfn._xlws.FILTER(Bookings!C:C, (Bookings!A:A=A1959) * (Bookings!D:D="New"), "NONE")</f>
        <v>44696</v>
      </c>
      <c r="C1959" s="10">
        <v>44866</v>
      </c>
      <c r="D1959" s="9" t="str">
        <v>af4e0c6c</v>
      </c>
      <c r="E1959" s="9" t="str">
        <f>_xlfn.XLOOKUP(D1959, Content!A:A, Content!C:C, "NONE")</f>
        <v>Tamil</v>
      </c>
    </row>
    <row r="1960" spans="1:5" x14ac:dyDescent="0.3">
      <c r="A1960" s="9">
        <v>10185</v>
      </c>
      <c r="B1960" s="10" cm="1">
        <f t="array" ref="B1960">_xlfn._xlws.FILTER(Bookings!C:C, (Bookings!A:A=A1960) * (Bookings!D:D="New"), "NONE")</f>
        <v>44696</v>
      </c>
      <c r="C1960" s="10">
        <v>45536</v>
      </c>
      <c r="D1960" s="9" t="str">
        <v>ae026103</v>
      </c>
      <c r="E1960" s="9" t="str">
        <f>_xlfn.XLOOKUP(D1960, Content!A:A, Content!C:C, "NONE")</f>
        <v>Kannada</v>
      </c>
    </row>
    <row r="1961" spans="1:5" x14ac:dyDescent="0.3">
      <c r="A1961" s="9">
        <v>10185</v>
      </c>
      <c r="B1961" s="10" cm="1">
        <f t="array" ref="B1961">_xlfn._xlws.FILTER(Bookings!C:C, (Bookings!A:A=A1961) * (Bookings!D:D="New"), "NONE")</f>
        <v>44696</v>
      </c>
      <c r="C1961" s="10">
        <v>45017</v>
      </c>
      <c r="D1961" s="9" t="str">
        <v>9767fb4f</v>
      </c>
      <c r="E1961" s="9" t="str">
        <f>_xlfn.XLOOKUP(D1961, Content!A:A, Content!C:C, "NONE")</f>
        <v>Telugu</v>
      </c>
    </row>
    <row r="1962" spans="1:5" x14ac:dyDescent="0.3">
      <c r="A1962" s="9">
        <v>10185</v>
      </c>
      <c r="B1962" s="10" cm="1">
        <f t="array" ref="B1962">_xlfn._xlws.FILTER(Bookings!C:C, (Bookings!A:A=A1962) * (Bookings!D:D="New"), "NONE")</f>
        <v>44696</v>
      </c>
      <c r="C1962" s="10">
        <v>44682</v>
      </c>
      <c r="D1962" s="9" t="str">
        <v>07976026</v>
      </c>
      <c r="E1962" s="9" t="str">
        <f>_xlfn.XLOOKUP(D1962, Content!A:A, Content!C:C, "NONE")</f>
        <v>Malayalam</v>
      </c>
    </row>
    <row r="1963" spans="1:5" x14ac:dyDescent="0.3">
      <c r="A1963" s="9">
        <v>10185</v>
      </c>
      <c r="B1963" s="10" cm="1">
        <f t="array" ref="B1963">_xlfn._xlws.FILTER(Bookings!C:C, (Bookings!A:A=A1963) * (Bookings!D:D="New"), "NONE")</f>
        <v>44696</v>
      </c>
      <c r="C1963" s="10">
        <v>45383</v>
      </c>
      <c r="D1963" s="9" t="str">
        <v>2888a95e</v>
      </c>
      <c r="E1963" s="9" t="str">
        <f>_xlfn.XLOOKUP(D1963, Content!A:A, Content!C:C, "NONE")</f>
        <v>Tamil</v>
      </c>
    </row>
    <row r="1964" spans="1:5" x14ac:dyDescent="0.3">
      <c r="A1964" s="9">
        <v>10185</v>
      </c>
      <c r="B1964" s="10" cm="1">
        <f t="array" ref="B1964">_xlfn._xlws.FILTER(Bookings!C:C, (Bookings!A:A=A1964) * (Bookings!D:D="New"), "NONE")</f>
        <v>44696</v>
      </c>
      <c r="C1964" s="10">
        <v>45261</v>
      </c>
      <c r="D1964" s="9" t="str">
        <v>30bb7728</v>
      </c>
      <c r="E1964" s="9" t="str">
        <f>_xlfn.XLOOKUP(D1964, Content!A:A, Content!C:C, "NONE")</f>
        <v>Tamil</v>
      </c>
    </row>
    <row r="1965" spans="1:5" x14ac:dyDescent="0.3">
      <c r="A1965" s="9">
        <v>10186</v>
      </c>
      <c r="B1965" s="10" cm="1">
        <f t="array" ref="B1965">_xlfn._xlws.FILTER(Bookings!C:C, (Bookings!A:A=A1965) * (Bookings!D:D="New"), "NONE")</f>
        <v>44816</v>
      </c>
      <c r="C1965" s="10">
        <v>44866</v>
      </c>
      <c r="D1965" s="9" t="str">
        <v>f83fb848</v>
      </c>
      <c r="E1965" s="9" t="str">
        <f>_xlfn.XLOOKUP(D1965, Content!A:A, Content!C:C, "NONE")</f>
        <v>Malayalam</v>
      </c>
    </row>
    <row r="1966" spans="1:5" x14ac:dyDescent="0.3">
      <c r="A1966" s="9">
        <v>10186</v>
      </c>
      <c r="B1966" s="10" cm="1">
        <f t="array" ref="B1966">_xlfn._xlws.FILTER(Bookings!C:C, (Bookings!A:A=A1966) * (Bookings!D:D="New"), "NONE")</f>
        <v>44816</v>
      </c>
      <c r="C1966" s="10">
        <v>45170</v>
      </c>
      <c r="D1966" s="9" t="str">
        <v>75fa1246</v>
      </c>
      <c r="E1966" s="9" t="str">
        <f>_xlfn.XLOOKUP(D1966, Content!A:A, Content!C:C, "NONE")</f>
        <v>Tamil</v>
      </c>
    </row>
    <row r="1967" spans="1:5" x14ac:dyDescent="0.3">
      <c r="A1967" s="9">
        <v>10186</v>
      </c>
      <c r="B1967" s="10" cm="1">
        <f t="array" ref="B1967">_xlfn._xlws.FILTER(Bookings!C:C, (Bookings!A:A=A1967) * (Bookings!D:D="New"), "NONE")</f>
        <v>44816</v>
      </c>
      <c r="C1967" s="10">
        <v>44835</v>
      </c>
      <c r="D1967" s="9" t="str">
        <v>b49e8b74</v>
      </c>
      <c r="E1967" s="9" t="str">
        <f>_xlfn.XLOOKUP(D1967, Content!A:A, Content!C:C, "NONE")</f>
        <v>English</v>
      </c>
    </row>
    <row r="1968" spans="1:5" x14ac:dyDescent="0.3">
      <c r="A1968" s="9">
        <v>10186</v>
      </c>
      <c r="B1968" s="10" cm="1">
        <f t="array" ref="B1968">_xlfn._xlws.FILTER(Bookings!C:C, (Bookings!A:A=A1968) * (Bookings!D:D="New"), "NONE")</f>
        <v>44816</v>
      </c>
      <c r="C1968" s="10">
        <v>45292</v>
      </c>
      <c r="D1968" s="9" t="str">
        <v>e9c2f251</v>
      </c>
      <c r="E1968" s="9" t="str">
        <f>_xlfn.XLOOKUP(D1968, Content!A:A, Content!C:C, "NONE")</f>
        <v>Telugu</v>
      </c>
    </row>
    <row r="1969" spans="1:5" x14ac:dyDescent="0.3">
      <c r="A1969" s="9">
        <v>10186</v>
      </c>
      <c r="B1969" s="10" cm="1">
        <f t="array" ref="B1969">_xlfn._xlws.FILTER(Bookings!C:C, (Bookings!A:A=A1969) * (Bookings!D:D="New"), "NONE")</f>
        <v>44816</v>
      </c>
      <c r="C1969" s="10">
        <v>44896</v>
      </c>
      <c r="D1969" s="9" t="str">
        <v>921da29a</v>
      </c>
      <c r="E1969" s="9" t="str">
        <f>_xlfn.XLOOKUP(D1969, Content!A:A, Content!C:C, "NONE")</f>
        <v>English</v>
      </c>
    </row>
    <row r="1970" spans="1:5" x14ac:dyDescent="0.3">
      <c r="A1970" s="9">
        <v>10186</v>
      </c>
      <c r="B1970" s="10" cm="1">
        <f t="array" ref="B1970">_xlfn._xlws.FILTER(Bookings!C:C, (Bookings!A:A=A1970) * (Bookings!D:D="New"), "NONE")</f>
        <v>44816</v>
      </c>
      <c r="C1970" s="10">
        <v>44593</v>
      </c>
      <c r="D1970" s="9" t="str">
        <v>2e190b5a</v>
      </c>
      <c r="E1970" s="9" t="str">
        <f>_xlfn.XLOOKUP(D1970, Content!A:A, Content!C:C, "NONE")</f>
        <v>Tamil</v>
      </c>
    </row>
    <row r="1971" spans="1:5" x14ac:dyDescent="0.3">
      <c r="A1971" s="9">
        <v>10186</v>
      </c>
      <c r="B1971" s="10" cm="1">
        <f t="array" ref="B1971">_xlfn._xlws.FILTER(Bookings!C:C, (Bookings!A:A=A1971) * (Bookings!D:D="New"), "NONE")</f>
        <v>44816</v>
      </c>
      <c r="C1971" s="10">
        <v>44927</v>
      </c>
      <c r="D1971" s="9" t="str">
        <v>7e543bc4</v>
      </c>
      <c r="E1971" s="9" t="str">
        <f>_xlfn.XLOOKUP(D1971, Content!A:A, Content!C:C, "NONE")</f>
        <v>Malayalam</v>
      </c>
    </row>
    <row r="1972" spans="1:5" x14ac:dyDescent="0.3">
      <c r="A1972" s="9">
        <v>10186</v>
      </c>
      <c r="B1972" s="10" cm="1">
        <f t="array" ref="B1972">_xlfn._xlws.FILTER(Bookings!C:C, (Bookings!A:A=A1972) * (Bookings!D:D="New"), "NONE")</f>
        <v>44816</v>
      </c>
      <c r="C1972" s="10">
        <v>45627</v>
      </c>
      <c r="D1972" s="9" t="str">
        <v>9452bf77</v>
      </c>
      <c r="E1972" s="9" t="str">
        <f>_xlfn.XLOOKUP(D1972, Content!A:A, Content!C:C, "NONE")</f>
        <v>English</v>
      </c>
    </row>
    <row r="1973" spans="1:5" x14ac:dyDescent="0.3">
      <c r="A1973" s="9">
        <v>10186</v>
      </c>
      <c r="B1973" s="10" cm="1">
        <f t="array" ref="B1973">_xlfn._xlws.FILTER(Bookings!C:C, (Bookings!A:A=A1973) * (Bookings!D:D="New"), "NONE")</f>
        <v>44816</v>
      </c>
      <c r="C1973" s="10">
        <v>45505</v>
      </c>
      <c r="D1973" s="9" t="str">
        <v>9c8c4c67</v>
      </c>
      <c r="E1973" s="9" t="str">
        <f>_xlfn.XLOOKUP(D1973, Content!A:A, Content!C:C, "NONE")</f>
        <v>English</v>
      </c>
    </row>
    <row r="1974" spans="1:5" x14ac:dyDescent="0.3">
      <c r="A1974" s="9">
        <v>10186</v>
      </c>
      <c r="B1974" s="10" cm="1">
        <f t="array" ref="B1974">_xlfn._xlws.FILTER(Bookings!C:C, (Bookings!A:A=A1974) * (Bookings!D:D="New"), "NONE")</f>
        <v>44816</v>
      </c>
      <c r="C1974" s="10">
        <v>44652</v>
      </c>
      <c r="D1974" s="9" t="str">
        <v>9767fb4f</v>
      </c>
      <c r="E1974" s="9" t="str">
        <f>_xlfn.XLOOKUP(D1974, Content!A:A, Content!C:C, "NONE")</f>
        <v>Telugu</v>
      </c>
    </row>
    <row r="1975" spans="1:5" x14ac:dyDescent="0.3">
      <c r="A1975" s="9">
        <v>10186</v>
      </c>
      <c r="B1975" s="10" cm="1">
        <f t="array" ref="B1975">_xlfn._xlws.FILTER(Bookings!C:C, (Bookings!A:A=A1975) * (Bookings!D:D="New"), "NONE")</f>
        <v>44816</v>
      </c>
      <c r="C1975" s="10">
        <v>45474</v>
      </c>
      <c r="D1975" s="9" t="str">
        <v>2888a95e</v>
      </c>
      <c r="E1975" s="9" t="str">
        <f>_xlfn.XLOOKUP(D1975, Content!A:A, Content!C:C, "NONE")</f>
        <v>Tamil</v>
      </c>
    </row>
    <row r="1976" spans="1:5" x14ac:dyDescent="0.3">
      <c r="A1976" s="9">
        <v>10186</v>
      </c>
      <c r="B1976" s="10" cm="1">
        <f t="array" ref="B1976">_xlfn._xlws.FILTER(Bookings!C:C, (Bookings!A:A=A1976) * (Bookings!D:D="New"), "NONE")</f>
        <v>44816</v>
      </c>
      <c r="C1976" s="10">
        <v>45352</v>
      </c>
      <c r="D1976" s="9" t="str">
        <v>ef45c45f</v>
      </c>
      <c r="E1976" s="9" t="str">
        <f>_xlfn.XLOOKUP(D1976, Content!A:A, Content!C:C, "NONE")</f>
        <v>Tamil</v>
      </c>
    </row>
    <row r="1977" spans="1:5" x14ac:dyDescent="0.3">
      <c r="A1977" s="9">
        <v>10187</v>
      </c>
      <c r="B1977" s="10" cm="1">
        <f t="array" ref="B1977">_xlfn._xlws.FILTER(Bookings!C:C, (Bookings!A:A=A1977) * (Bookings!D:D="New"), "NONE")</f>
        <v>44509</v>
      </c>
      <c r="C1977" s="10">
        <v>45474</v>
      </c>
      <c r="D1977" s="9" t="str">
        <v>c5c4fdf9</v>
      </c>
      <c r="E1977" s="9" t="str">
        <f>_xlfn.XLOOKUP(D1977, Content!A:A, Content!C:C, "NONE")</f>
        <v>Telugu</v>
      </c>
    </row>
    <row r="1978" spans="1:5" x14ac:dyDescent="0.3">
      <c r="A1978" s="9">
        <v>10187</v>
      </c>
      <c r="B1978" s="10" cm="1">
        <f t="array" ref="B1978">_xlfn._xlws.FILTER(Bookings!C:C, (Bookings!A:A=A1978) * (Bookings!D:D="New"), "NONE")</f>
        <v>44509</v>
      </c>
      <c r="C1978" s="10">
        <v>45017</v>
      </c>
      <c r="D1978" s="9" t="str">
        <v>b72e97f6</v>
      </c>
      <c r="E1978" s="9" t="str">
        <f>_xlfn.XLOOKUP(D1978, Content!A:A, Content!C:C, "NONE")</f>
        <v>Hindi</v>
      </c>
    </row>
    <row r="1979" spans="1:5" x14ac:dyDescent="0.3">
      <c r="A1979" s="9">
        <v>10187</v>
      </c>
      <c r="B1979" s="10" cm="1">
        <f t="array" ref="B1979">_xlfn._xlws.FILTER(Bookings!C:C, (Bookings!A:A=A1979) * (Bookings!D:D="New"), "NONE")</f>
        <v>44509</v>
      </c>
      <c r="C1979" s="10">
        <v>45474</v>
      </c>
      <c r="D1979" s="9" t="str">
        <v>c9f9dfdb</v>
      </c>
      <c r="E1979" s="9" t="str">
        <f>_xlfn.XLOOKUP(D1979, Content!A:A, Content!C:C, "NONE")</f>
        <v>Kannada</v>
      </c>
    </row>
    <row r="1980" spans="1:5" x14ac:dyDescent="0.3">
      <c r="A1980" s="9">
        <v>10187</v>
      </c>
      <c r="B1980" s="10" cm="1">
        <f t="array" ref="B1980">_xlfn._xlws.FILTER(Bookings!C:C, (Bookings!A:A=A1980) * (Bookings!D:D="New"), "NONE")</f>
        <v>44509</v>
      </c>
      <c r="C1980" s="10">
        <v>44927</v>
      </c>
      <c r="D1980" s="9" t="str">
        <v>5b93d799</v>
      </c>
      <c r="E1980" s="9" t="str">
        <f>_xlfn.XLOOKUP(D1980, Content!A:A, Content!C:C, "NONE")</f>
        <v>English</v>
      </c>
    </row>
    <row r="1981" spans="1:5" x14ac:dyDescent="0.3">
      <c r="A1981" s="9">
        <v>10187</v>
      </c>
      <c r="B1981" s="10" cm="1">
        <f t="array" ref="B1981">_xlfn._xlws.FILTER(Bookings!C:C, (Bookings!A:A=A1981) * (Bookings!D:D="New"), "NONE")</f>
        <v>44509</v>
      </c>
      <c r="C1981" s="10">
        <v>45505</v>
      </c>
      <c r="D1981" s="9" t="str">
        <v>577b4107</v>
      </c>
      <c r="E1981" s="9" t="str">
        <f>_xlfn.XLOOKUP(D1981, Content!A:A, Content!C:C, "NONE")</f>
        <v>Malayalam</v>
      </c>
    </row>
    <row r="1982" spans="1:5" x14ac:dyDescent="0.3">
      <c r="A1982" s="9">
        <v>10187</v>
      </c>
      <c r="B1982" s="10" cm="1">
        <f t="array" ref="B1982">_xlfn._xlws.FILTER(Bookings!C:C, (Bookings!A:A=A1982) * (Bookings!D:D="New"), "NONE")</f>
        <v>44509</v>
      </c>
      <c r="C1982" s="10">
        <v>44743</v>
      </c>
      <c r="D1982" s="9" t="str">
        <v>18f2ed16</v>
      </c>
      <c r="E1982" s="9" t="str">
        <f>_xlfn.XLOOKUP(D1982, Content!A:A, Content!C:C, "NONE")</f>
        <v>Malayalam</v>
      </c>
    </row>
    <row r="1983" spans="1:5" x14ac:dyDescent="0.3">
      <c r="A1983" s="9">
        <v>10187</v>
      </c>
      <c r="B1983" s="10" cm="1">
        <f t="array" ref="B1983">_xlfn._xlws.FILTER(Bookings!C:C, (Bookings!A:A=A1983) * (Bookings!D:D="New"), "NONE")</f>
        <v>44509</v>
      </c>
      <c r="C1983" s="10">
        <v>45566</v>
      </c>
      <c r="D1983" s="9" t="str">
        <v>fda707e0</v>
      </c>
      <c r="E1983" s="9" t="str">
        <f>_xlfn.XLOOKUP(D1983, Content!A:A, Content!C:C, "NONE")</f>
        <v>Tamil</v>
      </c>
    </row>
    <row r="1984" spans="1:5" x14ac:dyDescent="0.3">
      <c r="A1984" s="9">
        <v>10187</v>
      </c>
      <c r="B1984" s="10" cm="1">
        <f t="array" ref="B1984">_xlfn._xlws.FILTER(Bookings!C:C, (Bookings!A:A=A1984) * (Bookings!D:D="New"), "NONE")</f>
        <v>44509</v>
      </c>
      <c r="C1984" s="10">
        <v>45413</v>
      </c>
      <c r="D1984" s="9" t="str">
        <v>2560b2d1</v>
      </c>
      <c r="E1984" s="9" t="str">
        <f>_xlfn.XLOOKUP(D1984, Content!A:A, Content!C:C, "NONE")</f>
        <v>Telugu</v>
      </c>
    </row>
    <row r="1985" spans="1:5" x14ac:dyDescent="0.3">
      <c r="A1985" s="9">
        <v>10187</v>
      </c>
      <c r="B1985" s="10" cm="1">
        <f t="array" ref="B1985">_xlfn._xlws.FILTER(Bookings!C:C, (Bookings!A:A=A1985) * (Bookings!D:D="New"), "NONE")</f>
        <v>44509</v>
      </c>
      <c r="C1985" s="10">
        <v>44652</v>
      </c>
      <c r="D1985" s="9" t="str">
        <v>420e1019</v>
      </c>
      <c r="E1985" s="9" t="str">
        <f>_xlfn.XLOOKUP(D1985, Content!A:A, Content!C:C, "NONE")</f>
        <v>Tamil</v>
      </c>
    </row>
    <row r="1986" spans="1:5" x14ac:dyDescent="0.3">
      <c r="A1986" s="9">
        <v>10187</v>
      </c>
      <c r="B1986" s="10" cm="1">
        <f t="array" ref="B1986">_xlfn._xlws.FILTER(Bookings!C:C, (Bookings!A:A=A1986) * (Bookings!D:D="New"), "NONE")</f>
        <v>44509</v>
      </c>
      <c r="C1986" s="10">
        <v>45231</v>
      </c>
      <c r="D1986" s="9" t="str">
        <v>fa1a76a3</v>
      </c>
      <c r="E1986" s="9" t="str">
        <f>_xlfn.XLOOKUP(D1986, Content!A:A, Content!C:C, "NONE")</f>
        <v>Tamil</v>
      </c>
    </row>
    <row r="1987" spans="1:5" x14ac:dyDescent="0.3">
      <c r="A1987" s="9">
        <v>10187</v>
      </c>
      <c r="B1987" s="10" cm="1">
        <f t="array" ref="B1987">_xlfn._xlws.FILTER(Bookings!C:C, (Bookings!A:A=A1987) * (Bookings!D:D="New"), "NONE")</f>
        <v>44509</v>
      </c>
      <c r="C1987" s="10">
        <v>45505</v>
      </c>
      <c r="D1987" s="9" t="str">
        <v>fd1ad95a</v>
      </c>
      <c r="E1987" s="9" t="str">
        <f>_xlfn.XLOOKUP(D1987, Content!A:A, Content!C:C, "NONE")</f>
        <v>English</v>
      </c>
    </row>
    <row r="1988" spans="1:5" x14ac:dyDescent="0.3">
      <c r="A1988" s="9">
        <v>10187</v>
      </c>
      <c r="B1988" s="10" cm="1">
        <f t="array" ref="B1988">_xlfn._xlws.FILTER(Bookings!C:C, (Bookings!A:A=A1988) * (Bookings!D:D="New"), "NONE")</f>
        <v>44509</v>
      </c>
      <c r="C1988" s="10">
        <v>44927</v>
      </c>
      <c r="D1988" s="9" t="str">
        <v>5988d89d</v>
      </c>
      <c r="E1988" s="9" t="str">
        <f>_xlfn.XLOOKUP(D1988, Content!A:A, Content!C:C, "NONE")</f>
        <v>Hindi</v>
      </c>
    </row>
    <row r="1989" spans="1:5" x14ac:dyDescent="0.3">
      <c r="A1989" s="9">
        <v>10187</v>
      </c>
      <c r="B1989" s="10" cm="1">
        <f t="array" ref="B1989">_xlfn._xlws.FILTER(Bookings!C:C, (Bookings!A:A=A1989) * (Bookings!D:D="New"), "NONE")</f>
        <v>44509</v>
      </c>
      <c r="C1989" s="10">
        <v>45536</v>
      </c>
      <c r="D1989" s="9" t="str">
        <v>e9c2f251</v>
      </c>
      <c r="E1989" s="9" t="str">
        <f>_xlfn.XLOOKUP(D1989, Content!A:A, Content!C:C, "NONE")</f>
        <v>Telugu</v>
      </c>
    </row>
    <row r="1990" spans="1:5" x14ac:dyDescent="0.3">
      <c r="A1990" s="9">
        <v>10187</v>
      </c>
      <c r="B1990" s="10" cm="1">
        <f t="array" ref="B1990">_xlfn._xlws.FILTER(Bookings!C:C, (Bookings!A:A=A1990) * (Bookings!D:D="New"), "NONE")</f>
        <v>44509</v>
      </c>
      <c r="C1990" s="10">
        <v>44562</v>
      </c>
      <c r="D1990" s="9" t="str">
        <v>b9f74c1c</v>
      </c>
      <c r="E1990" s="9" t="str">
        <f>_xlfn.XLOOKUP(D1990, Content!A:A, Content!C:C, "NONE")</f>
        <v>Malayalam</v>
      </c>
    </row>
    <row r="1991" spans="1:5" x14ac:dyDescent="0.3">
      <c r="A1991" s="9">
        <v>10187</v>
      </c>
      <c r="B1991" s="10" cm="1">
        <f t="array" ref="B1991">_xlfn._xlws.FILTER(Bookings!C:C, (Bookings!A:A=A1991) * (Bookings!D:D="New"), "NONE")</f>
        <v>44509</v>
      </c>
      <c r="C1991" s="10">
        <v>44593</v>
      </c>
      <c r="D1991" s="9" t="str">
        <v>872a4423</v>
      </c>
      <c r="E1991" s="9" t="str">
        <f>_xlfn.XLOOKUP(D1991, Content!A:A, Content!C:C, "NONE")</f>
        <v>Hindi</v>
      </c>
    </row>
    <row r="1992" spans="1:5" x14ac:dyDescent="0.3">
      <c r="A1992" s="9">
        <v>10188</v>
      </c>
      <c r="B1992" s="10" cm="1">
        <f t="array" ref="B1992">_xlfn._xlws.FILTER(Bookings!C:C, (Bookings!A:A=A1992) * (Bookings!D:D="New"), "NONE")</f>
        <v>44883</v>
      </c>
      <c r="C1992" s="10">
        <v>45170</v>
      </c>
      <c r="D1992" s="9" t="str">
        <v>2aac9072</v>
      </c>
      <c r="E1992" s="9" t="str">
        <f>_xlfn.XLOOKUP(D1992, Content!A:A, Content!C:C, "NONE")</f>
        <v>English</v>
      </c>
    </row>
    <row r="1993" spans="1:5" x14ac:dyDescent="0.3">
      <c r="A1993" s="9">
        <v>10188</v>
      </c>
      <c r="B1993" s="10" cm="1">
        <f t="array" ref="B1993">_xlfn._xlws.FILTER(Bookings!C:C, (Bookings!A:A=A1993) * (Bookings!D:D="New"), "NONE")</f>
        <v>44883</v>
      </c>
      <c r="C1993" s="10">
        <v>45444</v>
      </c>
      <c r="D1993" s="9" t="str">
        <v>4cfd0dd8</v>
      </c>
      <c r="E1993" s="9" t="str">
        <f>_xlfn.XLOOKUP(D1993, Content!A:A, Content!C:C, "NONE")</f>
        <v>Kannada</v>
      </c>
    </row>
    <row r="1994" spans="1:5" x14ac:dyDescent="0.3">
      <c r="A1994" s="9">
        <v>10188</v>
      </c>
      <c r="B1994" s="10" cm="1">
        <f t="array" ref="B1994">_xlfn._xlws.FILTER(Bookings!C:C, (Bookings!A:A=A1994) * (Bookings!D:D="New"), "NONE")</f>
        <v>44883</v>
      </c>
      <c r="C1994" s="10">
        <v>44593</v>
      </c>
      <c r="D1994" s="9" t="str">
        <v>5c52d1ad</v>
      </c>
      <c r="E1994" s="9" t="str">
        <f>_xlfn.XLOOKUP(D1994, Content!A:A, Content!C:C, "NONE")</f>
        <v>Telugu</v>
      </c>
    </row>
    <row r="1995" spans="1:5" x14ac:dyDescent="0.3">
      <c r="A1995" s="9">
        <v>10188</v>
      </c>
      <c r="B1995" s="10" cm="1">
        <f t="array" ref="B1995">_xlfn._xlws.FILTER(Bookings!C:C, (Bookings!A:A=A1995) * (Bookings!D:D="New"), "NONE")</f>
        <v>44883</v>
      </c>
      <c r="C1995" s="10">
        <v>44835</v>
      </c>
      <c r="D1995" s="9" t="str">
        <v>0cbc4720</v>
      </c>
      <c r="E1995" s="9" t="str">
        <f>_xlfn.XLOOKUP(D1995, Content!A:A, Content!C:C, "NONE")</f>
        <v>Hindi</v>
      </c>
    </row>
    <row r="1996" spans="1:5" x14ac:dyDescent="0.3">
      <c r="A1996" s="9">
        <v>10188</v>
      </c>
      <c r="B1996" s="10" cm="1">
        <f t="array" ref="B1996">_xlfn._xlws.FILTER(Bookings!C:C, (Bookings!A:A=A1996) * (Bookings!D:D="New"), "NONE")</f>
        <v>44883</v>
      </c>
      <c r="C1996" s="10">
        <v>45383</v>
      </c>
      <c r="D1996" s="9" t="str">
        <v>6cec19a5</v>
      </c>
      <c r="E1996" s="9" t="str">
        <f>_xlfn.XLOOKUP(D1996, Content!A:A, Content!C:C, "NONE")</f>
        <v>Malayalam</v>
      </c>
    </row>
    <row r="1997" spans="1:5" x14ac:dyDescent="0.3">
      <c r="A1997" s="9">
        <v>10188</v>
      </c>
      <c r="B1997" s="10" cm="1">
        <f t="array" ref="B1997">_xlfn._xlws.FILTER(Bookings!C:C, (Bookings!A:A=A1997) * (Bookings!D:D="New"), "NONE")</f>
        <v>44883</v>
      </c>
      <c r="C1997" s="10">
        <v>44621</v>
      </c>
      <c r="D1997" s="9" t="str">
        <v>fda707e0</v>
      </c>
      <c r="E1997" s="9" t="str">
        <f>_xlfn.XLOOKUP(D1997, Content!A:A, Content!C:C, "NONE")</f>
        <v>Tamil</v>
      </c>
    </row>
    <row r="1998" spans="1:5" x14ac:dyDescent="0.3">
      <c r="A1998" s="9">
        <v>10188</v>
      </c>
      <c r="B1998" s="10" cm="1">
        <f t="array" ref="B1998">_xlfn._xlws.FILTER(Bookings!C:C, (Bookings!A:A=A1998) * (Bookings!D:D="New"), "NONE")</f>
        <v>44883</v>
      </c>
      <c r="C1998" s="10">
        <v>45505</v>
      </c>
      <c r="D1998" s="9" t="str">
        <v>7fd28e87</v>
      </c>
      <c r="E1998" s="9" t="str">
        <f>_xlfn.XLOOKUP(D1998, Content!A:A, Content!C:C, "NONE")</f>
        <v>Malayalam</v>
      </c>
    </row>
    <row r="1999" spans="1:5" x14ac:dyDescent="0.3">
      <c r="A1999" s="9">
        <v>10189</v>
      </c>
      <c r="B1999" s="10" cm="1">
        <f t="array" ref="B1999">_xlfn._xlws.FILTER(Bookings!C:C, (Bookings!A:A=A1999) * (Bookings!D:D="New"), "NONE")</f>
        <v>44439</v>
      </c>
      <c r="C1999" s="10">
        <v>45597</v>
      </c>
      <c r="D1999" s="9" t="str">
        <v>6cec19a5</v>
      </c>
      <c r="E1999" s="9" t="str">
        <f>_xlfn.XLOOKUP(D1999, Content!A:A, Content!C:C, "NONE")</f>
        <v>Malayalam</v>
      </c>
    </row>
    <row r="2000" spans="1:5" x14ac:dyDescent="0.3">
      <c r="A2000" s="9">
        <v>10189</v>
      </c>
      <c r="B2000" s="10" cm="1">
        <f t="array" ref="B2000">_xlfn._xlws.FILTER(Bookings!C:C, (Bookings!A:A=A2000) * (Bookings!D:D="New"), "NONE")</f>
        <v>44439</v>
      </c>
      <c r="C2000" s="10">
        <v>44835</v>
      </c>
      <c r="D2000" s="9" t="str">
        <v>f72d44e6</v>
      </c>
      <c r="E2000" s="9" t="str">
        <f>_xlfn.XLOOKUP(D2000, Content!A:A, Content!C:C, "NONE")</f>
        <v>Malayalam</v>
      </c>
    </row>
    <row r="2001" spans="1:5" x14ac:dyDescent="0.3">
      <c r="A2001" s="9">
        <v>10189</v>
      </c>
      <c r="B2001" s="10" cm="1">
        <f t="array" ref="B2001">_xlfn._xlws.FILTER(Bookings!C:C, (Bookings!A:A=A2001) * (Bookings!D:D="New"), "NONE")</f>
        <v>44439</v>
      </c>
      <c r="C2001" s="10">
        <v>44774</v>
      </c>
      <c r="D2001" s="9" t="str">
        <v>40fb817f</v>
      </c>
      <c r="E2001" s="9" t="str">
        <f>_xlfn.XLOOKUP(D2001, Content!A:A, Content!C:C, "NONE")</f>
        <v>Kannada</v>
      </c>
    </row>
    <row r="2002" spans="1:5" x14ac:dyDescent="0.3">
      <c r="A2002" s="9">
        <v>10189</v>
      </c>
      <c r="B2002" s="10" cm="1">
        <f t="array" ref="B2002">_xlfn._xlws.FILTER(Bookings!C:C, (Bookings!A:A=A2002) * (Bookings!D:D="New"), "NONE")</f>
        <v>44439</v>
      </c>
      <c r="C2002" s="10">
        <v>45627</v>
      </c>
      <c r="D2002" s="9" t="str">
        <v>39c8c16a</v>
      </c>
      <c r="E2002" s="9" t="str">
        <f>_xlfn.XLOOKUP(D2002, Content!A:A, Content!C:C, "NONE")</f>
        <v>Malayalam</v>
      </c>
    </row>
    <row r="2003" spans="1:5" x14ac:dyDescent="0.3">
      <c r="A2003" s="9">
        <v>10189</v>
      </c>
      <c r="B2003" s="10" cm="1">
        <f t="array" ref="B2003">_xlfn._xlws.FILTER(Bookings!C:C, (Bookings!A:A=A2003) * (Bookings!D:D="New"), "NONE")</f>
        <v>44439</v>
      </c>
      <c r="C2003" s="10">
        <v>44621</v>
      </c>
      <c r="D2003" s="9" t="str">
        <v>92becfc7</v>
      </c>
      <c r="E2003" s="9" t="str">
        <f>_xlfn.XLOOKUP(D2003, Content!A:A, Content!C:C, "NONE")</f>
        <v>Hindi</v>
      </c>
    </row>
    <row r="2004" spans="1:5" x14ac:dyDescent="0.3">
      <c r="A2004" s="9">
        <v>10189</v>
      </c>
      <c r="B2004" s="10" cm="1">
        <f t="array" ref="B2004">_xlfn._xlws.FILTER(Bookings!C:C, (Bookings!A:A=A2004) * (Bookings!D:D="New"), "NONE")</f>
        <v>44439</v>
      </c>
      <c r="C2004" s="10">
        <v>45170</v>
      </c>
      <c r="D2004" s="9" t="str">
        <v>9787b7de</v>
      </c>
      <c r="E2004" s="9" t="str">
        <f>_xlfn.XLOOKUP(D2004, Content!A:A, Content!C:C, "NONE")</f>
        <v>Tamil</v>
      </c>
    </row>
    <row r="2005" spans="1:5" x14ac:dyDescent="0.3">
      <c r="A2005" s="9">
        <v>10189</v>
      </c>
      <c r="B2005" s="10" cm="1">
        <f t="array" ref="B2005">_xlfn._xlws.FILTER(Bookings!C:C, (Bookings!A:A=A2005) * (Bookings!D:D="New"), "NONE")</f>
        <v>44439</v>
      </c>
      <c r="C2005" s="10">
        <v>45108</v>
      </c>
      <c r="D2005" s="9" t="str">
        <v>f83fb848</v>
      </c>
      <c r="E2005" s="9" t="str">
        <f>_xlfn.XLOOKUP(D2005, Content!A:A, Content!C:C, "NONE")</f>
        <v>Malayalam</v>
      </c>
    </row>
    <row r="2006" spans="1:5" x14ac:dyDescent="0.3">
      <c r="A2006" s="9">
        <v>10189</v>
      </c>
      <c r="B2006" s="10" cm="1">
        <f t="array" ref="B2006">_xlfn._xlws.FILTER(Bookings!C:C, (Bookings!A:A=A2006) * (Bookings!D:D="New"), "NONE")</f>
        <v>44439</v>
      </c>
      <c r="C2006" s="10">
        <v>44927</v>
      </c>
      <c r="D2006" s="9" t="str">
        <v>fd1ad95a</v>
      </c>
      <c r="E2006" s="9" t="str">
        <f>_xlfn.XLOOKUP(D2006, Content!A:A, Content!C:C, "NONE")</f>
        <v>English</v>
      </c>
    </row>
    <row r="2007" spans="1:5" x14ac:dyDescent="0.3">
      <c r="A2007" s="9">
        <v>10189</v>
      </c>
      <c r="B2007" s="10" cm="1">
        <f t="array" ref="B2007">_xlfn._xlws.FILTER(Bookings!C:C, (Bookings!A:A=A2007) * (Bookings!D:D="New"), "NONE")</f>
        <v>44439</v>
      </c>
      <c r="C2007" s="10">
        <v>45231</v>
      </c>
      <c r="D2007" s="9" t="str">
        <v>7fb18db3</v>
      </c>
      <c r="E2007" s="9" t="str">
        <f>_xlfn.XLOOKUP(D2007, Content!A:A, Content!C:C, "NONE")</f>
        <v>Hindi</v>
      </c>
    </row>
    <row r="2008" spans="1:5" x14ac:dyDescent="0.3">
      <c r="A2008" s="9">
        <v>10189</v>
      </c>
      <c r="B2008" s="10" cm="1">
        <f t="array" ref="B2008">_xlfn._xlws.FILTER(Bookings!C:C, (Bookings!A:A=A2008) * (Bookings!D:D="New"), "NONE")</f>
        <v>44439</v>
      </c>
      <c r="C2008" s="10">
        <v>45323</v>
      </c>
      <c r="D2008" s="9" t="str">
        <v>c324f9b4</v>
      </c>
      <c r="E2008" s="9" t="str">
        <f>_xlfn.XLOOKUP(D2008, Content!A:A, Content!C:C, "NONE")</f>
        <v>Tamil</v>
      </c>
    </row>
    <row r="2009" spans="1:5" x14ac:dyDescent="0.3">
      <c r="A2009" s="9">
        <v>10189</v>
      </c>
      <c r="B2009" s="10" cm="1">
        <f t="array" ref="B2009">_xlfn._xlws.FILTER(Bookings!C:C, (Bookings!A:A=A2009) * (Bookings!D:D="New"), "NONE")</f>
        <v>44439</v>
      </c>
      <c r="C2009" s="10">
        <v>45108</v>
      </c>
      <c r="D2009" s="9" t="str">
        <v>53dcee70</v>
      </c>
      <c r="E2009" s="9" t="str">
        <f>_xlfn.XLOOKUP(D2009, Content!A:A, Content!C:C, "NONE")</f>
        <v>Kannada</v>
      </c>
    </row>
    <row r="2010" spans="1:5" x14ac:dyDescent="0.3">
      <c r="A2010" s="9">
        <v>10189</v>
      </c>
      <c r="B2010" s="10" cm="1">
        <f t="array" ref="B2010">_xlfn._xlws.FILTER(Bookings!C:C, (Bookings!A:A=A2010) * (Bookings!D:D="New"), "NONE")</f>
        <v>44439</v>
      </c>
      <c r="C2010" s="10">
        <v>44866</v>
      </c>
      <c r="D2010" s="9" t="str">
        <v>921da29a</v>
      </c>
      <c r="E2010" s="9" t="str">
        <f>_xlfn.XLOOKUP(D2010, Content!A:A, Content!C:C, "NONE")</f>
        <v>English</v>
      </c>
    </row>
    <row r="2011" spans="1:5" x14ac:dyDescent="0.3">
      <c r="A2011" s="9">
        <v>10189</v>
      </c>
      <c r="B2011" s="10" cm="1">
        <f t="array" ref="B2011">_xlfn._xlws.FILTER(Bookings!C:C, (Bookings!A:A=A2011) * (Bookings!D:D="New"), "NONE")</f>
        <v>44439</v>
      </c>
      <c r="C2011" s="10">
        <v>45170</v>
      </c>
      <c r="D2011" s="9" t="str">
        <v>4130ea10</v>
      </c>
      <c r="E2011" s="9" t="str">
        <f>_xlfn.XLOOKUP(D2011, Content!A:A, Content!C:C, "NONE")</f>
        <v>Kannada</v>
      </c>
    </row>
    <row r="2012" spans="1:5" x14ac:dyDescent="0.3">
      <c r="A2012" s="9">
        <v>10190</v>
      </c>
      <c r="B2012" s="10" cm="1">
        <f t="array" ref="B2012">_xlfn._xlws.FILTER(Bookings!C:C, (Bookings!A:A=A2012) * (Bookings!D:D="New"), "NONE")</f>
        <v>45079</v>
      </c>
      <c r="C2012" s="10">
        <v>45323</v>
      </c>
      <c r="D2012" s="9" t="str">
        <v>2aac9072</v>
      </c>
      <c r="E2012" s="9" t="str">
        <f>_xlfn.XLOOKUP(D2012, Content!A:A, Content!C:C, "NONE")</f>
        <v>English</v>
      </c>
    </row>
    <row r="2013" spans="1:5" x14ac:dyDescent="0.3">
      <c r="A2013" s="9">
        <v>10190</v>
      </c>
      <c r="B2013" s="10" cm="1">
        <f t="array" ref="B2013">_xlfn._xlws.FILTER(Bookings!C:C, (Bookings!A:A=A2013) * (Bookings!D:D="New"), "NONE")</f>
        <v>45079</v>
      </c>
      <c r="C2013" s="10">
        <v>44743</v>
      </c>
      <c r="D2013" s="9" t="str">
        <v>c5000cc1</v>
      </c>
      <c r="E2013" s="9" t="str">
        <f>_xlfn.XLOOKUP(D2013, Content!A:A, Content!C:C, "NONE")</f>
        <v>Malayalam</v>
      </c>
    </row>
    <row r="2014" spans="1:5" x14ac:dyDescent="0.3">
      <c r="A2014" s="9">
        <v>10190</v>
      </c>
      <c r="B2014" s="10" cm="1">
        <f t="array" ref="B2014">_xlfn._xlws.FILTER(Bookings!C:C, (Bookings!A:A=A2014) * (Bookings!D:D="New"), "NONE")</f>
        <v>45079</v>
      </c>
      <c r="C2014" s="10">
        <v>44958</v>
      </c>
      <c r="D2014" s="9" t="str">
        <v>cc9d9893</v>
      </c>
      <c r="E2014" s="9" t="str">
        <f>_xlfn.XLOOKUP(D2014, Content!A:A, Content!C:C, "NONE")</f>
        <v>Malayalam</v>
      </c>
    </row>
    <row r="2015" spans="1:5" x14ac:dyDescent="0.3">
      <c r="A2015" s="9">
        <v>10190</v>
      </c>
      <c r="B2015" s="10" cm="1">
        <f t="array" ref="B2015">_xlfn._xlws.FILTER(Bookings!C:C, (Bookings!A:A=A2015) * (Bookings!D:D="New"), "NONE")</f>
        <v>45079</v>
      </c>
      <c r="C2015" s="10">
        <v>44986</v>
      </c>
      <c r="D2015" s="9" t="str">
        <v>586db896</v>
      </c>
      <c r="E2015" s="9" t="str">
        <f>_xlfn.XLOOKUP(D2015, Content!A:A, Content!C:C, "NONE")</f>
        <v>Tamil</v>
      </c>
    </row>
    <row r="2016" spans="1:5" x14ac:dyDescent="0.3">
      <c r="A2016" s="9">
        <v>10190</v>
      </c>
      <c r="B2016" s="10" cm="1">
        <f t="array" ref="B2016">_xlfn._xlws.FILTER(Bookings!C:C, (Bookings!A:A=A2016) * (Bookings!D:D="New"), "NONE")</f>
        <v>45079</v>
      </c>
      <c r="C2016" s="10">
        <v>44562</v>
      </c>
      <c r="D2016" s="9" t="str">
        <v>10101146</v>
      </c>
      <c r="E2016" s="9" t="str">
        <f>_xlfn.XLOOKUP(D2016, Content!A:A, Content!C:C, "NONE")</f>
        <v>Telugu</v>
      </c>
    </row>
    <row r="2017" spans="1:5" x14ac:dyDescent="0.3">
      <c r="A2017" s="9">
        <v>10191</v>
      </c>
      <c r="B2017" s="10" cm="1">
        <f t="array" ref="B2017">_xlfn._xlws.FILTER(Bookings!C:C, (Bookings!A:A=A2017) * (Bookings!D:D="New"), "NONE")</f>
        <v>45000</v>
      </c>
      <c r="C2017" s="10">
        <v>45108</v>
      </c>
      <c r="D2017" s="9" t="str">
        <v>5988d89d</v>
      </c>
      <c r="E2017" s="9" t="str">
        <f>_xlfn.XLOOKUP(D2017, Content!A:A, Content!C:C, "NONE")</f>
        <v>Hindi</v>
      </c>
    </row>
    <row r="2018" spans="1:5" x14ac:dyDescent="0.3">
      <c r="A2018" s="9">
        <v>10191</v>
      </c>
      <c r="B2018" s="10" cm="1">
        <f t="array" ref="B2018">_xlfn._xlws.FILTER(Bookings!C:C, (Bookings!A:A=A2018) * (Bookings!D:D="New"), "NONE")</f>
        <v>45000</v>
      </c>
      <c r="C2018" s="10">
        <v>44652</v>
      </c>
      <c r="D2018" s="9" t="str">
        <v>6148f50b</v>
      </c>
      <c r="E2018" s="9" t="str">
        <f>_xlfn.XLOOKUP(D2018, Content!A:A, Content!C:C, "NONE")</f>
        <v>Tamil</v>
      </c>
    </row>
    <row r="2019" spans="1:5" x14ac:dyDescent="0.3">
      <c r="A2019" s="9">
        <v>10191</v>
      </c>
      <c r="B2019" s="10" cm="1">
        <f t="array" ref="B2019">_xlfn._xlws.FILTER(Bookings!C:C, (Bookings!A:A=A2019) * (Bookings!D:D="New"), "NONE")</f>
        <v>45000</v>
      </c>
      <c r="C2019" s="10">
        <v>45292</v>
      </c>
      <c r="D2019" s="9" t="str">
        <v>b142e834</v>
      </c>
      <c r="E2019" s="9" t="str">
        <f>_xlfn.XLOOKUP(D2019, Content!A:A, Content!C:C, "NONE")</f>
        <v>Hindi</v>
      </c>
    </row>
    <row r="2020" spans="1:5" x14ac:dyDescent="0.3">
      <c r="A2020" s="9">
        <v>10191</v>
      </c>
      <c r="B2020" s="10" cm="1">
        <f t="array" ref="B2020">_xlfn._xlws.FILTER(Bookings!C:C, (Bookings!A:A=A2020) * (Bookings!D:D="New"), "NONE")</f>
        <v>45000</v>
      </c>
      <c r="C2020" s="10">
        <v>44958</v>
      </c>
      <c r="D2020" s="9" t="str">
        <v>7bc7f2c7</v>
      </c>
      <c r="E2020" s="9" t="str">
        <f>_xlfn.XLOOKUP(D2020, Content!A:A, Content!C:C, "NONE")</f>
        <v>Tamil</v>
      </c>
    </row>
    <row r="2021" spans="1:5" x14ac:dyDescent="0.3">
      <c r="A2021" s="9">
        <v>10191</v>
      </c>
      <c r="B2021" s="10" cm="1">
        <f t="array" ref="B2021">_xlfn._xlws.FILTER(Bookings!C:C, (Bookings!A:A=A2021) * (Bookings!D:D="New"), "NONE")</f>
        <v>45000</v>
      </c>
      <c r="C2021" s="10">
        <v>45352</v>
      </c>
      <c r="D2021" s="9" t="str">
        <v>c5000cc1</v>
      </c>
      <c r="E2021" s="9" t="str">
        <f>_xlfn.XLOOKUP(D2021, Content!A:A, Content!C:C, "NONE")</f>
        <v>Malayalam</v>
      </c>
    </row>
    <row r="2022" spans="1:5" x14ac:dyDescent="0.3">
      <c r="A2022" s="9">
        <v>10191</v>
      </c>
      <c r="B2022" s="10" cm="1">
        <f t="array" ref="B2022">_xlfn._xlws.FILTER(Bookings!C:C, (Bookings!A:A=A2022) * (Bookings!D:D="New"), "NONE")</f>
        <v>45000</v>
      </c>
      <c r="C2022" s="10">
        <v>44835</v>
      </c>
      <c r="D2022" s="9" t="str">
        <v>92becfc7</v>
      </c>
      <c r="E2022" s="9" t="str">
        <f>_xlfn.XLOOKUP(D2022, Content!A:A, Content!C:C, "NONE")</f>
        <v>Hindi</v>
      </c>
    </row>
    <row r="2023" spans="1:5" x14ac:dyDescent="0.3">
      <c r="A2023" s="9">
        <v>10191</v>
      </c>
      <c r="B2023" s="10" cm="1">
        <f t="array" ref="B2023">_xlfn._xlws.FILTER(Bookings!C:C, (Bookings!A:A=A2023) * (Bookings!D:D="New"), "NONE")</f>
        <v>45000</v>
      </c>
      <c r="C2023" s="10">
        <v>44593</v>
      </c>
      <c r="D2023" s="9" t="str">
        <v>607da286</v>
      </c>
      <c r="E2023" s="9" t="str">
        <f>_xlfn.XLOOKUP(D2023, Content!A:A, Content!C:C, "NONE")</f>
        <v>Kannada</v>
      </c>
    </row>
    <row r="2024" spans="1:5" x14ac:dyDescent="0.3">
      <c r="A2024" s="9">
        <v>10191</v>
      </c>
      <c r="B2024" s="10" cm="1">
        <f t="array" ref="B2024">_xlfn._xlws.FILTER(Bookings!C:C, (Bookings!A:A=A2024) * (Bookings!D:D="New"), "NONE")</f>
        <v>45000</v>
      </c>
      <c r="C2024" s="10">
        <v>45017</v>
      </c>
      <c r="D2024" s="9" t="str">
        <v>9452bf77</v>
      </c>
      <c r="E2024" s="9" t="str">
        <f>_xlfn.XLOOKUP(D2024, Content!A:A, Content!C:C, "NONE")</f>
        <v>English</v>
      </c>
    </row>
    <row r="2025" spans="1:5" x14ac:dyDescent="0.3">
      <c r="A2025" s="9">
        <v>10191</v>
      </c>
      <c r="B2025" s="10" cm="1">
        <f t="array" ref="B2025">_xlfn._xlws.FILTER(Bookings!C:C, (Bookings!A:A=A2025) * (Bookings!D:D="New"), "NONE")</f>
        <v>45000</v>
      </c>
      <c r="C2025" s="10">
        <v>45078</v>
      </c>
      <c r="D2025" s="9" t="str">
        <v>b49e8b74</v>
      </c>
      <c r="E2025" s="9" t="str">
        <f>_xlfn.XLOOKUP(D2025, Content!A:A, Content!C:C, "NONE")</f>
        <v>English</v>
      </c>
    </row>
    <row r="2026" spans="1:5" x14ac:dyDescent="0.3">
      <c r="A2026" s="9">
        <v>10191</v>
      </c>
      <c r="B2026" s="10" cm="1">
        <f t="array" ref="B2026">_xlfn._xlws.FILTER(Bookings!C:C, (Bookings!A:A=A2026) * (Bookings!D:D="New"), "NONE")</f>
        <v>45000</v>
      </c>
      <c r="C2026" s="10">
        <v>44835</v>
      </c>
      <c r="D2026" s="9" t="str">
        <v>0cbc4720</v>
      </c>
      <c r="E2026" s="9" t="str">
        <f>_xlfn.XLOOKUP(D2026, Content!A:A, Content!C:C, "NONE")</f>
        <v>Hindi</v>
      </c>
    </row>
    <row r="2027" spans="1:5" x14ac:dyDescent="0.3">
      <c r="A2027" s="9">
        <v>10191</v>
      </c>
      <c r="B2027" s="10" cm="1">
        <f t="array" ref="B2027">_xlfn._xlws.FILTER(Bookings!C:C, (Bookings!A:A=A2027) * (Bookings!D:D="New"), "NONE")</f>
        <v>45000</v>
      </c>
      <c r="C2027" s="10">
        <v>44621</v>
      </c>
      <c r="D2027" s="9" t="str">
        <v>fda707e0</v>
      </c>
      <c r="E2027" s="9" t="str">
        <f>_xlfn.XLOOKUP(D2027, Content!A:A, Content!C:C, "NONE")</f>
        <v>Tamil</v>
      </c>
    </row>
    <row r="2028" spans="1:5" x14ac:dyDescent="0.3">
      <c r="A2028" s="9">
        <v>10192</v>
      </c>
      <c r="B2028" s="10" cm="1">
        <f t="array" ref="B2028">_xlfn._xlws.FILTER(Bookings!C:C, (Bookings!A:A=A2028) * (Bookings!D:D="New"), "NONE")</f>
        <v>44636</v>
      </c>
      <c r="C2028" s="10">
        <v>45078</v>
      </c>
      <c r="D2028" s="9" t="str">
        <v>07976026</v>
      </c>
      <c r="E2028" s="9" t="str">
        <f>_xlfn.XLOOKUP(D2028, Content!A:A, Content!C:C, "NONE")</f>
        <v>Malayalam</v>
      </c>
    </row>
    <row r="2029" spans="1:5" x14ac:dyDescent="0.3">
      <c r="A2029" s="9">
        <v>10192</v>
      </c>
      <c r="B2029" s="10" cm="1">
        <f t="array" ref="B2029">_xlfn._xlws.FILTER(Bookings!C:C, (Bookings!A:A=A2029) * (Bookings!D:D="New"), "NONE")</f>
        <v>44636</v>
      </c>
      <c r="C2029" s="10">
        <v>45078</v>
      </c>
      <c r="D2029" s="9" t="str">
        <v>e24dee1d</v>
      </c>
      <c r="E2029" s="9" t="str">
        <f>_xlfn.XLOOKUP(D2029, Content!A:A, Content!C:C, "NONE")</f>
        <v>Telugu</v>
      </c>
    </row>
    <row r="2030" spans="1:5" x14ac:dyDescent="0.3">
      <c r="A2030" s="9">
        <v>10192</v>
      </c>
      <c r="B2030" s="10" cm="1">
        <f t="array" ref="B2030">_xlfn._xlws.FILTER(Bookings!C:C, (Bookings!A:A=A2030) * (Bookings!D:D="New"), "NONE")</f>
        <v>44636</v>
      </c>
      <c r="C2030" s="10">
        <v>44621</v>
      </c>
      <c r="D2030" s="9" t="str">
        <v>2f9c6d63</v>
      </c>
      <c r="E2030" s="9" t="str">
        <f>_xlfn.XLOOKUP(D2030, Content!A:A, Content!C:C, "NONE")</f>
        <v>Tamil</v>
      </c>
    </row>
    <row r="2031" spans="1:5" x14ac:dyDescent="0.3">
      <c r="A2031" s="9">
        <v>10192</v>
      </c>
      <c r="B2031" s="10" cm="1">
        <f t="array" ref="B2031">_xlfn._xlws.FILTER(Bookings!C:C, (Bookings!A:A=A2031) * (Bookings!D:D="New"), "NONE")</f>
        <v>44636</v>
      </c>
      <c r="C2031" s="10">
        <v>44652</v>
      </c>
      <c r="D2031" s="9" t="str">
        <v>53dcee70</v>
      </c>
      <c r="E2031" s="9" t="str">
        <f>_xlfn.XLOOKUP(D2031, Content!A:A, Content!C:C, "NONE")</f>
        <v>Kannada</v>
      </c>
    </row>
    <row r="2032" spans="1:5" x14ac:dyDescent="0.3">
      <c r="A2032" s="9">
        <v>10192</v>
      </c>
      <c r="B2032" s="10" cm="1">
        <f t="array" ref="B2032">_xlfn._xlws.FILTER(Bookings!C:C, (Bookings!A:A=A2032) * (Bookings!D:D="New"), "NONE")</f>
        <v>44636</v>
      </c>
      <c r="C2032" s="10">
        <v>45474</v>
      </c>
      <c r="D2032" s="9" t="str">
        <v>566c44a8</v>
      </c>
      <c r="E2032" s="9" t="str">
        <f>_xlfn.XLOOKUP(D2032, Content!A:A, Content!C:C, "NONE")</f>
        <v>Tamil</v>
      </c>
    </row>
    <row r="2033" spans="1:5" x14ac:dyDescent="0.3">
      <c r="A2033" s="9">
        <v>10193</v>
      </c>
      <c r="B2033" s="10" cm="1">
        <f t="array" ref="B2033">_xlfn._xlws.FILTER(Bookings!C:C, (Bookings!A:A=A2033) * (Bookings!D:D="New"), "NONE")</f>
        <v>44588</v>
      </c>
      <c r="C2033" s="10">
        <v>44835</v>
      </c>
      <c r="D2033" s="9" t="str">
        <v>ae026103</v>
      </c>
      <c r="E2033" s="9" t="str">
        <f>_xlfn.XLOOKUP(D2033, Content!A:A, Content!C:C, "NONE")</f>
        <v>Kannada</v>
      </c>
    </row>
    <row r="2034" spans="1:5" x14ac:dyDescent="0.3">
      <c r="A2034" s="9">
        <v>10193</v>
      </c>
      <c r="B2034" s="10" cm="1">
        <f t="array" ref="B2034">_xlfn._xlws.FILTER(Bookings!C:C, (Bookings!A:A=A2034) * (Bookings!D:D="New"), "NONE")</f>
        <v>44588</v>
      </c>
      <c r="C2034" s="10">
        <v>44713</v>
      </c>
      <c r="D2034" s="9" t="str">
        <v>6148f50b</v>
      </c>
      <c r="E2034" s="9" t="str">
        <f>_xlfn.XLOOKUP(D2034, Content!A:A, Content!C:C, "NONE")</f>
        <v>Tamil</v>
      </c>
    </row>
    <row r="2035" spans="1:5" x14ac:dyDescent="0.3">
      <c r="A2035" s="9">
        <v>10193</v>
      </c>
      <c r="B2035" s="10" cm="1">
        <f t="array" ref="B2035">_xlfn._xlws.FILTER(Bookings!C:C, (Bookings!A:A=A2035) * (Bookings!D:D="New"), "NONE")</f>
        <v>44588</v>
      </c>
      <c r="C2035" s="10">
        <v>45444</v>
      </c>
      <c r="D2035" s="9" t="str">
        <v>5833d4f3</v>
      </c>
      <c r="E2035" s="9" t="str">
        <f>_xlfn.XLOOKUP(D2035, Content!A:A, Content!C:C, "NONE")</f>
        <v>Malayalam</v>
      </c>
    </row>
    <row r="2036" spans="1:5" x14ac:dyDescent="0.3">
      <c r="A2036" s="9">
        <v>10193</v>
      </c>
      <c r="B2036" s="10" cm="1">
        <f t="array" ref="B2036">_xlfn._xlws.FILTER(Bookings!C:C, (Bookings!A:A=A2036) * (Bookings!D:D="New"), "NONE")</f>
        <v>44588</v>
      </c>
      <c r="C2036" s="10">
        <v>45200</v>
      </c>
      <c r="D2036" s="9" t="str">
        <v>b06fbc58</v>
      </c>
      <c r="E2036" s="9" t="str">
        <f>_xlfn.XLOOKUP(D2036, Content!A:A, Content!C:C, "NONE")</f>
        <v>Telugu</v>
      </c>
    </row>
    <row r="2037" spans="1:5" x14ac:dyDescent="0.3">
      <c r="A2037" s="9">
        <v>10193</v>
      </c>
      <c r="B2037" s="10" cm="1">
        <f t="array" ref="B2037">_xlfn._xlws.FILTER(Bookings!C:C, (Bookings!A:A=A2037) * (Bookings!D:D="New"), "NONE")</f>
        <v>44588</v>
      </c>
      <c r="C2037" s="10">
        <v>44866</v>
      </c>
      <c r="D2037" s="9" t="str">
        <v>fcc640cb</v>
      </c>
      <c r="E2037" s="9" t="str">
        <f>_xlfn.XLOOKUP(D2037, Content!A:A, Content!C:C, "NONE")</f>
        <v>English</v>
      </c>
    </row>
    <row r="2038" spans="1:5" x14ac:dyDescent="0.3">
      <c r="A2038" s="9">
        <v>10193</v>
      </c>
      <c r="B2038" s="10" cm="1">
        <f t="array" ref="B2038">_xlfn._xlws.FILTER(Bookings!C:C, (Bookings!A:A=A2038) * (Bookings!D:D="New"), "NONE")</f>
        <v>44588</v>
      </c>
      <c r="C2038" s="10">
        <v>45352</v>
      </c>
      <c r="D2038" s="9" t="str">
        <v>c324f9b4</v>
      </c>
      <c r="E2038" s="9" t="str">
        <f>_xlfn.XLOOKUP(D2038, Content!A:A, Content!C:C, "NONE")</f>
        <v>Tamil</v>
      </c>
    </row>
    <row r="2039" spans="1:5" x14ac:dyDescent="0.3">
      <c r="A2039" s="9">
        <v>10193</v>
      </c>
      <c r="B2039" s="10" cm="1">
        <f t="array" ref="B2039">_xlfn._xlws.FILTER(Bookings!C:C, (Bookings!A:A=A2039) * (Bookings!D:D="New"), "NONE")</f>
        <v>44588</v>
      </c>
      <c r="C2039" s="10">
        <v>44743</v>
      </c>
      <c r="D2039" s="9" t="str">
        <v>34ac25b9</v>
      </c>
      <c r="E2039" s="9" t="str">
        <f>_xlfn.XLOOKUP(D2039, Content!A:A, Content!C:C, "NONE")</f>
        <v>Kannada</v>
      </c>
    </row>
    <row r="2040" spans="1:5" x14ac:dyDescent="0.3">
      <c r="A2040" s="9">
        <v>10193</v>
      </c>
      <c r="B2040" s="10" cm="1">
        <f t="array" ref="B2040">_xlfn._xlws.FILTER(Bookings!C:C, (Bookings!A:A=A2040) * (Bookings!D:D="New"), "NONE")</f>
        <v>44588</v>
      </c>
      <c r="C2040" s="10">
        <v>45200</v>
      </c>
      <c r="D2040" s="9" t="str">
        <v>3abe3a47</v>
      </c>
      <c r="E2040" s="9" t="str">
        <f>_xlfn.XLOOKUP(D2040, Content!A:A, Content!C:C, "NONE")</f>
        <v>English</v>
      </c>
    </row>
    <row r="2041" spans="1:5" x14ac:dyDescent="0.3">
      <c r="A2041" s="9">
        <v>10193</v>
      </c>
      <c r="B2041" s="10" cm="1">
        <f t="array" ref="B2041">_xlfn._xlws.FILTER(Bookings!C:C, (Bookings!A:A=A2041) * (Bookings!D:D="New"), "NONE")</f>
        <v>44588</v>
      </c>
      <c r="C2041" s="10">
        <v>45323</v>
      </c>
      <c r="D2041" s="9" t="str">
        <v>4130ea10</v>
      </c>
      <c r="E2041" s="9" t="str">
        <f>_xlfn.XLOOKUP(D2041, Content!A:A, Content!C:C, "NONE")</f>
        <v>Kannada</v>
      </c>
    </row>
    <row r="2042" spans="1:5" x14ac:dyDescent="0.3">
      <c r="A2042" s="9">
        <v>10193</v>
      </c>
      <c r="B2042" s="10" cm="1">
        <f t="array" ref="B2042">_xlfn._xlws.FILTER(Bookings!C:C, (Bookings!A:A=A2042) * (Bookings!D:D="New"), "NONE")</f>
        <v>44588</v>
      </c>
      <c r="C2042" s="10">
        <v>44743</v>
      </c>
      <c r="D2042" s="9" t="str">
        <v>e9c2f251</v>
      </c>
      <c r="E2042" s="9" t="str">
        <f>_xlfn.XLOOKUP(D2042, Content!A:A, Content!C:C, "NONE")</f>
        <v>Telugu</v>
      </c>
    </row>
    <row r="2043" spans="1:5" x14ac:dyDescent="0.3">
      <c r="A2043" s="9">
        <v>10193</v>
      </c>
      <c r="B2043" s="10" cm="1">
        <f t="array" ref="B2043">_xlfn._xlws.FILTER(Bookings!C:C, (Bookings!A:A=A2043) * (Bookings!D:D="New"), "NONE")</f>
        <v>44588</v>
      </c>
      <c r="C2043" s="10">
        <v>45536</v>
      </c>
      <c r="D2043" s="9" t="str">
        <v>0be1e40e</v>
      </c>
      <c r="E2043" s="9" t="str">
        <f>_xlfn.XLOOKUP(D2043, Content!A:A, Content!C:C, "NONE")</f>
        <v>Telugu</v>
      </c>
    </row>
    <row r="2044" spans="1:5" x14ac:dyDescent="0.3">
      <c r="A2044" s="9">
        <v>10193</v>
      </c>
      <c r="B2044" s="10" cm="1">
        <f t="array" ref="B2044">_xlfn._xlws.FILTER(Bookings!C:C, (Bookings!A:A=A2044) * (Bookings!D:D="New"), "NONE")</f>
        <v>44588</v>
      </c>
      <c r="C2044" s="10">
        <v>45139</v>
      </c>
      <c r="D2044" s="9" t="str">
        <v>566c44a8</v>
      </c>
      <c r="E2044" s="9" t="str">
        <f>_xlfn.XLOOKUP(D2044, Content!A:A, Content!C:C, "NONE")</f>
        <v>Tamil</v>
      </c>
    </row>
    <row r="2045" spans="1:5" x14ac:dyDescent="0.3">
      <c r="A2045" s="9">
        <v>10193</v>
      </c>
      <c r="B2045" s="10" cm="1">
        <f t="array" ref="B2045">_xlfn._xlws.FILTER(Bookings!C:C, (Bookings!A:A=A2045) * (Bookings!D:D="New"), "NONE")</f>
        <v>44588</v>
      </c>
      <c r="C2045" s="10">
        <v>44743</v>
      </c>
      <c r="D2045" s="9" t="str">
        <v>2fa395f5</v>
      </c>
      <c r="E2045" s="9" t="str">
        <f>_xlfn.XLOOKUP(D2045, Content!A:A, Content!C:C, "NONE")</f>
        <v>Telugu</v>
      </c>
    </row>
    <row r="2046" spans="1:5" x14ac:dyDescent="0.3">
      <c r="A2046" s="9">
        <v>10194</v>
      </c>
      <c r="B2046" s="10" cm="1">
        <f t="array" ref="B2046">_xlfn._xlws.FILTER(Bookings!C:C, (Bookings!A:A=A2046) * (Bookings!D:D="New"), "NONE")</f>
        <v>44530</v>
      </c>
      <c r="C2046" s="10">
        <v>45047</v>
      </c>
      <c r="D2046" s="9" t="str">
        <v>6fc6d737</v>
      </c>
      <c r="E2046" s="9" t="str">
        <f>_xlfn.XLOOKUP(D2046, Content!A:A, Content!C:C, "NONE")</f>
        <v>Malayalam</v>
      </c>
    </row>
    <row r="2047" spans="1:5" x14ac:dyDescent="0.3">
      <c r="A2047" s="9">
        <v>10194</v>
      </c>
      <c r="B2047" s="10" cm="1">
        <f t="array" ref="B2047">_xlfn._xlws.FILTER(Bookings!C:C, (Bookings!A:A=A2047) * (Bookings!D:D="New"), "NONE")</f>
        <v>44530</v>
      </c>
      <c r="C2047" s="10">
        <v>45323</v>
      </c>
      <c r="D2047" s="9" t="str">
        <v>f82d44ce</v>
      </c>
      <c r="E2047" s="9" t="str">
        <f>_xlfn.XLOOKUP(D2047, Content!A:A, Content!C:C, "NONE")</f>
        <v>Telugu</v>
      </c>
    </row>
    <row r="2048" spans="1:5" x14ac:dyDescent="0.3">
      <c r="A2048" s="9">
        <v>10194</v>
      </c>
      <c r="B2048" s="10" cm="1">
        <f t="array" ref="B2048">_xlfn._xlws.FILTER(Bookings!C:C, (Bookings!A:A=A2048) * (Bookings!D:D="New"), "NONE")</f>
        <v>44530</v>
      </c>
      <c r="C2048" s="10">
        <v>45261</v>
      </c>
      <c r="D2048" s="9" t="str">
        <v>19351768</v>
      </c>
      <c r="E2048" s="9" t="str">
        <f>_xlfn.XLOOKUP(D2048, Content!A:A, Content!C:C, "NONE")</f>
        <v>Malayalam</v>
      </c>
    </row>
    <row r="2049" spans="1:5" x14ac:dyDescent="0.3">
      <c r="A2049" s="9">
        <v>10194</v>
      </c>
      <c r="B2049" s="10" cm="1">
        <f t="array" ref="B2049">_xlfn._xlws.FILTER(Bookings!C:C, (Bookings!A:A=A2049) * (Bookings!D:D="New"), "NONE")</f>
        <v>44530</v>
      </c>
      <c r="C2049" s="10">
        <v>44621</v>
      </c>
      <c r="D2049" s="9" t="str">
        <v>b72e97f6</v>
      </c>
      <c r="E2049" s="9" t="str">
        <f>_xlfn.XLOOKUP(D2049, Content!A:A, Content!C:C, "NONE")</f>
        <v>Hindi</v>
      </c>
    </row>
    <row r="2050" spans="1:5" x14ac:dyDescent="0.3">
      <c r="A2050" s="9">
        <v>10194</v>
      </c>
      <c r="B2050" s="10" cm="1">
        <f t="array" ref="B2050">_xlfn._xlws.FILTER(Bookings!C:C, (Bookings!A:A=A2050) * (Bookings!D:D="New"), "NONE")</f>
        <v>44530</v>
      </c>
      <c r="C2050" s="10">
        <v>44593</v>
      </c>
      <c r="D2050" s="9" t="str">
        <v>35e41ff6</v>
      </c>
      <c r="E2050" s="9" t="str">
        <f>_xlfn.XLOOKUP(D2050, Content!A:A, Content!C:C, "NONE")</f>
        <v>Telugu</v>
      </c>
    </row>
    <row r="2051" spans="1:5" x14ac:dyDescent="0.3">
      <c r="A2051" s="9">
        <v>10194</v>
      </c>
      <c r="B2051" s="10" cm="1">
        <f t="array" ref="B2051">_xlfn._xlws.FILTER(Bookings!C:C, (Bookings!A:A=A2051) * (Bookings!D:D="New"), "NONE")</f>
        <v>44530</v>
      </c>
      <c r="C2051" s="10">
        <v>45231</v>
      </c>
      <c r="D2051" s="9" t="str">
        <v>53dcee70</v>
      </c>
      <c r="E2051" s="9" t="str">
        <f>_xlfn.XLOOKUP(D2051, Content!A:A, Content!C:C, "NONE")</f>
        <v>Kannada</v>
      </c>
    </row>
    <row r="2052" spans="1:5" x14ac:dyDescent="0.3">
      <c r="A2052" s="9">
        <v>10195</v>
      </c>
      <c r="B2052" s="10" cm="1">
        <f t="array" ref="B2052">_xlfn._xlws.FILTER(Bookings!C:C, (Bookings!A:A=A2052) * (Bookings!D:D="New"), "NONE")</f>
        <v>44050</v>
      </c>
      <c r="C2052" s="10">
        <v>44743</v>
      </c>
      <c r="D2052" s="9" t="str">
        <v>e2949854</v>
      </c>
      <c r="E2052" s="9" t="str">
        <f>_xlfn.XLOOKUP(D2052, Content!A:A, Content!C:C, "NONE")</f>
        <v>Malayalam</v>
      </c>
    </row>
    <row r="2053" spans="1:5" x14ac:dyDescent="0.3">
      <c r="A2053" s="9">
        <v>10195</v>
      </c>
      <c r="B2053" s="10" cm="1">
        <f t="array" ref="B2053">_xlfn._xlws.FILTER(Bookings!C:C, (Bookings!A:A=A2053) * (Bookings!D:D="New"), "NONE")</f>
        <v>44050</v>
      </c>
      <c r="C2053" s="10">
        <v>45474</v>
      </c>
      <c r="D2053" s="9" t="str">
        <v>591bdfe5</v>
      </c>
      <c r="E2053" s="9" t="str">
        <f>_xlfn.XLOOKUP(D2053, Content!A:A, Content!C:C, "NONE")</f>
        <v>Kannada</v>
      </c>
    </row>
    <row r="2054" spans="1:5" x14ac:dyDescent="0.3">
      <c r="A2054" s="9">
        <v>10195</v>
      </c>
      <c r="B2054" s="10" cm="1">
        <f t="array" ref="B2054">_xlfn._xlws.FILTER(Bookings!C:C, (Bookings!A:A=A2054) * (Bookings!D:D="New"), "NONE")</f>
        <v>44050</v>
      </c>
      <c r="C2054" s="10">
        <v>45413</v>
      </c>
      <c r="D2054" s="9" t="str">
        <v>9767fb4f</v>
      </c>
      <c r="E2054" s="9" t="str">
        <f>_xlfn.XLOOKUP(D2054, Content!A:A, Content!C:C, "NONE")</f>
        <v>Telugu</v>
      </c>
    </row>
    <row r="2055" spans="1:5" x14ac:dyDescent="0.3">
      <c r="A2055" s="9">
        <v>10195</v>
      </c>
      <c r="B2055" s="10" cm="1">
        <f t="array" ref="B2055">_xlfn._xlws.FILTER(Bookings!C:C, (Bookings!A:A=A2055) * (Bookings!D:D="New"), "NONE")</f>
        <v>44050</v>
      </c>
      <c r="C2055" s="10">
        <v>44805</v>
      </c>
      <c r="D2055" s="9" t="str">
        <v>39c8c16a</v>
      </c>
      <c r="E2055" s="9" t="str">
        <f>_xlfn.XLOOKUP(D2055, Content!A:A, Content!C:C, "NONE")</f>
        <v>Malayalam</v>
      </c>
    </row>
    <row r="2056" spans="1:5" x14ac:dyDescent="0.3">
      <c r="A2056" s="9">
        <v>10195</v>
      </c>
      <c r="B2056" s="10" cm="1">
        <f t="array" ref="B2056">_xlfn._xlws.FILTER(Bookings!C:C, (Bookings!A:A=A2056) * (Bookings!D:D="New"), "NONE")</f>
        <v>44050</v>
      </c>
      <c r="C2056" s="10">
        <v>44896</v>
      </c>
      <c r="D2056" s="9" t="str">
        <v>7fb18db3</v>
      </c>
      <c r="E2056" s="9" t="str">
        <f>_xlfn.XLOOKUP(D2056, Content!A:A, Content!C:C, "NONE")</f>
        <v>Hindi</v>
      </c>
    </row>
    <row r="2057" spans="1:5" x14ac:dyDescent="0.3">
      <c r="A2057" s="9">
        <v>10195</v>
      </c>
      <c r="B2057" s="10" cm="1">
        <f t="array" ref="B2057">_xlfn._xlws.FILTER(Bookings!C:C, (Bookings!A:A=A2057) * (Bookings!D:D="New"), "NONE")</f>
        <v>44050</v>
      </c>
      <c r="C2057" s="10">
        <v>44774</v>
      </c>
      <c r="D2057" s="9" t="str">
        <v>9544ce3b</v>
      </c>
      <c r="E2057" s="9" t="str">
        <f>_xlfn.XLOOKUP(D2057, Content!A:A, Content!C:C, "NONE")</f>
        <v>English</v>
      </c>
    </row>
    <row r="2058" spans="1:5" x14ac:dyDescent="0.3">
      <c r="A2058" s="9">
        <v>10196</v>
      </c>
      <c r="B2058" s="10" cm="1">
        <f t="array" ref="B2058">_xlfn._xlws.FILTER(Bookings!C:C, (Bookings!A:A=A2058) * (Bookings!D:D="New"), "NONE")</f>
        <v>45030</v>
      </c>
      <c r="C2058" s="10">
        <v>44835</v>
      </c>
      <c r="D2058" s="9" t="str">
        <v>e24dee1d</v>
      </c>
      <c r="E2058" s="9" t="str">
        <f>_xlfn.XLOOKUP(D2058, Content!A:A, Content!C:C, "NONE")</f>
        <v>Telugu</v>
      </c>
    </row>
    <row r="2059" spans="1:5" x14ac:dyDescent="0.3">
      <c r="A2059" s="9">
        <v>10196</v>
      </c>
      <c r="B2059" s="10" cm="1">
        <f t="array" ref="B2059">_xlfn._xlws.FILTER(Bookings!C:C, (Bookings!A:A=A2059) * (Bookings!D:D="New"), "NONE")</f>
        <v>45030</v>
      </c>
      <c r="C2059" s="10">
        <v>44562</v>
      </c>
      <c r="D2059" s="9" t="str">
        <v>2fa395f5</v>
      </c>
      <c r="E2059" s="9" t="str">
        <f>_xlfn.XLOOKUP(D2059, Content!A:A, Content!C:C, "NONE")</f>
        <v>Telugu</v>
      </c>
    </row>
    <row r="2060" spans="1:5" x14ac:dyDescent="0.3">
      <c r="A2060" s="9">
        <v>10196</v>
      </c>
      <c r="B2060" s="10" cm="1">
        <f t="array" ref="B2060">_xlfn._xlws.FILTER(Bookings!C:C, (Bookings!A:A=A2060) * (Bookings!D:D="New"), "NONE")</f>
        <v>45030</v>
      </c>
      <c r="C2060" s="10">
        <v>44896</v>
      </c>
      <c r="D2060" s="9" t="str">
        <v>fda707e0</v>
      </c>
      <c r="E2060" s="9" t="str">
        <f>_xlfn.XLOOKUP(D2060, Content!A:A, Content!C:C, "NONE")</f>
        <v>Tamil</v>
      </c>
    </row>
    <row r="2061" spans="1:5" x14ac:dyDescent="0.3">
      <c r="A2061" s="9">
        <v>10196</v>
      </c>
      <c r="B2061" s="10" cm="1">
        <f t="array" ref="B2061">_xlfn._xlws.FILTER(Bookings!C:C, (Bookings!A:A=A2061) * (Bookings!D:D="New"), "NONE")</f>
        <v>45030</v>
      </c>
      <c r="C2061" s="10">
        <v>44774</v>
      </c>
      <c r="D2061" s="9" t="str">
        <v>8ab4abc6</v>
      </c>
      <c r="E2061" s="9" t="str">
        <f>_xlfn.XLOOKUP(D2061, Content!A:A, Content!C:C, "NONE")</f>
        <v>Kannada</v>
      </c>
    </row>
    <row r="2062" spans="1:5" x14ac:dyDescent="0.3">
      <c r="A2062" s="9">
        <v>10196</v>
      </c>
      <c r="B2062" s="10" cm="1">
        <f t="array" ref="B2062">_xlfn._xlws.FILTER(Bookings!C:C, (Bookings!A:A=A2062) * (Bookings!D:D="New"), "NONE")</f>
        <v>45030</v>
      </c>
      <c r="C2062" s="10">
        <v>44593</v>
      </c>
      <c r="D2062" s="9" t="str">
        <v>5b93d799</v>
      </c>
      <c r="E2062" s="9" t="str">
        <f>_xlfn.XLOOKUP(D2062, Content!A:A, Content!C:C, "NONE")</f>
        <v>English</v>
      </c>
    </row>
    <row r="2063" spans="1:5" x14ac:dyDescent="0.3">
      <c r="A2063" s="9">
        <v>10196</v>
      </c>
      <c r="B2063" s="10" cm="1">
        <f t="array" ref="B2063">_xlfn._xlws.FILTER(Bookings!C:C, (Bookings!A:A=A2063) * (Bookings!D:D="New"), "NONE")</f>
        <v>45030</v>
      </c>
      <c r="C2063" s="10">
        <v>44593</v>
      </c>
      <c r="D2063" s="9" t="str">
        <v>f6d69d19</v>
      </c>
      <c r="E2063" s="9" t="str">
        <f>_xlfn.XLOOKUP(D2063, Content!A:A, Content!C:C, "NONE")</f>
        <v>English</v>
      </c>
    </row>
    <row r="2064" spans="1:5" x14ac:dyDescent="0.3">
      <c r="A2064" s="9">
        <v>10196</v>
      </c>
      <c r="B2064" s="10" cm="1">
        <f t="array" ref="B2064">_xlfn._xlws.FILTER(Bookings!C:C, (Bookings!A:A=A2064) * (Bookings!D:D="New"), "NONE")</f>
        <v>45030</v>
      </c>
      <c r="C2064" s="10">
        <v>44621</v>
      </c>
      <c r="D2064" s="9" t="str">
        <v>b72e97f6</v>
      </c>
      <c r="E2064" s="9" t="str">
        <f>_xlfn.XLOOKUP(D2064, Content!A:A, Content!C:C, "NONE")</f>
        <v>Hindi</v>
      </c>
    </row>
    <row r="2065" spans="1:5" x14ac:dyDescent="0.3">
      <c r="A2065" s="9">
        <v>10197</v>
      </c>
      <c r="B2065" s="10" cm="1">
        <f t="array" ref="B2065">_xlfn._xlws.FILTER(Bookings!C:C, (Bookings!A:A=A2065) * (Bookings!D:D="New"), "NONE")</f>
        <v>44975</v>
      </c>
      <c r="C2065" s="10">
        <v>45536</v>
      </c>
      <c r="D2065" s="9" t="str">
        <v>39c8c16a</v>
      </c>
      <c r="E2065" s="9" t="str">
        <f>_xlfn.XLOOKUP(D2065, Content!A:A, Content!C:C, "NONE")</f>
        <v>Malayalam</v>
      </c>
    </row>
    <row r="2066" spans="1:5" x14ac:dyDescent="0.3">
      <c r="A2066" s="9">
        <v>10197</v>
      </c>
      <c r="B2066" s="10" cm="1">
        <f t="array" ref="B2066">_xlfn._xlws.FILTER(Bookings!C:C, (Bookings!A:A=A2066) * (Bookings!D:D="New"), "NONE")</f>
        <v>44975</v>
      </c>
      <c r="C2066" s="10">
        <v>44713</v>
      </c>
      <c r="D2066" s="9" t="str">
        <v>af4e0c6c</v>
      </c>
      <c r="E2066" s="9" t="str">
        <f>_xlfn.XLOOKUP(D2066, Content!A:A, Content!C:C, "NONE")</f>
        <v>Tamil</v>
      </c>
    </row>
    <row r="2067" spans="1:5" x14ac:dyDescent="0.3">
      <c r="A2067" s="9">
        <v>10197</v>
      </c>
      <c r="B2067" s="10" cm="1">
        <f t="array" ref="B2067">_xlfn._xlws.FILTER(Bookings!C:C, (Bookings!A:A=A2067) * (Bookings!D:D="New"), "NONE")</f>
        <v>44975</v>
      </c>
      <c r="C2067" s="10">
        <v>45047</v>
      </c>
      <c r="D2067" s="9" t="str">
        <v>586db896</v>
      </c>
      <c r="E2067" s="9" t="str">
        <f>_xlfn.XLOOKUP(D2067, Content!A:A, Content!C:C, "NONE")</f>
        <v>Tamil</v>
      </c>
    </row>
    <row r="2068" spans="1:5" x14ac:dyDescent="0.3">
      <c r="A2068" s="9">
        <v>10197</v>
      </c>
      <c r="B2068" s="10" cm="1">
        <f t="array" ref="B2068">_xlfn._xlws.FILTER(Bookings!C:C, (Bookings!A:A=A2068) * (Bookings!D:D="New"), "NONE")</f>
        <v>44975</v>
      </c>
      <c r="C2068" s="10">
        <v>45627</v>
      </c>
      <c r="D2068" s="9" t="str">
        <v>f83fb848</v>
      </c>
      <c r="E2068" s="9" t="str">
        <f>_xlfn.XLOOKUP(D2068, Content!A:A, Content!C:C, "NONE")</f>
        <v>Malayalam</v>
      </c>
    </row>
    <row r="2069" spans="1:5" x14ac:dyDescent="0.3">
      <c r="A2069" s="9">
        <v>10197</v>
      </c>
      <c r="B2069" s="10" cm="1">
        <f t="array" ref="B2069">_xlfn._xlws.FILTER(Bookings!C:C, (Bookings!A:A=A2069) * (Bookings!D:D="New"), "NONE")</f>
        <v>44975</v>
      </c>
      <c r="C2069" s="10">
        <v>44805</v>
      </c>
      <c r="D2069" s="9" t="str">
        <v>e2949854</v>
      </c>
      <c r="E2069" s="9" t="str">
        <f>_xlfn.XLOOKUP(D2069, Content!A:A, Content!C:C, "NONE")</f>
        <v>Malayalam</v>
      </c>
    </row>
    <row r="2070" spans="1:5" x14ac:dyDescent="0.3">
      <c r="A2070" s="9">
        <v>10197</v>
      </c>
      <c r="B2070" s="10" cm="1">
        <f t="array" ref="B2070">_xlfn._xlws.FILTER(Bookings!C:C, (Bookings!A:A=A2070) * (Bookings!D:D="New"), "NONE")</f>
        <v>44975</v>
      </c>
      <c r="C2070" s="10">
        <v>44562</v>
      </c>
      <c r="D2070" s="9" t="str">
        <v>4130ea10</v>
      </c>
      <c r="E2070" s="9" t="str">
        <f>_xlfn.XLOOKUP(D2070, Content!A:A, Content!C:C, "NONE")</f>
        <v>Kannada</v>
      </c>
    </row>
    <row r="2071" spans="1:5" x14ac:dyDescent="0.3">
      <c r="A2071" s="9">
        <v>10198</v>
      </c>
      <c r="B2071" s="10" cm="1">
        <f t="array" ref="B2071">_xlfn._xlws.FILTER(Bookings!C:C, (Bookings!A:A=A2071) * (Bookings!D:D="New"), "NONE")</f>
        <v>44452</v>
      </c>
      <c r="C2071" s="10">
        <v>45627</v>
      </c>
      <c r="D2071" s="9" t="str">
        <v>f1c74cb8</v>
      </c>
      <c r="E2071" s="9" t="str">
        <f>_xlfn.XLOOKUP(D2071, Content!A:A, Content!C:C, "NONE")</f>
        <v>Kannada</v>
      </c>
    </row>
    <row r="2072" spans="1:5" x14ac:dyDescent="0.3">
      <c r="A2072" s="9">
        <v>10198</v>
      </c>
      <c r="B2072" s="10" cm="1">
        <f t="array" ref="B2072">_xlfn._xlws.FILTER(Bookings!C:C, (Bookings!A:A=A2072) * (Bookings!D:D="New"), "NONE")</f>
        <v>44452</v>
      </c>
      <c r="C2072" s="10">
        <v>44835</v>
      </c>
      <c r="D2072" s="9" t="str">
        <v>2e190b5a</v>
      </c>
      <c r="E2072" s="9" t="str">
        <f>_xlfn.XLOOKUP(D2072, Content!A:A, Content!C:C, "NONE")</f>
        <v>Tamil</v>
      </c>
    </row>
    <row r="2073" spans="1:5" x14ac:dyDescent="0.3">
      <c r="A2073" s="9">
        <v>10198</v>
      </c>
      <c r="B2073" s="10" cm="1">
        <f t="array" ref="B2073">_xlfn._xlws.FILTER(Bookings!C:C, (Bookings!A:A=A2073) * (Bookings!D:D="New"), "NONE")</f>
        <v>44452</v>
      </c>
      <c r="C2073" s="10">
        <v>44866</v>
      </c>
      <c r="D2073" s="9" t="str">
        <v>1b7fe76a</v>
      </c>
      <c r="E2073" s="9" t="str">
        <f>_xlfn.XLOOKUP(D2073, Content!A:A, Content!C:C, "NONE")</f>
        <v>Kannada</v>
      </c>
    </row>
    <row r="2074" spans="1:5" x14ac:dyDescent="0.3">
      <c r="A2074" s="9">
        <v>10198</v>
      </c>
      <c r="B2074" s="10" cm="1">
        <f t="array" ref="B2074">_xlfn._xlws.FILTER(Bookings!C:C, (Bookings!A:A=A2074) * (Bookings!D:D="New"), "NONE")</f>
        <v>44452</v>
      </c>
      <c r="C2074" s="10">
        <v>45352</v>
      </c>
      <c r="D2074" s="9" t="str">
        <v>9c8c4c67</v>
      </c>
      <c r="E2074" s="9" t="str">
        <f>_xlfn.XLOOKUP(D2074, Content!A:A, Content!C:C, "NONE")</f>
        <v>English</v>
      </c>
    </row>
    <row r="2075" spans="1:5" x14ac:dyDescent="0.3">
      <c r="A2075" s="9">
        <v>10198</v>
      </c>
      <c r="B2075" s="10" cm="1">
        <f t="array" ref="B2075">_xlfn._xlws.FILTER(Bookings!C:C, (Bookings!A:A=A2075) * (Bookings!D:D="New"), "NONE")</f>
        <v>44452</v>
      </c>
      <c r="C2075" s="10">
        <v>44593</v>
      </c>
      <c r="D2075" s="9" t="str">
        <v>9544ce3b</v>
      </c>
      <c r="E2075" s="9" t="str">
        <f>_xlfn.XLOOKUP(D2075, Content!A:A, Content!C:C, "NONE")</f>
        <v>English</v>
      </c>
    </row>
    <row r="2076" spans="1:5" x14ac:dyDescent="0.3">
      <c r="A2076" s="9">
        <v>10198</v>
      </c>
      <c r="B2076" s="10" cm="1">
        <f t="array" ref="B2076">_xlfn._xlws.FILTER(Bookings!C:C, (Bookings!A:A=A2076) * (Bookings!D:D="New"), "NONE")</f>
        <v>44452</v>
      </c>
      <c r="C2076" s="10">
        <v>44986</v>
      </c>
      <c r="D2076" s="9" t="str">
        <v>b49e8b74</v>
      </c>
      <c r="E2076" s="9" t="str">
        <f>_xlfn.XLOOKUP(D2076, Content!A:A, Content!C:C, "NONE")</f>
        <v>English</v>
      </c>
    </row>
    <row r="2077" spans="1:5" x14ac:dyDescent="0.3">
      <c r="A2077" s="9">
        <v>10198</v>
      </c>
      <c r="B2077" s="10" cm="1">
        <f t="array" ref="B2077">_xlfn._xlws.FILTER(Bookings!C:C, (Bookings!A:A=A2077) * (Bookings!D:D="New"), "NONE")</f>
        <v>44452</v>
      </c>
      <c r="C2077" s="10">
        <v>44866</v>
      </c>
      <c r="D2077" s="9" t="str">
        <v>459528e0</v>
      </c>
      <c r="E2077" s="9" t="str">
        <f>_xlfn.XLOOKUP(D2077, Content!A:A, Content!C:C, "NONE")</f>
        <v>English</v>
      </c>
    </row>
    <row r="2078" spans="1:5" x14ac:dyDescent="0.3">
      <c r="A2078" s="9">
        <v>10198</v>
      </c>
      <c r="B2078" s="10" cm="1">
        <f t="array" ref="B2078">_xlfn._xlws.FILTER(Bookings!C:C, (Bookings!A:A=A2078) * (Bookings!D:D="New"), "NONE")</f>
        <v>44452</v>
      </c>
      <c r="C2078" s="10">
        <v>44682</v>
      </c>
      <c r="D2078" s="9" t="str">
        <v>2888a95e</v>
      </c>
      <c r="E2078" s="9" t="str">
        <f>_xlfn.XLOOKUP(D2078, Content!A:A, Content!C:C, "NONE")</f>
        <v>Tamil</v>
      </c>
    </row>
    <row r="2079" spans="1:5" x14ac:dyDescent="0.3">
      <c r="A2079" s="9">
        <v>10198</v>
      </c>
      <c r="B2079" s="10" cm="1">
        <f t="array" ref="B2079">_xlfn._xlws.FILTER(Bookings!C:C, (Bookings!A:A=A2079) * (Bookings!D:D="New"), "NONE")</f>
        <v>44452</v>
      </c>
      <c r="C2079" s="10">
        <v>45627</v>
      </c>
      <c r="D2079" s="9" t="str">
        <v>2f9c6d63</v>
      </c>
      <c r="E2079" s="9" t="str">
        <f>_xlfn.XLOOKUP(D2079, Content!A:A, Content!C:C, "NONE")</f>
        <v>Tamil</v>
      </c>
    </row>
    <row r="2080" spans="1:5" x14ac:dyDescent="0.3">
      <c r="A2080" s="9">
        <v>10198</v>
      </c>
      <c r="B2080" s="10" cm="1">
        <f t="array" ref="B2080">_xlfn._xlws.FILTER(Bookings!C:C, (Bookings!A:A=A2080) * (Bookings!D:D="New"), "NONE")</f>
        <v>44452</v>
      </c>
      <c r="C2080" s="10">
        <v>45078</v>
      </c>
      <c r="D2080" s="9" t="str">
        <v>e2949854</v>
      </c>
      <c r="E2080" s="9" t="str">
        <f>_xlfn.XLOOKUP(D2080, Content!A:A, Content!C:C, "NONE")</f>
        <v>Malayalam</v>
      </c>
    </row>
    <row r="2081" spans="1:5" x14ac:dyDescent="0.3">
      <c r="A2081" s="9">
        <v>10198</v>
      </c>
      <c r="B2081" s="10" cm="1">
        <f t="array" ref="B2081">_xlfn._xlws.FILTER(Bookings!C:C, (Bookings!A:A=A2081) * (Bookings!D:D="New"), "NONE")</f>
        <v>44452</v>
      </c>
      <c r="C2081" s="10">
        <v>45597</v>
      </c>
      <c r="D2081" s="9" t="str">
        <v>67b09f1b</v>
      </c>
      <c r="E2081" s="9" t="str">
        <f>_xlfn.XLOOKUP(D2081, Content!A:A, Content!C:C, "NONE")</f>
        <v>English</v>
      </c>
    </row>
    <row r="2082" spans="1:5" x14ac:dyDescent="0.3">
      <c r="A2082" s="9">
        <v>10198</v>
      </c>
      <c r="B2082" s="10" cm="1">
        <f t="array" ref="B2082">_xlfn._xlws.FILTER(Bookings!C:C, (Bookings!A:A=A2082) * (Bookings!D:D="New"), "NONE")</f>
        <v>44452</v>
      </c>
      <c r="C2082" s="10">
        <v>45627</v>
      </c>
      <c r="D2082" s="9" t="str">
        <v>34ac25b9</v>
      </c>
      <c r="E2082" s="9" t="str">
        <f>_xlfn.XLOOKUP(D2082, Content!A:A, Content!C:C, "NONE")</f>
        <v>Kannada</v>
      </c>
    </row>
    <row r="2083" spans="1:5" x14ac:dyDescent="0.3">
      <c r="A2083" s="9">
        <v>10198</v>
      </c>
      <c r="B2083" s="10" cm="1">
        <f t="array" ref="B2083">_xlfn._xlws.FILTER(Bookings!C:C, (Bookings!A:A=A2083) * (Bookings!D:D="New"), "NONE")</f>
        <v>44452</v>
      </c>
      <c r="C2083" s="10">
        <v>45505</v>
      </c>
      <c r="D2083" s="9" t="str">
        <v>618d5c47</v>
      </c>
      <c r="E2083" s="9" t="str">
        <f>_xlfn.XLOOKUP(D2083, Content!A:A, Content!C:C, "NONE")</f>
        <v>Hindi</v>
      </c>
    </row>
    <row r="2084" spans="1:5" x14ac:dyDescent="0.3">
      <c r="A2084" s="9">
        <v>10199</v>
      </c>
      <c r="B2084" s="10" cm="1">
        <f t="array" ref="B2084">_xlfn._xlws.FILTER(Bookings!C:C, (Bookings!A:A=A2084) * (Bookings!D:D="New"), "NONE")</f>
        <v>44594</v>
      </c>
      <c r="C2084" s="10">
        <v>44986</v>
      </c>
      <c r="D2084" s="9" t="str">
        <v>591bdfe5</v>
      </c>
      <c r="E2084" s="9" t="str">
        <f>_xlfn.XLOOKUP(D2084, Content!A:A, Content!C:C, "NONE")</f>
        <v>Kannada</v>
      </c>
    </row>
    <row r="2085" spans="1:5" x14ac:dyDescent="0.3">
      <c r="A2085" s="9">
        <v>10199</v>
      </c>
      <c r="B2085" s="10" cm="1">
        <f t="array" ref="B2085">_xlfn._xlws.FILTER(Bookings!C:C, (Bookings!A:A=A2085) * (Bookings!D:D="New"), "NONE")</f>
        <v>44594</v>
      </c>
      <c r="C2085" s="10">
        <v>45139</v>
      </c>
      <c r="D2085" s="9" t="str">
        <v>4cfd0dd8</v>
      </c>
      <c r="E2085" s="9" t="str">
        <f>_xlfn.XLOOKUP(D2085, Content!A:A, Content!C:C, "NONE")</f>
        <v>Kannada</v>
      </c>
    </row>
    <row r="2086" spans="1:5" x14ac:dyDescent="0.3">
      <c r="A2086" s="9">
        <v>10199</v>
      </c>
      <c r="B2086" s="10" cm="1">
        <f t="array" ref="B2086">_xlfn._xlws.FILTER(Bookings!C:C, (Bookings!A:A=A2086) * (Bookings!D:D="New"), "NONE")</f>
        <v>44594</v>
      </c>
      <c r="C2086" s="10">
        <v>45383</v>
      </c>
      <c r="D2086" s="9" t="str">
        <v>7fc77e90</v>
      </c>
      <c r="E2086" s="9" t="str">
        <f>_xlfn.XLOOKUP(D2086, Content!A:A, Content!C:C, "NONE")</f>
        <v>Malayalam</v>
      </c>
    </row>
    <row r="2087" spans="1:5" x14ac:dyDescent="0.3">
      <c r="A2087" s="9">
        <v>10199</v>
      </c>
      <c r="B2087" s="10" cm="1">
        <f t="array" ref="B2087">_xlfn._xlws.FILTER(Bookings!C:C, (Bookings!A:A=A2087) * (Bookings!D:D="New"), "NONE")</f>
        <v>44594</v>
      </c>
      <c r="C2087" s="10">
        <v>45261</v>
      </c>
      <c r="D2087" s="9" t="str">
        <v>fa1a76a3</v>
      </c>
      <c r="E2087" s="9" t="str">
        <f>_xlfn.XLOOKUP(D2087, Content!A:A, Content!C:C, "NONE")</f>
        <v>Tamil</v>
      </c>
    </row>
    <row r="2088" spans="1:5" x14ac:dyDescent="0.3">
      <c r="A2088" s="9">
        <v>10199</v>
      </c>
      <c r="B2088" s="10" cm="1">
        <f t="array" ref="B2088">_xlfn._xlws.FILTER(Bookings!C:C, (Bookings!A:A=A2088) * (Bookings!D:D="New"), "NONE")</f>
        <v>44594</v>
      </c>
      <c r="C2088" s="10">
        <v>45566</v>
      </c>
      <c r="D2088" s="9" t="str">
        <v>fda707e0</v>
      </c>
      <c r="E2088" s="9" t="str">
        <f>_xlfn.XLOOKUP(D2088, Content!A:A, Content!C:C, "NONE")</f>
        <v>Tamil</v>
      </c>
    </row>
    <row r="2089" spans="1:5" x14ac:dyDescent="0.3">
      <c r="A2089" s="9">
        <v>10199</v>
      </c>
      <c r="B2089" s="10" cm="1">
        <f t="array" ref="B2089">_xlfn._xlws.FILTER(Bookings!C:C, (Bookings!A:A=A2089) * (Bookings!D:D="New"), "NONE")</f>
        <v>44594</v>
      </c>
      <c r="C2089" s="10">
        <v>45200</v>
      </c>
      <c r="D2089" s="9" t="str">
        <v>10101146</v>
      </c>
      <c r="E2089" s="9" t="str">
        <f>_xlfn.XLOOKUP(D2089, Content!A:A, Content!C:C, "NONE")</f>
        <v>Telugu</v>
      </c>
    </row>
    <row r="2090" spans="1:5" x14ac:dyDescent="0.3">
      <c r="A2090" s="9">
        <v>10200</v>
      </c>
      <c r="B2090" s="10" cm="1">
        <f t="array" ref="B2090">_xlfn._xlws.FILTER(Bookings!C:C, (Bookings!A:A=A2090) * (Bookings!D:D="New"), "NONE")</f>
        <v>44355</v>
      </c>
      <c r="C2090" s="10">
        <v>45627</v>
      </c>
      <c r="D2090" s="9" t="str">
        <v>f72d44e6</v>
      </c>
      <c r="E2090" s="9" t="str">
        <f>_xlfn.XLOOKUP(D2090, Content!A:A, Content!C:C, "NONE")</f>
        <v>Malayalam</v>
      </c>
    </row>
    <row r="2091" spans="1:5" x14ac:dyDescent="0.3">
      <c r="A2091" s="9">
        <v>10200</v>
      </c>
      <c r="B2091" s="10" cm="1">
        <f t="array" ref="B2091">_xlfn._xlws.FILTER(Bookings!C:C, (Bookings!A:A=A2091) * (Bookings!D:D="New"), "NONE")</f>
        <v>44355</v>
      </c>
      <c r="C2091" s="10">
        <v>45505</v>
      </c>
      <c r="D2091" s="9" t="str">
        <v>7fc77e90</v>
      </c>
      <c r="E2091" s="9" t="str">
        <f>_xlfn.XLOOKUP(D2091, Content!A:A, Content!C:C, "NONE")</f>
        <v>Malayalam</v>
      </c>
    </row>
    <row r="2092" spans="1:5" x14ac:dyDescent="0.3">
      <c r="A2092" s="9">
        <v>10200</v>
      </c>
      <c r="B2092" s="10" cm="1">
        <f t="array" ref="B2092">_xlfn._xlws.FILTER(Bookings!C:C, (Bookings!A:A=A2092) * (Bookings!D:D="New"), "NONE")</f>
        <v>44355</v>
      </c>
      <c r="C2092" s="10">
        <v>45352</v>
      </c>
      <c r="D2092" s="9" t="str">
        <v>872a4423</v>
      </c>
      <c r="E2092" s="9" t="str">
        <f>_xlfn.XLOOKUP(D2092, Content!A:A, Content!C:C, "NONE")</f>
        <v>Hindi</v>
      </c>
    </row>
    <row r="2093" spans="1:5" x14ac:dyDescent="0.3">
      <c r="A2093" s="9">
        <v>10200</v>
      </c>
      <c r="B2093" s="10" cm="1">
        <f t="array" ref="B2093">_xlfn._xlws.FILTER(Bookings!C:C, (Bookings!A:A=A2093) * (Bookings!D:D="New"), "NONE")</f>
        <v>44355</v>
      </c>
      <c r="C2093" s="10">
        <v>45505</v>
      </c>
      <c r="D2093" s="9" t="str">
        <v>b142e834</v>
      </c>
      <c r="E2093" s="9" t="str">
        <f>_xlfn.XLOOKUP(D2093, Content!A:A, Content!C:C, "NONE")</f>
        <v>Hindi</v>
      </c>
    </row>
    <row r="2094" spans="1:5" x14ac:dyDescent="0.3">
      <c r="A2094" s="9">
        <v>10200</v>
      </c>
      <c r="B2094" s="10" cm="1">
        <f t="array" ref="B2094">_xlfn._xlws.FILTER(Bookings!C:C, (Bookings!A:A=A2094) * (Bookings!D:D="New"), "NONE")</f>
        <v>44355</v>
      </c>
      <c r="C2094" s="10">
        <v>44774</v>
      </c>
      <c r="D2094" s="9" t="str">
        <v>a48a202b</v>
      </c>
      <c r="E2094" s="9" t="str">
        <f>_xlfn.XLOOKUP(D2094, Content!A:A, Content!C:C, "NONE")</f>
        <v>Telugu</v>
      </c>
    </row>
    <row r="2095" spans="1:5" x14ac:dyDescent="0.3">
      <c r="A2095" s="9">
        <v>10200</v>
      </c>
      <c r="B2095" s="10" cm="1">
        <f t="array" ref="B2095">_xlfn._xlws.FILTER(Bookings!C:C, (Bookings!A:A=A2095) * (Bookings!D:D="New"), "NONE")</f>
        <v>44355</v>
      </c>
      <c r="C2095" s="10">
        <v>44621</v>
      </c>
      <c r="D2095" s="9" t="str">
        <v>fd1ad95a</v>
      </c>
      <c r="E2095" s="9" t="str">
        <f>_xlfn.XLOOKUP(D2095, Content!A:A, Content!C:C, "NONE")</f>
        <v>English</v>
      </c>
    </row>
    <row r="2096" spans="1:5" x14ac:dyDescent="0.3">
      <c r="A2096" s="9">
        <v>10200</v>
      </c>
      <c r="B2096" s="10" cm="1">
        <f t="array" ref="B2096">_xlfn._xlws.FILTER(Bookings!C:C, (Bookings!A:A=A2096) * (Bookings!D:D="New"), "NONE")</f>
        <v>44355</v>
      </c>
      <c r="C2096" s="10">
        <v>44743</v>
      </c>
      <c r="D2096" s="9" t="str">
        <v>ae026103</v>
      </c>
      <c r="E2096" s="9" t="str">
        <f>_xlfn.XLOOKUP(D2096, Content!A:A, Content!C:C, "NONE")</f>
        <v>Kannada</v>
      </c>
    </row>
    <row r="2097" spans="1:5" x14ac:dyDescent="0.3">
      <c r="A2097" s="9">
        <v>10200</v>
      </c>
      <c r="B2097" s="10" cm="1">
        <f t="array" ref="B2097">_xlfn._xlws.FILTER(Bookings!C:C, (Bookings!A:A=A2097) * (Bookings!D:D="New"), "NONE")</f>
        <v>44355</v>
      </c>
      <c r="C2097" s="10">
        <v>44774</v>
      </c>
      <c r="D2097" s="9" t="str">
        <v>591bdfe5</v>
      </c>
      <c r="E2097" s="9" t="str">
        <f>_xlfn.XLOOKUP(D2097, Content!A:A, Content!C:C, "NONE")</f>
        <v>Kannada</v>
      </c>
    </row>
    <row r="2098" spans="1:5" x14ac:dyDescent="0.3">
      <c r="A2098" s="9">
        <v>10200</v>
      </c>
      <c r="B2098" s="10" cm="1">
        <f t="array" ref="B2098">_xlfn._xlws.FILTER(Bookings!C:C, (Bookings!A:A=A2098) * (Bookings!D:D="New"), "NONE")</f>
        <v>44355</v>
      </c>
      <c r="C2098" s="10">
        <v>45383</v>
      </c>
      <c r="D2098" s="9" t="str">
        <v>c5000cc1</v>
      </c>
      <c r="E2098" s="9" t="str">
        <f>_xlfn.XLOOKUP(D2098, Content!A:A, Content!C:C, "NONE")</f>
        <v>Malayalam</v>
      </c>
    </row>
    <row r="2099" spans="1:5" x14ac:dyDescent="0.3">
      <c r="A2099" s="9">
        <v>10200</v>
      </c>
      <c r="B2099" s="10" cm="1">
        <f t="array" ref="B2099">_xlfn._xlws.FILTER(Bookings!C:C, (Bookings!A:A=A2099) * (Bookings!D:D="New"), "NONE")</f>
        <v>44355</v>
      </c>
      <c r="C2099" s="10">
        <v>45231</v>
      </c>
      <c r="D2099" s="9" t="str">
        <v>35e41ff6</v>
      </c>
      <c r="E2099" s="9" t="str">
        <f>_xlfn.XLOOKUP(D2099, Content!A:A, Content!C:C, "NONE")</f>
        <v>Telugu</v>
      </c>
    </row>
    <row r="2100" spans="1:5" x14ac:dyDescent="0.3">
      <c r="A2100" s="9">
        <v>10200</v>
      </c>
      <c r="B2100" s="10" cm="1">
        <f t="array" ref="B2100">_xlfn._xlws.FILTER(Bookings!C:C, (Bookings!A:A=A2100) * (Bookings!D:D="New"), "NONE")</f>
        <v>44355</v>
      </c>
      <c r="C2100" s="10">
        <v>44866</v>
      </c>
      <c r="D2100" s="9" t="str">
        <v>18f2ed16</v>
      </c>
      <c r="E2100" s="9" t="str">
        <f>_xlfn.XLOOKUP(D2100, Content!A:A, Content!C:C, "NONE")</f>
        <v>Malayalam</v>
      </c>
    </row>
    <row r="2101" spans="1:5" x14ac:dyDescent="0.3">
      <c r="A2101" s="9">
        <v>10200</v>
      </c>
      <c r="B2101" s="10" cm="1">
        <f t="array" ref="B2101">_xlfn._xlws.FILTER(Bookings!C:C, (Bookings!A:A=A2101) * (Bookings!D:D="New"), "NONE")</f>
        <v>44355</v>
      </c>
      <c r="C2101" s="10">
        <v>44866</v>
      </c>
      <c r="D2101" s="9" t="str">
        <v>5c52d1ad</v>
      </c>
      <c r="E2101" s="9" t="str">
        <f>_xlfn.XLOOKUP(D2101, Content!A:A, Content!C:C, "NONE")</f>
        <v>Telugu</v>
      </c>
    </row>
    <row r="2102" spans="1:5" x14ac:dyDescent="0.3">
      <c r="A2102" s="9">
        <v>10201</v>
      </c>
      <c r="B2102" s="10" cm="1">
        <f t="array" ref="B2102">_xlfn._xlws.FILTER(Bookings!C:C, (Bookings!A:A=A2102) * (Bookings!D:D="New"), "NONE")</f>
        <v>45154</v>
      </c>
      <c r="C2102" s="10">
        <v>44562</v>
      </c>
      <c r="D2102" s="9" t="str">
        <v>18f2ed16</v>
      </c>
      <c r="E2102" s="9" t="str">
        <f>_xlfn.XLOOKUP(D2102, Content!A:A, Content!C:C, "NONE")</f>
        <v>Malayalam</v>
      </c>
    </row>
    <row r="2103" spans="1:5" x14ac:dyDescent="0.3">
      <c r="A2103" s="9">
        <v>10201</v>
      </c>
      <c r="B2103" s="10" cm="1">
        <f t="array" ref="B2103">_xlfn._xlws.FILTER(Bookings!C:C, (Bookings!A:A=A2103) * (Bookings!D:D="New"), "NONE")</f>
        <v>45154</v>
      </c>
      <c r="C2103" s="10">
        <v>44958</v>
      </c>
      <c r="D2103" s="9" t="str">
        <v>67b09f1b</v>
      </c>
      <c r="E2103" s="9" t="str">
        <f>_xlfn.XLOOKUP(D2103, Content!A:A, Content!C:C, "NONE")</f>
        <v>English</v>
      </c>
    </row>
    <row r="2104" spans="1:5" x14ac:dyDescent="0.3">
      <c r="A2104" s="9">
        <v>10201</v>
      </c>
      <c r="B2104" s="10" cm="1">
        <f t="array" ref="B2104">_xlfn._xlws.FILTER(Bookings!C:C, (Bookings!A:A=A2104) * (Bookings!D:D="New"), "NONE")</f>
        <v>45154</v>
      </c>
      <c r="C2104" s="10">
        <v>45413</v>
      </c>
      <c r="D2104" s="9" t="str">
        <v>9544ce3b</v>
      </c>
      <c r="E2104" s="9" t="str">
        <f>_xlfn.XLOOKUP(D2104, Content!A:A, Content!C:C, "NONE")</f>
        <v>English</v>
      </c>
    </row>
    <row r="2105" spans="1:5" x14ac:dyDescent="0.3">
      <c r="A2105" s="9">
        <v>10201</v>
      </c>
      <c r="B2105" s="10" cm="1">
        <f t="array" ref="B2105">_xlfn._xlws.FILTER(Bookings!C:C, (Bookings!A:A=A2105) * (Bookings!D:D="New"), "NONE")</f>
        <v>45154</v>
      </c>
      <c r="C2105" s="10">
        <v>45597</v>
      </c>
      <c r="D2105" s="9" t="str">
        <v>c324f9b4</v>
      </c>
      <c r="E2105" s="9" t="str">
        <f>_xlfn.XLOOKUP(D2105, Content!A:A, Content!C:C, "NONE")</f>
        <v>Tamil</v>
      </c>
    </row>
    <row r="2106" spans="1:5" x14ac:dyDescent="0.3">
      <c r="A2106" s="9">
        <v>10201</v>
      </c>
      <c r="B2106" s="10" cm="1">
        <f t="array" ref="B2106">_xlfn._xlws.FILTER(Bookings!C:C, (Bookings!A:A=A2106) * (Bookings!D:D="New"), "NONE")</f>
        <v>45154</v>
      </c>
      <c r="C2106" s="10">
        <v>45566</v>
      </c>
      <c r="D2106" s="9" t="str">
        <v>ed012678</v>
      </c>
      <c r="E2106" s="9" t="str">
        <f>_xlfn.XLOOKUP(D2106, Content!A:A, Content!C:C, "NONE")</f>
        <v>Telugu</v>
      </c>
    </row>
    <row r="2107" spans="1:5" x14ac:dyDescent="0.3">
      <c r="A2107" s="9">
        <v>10201</v>
      </c>
      <c r="B2107" s="10" cm="1">
        <f t="array" ref="B2107">_xlfn._xlws.FILTER(Bookings!C:C, (Bookings!A:A=A2107) * (Bookings!D:D="New"), "NONE")</f>
        <v>45154</v>
      </c>
      <c r="C2107" s="10">
        <v>45292</v>
      </c>
      <c r="D2107" s="9" t="str">
        <v>40fb817f</v>
      </c>
      <c r="E2107" s="9" t="str">
        <f>_xlfn.XLOOKUP(D2107, Content!A:A, Content!C:C, "NONE")</f>
        <v>Kannada</v>
      </c>
    </row>
    <row r="2108" spans="1:5" x14ac:dyDescent="0.3">
      <c r="A2108" s="9">
        <v>10201</v>
      </c>
      <c r="B2108" s="10" cm="1">
        <f t="array" ref="B2108">_xlfn._xlws.FILTER(Bookings!C:C, (Bookings!A:A=A2108) * (Bookings!D:D="New"), "NONE")</f>
        <v>45154</v>
      </c>
      <c r="C2108" s="10">
        <v>44682</v>
      </c>
      <c r="D2108" s="9" t="str">
        <v>b142e834</v>
      </c>
      <c r="E2108" s="9" t="str">
        <f>_xlfn.XLOOKUP(D2108, Content!A:A, Content!C:C, "NONE")</f>
        <v>Hindi</v>
      </c>
    </row>
    <row r="2109" spans="1:5" x14ac:dyDescent="0.3">
      <c r="A2109" s="9">
        <v>10201</v>
      </c>
      <c r="B2109" s="10" cm="1">
        <f t="array" ref="B2109">_xlfn._xlws.FILTER(Bookings!C:C, (Bookings!A:A=A2109) * (Bookings!D:D="New"), "NONE")</f>
        <v>45154</v>
      </c>
      <c r="C2109" s="10">
        <v>45170</v>
      </c>
      <c r="D2109" s="9" t="str">
        <v>577b4107</v>
      </c>
      <c r="E2109" s="9" t="str">
        <f>_xlfn.XLOOKUP(D2109, Content!A:A, Content!C:C, "NONE")</f>
        <v>Malayalam</v>
      </c>
    </row>
    <row r="2110" spans="1:5" x14ac:dyDescent="0.3">
      <c r="A2110" s="9">
        <v>10201</v>
      </c>
      <c r="B2110" s="10" cm="1">
        <f t="array" ref="B2110">_xlfn._xlws.FILTER(Bookings!C:C, (Bookings!A:A=A2110) * (Bookings!D:D="New"), "NONE")</f>
        <v>45154</v>
      </c>
      <c r="C2110" s="10">
        <v>44986</v>
      </c>
      <c r="D2110" s="9" t="str">
        <v>607da286</v>
      </c>
      <c r="E2110" s="9" t="str">
        <f>_xlfn.XLOOKUP(D2110, Content!A:A, Content!C:C, "NONE")</f>
        <v>Kannada</v>
      </c>
    </row>
    <row r="2111" spans="1:5" x14ac:dyDescent="0.3">
      <c r="A2111" s="9">
        <v>10201</v>
      </c>
      <c r="B2111" s="10" cm="1">
        <f t="array" ref="B2111">_xlfn._xlws.FILTER(Bookings!C:C, (Bookings!A:A=A2111) * (Bookings!D:D="New"), "NONE")</f>
        <v>45154</v>
      </c>
      <c r="C2111" s="10">
        <v>45017</v>
      </c>
      <c r="D2111" s="9" t="str">
        <v>34ac25b9</v>
      </c>
      <c r="E2111" s="9" t="str">
        <f>_xlfn.XLOOKUP(D2111, Content!A:A, Content!C:C, "NONE")</f>
        <v>Kannada</v>
      </c>
    </row>
    <row r="2112" spans="1:5" x14ac:dyDescent="0.3">
      <c r="A2112" s="9">
        <v>10201</v>
      </c>
      <c r="B2112" s="10" cm="1">
        <f t="array" ref="B2112">_xlfn._xlws.FILTER(Bookings!C:C, (Bookings!A:A=A2112) * (Bookings!D:D="New"), "NONE")</f>
        <v>45154</v>
      </c>
      <c r="C2112" s="10">
        <v>45231</v>
      </c>
      <c r="D2112" s="9" t="str">
        <v>40e9137d</v>
      </c>
      <c r="E2112" s="9" t="str">
        <f>_xlfn.XLOOKUP(D2112, Content!A:A, Content!C:C, "NONE")</f>
        <v>Telugu</v>
      </c>
    </row>
    <row r="2113" spans="1:5" x14ac:dyDescent="0.3">
      <c r="A2113" s="9">
        <v>10201</v>
      </c>
      <c r="B2113" s="10" cm="1">
        <f t="array" ref="B2113">_xlfn._xlws.FILTER(Bookings!C:C, (Bookings!A:A=A2113) * (Bookings!D:D="New"), "NONE")</f>
        <v>45154</v>
      </c>
      <c r="C2113" s="10">
        <v>45413</v>
      </c>
      <c r="D2113" s="9" t="str">
        <v>982b8061</v>
      </c>
      <c r="E2113" s="9" t="str">
        <f>_xlfn.XLOOKUP(D2113, Content!A:A, Content!C:C, "NONE")</f>
        <v>Malayalam</v>
      </c>
    </row>
    <row r="2114" spans="1:5" x14ac:dyDescent="0.3">
      <c r="A2114" s="9">
        <v>10202</v>
      </c>
      <c r="B2114" s="10" cm="1">
        <f t="array" ref="B2114">_xlfn._xlws.FILTER(Bookings!C:C, (Bookings!A:A=A2114) * (Bookings!D:D="New"), "NONE")</f>
        <v>45179</v>
      </c>
      <c r="C2114" s="10">
        <v>45566</v>
      </c>
      <c r="D2114" s="9" t="str">
        <v>7fc77e90</v>
      </c>
      <c r="E2114" s="9" t="str">
        <f>_xlfn.XLOOKUP(D2114, Content!A:A, Content!C:C, "NONE")</f>
        <v>Malayalam</v>
      </c>
    </row>
    <row r="2115" spans="1:5" x14ac:dyDescent="0.3">
      <c r="A2115" s="9">
        <v>10202</v>
      </c>
      <c r="B2115" s="10" cm="1">
        <f t="array" ref="B2115">_xlfn._xlws.FILTER(Bookings!C:C, (Bookings!A:A=A2115) * (Bookings!D:D="New"), "NONE")</f>
        <v>45179</v>
      </c>
      <c r="C2115" s="10">
        <v>44652</v>
      </c>
      <c r="D2115" s="9" t="str">
        <v>9787b7de</v>
      </c>
      <c r="E2115" s="9" t="str">
        <f>_xlfn.XLOOKUP(D2115, Content!A:A, Content!C:C, "NONE")</f>
        <v>Tamil</v>
      </c>
    </row>
    <row r="2116" spans="1:5" x14ac:dyDescent="0.3">
      <c r="A2116" s="9">
        <v>10202</v>
      </c>
      <c r="B2116" s="10" cm="1">
        <f t="array" ref="B2116">_xlfn._xlws.FILTER(Bookings!C:C, (Bookings!A:A=A2116) * (Bookings!D:D="New"), "NONE")</f>
        <v>45179</v>
      </c>
      <c r="C2116" s="10">
        <v>45627</v>
      </c>
      <c r="D2116" s="9" t="str">
        <v>af4e0c6c</v>
      </c>
      <c r="E2116" s="9" t="str">
        <f>_xlfn.XLOOKUP(D2116, Content!A:A, Content!C:C, "NONE")</f>
        <v>Tamil</v>
      </c>
    </row>
    <row r="2117" spans="1:5" x14ac:dyDescent="0.3">
      <c r="A2117" s="9">
        <v>10202</v>
      </c>
      <c r="B2117" s="10" cm="1">
        <f t="array" ref="B2117">_xlfn._xlws.FILTER(Bookings!C:C, (Bookings!A:A=A2117) * (Bookings!D:D="New"), "NONE")</f>
        <v>45179</v>
      </c>
      <c r="C2117" s="10">
        <v>44835</v>
      </c>
      <c r="D2117" s="9" t="str">
        <v>b49e8b74</v>
      </c>
      <c r="E2117" s="9" t="str">
        <f>_xlfn.XLOOKUP(D2117, Content!A:A, Content!C:C, "NONE")</f>
        <v>English</v>
      </c>
    </row>
    <row r="2118" spans="1:5" x14ac:dyDescent="0.3">
      <c r="A2118" s="9">
        <v>10202</v>
      </c>
      <c r="B2118" s="10" cm="1">
        <f t="array" ref="B2118">_xlfn._xlws.FILTER(Bookings!C:C, (Bookings!A:A=A2118) * (Bookings!D:D="New"), "NONE")</f>
        <v>45179</v>
      </c>
      <c r="C2118" s="10">
        <v>44986</v>
      </c>
      <c r="D2118" s="9" t="str">
        <v>6cec19a5</v>
      </c>
      <c r="E2118" s="9" t="str">
        <f>_xlfn.XLOOKUP(D2118, Content!A:A, Content!C:C, "NONE")</f>
        <v>Malayalam</v>
      </c>
    </row>
    <row r="2119" spans="1:5" x14ac:dyDescent="0.3">
      <c r="A2119" s="9">
        <v>10202</v>
      </c>
      <c r="B2119" s="10" cm="1">
        <f t="array" ref="B2119">_xlfn._xlws.FILTER(Bookings!C:C, (Bookings!A:A=A2119) * (Bookings!D:D="New"), "NONE")</f>
        <v>45179</v>
      </c>
      <c r="C2119" s="10">
        <v>44713</v>
      </c>
      <c r="D2119" s="9" t="str">
        <v>607da286</v>
      </c>
      <c r="E2119" s="9" t="str">
        <f>_xlfn.XLOOKUP(D2119, Content!A:A, Content!C:C, "NONE")</f>
        <v>Kannada</v>
      </c>
    </row>
    <row r="2120" spans="1:5" x14ac:dyDescent="0.3">
      <c r="A2120" s="9">
        <v>10202</v>
      </c>
      <c r="B2120" s="10" cm="1">
        <f t="array" ref="B2120">_xlfn._xlws.FILTER(Bookings!C:C, (Bookings!A:A=A2120) * (Bookings!D:D="New"), "NONE")</f>
        <v>45179</v>
      </c>
      <c r="C2120" s="10">
        <v>45108</v>
      </c>
      <c r="D2120" s="9" t="str">
        <v>ed012678</v>
      </c>
      <c r="E2120" s="9" t="str">
        <f>_xlfn.XLOOKUP(D2120, Content!A:A, Content!C:C, "NONE")</f>
        <v>Telugu</v>
      </c>
    </row>
    <row r="2121" spans="1:5" x14ac:dyDescent="0.3">
      <c r="A2121" s="9">
        <v>10202</v>
      </c>
      <c r="B2121" s="10" cm="1">
        <f t="array" ref="B2121">_xlfn._xlws.FILTER(Bookings!C:C, (Bookings!A:A=A2121) * (Bookings!D:D="New"), "NONE")</f>
        <v>45179</v>
      </c>
      <c r="C2121" s="10">
        <v>44593</v>
      </c>
      <c r="D2121" s="9" t="str">
        <v>3abe3a47</v>
      </c>
      <c r="E2121" s="9" t="str">
        <f>_xlfn.XLOOKUP(D2121, Content!A:A, Content!C:C, "NONE")</f>
        <v>English</v>
      </c>
    </row>
    <row r="2122" spans="1:5" x14ac:dyDescent="0.3">
      <c r="A2122" s="9">
        <v>10203</v>
      </c>
      <c r="B2122" s="10" cm="1">
        <f t="array" ref="B2122">_xlfn._xlws.FILTER(Bookings!C:C, (Bookings!A:A=A2122) * (Bookings!D:D="New"), "NONE")</f>
        <v>44589</v>
      </c>
      <c r="C2122" s="10">
        <v>45627</v>
      </c>
      <c r="D2122" s="9" t="str">
        <v>7fc77e90</v>
      </c>
      <c r="E2122" s="9" t="str">
        <f>_xlfn.XLOOKUP(D2122, Content!A:A, Content!C:C, "NONE")</f>
        <v>Malayalam</v>
      </c>
    </row>
    <row r="2123" spans="1:5" x14ac:dyDescent="0.3">
      <c r="A2123" s="9">
        <v>10203</v>
      </c>
      <c r="B2123" s="10" cm="1">
        <f t="array" ref="B2123">_xlfn._xlws.FILTER(Bookings!C:C, (Bookings!A:A=A2123) * (Bookings!D:D="New"), "NONE")</f>
        <v>44589</v>
      </c>
      <c r="C2123" s="10">
        <v>44562</v>
      </c>
      <c r="D2123" s="9" t="str">
        <v>34ac25b9</v>
      </c>
      <c r="E2123" s="9" t="str">
        <f>_xlfn.XLOOKUP(D2123, Content!A:A, Content!C:C, "NONE")</f>
        <v>Kannada</v>
      </c>
    </row>
    <row r="2124" spans="1:5" x14ac:dyDescent="0.3">
      <c r="A2124" s="9">
        <v>10203</v>
      </c>
      <c r="B2124" s="10" cm="1">
        <f t="array" ref="B2124">_xlfn._xlws.FILTER(Bookings!C:C, (Bookings!A:A=A2124) * (Bookings!D:D="New"), "NONE")</f>
        <v>44589</v>
      </c>
      <c r="C2124" s="10">
        <v>45536</v>
      </c>
      <c r="D2124" s="9" t="str">
        <v>a48a202b</v>
      </c>
      <c r="E2124" s="9" t="str">
        <f>_xlfn.XLOOKUP(D2124, Content!A:A, Content!C:C, "NONE")</f>
        <v>Telugu</v>
      </c>
    </row>
    <row r="2125" spans="1:5" x14ac:dyDescent="0.3">
      <c r="A2125" s="9">
        <v>10203</v>
      </c>
      <c r="B2125" s="10" cm="1">
        <f t="array" ref="B2125">_xlfn._xlws.FILTER(Bookings!C:C, (Bookings!A:A=A2125) * (Bookings!D:D="New"), "NONE")</f>
        <v>44589</v>
      </c>
      <c r="C2125" s="10">
        <v>45474</v>
      </c>
      <c r="D2125" s="9" t="str">
        <v>18f2ed16</v>
      </c>
      <c r="E2125" s="9" t="str">
        <f>_xlfn.XLOOKUP(D2125, Content!A:A, Content!C:C, "NONE")</f>
        <v>Malayalam</v>
      </c>
    </row>
    <row r="2126" spans="1:5" x14ac:dyDescent="0.3">
      <c r="A2126" s="9">
        <v>10203</v>
      </c>
      <c r="B2126" s="10" cm="1">
        <f t="array" ref="B2126">_xlfn._xlws.FILTER(Bookings!C:C, (Bookings!A:A=A2126) * (Bookings!D:D="New"), "NONE")</f>
        <v>44589</v>
      </c>
      <c r="C2126" s="10">
        <v>45078</v>
      </c>
      <c r="D2126" s="9" t="str">
        <v>19351768</v>
      </c>
      <c r="E2126" s="9" t="str">
        <f>_xlfn.XLOOKUP(D2126, Content!A:A, Content!C:C, "NONE")</f>
        <v>Malayalam</v>
      </c>
    </row>
    <row r="2127" spans="1:5" x14ac:dyDescent="0.3">
      <c r="A2127" s="9">
        <v>10203</v>
      </c>
      <c r="B2127" s="10" cm="1">
        <f t="array" ref="B2127">_xlfn._xlws.FILTER(Bookings!C:C, (Bookings!A:A=A2127) * (Bookings!D:D="New"), "NONE")</f>
        <v>44589</v>
      </c>
      <c r="C2127" s="10">
        <v>44774</v>
      </c>
      <c r="D2127" s="9" t="str">
        <v>0be1e40e</v>
      </c>
      <c r="E2127" s="9" t="str">
        <f>_xlfn.XLOOKUP(D2127, Content!A:A, Content!C:C, "NONE")</f>
        <v>Telugu</v>
      </c>
    </row>
    <row r="2128" spans="1:5" x14ac:dyDescent="0.3">
      <c r="A2128" s="9">
        <v>10204</v>
      </c>
      <c r="B2128" s="10" cm="1">
        <f t="array" ref="B2128">_xlfn._xlws.FILTER(Bookings!C:C, (Bookings!A:A=A2128) * (Bookings!D:D="New"), "NONE")</f>
        <v>44886</v>
      </c>
      <c r="C2128" s="10">
        <v>45505</v>
      </c>
      <c r="D2128" s="9" t="str">
        <v>5c52d1ad</v>
      </c>
      <c r="E2128" s="9" t="str">
        <f>_xlfn.XLOOKUP(D2128, Content!A:A, Content!C:C, "NONE")</f>
        <v>Telugu</v>
      </c>
    </row>
    <row r="2129" spans="1:5" x14ac:dyDescent="0.3">
      <c r="A2129" s="9">
        <v>10204</v>
      </c>
      <c r="B2129" s="10" cm="1">
        <f t="array" ref="B2129">_xlfn._xlws.FILTER(Bookings!C:C, (Bookings!A:A=A2129) * (Bookings!D:D="New"), "NONE")</f>
        <v>44886</v>
      </c>
      <c r="C2129" s="10">
        <v>45444</v>
      </c>
      <c r="D2129" s="9" t="str">
        <v>1b7fe76a</v>
      </c>
      <c r="E2129" s="9" t="str">
        <f>_xlfn.XLOOKUP(D2129, Content!A:A, Content!C:C, "NONE")</f>
        <v>Kannada</v>
      </c>
    </row>
    <row r="2130" spans="1:5" x14ac:dyDescent="0.3">
      <c r="A2130" s="9">
        <v>10204</v>
      </c>
      <c r="B2130" s="10" cm="1">
        <f t="array" ref="B2130">_xlfn._xlws.FILTER(Bookings!C:C, (Bookings!A:A=A2130) * (Bookings!D:D="New"), "NONE")</f>
        <v>44886</v>
      </c>
      <c r="C2130" s="10">
        <v>45352</v>
      </c>
      <c r="D2130" s="9" t="str">
        <v>c741736d</v>
      </c>
      <c r="E2130" s="9" t="str">
        <f>_xlfn.XLOOKUP(D2130, Content!A:A, Content!C:C, "NONE")</f>
        <v>English</v>
      </c>
    </row>
    <row r="2131" spans="1:5" x14ac:dyDescent="0.3">
      <c r="A2131" s="9">
        <v>10204</v>
      </c>
      <c r="B2131" s="10" cm="1">
        <f t="array" ref="B2131">_xlfn._xlws.FILTER(Bookings!C:C, (Bookings!A:A=A2131) * (Bookings!D:D="New"), "NONE")</f>
        <v>44886</v>
      </c>
      <c r="C2131" s="10">
        <v>44958</v>
      </c>
      <c r="D2131" s="9" t="str">
        <v>fa1a76a3</v>
      </c>
      <c r="E2131" s="9" t="str">
        <f>_xlfn.XLOOKUP(D2131, Content!A:A, Content!C:C, "NONE")</f>
        <v>Tamil</v>
      </c>
    </row>
    <row r="2132" spans="1:5" x14ac:dyDescent="0.3">
      <c r="A2132" s="9">
        <v>10204</v>
      </c>
      <c r="B2132" s="10" cm="1">
        <f t="array" ref="B2132">_xlfn._xlws.FILTER(Bookings!C:C, (Bookings!A:A=A2132) * (Bookings!D:D="New"), "NONE")</f>
        <v>44886</v>
      </c>
      <c r="C2132" s="10">
        <v>45352</v>
      </c>
      <c r="D2132" s="9" t="str">
        <v>b142e834</v>
      </c>
      <c r="E2132" s="9" t="str">
        <f>_xlfn.XLOOKUP(D2132, Content!A:A, Content!C:C, "NONE")</f>
        <v>Hindi</v>
      </c>
    </row>
    <row r="2133" spans="1:5" x14ac:dyDescent="0.3">
      <c r="A2133" s="9">
        <v>10204</v>
      </c>
      <c r="B2133" s="10" cm="1">
        <f t="array" ref="B2133">_xlfn._xlws.FILTER(Bookings!C:C, (Bookings!A:A=A2133) * (Bookings!D:D="New"), "NONE")</f>
        <v>44886</v>
      </c>
      <c r="C2133" s="10">
        <v>45170</v>
      </c>
      <c r="D2133" s="9" t="str">
        <v>420e1019</v>
      </c>
      <c r="E2133" s="9" t="str">
        <f>_xlfn.XLOOKUP(D2133, Content!A:A, Content!C:C, "NONE")</f>
        <v>Tamil</v>
      </c>
    </row>
    <row r="2134" spans="1:5" x14ac:dyDescent="0.3">
      <c r="A2134" s="9">
        <v>10205</v>
      </c>
      <c r="B2134" s="10" cm="1">
        <f t="array" ref="B2134">_xlfn._xlws.FILTER(Bookings!C:C, (Bookings!A:A=A2134) * (Bookings!D:D="New"), "NONE")</f>
        <v>44173</v>
      </c>
      <c r="C2134" s="10">
        <v>45505</v>
      </c>
      <c r="D2134" s="9" t="str">
        <v>92becfc7</v>
      </c>
      <c r="E2134" s="9" t="str">
        <f>_xlfn.XLOOKUP(D2134, Content!A:A, Content!C:C, "NONE")</f>
        <v>Hindi</v>
      </c>
    </row>
    <row r="2135" spans="1:5" x14ac:dyDescent="0.3">
      <c r="A2135" s="9">
        <v>10205</v>
      </c>
      <c r="B2135" s="10" cm="1">
        <f t="array" ref="B2135">_xlfn._xlws.FILTER(Bookings!C:C, (Bookings!A:A=A2135) * (Bookings!D:D="New"), "NONE")</f>
        <v>44173</v>
      </c>
      <c r="C2135" s="10">
        <v>45444</v>
      </c>
      <c r="D2135" s="9" t="str">
        <v>ae026103</v>
      </c>
      <c r="E2135" s="9" t="str">
        <f>_xlfn.XLOOKUP(D2135, Content!A:A, Content!C:C, "NONE")</f>
        <v>Kannada</v>
      </c>
    </row>
    <row r="2136" spans="1:5" x14ac:dyDescent="0.3">
      <c r="A2136" s="9">
        <v>10205</v>
      </c>
      <c r="B2136" s="10" cm="1">
        <f t="array" ref="B2136">_xlfn._xlws.FILTER(Bookings!C:C, (Bookings!A:A=A2136) * (Bookings!D:D="New"), "NONE")</f>
        <v>44173</v>
      </c>
      <c r="C2136" s="10">
        <v>44743</v>
      </c>
      <c r="D2136" s="9" t="str">
        <v>2aac9072</v>
      </c>
      <c r="E2136" s="9" t="str">
        <f>_xlfn.XLOOKUP(D2136, Content!A:A, Content!C:C, "NONE")</f>
        <v>English</v>
      </c>
    </row>
    <row r="2137" spans="1:5" x14ac:dyDescent="0.3">
      <c r="A2137" s="9">
        <v>10205</v>
      </c>
      <c r="B2137" s="10" cm="1">
        <f t="array" ref="B2137">_xlfn._xlws.FILTER(Bookings!C:C, (Bookings!A:A=A2137) * (Bookings!D:D="New"), "NONE")</f>
        <v>44173</v>
      </c>
      <c r="C2137" s="10">
        <v>45292</v>
      </c>
      <c r="D2137" s="9" t="str">
        <v>e0abb092</v>
      </c>
      <c r="E2137" s="9" t="str">
        <f>_xlfn.XLOOKUP(D2137, Content!A:A, Content!C:C, "NONE")</f>
        <v>Malayalam</v>
      </c>
    </row>
    <row r="2138" spans="1:5" x14ac:dyDescent="0.3">
      <c r="A2138" s="9">
        <v>10205</v>
      </c>
      <c r="B2138" s="10" cm="1">
        <f t="array" ref="B2138">_xlfn._xlws.FILTER(Bookings!C:C, (Bookings!A:A=A2138) * (Bookings!D:D="New"), "NONE")</f>
        <v>44173</v>
      </c>
      <c r="C2138" s="10">
        <v>45627</v>
      </c>
      <c r="D2138" s="9" t="str">
        <v>7e543bc4</v>
      </c>
      <c r="E2138" s="9" t="str">
        <f>_xlfn.XLOOKUP(D2138, Content!A:A, Content!C:C, "NONE")</f>
        <v>Malayalam</v>
      </c>
    </row>
    <row r="2139" spans="1:5" x14ac:dyDescent="0.3">
      <c r="A2139" s="9">
        <v>10205</v>
      </c>
      <c r="B2139" s="10" cm="1">
        <f t="array" ref="B2139">_xlfn._xlws.FILTER(Bookings!C:C, (Bookings!A:A=A2139) * (Bookings!D:D="New"), "NONE")</f>
        <v>44173</v>
      </c>
      <c r="C2139" s="10">
        <v>45200</v>
      </c>
      <c r="D2139" s="9" t="str">
        <v>75fa1246</v>
      </c>
      <c r="E2139" s="9" t="str">
        <f>_xlfn.XLOOKUP(D2139, Content!A:A, Content!C:C, "NONE")</f>
        <v>Tamil</v>
      </c>
    </row>
    <row r="2140" spans="1:5" x14ac:dyDescent="0.3">
      <c r="A2140" s="9">
        <v>10205</v>
      </c>
      <c r="B2140" s="10" cm="1">
        <f t="array" ref="B2140">_xlfn._xlws.FILTER(Bookings!C:C, (Bookings!A:A=A2140) * (Bookings!D:D="New"), "NONE")</f>
        <v>44173</v>
      </c>
      <c r="C2140" s="10">
        <v>44835</v>
      </c>
      <c r="D2140" s="9" t="str">
        <v>1b7fe76a</v>
      </c>
      <c r="E2140" s="9" t="str">
        <f>_xlfn.XLOOKUP(D2140, Content!A:A, Content!C:C, "NONE")</f>
        <v>Kannada</v>
      </c>
    </row>
    <row r="2141" spans="1:5" x14ac:dyDescent="0.3">
      <c r="A2141" s="9">
        <v>10205</v>
      </c>
      <c r="B2141" s="10" cm="1">
        <f t="array" ref="B2141">_xlfn._xlws.FILTER(Bookings!C:C, (Bookings!A:A=A2141) * (Bookings!D:D="New"), "NONE")</f>
        <v>44173</v>
      </c>
      <c r="C2141" s="10">
        <v>44958</v>
      </c>
      <c r="D2141" s="9" t="str">
        <v>cc9d9893</v>
      </c>
      <c r="E2141" s="9" t="str">
        <f>_xlfn.XLOOKUP(D2141, Content!A:A, Content!C:C, "NONE")</f>
        <v>Malayalam</v>
      </c>
    </row>
    <row r="2142" spans="1:5" x14ac:dyDescent="0.3">
      <c r="A2142" s="9">
        <v>10205</v>
      </c>
      <c r="B2142" s="10" cm="1">
        <f t="array" ref="B2142">_xlfn._xlws.FILTER(Bookings!C:C, (Bookings!A:A=A2142) * (Bookings!D:D="New"), "NONE")</f>
        <v>44173</v>
      </c>
      <c r="C2142" s="10">
        <v>45200</v>
      </c>
      <c r="D2142" s="9" t="str">
        <v>2e190b5a</v>
      </c>
      <c r="E2142" s="9" t="str">
        <f>_xlfn.XLOOKUP(D2142, Content!A:A, Content!C:C, "NONE")</f>
        <v>Tamil</v>
      </c>
    </row>
    <row r="2143" spans="1:5" x14ac:dyDescent="0.3">
      <c r="A2143" s="9">
        <v>10205</v>
      </c>
      <c r="B2143" s="10" cm="1">
        <f t="array" ref="B2143">_xlfn._xlws.FILTER(Bookings!C:C, (Bookings!A:A=A2143) * (Bookings!D:D="New"), "NONE")</f>
        <v>44173</v>
      </c>
      <c r="C2143" s="10">
        <v>44652</v>
      </c>
      <c r="D2143" s="9" t="str">
        <v>7bc7f2c7</v>
      </c>
      <c r="E2143" s="9" t="str">
        <f>_xlfn.XLOOKUP(D2143, Content!A:A, Content!C:C, "NONE")</f>
        <v>Tamil</v>
      </c>
    </row>
    <row r="2144" spans="1:5" x14ac:dyDescent="0.3">
      <c r="A2144" s="9">
        <v>10205</v>
      </c>
      <c r="B2144" s="10" cm="1">
        <f t="array" ref="B2144">_xlfn._xlws.FILTER(Bookings!C:C, (Bookings!A:A=A2144) * (Bookings!D:D="New"), "NONE")</f>
        <v>44173</v>
      </c>
      <c r="C2144" s="10">
        <v>45383</v>
      </c>
      <c r="D2144" s="9" t="str">
        <v>9544ce3b</v>
      </c>
      <c r="E2144" s="9" t="str">
        <f>_xlfn.XLOOKUP(D2144, Content!A:A, Content!C:C, "NONE")</f>
        <v>English</v>
      </c>
    </row>
    <row r="2145" spans="1:5" x14ac:dyDescent="0.3">
      <c r="A2145" s="9">
        <v>10205</v>
      </c>
      <c r="B2145" s="10" cm="1">
        <f t="array" ref="B2145">_xlfn._xlws.FILTER(Bookings!C:C, (Bookings!A:A=A2145) * (Bookings!D:D="New"), "NONE")</f>
        <v>44173</v>
      </c>
      <c r="C2145" s="10">
        <v>45200</v>
      </c>
      <c r="D2145" s="9" t="str">
        <v>1187d074</v>
      </c>
      <c r="E2145" s="9" t="str">
        <f>_xlfn.XLOOKUP(D2145, Content!A:A, Content!C:C, "NONE")</f>
        <v>English</v>
      </c>
    </row>
    <row r="2146" spans="1:5" x14ac:dyDescent="0.3">
      <c r="A2146" s="9">
        <v>10205</v>
      </c>
      <c r="B2146" s="10" cm="1">
        <f t="array" ref="B2146">_xlfn._xlws.FILTER(Bookings!C:C, (Bookings!A:A=A2146) * (Bookings!D:D="New"), "NONE")</f>
        <v>44173</v>
      </c>
      <c r="C2146" s="10">
        <v>44713</v>
      </c>
      <c r="D2146" s="9" t="str">
        <v>ef45c45f</v>
      </c>
      <c r="E2146" s="9" t="str">
        <f>_xlfn.XLOOKUP(D2146, Content!A:A, Content!C:C, "NONE")</f>
        <v>Tamil</v>
      </c>
    </row>
    <row r="2147" spans="1:5" x14ac:dyDescent="0.3">
      <c r="A2147" s="9">
        <v>10205</v>
      </c>
      <c r="B2147" s="10" cm="1">
        <f t="array" ref="B2147">_xlfn._xlws.FILTER(Bookings!C:C, (Bookings!A:A=A2147) * (Bookings!D:D="New"), "NONE")</f>
        <v>44173</v>
      </c>
      <c r="C2147" s="10">
        <v>44621</v>
      </c>
      <c r="D2147" s="9" t="str">
        <v>7fd28e87</v>
      </c>
      <c r="E2147" s="9" t="str">
        <f>_xlfn.XLOOKUP(D2147, Content!A:A, Content!C:C, "NONE")</f>
        <v>Malayalam</v>
      </c>
    </row>
    <row r="2148" spans="1:5" x14ac:dyDescent="0.3">
      <c r="A2148" s="9">
        <v>10205</v>
      </c>
      <c r="B2148" s="10" cm="1">
        <f t="array" ref="B2148">_xlfn._xlws.FILTER(Bookings!C:C, (Bookings!A:A=A2148) * (Bookings!D:D="New"), "NONE")</f>
        <v>44173</v>
      </c>
      <c r="C2148" s="10">
        <v>44927</v>
      </c>
      <c r="D2148" s="9" t="str">
        <v>591bdfe5</v>
      </c>
      <c r="E2148" s="9" t="str">
        <f>_xlfn.XLOOKUP(D2148, Content!A:A, Content!C:C, "NONE")</f>
        <v>Kannada</v>
      </c>
    </row>
    <row r="2149" spans="1:5" x14ac:dyDescent="0.3">
      <c r="A2149" s="9">
        <v>10206</v>
      </c>
      <c r="B2149" s="10" cm="1">
        <f t="array" ref="B2149">_xlfn._xlws.FILTER(Bookings!C:C, (Bookings!A:A=A2149) * (Bookings!D:D="New"), "NONE")</f>
        <v>44682</v>
      </c>
      <c r="C2149" s="10">
        <v>45474</v>
      </c>
      <c r="D2149" s="9" t="str">
        <v>53dcee70</v>
      </c>
      <c r="E2149" s="9" t="str">
        <f>_xlfn.XLOOKUP(D2149, Content!A:A, Content!C:C, "NONE")</f>
        <v>Kannada</v>
      </c>
    </row>
    <row r="2150" spans="1:5" x14ac:dyDescent="0.3">
      <c r="A2150" s="9">
        <v>10206</v>
      </c>
      <c r="B2150" s="10" cm="1">
        <f t="array" ref="B2150">_xlfn._xlws.FILTER(Bookings!C:C, (Bookings!A:A=A2150) * (Bookings!D:D="New"), "NONE")</f>
        <v>44682</v>
      </c>
      <c r="C2150" s="10">
        <v>45505</v>
      </c>
      <c r="D2150" s="9" t="str">
        <v>6cec19a5</v>
      </c>
      <c r="E2150" s="9" t="str">
        <f>_xlfn.XLOOKUP(D2150, Content!A:A, Content!C:C, "NONE")</f>
        <v>Malayalam</v>
      </c>
    </row>
    <row r="2151" spans="1:5" x14ac:dyDescent="0.3">
      <c r="A2151" s="9">
        <v>10206</v>
      </c>
      <c r="B2151" s="10" cm="1">
        <f t="array" ref="B2151">_xlfn._xlws.FILTER(Bookings!C:C, (Bookings!A:A=A2151) * (Bookings!D:D="New"), "NONE")</f>
        <v>44682</v>
      </c>
      <c r="C2151" s="10">
        <v>45261</v>
      </c>
      <c r="D2151" s="9" t="str">
        <v>7495495f</v>
      </c>
      <c r="E2151" s="9" t="str">
        <f>_xlfn.XLOOKUP(D2151, Content!A:A, Content!C:C, "NONE")</f>
        <v>Malayalam</v>
      </c>
    </row>
    <row r="2152" spans="1:5" x14ac:dyDescent="0.3">
      <c r="A2152" s="9">
        <v>10206</v>
      </c>
      <c r="B2152" s="10" cm="1">
        <f t="array" ref="B2152">_xlfn._xlws.FILTER(Bookings!C:C, (Bookings!A:A=A2152) * (Bookings!D:D="New"), "NONE")</f>
        <v>44682</v>
      </c>
      <c r="C2152" s="10">
        <v>45170</v>
      </c>
      <c r="D2152" s="9" t="str">
        <v>af4e0c6c</v>
      </c>
      <c r="E2152" s="9" t="str">
        <f>_xlfn.XLOOKUP(D2152, Content!A:A, Content!C:C, "NONE")</f>
        <v>Tamil</v>
      </c>
    </row>
    <row r="2153" spans="1:5" x14ac:dyDescent="0.3">
      <c r="A2153" s="9">
        <v>10206</v>
      </c>
      <c r="B2153" s="10" cm="1">
        <f t="array" ref="B2153">_xlfn._xlws.FILTER(Bookings!C:C, (Bookings!A:A=A2153) * (Bookings!D:D="New"), "NONE")</f>
        <v>44682</v>
      </c>
      <c r="C2153" s="10">
        <v>45566</v>
      </c>
      <c r="D2153" s="9" t="str">
        <v>8ce0be18</v>
      </c>
      <c r="E2153" s="9" t="str">
        <f>_xlfn.XLOOKUP(D2153, Content!A:A, Content!C:C, "NONE")</f>
        <v>Telugu</v>
      </c>
    </row>
    <row r="2154" spans="1:5" x14ac:dyDescent="0.3">
      <c r="A2154" s="9">
        <v>10207</v>
      </c>
      <c r="B2154" s="10" cm="1">
        <f t="array" ref="B2154">_xlfn._xlws.FILTER(Bookings!C:C, (Bookings!A:A=A2154) * (Bookings!D:D="New"), "NONE")</f>
        <v>45157</v>
      </c>
      <c r="C2154" s="10">
        <v>44743</v>
      </c>
      <c r="D2154" s="9" t="str">
        <v>b49e8b74</v>
      </c>
      <c r="E2154" s="9" t="str">
        <f>_xlfn.XLOOKUP(D2154, Content!A:A, Content!C:C, "NONE")</f>
        <v>English</v>
      </c>
    </row>
    <row r="2155" spans="1:5" x14ac:dyDescent="0.3">
      <c r="A2155" s="9">
        <v>10207</v>
      </c>
      <c r="B2155" s="10" cm="1">
        <f t="array" ref="B2155">_xlfn._xlws.FILTER(Bookings!C:C, (Bookings!A:A=A2155) * (Bookings!D:D="New"), "NONE")</f>
        <v>45157</v>
      </c>
      <c r="C2155" s="10">
        <v>45444</v>
      </c>
      <c r="D2155" s="9" t="str">
        <v>7fc77e90</v>
      </c>
      <c r="E2155" s="9" t="str">
        <f>_xlfn.XLOOKUP(D2155, Content!A:A, Content!C:C, "NONE")</f>
        <v>Malayalam</v>
      </c>
    </row>
    <row r="2156" spans="1:5" x14ac:dyDescent="0.3">
      <c r="A2156" s="9">
        <v>10207</v>
      </c>
      <c r="B2156" s="10" cm="1">
        <f t="array" ref="B2156">_xlfn._xlws.FILTER(Bookings!C:C, (Bookings!A:A=A2156) * (Bookings!D:D="New"), "NONE")</f>
        <v>45157</v>
      </c>
      <c r="C2156" s="10">
        <v>45352</v>
      </c>
      <c r="D2156" s="9" t="str">
        <v>8ab4abc6</v>
      </c>
      <c r="E2156" s="9" t="str">
        <f>_xlfn.XLOOKUP(D2156, Content!A:A, Content!C:C, "NONE")</f>
        <v>Kannada</v>
      </c>
    </row>
    <row r="2157" spans="1:5" x14ac:dyDescent="0.3">
      <c r="A2157" s="9">
        <v>10207</v>
      </c>
      <c r="B2157" s="10" cm="1">
        <f t="array" ref="B2157">_xlfn._xlws.FILTER(Bookings!C:C, (Bookings!A:A=A2157) * (Bookings!D:D="New"), "NONE")</f>
        <v>45157</v>
      </c>
      <c r="C2157" s="10">
        <v>44866</v>
      </c>
      <c r="D2157" s="9" t="str">
        <v>10101146</v>
      </c>
      <c r="E2157" s="9" t="str">
        <f>_xlfn.XLOOKUP(D2157, Content!A:A, Content!C:C, "NONE")</f>
        <v>Telugu</v>
      </c>
    </row>
    <row r="2158" spans="1:5" x14ac:dyDescent="0.3">
      <c r="A2158" s="9">
        <v>10207</v>
      </c>
      <c r="B2158" s="10" cm="1">
        <f t="array" ref="B2158">_xlfn._xlws.FILTER(Bookings!C:C, (Bookings!A:A=A2158) * (Bookings!D:D="New"), "NONE")</f>
        <v>45157</v>
      </c>
      <c r="C2158" s="10">
        <v>45323</v>
      </c>
      <c r="D2158" s="9" t="str">
        <v>2e190b5a</v>
      </c>
      <c r="E2158" s="9" t="str">
        <f>_xlfn.XLOOKUP(D2158, Content!A:A, Content!C:C, "NONE")</f>
        <v>Tamil</v>
      </c>
    </row>
    <row r="2159" spans="1:5" x14ac:dyDescent="0.3">
      <c r="A2159" s="9">
        <v>10207</v>
      </c>
      <c r="B2159" s="10" cm="1">
        <f t="array" ref="B2159">_xlfn._xlws.FILTER(Bookings!C:C, (Bookings!A:A=A2159) * (Bookings!D:D="New"), "NONE")</f>
        <v>45157</v>
      </c>
      <c r="C2159" s="10">
        <v>45200</v>
      </c>
      <c r="D2159" s="9" t="str">
        <v>921da29a</v>
      </c>
      <c r="E2159" s="9" t="str">
        <f>_xlfn.XLOOKUP(D2159, Content!A:A, Content!C:C, "NONE")</f>
        <v>English</v>
      </c>
    </row>
    <row r="2160" spans="1:5" x14ac:dyDescent="0.3">
      <c r="A2160" s="9">
        <v>10207</v>
      </c>
      <c r="B2160" s="10" cm="1">
        <f t="array" ref="B2160">_xlfn._xlws.FILTER(Bookings!C:C, (Bookings!A:A=A2160) * (Bookings!D:D="New"), "NONE")</f>
        <v>45157</v>
      </c>
      <c r="C2160" s="10">
        <v>45505</v>
      </c>
      <c r="D2160" s="9" t="str">
        <v>5988d89d</v>
      </c>
      <c r="E2160" s="9" t="str">
        <f>_xlfn.XLOOKUP(D2160, Content!A:A, Content!C:C, "NONE")</f>
        <v>Hindi</v>
      </c>
    </row>
    <row r="2161" spans="1:5" x14ac:dyDescent="0.3">
      <c r="A2161" s="9">
        <v>10207</v>
      </c>
      <c r="B2161" s="10" cm="1">
        <f t="array" ref="B2161">_xlfn._xlws.FILTER(Bookings!C:C, (Bookings!A:A=A2161) * (Bookings!D:D="New"), "NONE")</f>
        <v>45157</v>
      </c>
      <c r="C2161" s="10">
        <v>45017</v>
      </c>
      <c r="D2161" s="9" t="str">
        <v>4130ea10</v>
      </c>
      <c r="E2161" s="9" t="str">
        <f>_xlfn.XLOOKUP(D2161, Content!A:A, Content!C:C, "NONE")</f>
        <v>Kannada</v>
      </c>
    </row>
    <row r="2162" spans="1:5" x14ac:dyDescent="0.3">
      <c r="A2162" s="9">
        <v>10207</v>
      </c>
      <c r="B2162" s="10" cm="1">
        <f t="array" ref="B2162">_xlfn._xlws.FILTER(Bookings!C:C, (Bookings!A:A=A2162) * (Bookings!D:D="New"), "NONE")</f>
        <v>45157</v>
      </c>
      <c r="C2162" s="10">
        <v>44866</v>
      </c>
      <c r="D2162" s="9" t="str">
        <v>fc3255a1</v>
      </c>
      <c r="E2162" s="9" t="str">
        <f>_xlfn.XLOOKUP(D2162, Content!A:A, Content!C:C, "NONE")</f>
        <v>English</v>
      </c>
    </row>
    <row r="2163" spans="1:5" x14ac:dyDescent="0.3">
      <c r="A2163" s="9">
        <v>10207</v>
      </c>
      <c r="B2163" s="10" cm="1">
        <f t="array" ref="B2163">_xlfn._xlws.FILTER(Bookings!C:C, (Bookings!A:A=A2163) * (Bookings!D:D="New"), "NONE")</f>
        <v>45157</v>
      </c>
      <c r="C2163" s="10">
        <v>44713</v>
      </c>
      <c r="D2163" s="9" t="str">
        <v>e0abb092</v>
      </c>
      <c r="E2163" s="9" t="str">
        <f>_xlfn.XLOOKUP(D2163, Content!A:A, Content!C:C, "NONE")</f>
        <v>Malayalam</v>
      </c>
    </row>
    <row r="2164" spans="1:5" x14ac:dyDescent="0.3">
      <c r="A2164" s="9">
        <v>10207</v>
      </c>
      <c r="B2164" s="10" cm="1">
        <f t="array" ref="B2164">_xlfn._xlws.FILTER(Bookings!C:C, (Bookings!A:A=A2164) * (Bookings!D:D="New"), "NONE")</f>
        <v>45157</v>
      </c>
      <c r="C2164" s="10">
        <v>44713</v>
      </c>
      <c r="D2164" s="9" t="str">
        <v>591bdfe5</v>
      </c>
      <c r="E2164" s="9" t="str">
        <f>_xlfn.XLOOKUP(D2164, Content!A:A, Content!C:C, "NONE")</f>
        <v>Kannada</v>
      </c>
    </row>
    <row r="2165" spans="1:5" x14ac:dyDescent="0.3">
      <c r="A2165" s="9">
        <v>10208</v>
      </c>
      <c r="B2165" s="10" cm="1">
        <f t="array" ref="B2165">_xlfn._xlws.FILTER(Bookings!C:C, (Bookings!A:A=A2165) * (Bookings!D:D="New"), "NONE")</f>
        <v>45159</v>
      </c>
      <c r="C2165" s="10">
        <v>45231</v>
      </c>
      <c r="D2165" s="9" t="str">
        <v>1b7fe76a</v>
      </c>
      <c r="E2165" s="9" t="str">
        <f>_xlfn.XLOOKUP(D2165, Content!A:A, Content!C:C, "NONE")</f>
        <v>Kannada</v>
      </c>
    </row>
    <row r="2166" spans="1:5" x14ac:dyDescent="0.3">
      <c r="A2166" s="9">
        <v>10208</v>
      </c>
      <c r="B2166" s="10" cm="1">
        <f t="array" ref="B2166">_xlfn._xlws.FILTER(Bookings!C:C, (Bookings!A:A=A2166) * (Bookings!D:D="New"), "NONE")</f>
        <v>45159</v>
      </c>
      <c r="C2166" s="10">
        <v>44743</v>
      </c>
      <c r="D2166" s="9" t="str">
        <v>2fa395f5</v>
      </c>
      <c r="E2166" s="9" t="str">
        <f>_xlfn.XLOOKUP(D2166, Content!A:A, Content!C:C, "NONE")</f>
        <v>Telugu</v>
      </c>
    </row>
    <row r="2167" spans="1:5" x14ac:dyDescent="0.3">
      <c r="A2167" s="9">
        <v>10208</v>
      </c>
      <c r="B2167" s="10" cm="1">
        <f t="array" ref="B2167">_xlfn._xlws.FILTER(Bookings!C:C, (Bookings!A:A=A2167) * (Bookings!D:D="New"), "NONE")</f>
        <v>45159</v>
      </c>
      <c r="C2167" s="10">
        <v>44562</v>
      </c>
      <c r="D2167" s="9" t="str">
        <v>9787b7de</v>
      </c>
      <c r="E2167" s="9" t="str">
        <f>_xlfn.XLOOKUP(D2167, Content!A:A, Content!C:C, "NONE")</f>
        <v>Tamil</v>
      </c>
    </row>
    <row r="2168" spans="1:5" x14ac:dyDescent="0.3">
      <c r="A2168" s="9">
        <v>10208</v>
      </c>
      <c r="B2168" s="10" cm="1">
        <f t="array" ref="B2168">_xlfn._xlws.FILTER(Bookings!C:C, (Bookings!A:A=A2168) * (Bookings!D:D="New"), "NONE")</f>
        <v>45159</v>
      </c>
      <c r="C2168" s="10">
        <v>45078</v>
      </c>
      <c r="D2168" s="9" t="str">
        <v>cc777b0c</v>
      </c>
      <c r="E2168" s="9" t="str">
        <f>_xlfn.XLOOKUP(D2168, Content!A:A, Content!C:C, "NONE")</f>
        <v>Hindi</v>
      </c>
    </row>
    <row r="2169" spans="1:5" x14ac:dyDescent="0.3">
      <c r="A2169" s="9">
        <v>10208</v>
      </c>
      <c r="B2169" s="10" cm="1">
        <f t="array" ref="B2169">_xlfn._xlws.FILTER(Bookings!C:C, (Bookings!A:A=A2169) * (Bookings!D:D="New"), "NONE")</f>
        <v>45159</v>
      </c>
      <c r="C2169" s="10">
        <v>45108</v>
      </c>
      <c r="D2169" s="9" t="str">
        <v>b72e97f6</v>
      </c>
      <c r="E2169" s="9" t="str">
        <f>_xlfn.XLOOKUP(D2169, Content!A:A, Content!C:C, "NONE")</f>
        <v>Hindi</v>
      </c>
    </row>
    <row r="2170" spans="1:5" x14ac:dyDescent="0.3">
      <c r="A2170" s="9">
        <v>10209</v>
      </c>
      <c r="B2170" s="10" cm="1">
        <f t="array" ref="B2170">_xlfn._xlws.FILTER(Bookings!C:C, (Bookings!A:A=A2170) * (Bookings!D:D="New"), "NONE")</f>
        <v>44298</v>
      </c>
      <c r="C2170" s="10">
        <v>45413</v>
      </c>
      <c r="D2170" s="9" t="str">
        <v>19351768</v>
      </c>
      <c r="E2170" s="9" t="str">
        <f>_xlfn.XLOOKUP(D2170, Content!A:A, Content!C:C, "NONE")</f>
        <v>Malayalam</v>
      </c>
    </row>
    <row r="2171" spans="1:5" x14ac:dyDescent="0.3">
      <c r="A2171" s="9">
        <v>10209</v>
      </c>
      <c r="B2171" s="10" cm="1">
        <f t="array" ref="B2171">_xlfn._xlws.FILTER(Bookings!C:C, (Bookings!A:A=A2171) * (Bookings!D:D="New"), "NONE")</f>
        <v>44298</v>
      </c>
      <c r="C2171" s="10">
        <v>45323</v>
      </c>
      <c r="D2171" s="9" t="str">
        <v>30bb7728</v>
      </c>
      <c r="E2171" s="9" t="str">
        <f>_xlfn.XLOOKUP(D2171, Content!A:A, Content!C:C, "NONE")</f>
        <v>Tamil</v>
      </c>
    </row>
    <row r="2172" spans="1:5" x14ac:dyDescent="0.3">
      <c r="A2172" s="9">
        <v>10209</v>
      </c>
      <c r="B2172" s="10" cm="1">
        <f t="array" ref="B2172">_xlfn._xlws.FILTER(Bookings!C:C, (Bookings!A:A=A2172) * (Bookings!D:D="New"), "NONE")</f>
        <v>44298</v>
      </c>
      <c r="C2172" s="10">
        <v>45017</v>
      </c>
      <c r="D2172" s="9" t="str">
        <v>10101146</v>
      </c>
      <c r="E2172" s="9" t="str">
        <f>_xlfn.XLOOKUP(D2172, Content!A:A, Content!C:C, "NONE")</f>
        <v>Telugu</v>
      </c>
    </row>
    <row r="2173" spans="1:5" x14ac:dyDescent="0.3">
      <c r="A2173" s="9">
        <v>10209</v>
      </c>
      <c r="B2173" s="10" cm="1">
        <f t="array" ref="B2173">_xlfn._xlws.FILTER(Bookings!C:C, (Bookings!A:A=A2173) * (Bookings!D:D="New"), "NONE")</f>
        <v>44298</v>
      </c>
      <c r="C2173" s="10">
        <v>44713</v>
      </c>
      <c r="D2173" s="9" t="str">
        <v>67b09f1b</v>
      </c>
      <c r="E2173" s="9" t="str">
        <f>_xlfn.XLOOKUP(D2173, Content!A:A, Content!C:C, "NONE")</f>
        <v>English</v>
      </c>
    </row>
    <row r="2174" spans="1:5" x14ac:dyDescent="0.3">
      <c r="A2174" s="9">
        <v>10209</v>
      </c>
      <c r="B2174" s="10" cm="1">
        <f t="array" ref="B2174">_xlfn._xlws.FILTER(Bookings!C:C, (Bookings!A:A=A2174) * (Bookings!D:D="New"), "NONE")</f>
        <v>44298</v>
      </c>
      <c r="C2174" s="10">
        <v>45413</v>
      </c>
      <c r="D2174" s="9" t="str">
        <v>921da29a</v>
      </c>
      <c r="E2174" s="9" t="str">
        <f>_xlfn.XLOOKUP(D2174, Content!A:A, Content!C:C, "NONE")</f>
        <v>English</v>
      </c>
    </row>
    <row r="2175" spans="1:5" x14ac:dyDescent="0.3">
      <c r="A2175" s="9">
        <v>10209</v>
      </c>
      <c r="B2175" s="10" cm="1">
        <f t="array" ref="B2175">_xlfn._xlws.FILTER(Bookings!C:C, (Bookings!A:A=A2175) * (Bookings!D:D="New"), "NONE")</f>
        <v>44298</v>
      </c>
      <c r="C2175" s="10">
        <v>45200</v>
      </c>
      <c r="D2175" s="9" t="str">
        <v>c5000cc1</v>
      </c>
      <c r="E2175" s="9" t="str">
        <f>_xlfn.XLOOKUP(D2175, Content!A:A, Content!C:C, "NONE")</f>
        <v>Malayalam</v>
      </c>
    </row>
    <row r="2176" spans="1:5" x14ac:dyDescent="0.3">
      <c r="A2176" s="9">
        <v>10209</v>
      </c>
      <c r="B2176" s="10" cm="1">
        <f t="array" ref="B2176">_xlfn._xlws.FILTER(Bookings!C:C, (Bookings!A:A=A2176) * (Bookings!D:D="New"), "NONE")</f>
        <v>44298</v>
      </c>
      <c r="C2176" s="10">
        <v>45352</v>
      </c>
      <c r="D2176" s="9" t="str">
        <v>ed012678</v>
      </c>
      <c r="E2176" s="9" t="str">
        <f>_xlfn.XLOOKUP(D2176, Content!A:A, Content!C:C, "NONE")</f>
        <v>Telugu</v>
      </c>
    </row>
    <row r="2177" spans="1:5" x14ac:dyDescent="0.3">
      <c r="A2177" s="9">
        <v>10209</v>
      </c>
      <c r="B2177" s="10" cm="1">
        <f t="array" ref="B2177">_xlfn._xlws.FILTER(Bookings!C:C, (Bookings!A:A=A2177) * (Bookings!D:D="New"), "NONE")</f>
        <v>44298</v>
      </c>
      <c r="C2177" s="10">
        <v>44958</v>
      </c>
      <c r="D2177" s="9" t="str">
        <v>b9f74c1c</v>
      </c>
      <c r="E2177" s="9" t="str">
        <f>_xlfn.XLOOKUP(D2177, Content!A:A, Content!C:C, "NONE")</f>
        <v>Malayalam</v>
      </c>
    </row>
    <row r="2178" spans="1:5" x14ac:dyDescent="0.3">
      <c r="A2178" s="9">
        <v>10209</v>
      </c>
      <c r="B2178" s="10" cm="1">
        <f t="array" ref="B2178">_xlfn._xlws.FILTER(Bookings!C:C, (Bookings!A:A=A2178) * (Bookings!D:D="New"), "NONE")</f>
        <v>44298</v>
      </c>
      <c r="C2178" s="10">
        <v>44927</v>
      </c>
      <c r="D2178" s="9" t="str">
        <v>fa1a76a3</v>
      </c>
      <c r="E2178" s="9" t="str">
        <f>_xlfn.XLOOKUP(D2178, Content!A:A, Content!C:C, "NONE")</f>
        <v>Tamil</v>
      </c>
    </row>
    <row r="2179" spans="1:5" x14ac:dyDescent="0.3">
      <c r="A2179" s="9">
        <v>10209</v>
      </c>
      <c r="B2179" s="10" cm="1">
        <f t="array" ref="B2179">_xlfn._xlws.FILTER(Bookings!C:C, (Bookings!A:A=A2179) * (Bookings!D:D="New"), "NONE")</f>
        <v>44298</v>
      </c>
      <c r="C2179" s="10">
        <v>45292</v>
      </c>
      <c r="D2179" s="9" t="str">
        <v>7495495f</v>
      </c>
      <c r="E2179" s="9" t="str">
        <f>_xlfn.XLOOKUP(D2179, Content!A:A, Content!C:C, "NONE")</f>
        <v>Malayalam</v>
      </c>
    </row>
    <row r="2180" spans="1:5" x14ac:dyDescent="0.3">
      <c r="A2180" s="9">
        <v>10209</v>
      </c>
      <c r="B2180" s="10" cm="1">
        <f t="array" ref="B2180">_xlfn._xlws.FILTER(Bookings!C:C, (Bookings!A:A=A2180) * (Bookings!D:D="New"), "NONE")</f>
        <v>44298</v>
      </c>
      <c r="C2180" s="10">
        <v>45170</v>
      </c>
      <c r="D2180" s="9" t="str">
        <v>7bc7f2c7</v>
      </c>
      <c r="E2180" s="9" t="str">
        <f>_xlfn.XLOOKUP(D2180, Content!A:A, Content!C:C, "NONE")</f>
        <v>Tamil</v>
      </c>
    </row>
    <row r="2181" spans="1:5" x14ac:dyDescent="0.3">
      <c r="A2181" s="9">
        <v>10209</v>
      </c>
      <c r="B2181" s="10" cm="1">
        <f t="array" ref="B2181">_xlfn._xlws.FILTER(Bookings!C:C, (Bookings!A:A=A2181) * (Bookings!D:D="New"), "NONE")</f>
        <v>44298</v>
      </c>
      <c r="C2181" s="10">
        <v>45170</v>
      </c>
      <c r="D2181" s="9" t="str">
        <v>fd1ad95a</v>
      </c>
      <c r="E2181" s="9" t="str">
        <f>_xlfn.XLOOKUP(D2181, Content!A:A, Content!C:C, "NONE")</f>
        <v>English</v>
      </c>
    </row>
    <row r="2182" spans="1:5" x14ac:dyDescent="0.3">
      <c r="A2182" s="9">
        <v>10209</v>
      </c>
      <c r="B2182" s="10" cm="1">
        <f t="array" ref="B2182">_xlfn._xlws.FILTER(Bookings!C:C, (Bookings!A:A=A2182) * (Bookings!D:D="New"), "NONE")</f>
        <v>44298</v>
      </c>
      <c r="C2182" s="10">
        <v>45352</v>
      </c>
      <c r="D2182" s="9" t="str">
        <v>586db896</v>
      </c>
      <c r="E2182" s="9" t="str">
        <f>_xlfn.XLOOKUP(D2182, Content!A:A, Content!C:C, "NONE")</f>
        <v>Tamil</v>
      </c>
    </row>
    <row r="2183" spans="1:5" x14ac:dyDescent="0.3">
      <c r="A2183" s="9">
        <v>10209</v>
      </c>
      <c r="B2183" s="10" cm="1">
        <f t="array" ref="B2183">_xlfn._xlws.FILTER(Bookings!C:C, (Bookings!A:A=A2183) * (Bookings!D:D="New"), "NONE")</f>
        <v>44298</v>
      </c>
      <c r="C2183" s="10">
        <v>44805</v>
      </c>
      <c r="D2183" s="9" t="str">
        <v>6cec19a5</v>
      </c>
      <c r="E2183" s="9" t="str">
        <f>_xlfn.XLOOKUP(D2183, Content!A:A, Content!C:C, "NONE")</f>
        <v>Malayalam</v>
      </c>
    </row>
    <row r="2184" spans="1:5" x14ac:dyDescent="0.3">
      <c r="A2184" s="9">
        <v>10209</v>
      </c>
      <c r="B2184" s="10" cm="1">
        <f t="array" ref="B2184">_xlfn._xlws.FILTER(Bookings!C:C, (Bookings!A:A=A2184) * (Bookings!D:D="New"), "NONE")</f>
        <v>44298</v>
      </c>
      <c r="C2184" s="10">
        <v>44927</v>
      </c>
      <c r="D2184" s="9" t="str">
        <v>e2949854</v>
      </c>
      <c r="E2184" s="9" t="str">
        <f>_xlfn.XLOOKUP(D2184, Content!A:A, Content!C:C, "NONE")</f>
        <v>Malayalam</v>
      </c>
    </row>
    <row r="2185" spans="1:5" x14ac:dyDescent="0.3">
      <c r="A2185" s="9">
        <v>10210</v>
      </c>
      <c r="B2185" s="10" cm="1">
        <f t="array" ref="B2185">_xlfn._xlws.FILTER(Bookings!C:C, (Bookings!A:A=A2185) * (Bookings!D:D="New"), "NONE")</f>
        <v>44931</v>
      </c>
      <c r="C2185" s="10">
        <v>44958</v>
      </c>
      <c r="D2185" s="9" t="str">
        <v>f72d44e6</v>
      </c>
      <c r="E2185" s="9" t="str">
        <f>_xlfn.XLOOKUP(D2185, Content!A:A, Content!C:C, "NONE")</f>
        <v>Malayalam</v>
      </c>
    </row>
    <row r="2186" spans="1:5" x14ac:dyDescent="0.3">
      <c r="A2186" s="9">
        <v>10210</v>
      </c>
      <c r="B2186" s="10" cm="1">
        <f t="array" ref="B2186">_xlfn._xlws.FILTER(Bookings!C:C, (Bookings!A:A=A2186) * (Bookings!D:D="New"), "NONE")</f>
        <v>44931</v>
      </c>
      <c r="C2186" s="10">
        <v>45566</v>
      </c>
      <c r="D2186" s="9" t="str">
        <v>fd1ad95a</v>
      </c>
      <c r="E2186" s="9" t="str">
        <f>_xlfn.XLOOKUP(D2186, Content!A:A, Content!C:C, "NONE")</f>
        <v>English</v>
      </c>
    </row>
    <row r="2187" spans="1:5" x14ac:dyDescent="0.3">
      <c r="A2187" s="9">
        <v>10210</v>
      </c>
      <c r="B2187" s="10" cm="1">
        <f t="array" ref="B2187">_xlfn._xlws.FILTER(Bookings!C:C, (Bookings!A:A=A2187) * (Bookings!D:D="New"), "NONE")</f>
        <v>44931</v>
      </c>
      <c r="C2187" s="10">
        <v>45627</v>
      </c>
      <c r="D2187" s="9" t="str">
        <v>577b4107</v>
      </c>
      <c r="E2187" s="9" t="str">
        <f>_xlfn.XLOOKUP(D2187, Content!A:A, Content!C:C, "NONE")</f>
        <v>Malayalam</v>
      </c>
    </row>
    <row r="2188" spans="1:5" x14ac:dyDescent="0.3">
      <c r="A2188" s="9">
        <v>10210</v>
      </c>
      <c r="B2188" s="10" cm="1">
        <f t="array" ref="B2188">_xlfn._xlws.FILTER(Bookings!C:C, (Bookings!A:A=A2188) * (Bookings!D:D="New"), "NONE")</f>
        <v>44931</v>
      </c>
      <c r="C2188" s="10">
        <v>45200</v>
      </c>
      <c r="D2188" s="9" t="str">
        <v>e9c2f251</v>
      </c>
      <c r="E2188" s="9" t="str">
        <f>_xlfn.XLOOKUP(D2188, Content!A:A, Content!C:C, "NONE")</f>
        <v>Telugu</v>
      </c>
    </row>
    <row r="2189" spans="1:5" x14ac:dyDescent="0.3">
      <c r="A2189" s="9">
        <v>10210</v>
      </c>
      <c r="B2189" s="10" cm="1">
        <f t="array" ref="B2189">_xlfn._xlws.FILTER(Bookings!C:C, (Bookings!A:A=A2189) * (Bookings!D:D="New"), "NONE")</f>
        <v>44931</v>
      </c>
      <c r="C2189" s="10">
        <v>45352</v>
      </c>
      <c r="D2189" s="9" t="str">
        <v>c741736d</v>
      </c>
      <c r="E2189" s="9" t="str">
        <f>_xlfn.XLOOKUP(D2189, Content!A:A, Content!C:C, "NONE")</f>
        <v>English</v>
      </c>
    </row>
    <row r="2190" spans="1:5" x14ac:dyDescent="0.3">
      <c r="A2190" s="9">
        <v>10210</v>
      </c>
      <c r="B2190" s="10" cm="1">
        <f t="array" ref="B2190">_xlfn._xlws.FILTER(Bookings!C:C, (Bookings!A:A=A2190) * (Bookings!D:D="New"), "NONE")</f>
        <v>44931</v>
      </c>
      <c r="C2190" s="10">
        <v>44986</v>
      </c>
      <c r="D2190" s="9" t="str">
        <v>982b8061</v>
      </c>
      <c r="E2190" s="9" t="str">
        <f>_xlfn.XLOOKUP(D2190, Content!A:A, Content!C:C, "NONE")</f>
        <v>Malayalam</v>
      </c>
    </row>
    <row r="2191" spans="1:5" x14ac:dyDescent="0.3">
      <c r="A2191" s="9">
        <v>10210</v>
      </c>
      <c r="B2191" s="10" cm="1">
        <f t="array" ref="B2191">_xlfn._xlws.FILTER(Bookings!C:C, (Bookings!A:A=A2191) * (Bookings!D:D="New"), "NONE")</f>
        <v>44931</v>
      </c>
      <c r="C2191" s="10">
        <v>44986</v>
      </c>
      <c r="D2191" s="9" t="str">
        <v>b49e8b74</v>
      </c>
      <c r="E2191" s="9" t="str">
        <f>_xlfn.XLOOKUP(D2191, Content!A:A, Content!C:C, "NONE")</f>
        <v>English</v>
      </c>
    </row>
    <row r="2192" spans="1:5" x14ac:dyDescent="0.3">
      <c r="A2192" s="9">
        <v>10210</v>
      </c>
      <c r="B2192" s="10" cm="1">
        <f t="array" ref="B2192">_xlfn._xlws.FILTER(Bookings!C:C, (Bookings!A:A=A2192) * (Bookings!D:D="New"), "NONE")</f>
        <v>44931</v>
      </c>
      <c r="C2192" s="10">
        <v>44986</v>
      </c>
      <c r="D2192" s="9" t="str">
        <v>566c44a8</v>
      </c>
      <c r="E2192" s="9" t="str">
        <f>_xlfn.XLOOKUP(D2192, Content!A:A, Content!C:C, "NONE")</f>
        <v>Tamil</v>
      </c>
    </row>
    <row r="2193" spans="1:5" x14ac:dyDescent="0.3">
      <c r="A2193" s="9">
        <v>10210</v>
      </c>
      <c r="B2193" s="10" cm="1">
        <f t="array" ref="B2193">_xlfn._xlws.FILTER(Bookings!C:C, (Bookings!A:A=A2193) * (Bookings!D:D="New"), "NONE")</f>
        <v>44931</v>
      </c>
      <c r="C2193" s="10">
        <v>44562</v>
      </c>
      <c r="D2193" s="9" t="str">
        <v>6d9b457c</v>
      </c>
      <c r="E2193" s="9" t="str">
        <f>_xlfn.XLOOKUP(D2193, Content!A:A, Content!C:C, "NONE")</f>
        <v>English</v>
      </c>
    </row>
    <row r="2194" spans="1:5" x14ac:dyDescent="0.3">
      <c r="A2194" s="9">
        <v>10210</v>
      </c>
      <c r="B2194" s="10" cm="1">
        <f t="array" ref="B2194">_xlfn._xlws.FILTER(Bookings!C:C, (Bookings!A:A=A2194) * (Bookings!D:D="New"), "NONE")</f>
        <v>44931</v>
      </c>
      <c r="C2194" s="10">
        <v>45597</v>
      </c>
      <c r="D2194" s="9" t="str">
        <v>a4c168f1</v>
      </c>
      <c r="E2194" s="9" t="str">
        <f>_xlfn.XLOOKUP(D2194, Content!A:A, Content!C:C, "NONE")</f>
        <v>Telugu</v>
      </c>
    </row>
    <row r="2195" spans="1:5" x14ac:dyDescent="0.3">
      <c r="A2195" s="9">
        <v>10211</v>
      </c>
      <c r="B2195" s="10" cm="1">
        <f t="array" ref="B2195">_xlfn._xlws.FILTER(Bookings!C:C, (Bookings!A:A=A2195) * (Bookings!D:D="New"), "NONE")</f>
        <v>44373</v>
      </c>
      <c r="C2195" s="10">
        <v>44927</v>
      </c>
      <c r="D2195" s="9" t="str">
        <v>459528e0</v>
      </c>
      <c r="E2195" s="9" t="str">
        <f>_xlfn.XLOOKUP(D2195, Content!A:A, Content!C:C, "NONE")</f>
        <v>English</v>
      </c>
    </row>
    <row r="2196" spans="1:5" x14ac:dyDescent="0.3">
      <c r="A2196" s="9">
        <v>10211</v>
      </c>
      <c r="B2196" s="10" cm="1">
        <f t="array" ref="B2196">_xlfn._xlws.FILTER(Bookings!C:C, (Bookings!A:A=A2196) * (Bookings!D:D="New"), "NONE")</f>
        <v>44373</v>
      </c>
      <c r="C2196" s="10">
        <v>45017</v>
      </c>
      <c r="D2196" s="9" t="str">
        <v>a48a202b</v>
      </c>
      <c r="E2196" s="9" t="str">
        <f>_xlfn.XLOOKUP(D2196, Content!A:A, Content!C:C, "NONE")</f>
        <v>Telugu</v>
      </c>
    </row>
    <row r="2197" spans="1:5" x14ac:dyDescent="0.3">
      <c r="A2197" s="9">
        <v>10211</v>
      </c>
      <c r="B2197" s="10" cm="1">
        <f t="array" ref="B2197">_xlfn._xlws.FILTER(Bookings!C:C, (Bookings!A:A=A2197) * (Bookings!D:D="New"), "NONE")</f>
        <v>44373</v>
      </c>
      <c r="C2197" s="10">
        <v>44866</v>
      </c>
      <c r="D2197" s="9" t="str">
        <v>2f9c6d63</v>
      </c>
      <c r="E2197" s="9" t="str">
        <f>_xlfn.XLOOKUP(D2197, Content!A:A, Content!C:C, "NONE")</f>
        <v>Tamil</v>
      </c>
    </row>
    <row r="2198" spans="1:5" x14ac:dyDescent="0.3">
      <c r="A2198" s="9">
        <v>10211</v>
      </c>
      <c r="B2198" s="10" cm="1">
        <f t="array" ref="B2198">_xlfn._xlws.FILTER(Bookings!C:C, (Bookings!A:A=A2198) * (Bookings!D:D="New"), "NONE")</f>
        <v>44373</v>
      </c>
      <c r="C2198" s="10">
        <v>44958</v>
      </c>
      <c r="D2198" s="9" t="str">
        <v>d6e6f4af</v>
      </c>
      <c r="E2198" s="9" t="str">
        <f>_xlfn.XLOOKUP(D2198, Content!A:A, Content!C:C, "NONE")</f>
        <v>Malayalam</v>
      </c>
    </row>
    <row r="2199" spans="1:5" x14ac:dyDescent="0.3">
      <c r="A2199" s="9">
        <v>10211</v>
      </c>
      <c r="B2199" s="10" cm="1">
        <f t="array" ref="B2199">_xlfn._xlws.FILTER(Bookings!C:C, (Bookings!A:A=A2199) * (Bookings!D:D="New"), "NONE")</f>
        <v>44373</v>
      </c>
      <c r="C2199" s="10">
        <v>45597</v>
      </c>
      <c r="D2199" s="9" t="str">
        <v>fa1a76a3</v>
      </c>
      <c r="E2199" s="9" t="str">
        <f>_xlfn.XLOOKUP(D2199, Content!A:A, Content!C:C, "NONE")</f>
        <v>Tamil</v>
      </c>
    </row>
    <row r="2200" spans="1:5" x14ac:dyDescent="0.3">
      <c r="A2200" s="9">
        <v>10211</v>
      </c>
      <c r="B2200" s="10" cm="1">
        <f t="array" ref="B2200">_xlfn._xlws.FILTER(Bookings!C:C, (Bookings!A:A=A2200) * (Bookings!D:D="New"), "NONE")</f>
        <v>44373</v>
      </c>
      <c r="C2200" s="10">
        <v>44562</v>
      </c>
      <c r="D2200" s="9" t="str">
        <v>19351768</v>
      </c>
      <c r="E2200" s="9" t="str">
        <f>_xlfn.XLOOKUP(D2200, Content!A:A, Content!C:C, "NONE")</f>
        <v>Malayalam</v>
      </c>
    </row>
    <row r="2201" spans="1:5" x14ac:dyDescent="0.3">
      <c r="A2201" s="9">
        <v>10211</v>
      </c>
      <c r="B2201" s="10" cm="1">
        <f t="array" ref="B2201">_xlfn._xlws.FILTER(Bookings!C:C, (Bookings!A:A=A2201) * (Bookings!D:D="New"), "NONE")</f>
        <v>44373</v>
      </c>
      <c r="C2201" s="10">
        <v>45413</v>
      </c>
      <c r="D2201" s="9" t="str">
        <v>f6d69d19</v>
      </c>
      <c r="E2201" s="9" t="str">
        <f>_xlfn.XLOOKUP(D2201, Content!A:A, Content!C:C, "NONE")</f>
        <v>English</v>
      </c>
    </row>
    <row r="2202" spans="1:5" x14ac:dyDescent="0.3">
      <c r="A2202" s="9">
        <v>10211</v>
      </c>
      <c r="B2202" s="10" cm="1">
        <f t="array" ref="B2202">_xlfn._xlws.FILTER(Bookings!C:C, (Bookings!A:A=A2202) * (Bookings!D:D="New"), "NONE")</f>
        <v>44373</v>
      </c>
      <c r="C2202" s="10">
        <v>45078</v>
      </c>
      <c r="D2202" s="9" t="str">
        <v>40fb817f</v>
      </c>
      <c r="E2202" s="9" t="str">
        <f>_xlfn.XLOOKUP(D2202, Content!A:A, Content!C:C, "NONE")</f>
        <v>Kannada</v>
      </c>
    </row>
    <row r="2203" spans="1:5" x14ac:dyDescent="0.3">
      <c r="A2203" s="9">
        <v>10211</v>
      </c>
      <c r="B2203" s="10" cm="1">
        <f t="array" ref="B2203">_xlfn._xlws.FILTER(Bookings!C:C, (Bookings!A:A=A2203) * (Bookings!D:D="New"), "NONE")</f>
        <v>44373</v>
      </c>
      <c r="C2203" s="10">
        <v>45292</v>
      </c>
      <c r="D2203" s="9" t="str">
        <v>618d5c47</v>
      </c>
      <c r="E2203" s="9" t="str">
        <f>_xlfn.XLOOKUP(D2203, Content!A:A, Content!C:C, "NONE")</f>
        <v>Hindi</v>
      </c>
    </row>
    <row r="2204" spans="1:5" x14ac:dyDescent="0.3">
      <c r="A2204" s="9">
        <v>10211</v>
      </c>
      <c r="B2204" s="10" cm="1">
        <f t="array" ref="B2204">_xlfn._xlws.FILTER(Bookings!C:C, (Bookings!A:A=A2204) * (Bookings!D:D="New"), "NONE")</f>
        <v>44373</v>
      </c>
      <c r="C2204" s="10">
        <v>44713</v>
      </c>
      <c r="D2204" s="9" t="str">
        <v>0cbc4720</v>
      </c>
      <c r="E2204" s="9" t="str">
        <f>_xlfn.XLOOKUP(D2204, Content!A:A, Content!C:C, "NONE")</f>
        <v>Hindi</v>
      </c>
    </row>
    <row r="2205" spans="1:5" x14ac:dyDescent="0.3">
      <c r="A2205" s="9">
        <v>10211</v>
      </c>
      <c r="B2205" s="10" cm="1">
        <f t="array" ref="B2205">_xlfn._xlws.FILTER(Bookings!C:C, (Bookings!A:A=A2205) * (Bookings!D:D="New"), "NONE")</f>
        <v>44373</v>
      </c>
      <c r="C2205" s="10">
        <v>45566</v>
      </c>
      <c r="D2205" s="9" t="str">
        <v>5988d89d</v>
      </c>
      <c r="E2205" s="9" t="str">
        <f>_xlfn.XLOOKUP(D2205, Content!A:A, Content!C:C, "NONE")</f>
        <v>Hindi</v>
      </c>
    </row>
    <row r="2206" spans="1:5" x14ac:dyDescent="0.3">
      <c r="A2206" s="9">
        <v>10211</v>
      </c>
      <c r="B2206" s="10" cm="1">
        <f t="array" ref="B2206">_xlfn._xlws.FILTER(Bookings!C:C, (Bookings!A:A=A2206) * (Bookings!D:D="New"), "NONE")</f>
        <v>44373</v>
      </c>
      <c r="C2206" s="10">
        <v>45200</v>
      </c>
      <c r="D2206" s="9" t="str">
        <v>8ab4abc6</v>
      </c>
      <c r="E2206" s="9" t="str">
        <f>_xlfn.XLOOKUP(D2206, Content!A:A, Content!C:C, "NONE")</f>
        <v>Kannada</v>
      </c>
    </row>
    <row r="2207" spans="1:5" x14ac:dyDescent="0.3">
      <c r="A2207" s="9">
        <v>10211</v>
      </c>
      <c r="B2207" s="10" cm="1">
        <f t="array" ref="B2207">_xlfn._xlws.FILTER(Bookings!C:C, (Bookings!A:A=A2207) * (Bookings!D:D="New"), "NONE")</f>
        <v>44373</v>
      </c>
      <c r="C2207" s="10">
        <v>44866</v>
      </c>
      <c r="D2207" s="9" t="str">
        <v>34ac25b9</v>
      </c>
      <c r="E2207" s="9" t="str">
        <f>_xlfn.XLOOKUP(D2207, Content!A:A, Content!C:C, "NONE")</f>
        <v>Kannada</v>
      </c>
    </row>
    <row r="2208" spans="1:5" x14ac:dyDescent="0.3">
      <c r="A2208" s="9">
        <v>10211</v>
      </c>
      <c r="B2208" s="10" cm="1">
        <f t="array" ref="B2208">_xlfn._xlws.FILTER(Bookings!C:C, (Bookings!A:A=A2208) * (Bookings!D:D="New"), "NONE")</f>
        <v>44373</v>
      </c>
      <c r="C2208" s="10">
        <v>44682</v>
      </c>
      <c r="D2208" s="9" t="str">
        <v>9767fb4f</v>
      </c>
      <c r="E2208" s="9" t="str">
        <f>_xlfn.XLOOKUP(D2208, Content!A:A, Content!C:C, "NONE")</f>
        <v>Telugu</v>
      </c>
    </row>
    <row r="2209" spans="1:5" x14ac:dyDescent="0.3">
      <c r="A2209" s="9">
        <v>10212</v>
      </c>
      <c r="B2209" s="10" cm="1">
        <f t="array" ref="B2209">_xlfn._xlws.FILTER(Bookings!C:C, (Bookings!A:A=A2209) * (Bookings!D:D="New"), "NONE")</f>
        <v>44382</v>
      </c>
      <c r="C2209" s="10">
        <v>44593</v>
      </c>
      <c r="D2209" s="9" t="str">
        <v>fe99e0ba</v>
      </c>
      <c r="E2209" s="9" t="str">
        <f>_xlfn.XLOOKUP(D2209, Content!A:A, Content!C:C, "NONE")</f>
        <v>English</v>
      </c>
    </row>
    <row r="2210" spans="1:5" x14ac:dyDescent="0.3">
      <c r="A2210" s="9">
        <v>10212</v>
      </c>
      <c r="B2210" s="10" cm="1">
        <f t="array" ref="B2210">_xlfn._xlws.FILTER(Bookings!C:C, (Bookings!A:A=A2210) * (Bookings!D:D="New"), "NONE")</f>
        <v>44382</v>
      </c>
      <c r="C2210" s="10">
        <v>45444</v>
      </c>
      <c r="D2210" s="9" t="str">
        <v>e9c2f251</v>
      </c>
      <c r="E2210" s="9" t="str">
        <f>_xlfn.XLOOKUP(D2210, Content!A:A, Content!C:C, "NONE")</f>
        <v>Telugu</v>
      </c>
    </row>
    <row r="2211" spans="1:5" x14ac:dyDescent="0.3">
      <c r="A2211" s="9">
        <v>10212</v>
      </c>
      <c r="B2211" s="10" cm="1">
        <f t="array" ref="B2211">_xlfn._xlws.FILTER(Bookings!C:C, (Bookings!A:A=A2211) * (Bookings!D:D="New"), "NONE")</f>
        <v>44382</v>
      </c>
      <c r="C2211" s="10">
        <v>44805</v>
      </c>
      <c r="D2211" s="9" t="str">
        <v>a4c168f1</v>
      </c>
      <c r="E2211" s="9" t="str">
        <f>_xlfn.XLOOKUP(D2211, Content!A:A, Content!C:C, "NONE")</f>
        <v>Telugu</v>
      </c>
    </row>
    <row r="2212" spans="1:5" x14ac:dyDescent="0.3">
      <c r="A2212" s="9">
        <v>10212</v>
      </c>
      <c r="B2212" s="10" cm="1">
        <f t="array" ref="B2212">_xlfn._xlws.FILTER(Bookings!C:C, (Bookings!A:A=A2212) * (Bookings!D:D="New"), "NONE")</f>
        <v>44382</v>
      </c>
      <c r="C2212" s="10">
        <v>44774</v>
      </c>
      <c r="D2212" s="9" t="str">
        <v>e24dee1d</v>
      </c>
      <c r="E2212" s="9" t="str">
        <f>_xlfn.XLOOKUP(D2212, Content!A:A, Content!C:C, "NONE")</f>
        <v>Telugu</v>
      </c>
    </row>
    <row r="2213" spans="1:5" x14ac:dyDescent="0.3">
      <c r="A2213" s="9">
        <v>10212</v>
      </c>
      <c r="B2213" s="10" cm="1">
        <f t="array" ref="B2213">_xlfn._xlws.FILTER(Bookings!C:C, (Bookings!A:A=A2213) * (Bookings!D:D="New"), "NONE")</f>
        <v>44382</v>
      </c>
      <c r="C2213" s="10">
        <v>45383</v>
      </c>
      <c r="D2213" s="9" t="str">
        <v>7495495f</v>
      </c>
      <c r="E2213" s="9" t="str">
        <f>_xlfn.XLOOKUP(D2213, Content!A:A, Content!C:C, "NONE")</f>
        <v>Malayalam</v>
      </c>
    </row>
    <row r="2214" spans="1:5" x14ac:dyDescent="0.3">
      <c r="A2214" s="9">
        <v>10212</v>
      </c>
      <c r="B2214" s="10" cm="1">
        <f t="array" ref="B2214">_xlfn._xlws.FILTER(Bookings!C:C, (Bookings!A:A=A2214) * (Bookings!D:D="New"), "NONE")</f>
        <v>44382</v>
      </c>
      <c r="C2214" s="10">
        <v>44805</v>
      </c>
      <c r="D2214" s="9" t="str">
        <v>2aac9072</v>
      </c>
      <c r="E2214" s="9" t="str">
        <f>_xlfn.XLOOKUP(D2214, Content!A:A, Content!C:C, "NONE")</f>
        <v>English</v>
      </c>
    </row>
    <row r="2215" spans="1:5" x14ac:dyDescent="0.3">
      <c r="A2215" s="9">
        <v>10212</v>
      </c>
      <c r="B2215" s="10" cm="1">
        <f t="array" ref="B2215">_xlfn._xlws.FILTER(Bookings!C:C, (Bookings!A:A=A2215) * (Bookings!D:D="New"), "NONE")</f>
        <v>44382</v>
      </c>
      <c r="C2215" s="10">
        <v>45352</v>
      </c>
      <c r="D2215" s="9" t="str">
        <v>2888a95e</v>
      </c>
      <c r="E2215" s="9" t="str">
        <f>_xlfn.XLOOKUP(D2215, Content!A:A, Content!C:C, "NONE")</f>
        <v>Tamil</v>
      </c>
    </row>
    <row r="2216" spans="1:5" x14ac:dyDescent="0.3">
      <c r="A2216" s="9">
        <v>10212</v>
      </c>
      <c r="B2216" s="10" cm="1">
        <f t="array" ref="B2216">_xlfn._xlws.FILTER(Bookings!C:C, (Bookings!A:A=A2216) * (Bookings!D:D="New"), "NONE")</f>
        <v>44382</v>
      </c>
      <c r="C2216" s="10">
        <v>45139</v>
      </c>
      <c r="D2216" s="9" t="str">
        <v>c741736d</v>
      </c>
      <c r="E2216" s="9" t="str">
        <f>_xlfn.XLOOKUP(D2216, Content!A:A, Content!C:C, "NONE")</f>
        <v>English</v>
      </c>
    </row>
    <row r="2217" spans="1:5" x14ac:dyDescent="0.3">
      <c r="A2217" s="9">
        <v>10212</v>
      </c>
      <c r="B2217" s="10" cm="1">
        <f t="array" ref="B2217">_xlfn._xlws.FILTER(Bookings!C:C, (Bookings!A:A=A2217) * (Bookings!D:D="New"), "NONE")</f>
        <v>44382</v>
      </c>
      <c r="C2217" s="10">
        <v>45170</v>
      </c>
      <c r="D2217" s="9" t="str">
        <v>07976026</v>
      </c>
      <c r="E2217" s="9" t="str">
        <f>_xlfn.XLOOKUP(D2217, Content!A:A, Content!C:C, "NONE")</f>
        <v>Malayalam</v>
      </c>
    </row>
    <row r="2218" spans="1:5" x14ac:dyDescent="0.3">
      <c r="A2218" s="9">
        <v>10212</v>
      </c>
      <c r="B2218" s="10" cm="1">
        <f t="array" ref="B2218">_xlfn._xlws.FILTER(Bookings!C:C, (Bookings!A:A=A2218) * (Bookings!D:D="New"), "NONE")</f>
        <v>44382</v>
      </c>
      <c r="C2218" s="10">
        <v>44774</v>
      </c>
      <c r="D2218" s="9" t="str">
        <v>f83fb848</v>
      </c>
      <c r="E2218" s="9" t="str">
        <f>_xlfn.XLOOKUP(D2218, Content!A:A, Content!C:C, "NONE")</f>
        <v>Malayalam</v>
      </c>
    </row>
    <row r="2219" spans="1:5" x14ac:dyDescent="0.3">
      <c r="A2219" s="9">
        <v>10213</v>
      </c>
      <c r="B2219" s="10" cm="1">
        <f t="array" ref="B2219">_xlfn._xlws.FILTER(Bookings!C:C, (Bookings!A:A=A2219) * (Bookings!D:D="New"), "NONE")</f>
        <v>45109</v>
      </c>
      <c r="C2219" s="10">
        <v>45139</v>
      </c>
      <c r="D2219" s="9" t="str">
        <v>07976026</v>
      </c>
      <c r="E2219" s="9" t="str">
        <f>_xlfn.XLOOKUP(D2219, Content!A:A, Content!C:C, "NONE")</f>
        <v>Malayalam</v>
      </c>
    </row>
    <row r="2220" spans="1:5" x14ac:dyDescent="0.3">
      <c r="A2220" s="9">
        <v>10213</v>
      </c>
      <c r="B2220" s="10" cm="1">
        <f t="array" ref="B2220">_xlfn._xlws.FILTER(Bookings!C:C, (Bookings!A:A=A2220) * (Bookings!D:D="New"), "NONE")</f>
        <v>45109</v>
      </c>
      <c r="C2220" s="10">
        <v>45139</v>
      </c>
      <c r="D2220" s="9" t="str">
        <v>459528e0</v>
      </c>
      <c r="E2220" s="9" t="str">
        <f>_xlfn.XLOOKUP(D2220, Content!A:A, Content!C:C, "NONE")</f>
        <v>English</v>
      </c>
    </row>
    <row r="2221" spans="1:5" x14ac:dyDescent="0.3">
      <c r="A2221" s="9">
        <v>10213</v>
      </c>
      <c r="B2221" s="10" cm="1">
        <f t="array" ref="B2221">_xlfn._xlws.FILTER(Bookings!C:C, (Bookings!A:A=A2221) * (Bookings!D:D="New"), "NONE")</f>
        <v>45109</v>
      </c>
      <c r="C2221" s="10">
        <v>44713</v>
      </c>
      <c r="D2221" s="9" t="str">
        <v>3abe3a47</v>
      </c>
      <c r="E2221" s="9" t="str">
        <f>_xlfn.XLOOKUP(D2221, Content!A:A, Content!C:C, "NONE")</f>
        <v>English</v>
      </c>
    </row>
    <row r="2222" spans="1:5" x14ac:dyDescent="0.3">
      <c r="A2222" s="9">
        <v>10213</v>
      </c>
      <c r="B2222" s="10" cm="1">
        <f t="array" ref="B2222">_xlfn._xlws.FILTER(Bookings!C:C, (Bookings!A:A=A2222) * (Bookings!D:D="New"), "NONE")</f>
        <v>45109</v>
      </c>
      <c r="C2222" s="10">
        <v>44743</v>
      </c>
      <c r="D2222" s="9" t="str">
        <v>7fb18db3</v>
      </c>
      <c r="E2222" s="9" t="str">
        <f>_xlfn.XLOOKUP(D2222, Content!A:A, Content!C:C, "NONE")</f>
        <v>Hindi</v>
      </c>
    </row>
    <row r="2223" spans="1:5" x14ac:dyDescent="0.3">
      <c r="A2223" s="9">
        <v>10213</v>
      </c>
      <c r="B2223" s="10" cm="1">
        <f t="array" ref="B2223">_xlfn._xlws.FILTER(Bookings!C:C, (Bookings!A:A=A2223) * (Bookings!D:D="New"), "NONE")</f>
        <v>45109</v>
      </c>
      <c r="C2223" s="10">
        <v>45261</v>
      </c>
      <c r="D2223" s="9" t="str">
        <v>ef45c45f</v>
      </c>
      <c r="E2223" s="9" t="str">
        <f>_xlfn.XLOOKUP(D2223, Content!A:A, Content!C:C, "NONE")</f>
        <v>Tamil</v>
      </c>
    </row>
    <row r="2224" spans="1:5" x14ac:dyDescent="0.3">
      <c r="A2224" s="9">
        <v>10213</v>
      </c>
      <c r="B2224" s="10" cm="1">
        <f t="array" ref="B2224">_xlfn._xlws.FILTER(Bookings!C:C, (Bookings!A:A=A2224) * (Bookings!D:D="New"), "NONE")</f>
        <v>45109</v>
      </c>
      <c r="C2224" s="10">
        <v>45627</v>
      </c>
      <c r="D2224" s="9" t="str">
        <v>fc3255a1</v>
      </c>
      <c r="E2224" s="9" t="str">
        <f>_xlfn.XLOOKUP(D2224, Content!A:A, Content!C:C, "NONE")</f>
        <v>English</v>
      </c>
    </row>
    <row r="2225" spans="1:5" x14ac:dyDescent="0.3">
      <c r="A2225" s="9">
        <v>10213</v>
      </c>
      <c r="B2225" s="10" cm="1">
        <f t="array" ref="B2225">_xlfn._xlws.FILTER(Bookings!C:C, (Bookings!A:A=A2225) * (Bookings!D:D="New"), "NONE")</f>
        <v>45109</v>
      </c>
      <c r="C2225" s="10">
        <v>44743</v>
      </c>
      <c r="D2225" s="9" t="str">
        <v>40e9137d</v>
      </c>
      <c r="E2225" s="9" t="str">
        <f>_xlfn.XLOOKUP(D2225, Content!A:A, Content!C:C, "NONE")</f>
        <v>Telugu</v>
      </c>
    </row>
    <row r="2226" spans="1:5" x14ac:dyDescent="0.3">
      <c r="A2226" s="9">
        <v>10214</v>
      </c>
      <c r="B2226" s="10" cm="1">
        <f t="array" ref="B2226">_xlfn._xlws.FILTER(Bookings!C:C, (Bookings!A:A=A2226) * (Bookings!D:D="New"), "NONE")</f>
        <v>44714</v>
      </c>
      <c r="C2226" s="10">
        <v>44958</v>
      </c>
      <c r="D2226" s="9" t="str">
        <v>10101146</v>
      </c>
      <c r="E2226" s="9" t="str">
        <f>_xlfn.XLOOKUP(D2226, Content!A:A, Content!C:C, "NONE")</f>
        <v>Telugu</v>
      </c>
    </row>
    <row r="2227" spans="1:5" x14ac:dyDescent="0.3">
      <c r="A2227" s="9">
        <v>10214</v>
      </c>
      <c r="B2227" s="10" cm="1">
        <f t="array" ref="B2227">_xlfn._xlws.FILTER(Bookings!C:C, (Bookings!A:A=A2227) * (Bookings!D:D="New"), "NONE")</f>
        <v>44714</v>
      </c>
      <c r="C2227" s="10">
        <v>44805</v>
      </c>
      <c r="D2227" s="9" t="str">
        <v>40fb817f</v>
      </c>
      <c r="E2227" s="9" t="str">
        <f>_xlfn.XLOOKUP(D2227, Content!A:A, Content!C:C, "NONE")</f>
        <v>Kannada</v>
      </c>
    </row>
    <row r="2228" spans="1:5" x14ac:dyDescent="0.3">
      <c r="A2228" s="9">
        <v>10214</v>
      </c>
      <c r="B2228" s="10" cm="1">
        <f t="array" ref="B2228">_xlfn._xlws.FILTER(Bookings!C:C, (Bookings!A:A=A2228) * (Bookings!D:D="New"), "NONE")</f>
        <v>44714</v>
      </c>
      <c r="C2228" s="10">
        <v>45017</v>
      </c>
      <c r="D2228" s="9" t="str">
        <v>c324f9b4</v>
      </c>
      <c r="E2228" s="9" t="str">
        <f>_xlfn.XLOOKUP(D2228, Content!A:A, Content!C:C, "NONE")</f>
        <v>Tamil</v>
      </c>
    </row>
    <row r="2229" spans="1:5" x14ac:dyDescent="0.3">
      <c r="A2229" s="9">
        <v>10214</v>
      </c>
      <c r="B2229" s="10" cm="1">
        <f t="array" ref="B2229">_xlfn._xlws.FILTER(Bookings!C:C, (Bookings!A:A=A2229) * (Bookings!D:D="New"), "NONE")</f>
        <v>44714</v>
      </c>
      <c r="C2229" s="10">
        <v>45505</v>
      </c>
      <c r="D2229" s="9" t="str">
        <v>c741736d</v>
      </c>
      <c r="E2229" s="9" t="str">
        <f>_xlfn.XLOOKUP(D2229, Content!A:A, Content!C:C, "NONE")</f>
        <v>English</v>
      </c>
    </row>
    <row r="2230" spans="1:5" x14ac:dyDescent="0.3">
      <c r="A2230" s="9">
        <v>10214</v>
      </c>
      <c r="B2230" s="10" cm="1">
        <f t="array" ref="B2230">_xlfn._xlws.FILTER(Bookings!C:C, (Bookings!A:A=A2230) * (Bookings!D:D="New"), "NONE")</f>
        <v>44714</v>
      </c>
      <c r="C2230" s="10">
        <v>44805</v>
      </c>
      <c r="D2230" s="9" t="str">
        <v>b72e97f6</v>
      </c>
      <c r="E2230" s="9" t="str">
        <f>_xlfn.XLOOKUP(D2230, Content!A:A, Content!C:C, "NONE")</f>
        <v>Hindi</v>
      </c>
    </row>
    <row r="2231" spans="1:5" x14ac:dyDescent="0.3">
      <c r="A2231" s="9">
        <v>10214</v>
      </c>
      <c r="B2231" s="10" cm="1">
        <f t="array" ref="B2231">_xlfn._xlws.FILTER(Bookings!C:C, (Bookings!A:A=A2231) * (Bookings!D:D="New"), "NONE")</f>
        <v>44714</v>
      </c>
      <c r="C2231" s="10">
        <v>44621</v>
      </c>
      <c r="D2231" s="9" t="str">
        <v>74c9ff93</v>
      </c>
      <c r="E2231" s="9" t="str">
        <f>_xlfn.XLOOKUP(D2231, Content!A:A, Content!C:C, "NONE")</f>
        <v>English</v>
      </c>
    </row>
    <row r="2232" spans="1:5" x14ac:dyDescent="0.3">
      <c r="A2232" s="9">
        <v>10214</v>
      </c>
      <c r="B2232" s="10" cm="1">
        <f t="array" ref="B2232">_xlfn._xlws.FILTER(Bookings!C:C, (Bookings!A:A=A2232) * (Bookings!D:D="New"), "NONE")</f>
        <v>44714</v>
      </c>
      <c r="C2232" s="10">
        <v>45323</v>
      </c>
      <c r="D2232" s="9" t="str">
        <v>7fc77e90</v>
      </c>
      <c r="E2232" s="9" t="str">
        <f>_xlfn.XLOOKUP(D2232, Content!A:A, Content!C:C, "NONE")</f>
        <v>Malayalam</v>
      </c>
    </row>
    <row r="2233" spans="1:5" x14ac:dyDescent="0.3">
      <c r="A2233" s="9">
        <v>10214</v>
      </c>
      <c r="B2233" s="10" cm="1">
        <f t="array" ref="B2233">_xlfn._xlws.FILTER(Bookings!C:C, (Bookings!A:A=A2233) * (Bookings!D:D="New"), "NONE")</f>
        <v>44714</v>
      </c>
      <c r="C2233" s="10">
        <v>44562</v>
      </c>
      <c r="D2233" s="9" t="str">
        <v>07976026</v>
      </c>
      <c r="E2233" s="9" t="str">
        <f>_xlfn.XLOOKUP(D2233, Content!A:A, Content!C:C, "NONE")</f>
        <v>Malayalam</v>
      </c>
    </row>
    <row r="2234" spans="1:5" x14ac:dyDescent="0.3">
      <c r="A2234" s="9">
        <v>10214</v>
      </c>
      <c r="B2234" s="10" cm="1">
        <f t="array" ref="B2234">_xlfn._xlws.FILTER(Bookings!C:C, (Bookings!A:A=A2234) * (Bookings!D:D="New"), "NONE")</f>
        <v>44714</v>
      </c>
      <c r="C2234" s="10">
        <v>45200</v>
      </c>
      <c r="D2234" s="9" t="str">
        <v>8ce0be18</v>
      </c>
      <c r="E2234" s="9" t="str">
        <f>_xlfn.XLOOKUP(D2234, Content!A:A, Content!C:C, "NONE")</f>
        <v>Telugu</v>
      </c>
    </row>
    <row r="2235" spans="1:5" x14ac:dyDescent="0.3">
      <c r="A2235" s="9">
        <v>10214</v>
      </c>
      <c r="B2235" s="10" cm="1">
        <f t="array" ref="B2235">_xlfn._xlws.FILTER(Bookings!C:C, (Bookings!A:A=A2235) * (Bookings!D:D="New"), "NONE")</f>
        <v>44714</v>
      </c>
      <c r="C2235" s="10">
        <v>44774</v>
      </c>
      <c r="D2235" s="9" t="str">
        <v>19351768</v>
      </c>
      <c r="E2235" s="9" t="str">
        <f>_xlfn.XLOOKUP(D2235, Content!A:A, Content!C:C, "NONE")</f>
        <v>Malayalam</v>
      </c>
    </row>
    <row r="2236" spans="1:5" x14ac:dyDescent="0.3">
      <c r="A2236" s="9">
        <v>10214</v>
      </c>
      <c r="B2236" s="10" cm="1">
        <f t="array" ref="B2236">_xlfn._xlws.FILTER(Bookings!C:C, (Bookings!A:A=A2236) * (Bookings!D:D="New"), "NONE")</f>
        <v>44714</v>
      </c>
      <c r="C2236" s="10">
        <v>45566</v>
      </c>
      <c r="D2236" s="9" t="str">
        <v>2888a95e</v>
      </c>
      <c r="E2236" s="9" t="str">
        <f>_xlfn.XLOOKUP(D2236, Content!A:A, Content!C:C, "NONE")</f>
        <v>Tamil</v>
      </c>
    </row>
    <row r="2237" spans="1:5" x14ac:dyDescent="0.3">
      <c r="A2237" s="9">
        <v>10214</v>
      </c>
      <c r="B2237" s="10" cm="1">
        <f t="array" ref="B2237">_xlfn._xlws.FILTER(Bookings!C:C, (Bookings!A:A=A2237) * (Bookings!D:D="New"), "NONE")</f>
        <v>44714</v>
      </c>
      <c r="C2237" s="10">
        <v>45292</v>
      </c>
      <c r="D2237" s="9" t="str">
        <v>921da29a</v>
      </c>
      <c r="E2237" s="9" t="str">
        <f>_xlfn.XLOOKUP(D2237, Content!A:A, Content!C:C, "NONE")</f>
        <v>English</v>
      </c>
    </row>
    <row r="2238" spans="1:5" x14ac:dyDescent="0.3">
      <c r="A2238" s="9">
        <v>10214</v>
      </c>
      <c r="B2238" s="10" cm="1">
        <f t="array" ref="B2238">_xlfn._xlws.FILTER(Bookings!C:C, (Bookings!A:A=A2238) * (Bookings!D:D="New"), "NONE")</f>
        <v>44714</v>
      </c>
      <c r="C2238" s="10">
        <v>45505</v>
      </c>
      <c r="D2238" s="9" t="str">
        <v>d6e6f4af</v>
      </c>
      <c r="E2238" s="9" t="str">
        <f>_xlfn.XLOOKUP(D2238, Content!A:A, Content!C:C, "NONE")</f>
        <v>Malayalam</v>
      </c>
    </row>
    <row r="2239" spans="1:5" x14ac:dyDescent="0.3">
      <c r="A2239" s="9">
        <v>10214</v>
      </c>
      <c r="B2239" s="10" cm="1">
        <f t="array" ref="B2239">_xlfn._xlws.FILTER(Bookings!C:C, (Bookings!A:A=A2239) * (Bookings!D:D="New"), "NONE")</f>
        <v>44714</v>
      </c>
      <c r="C2239" s="10">
        <v>44562</v>
      </c>
      <c r="D2239" s="9" t="str">
        <v>044707f1</v>
      </c>
      <c r="E2239" s="9" t="str">
        <f>_xlfn.XLOOKUP(D2239, Content!A:A, Content!C:C, "NONE")</f>
        <v>Kannada</v>
      </c>
    </row>
    <row r="2240" spans="1:5" x14ac:dyDescent="0.3">
      <c r="A2240" s="9">
        <v>10214</v>
      </c>
      <c r="B2240" s="10" cm="1">
        <f t="array" ref="B2240">_xlfn._xlws.FILTER(Bookings!C:C, (Bookings!A:A=A2240) * (Bookings!D:D="New"), "NONE")</f>
        <v>44714</v>
      </c>
      <c r="C2240" s="10">
        <v>45444</v>
      </c>
      <c r="D2240" s="9" t="str">
        <v>d71466ea</v>
      </c>
      <c r="E2240" s="9" t="str">
        <f>_xlfn.XLOOKUP(D2240, Content!A:A, Content!C:C, "NONE")</f>
        <v>Malayalam</v>
      </c>
    </row>
    <row r="2241" spans="1:5" x14ac:dyDescent="0.3">
      <c r="A2241" s="9">
        <v>10215</v>
      </c>
      <c r="B2241" s="10" cm="1">
        <f t="array" ref="B2241">_xlfn._xlws.FILTER(Bookings!C:C, (Bookings!A:A=A2241) * (Bookings!D:D="New"), "NONE")</f>
        <v>44535</v>
      </c>
      <c r="C2241" s="10">
        <v>45566</v>
      </c>
      <c r="D2241" s="9" t="str">
        <v>ae026103</v>
      </c>
      <c r="E2241" s="9" t="str">
        <f>_xlfn.XLOOKUP(D2241, Content!A:A, Content!C:C, "NONE")</f>
        <v>Kannada</v>
      </c>
    </row>
    <row r="2242" spans="1:5" x14ac:dyDescent="0.3">
      <c r="A2242" s="9">
        <v>10215</v>
      </c>
      <c r="B2242" s="10" cm="1">
        <f t="array" ref="B2242">_xlfn._xlws.FILTER(Bookings!C:C, (Bookings!A:A=A2242) * (Bookings!D:D="New"), "NONE")</f>
        <v>44535</v>
      </c>
      <c r="C2242" s="10">
        <v>44986</v>
      </c>
      <c r="D2242" s="9" t="str">
        <v>fa1a76a3</v>
      </c>
      <c r="E2242" s="9" t="str">
        <f>_xlfn.XLOOKUP(D2242, Content!A:A, Content!C:C, "NONE")</f>
        <v>Tamil</v>
      </c>
    </row>
    <row r="2243" spans="1:5" x14ac:dyDescent="0.3">
      <c r="A2243" s="9">
        <v>10215</v>
      </c>
      <c r="B2243" s="10" cm="1">
        <f t="array" ref="B2243">_xlfn._xlws.FILTER(Bookings!C:C, (Bookings!A:A=A2243) * (Bookings!D:D="New"), "NONE")</f>
        <v>44535</v>
      </c>
      <c r="C2243" s="10">
        <v>45292</v>
      </c>
      <c r="D2243" s="9" t="str">
        <v>40e9137d</v>
      </c>
      <c r="E2243" s="9" t="str">
        <f>_xlfn.XLOOKUP(D2243, Content!A:A, Content!C:C, "NONE")</f>
        <v>Telugu</v>
      </c>
    </row>
    <row r="2244" spans="1:5" x14ac:dyDescent="0.3">
      <c r="A2244" s="9">
        <v>10215</v>
      </c>
      <c r="B2244" s="10" cm="1">
        <f t="array" ref="B2244">_xlfn._xlws.FILTER(Bookings!C:C, (Bookings!A:A=A2244) * (Bookings!D:D="New"), "NONE")</f>
        <v>44535</v>
      </c>
      <c r="C2244" s="10">
        <v>44805</v>
      </c>
      <c r="D2244" s="9" t="str">
        <v>34ac25b9</v>
      </c>
      <c r="E2244" s="9" t="str">
        <f>_xlfn.XLOOKUP(D2244, Content!A:A, Content!C:C, "NONE")</f>
        <v>Kannada</v>
      </c>
    </row>
    <row r="2245" spans="1:5" x14ac:dyDescent="0.3">
      <c r="A2245" s="9">
        <v>10215</v>
      </c>
      <c r="B2245" s="10" cm="1">
        <f t="array" ref="B2245">_xlfn._xlws.FILTER(Bookings!C:C, (Bookings!A:A=A2245) * (Bookings!D:D="New"), "NONE")</f>
        <v>44535</v>
      </c>
      <c r="C2245" s="10">
        <v>44986</v>
      </c>
      <c r="D2245" s="9" t="str">
        <v>5b93d799</v>
      </c>
      <c r="E2245" s="9" t="str">
        <f>_xlfn.XLOOKUP(D2245, Content!A:A, Content!C:C, "NONE")</f>
        <v>English</v>
      </c>
    </row>
    <row r="2246" spans="1:5" x14ac:dyDescent="0.3">
      <c r="A2246" s="9">
        <v>10215</v>
      </c>
      <c r="B2246" s="10" cm="1">
        <f t="array" ref="B2246">_xlfn._xlws.FILTER(Bookings!C:C, (Bookings!A:A=A2246) * (Bookings!D:D="New"), "NONE")</f>
        <v>44535</v>
      </c>
      <c r="C2246" s="10">
        <v>45078</v>
      </c>
      <c r="D2246" s="9" t="str">
        <v>566c44a8</v>
      </c>
      <c r="E2246" s="9" t="str">
        <f>_xlfn.XLOOKUP(D2246, Content!A:A, Content!C:C, "NONE")</f>
        <v>Tamil</v>
      </c>
    </row>
    <row r="2247" spans="1:5" x14ac:dyDescent="0.3">
      <c r="A2247" s="9">
        <v>10215</v>
      </c>
      <c r="B2247" s="10" cm="1">
        <f t="array" ref="B2247">_xlfn._xlws.FILTER(Bookings!C:C, (Bookings!A:A=A2247) * (Bookings!D:D="New"), "NONE")</f>
        <v>44535</v>
      </c>
      <c r="C2247" s="10">
        <v>45078</v>
      </c>
      <c r="D2247" s="9" t="str">
        <v>f1c74cb8</v>
      </c>
      <c r="E2247" s="9" t="str">
        <f>_xlfn.XLOOKUP(D2247, Content!A:A, Content!C:C, "NONE")</f>
        <v>Kannada</v>
      </c>
    </row>
    <row r="2248" spans="1:5" x14ac:dyDescent="0.3">
      <c r="A2248" s="9">
        <v>10215</v>
      </c>
      <c r="B2248" s="10" cm="1">
        <f t="array" ref="B2248">_xlfn._xlws.FILTER(Bookings!C:C, (Bookings!A:A=A2248) * (Bookings!D:D="New"), "NONE")</f>
        <v>44535</v>
      </c>
      <c r="C2248" s="10">
        <v>44743</v>
      </c>
      <c r="D2248" s="9" t="str">
        <v>e2949854</v>
      </c>
      <c r="E2248" s="9" t="str">
        <f>_xlfn.XLOOKUP(D2248, Content!A:A, Content!C:C, "NONE")</f>
        <v>Malayalam</v>
      </c>
    </row>
    <row r="2249" spans="1:5" x14ac:dyDescent="0.3">
      <c r="A2249" s="9">
        <v>10215</v>
      </c>
      <c r="B2249" s="10" cm="1">
        <f t="array" ref="B2249">_xlfn._xlws.FILTER(Bookings!C:C, (Bookings!A:A=A2249) * (Bookings!D:D="New"), "NONE")</f>
        <v>44535</v>
      </c>
      <c r="C2249" s="10">
        <v>45627</v>
      </c>
      <c r="D2249" s="9" t="str">
        <v>7e543bc4</v>
      </c>
      <c r="E2249" s="9" t="str">
        <f>_xlfn.XLOOKUP(D2249, Content!A:A, Content!C:C, "NONE")</f>
        <v>Malayalam</v>
      </c>
    </row>
    <row r="2250" spans="1:5" x14ac:dyDescent="0.3">
      <c r="A2250" s="9">
        <v>10216</v>
      </c>
      <c r="B2250" s="10" cm="1">
        <f t="array" ref="B2250">_xlfn._xlws.FILTER(Bookings!C:C, (Bookings!A:A=A2250) * (Bookings!D:D="New"), "NONE")</f>
        <v>44641</v>
      </c>
      <c r="C2250" s="10">
        <v>45627</v>
      </c>
      <c r="D2250" s="9" t="str">
        <v>fe8686d0</v>
      </c>
      <c r="E2250" s="9" t="str">
        <f>_xlfn.XLOOKUP(D2250, Content!A:A, Content!C:C, "NONE")</f>
        <v>Telugu</v>
      </c>
    </row>
    <row r="2251" spans="1:5" x14ac:dyDescent="0.3">
      <c r="A2251" s="9">
        <v>10216</v>
      </c>
      <c r="B2251" s="10" cm="1">
        <f t="array" ref="B2251">_xlfn._xlws.FILTER(Bookings!C:C, (Bookings!A:A=A2251) * (Bookings!D:D="New"), "NONE")</f>
        <v>44641</v>
      </c>
      <c r="C2251" s="10">
        <v>44927</v>
      </c>
      <c r="D2251" s="9" t="str">
        <v>1187d074</v>
      </c>
      <c r="E2251" s="9" t="str">
        <f>_xlfn.XLOOKUP(D2251, Content!A:A, Content!C:C, "NONE")</f>
        <v>English</v>
      </c>
    </row>
    <row r="2252" spans="1:5" x14ac:dyDescent="0.3">
      <c r="A2252" s="9">
        <v>10216</v>
      </c>
      <c r="B2252" s="10" cm="1">
        <f t="array" ref="B2252">_xlfn._xlws.FILTER(Bookings!C:C, (Bookings!A:A=A2252) * (Bookings!D:D="New"), "NONE")</f>
        <v>44641</v>
      </c>
      <c r="C2252" s="10">
        <v>45078</v>
      </c>
      <c r="D2252" s="9" t="str">
        <v>6148f50b</v>
      </c>
      <c r="E2252" s="9" t="str">
        <f>_xlfn.XLOOKUP(D2252, Content!A:A, Content!C:C, "NONE")</f>
        <v>Tamil</v>
      </c>
    </row>
    <row r="2253" spans="1:5" x14ac:dyDescent="0.3">
      <c r="A2253" s="9">
        <v>10216</v>
      </c>
      <c r="B2253" s="10" cm="1">
        <f t="array" ref="B2253">_xlfn._xlws.FILTER(Bookings!C:C, (Bookings!A:A=A2253) * (Bookings!D:D="New"), "NONE")</f>
        <v>44641</v>
      </c>
      <c r="C2253" s="10">
        <v>45231</v>
      </c>
      <c r="D2253" s="9" t="str">
        <v>566c44a8</v>
      </c>
      <c r="E2253" s="9" t="str">
        <f>_xlfn.XLOOKUP(D2253, Content!A:A, Content!C:C, "NONE")</f>
        <v>Tamil</v>
      </c>
    </row>
    <row r="2254" spans="1:5" x14ac:dyDescent="0.3">
      <c r="A2254" s="9">
        <v>10216</v>
      </c>
      <c r="B2254" s="10" cm="1">
        <f t="array" ref="B2254">_xlfn._xlws.FILTER(Bookings!C:C, (Bookings!A:A=A2254) * (Bookings!D:D="New"), "NONE")</f>
        <v>44641</v>
      </c>
      <c r="C2254" s="10">
        <v>45170</v>
      </c>
      <c r="D2254" s="9" t="str">
        <v>b9f74c1c</v>
      </c>
      <c r="E2254" s="9" t="str">
        <f>_xlfn.XLOOKUP(D2254, Content!A:A, Content!C:C, "NONE")</f>
        <v>Malayalam</v>
      </c>
    </row>
    <row r="2255" spans="1:5" x14ac:dyDescent="0.3">
      <c r="A2255" s="9">
        <v>10217</v>
      </c>
      <c r="B2255" s="10" cm="1">
        <f t="array" ref="B2255">_xlfn._xlws.FILTER(Bookings!C:C, (Bookings!A:A=A2255) * (Bookings!D:D="New"), "NONE")</f>
        <v>44703</v>
      </c>
      <c r="C2255" s="10">
        <v>44958</v>
      </c>
      <c r="D2255" s="9" t="str">
        <v>8ab4abc6</v>
      </c>
      <c r="E2255" s="9" t="str">
        <f>_xlfn.XLOOKUP(D2255, Content!A:A, Content!C:C, "NONE")</f>
        <v>Kannada</v>
      </c>
    </row>
    <row r="2256" spans="1:5" x14ac:dyDescent="0.3">
      <c r="A2256" s="9">
        <v>10217</v>
      </c>
      <c r="B2256" s="10" cm="1">
        <f t="array" ref="B2256">_xlfn._xlws.FILTER(Bookings!C:C, (Bookings!A:A=A2256) * (Bookings!D:D="New"), "NONE")</f>
        <v>44703</v>
      </c>
      <c r="C2256" s="10">
        <v>45627</v>
      </c>
      <c r="D2256" s="9" t="str">
        <v>921da29a</v>
      </c>
      <c r="E2256" s="9" t="str">
        <f>_xlfn.XLOOKUP(D2256, Content!A:A, Content!C:C, "NONE")</f>
        <v>English</v>
      </c>
    </row>
    <row r="2257" spans="1:5" x14ac:dyDescent="0.3">
      <c r="A2257" s="9">
        <v>10217</v>
      </c>
      <c r="B2257" s="10" cm="1">
        <f t="array" ref="B2257">_xlfn._xlws.FILTER(Bookings!C:C, (Bookings!A:A=A2257) * (Bookings!D:D="New"), "NONE")</f>
        <v>44703</v>
      </c>
      <c r="C2257" s="10">
        <v>45261</v>
      </c>
      <c r="D2257" s="9" t="str">
        <v>ef45c45f</v>
      </c>
      <c r="E2257" s="9" t="str">
        <f>_xlfn.XLOOKUP(D2257, Content!A:A, Content!C:C, "NONE")</f>
        <v>Tamil</v>
      </c>
    </row>
    <row r="2258" spans="1:5" x14ac:dyDescent="0.3">
      <c r="A2258" s="9">
        <v>10217</v>
      </c>
      <c r="B2258" s="10" cm="1">
        <f t="array" ref="B2258">_xlfn._xlws.FILTER(Bookings!C:C, (Bookings!A:A=A2258) * (Bookings!D:D="New"), "NONE")</f>
        <v>44703</v>
      </c>
      <c r="C2258" s="10">
        <v>45352</v>
      </c>
      <c r="D2258" s="9" t="str">
        <v>d71466ea</v>
      </c>
      <c r="E2258" s="9" t="str">
        <f>_xlfn.XLOOKUP(D2258, Content!A:A, Content!C:C, "NONE")</f>
        <v>Malayalam</v>
      </c>
    </row>
    <row r="2259" spans="1:5" x14ac:dyDescent="0.3">
      <c r="A2259" s="9">
        <v>10217</v>
      </c>
      <c r="B2259" s="10" cm="1">
        <f t="array" ref="B2259">_xlfn._xlws.FILTER(Bookings!C:C, (Bookings!A:A=A2259) * (Bookings!D:D="New"), "NONE")</f>
        <v>44703</v>
      </c>
      <c r="C2259" s="10">
        <v>45200</v>
      </c>
      <c r="D2259" s="9" t="str">
        <v>0cbc4720</v>
      </c>
      <c r="E2259" s="9" t="str">
        <f>_xlfn.XLOOKUP(D2259, Content!A:A, Content!C:C, "NONE")</f>
        <v>Hindi</v>
      </c>
    </row>
    <row r="2260" spans="1:5" x14ac:dyDescent="0.3">
      <c r="A2260" s="9">
        <v>10217</v>
      </c>
      <c r="B2260" s="10" cm="1">
        <f t="array" ref="B2260">_xlfn._xlws.FILTER(Bookings!C:C, (Bookings!A:A=A2260) * (Bookings!D:D="New"), "NONE")</f>
        <v>44703</v>
      </c>
      <c r="C2260" s="10">
        <v>45597</v>
      </c>
      <c r="D2260" s="9" t="str">
        <v>1187d074</v>
      </c>
      <c r="E2260" s="9" t="str">
        <f>_xlfn.XLOOKUP(D2260, Content!A:A, Content!C:C, "NONE")</f>
        <v>English</v>
      </c>
    </row>
    <row r="2261" spans="1:5" x14ac:dyDescent="0.3">
      <c r="A2261" s="9">
        <v>10217</v>
      </c>
      <c r="B2261" s="10" cm="1">
        <f t="array" ref="B2261">_xlfn._xlws.FILTER(Bookings!C:C, (Bookings!A:A=A2261) * (Bookings!D:D="New"), "NONE")</f>
        <v>44703</v>
      </c>
      <c r="C2261" s="10">
        <v>44866</v>
      </c>
      <c r="D2261" s="9" t="str">
        <v>b9f74c1c</v>
      </c>
      <c r="E2261" s="9" t="str">
        <f>_xlfn.XLOOKUP(D2261, Content!A:A, Content!C:C, "NONE")</f>
        <v>Malayalam</v>
      </c>
    </row>
    <row r="2262" spans="1:5" x14ac:dyDescent="0.3">
      <c r="A2262" s="9">
        <v>10217</v>
      </c>
      <c r="B2262" s="10" cm="1">
        <f t="array" ref="B2262">_xlfn._xlws.FILTER(Bookings!C:C, (Bookings!A:A=A2262) * (Bookings!D:D="New"), "NONE")</f>
        <v>44703</v>
      </c>
      <c r="C2262" s="10">
        <v>44743</v>
      </c>
      <c r="D2262" s="9" t="str">
        <v>35e41ff6</v>
      </c>
      <c r="E2262" s="9" t="str">
        <f>_xlfn.XLOOKUP(D2262, Content!A:A, Content!C:C, "NONE")</f>
        <v>Telugu</v>
      </c>
    </row>
    <row r="2263" spans="1:5" x14ac:dyDescent="0.3">
      <c r="A2263" s="9">
        <v>10217</v>
      </c>
      <c r="B2263" s="10" cm="1">
        <f t="array" ref="B2263">_xlfn._xlws.FILTER(Bookings!C:C, (Bookings!A:A=A2263) * (Bookings!D:D="New"), "NONE")</f>
        <v>44703</v>
      </c>
      <c r="C2263" s="10">
        <v>45078</v>
      </c>
      <c r="D2263" s="9" t="str">
        <v>982b8061</v>
      </c>
      <c r="E2263" s="9" t="str">
        <f>_xlfn.XLOOKUP(D2263, Content!A:A, Content!C:C, "NONE")</f>
        <v>Malayalam</v>
      </c>
    </row>
    <row r="2264" spans="1:5" x14ac:dyDescent="0.3">
      <c r="A2264" s="9">
        <v>10217</v>
      </c>
      <c r="B2264" s="10" cm="1">
        <f t="array" ref="B2264">_xlfn._xlws.FILTER(Bookings!C:C, (Bookings!A:A=A2264) * (Bookings!D:D="New"), "NONE")</f>
        <v>44703</v>
      </c>
      <c r="C2264" s="10">
        <v>45627</v>
      </c>
      <c r="D2264" s="9" t="str">
        <v>872a4423</v>
      </c>
      <c r="E2264" s="9" t="str">
        <f>_xlfn.XLOOKUP(D2264, Content!A:A, Content!C:C, "NONE")</f>
        <v>Hindi</v>
      </c>
    </row>
    <row r="2265" spans="1:5" x14ac:dyDescent="0.3">
      <c r="A2265" s="9">
        <v>10217</v>
      </c>
      <c r="B2265" s="10" cm="1">
        <f t="array" ref="B2265">_xlfn._xlws.FILTER(Bookings!C:C, (Bookings!A:A=A2265) * (Bookings!D:D="New"), "NONE")</f>
        <v>44703</v>
      </c>
      <c r="C2265" s="10">
        <v>45078</v>
      </c>
      <c r="D2265" s="9" t="str">
        <v>1b7fe76a</v>
      </c>
      <c r="E2265" s="9" t="str">
        <f>_xlfn.XLOOKUP(D2265, Content!A:A, Content!C:C, "NONE")</f>
        <v>Kannada</v>
      </c>
    </row>
    <row r="2266" spans="1:5" x14ac:dyDescent="0.3">
      <c r="A2266" s="9">
        <v>10217</v>
      </c>
      <c r="B2266" s="10" cm="1">
        <f t="array" ref="B2266">_xlfn._xlws.FILTER(Bookings!C:C, (Bookings!A:A=A2266) * (Bookings!D:D="New"), "NONE")</f>
        <v>44703</v>
      </c>
      <c r="C2266" s="10">
        <v>44896</v>
      </c>
      <c r="D2266" s="9" t="str">
        <v>c324f9b4</v>
      </c>
      <c r="E2266" s="9" t="str">
        <f>_xlfn.XLOOKUP(D2266, Content!A:A, Content!C:C, "NONE")</f>
        <v>Tamil</v>
      </c>
    </row>
    <row r="2267" spans="1:5" x14ac:dyDescent="0.3">
      <c r="A2267" s="9">
        <v>10217</v>
      </c>
      <c r="B2267" s="10" cm="1">
        <f t="array" ref="B2267">_xlfn._xlws.FILTER(Bookings!C:C, (Bookings!A:A=A2267) * (Bookings!D:D="New"), "NONE")</f>
        <v>44703</v>
      </c>
      <c r="C2267" s="10">
        <v>45444</v>
      </c>
      <c r="D2267" s="9" t="str">
        <v>e24dee1d</v>
      </c>
      <c r="E2267" s="9" t="str">
        <f>_xlfn.XLOOKUP(D2267, Content!A:A, Content!C:C, "NONE")</f>
        <v>Telugu</v>
      </c>
    </row>
    <row r="2268" spans="1:5" x14ac:dyDescent="0.3">
      <c r="A2268" s="9">
        <v>10218</v>
      </c>
      <c r="B2268" s="10" cm="1">
        <f t="array" ref="B2268">_xlfn._xlws.FILTER(Bookings!C:C, (Bookings!A:A=A2268) * (Bookings!D:D="New"), "NONE")</f>
        <v>44235</v>
      </c>
      <c r="C2268" s="10">
        <v>45139</v>
      </c>
      <c r="D2268" s="9" t="str">
        <v>5988d89d</v>
      </c>
      <c r="E2268" s="9" t="str">
        <f>_xlfn.XLOOKUP(D2268, Content!A:A, Content!C:C, "NONE")</f>
        <v>Hindi</v>
      </c>
    </row>
    <row r="2269" spans="1:5" x14ac:dyDescent="0.3">
      <c r="A2269" s="9">
        <v>10218</v>
      </c>
      <c r="B2269" s="10" cm="1">
        <f t="array" ref="B2269">_xlfn._xlws.FILTER(Bookings!C:C, (Bookings!A:A=A2269) * (Bookings!D:D="New"), "NONE")</f>
        <v>44235</v>
      </c>
      <c r="C2269" s="10">
        <v>45474</v>
      </c>
      <c r="D2269" s="9" t="str">
        <v>6fc6d737</v>
      </c>
      <c r="E2269" s="9" t="str">
        <f>_xlfn.XLOOKUP(D2269, Content!A:A, Content!C:C, "NONE")</f>
        <v>Malayalam</v>
      </c>
    </row>
    <row r="2270" spans="1:5" x14ac:dyDescent="0.3">
      <c r="A2270" s="9">
        <v>10218</v>
      </c>
      <c r="B2270" s="10" cm="1">
        <f t="array" ref="B2270">_xlfn._xlws.FILTER(Bookings!C:C, (Bookings!A:A=A2270) * (Bookings!D:D="New"), "NONE")</f>
        <v>44235</v>
      </c>
      <c r="C2270" s="10">
        <v>45597</v>
      </c>
      <c r="D2270" s="9" t="str">
        <v>9787b7de</v>
      </c>
      <c r="E2270" s="9" t="str">
        <f>_xlfn.XLOOKUP(D2270, Content!A:A, Content!C:C, "NONE")</f>
        <v>Tamil</v>
      </c>
    </row>
    <row r="2271" spans="1:5" x14ac:dyDescent="0.3">
      <c r="A2271" s="9">
        <v>10218</v>
      </c>
      <c r="B2271" s="10" cm="1">
        <f t="array" ref="B2271">_xlfn._xlws.FILTER(Bookings!C:C, (Bookings!A:A=A2271) * (Bookings!D:D="New"), "NONE")</f>
        <v>44235</v>
      </c>
      <c r="C2271" s="10">
        <v>44958</v>
      </c>
      <c r="D2271" s="9" t="str">
        <v>4cfd0dd8</v>
      </c>
      <c r="E2271" s="9" t="str">
        <f>_xlfn.XLOOKUP(D2271, Content!A:A, Content!C:C, "NONE")</f>
        <v>Kannada</v>
      </c>
    </row>
    <row r="2272" spans="1:5" x14ac:dyDescent="0.3">
      <c r="A2272" s="9">
        <v>10218</v>
      </c>
      <c r="B2272" s="10" cm="1">
        <f t="array" ref="B2272">_xlfn._xlws.FILTER(Bookings!C:C, (Bookings!A:A=A2272) * (Bookings!D:D="New"), "NONE")</f>
        <v>44235</v>
      </c>
      <c r="C2272" s="10">
        <v>44986</v>
      </c>
      <c r="D2272" s="9" t="str">
        <v>92becfc7</v>
      </c>
      <c r="E2272" s="9" t="str">
        <f>_xlfn.XLOOKUP(D2272, Content!A:A, Content!C:C, "NONE")</f>
        <v>Hindi</v>
      </c>
    </row>
    <row r="2273" spans="1:5" x14ac:dyDescent="0.3">
      <c r="A2273" s="9">
        <v>10218</v>
      </c>
      <c r="B2273" s="10" cm="1">
        <f t="array" ref="B2273">_xlfn._xlws.FILTER(Bookings!C:C, (Bookings!A:A=A2273) * (Bookings!D:D="New"), "NONE")</f>
        <v>44235</v>
      </c>
      <c r="C2273" s="10">
        <v>45597</v>
      </c>
      <c r="D2273" s="9" t="str">
        <v>7e543bc4</v>
      </c>
      <c r="E2273" s="9" t="str">
        <f>_xlfn.XLOOKUP(D2273, Content!A:A, Content!C:C, "NONE")</f>
        <v>Malayalam</v>
      </c>
    </row>
    <row r="2274" spans="1:5" x14ac:dyDescent="0.3">
      <c r="A2274" s="9">
        <v>10219</v>
      </c>
      <c r="B2274" s="10" cm="1">
        <f t="array" ref="B2274">_xlfn._xlws.FILTER(Bookings!C:C, (Bookings!A:A=A2274) * (Bookings!D:D="New"), "NONE")</f>
        <v>44879</v>
      </c>
      <c r="C2274" s="10">
        <v>45444</v>
      </c>
      <c r="D2274" s="9" t="str">
        <v>7fd28e87</v>
      </c>
      <c r="E2274" s="9" t="str">
        <f>_xlfn.XLOOKUP(D2274, Content!A:A, Content!C:C, "NONE")</f>
        <v>Malayalam</v>
      </c>
    </row>
    <row r="2275" spans="1:5" x14ac:dyDescent="0.3">
      <c r="A2275" s="9">
        <v>10219</v>
      </c>
      <c r="B2275" s="10" cm="1">
        <f t="array" ref="B2275">_xlfn._xlws.FILTER(Bookings!C:C, (Bookings!A:A=A2275) * (Bookings!D:D="New"), "NONE")</f>
        <v>44879</v>
      </c>
      <c r="C2275" s="10">
        <v>44986</v>
      </c>
      <c r="D2275" s="9" t="str">
        <v>40e9137d</v>
      </c>
      <c r="E2275" s="9" t="str">
        <f>_xlfn.XLOOKUP(D2275, Content!A:A, Content!C:C, "NONE")</f>
        <v>Telugu</v>
      </c>
    </row>
    <row r="2276" spans="1:5" x14ac:dyDescent="0.3">
      <c r="A2276" s="9">
        <v>10219</v>
      </c>
      <c r="B2276" s="10" cm="1">
        <f t="array" ref="B2276">_xlfn._xlws.FILTER(Bookings!C:C, (Bookings!A:A=A2276) * (Bookings!D:D="New"), "NONE")</f>
        <v>44879</v>
      </c>
      <c r="C2276" s="10">
        <v>44805</v>
      </c>
      <c r="D2276" s="9" t="str">
        <v>9c8c4c67</v>
      </c>
      <c r="E2276" s="9" t="str">
        <f>_xlfn.XLOOKUP(D2276, Content!A:A, Content!C:C, "NONE")</f>
        <v>English</v>
      </c>
    </row>
    <row r="2277" spans="1:5" x14ac:dyDescent="0.3">
      <c r="A2277" s="9">
        <v>10219</v>
      </c>
      <c r="B2277" s="10" cm="1">
        <f t="array" ref="B2277">_xlfn._xlws.FILTER(Bookings!C:C, (Bookings!A:A=A2277) * (Bookings!D:D="New"), "NONE")</f>
        <v>44879</v>
      </c>
      <c r="C2277" s="10">
        <v>45017</v>
      </c>
      <c r="D2277" s="9" t="str">
        <v>af4e0c6c</v>
      </c>
      <c r="E2277" s="9" t="str">
        <f>_xlfn.XLOOKUP(D2277, Content!A:A, Content!C:C, "NONE")</f>
        <v>Tamil</v>
      </c>
    </row>
    <row r="2278" spans="1:5" x14ac:dyDescent="0.3">
      <c r="A2278" s="9">
        <v>10219</v>
      </c>
      <c r="B2278" s="10" cm="1">
        <f t="array" ref="B2278">_xlfn._xlws.FILTER(Bookings!C:C, (Bookings!A:A=A2278) * (Bookings!D:D="New"), "NONE")</f>
        <v>44879</v>
      </c>
      <c r="C2278" s="10">
        <v>45017</v>
      </c>
      <c r="D2278" s="9" t="str">
        <v>c5000cc1</v>
      </c>
      <c r="E2278" s="9" t="str">
        <f>_xlfn.XLOOKUP(D2278, Content!A:A, Content!C:C, "NONE")</f>
        <v>Malayalam</v>
      </c>
    </row>
    <row r="2279" spans="1:5" x14ac:dyDescent="0.3">
      <c r="A2279" s="9">
        <v>10219</v>
      </c>
      <c r="B2279" s="10" cm="1">
        <f t="array" ref="B2279">_xlfn._xlws.FILTER(Bookings!C:C, (Bookings!A:A=A2279) * (Bookings!D:D="New"), "NONE")</f>
        <v>44879</v>
      </c>
      <c r="C2279" s="10">
        <v>45597</v>
      </c>
      <c r="D2279" s="9" t="str">
        <v>459528e0</v>
      </c>
      <c r="E2279" s="9" t="str">
        <f>_xlfn.XLOOKUP(D2279, Content!A:A, Content!C:C, "NONE")</f>
        <v>English</v>
      </c>
    </row>
    <row r="2280" spans="1:5" x14ac:dyDescent="0.3">
      <c r="A2280" s="9">
        <v>10219</v>
      </c>
      <c r="B2280" s="10" cm="1">
        <f t="array" ref="B2280">_xlfn._xlws.FILTER(Bookings!C:C, (Bookings!A:A=A2280) * (Bookings!D:D="New"), "NONE")</f>
        <v>44879</v>
      </c>
      <c r="C2280" s="10">
        <v>44805</v>
      </c>
      <c r="D2280" s="9" t="str">
        <v>8ce0be18</v>
      </c>
      <c r="E2280" s="9" t="str">
        <f>_xlfn.XLOOKUP(D2280, Content!A:A, Content!C:C, "NONE")</f>
        <v>Telugu</v>
      </c>
    </row>
    <row r="2281" spans="1:5" x14ac:dyDescent="0.3">
      <c r="A2281" s="9">
        <v>10219</v>
      </c>
      <c r="B2281" s="10" cm="1">
        <f t="array" ref="B2281">_xlfn._xlws.FILTER(Bookings!C:C, (Bookings!A:A=A2281) * (Bookings!D:D="New"), "NONE")</f>
        <v>44879</v>
      </c>
      <c r="C2281" s="10">
        <v>44805</v>
      </c>
      <c r="D2281" s="9" t="str">
        <v>566c44a8</v>
      </c>
      <c r="E2281" s="9" t="str">
        <f>_xlfn.XLOOKUP(D2281, Content!A:A, Content!C:C, "NONE")</f>
        <v>Tamil</v>
      </c>
    </row>
    <row r="2282" spans="1:5" x14ac:dyDescent="0.3">
      <c r="A2282" s="9">
        <v>10219</v>
      </c>
      <c r="B2282" s="10" cm="1">
        <f t="array" ref="B2282">_xlfn._xlws.FILTER(Bookings!C:C, (Bookings!A:A=A2282) * (Bookings!D:D="New"), "NONE")</f>
        <v>44879</v>
      </c>
      <c r="C2282" s="10">
        <v>45383</v>
      </c>
      <c r="D2282" s="9" t="str">
        <v>1187d074</v>
      </c>
      <c r="E2282" s="9" t="str">
        <f>_xlfn.XLOOKUP(D2282, Content!A:A, Content!C:C, "NONE")</f>
        <v>English</v>
      </c>
    </row>
    <row r="2283" spans="1:5" x14ac:dyDescent="0.3">
      <c r="A2283" s="9">
        <v>10219</v>
      </c>
      <c r="B2283" s="10" cm="1">
        <f t="array" ref="B2283">_xlfn._xlws.FILTER(Bookings!C:C, (Bookings!A:A=A2283) * (Bookings!D:D="New"), "NONE")</f>
        <v>44879</v>
      </c>
      <c r="C2283" s="10">
        <v>45078</v>
      </c>
      <c r="D2283" s="9" t="str">
        <v>a4c168f1</v>
      </c>
      <c r="E2283" s="9" t="str">
        <f>_xlfn.XLOOKUP(D2283, Content!A:A, Content!C:C, "NONE")</f>
        <v>Telugu</v>
      </c>
    </row>
    <row r="2284" spans="1:5" x14ac:dyDescent="0.3">
      <c r="A2284" s="9">
        <v>10219</v>
      </c>
      <c r="B2284" s="10" cm="1">
        <f t="array" ref="B2284">_xlfn._xlws.FILTER(Bookings!C:C, (Bookings!A:A=A2284) * (Bookings!D:D="New"), "NONE")</f>
        <v>44879</v>
      </c>
      <c r="C2284" s="10">
        <v>44593</v>
      </c>
      <c r="D2284" s="9" t="str">
        <v>4130ea10</v>
      </c>
      <c r="E2284" s="9" t="str">
        <f>_xlfn.XLOOKUP(D2284, Content!A:A, Content!C:C, "NONE")</f>
        <v>Kannada</v>
      </c>
    </row>
    <row r="2285" spans="1:5" x14ac:dyDescent="0.3">
      <c r="A2285" s="9">
        <v>10219</v>
      </c>
      <c r="B2285" s="10" cm="1">
        <f t="array" ref="B2285">_xlfn._xlws.FILTER(Bookings!C:C, (Bookings!A:A=A2285) * (Bookings!D:D="New"), "NONE")</f>
        <v>44879</v>
      </c>
      <c r="C2285" s="10">
        <v>44713</v>
      </c>
      <c r="D2285" s="9" t="str">
        <v>2fa395f5</v>
      </c>
      <c r="E2285" s="9" t="str">
        <f>_xlfn.XLOOKUP(D2285, Content!A:A, Content!C:C, "NONE")</f>
        <v>Telugu</v>
      </c>
    </row>
    <row r="2286" spans="1:5" x14ac:dyDescent="0.3">
      <c r="A2286" s="9">
        <v>10219</v>
      </c>
      <c r="B2286" s="10" cm="1">
        <f t="array" ref="B2286">_xlfn._xlws.FILTER(Bookings!C:C, (Bookings!A:A=A2286) * (Bookings!D:D="New"), "NONE")</f>
        <v>44879</v>
      </c>
      <c r="C2286" s="10">
        <v>45597</v>
      </c>
      <c r="D2286" s="9" t="str">
        <v>5c52d1ad</v>
      </c>
      <c r="E2286" s="9" t="str">
        <f>_xlfn.XLOOKUP(D2286, Content!A:A, Content!C:C, "NONE")</f>
        <v>Telugu</v>
      </c>
    </row>
    <row r="2287" spans="1:5" x14ac:dyDescent="0.3">
      <c r="A2287" s="9">
        <v>10219</v>
      </c>
      <c r="B2287" s="10" cm="1">
        <f t="array" ref="B2287">_xlfn._xlws.FILTER(Bookings!C:C, (Bookings!A:A=A2287) * (Bookings!D:D="New"), "NONE")</f>
        <v>44879</v>
      </c>
      <c r="C2287" s="10">
        <v>45170</v>
      </c>
      <c r="D2287" s="9" t="str">
        <v>a48a202b</v>
      </c>
      <c r="E2287" s="9" t="str">
        <f>_xlfn.XLOOKUP(D2287, Content!A:A, Content!C:C, "NONE")</f>
        <v>Telugu</v>
      </c>
    </row>
    <row r="2288" spans="1:5" x14ac:dyDescent="0.3">
      <c r="A2288" s="9">
        <v>10220</v>
      </c>
      <c r="B2288" s="10" cm="1">
        <f t="array" ref="B2288">_xlfn._xlws.FILTER(Bookings!C:C, (Bookings!A:A=A2288) * (Bookings!D:D="New"), "NONE")</f>
        <v>44416</v>
      </c>
      <c r="C2288" s="10">
        <v>45108</v>
      </c>
      <c r="D2288" s="9" t="str">
        <v>7fb18db3</v>
      </c>
      <c r="E2288" s="9" t="str">
        <f>_xlfn.XLOOKUP(D2288, Content!A:A, Content!C:C, "NONE")</f>
        <v>Hindi</v>
      </c>
    </row>
    <row r="2289" spans="1:5" x14ac:dyDescent="0.3">
      <c r="A2289" s="9">
        <v>10220</v>
      </c>
      <c r="B2289" s="10" cm="1">
        <f t="array" ref="B2289">_xlfn._xlws.FILTER(Bookings!C:C, (Bookings!A:A=A2289) * (Bookings!D:D="New"), "NONE")</f>
        <v>44416</v>
      </c>
      <c r="C2289" s="10">
        <v>45108</v>
      </c>
      <c r="D2289" s="9" t="str">
        <v>9767fb4f</v>
      </c>
      <c r="E2289" s="9" t="str">
        <f>_xlfn.XLOOKUP(D2289, Content!A:A, Content!C:C, "NONE")</f>
        <v>Telugu</v>
      </c>
    </row>
    <row r="2290" spans="1:5" x14ac:dyDescent="0.3">
      <c r="A2290" s="9">
        <v>10220</v>
      </c>
      <c r="B2290" s="10" cm="1">
        <f t="array" ref="B2290">_xlfn._xlws.FILTER(Bookings!C:C, (Bookings!A:A=A2290) * (Bookings!D:D="New"), "NONE")</f>
        <v>44416</v>
      </c>
      <c r="C2290" s="10">
        <v>45474</v>
      </c>
      <c r="D2290" s="9" t="str">
        <v>ae026103</v>
      </c>
      <c r="E2290" s="9" t="str">
        <f>_xlfn.XLOOKUP(D2290, Content!A:A, Content!C:C, "NONE")</f>
        <v>Kannada</v>
      </c>
    </row>
    <row r="2291" spans="1:5" x14ac:dyDescent="0.3">
      <c r="A2291" s="9">
        <v>10220</v>
      </c>
      <c r="B2291" s="10" cm="1">
        <f t="array" ref="B2291">_xlfn._xlws.FILTER(Bookings!C:C, (Bookings!A:A=A2291) * (Bookings!D:D="New"), "NONE")</f>
        <v>44416</v>
      </c>
      <c r="C2291" s="10">
        <v>44621</v>
      </c>
      <c r="D2291" s="9" t="str">
        <v>fda707e0</v>
      </c>
      <c r="E2291" s="9" t="str">
        <f>_xlfn.XLOOKUP(D2291, Content!A:A, Content!C:C, "NONE")</f>
        <v>Tamil</v>
      </c>
    </row>
    <row r="2292" spans="1:5" x14ac:dyDescent="0.3">
      <c r="A2292" s="9">
        <v>10220</v>
      </c>
      <c r="B2292" s="10" cm="1">
        <f t="array" ref="B2292">_xlfn._xlws.FILTER(Bookings!C:C, (Bookings!A:A=A2292) * (Bookings!D:D="New"), "NONE")</f>
        <v>44416</v>
      </c>
      <c r="C2292" s="10">
        <v>45231</v>
      </c>
      <c r="D2292" s="9" t="str">
        <v>586db896</v>
      </c>
      <c r="E2292" s="9" t="str">
        <f>_xlfn.XLOOKUP(D2292, Content!A:A, Content!C:C, "NONE")</f>
        <v>Tamil</v>
      </c>
    </row>
    <row r="2293" spans="1:5" x14ac:dyDescent="0.3">
      <c r="A2293" s="9">
        <v>10220</v>
      </c>
      <c r="B2293" s="10" cm="1">
        <f t="array" ref="B2293">_xlfn._xlws.FILTER(Bookings!C:C, (Bookings!A:A=A2293) * (Bookings!D:D="New"), "NONE")</f>
        <v>44416</v>
      </c>
      <c r="C2293" s="10">
        <v>44835</v>
      </c>
      <c r="D2293" s="9" t="str">
        <v>07976026</v>
      </c>
      <c r="E2293" s="9" t="str">
        <f>_xlfn.XLOOKUP(D2293, Content!A:A, Content!C:C, "NONE")</f>
        <v>Malayalam</v>
      </c>
    </row>
    <row r="2294" spans="1:5" x14ac:dyDescent="0.3">
      <c r="A2294" s="9">
        <v>10220</v>
      </c>
      <c r="B2294" s="10" cm="1">
        <f t="array" ref="B2294">_xlfn._xlws.FILTER(Bookings!C:C, (Bookings!A:A=A2294) * (Bookings!D:D="New"), "NONE")</f>
        <v>44416</v>
      </c>
      <c r="C2294" s="10">
        <v>45352</v>
      </c>
      <c r="D2294" s="9" t="str">
        <v>b49e8b74</v>
      </c>
      <c r="E2294" s="9" t="str">
        <f>_xlfn.XLOOKUP(D2294, Content!A:A, Content!C:C, "NONE")</f>
        <v>English</v>
      </c>
    </row>
    <row r="2295" spans="1:5" x14ac:dyDescent="0.3">
      <c r="A2295" s="9">
        <v>10221</v>
      </c>
      <c r="B2295" s="10" cm="1">
        <f t="array" ref="B2295">_xlfn._xlws.FILTER(Bookings!C:C, (Bookings!A:A=A2295) * (Bookings!D:D="New"), "NONE")</f>
        <v>44239</v>
      </c>
      <c r="C2295" s="10">
        <v>45352</v>
      </c>
      <c r="D2295" s="9" t="str">
        <v>fc3255a1</v>
      </c>
      <c r="E2295" s="9" t="str">
        <f>_xlfn.XLOOKUP(D2295, Content!A:A, Content!C:C, "NONE")</f>
        <v>English</v>
      </c>
    </row>
    <row r="2296" spans="1:5" x14ac:dyDescent="0.3">
      <c r="A2296" s="9">
        <v>10221</v>
      </c>
      <c r="B2296" s="10" cm="1">
        <f t="array" ref="B2296">_xlfn._xlws.FILTER(Bookings!C:C, (Bookings!A:A=A2296) * (Bookings!D:D="New"), "NONE")</f>
        <v>44239</v>
      </c>
      <c r="C2296" s="10">
        <v>45566</v>
      </c>
      <c r="D2296" s="9" t="str">
        <v>9787b7de</v>
      </c>
      <c r="E2296" s="9" t="str">
        <f>_xlfn.XLOOKUP(D2296, Content!A:A, Content!C:C, "NONE")</f>
        <v>Tamil</v>
      </c>
    </row>
    <row r="2297" spans="1:5" x14ac:dyDescent="0.3">
      <c r="A2297" s="9">
        <v>10221</v>
      </c>
      <c r="B2297" s="10" cm="1">
        <f t="array" ref="B2297">_xlfn._xlws.FILTER(Bookings!C:C, (Bookings!A:A=A2297) * (Bookings!D:D="New"), "NONE")</f>
        <v>44239</v>
      </c>
      <c r="C2297" s="10">
        <v>44652</v>
      </c>
      <c r="D2297" s="9" t="str">
        <v>c5c4fdf9</v>
      </c>
      <c r="E2297" s="9" t="str">
        <f>_xlfn.XLOOKUP(D2297, Content!A:A, Content!C:C, "NONE")</f>
        <v>Telugu</v>
      </c>
    </row>
    <row r="2298" spans="1:5" x14ac:dyDescent="0.3">
      <c r="A2298" s="9">
        <v>10221</v>
      </c>
      <c r="B2298" s="10" cm="1">
        <f t="array" ref="B2298">_xlfn._xlws.FILTER(Bookings!C:C, (Bookings!A:A=A2298) * (Bookings!D:D="New"), "NONE")</f>
        <v>44239</v>
      </c>
      <c r="C2298" s="10">
        <v>45627</v>
      </c>
      <c r="D2298" s="9" t="str">
        <v>607da286</v>
      </c>
      <c r="E2298" s="9" t="str">
        <f>_xlfn.XLOOKUP(D2298, Content!A:A, Content!C:C, "NONE")</f>
        <v>Kannada</v>
      </c>
    </row>
    <row r="2299" spans="1:5" x14ac:dyDescent="0.3">
      <c r="A2299" s="9">
        <v>10221</v>
      </c>
      <c r="B2299" s="10" cm="1">
        <f t="array" ref="B2299">_xlfn._xlws.FILTER(Bookings!C:C, (Bookings!A:A=A2299) * (Bookings!D:D="New"), "NONE")</f>
        <v>44239</v>
      </c>
      <c r="C2299" s="10">
        <v>44896</v>
      </c>
      <c r="D2299" s="9" t="str">
        <v>07976026</v>
      </c>
      <c r="E2299" s="9" t="str">
        <f>_xlfn.XLOOKUP(D2299, Content!A:A, Content!C:C, "NONE")</f>
        <v>Malayalam</v>
      </c>
    </row>
    <row r="2300" spans="1:5" x14ac:dyDescent="0.3">
      <c r="A2300" s="9">
        <v>10221</v>
      </c>
      <c r="B2300" s="10" cm="1">
        <f t="array" ref="B2300">_xlfn._xlws.FILTER(Bookings!C:C, (Bookings!A:A=A2300) * (Bookings!D:D="New"), "NONE")</f>
        <v>44239</v>
      </c>
      <c r="C2300" s="10">
        <v>44927</v>
      </c>
      <c r="D2300" s="9" t="str">
        <v>5c52d1ad</v>
      </c>
      <c r="E2300" s="9" t="str">
        <f>_xlfn.XLOOKUP(D2300, Content!A:A, Content!C:C, "NONE")</f>
        <v>Telugu</v>
      </c>
    </row>
    <row r="2301" spans="1:5" x14ac:dyDescent="0.3">
      <c r="A2301" s="9">
        <v>10221</v>
      </c>
      <c r="B2301" s="10" cm="1">
        <f t="array" ref="B2301">_xlfn._xlws.FILTER(Bookings!C:C, (Bookings!A:A=A2301) * (Bookings!D:D="New"), "NONE")</f>
        <v>44239</v>
      </c>
      <c r="C2301" s="10">
        <v>45323</v>
      </c>
      <c r="D2301" s="9" t="str">
        <v>8ce0be18</v>
      </c>
      <c r="E2301" s="9" t="str">
        <f>_xlfn.XLOOKUP(D2301, Content!A:A, Content!C:C, "NONE")</f>
        <v>Telugu</v>
      </c>
    </row>
    <row r="2302" spans="1:5" x14ac:dyDescent="0.3">
      <c r="A2302" s="9">
        <v>10221</v>
      </c>
      <c r="B2302" s="10" cm="1">
        <f t="array" ref="B2302">_xlfn._xlws.FILTER(Bookings!C:C, (Bookings!A:A=A2302) * (Bookings!D:D="New"), "NONE")</f>
        <v>44239</v>
      </c>
      <c r="C2302" s="10">
        <v>45323</v>
      </c>
      <c r="D2302" s="9" t="str">
        <v>e24dee1d</v>
      </c>
      <c r="E2302" s="9" t="str">
        <f>_xlfn.XLOOKUP(D2302, Content!A:A, Content!C:C, "NONE")</f>
        <v>Telugu</v>
      </c>
    </row>
    <row r="2303" spans="1:5" x14ac:dyDescent="0.3">
      <c r="A2303" s="9">
        <v>10221</v>
      </c>
      <c r="B2303" s="10" cm="1">
        <f t="array" ref="B2303">_xlfn._xlws.FILTER(Bookings!C:C, (Bookings!A:A=A2303) * (Bookings!D:D="New"), "NONE")</f>
        <v>44239</v>
      </c>
      <c r="C2303" s="10">
        <v>45139</v>
      </c>
      <c r="D2303" s="9" t="str">
        <v>d6e6f4af</v>
      </c>
      <c r="E2303" s="9" t="str">
        <f>_xlfn.XLOOKUP(D2303, Content!A:A, Content!C:C, "NONE")</f>
        <v>Malayalam</v>
      </c>
    </row>
    <row r="2304" spans="1:5" x14ac:dyDescent="0.3">
      <c r="A2304" s="9">
        <v>10221</v>
      </c>
      <c r="B2304" s="10" cm="1">
        <f t="array" ref="B2304">_xlfn._xlws.FILTER(Bookings!C:C, (Bookings!A:A=A2304) * (Bookings!D:D="New"), "NONE")</f>
        <v>44239</v>
      </c>
      <c r="C2304" s="10">
        <v>45352</v>
      </c>
      <c r="D2304" s="9" t="str">
        <v>f72d44e6</v>
      </c>
      <c r="E2304" s="9" t="str">
        <f>_xlfn.XLOOKUP(D2304, Content!A:A, Content!C:C, "NONE")</f>
        <v>Malayalam</v>
      </c>
    </row>
    <row r="2305" spans="1:5" x14ac:dyDescent="0.3">
      <c r="A2305" s="9">
        <v>10221</v>
      </c>
      <c r="B2305" s="10" cm="1">
        <f t="array" ref="B2305">_xlfn._xlws.FILTER(Bookings!C:C, (Bookings!A:A=A2305) * (Bookings!D:D="New"), "NONE")</f>
        <v>44239</v>
      </c>
      <c r="C2305" s="10">
        <v>45139</v>
      </c>
      <c r="D2305" s="9" t="str">
        <v>4cfd0dd8</v>
      </c>
      <c r="E2305" s="9" t="str">
        <f>_xlfn.XLOOKUP(D2305, Content!A:A, Content!C:C, "NONE")</f>
        <v>Kannada</v>
      </c>
    </row>
    <row r="2306" spans="1:5" x14ac:dyDescent="0.3">
      <c r="A2306" s="9">
        <v>10221</v>
      </c>
      <c r="B2306" s="10" cm="1">
        <f t="array" ref="B2306">_xlfn._xlws.FILTER(Bookings!C:C, (Bookings!A:A=A2306) * (Bookings!D:D="New"), "NONE")</f>
        <v>44239</v>
      </c>
      <c r="C2306" s="10">
        <v>45108</v>
      </c>
      <c r="D2306" s="9" t="str">
        <v>e2949854</v>
      </c>
      <c r="E2306" s="9" t="str">
        <f>_xlfn.XLOOKUP(D2306, Content!A:A, Content!C:C, "NONE")</f>
        <v>Malayalam</v>
      </c>
    </row>
    <row r="2307" spans="1:5" x14ac:dyDescent="0.3">
      <c r="A2307" s="9">
        <v>10221</v>
      </c>
      <c r="B2307" s="10" cm="1">
        <f t="array" ref="B2307">_xlfn._xlws.FILTER(Bookings!C:C, (Bookings!A:A=A2307) * (Bookings!D:D="New"), "NONE")</f>
        <v>44239</v>
      </c>
      <c r="C2307" s="10">
        <v>44621</v>
      </c>
      <c r="D2307" s="9" t="str">
        <v>c324f9b4</v>
      </c>
      <c r="E2307" s="9" t="str">
        <f>_xlfn.XLOOKUP(D2307, Content!A:A, Content!C:C, "NONE")</f>
        <v>Tamil</v>
      </c>
    </row>
    <row r="2308" spans="1:5" x14ac:dyDescent="0.3">
      <c r="A2308" s="9">
        <v>10221</v>
      </c>
      <c r="B2308" s="10" cm="1">
        <f t="array" ref="B2308">_xlfn._xlws.FILTER(Bookings!C:C, (Bookings!A:A=A2308) * (Bookings!D:D="New"), "NONE")</f>
        <v>44239</v>
      </c>
      <c r="C2308" s="10">
        <v>45597</v>
      </c>
      <c r="D2308" s="9" t="str">
        <v>6fc6d737</v>
      </c>
      <c r="E2308" s="9" t="str">
        <f>_xlfn.XLOOKUP(D2308, Content!A:A, Content!C:C, "NONE")</f>
        <v>Malayalam</v>
      </c>
    </row>
    <row r="2309" spans="1:5" x14ac:dyDescent="0.3">
      <c r="A2309" s="9">
        <v>10221</v>
      </c>
      <c r="B2309" s="10" cm="1">
        <f t="array" ref="B2309">_xlfn._xlws.FILTER(Bookings!C:C, (Bookings!A:A=A2309) * (Bookings!D:D="New"), "NONE")</f>
        <v>44239</v>
      </c>
      <c r="C2309" s="10">
        <v>44713</v>
      </c>
      <c r="D2309" s="9" t="str">
        <v>40fb817f</v>
      </c>
      <c r="E2309" s="9" t="str">
        <f>_xlfn.XLOOKUP(D2309, Content!A:A, Content!C:C, "NONE")</f>
        <v>Kannada</v>
      </c>
    </row>
    <row r="2310" spans="1:5" x14ac:dyDescent="0.3">
      <c r="A2310" s="9">
        <v>10222</v>
      </c>
      <c r="B2310" s="10" cm="1">
        <f t="array" ref="B2310">_xlfn._xlws.FILTER(Bookings!C:C, (Bookings!A:A=A2310) * (Bookings!D:D="New"), "NONE")</f>
        <v>44675</v>
      </c>
      <c r="C2310" s="10">
        <v>45261</v>
      </c>
      <c r="D2310" s="9" t="str">
        <v>10101146</v>
      </c>
      <c r="E2310" s="9" t="str">
        <f>_xlfn.XLOOKUP(D2310, Content!A:A, Content!C:C, "NONE")</f>
        <v>Telugu</v>
      </c>
    </row>
    <row r="2311" spans="1:5" x14ac:dyDescent="0.3">
      <c r="A2311" s="9">
        <v>10222</v>
      </c>
      <c r="B2311" s="10" cm="1">
        <f t="array" ref="B2311">_xlfn._xlws.FILTER(Bookings!C:C, (Bookings!A:A=A2311) * (Bookings!D:D="New"), "NONE")</f>
        <v>44675</v>
      </c>
      <c r="C2311" s="10">
        <v>44896</v>
      </c>
      <c r="D2311" s="9" t="str">
        <v>07976026</v>
      </c>
      <c r="E2311" s="9" t="str">
        <f>_xlfn.XLOOKUP(D2311, Content!A:A, Content!C:C, "NONE")</f>
        <v>Malayalam</v>
      </c>
    </row>
    <row r="2312" spans="1:5" x14ac:dyDescent="0.3">
      <c r="A2312" s="9">
        <v>10222</v>
      </c>
      <c r="B2312" s="10" cm="1">
        <f t="array" ref="B2312">_xlfn._xlws.FILTER(Bookings!C:C, (Bookings!A:A=A2312) * (Bookings!D:D="New"), "NONE")</f>
        <v>44675</v>
      </c>
      <c r="C2312" s="10">
        <v>44652</v>
      </c>
      <c r="D2312" s="9" t="str">
        <v>420e1019</v>
      </c>
      <c r="E2312" s="9" t="str">
        <f>_xlfn.XLOOKUP(D2312, Content!A:A, Content!C:C, "NONE")</f>
        <v>Tamil</v>
      </c>
    </row>
    <row r="2313" spans="1:5" x14ac:dyDescent="0.3">
      <c r="A2313" s="9">
        <v>10222</v>
      </c>
      <c r="B2313" s="10" cm="1">
        <f t="array" ref="B2313">_xlfn._xlws.FILTER(Bookings!C:C, (Bookings!A:A=A2313) * (Bookings!D:D="New"), "NONE")</f>
        <v>44675</v>
      </c>
      <c r="C2313" s="10">
        <v>45017</v>
      </c>
      <c r="D2313" s="9" t="str">
        <v>6d9b457c</v>
      </c>
      <c r="E2313" s="9" t="str">
        <f>_xlfn.XLOOKUP(D2313, Content!A:A, Content!C:C, "NONE")</f>
        <v>English</v>
      </c>
    </row>
    <row r="2314" spans="1:5" x14ac:dyDescent="0.3">
      <c r="A2314" s="9">
        <v>10222</v>
      </c>
      <c r="B2314" s="10" cm="1">
        <f t="array" ref="B2314">_xlfn._xlws.FILTER(Bookings!C:C, (Bookings!A:A=A2314) * (Bookings!D:D="New"), "NONE")</f>
        <v>44675</v>
      </c>
      <c r="C2314" s="10">
        <v>45566</v>
      </c>
      <c r="D2314" s="9" t="str">
        <v>1187d074</v>
      </c>
      <c r="E2314" s="9" t="str">
        <f>_xlfn.XLOOKUP(D2314, Content!A:A, Content!C:C, "NONE")</f>
        <v>English</v>
      </c>
    </row>
    <row r="2315" spans="1:5" x14ac:dyDescent="0.3">
      <c r="A2315" s="9">
        <v>10222</v>
      </c>
      <c r="B2315" s="10" cm="1">
        <f t="array" ref="B2315">_xlfn._xlws.FILTER(Bookings!C:C, (Bookings!A:A=A2315) * (Bookings!D:D="New"), "NONE")</f>
        <v>44675</v>
      </c>
      <c r="C2315" s="10">
        <v>45323</v>
      </c>
      <c r="D2315" s="9" t="str">
        <v>566c44a8</v>
      </c>
      <c r="E2315" s="9" t="str">
        <f>_xlfn.XLOOKUP(D2315, Content!A:A, Content!C:C, "NONE")</f>
        <v>Tamil</v>
      </c>
    </row>
    <row r="2316" spans="1:5" x14ac:dyDescent="0.3">
      <c r="A2316" s="9">
        <v>10222</v>
      </c>
      <c r="B2316" s="10" cm="1">
        <f t="array" ref="B2316">_xlfn._xlws.FILTER(Bookings!C:C, (Bookings!A:A=A2316) * (Bookings!D:D="New"), "NONE")</f>
        <v>44675</v>
      </c>
      <c r="C2316" s="10">
        <v>45444</v>
      </c>
      <c r="D2316" s="9" t="str">
        <v>ed012678</v>
      </c>
      <c r="E2316" s="9" t="str">
        <f>_xlfn.XLOOKUP(D2316, Content!A:A, Content!C:C, "NONE")</f>
        <v>Telugu</v>
      </c>
    </row>
    <row r="2317" spans="1:5" x14ac:dyDescent="0.3">
      <c r="A2317" s="9">
        <v>10222</v>
      </c>
      <c r="B2317" s="10" cm="1">
        <f t="array" ref="B2317">_xlfn._xlws.FILTER(Bookings!C:C, (Bookings!A:A=A2317) * (Bookings!D:D="New"), "NONE")</f>
        <v>44675</v>
      </c>
      <c r="C2317" s="10">
        <v>44927</v>
      </c>
      <c r="D2317" s="9" t="str">
        <v>8ce0be18</v>
      </c>
      <c r="E2317" s="9" t="str">
        <f>_xlfn.XLOOKUP(D2317, Content!A:A, Content!C:C, "NONE")</f>
        <v>Telugu</v>
      </c>
    </row>
    <row r="2318" spans="1:5" x14ac:dyDescent="0.3">
      <c r="A2318" s="9">
        <v>10222</v>
      </c>
      <c r="B2318" s="10" cm="1">
        <f t="array" ref="B2318">_xlfn._xlws.FILTER(Bookings!C:C, (Bookings!A:A=A2318) * (Bookings!D:D="New"), "NONE")</f>
        <v>44675</v>
      </c>
      <c r="C2318" s="10">
        <v>44958</v>
      </c>
      <c r="D2318" s="9" t="str">
        <v>982b8061</v>
      </c>
      <c r="E2318" s="9" t="str">
        <f>_xlfn.XLOOKUP(D2318, Content!A:A, Content!C:C, "NONE")</f>
        <v>Malayalam</v>
      </c>
    </row>
    <row r="2319" spans="1:5" x14ac:dyDescent="0.3">
      <c r="A2319" s="9">
        <v>10223</v>
      </c>
      <c r="B2319" s="10" cm="1">
        <f t="array" ref="B2319">_xlfn._xlws.FILTER(Bookings!C:C, (Bookings!A:A=A2319) * (Bookings!D:D="New"), "NONE")</f>
        <v>44427</v>
      </c>
      <c r="C2319" s="10">
        <v>44743</v>
      </c>
      <c r="D2319" s="9" t="str">
        <v>7495495f</v>
      </c>
      <c r="E2319" s="9" t="str">
        <f>_xlfn.XLOOKUP(D2319, Content!A:A, Content!C:C, "NONE")</f>
        <v>Malayalam</v>
      </c>
    </row>
    <row r="2320" spans="1:5" x14ac:dyDescent="0.3">
      <c r="A2320" s="9">
        <v>10223</v>
      </c>
      <c r="B2320" s="10" cm="1">
        <f t="array" ref="B2320">_xlfn._xlws.FILTER(Bookings!C:C, (Bookings!A:A=A2320) * (Bookings!D:D="New"), "NONE")</f>
        <v>44427</v>
      </c>
      <c r="C2320" s="10">
        <v>44896</v>
      </c>
      <c r="D2320" s="9" t="str">
        <v>5988d89d</v>
      </c>
      <c r="E2320" s="9" t="str">
        <f>_xlfn.XLOOKUP(D2320, Content!A:A, Content!C:C, "NONE")</f>
        <v>Hindi</v>
      </c>
    </row>
    <row r="2321" spans="1:5" x14ac:dyDescent="0.3">
      <c r="A2321" s="9">
        <v>10223</v>
      </c>
      <c r="B2321" s="10" cm="1">
        <f t="array" ref="B2321">_xlfn._xlws.FILTER(Bookings!C:C, (Bookings!A:A=A2321) * (Bookings!D:D="New"), "NONE")</f>
        <v>44427</v>
      </c>
      <c r="C2321" s="10">
        <v>45352</v>
      </c>
      <c r="D2321" s="9" t="str">
        <v>35e41ff6</v>
      </c>
      <c r="E2321" s="9" t="str">
        <f>_xlfn.XLOOKUP(D2321, Content!A:A, Content!C:C, "NONE")</f>
        <v>Telugu</v>
      </c>
    </row>
    <row r="2322" spans="1:5" x14ac:dyDescent="0.3">
      <c r="A2322" s="9">
        <v>10223</v>
      </c>
      <c r="B2322" s="10" cm="1">
        <f t="array" ref="B2322">_xlfn._xlws.FILTER(Bookings!C:C, (Bookings!A:A=A2322) * (Bookings!D:D="New"), "NONE")</f>
        <v>44427</v>
      </c>
      <c r="C2322" s="10">
        <v>45292</v>
      </c>
      <c r="D2322" s="9" t="str">
        <v>7fb18db3</v>
      </c>
      <c r="E2322" s="9" t="str">
        <f>_xlfn.XLOOKUP(D2322, Content!A:A, Content!C:C, "NONE")</f>
        <v>Hindi</v>
      </c>
    </row>
    <row r="2323" spans="1:5" x14ac:dyDescent="0.3">
      <c r="A2323" s="9">
        <v>10223</v>
      </c>
      <c r="B2323" s="10" cm="1">
        <f t="array" ref="B2323">_xlfn._xlws.FILTER(Bookings!C:C, (Bookings!A:A=A2323) * (Bookings!D:D="New"), "NONE")</f>
        <v>44427</v>
      </c>
      <c r="C2323" s="10">
        <v>44774</v>
      </c>
      <c r="D2323" s="9" t="str">
        <v>92becfc7</v>
      </c>
      <c r="E2323" s="9" t="str">
        <f>_xlfn.XLOOKUP(D2323, Content!A:A, Content!C:C, "NONE")</f>
        <v>Hindi</v>
      </c>
    </row>
    <row r="2324" spans="1:5" x14ac:dyDescent="0.3">
      <c r="A2324" s="9">
        <v>10223</v>
      </c>
      <c r="B2324" s="10" cm="1">
        <f t="array" ref="B2324">_xlfn._xlws.FILTER(Bookings!C:C, (Bookings!A:A=A2324) * (Bookings!D:D="New"), "NONE")</f>
        <v>44427</v>
      </c>
      <c r="C2324" s="10">
        <v>45231</v>
      </c>
      <c r="D2324" s="9" t="str">
        <v>577b4107</v>
      </c>
      <c r="E2324" s="9" t="str">
        <f>_xlfn.XLOOKUP(D2324, Content!A:A, Content!C:C, "NONE")</f>
        <v>Malayalam</v>
      </c>
    </row>
    <row r="2325" spans="1:5" x14ac:dyDescent="0.3">
      <c r="A2325" s="9">
        <v>10223</v>
      </c>
      <c r="B2325" s="10" cm="1">
        <f t="array" ref="B2325">_xlfn._xlws.FILTER(Bookings!C:C, (Bookings!A:A=A2325) * (Bookings!D:D="New"), "NONE")</f>
        <v>44427</v>
      </c>
      <c r="C2325" s="10">
        <v>44682</v>
      </c>
      <c r="D2325" s="9" t="str">
        <v>7e543bc4</v>
      </c>
      <c r="E2325" s="9" t="str">
        <f>_xlfn.XLOOKUP(D2325, Content!A:A, Content!C:C, "NONE")</f>
        <v>Malayalam</v>
      </c>
    </row>
    <row r="2326" spans="1:5" x14ac:dyDescent="0.3">
      <c r="A2326" s="9">
        <v>10223</v>
      </c>
      <c r="B2326" s="10" cm="1">
        <f t="array" ref="B2326">_xlfn._xlws.FILTER(Bookings!C:C, (Bookings!A:A=A2326) * (Bookings!D:D="New"), "NONE")</f>
        <v>44427</v>
      </c>
      <c r="C2326" s="10">
        <v>44743</v>
      </c>
      <c r="D2326" s="9" t="str">
        <v>6d9b457c</v>
      </c>
      <c r="E2326" s="9" t="str">
        <f>_xlfn.XLOOKUP(D2326, Content!A:A, Content!C:C, "NONE")</f>
        <v>English</v>
      </c>
    </row>
    <row r="2327" spans="1:5" x14ac:dyDescent="0.3">
      <c r="A2327" s="9">
        <v>10223</v>
      </c>
      <c r="B2327" s="10" cm="1">
        <f t="array" ref="B2327">_xlfn._xlws.FILTER(Bookings!C:C, (Bookings!A:A=A2327) * (Bookings!D:D="New"), "NONE")</f>
        <v>44427</v>
      </c>
      <c r="C2327" s="10">
        <v>45566</v>
      </c>
      <c r="D2327" s="9" t="str">
        <v>921da29a</v>
      </c>
      <c r="E2327" s="9" t="str">
        <f>_xlfn.XLOOKUP(D2327, Content!A:A, Content!C:C, "NONE")</f>
        <v>English</v>
      </c>
    </row>
    <row r="2328" spans="1:5" x14ac:dyDescent="0.3">
      <c r="A2328" s="9">
        <v>10223</v>
      </c>
      <c r="B2328" s="10" cm="1">
        <f t="array" ref="B2328">_xlfn._xlws.FILTER(Bookings!C:C, (Bookings!A:A=A2328) * (Bookings!D:D="New"), "NONE")</f>
        <v>44427</v>
      </c>
      <c r="C2328" s="10">
        <v>44927</v>
      </c>
      <c r="D2328" s="9" t="str">
        <v>6148f50b</v>
      </c>
      <c r="E2328" s="9" t="str">
        <f>_xlfn.XLOOKUP(D2328, Content!A:A, Content!C:C, "NONE")</f>
        <v>Tamil</v>
      </c>
    </row>
    <row r="2329" spans="1:5" x14ac:dyDescent="0.3">
      <c r="A2329" s="9">
        <v>10223</v>
      </c>
      <c r="B2329" s="10" cm="1">
        <f t="array" ref="B2329">_xlfn._xlws.FILTER(Bookings!C:C, (Bookings!A:A=A2329) * (Bookings!D:D="New"), "NONE")</f>
        <v>44427</v>
      </c>
      <c r="C2329" s="10">
        <v>45017</v>
      </c>
      <c r="D2329" s="9" t="str">
        <v>618d5c47</v>
      </c>
      <c r="E2329" s="9" t="str">
        <f>_xlfn.XLOOKUP(D2329, Content!A:A, Content!C:C, "NONE")</f>
        <v>Hindi</v>
      </c>
    </row>
    <row r="2330" spans="1:5" x14ac:dyDescent="0.3">
      <c r="A2330" s="9">
        <v>10224</v>
      </c>
      <c r="B2330" s="10" cm="1">
        <f t="array" ref="B2330">_xlfn._xlws.FILTER(Bookings!C:C, (Bookings!A:A=A2330) * (Bookings!D:D="New"), "NONE")</f>
        <v>44909</v>
      </c>
      <c r="C2330" s="10">
        <v>45108</v>
      </c>
      <c r="D2330" s="9" t="str">
        <v>39c8c16a</v>
      </c>
      <c r="E2330" s="9" t="str">
        <f>_xlfn.XLOOKUP(D2330, Content!A:A, Content!C:C, "NONE")</f>
        <v>Malayalam</v>
      </c>
    </row>
    <row r="2331" spans="1:5" x14ac:dyDescent="0.3">
      <c r="A2331" s="9">
        <v>10224</v>
      </c>
      <c r="B2331" s="10" cm="1">
        <f t="array" ref="B2331">_xlfn._xlws.FILTER(Bookings!C:C, (Bookings!A:A=A2331) * (Bookings!D:D="New"), "NONE")</f>
        <v>44909</v>
      </c>
      <c r="C2331" s="10">
        <v>45261</v>
      </c>
      <c r="D2331" s="9" t="str">
        <v>591bdfe5</v>
      </c>
      <c r="E2331" s="9" t="str">
        <f>_xlfn.XLOOKUP(D2331, Content!A:A, Content!C:C, "NONE")</f>
        <v>Kannada</v>
      </c>
    </row>
    <row r="2332" spans="1:5" x14ac:dyDescent="0.3">
      <c r="A2332" s="9">
        <v>10224</v>
      </c>
      <c r="B2332" s="10" cm="1">
        <f t="array" ref="B2332">_xlfn._xlws.FILTER(Bookings!C:C, (Bookings!A:A=A2332) * (Bookings!D:D="New"), "NONE")</f>
        <v>44909</v>
      </c>
      <c r="C2332" s="10">
        <v>45383</v>
      </c>
      <c r="D2332" s="9" t="str">
        <v>7495495f</v>
      </c>
      <c r="E2332" s="9" t="str">
        <f>_xlfn.XLOOKUP(D2332, Content!A:A, Content!C:C, "NONE")</f>
        <v>Malayalam</v>
      </c>
    </row>
    <row r="2333" spans="1:5" x14ac:dyDescent="0.3">
      <c r="A2333" s="9">
        <v>10224</v>
      </c>
      <c r="B2333" s="10" cm="1">
        <f t="array" ref="B2333">_xlfn._xlws.FILTER(Bookings!C:C, (Bookings!A:A=A2333) * (Bookings!D:D="New"), "NONE")</f>
        <v>44909</v>
      </c>
      <c r="C2333" s="10">
        <v>45383</v>
      </c>
      <c r="D2333" s="9" t="str">
        <v>30bb7728</v>
      </c>
      <c r="E2333" s="9" t="str">
        <f>_xlfn.XLOOKUP(D2333, Content!A:A, Content!C:C, "NONE")</f>
        <v>Tamil</v>
      </c>
    </row>
    <row r="2334" spans="1:5" x14ac:dyDescent="0.3">
      <c r="A2334" s="9">
        <v>10224</v>
      </c>
      <c r="B2334" s="10" cm="1">
        <f t="array" ref="B2334">_xlfn._xlws.FILTER(Bookings!C:C, (Bookings!A:A=A2334) * (Bookings!D:D="New"), "NONE")</f>
        <v>44909</v>
      </c>
      <c r="C2334" s="10">
        <v>44958</v>
      </c>
      <c r="D2334" s="9" t="str">
        <v>75fa1246</v>
      </c>
      <c r="E2334" s="9" t="str">
        <f>_xlfn.XLOOKUP(D2334, Content!A:A, Content!C:C, "NONE")</f>
        <v>Tamil</v>
      </c>
    </row>
    <row r="2335" spans="1:5" x14ac:dyDescent="0.3">
      <c r="A2335" s="9">
        <v>10224</v>
      </c>
      <c r="B2335" s="10" cm="1">
        <f t="array" ref="B2335">_xlfn._xlws.FILTER(Bookings!C:C, (Bookings!A:A=A2335) * (Bookings!D:D="New"), "NONE")</f>
        <v>44909</v>
      </c>
      <c r="C2335" s="10">
        <v>45292</v>
      </c>
      <c r="D2335" s="9" t="str">
        <v>8ce0be18</v>
      </c>
      <c r="E2335" s="9" t="str">
        <f>_xlfn.XLOOKUP(D2335, Content!A:A, Content!C:C, "NONE")</f>
        <v>Telugu</v>
      </c>
    </row>
    <row r="2336" spans="1:5" x14ac:dyDescent="0.3">
      <c r="A2336" s="9">
        <v>10225</v>
      </c>
      <c r="B2336" s="10" cm="1">
        <f t="array" ref="B2336">_xlfn._xlws.FILTER(Bookings!C:C, (Bookings!A:A=A2336) * (Bookings!D:D="New"), "NONE")</f>
        <v>44392</v>
      </c>
      <c r="C2336" s="10">
        <v>44652</v>
      </c>
      <c r="D2336" s="9" t="str">
        <v>34ac25b9</v>
      </c>
      <c r="E2336" s="9" t="str">
        <f>_xlfn.XLOOKUP(D2336, Content!A:A, Content!C:C, "NONE")</f>
        <v>Kannada</v>
      </c>
    </row>
    <row r="2337" spans="1:5" x14ac:dyDescent="0.3">
      <c r="A2337" s="9">
        <v>10225</v>
      </c>
      <c r="B2337" s="10" cm="1">
        <f t="array" ref="B2337">_xlfn._xlws.FILTER(Bookings!C:C, (Bookings!A:A=A2337) * (Bookings!D:D="New"), "NONE")</f>
        <v>44392</v>
      </c>
      <c r="C2337" s="10">
        <v>44743</v>
      </c>
      <c r="D2337" s="9" t="str">
        <v>566c44a8</v>
      </c>
      <c r="E2337" s="9" t="str">
        <f>_xlfn.XLOOKUP(D2337, Content!A:A, Content!C:C, "NONE")</f>
        <v>Tamil</v>
      </c>
    </row>
    <row r="2338" spans="1:5" x14ac:dyDescent="0.3">
      <c r="A2338" s="9">
        <v>10225</v>
      </c>
      <c r="B2338" s="10" cm="1">
        <f t="array" ref="B2338">_xlfn._xlws.FILTER(Bookings!C:C, (Bookings!A:A=A2338) * (Bookings!D:D="New"), "NONE")</f>
        <v>44392</v>
      </c>
      <c r="C2338" s="10">
        <v>44958</v>
      </c>
      <c r="D2338" s="9" t="str">
        <v>459528e0</v>
      </c>
      <c r="E2338" s="9" t="str">
        <f>_xlfn.XLOOKUP(D2338, Content!A:A, Content!C:C, "NONE")</f>
        <v>English</v>
      </c>
    </row>
    <row r="2339" spans="1:5" x14ac:dyDescent="0.3">
      <c r="A2339" s="9">
        <v>10225</v>
      </c>
      <c r="B2339" s="10" cm="1">
        <f t="array" ref="B2339">_xlfn._xlws.FILTER(Bookings!C:C, (Bookings!A:A=A2339) * (Bookings!D:D="New"), "NONE")</f>
        <v>44392</v>
      </c>
      <c r="C2339" s="10">
        <v>44774</v>
      </c>
      <c r="D2339" s="9" t="str">
        <v>591bdfe5</v>
      </c>
      <c r="E2339" s="9" t="str">
        <f>_xlfn.XLOOKUP(D2339, Content!A:A, Content!C:C, "NONE")</f>
        <v>Kannada</v>
      </c>
    </row>
    <row r="2340" spans="1:5" x14ac:dyDescent="0.3">
      <c r="A2340" s="9">
        <v>10225</v>
      </c>
      <c r="B2340" s="10" cm="1">
        <f t="array" ref="B2340">_xlfn._xlws.FILTER(Bookings!C:C, (Bookings!A:A=A2340) * (Bookings!D:D="New"), "NONE")</f>
        <v>44392</v>
      </c>
      <c r="C2340" s="10">
        <v>45200</v>
      </c>
      <c r="D2340" s="9" t="str">
        <v>fd1ad95a</v>
      </c>
      <c r="E2340" s="9" t="str">
        <f>_xlfn.XLOOKUP(D2340, Content!A:A, Content!C:C, "NONE")</f>
        <v>English</v>
      </c>
    </row>
    <row r="2341" spans="1:5" x14ac:dyDescent="0.3">
      <c r="A2341" s="9">
        <v>10225</v>
      </c>
      <c r="B2341" s="10" cm="1">
        <f t="array" ref="B2341">_xlfn._xlws.FILTER(Bookings!C:C, (Bookings!A:A=A2341) * (Bookings!D:D="New"), "NONE")</f>
        <v>44392</v>
      </c>
      <c r="C2341" s="10">
        <v>44621</v>
      </c>
      <c r="D2341" s="9" t="str">
        <v>f83fb848</v>
      </c>
      <c r="E2341" s="9" t="str">
        <f>_xlfn.XLOOKUP(D2341, Content!A:A, Content!C:C, "NONE")</f>
        <v>Malayalam</v>
      </c>
    </row>
    <row r="2342" spans="1:5" x14ac:dyDescent="0.3">
      <c r="A2342" s="9">
        <v>10226</v>
      </c>
      <c r="B2342" s="10" cm="1">
        <f t="array" ref="B2342">_xlfn._xlws.FILTER(Bookings!C:C, (Bookings!A:A=A2342) * (Bookings!D:D="New"), "NONE")</f>
        <v>44575</v>
      </c>
      <c r="C2342" s="10">
        <v>44593</v>
      </c>
      <c r="D2342" s="9" t="str">
        <v>fc3255a1</v>
      </c>
      <c r="E2342" s="9" t="str">
        <f>_xlfn.XLOOKUP(D2342, Content!A:A, Content!C:C, "NONE")</f>
        <v>English</v>
      </c>
    </row>
    <row r="2343" spans="1:5" x14ac:dyDescent="0.3">
      <c r="A2343" s="9">
        <v>10226</v>
      </c>
      <c r="B2343" s="10" cm="1">
        <f t="array" ref="B2343">_xlfn._xlws.FILTER(Bookings!C:C, (Bookings!A:A=A2343) * (Bookings!D:D="New"), "NONE")</f>
        <v>44575</v>
      </c>
      <c r="C2343" s="10">
        <v>44682</v>
      </c>
      <c r="D2343" s="9" t="str">
        <v>982b8061</v>
      </c>
      <c r="E2343" s="9" t="str">
        <f>_xlfn.XLOOKUP(D2343, Content!A:A, Content!C:C, "NONE")</f>
        <v>Malayalam</v>
      </c>
    </row>
    <row r="2344" spans="1:5" x14ac:dyDescent="0.3">
      <c r="A2344" s="9">
        <v>10226</v>
      </c>
      <c r="B2344" s="10" cm="1">
        <f t="array" ref="B2344">_xlfn._xlws.FILTER(Bookings!C:C, (Bookings!A:A=A2344) * (Bookings!D:D="New"), "NONE")</f>
        <v>44575</v>
      </c>
      <c r="C2344" s="10">
        <v>45047</v>
      </c>
      <c r="D2344" s="9" t="str">
        <v>586db896</v>
      </c>
      <c r="E2344" s="9" t="str">
        <f>_xlfn.XLOOKUP(D2344, Content!A:A, Content!C:C, "NONE")</f>
        <v>Tamil</v>
      </c>
    </row>
    <row r="2345" spans="1:5" x14ac:dyDescent="0.3">
      <c r="A2345" s="9">
        <v>10226</v>
      </c>
      <c r="B2345" s="10" cm="1">
        <f t="array" ref="B2345">_xlfn._xlws.FILTER(Bookings!C:C, (Bookings!A:A=A2345) * (Bookings!D:D="New"), "NONE")</f>
        <v>44575</v>
      </c>
      <c r="C2345" s="10">
        <v>45352</v>
      </c>
      <c r="D2345" s="9" t="str">
        <v>e9c2f251</v>
      </c>
      <c r="E2345" s="9" t="str">
        <f>_xlfn.XLOOKUP(D2345, Content!A:A, Content!C:C, "NONE")</f>
        <v>Telugu</v>
      </c>
    </row>
    <row r="2346" spans="1:5" x14ac:dyDescent="0.3">
      <c r="A2346" s="9">
        <v>10226</v>
      </c>
      <c r="B2346" s="10" cm="1">
        <f t="array" ref="B2346">_xlfn._xlws.FILTER(Bookings!C:C, (Bookings!A:A=A2346) * (Bookings!D:D="New"), "NONE")</f>
        <v>44575</v>
      </c>
      <c r="C2346" s="10">
        <v>45108</v>
      </c>
      <c r="D2346" s="9" t="str">
        <v>2aac9072</v>
      </c>
      <c r="E2346" s="9" t="str">
        <f>_xlfn.XLOOKUP(D2346, Content!A:A, Content!C:C, "NONE")</f>
        <v>English</v>
      </c>
    </row>
    <row r="2347" spans="1:5" x14ac:dyDescent="0.3">
      <c r="A2347" s="9">
        <v>10226</v>
      </c>
      <c r="B2347" s="10" cm="1">
        <f t="array" ref="B2347">_xlfn._xlws.FILTER(Bookings!C:C, (Bookings!A:A=A2347) * (Bookings!D:D="New"), "NONE")</f>
        <v>44575</v>
      </c>
      <c r="C2347" s="10">
        <v>45017</v>
      </c>
      <c r="D2347" s="9" t="str">
        <v>b9f74c1c</v>
      </c>
      <c r="E2347" s="9" t="str">
        <f>_xlfn.XLOOKUP(D2347, Content!A:A, Content!C:C, "NONE")</f>
        <v>Malayalam</v>
      </c>
    </row>
    <row r="2348" spans="1:5" x14ac:dyDescent="0.3">
      <c r="A2348" s="9">
        <v>10227</v>
      </c>
      <c r="B2348" s="10" cm="1">
        <f t="array" ref="B2348">_xlfn._xlws.FILTER(Bookings!C:C, (Bookings!A:A=A2348) * (Bookings!D:D="New"), "NONE")</f>
        <v>44948</v>
      </c>
      <c r="C2348" s="10">
        <v>45627</v>
      </c>
      <c r="D2348" s="9" t="str">
        <v>c5c4fdf9</v>
      </c>
      <c r="E2348" s="9" t="str">
        <f>_xlfn.XLOOKUP(D2348, Content!A:A, Content!C:C, "NONE")</f>
        <v>Telugu</v>
      </c>
    </row>
    <row r="2349" spans="1:5" x14ac:dyDescent="0.3">
      <c r="A2349" s="9">
        <v>10227</v>
      </c>
      <c r="B2349" s="10" cm="1">
        <f t="array" ref="B2349">_xlfn._xlws.FILTER(Bookings!C:C, (Bookings!A:A=A2349) * (Bookings!D:D="New"), "NONE")</f>
        <v>44948</v>
      </c>
      <c r="C2349" s="10">
        <v>45474</v>
      </c>
      <c r="D2349" s="9" t="str">
        <v>872a4423</v>
      </c>
      <c r="E2349" s="9" t="str">
        <f>_xlfn.XLOOKUP(D2349, Content!A:A, Content!C:C, "NONE")</f>
        <v>Hindi</v>
      </c>
    </row>
    <row r="2350" spans="1:5" x14ac:dyDescent="0.3">
      <c r="A2350" s="9">
        <v>10227</v>
      </c>
      <c r="B2350" s="10" cm="1">
        <f t="array" ref="B2350">_xlfn._xlws.FILTER(Bookings!C:C, (Bookings!A:A=A2350) * (Bookings!D:D="New"), "NONE")</f>
        <v>44948</v>
      </c>
      <c r="C2350" s="10">
        <v>44593</v>
      </c>
      <c r="D2350" s="9" t="str">
        <v>c9f9dfdb</v>
      </c>
      <c r="E2350" s="9" t="str">
        <f>_xlfn.XLOOKUP(D2350, Content!A:A, Content!C:C, "NONE")</f>
        <v>Kannada</v>
      </c>
    </row>
    <row r="2351" spans="1:5" x14ac:dyDescent="0.3">
      <c r="A2351" s="9">
        <v>10227</v>
      </c>
      <c r="B2351" s="10" cm="1">
        <f t="array" ref="B2351">_xlfn._xlws.FILTER(Bookings!C:C, (Bookings!A:A=A2351) * (Bookings!D:D="New"), "NONE")</f>
        <v>44948</v>
      </c>
      <c r="C2351" s="10">
        <v>45627</v>
      </c>
      <c r="D2351" s="9" t="str">
        <v>2888a95e</v>
      </c>
      <c r="E2351" s="9" t="str">
        <f>_xlfn.XLOOKUP(D2351, Content!A:A, Content!C:C, "NONE")</f>
        <v>Tamil</v>
      </c>
    </row>
    <row r="2352" spans="1:5" x14ac:dyDescent="0.3">
      <c r="A2352" s="9">
        <v>10227</v>
      </c>
      <c r="B2352" s="10" cm="1">
        <f t="array" ref="B2352">_xlfn._xlws.FILTER(Bookings!C:C, (Bookings!A:A=A2352) * (Bookings!D:D="New"), "NONE")</f>
        <v>44948</v>
      </c>
      <c r="C2352" s="10">
        <v>45261</v>
      </c>
      <c r="D2352" s="9" t="str">
        <v>34ac25b9</v>
      </c>
      <c r="E2352" s="9" t="str">
        <f>_xlfn.XLOOKUP(D2352, Content!A:A, Content!C:C, "NONE")</f>
        <v>Kannada</v>
      </c>
    </row>
    <row r="2353" spans="1:5" x14ac:dyDescent="0.3">
      <c r="A2353" s="9">
        <v>10227</v>
      </c>
      <c r="B2353" s="10" cm="1">
        <f t="array" ref="B2353">_xlfn._xlws.FILTER(Bookings!C:C, (Bookings!A:A=A2353) * (Bookings!D:D="New"), "NONE")</f>
        <v>44948</v>
      </c>
      <c r="C2353" s="10">
        <v>44562</v>
      </c>
      <c r="D2353" s="9" t="str">
        <v>982b8061</v>
      </c>
      <c r="E2353" s="9" t="str">
        <f>_xlfn.XLOOKUP(D2353, Content!A:A, Content!C:C, "NONE")</f>
        <v>Malayalam</v>
      </c>
    </row>
    <row r="2354" spans="1:5" x14ac:dyDescent="0.3">
      <c r="A2354" s="9">
        <v>10227</v>
      </c>
      <c r="B2354" s="10" cm="1">
        <f t="array" ref="B2354">_xlfn._xlws.FILTER(Bookings!C:C, (Bookings!A:A=A2354) * (Bookings!D:D="New"), "NONE")</f>
        <v>44948</v>
      </c>
      <c r="C2354" s="10">
        <v>45383</v>
      </c>
      <c r="D2354" s="9" t="str">
        <v>f82d44ce</v>
      </c>
      <c r="E2354" s="9" t="str">
        <f>_xlfn.XLOOKUP(D2354, Content!A:A, Content!C:C, "NONE")</f>
        <v>Telugu</v>
      </c>
    </row>
    <row r="2355" spans="1:5" x14ac:dyDescent="0.3">
      <c r="A2355" s="9">
        <v>10227</v>
      </c>
      <c r="B2355" s="10" cm="1">
        <f t="array" ref="B2355">_xlfn._xlws.FILTER(Bookings!C:C, (Bookings!A:A=A2355) * (Bookings!D:D="New"), "NONE")</f>
        <v>44948</v>
      </c>
      <c r="C2355" s="10">
        <v>45231</v>
      </c>
      <c r="D2355" s="9" t="str">
        <v>19351768</v>
      </c>
      <c r="E2355" s="9" t="str">
        <f>_xlfn.XLOOKUP(D2355, Content!A:A, Content!C:C, "NONE")</f>
        <v>Malayalam</v>
      </c>
    </row>
    <row r="2356" spans="1:5" x14ac:dyDescent="0.3">
      <c r="A2356" s="9">
        <v>10227</v>
      </c>
      <c r="B2356" s="10" cm="1">
        <f t="array" ref="B2356">_xlfn._xlws.FILTER(Bookings!C:C, (Bookings!A:A=A2356) * (Bookings!D:D="New"), "NONE")</f>
        <v>44948</v>
      </c>
      <c r="C2356" s="10">
        <v>45627</v>
      </c>
      <c r="D2356" s="9" t="str">
        <v>ed012678</v>
      </c>
      <c r="E2356" s="9" t="str">
        <f>_xlfn.XLOOKUP(D2356, Content!A:A, Content!C:C, "NONE")</f>
        <v>Telugu</v>
      </c>
    </row>
    <row r="2357" spans="1:5" x14ac:dyDescent="0.3">
      <c r="A2357" s="9">
        <v>10227</v>
      </c>
      <c r="B2357" s="10" cm="1">
        <f t="array" ref="B2357">_xlfn._xlws.FILTER(Bookings!C:C, (Bookings!A:A=A2357) * (Bookings!D:D="New"), "NONE")</f>
        <v>44948</v>
      </c>
      <c r="C2357" s="10">
        <v>44682</v>
      </c>
      <c r="D2357" s="9" t="str">
        <v>2fa395f5</v>
      </c>
      <c r="E2357" s="9" t="str">
        <f>_xlfn.XLOOKUP(D2357, Content!A:A, Content!C:C, "NONE")</f>
        <v>Telugu</v>
      </c>
    </row>
    <row r="2358" spans="1:5" x14ac:dyDescent="0.3">
      <c r="A2358" s="9">
        <v>10227</v>
      </c>
      <c r="B2358" s="10" cm="1">
        <f t="array" ref="B2358">_xlfn._xlws.FILTER(Bookings!C:C, (Bookings!A:A=A2358) * (Bookings!D:D="New"), "NONE")</f>
        <v>44948</v>
      </c>
      <c r="C2358" s="10">
        <v>44835</v>
      </c>
      <c r="D2358" s="9" t="str">
        <v>ae026103</v>
      </c>
      <c r="E2358" s="9" t="str">
        <f>_xlfn.XLOOKUP(D2358, Content!A:A, Content!C:C, "NONE")</f>
        <v>Kannada</v>
      </c>
    </row>
    <row r="2359" spans="1:5" x14ac:dyDescent="0.3">
      <c r="A2359" s="9">
        <v>10227</v>
      </c>
      <c r="B2359" s="10" cm="1">
        <f t="array" ref="B2359">_xlfn._xlws.FILTER(Bookings!C:C, (Bookings!A:A=A2359) * (Bookings!D:D="New"), "NONE")</f>
        <v>44948</v>
      </c>
      <c r="C2359" s="10">
        <v>44774</v>
      </c>
      <c r="D2359" s="9" t="str">
        <v>d71466ea</v>
      </c>
      <c r="E2359" s="9" t="str">
        <f>_xlfn.XLOOKUP(D2359, Content!A:A, Content!C:C, "NONE")</f>
        <v>Malayalam</v>
      </c>
    </row>
    <row r="2360" spans="1:5" x14ac:dyDescent="0.3">
      <c r="A2360" s="9">
        <v>10227</v>
      </c>
      <c r="B2360" s="10" cm="1">
        <f t="array" ref="B2360">_xlfn._xlws.FILTER(Bookings!C:C, (Bookings!A:A=A2360) * (Bookings!D:D="New"), "NONE")</f>
        <v>44948</v>
      </c>
      <c r="C2360" s="10">
        <v>44835</v>
      </c>
      <c r="D2360" s="9" t="str">
        <v>4130ea10</v>
      </c>
      <c r="E2360" s="9" t="str">
        <f>_xlfn.XLOOKUP(D2360, Content!A:A, Content!C:C, "NONE")</f>
        <v>Kannada</v>
      </c>
    </row>
    <row r="2361" spans="1:5" x14ac:dyDescent="0.3">
      <c r="A2361" s="9">
        <v>10228</v>
      </c>
      <c r="B2361" s="10" cm="1">
        <f t="array" ref="B2361">_xlfn._xlws.FILTER(Bookings!C:C, (Bookings!A:A=A2361) * (Bookings!D:D="New"), "NONE")</f>
        <v>44377</v>
      </c>
      <c r="C2361" s="10">
        <v>44774</v>
      </c>
      <c r="D2361" s="9" t="str">
        <v>e24dee1d</v>
      </c>
      <c r="E2361" s="9" t="str">
        <f>_xlfn.XLOOKUP(D2361, Content!A:A, Content!C:C, "NONE")</f>
        <v>Telugu</v>
      </c>
    </row>
    <row r="2362" spans="1:5" x14ac:dyDescent="0.3">
      <c r="A2362" s="9">
        <v>10228</v>
      </c>
      <c r="B2362" s="10" cm="1">
        <f t="array" ref="B2362">_xlfn._xlws.FILTER(Bookings!C:C, (Bookings!A:A=A2362) * (Bookings!D:D="New"), "NONE")</f>
        <v>44377</v>
      </c>
      <c r="C2362" s="10">
        <v>44927</v>
      </c>
      <c r="D2362" s="9" t="str">
        <v>18110fb2</v>
      </c>
      <c r="E2362" s="9" t="str">
        <f>_xlfn.XLOOKUP(D2362, Content!A:A, Content!C:C, "NONE")</f>
        <v>Telugu</v>
      </c>
    </row>
    <row r="2363" spans="1:5" x14ac:dyDescent="0.3">
      <c r="A2363" s="9">
        <v>10228</v>
      </c>
      <c r="B2363" s="10" cm="1">
        <f t="array" ref="B2363">_xlfn._xlws.FILTER(Bookings!C:C, (Bookings!A:A=A2363) * (Bookings!D:D="New"), "NONE")</f>
        <v>44377</v>
      </c>
      <c r="C2363" s="10">
        <v>45566</v>
      </c>
      <c r="D2363" s="9" t="str">
        <v>607da286</v>
      </c>
      <c r="E2363" s="9" t="str">
        <f>_xlfn.XLOOKUP(D2363, Content!A:A, Content!C:C, "NONE")</f>
        <v>Kannada</v>
      </c>
    </row>
    <row r="2364" spans="1:5" x14ac:dyDescent="0.3">
      <c r="A2364" s="9">
        <v>10228</v>
      </c>
      <c r="B2364" s="10" cm="1">
        <f t="array" ref="B2364">_xlfn._xlws.FILTER(Bookings!C:C, (Bookings!A:A=A2364) * (Bookings!D:D="New"), "NONE")</f>
        <v>44377</v>
      </c>
      <c r="C2364" s="10">
        <v>45108</v>
      </c>
      <c r="D2364" s="9" t="str">
        <v>b49e8b74</v>
      </c>
      <c r="E2364" s="9" t="str">
        <f>_xlfn.XLOOKUP(D2364, Content!A:A, Content!C:C, "NONE")</f>
        <v>English</v>
      </c>
    </row>
    <row r="2365" spans="1:5" x14ac:dyDescent="0.3">
      <c r="A2365" s="9">
        <v>10228</v>
      </c>
      <c r="B2365" s="10" cm="1">
        <f t="array" ref="B2365">_xlfn._xlws.FILTER(Bookings!C:C, (Bookings!A:A=A2365) * (Bookings!D:D="New"), "NONE")</f>
        <v>44377</v>
      </c>
      <c r="C2365" s="10">
        <v>44896</v>
      </c>
      <c r="D2365" s="9" t="str">
        <v>92becfc7</v>
      </c>
      <c r="E2365" s="9" t="str">
        <f>_xlfn.XLOOKUP(D2365, Content!A:A, Content!C:C, "NONE")</f>
        <v>Hindi</v>
      </c>
    </row>
    <row r="2366" spans="1:5" x14ac:dyDescent="0.3">
      <c r="A2366" s="9">
        <v>10228</v>
      </c>
      <c r="B2366" s="10" cm="1">
        <f t="array" ref="B2366">_xlfn._xlws.FILTER(Bookings!C:C, (Bookings!A:A=A2366) * (Bookings!D:D="New"), "NONE")</f>
        <v>44377</v>
      </c>
      <c r="C2366" s="10">
        <v>45352</v>
      </c>
      <c r="D2366" s="9" t="str">
        <v>ed012678</v>
      </c>
      <c r="E2366" s="9" t="str">
        <f>_xlfn.XLOOKUP(D2366, Content!A:A, Content!C:C, "NONE")</f>
        <v>Telugu</v>
      </c>
    </row>
    <row r="2367" spans="1:5" x14ac:dyDescent="0.3">
      <c r="A2367" s="9">
        <v>10228</v>
      </c>
      <c r="B2367" s="10" cm="1">
        <f t="array" ref="B2367">_xlfn._xlws.FILTER(Bookings!C:C, (Bookings!A:A=A2367) * (Bookings!D:D="New"), "NONE")</f>
        <v>44377</v>
      </c>
      <c r="C2367" s="10">
        <v>45078</v>
      </c>
      <c r="D2367" s="9" t="str">
        <v>c741736d</v>
      </c>
      <c r="E2367" s="9" t="str">
        <f>_xlfn.XLOOKUP(D2367, Content!A:A, Content!C:C, "NONE")</f>
        <v>English</v>
      </c>
    </row>
    <row r="2368" spans="1:5" x14ac:dyDescent="0.3">
      <c r="A2368" s="9">
        <v>10228</v>
      </c>
      <c r="B2368" s="10" cm="1">
        <f t="array" ref="B2368">_xlfn._xlws.FILTER(Bookings!C:C, (Bookings!A:A=A2368) * (Bookings!D:D="New"), "NONE")</f>
        <v>44377</v>
      </c>
      <c r="C2368" s="10">
        <v>45108</v>
      </c>
      <c r="D2368" s="9" t="str">
        <v>586db896</v>
      </c>
      <c r="E2368" s="9" t="str">
        <f>_xlfn.XLOOKUP(D2368, Content!A:A, Content!C:C, "NONE")</f>
        <v>Tamil</v>
      </c>
    </row>
    <row r="2369" spans="1:5" x14ac:dyDescent="0.3">
      <c r="A2369" s="9">
        <v>10228</v>
      </c>
      <c r="B2369" s="10" cm="1">
        <f t="array" ref="B2369">_xlfn._xlws.FILTER(Bookings!C:C, (Bookings!A:A=A2369) * (Bookings!D:D="New"), "NONE")</f>
        <v>44377</v>
      </c>
      <c r="C2369" s="10">
        <v>45323</v>
      </c>
      <c r="D2369" s="9" t="str">
        <v>10101146</v>
      </c>
      <c r="E2369" s="9" t="str">
        <f>_xlfn.XLOOKUP(D2369, Content!A:A, Content!C:C, "NONE")</f>
        <v>Telugu</v>
      </c>
    </row>
    <row r="2370" spans="1:5" x14ac:dyDescent="0.3">
      <c r="A2370" s="9">
        <v>10228</v>
      </c>
      <c r="B2370" s="10" cm="1">
        <f t="array" ref="B2370">_xlfn._xlws.FILTER(Bookings!C:C, (Bookings!A:A=A2370) * (Bookings!D:D="New"), "NONE")</f>
        <v>44377</v>
      </c>
      <c r="C2370" s="10">
        <v>44593</v>
      </c>
      <c r="D2370" s="9" t="str">
        <v>d71466ea</v>
      </c>
      <c r="E2370" s="9" t="str">
        <f>_xlfn.XLOOKUP(D2370, Content!A:A, Content!C:C, "NONE")</f>
        <v>Malayalam</v>
      </c>
    </row>
    <row r="2371" spans="1:5" x14ac:dyDescent="0.3">
      <c r="A2371" s="9">
        <v>10228</v>
      </c>
      <c r="B2371" s="10" cm="1">
        <f t="array" ref="B2371">_xlfn._xlws.FILTER(Bookings!C:C, (Bookings!A:A=A2371) * (Bookings!D:D="New"), "NONE")</f>
        <v>44377</v>
      </c>
      <c r="C2371" s="10">
        <v>44652</v>
      </c>
      <c r="D2371" s="9" t="str">
        <v>fda707e0</v>
      </c>
      <c r="E2371" s="9" t="str">
        <f>_xlfn.XLOOKUP(D2371, Content!A:A, Content!C:C, "NONE")</f>
        <v>Tamil</v>
      </c>
    </row>
    <row r="2372" spans="1:5" x14ac:dyDescent="0.3">
      <c r="A2372" s="9">
        <v>10228</v>
      </c>
      <c r="B2372" s="10" cm="1">
        <f t="array" ref="B2372">_xlfn._xlws.FILTER(Bookings!C:C, (Bookings!A:A=A2372) * (Bookings!D:D="New"), "NONE")</f>
        <v>44377</v>
      </c>
      <c r="C2372" s="10">
        <v>45047</v>
      </c>
      <c r="D2372" s="9" t="str">
        <v>7bc7f2c7</v>
      </c>
      <c r="E2372" s="9" t="str">
        <f>_xlfn.XLOOKUP(D2372, Content!A:A, Content!C:C, "NONE")</f>
        <v>Tamil</v>
      </c>
    </row>
    <row r="2373" spans="1:5" x14ac:dyDescent="0.3">
      <c r="A2373" s="9">
        <v>10228</v>
      </c>
      <c r="B2373" s="10" cm="1">
        <f t="array" ref="B2373">_xlfn._xlws.FILTER(Bookings!C:C, (Bookings!A:A=A2373) * (Bookings!D:D="New"), "NONE")</f>
        <v>44377</v>
      </c>
      <c r="C2373" s="10">
        <v>44682</v>
      </c>
      <c r="D2373" s="9" t="str">
        <v>618d5c47</v>
      </c>
      <c r="E2373" s="9" t="str">
        <f>_xlfn.XLOOKUP(D2373, Content!A:A, Content!C:C, "NONE")</f>
        <v>Hindi</v>
      </c>
    </row>
    <row r="2374" spans="1:5" x14ac:dyDescent="0.3">
      <c r="A2374" s="9">
        <v>10228</v>
      </c>
      <c r="B2374" s="10" cm="1">
        <f t="array" ref="B2374">_xlfn._xlws.FILTER(Bookings!C:C, (Bookings!A:A=A2374) * (Bookings!D:D="New"), "NONE")</f>
        <v>44377</v>
      </c>
      <c r="C2374" s="10">
        <v>44713</v>
      </c>
      <c r="D2374" s="9" t="str">
        <v>53dcee70</v>
      </c>
      <c r="E2374" s="9" t="str">
        <f>_xlfn.XLOOKUP(D2374, Content!A:A, Content!C:C, "NONE")</f>
        <v>Kannada</v>
      </c>
    </row>
    <row r="2375" spans="1:5" x14ac:dyDescent="0.3">
      <c r="A2375" s="9">
        <v>10228</v>
      </c>
      <c r="B2375" s="10" cm="1">
        <f t="array" ref="B2375">_xlfn._xlws.FILTER(Bookings!C:C, (Bookings!A:A=A2375) * (Bookings!D:D="New"), "NONE")</f>
        <v>44377</v>
      </c>
      <c r="C2375" s="10">
        <v>44927</v>
      </c>
      <c r="D2375" s="9" t="str">
        <v>044707f1</v>
      </c>
      <c r="E2375" s="9" t="str">
        <f>_xlfn.XLOOKUP(D2375, Content!A:A, Content!C:C, "NONE")</f>
        <v>Kannada</v>
      </c>
    </row>
    <row r="2376" spans="1:5" x14ac:dyDescent="0.3">
      <c r="A2376" s="9">
        <v>10229</v>
      </c>
      <c r="B2376" s="10" cm="1">
        <f t="array" ref="B2376">_xlfn._xlws.FILTER(Bookings!C:C, (Bookings!A:A=A2376) * (Bookings!D:D="New"), "NONE")</f>
        <v>45100</v>
      </c>
      <c r="C2376" s="10">
        <v>44713</v>
      </c>
      <c r="D2376" s="9" t="str">
        <v>0be1e40e</v>
      </c>
      <c r="E2376" s="9" t="str">
        <f>_xlfn.XLOOKUP(D2376, Content!A:A, Content!C:C, "NONE")</f>
        <v>Telugu</v>
      </c>
    </row>
    <row r="2377" spans="1:5" x14ac:dyDescent="0.3">
      <c r="A2377" s="9">
        <v>10229</v>
      </c>
      <c r="B2377" s="10" cm="1">
        <f t="array" ref="B2377">_xlfn._xlws.FILTER(Bookings!C:C, (Bookings!A:A=A2377) * (Bookings!D:D="New"), "NONE")</f>
        <v>45100</v>
      </c>
      <c r="C2377" s="10">
        <v>45383</v>
      </c>
      <c r="D2377" s="9" t="str">
        <v>f1c74cb8</v>
      </c>
      <c r="E2377" s="9" t="str">
        <f>_xlfn.XLOOKUP(D2377, Content!A:A, Content!C:C, "NONE")</f>
        <v>Kannada</v>
      </c>
    </row>
    <row r="2378" spans="1:5" x14ac:dyDescent="0.3">
      <c r="A2378" s="9">
        <v>10229</v>
      </c>
      <c r="B2378" s="10" cm="1">
        <f t="array" ref="B2378">_xlfn._xlws.FILTER(Bookings!C:C, (Bookings!A:A=A2378) * (Bookings!D:D="New"), "NONE")</f>
        <v>45100</v>
      </c>
      <c r="C2378" s="10">
        <v>45444</v>
      </c>
      <c r="D2378" s="9" t="str">
        <v>6fc6d737</v>
      </c>
      <c r="E2378" s="9" t="str">
        <f>_xlfn.XLOOKUP(D2378, Content!A:A, Content!C:C, "NONE")</f>
        <v>Malayalam</v>
      </c>
    </row>
    <row r="2379" spans="1:5" x14ac:dyDescent="0.3">
      <c r="A2379" s="9">
        <v>10229</v>
      </c>
      <c r="B2379" s="10" cm="1">
        <f t="array" ref="B2379">_xlfn._xlws.FILTER(Bookings!C:C, (Bookings!A:A=A2379) * (Bookings!D:D="New"), "NONE")</f>
        <v>45100</v>
      </c>
      <c r="C2379" s="10">
        <v>44774</v>
      </c>
      <c r="D2379" s="9" t="str">
        <v>607da286</v>
      </c>
      <c r="E2379" s="9" t="str">
        <f>_xlfn.XLOOKUP(D2379, Content!A:A, Content!C:C, "NONE")</f>
        <v>Kannada</v>
      </c>
    </row>
    <row r="2380" spans="1:5" x14ac:dyDescent="0.3">
      <c r="A2380" s="9">
        <v>10229</v>
      </c>
      <c r="B2380" s="10" cm="1">
        <f t="array" ref="B2380">_xlfn._xlws.FILTER(Bookings!C:C, (Bookings!A:A=A2380) * (Bookings!D:D="New"), "NONE")</f>
        <v>45100</v>
      </c>
      <c r="C2380" s="10">
        <v>45597</v>
      </c>
      <c r="D2380" s="9" t="str">
        <v>cc777b0c</v>
      </c>
      <c r="E2380" s="9" t="str">
        <f>_xlfn.XLOOKUP(D2380, Content!A:A, Content!C:C, "NONE")</f>
        <v>Hindi</v>
      </c>
    </row>
    <row r="2381" spans="1:5" x14ac:dyDescent="0.3">
      <c r="A2381" s="9">
        <v>10229</v>
      </c>
      <c r="B2381" s="10" cm="1">
        <f t="array" ref="B2381">_xlfn._xlws.FILTER(Bookings!C:C, (Bookings!A:A=A2381) * (Bookings!D:D="New"), "NONE")</f>
        <v>45100</v>
      </c>
      <c r="C2381" s="10">
        <v>44866</v>
      </c>
      <c r="D2381" s="9" t="str">
        <v>982b8061</v>
      </c>
      <c r="E2381" s="9" t="str">
        <f>_xlfn.XLOOKUP(D2381, Content!A:A, Content!C:C, "NONE")</f>
        <v>Malayalam</v>
      </c>
    </row>
    <row r="2382" spans="1:5" x14ac:dyDescent="0.3">
      <c r="A2382" s="9">
        <v>10230</v>
      </c>
      <c r="B2382" s="10" cm="1">
        <f t="array" ref="B2382">_xlfn._xlws.FILTER(Bookings!C:C, (Bookings!A:A=A2382) * (Bookings!D:D="New"), "NONE")</f>
        <v>44999</v>
      </c>
      <c r="C2382" s="10">
        <v>45474</v>
      </c>
      <c r="D2382" s="9" t="str">
        <v>e24dee1d</v>
      </c>
      <c r="E2382" s="9" t="str">
        <f>_xlfn.XLOOKUP(D2382, Content!A:A, Content!C:C, "NONE")</f>
        <v>Telugu</v>
      </c>
    </row>
    <row r="2383" spans="1:5" x14ac:dyDescent="0.3">
      <c r="A2383" s="9">
        <v>10230</v>
      </c>
      <c r="B2383" s="10" cm="1">
        <f t="array" ref="B2383">_xlfn._xlws.FILTER(Bookings!C:C, (Bookings!A:A=A2383) * (Bookings!D:D="New"), "NONE")</f>
        <v>44999</v>
      </c>
      <c r="C2383" s="10">
        <v>45536</v>
      </c>
      <c r="D2383" s="9" t="str">
        <v>67b09f1b</v>
      </c>
      <c r="E2383" s="9" t="str">
        <f>_xlfn.XLOOKUP(D2383, Content!A:A, Content!C:C, "NONE")</f>
        <v>English</v>
      </c>
    </row>
    <row r="2384" spans="1:5" x14ac:dyDescent="0.3">
      <c r="A2384" s="9">
        <v>10230</v>
      </c>
      <c r="B2384" s="10" cm="1">
        <f t="array" ref="B2384">_xlfn._xlws.FILTER(Bookings!C:C, (Bookings!A:A=A2384) * (Bookings!D:D="New"), "NONE")</f>
        <v>44999</v>
      </c>
      <c r="C2384" s="10">
        <v>44713</v>
      </c>
      <c r="D2384" s="9" t="str">
        <v>d71466ea</v>
      </c>
      <c r="E2384" s="9" t="str">
        <f>_xlfn.XLOOKUP(D2384, Content!A:A, Content!C:C, "NONE")</f>
        <v>Malayalam</v>
      </c>
    </row>
    <row r="2385" spans="1:5" x14ac:dyDescent="0.3">
      <c r="A2385" s="9">
        <v>10230</v>
      </c>
      <c r="B2385" s="10" cm="1">
        <f t="array" ref="B2385">_xlfn._xlws.FILTER(Bookings!C:C, (Bookings!A:A=A2385) * (Bookings!D:D="New"), "NONE")</f>
        <v>44999</v>
      </c>
      <c r="C2385" s="10">
        <v>44927</v>
      </c>
      <c r="D2385" s="9" t="str">
        <v>40e9137d</v>
      </c>
      <c r="E2385" s="9" t="str">
        <f>_xlfn.XLOOKUP(D2385, Content!A:A, Content!C:C, "NONE")</f>
        <v>Telugu</v>
      </c>
    </row>
    <row r="2386" spans="1:5" x14ac:dyDescent="0.3">
      <c r="A2386" s="9">
        <v>10230</v>
      </c>
      <c r="B2386" s="10" cm="1">
        <f t="array" ref="B2386">_xlfn._xlws.FILTER(Bookings!C:C, (Bookings!A:A=A2386) * (Bookings!D:D="New"), "NONE")</f>
        <v>44999</v>
      </c>
      <c r="C2386" s="10">
        <v>45597</v>
      </c>
      <c r="D2386" s="9" t="str">
        <v>fa1a76a3</v>
      </c>
      <c r="E2386" s="9" t="str">
        <f>_xlfn.XLOOKUP(D2386, Content!A:A, Content!C:C, "NONE")</f>
        <v>Tamil</v>
      </c>
    </row>
    <row r="2387" spans="1:5" x14ac:dyDescent="0.3">
      <c r="A2387" s="9">
        <v>10230</v>
      </c>
      <c r="B2387" s="10" cm="1">
        <f t="array" ref="B2387">_xlfn._xlws.FILTER(Bookings!C:C, (Bookings!A:A=A2387) * (Bookings!D:D="New"), "NONE")</f>
        <v>44999</v>
      </c>
      <c r="C2387" s="10">
        <v>45383</v>
      </c>
      <c r="D2387" s="9" t="str">
        <v>fc3255a1</v>
      </c>
      <c r="E2387" s="9" t="str">
        <f>_xlfn.XLOOKUP(D2387, Content!A:A, Content!C:C, "NONE")</f>
        <v>English</v>
      </c>
    </row>
    <row r="2388" spans="1:5" x14ac:dyDescent="0.3">
      <c r="A2388" s="9">
        <v>10230</v>
      </c>
      <c r="B2388" s="10" cm="1">
        <f t="array" ref="B2388">_xlfn._xlws.FILTER(Bookings!C:C, (Bookings!A:A=A2388) * (Bookings!D:D="New"), "NONE")</f>
        <v>44999</v>
      </c>
      <c r="C2388" s="10">
        <v>44896</v>
      </c>
      <c r="D2388" s="9" t="str">
        <v>40fb817f</v>
      </c>
      <c r="E2388" s="9" t="str">
        <f>_xlfn.XLOOKUP(D2388, Content!A:A, Content!C:C, "NONE")</f>
        <v>Kannada</v>
      </c>
    </row>
    <row r="2389" spans="1:5" x14ac:dyDescent="0.3">
      <c r="A2389" s="9">
        <v>10230</v>
      </c>
      <c r="B2389" s="10" cm="1">
        <f t="array" ref="B2389">_xlfn._xlws.FILTER(Bookings!C:C, (Bookings!A:A=A2389) * (Bookings!D:D="New"), "NONE")</f>
        <v>44999</v>
      </c>
      <c r="C2389" s="10">
        <v>44986</v>
      </c>
      <c r="D2389" s="9" t="str">
        <v>2aac9072</v>
      </c>
      <c r="E2389" s="9" t="str">
        <f>_xlfn.XLOOKUP(D2389, Content!A:A, Content!C:C, "NONE")</f>
        <v>English</v>
      </c>
    </row>
    <row r="2390" spans="1:5" x14ac:dyDescent="0.3">
      <c r="A2390" s="9">
        <v>10230</v>
      </c>
      <c r="B2390" s="10" cm="1">
        <f t="array" ref="B2390">_xlfn._xlws.FILTER(Bookings!C:C, (Bookings!A:A=A2390) * (Bookings!D:D="New"), "NONE")</f>
        <v>44999</v>
      </c>
      <c r="C2390" s="10">
        <v>44774</v>
      </c>
      <c r="D2390" s="9" t="str">
        <v>6fc6d737</v>
      </c>
      <c r="E2390" s="9" t="str">
        <f>_xlfn.XLOOKUP(D2390, Content!A:A, Content!C:C, "NONE")</f>
        <v>Malayalam</v>
      </c>
    </row>
    <row r="2391" spans="1:5" x14ac:dyDescent="0.3">
      <c r="A2391" s="9">
        <v>10230</v>
      </c>
      <c r="B2391" s="10" cm="1">
        <f t="array" ref="B2391">_xlfn._xlws.FILTER(Bookings!C:C, (Bookings!A:A=A2391) * (Bookings!D:D="New"), "NONE")</f>
        <v>44999</v>
      </c>
      <c r="C2391" s="10">
        <v>45017</v>
      </c>
      <c r="D2391" s="9" t="str">
        <v>b72e97f6</v>
      </c>
      <c r="E2391" s="9" t="str">
        <f>_xlfn.XLOOKUP(D2391, Content!A:A, Content!C:C, "NONE")</f>
        <v>Hindi</v>
      </c>
    </row>
    <row r="2392" spans="1:5" x14ac:dyDescent="0.3">
      <c r="A2392" s="9">
        <v>10230</v>
      </c>
      <c r="B2392" s="10" cm="1">
        <f t="array" ref="B2392">_xlfn._xlws.FILTER(Bookings!C:C, (Bookings!A:A=A2392) * (Bookings!D:D="New"), "NONE")</f>
        <v>44999</v>
      </c>
      <c r="C2392" s="10">
        <v>44562</v>
      </c>
      <c r="D2392" s="9" t="str">
        <v>591bdfe5</v>
      </c>
      <c r="E2392" s="9" t="str">
        <f>_xlfn.XLOOKUP(D2392, Content!A:A, Content!C:C, "NONE")</f>
        <v>Kannada</v>
      </c>
    </row>
    <row r="2393" spans="1:5" x14ac:dyDescent="0.3">
      <c r="A2393" s="9">
        <v>10230</v>
      </c>
      <c r="B2393" s="10" cm="1">
        <f t="array" ref="B2393">_xlfn._xlws.FILTER(Bookings!C:C, (Bookings!A:A=A2393) * (Bookings!D:D="New"), "NONE")</f>
        <v>44999</v>
      </c>
      <c r="C2393" s="10">
        <v>44866</v>
      </c>
      <c r="D2393" s="9" t="str">
        <v>982b8061</v>
      </c>
      <c r="E2393" s="9" t="str">
        <f>_xlfn.XLOOKUP(D2393, Content!A:A, Content!C:C, "NONE")</f>
        <v>Malayalam</v>
      </c>
    </row>
    <row r="2394" spans="1:5" x14ac:dyDescent="0.3">
      <c r="A2394" s="9">
        <v>10230</v>
      </c>
      <c r="B2394" s="10" cm="1">
        <f t="array" ref="B2394">_xlfn._xlws.FILTER(Bookings!C:C, (Bookings!A:A=A2394) * (Bookings!D:D="New"), "NONE")</f>
        <v>44999</v>
      </c>
      <c r="C2394" s="10">
        <v>44866</v>
      </c>
      <c r="D2394" s="9" t="str">
        <v>7bc7f2c7</v>
      </c>
      <c r="E2394" s="9" t="str">
        <f>_xlfn.XLOOKUP(D2394, Content!A:A, Content!C:C, "NONE")</f>
        <v>Tamil</v>
      </c>
    </row>
    <row r="2395" spans="1:5" x14ac:dyDescent="0.3">
      <c r="A2395" s="9">
        <v>10231</v>
      </c>
      <c r="B2395" s="10" cm="1">
        <f t="array" ref="B2395">_xlfn._xlws.FILTER(Bookings!C:C, (Bookings!A:A=A2395) * (Bookings!D:D="New"), "NONE")</f>
        <v>44798</v>
      </c>
      <c r="C2395" s="10">
        <v>44682</v>
      </c>
      <c r="D2395" s="9" t="str">
        <v>2aac9072</v>
      </c>
      <c r="E2395" s="9" t="str">
        <f>_xlfn.XLOOKUP(D2395, Content!A:A, Content!C:C, "NONE")</f>
        <v>English</v>
      </c>
    </row>
    <row r="2396" spans="1:5" x14ac:dyDescent="0.3">
      <c r="A2396" s="9">
        <v>10231</v>
      </c>
      <c r="B2396" s="10" cm="1">
        <f t="array" ref="B2396">_xlfn._xlws.FILTER(Bookings!C:C, (Bookings!A:A=A2396) * (Bookings!D:D="New"), "NONE")</f>
        <v>44798</v>
      </c>
      <c r="C2396" s="10">
        <v>44621</v>
      </c>
      <c r="D2396" s="9" t="str">
        <v>982b8061</v>
      </c>
      <c r="E2396" s="9" t="str">
        <f>_xlfn.XLOOKUP(D2396, Content!A:A, Content!C:C, "NONE")</f>
        <v>Malayalam</v>
      </c>
    </row>
    <row r="2397" spans="1:5" x14ac:dyDescent="0.3">
      <c r="A2397" s="9">
        <v>10231</v>
      </c>
      <c r="B2397" s="10" cm="1">
        <f t="array" ref="B2397">_xlfn._xlws.FILTER(Bookings!C:C, (Bookings!A:A=A2397) * (Bookings!D:D="New"), "NONE")</f>
        <v>44798</v>
      </c>
      <c r="C2397" s="10">
        <v>45383</v>
      </c>
      <c r="D2397" s="9" t="str">
        <v>b72e97f6</v>
      </c>
      <c r="E2397" s="9" t="str">
        <f>_xlfn.XLOOKUP(D2397, Content!A:A, Content!C:C, "NONE")</f>
        <v>Hindi</v>
      </c>
    </row>
    <row r="2398" spans="1:5" x14ac:dyDescent="0.3">
      <c r="A2398" s="9">
        <v>10231</v>
      </c>
      <c r="B2398" s="10" cm="1">
        <f t="array" ref="B2398">_xlfn._xlws.FILTER(Bookings!C:C, (Bookings!A:A=A2398) * (Bookings!D:D="New"), "NONE")</f>
        <v>44798</v>
      </c>
      <c r="C2398" s="10">
        <v>44621</v>
      </c>
      <c r="D2398" s="9" t="str">
        <v>af4e0c6c</v>
      </c>
      <c r="E2398" s="9" t="str">
        <f>_xlfn.XLOOKUP(D2398, Content!A:A, Content!C:C, "NONE")</f>
        <v>Tamil</v>
      </c>
    </row>
    <row r="2399" spans="1:5" x14ac:dyDescent="0.3">
      <c r="A2399" s="9">
        <v>10231</v>
      </c>
      <c r="B2399" s="10" cm="1">
        <f t="array" ref="B2399">_xlfn._xlws.FILTER(Bookings!C:C, (Bookings!A:A=A2399) * (Bookings!D:D="New"), "NONE")</f>
        <v>44798</v>
      </c>
      <c r="C2399" s="10">
        <v>45047</v>
      </c>
      <c r="D2399" s="9" t="str">
        <v>4130ea10</v>
      </c>
      <c r="E2399" s="9" t="str">
        <f>_xlfn.XLOOKUP(D2399, Content!A:A, Content!C:C, "NONE")</f>
        <v>Kannada</v>
      </c>
    </row>
    <row r="2400" spans="1:5" x14ac:dyDescent="0.3">
      <c r="A2400" s="9">
        <v>10231</v>
      </c>
      <c r="B2400" s="10" cm="1">
        <f t="array" ref="B2400">_xlfn._xlws.FILTER(Bookings!C:C, (Bookings!A:A=A2400) * (Bookings!D:D="New"), "NONE")</f>
        <v>44798</v>
      </c>
      <c r="C2400" s="10">
        <v>45200</v>
      </c>
      <c r="D2400" s="9" t="str">
        <v>872a4423</v>
      </c>
      <c r="E2400" s="9" t="str">
        <f>_xlfn.XLOOKUP(D2400, Content!A:A, Content!C:C, "NONE")</f>
        <v>Hindi</v>
      </c>
    </row>
    <row r="2401" spans="1:5" x14ac:dyDescent="0.3">
      <c r="A2401" s="9">
        <v>10231</v>
      </c>
      <c r="B2401" s="10" cm="1">
        <f t="array" ref="B2401">_xlfn._xlws.FILTER(Bookings!C:C, (Bookings!A:A=A2401) * (Bookings!D:D="New"), "NONE")</f>
        <v>44798</v>
      </c>
      <c r="C2401" s="10">
        <v>44713</v>
      </c>
      <c r="D2401" s="9" t="str">
        <v>fe8686d0</v>
      </c>
      <c r="E2401" s="9" t="str">
        <f>_xlfn.XLOOKUP(D2401, Content!A:A, Content!C:C, "NONE")</f>
        <v>Telugu</v>
      </c>
    </row>
    <row r="2402" spans="1:5" x14ac:dyDescent="0.3">
      <c r="A2402" s="9">
        <v>10231</v>
      </c>
      <c r="B2402" s="10" cm="1">
        <f t="array" ref="B2402">_xlfn._xlws.FILTER(Bookings!C:C, (Bookings!A:A=A2402) * (Bookings!D:D="New"), "NONE")</f>
        <v>44798</v>
      </c>
      <c r="C2402" s="10">
        <v>45413</v>
      </c>
      <c r="D2402" s="9" t="str">
        <v>8ce0be18</v>
      </c>
      <c r="E2402" s="9" t="str">
        <f>_xlfn.XLOOKUP(D2402, Content!A:A, Content!C:C, "NONE")</f>
        <v>Telugu</v>
      </c>
    </row>
    <row r="2403" spans="1:5" x14ac:dyDescent="0.3">
      <c r="A2403" s="9">
        <v>10231</v>
      </c>
      <c r="B2403" s="10" cm="1">
        <f t="array" ref="B2403">_xlfn._xlws.FILTER(Bookings!C:C, (Bookings!A:A=A2403) * (Bookings!D:D="New"), "NONE")</f>
        <v>44798</v>
      </c>
      <c r="C2403" s="10">
        <v>45323</v>
      </c>
      <c r="D2403" s="9" t="str">
        <v>35e41ff6</v>
      </c>
      <c r="E2403" s="9" t="str">
        <f>_xlfn.XLOOKUP(D2403, Content!A:A, Content!C:C, "NONE")</f>
        <v>Telugu</v>
      </c>
    </row>
    <row r="2404" spans="1:5" x14ac:dyDescent="0.3">
      <c r="A2404" s="9">
        <v>10231</v>
      </c>
      <c r="B2404" s="10" cm="1">
        <f t="array" ref="B2404">_xlfn._xlws.FILTER(Bookings!C:C, (Bookings!A:A=A2404) * (Bookings!D:D="New"), "NONE")</f>
        <v>44798</v>
      </c>
      <c r="C2404" s="10">
        <v>44896</v>
      </c>
      <c r="D2404" s="9" t="str">
        <v>74c9ff93</v>
      </c>
      <c r="E2404" s="9" t="str">
        <f>_xlfn.XLOOKUP(D2404, Content!A:A, Content!C:C, "NONE")</f>
        <v>English</v>
      </c>
    </row>
    <row r="2405" spans="1:5" x14ac:dyDescent="0.3">
      <c r="A2405" s="9">
        <v>10231</v>
      </c>
      <c r="B2405" s="10" cm="1">
        <f t="array" ref="B2405">_xlfn._xlws.FILTER(Bookings!C:C, (Bookings!A:A=A2405) * (Bookings!D:D="New"), "NONE")</f>
        <v>44798</v>
      </c>
      <c r="C2405" s="10">
        <v>44682</v>
      </c>
      <c r="D2405" s="9" t="str">
        <v>cc9d9893</v>
      </c>
      <c r="E2405" s="9" t="str">
        <f>_xlfn.XLOOKUP(D2405, Content!A:A, Content!C:C, "NONE")</f>
        <v>Malayalam</v>
      </c>
    </row>
    <row r="2406" spans="1:5" x14ac:dyDescent="0.3">
      <c r="A2406" s="9">
        <v>10231</v>
      </c>
      <c r="B2406" s="10" cm="1">
        <f t="array" ref="B2406">_xlfn._xlws.FILTER(Bookings!C:C, (Bookings!A:A=A2406) * (Bookings!D:D="New"), "NONE")</f>
        <v>44798</v>
      </c>
      <c r="C2406" s="10">
        <v>45597</v>
      </c>
      <c r="D2406" s="9" t="str">
        <v>566c44a8</v>
      </c>
      <c r="E2406" s="9" t="str">
        <f>_xlfn.XLOOKUP(D2406, Content!A:A, Content!C:C, "NONE")</f>
        <v>Tamil</v>
      </c>
    </row>
    <row r="2407" spans="1:5" x14ac:dyDescent="0.3">
      <c r="A2407" s="9">
        <v>10231</v>
      </c>
      <c r="B2407" s="10" cm="1">
        <f t="array" ref="B2407">_xlfn._xlws.FILTER(Bookings!C:C, (Bookings!A:A=A2407) * (Bookings!D:D="New"), "NONE")</f>
        <v>44798</v>
      </c>
      <c r="C2407" s="10">
        <v>45505</v>
      </c>
      <c r="D2407" s="9" t="str">
        <v>34ac25b9</v>
      </c>
      <c r="E2407" s="9" t="str">
        <f>_xlfn.XLOOKUP(D2407, Content!A:A, Content!C:C, "NONE")</f>
        <v>Kannada</v>
      </c>
    </row>
    <row r="2408" spans="1:5" x14ac:dyDescent="0.3">
      <c r="A2408" s="9">
        <v>10232</v>
      </c>
      <c r="B2408" s="10" cm="1">
        <f t="array" ref="B2408">_xlfn._xlws.FILTER(Bookings!C:C, (Bookings!A:A=A2408) * (Bookings!D:D="New"), "NONE")</f>
        <v>45134</v>
      </c>
      <c r="C2408" s="10">
        <v>44562</v>
      </c>
      <c r="D2408" s="9" t="str">
        <v>fe99e0ba</v>
      </c>
      <c r="E2408" s="9" t="str">
        <f>_xlfn.XLOOKUP(D2408, Content!A:A, Content!C:C, "NONE")</f>
        <v>English</v>
      </c>
    </row>
    <row r="2409" spans="1:5" x14ac:dyDescent="0.3">
      <c r="A2409" s="9">
        <v>10232</v>
      </c>
      <c r="B2409" s="10" cm="1">
        <f t="array" ref="B2409">_xlfn._xlws.FILTER(Bookings!C:C, (Bookings!A:A=A2409) * (Bookings!D:D="New"), "NONE")</f>
        <v>45134</v>
      </c>
      <c r="C2409" s="10">
        <v>45261</v>
      </c>
      <c r="D2409" s="9" t="str">
        <v>a48a202b</v>
      </c>
      <c r="E2409" s="9" t="str">
        <f>_xlfn.XLOOKUP(D2409, Content!A:A, Content!C:C, "NONE")</f>
        <v>Telugu</v>
      </c>
    </row>
    <row r="2410" spans="1:5" x14ac:dyDescent="0.3">
      <c r="A2410" s="9">
        <v>10232</v>
      </c>
      <c r="B2410" s="10" cm="1">
        <f t="array" ref="B2410">_xlfn._xlws.FILTER(Bookings!C:C, (Bookings!A:A=A2410) * (Bookings!D:D="New"), "NONE")</f>
        <v>45134</v>
      </c>
      <c r="C2410" s="10">
        <v>45292</v>
      </c>
      <c r="D2410" s="9" t="str">
        <v>9c8c4c67</v>
      </c>
      <c r="E2410" s="9" t="str">
        <f>_xlfn.XLOOKUP(D2410, Content!A:A, Content!C:C, "NONE")</f>
        <v>English</v>
      </c>
    </row>
    <row r="2411" spans="1:5" x14ac:dyDescent="0.3">
      <c r="A2411" s="9">
        <v>10232</v>
      </c>
      <c r="B2411" s="10" cm="1">
        <f t="array" ref="B2411">_xlfn._xlws.FILTER(Bookings!C:C, (Bookings!A:A=A2411) * (Bookings!D:D="New"), "NONE")</f>
        <v>45134</v>
      </c>
      <c r="C2411" s="10">
        <v>44774</v>
      </c>
      <c r="D2411" s="9" t="str">
        <v>b72e97f6</v>
      </c>
      <c r="E2411" s="9" t="str">
        <f>_xlfn.XLOOKUP(D2411, Content!A:A, Content!C:C, "NONE")</f>
        <v>Hindi</v>
      </c>
    </row>
    <row r="2412" spans="1:5" x14ac:dyDescent="0.3">
      <c r="A2412" s="9">
        <v>10232</v>
      </c>
      <c r="B2412" s="10" cm="1">
        <f t="array" ref="B2412">_xlfn._xlws.FILTER(Bookings!C:C, (Bookings!A:A=A2412) * (Bookings!D:D="New"), "NONE")</f>
        <v>45134</v>
      </c>
      <c r="C2412" s="10">
        <v>45078</v>
      </c>
      <c r="D2412" s="9" t="str">
        <v>420e1019</v>
      </c>
      <c r="E2412" s="9" t="str">
        <f>_xlfn.XLOOKUP(D2412, Content!A:A, Content!C:C, "NONE")</f>
        <v>Tamil</v>
      </c>
    </row>
    <row r="2413" spans="1:5" x14ac:dyDescent="0.3">
      <c r="A2413" s="9">
        <v>10233</v>
      </c>
      <c r="B2413" s="10" cm="1">
        <f t="array" ref="B2413">_xlfn._xlws.FILTER(Bookings!C:C, (Bookings!A:A=A2413) * (Bookings!D:D="New"), "NONE")</f>
        <v>44393</v>
      </c>
      <c r="C2413" s="10">
        <v>45323</v>
      </c>
      <c r="D2413" s="9" t="str">
        <v>7bc7f2c7</v>
      </c>
      <c r="E2413" s="9" t="str">
        <f>_xlfn.XLOOKUP(D2413, Content!A:A, Content!C:C, "NONE")</f>
        <v>Tamil</v>
      </c>
    </row>
    <row r="2414" spans="1:5" x14ac:dyDescent="0.3">
      <c r="A2414" s="9">
        <v>10233</v>
      </c>
      <c r="B2414" s="10" cm="1">
        <f t="array" ref="B2414">_xlfn._xlws.FILTER(Bookings!C:C, (Bookings!A:A=A2414) * (Bookings!D:D="New"), "NONE")</f>
        <v>44393</v>
      </c>
      <c r="C2414" s="10">
        <v>45200</v>
      </c>
      <c r="D2414" s="9" t="str">
        <v>a4c168f1</v>
      </c>
      <c r="E2414" s="9" t="str">
        <f>_xlfn.XLOOKUP(D2414, Content!A:A, Content!C:C, "NONE")</f>
        <v>Telugu</v>
      </c>
    </row>
    <row r="2415" spans="1:5" x14ac:dyDescent="0.3">
      <c r="A2415" s="9">
        <v>10233</v>
      </c>
      <c r="B2415" s="10" cm="1">
        <f t="array" ref="B2415">_xlfn._xlws.FILTER(Bookings!C:C, (Bookings!A:A=A2415) * (Bookings!D:D="New"), "NONE")</f>
        <v>44393</v>
      </c>
      <c r="C2415" s="10">
        <v>45170</v>
      </c>
      <c r="D2415" s="9" t="str">
        <v>1b7fe76a</v>
      </c>
      <c r="E2415" s="9" t="str">
        <f>_xlfn.XLOOKUP(D2415, Content!A:A, Content!C:C, "NONE")</f>
        <v>Kannada</v>
      </c>
    </row>
    <row r="2416" spans="1:5" x14ac:dyDescent="0.3">
      <c r="A2416" s="9">
        <v>10233</v>
      </c>
      <c r="B2416" s="10" cm="1">
        <f t="array" ref="B2416">_xlfn._xlws.FILTER(Bookings!C:C, (Bookings!A:A=A2416) * (Bookings!D:D="New"), "NONE")</f>
        <v>44393</v>
      </c>
      <c r="C2416" s="10">
        <v>44896</v>
      </c>
      <c r="D2416" s="9" t="str">
        <v>f83fb848</v>
      </c>
      <c r="E2416" s="9" t="str">
        <f>_xlfn.XLOOKUP(D2416, Content!A:A, Content!C:C, "NONE")</f>
        <v>Malayalam</v>
      </c>
    </row>
    <row r="2417" spans="1:5" x14ac:dyDescent="0.3">
      <c r="A2417" s="9">
        <v>10233</v>
      </c>
      <c r="B2417" s="10" cm="1">
        <f t="array" ref="B2417">_xlfn._xlws.FILTER(Bookings!C:C, (Bookings!A:A=A2417) * (Bookings!D:D="New"), "NONE")</f>
        <v>44393</v>
      </c>
      <c r="C2417" s="10">
        <v>44986</v>
      </c>
      <c r="D2417" s="9" t="str">
        <v>577b4107</v>
      </c>
      <c r="E2417" s="9" t="str">
        <f>_xlfn.XLOOKUP(D2417, Content!A:A, Content!C:C, "NONE")</f>
        <v>Malayalam</v>
      </c>
    </row>
    <row r="2418" spans="1:5" x14ac:dyDescent="0.3">
      <c r="A2418" s="9">
        <v>10233</v>
      </c>
      <c r="B2418" s="10" cm="1">
        <f t="array" ref="B2418">_xlfn._xlws.FILTER(Bookings!C:C, (Bookings!A:A=A2418) * (Bookings!D:D="New"), "NONE")</f>
        <v>44393</v>
      </c>
      <c r="C2418" s="10">
        <v>45536</v>
      </c>
      <c r="D2418" s="9" t="str">
        <v>2fa395f5</v>
      </c>
      <c r="E2418" s="9" t="str">
        <f>_xlfn.XLOOKUP(D2418, Content!A:A, Content!C:C, "NONE")</f>
        <v>Telugu</v>
      </c>
    </row>
    <row r="2419" spans="1:5" x14ac:dyDescent="0.3">
      <c r="A2419" s="9">
        <v>10233</v>
      </c>
      <c r="B2419" s="10" cm="1">
        <f t="array" ref="B2419">_xlfn._xlws.FILTER(Bookings!C:C, (Bookings!A:A=A2419) * (Bookings!D:D="New"), "NONE")</f>
        <v>44393</v>
      </c>
      <c r="C2419" s="10">
        <v>45261</v>
      </c>
      <c r="D2419" s="9" t="str">
        <v>f82d44ce</v>
      </c>
      <c r="E2419" s="9" t="str">
        <f>_xlfn.XLOOKUP(D2419, Content!A:A, Content!C:C, "NONE")</f>
        <v>Telugu</v>
      </c>
    </row>
    <row r="2420" spans="1:5" x14ac:dyDescent="0.3">
      <c r="A2420" s="9">
        <v>10233</v>
      </c>
      <c r="B2420" s="10" cm="1">
        <f t="array" ref="B2420">_xlfn._xlws.FILTER(Bookings!C:C, (Bookings!A:A=A2420) * (Bookings!D:D="New"), "NONE")</f>
        <v>44393</v>
      </c>
      <c r="C2420" s="10">
        <v>45627</v>
      </c>
      <c r="D2420" s="9" t="str">
        <v>b06fbc58</v>
      </c>
      <c r="E2420" s="9" t="str">
        <f>_xlfn.XLOOKUP(D2420, Content!A:A, Content!C:C, "NONE")</f>
        <v>Telugu</v>
      </c>
    </row>
    <row r="2421" spans="1:5" x14ac:dyDescent="0.3">
      <c r="A2421" s="9">
        <v>10233</v>
      </c>
      <c r="B2421" s="10" cm="1">
        <f t="array" ref="B2421">_xlfn._xlws.FILTER(Bookings!C:C, (Bookings!A:A=A2421) * (Bookings!D:D="New"), "NONE")</f>
        <v>44393</v>
      </c>
      <c r="C2421" s="10">
        <v>45108</v>
      </c>
      <c r="D2421" s="9" t="str">
        <v>9544ce3b</v>
      </c>
      <c r="E2421" s="9" t="str">
        <f>_xlfn.XLOOKUP(D2421, Content!A:A, Content!C:C, "NONE")</f>
        <v>English</v>
      </c>
    </row>
    <row r="2422" spans="1:5" x14ac:dyDescent="0.3">
      <c r="A2422" s="9">
        <v>10233</v>
      </c>
      <c r="B2422" s="10" cm="1">
        <f t="array" ref="B2422">_xlfn._xlws.FILTER(Bookings!C:C, (Bookings!A:A=A2422) * (Bookings!D:D="New"), "NONE")</f>
        <v>44393</v>
      </c>
      <c r="C2422" s="10">
        <v>44774</v>
      </c>
      <c r="D2422" s="9" t="str">
        <v>b72e97f6</v>
      </c>
      <c r="E2422" s="9" t="str">
        <f>_xlfn.XLOOKUP(D2422, Content!A:A, Content!C:C, "NONE")</f>
        <v>Hindi</v>
      </c>
    </row>
    <row r="2423" spans="1:5" x14ac:dyDescent="0.3">
      <c r="A2423" s="9">
        <v>10233</v>
      </c>
      <c r="B2423" s="10" cm="1">
        <f t="array" ref="B2423">_xlfn._xlws.FILTER(Bookings!C:C, (Bookings!A:A=A2423) * (Bookings!D:D="New"), "NONE")</f>
        <v>44393</v>
      </c>
      <c r="C2423" s="10">
        <v>45474</v>
      </c>
      <c r="D2423" s="9" t="str">
        <v>a48a202b</v>
      </c>
      <c r="E2423" s="9" t="str">
        <f>_xlfn.XLOOKUP(D2423, Content!A:A, Content!C:C, "NONE")</f>
        <v>Telugu</v>
      </c>
    </row>
    <row r="2424" spans="1:5" x14ac:dyDescent="0.3">
      <c r="A2424" s="9">
        <v>10233</v>
      </c>
      <c r="B2424" s="10" cm="1">
        <f t="array" ref="B2424">_xlfn._xlws.FILTER(Bookings!C:C, (Bookings!A:A=A2424) * (Bookings!D:D="New"), "NONE")</f>
        <v>44393</v>
      </c>
      <c r="C2424" s="10">
        <v>45017</v>
      </c>
      <c r="D2424" s="9" t="str">
        <v>5833d4f3</v>
      </c>
      <c r="E2424" s="9" t="str">
        <f>_xlfn.XLOOKUP(D2424, Content!A:A, Content!C:C, "NONE")</f>
        <v>Malayalam</v>
      </c>
    </row>
    <row r="2425" spans="1:5" x14ac:dyDescent="0.3">
      <c r="A2425" s="9">
        <v>10233</v>
      </c>
      <c r="B2425" s="10" cm="1">
        <f t="array" ref="B2425">_xlfn._xlws.FILTER(Bookings!C:C, (Bookings!A:A=A2425) * (Bookings!D:D="New"), "NONE")</f>
        <v>44393</v>
      </c>
      <c r="C2425" s="10">
        <v>45323</v>
      </c>
      <c r="D2425" s="9" t="str">
        <v>07976026</v>
      </c>
      <c r="E2425" s="9" t="str">
        <f>_xlfn.XLOOKUP(D2425, Content!A:A, Content!C:C, "NONE")</f>
        <v>Malayalam</v>
      </c>
    </row>
    <row r="2426" spans="1:5" x14ac:dyDescent="0.3">
      <c r="A2426" s="9">
        <v>10233</v>
      </c>
      <c r="B2426" s="10" cm="1">
        <f t="array" ref="B2426">_xlfn._xlws.FILTER(Bookings!C:C, (Bookings!A:A=A2426) * (Bookings!D:D="New"), "NONE")</f>
        <v>44393</v>
      </c>
      <c r="C2426" s="10">
        <v>44743</v>
      </c>
      <c r="D2426" s="9" t="str">
        <v>7fc77e90</v>
      </c>
      <c r="E2426" s="9" t="str">
        <f>_xlfn.XLOOKUP(D2426, Content!A:A, Content!C:C, "NONE")</f>
        <v>Malayalam</v>
      </c>
    </row>
    <row r="2427" spans="1:5" x14ac:dyDescent="0.3">
      <c r="A2427" s="9">
        <v>10234</v>
      </c>
      <c r="B2427" s="10" cm="1">
        <f t="array" ref="B2427">_xlfn._xlws.FILTER(Bookings!C:C, (Bookings!A:A=A2427) * (Bookings!D:D="New"), "NONE")</f>
        <v>44033</v>
      </c>
      <c r="C2427" s="10">
        <v>44743</v>
      </c>
      <c r="D2427" s="9" t="str">
        <v>9787b7de</v>
      </c>
      <c r="E2427" s="9" t="str">
        <f>_xlfn.XLOOKUP(D2427, Content!A:A, Content!C:C, "NONE")</f>
        <v>Tamil</v>
      </c>
    </row>
    <row r="2428" spans="1:5" x14ac:dyDescent="0.3">
      <c r="A2428" s="9">
        <v>10234</v>
      </c>
      <c r="B2428" s="10" cm="1">
        <f t="array" ref="B2428">_xlfn._xlws.FILTER(Bookings!C:C, (Bookings!A:A=A2428) * (Bookings!D:D="New"), "NONE")</f>
        <v>44033</v>
      </c>
      <c r="C2428" s="10">
        <v>44593</v>
      </c>
      <c r="D2428" s="9" t="str">
        <v>c9f9dfdb</v>
      </c>
      <c r="E2428" s="9" t="str">
        <f>_xlfn.XLOOKUP(D2428, Content!A:A, Content!C:C, "NONE")</f>
        <v>Kannada</v>
      </c>
    </row>
    <row r="2429" spans="1:5" x14ac:dyDescent="0.3">
      <c r="A2429" s="9">
        <v>10234</v>
      </c>
      <c r="B2429" s="10" cm="1">
        <f t="array" ref="B2429">_xlfn._xlws.FILTER(Bookings!C:C, (Bookings!A:A=A2429) * (Bookings!D:D="New"), "NONE")</f>
        <v>44033</v>
      </c>
      <c r="C2429" s="10">
        <v>45108</v>
      </c>
      <c r="D2429" s="9" t="str">
        <v>459528e0</v>
      </c>
      <c r="E2429" s="9" t="str">
        <f>_xlfn.XLOOKUP(D2429, Content!A:A, Content!C:C, "NONE")</f>
        <v>English</v>
      </c>
    </row>
    <row r="2430" spans="1:5" x14ac:dyDescent="0.3">
      <c r="A2430" s="9">
        <v>10234</v>
      </c>
      <c r="B2430" s="10" cm="1">
        <f t="array" ref="B2430">_xlfn._xlws.FILTER(Bookings!C:C, (Bookings!A:A=A2430) * (Bookings!D:D="New"), "NONE")</f>
        <v>44033</v>
      </c>
      <c r="C2430" s="10">
        <v>45292</v>
      </c>
      <c r="D2430" s="9" t="str">
        <v>c1fb785c</v>
      </c>
      <c r="E2430" s="9" t="str">
        <f>_xlfn.XLOOKUP(D2430, Content!A:A, Content!C:C, "NONE")</f>
        <v>Malayalam</v>
      </c>
    </row>
    <row r="2431" spans="1:5" x14ac:dyDescent="0.3">
      <c r="A2431" s="9">
        <v>10234</v>
      </c>
      <c r="B2431" s="10" cm="1">
        <f t="array" ref="B2431">_xlfn._xlws.FILTER(Bookings!C:C, (Bookings!A:A=A2431) * (Bookings!D:D="New"), "NONE")</f>
        <v>44033</v>
      </c>
      <c r="C2431" s="10">
        <v>44805</v>
      </c>
      <c r="D2431" s="9" t="str">
        <v>e2949854</v>
      </c>
      <c r="E2431" s="9" t="str">
        <f>_xlfn.XLOOKUP(D2431, Content!A:A, Content!C:C, "NONE")</f>
        <v>Malayalam</v>
      </c>
    </row>
    <row r="2432" spans="1:5" x14ac:dyDescent="0.3">
      <c r="A2432" s="9">
        <v>10234</v>
      </c>
      <c r="B2432" s="10" cm="1">
        <f t="array" ref="B2432">_xlfn._xlws.FILTER(Bookings!C:C, (Bookings!A:A=A2432) * (Bookings!D:D="New"), "NONE")</f>
        <v>44033</v>
      </c>
      <c r="C2432" s="10">
        <v>45017</v>
      </c>
      <c r="D2432" s="9" t="str">
        <v>8ce0be18</v>
      </c>
      <c r="E2432" s="9" t="str">
        <f>_xlfn.XLOOKUP(D2432, Content!A:A, Content!C:C, "NONE")</f>
        <v>Telugu</v>
      </c>
    </row>
    <row r="2433" spans="1:5" x14ac:dyDescent="0.3">
      <c r="A2433" s="9">
        <v>10234</v>
      </c>
      <c r="B2433" s="10" cm="1">
        <f t="array" ref="B2433">_xlfn._xlws.FILTER(Bookings!C:C, (Bookings!A:A=A2433) * (Bookings!D:D="New"), "NONE")</f>
        <v>44033</v>
      </c>
      <c r="C2433" s="10">
        <v>44866</v>
      </c>
      <c r="D2433" s="9" t="str">
        <v>420e1019</v>
      </c>
      <c r="E2433" s="9" t="str">
        <f>_xlfn.XLOOKUP(D2433, Content!A:A, Content!C:C, "NONE")</f>
        <v>Tamil</v>
      </c>
    </row>
    <row r="2434" spans="1:5" x14ac:dyDescent="0.3">
      <c r="A2434" s="9">
        <v>10235</v>
      </c>
      <c r="B2434" s="10" cm="1">
        <f t="array" ref="B2434">_xlfn._xlws.FILTER(Bookings!C:C, (Bookings!A:A=A2434) * (Bookings!D:D="New"), "NONE")</f>
        <v>44843</v>
      </c>
      <c r="C2434" s="10">
        <v>44866</v>
      </c>
      <c r="D2434" s="9" t="str">
        <v>566c44a8</v>
      </c>
      <c r="E2434" s="9" t="str">
        <f>_xlfn.XLOOKUP(D2434, Content!A:A, Content!C:C, "NONE")</f>
        <v>Tamil</v>
      </c>
    </row>
    <row r="2435" spans="1:5" x14ac:dyDescent="0.3">
      <c r="A2435" s="9">
        <v>10235</v>
      </c>
      <c r="B2435" s="10" cm="1">
        <f t="array" ref="B2435">_xlfn._xlws.FILTER(Bookings!C:C, (Bookings!A:A=A2435) * (Bookings!D:D="New"), "NONE")</f>
        <v>44843</v>
      </c>
      <c r="C2435" s="10">
        <v>45078</v>
      </c>
      <c r="D2435" s="9" t="str">
        <v>3abe3a47</v>
      </c>
      <c r="E2435" s="9" t="str">
        <f>_xlfn.XLOOKUP(D2435, Content!A:A, Content!C:C, "NONE")</f>
        <v>English</v>
      </c>
    </row>
    <row r="2436" spans="1:5" x14ac:dyDescent="0.3">
      <c r="A2436" s="9">
        <v>10235</v>
      </c>
      <c r="B2436" s="10" cm="1">
        <f t="array" ref="B2436">_xlfn._xlws.FILTER(Bookings!C:C, (Bookings!A:A=A2436) * (Bookings!D:D="New"), "NONE")</f>
        <v>44843</v>
      </c>
      <c r="C2436" s="10">
        <v>45108</v>
      </c>
      <c r="D2436" s="9" t="str">
        <v>6d9b457c</v>
      </c>
      <c r="E2436" s="9" t="str">
        <f>_xlfn.XLOOKUP(D2436, Content!A:A, Content!C:C, "NONE")</f>
        <v>English</v>
      </c>
    </row>
    <row r="2437" spans="1:5" x14ac:dyDescent="0.3">
      <c r="A2437" s="9">
        <v>10235</v>
      </c>
      <c r="B2437" s="10" cm="1">
        <f t="array" ref="B2437">_xlfn._xlws.FILTER(Bookings!C:C, (Bookings!A:A=A2437) * (Bookings!D:D="New"), "NONE")</f>
        <v>44843</v>
      </c>
      <c r="C2437" s="10">
        <v>44774</v>
      </c>
      <c r="D2437" s="9" t="str">
        <v>c1fb785c</v>
      </c>
      <c r="E2437" s="9" t="str">
        <f>_xlfn.XLOOKUP(D2437, Content!A:A, Content!C:C, "NONE")</f>
        <v>Malayalam</v>
      </c>
    </row>
    <row r="2438" spans="1:5" x14ac:dyDescent="0.3">
      <c r="A2438" s="9">
        <v>10235</v>
      </c>
      <c r="B2438" s="10" cm="1">
        <f t="array" ref="B2438">_xlfn._xlws.FILTER(Bookings!C:C, (Bookings!A:A=A2438) * (Bookings!D:D="New"), "NONE")</f>
        <v>44843</v>
      </c>
      <c r="C2438" s="10">
        <v>44562</v>
      </c>
      <c r="D2438" s="9" t="str">
        <v>92becfc7</v>
      </c>
      <c r="E2438" s="9" t="str">
        <f>_xlfn.XLOOKUP(D2438, Content!A:A, Content!C:C, "NONE")</f>
        <v>Hindi</v>
      </c>
    </row>
    <row r="2439" spans="1:5" x14ac:dyDescent="0.3">
      <c r="A2439" s="9">
        <v>10235</v>
      </c>
      <c r="B2439" s="10" cm="1">
        <f t="array" ref="B2439">_xlfn._xlws.FILTER(Bookings!C:C, (Bookings!A:A=A2439) * (Bookings!D:D="New"), "NONE")</f>
        <v>44843</v>
      </c>
      <c r="C2439" s="10">
        <v>44986</v>
      </c>
      <c r="D2439" s="9" t="str">
        <v>2aac9072</v>
      </c>
      <c r="E2439" s="9" t="str">
        <f>_xlfn.XLOOKUP(D2439, Content!A:A, Content!C:C, "NONE")</f>
        <v>English</v>
      </c>
    </row>
    <row r="2440" spans="1:5" x14ac:dyDescent="0.3">
      <c r="A2440" s="9">
        <v>10235</v>
      </c>
      <c r="B2440" s="10" cm="1">
        <f t="array" ref="B2440">_xlfn._xlws.FILTER(Bookings!C:C, (Bookings!A:A=A2440) * (Bookings!D:D="New"), "NONE")</f>
        <v>44843</v>
      </c>
      <c r="C2440" s="10">
        <v>44774</v>
      </c>
      <c r="D2440" s="9" t="str">
        <v>a48a202b</v>
      </c>
      <c r="E2440" s="9" t="str">
        <f>_xlfn.XLOOKUP(D2440, Content!A:A, Content!C:C, "NONE")</f>
        <v>Telugu</v>
      </c>
    </row>
    <row r="2441" spans="1:5" x14ac:dyDescent="0.3">
      <c r="A2441" s="9">
        <v>10235</v>
      </c>
      <c r="B2441" s="10" cm="1">
        <f t="array" ref="B2441">_xlfn._xlws.FILTER(Bookings!C:C, (Bookings!A:A=A2441) * (Bookings!D:D="New"), "NONE")</f>
        <v>44843</v>
      </c>
      <c r="C2441" s="10">
        <v>45170</v>
      </c>
      <c r="D2441" s="9" t="str">
        <v>7fd28e87</v>
      </c>
      <c r="E2441" s="9" t="str">
        <f>_xlfn.XLOOKUP(D2441, Content!A:A, Content!C:C, "NONE")</f>
        <v>Malayalam</v>
      </c>
    </row>
    <row r="2442" spans="1:5" x14ac:dyDescent="0.3">
      <c r="A2442" s="9">
        <v>10235</v>
      </c>
      <c r="B2442" s="10" cm="1">
        <f t="array" ref="B2442">_xlfn._xlws.FILTER(Bookings!C:C, (Bookings!A:A=A2442) * (Bookings!D:D="New"), "NONE")</f>
        <v>44843</v>
      </c>
      <c r="C2442" s="10">
        <v>45383</v>
      </c>
      <c r="D2442" s="9" t="str">
        <v>40e9137d</v>
      </c>
      <c r="E2442" s="9" t="str">
        <f>_xlfn.XLOOKUP(D2442, Content!A:A, Content!C:C, "NONE")</f>
        <v>Telugu</v>
      </c>
    </row>
    <row r="2443" spans="1:5" x14ac:dyDescent="0.3">
      <c r="A2443" s="9">
        <v>10235</v>
      </c>
      <c r="B2443" s="10" cm="1">
        <f t="array" ref="B2443">_xlfn._xlws.FILTER(Bookings!C:C, (Bookings!A:A=A2443) * (Bookings!D:D="New"), "NONE")</f>
        <v>44843</v>
      </c>
      <c r="C2443" s="10">
        <v>45139</v>
      </c>
      <c r="D2443" s="9" t="str">
        <v>2e190b5a</v>
      </c>
      <c r="E2443" s="9" t="str">
        <f>_xlfn.XLOOKUP(D2443, Content!A:A, Content!C:C, "NONE")</f>
        <v>Tamil</v>
      </c>
    </row>
    <row r="2444" spans="1:5" x14ac:dyDescent="0.3">
      <c r="A2444" s="9">
        <v>10236</v>
      </c>
      <c r="B2444" s="10" cm="1">
        <f t="array" ref="B2444">_xlfn._xlws.FILTER(Bookings!C:C, (Bookings!A:A=A2444) * (Bookings!D:D="New"), "NONE")</f>
        <v>44466</v>
      </c>
      <c r="C2444" s="10">
        <v>45413</v>
      </c>
      <c r="D2444" s="9" t="str">
        <v>e0abb092</v>
      </c>
      <c r="E2444" s="9" t="str">
        <f>_xlfn.XLOOKUP(D2444, Content!A:A, Content!C:C, "NONE")</f>
        <v>Malayalam</v>
      </c>
    </row>
    <row r="2445" spans="1:5" x14ac:dyDescent="0.3">
      <c r="A2445" s="9">
        <v>10236</v>
      </c>
      <c r="B2445" s="10" cm="1">
        <f t="array" ref="B2445">_xlfn._xlws.FILTER(Bookings!C:C, (Bookings!A:A=A2445) * (Bookings!D:D="New"), "NONE")</f>
        <v>44466</v>
      </c>
      <c r="C2445" s="10">
        <v>45261</v>
      </c>
      <c r="D2445" s="9" t="str">
        <v>c9f9dfdb</v>
      </c>
      <c r="E2445" s="9" t="str">
        <f>_xlfn.XLOOKUP(D2445, Content!A:A, Content!C:C, "NONE")</f>
        <v>Kannada</v>
      </c>
    </row>
    <row r="2446" spans="1:5" x14ac:dyDescent="0.3">
      <c r="A2446" s="9">
        <v>10236</v>
      </c>
      <c r="B2446" s="10" cm="1">
        <f t="array" ref="B2446">_xlfn._xlws.FILTER(Bookings!C:C, (Bookings!A:A=A2446) * (Bookings!D:D="New"), "NONE")</f>
        <v>44466</v>
      </c>
      <c r="C2446" s="10">
        <v>44682</v>
      </c>
      <c r="D2446" s="9" t="str">
        <v>f72d44e6</v>
      </c>
      <c r="E2446" s="9" t="str">
        <f>_xlfn.XLOOKUP(D2446, Content!A:A, Content!C:C, "NONE")</f>
        <v>Malayalam</v>
      </c>
    </row>
    <row r="2447" spans="1:5" x14ac:dyDescent="0.3">
      <c r="A2447" s="9">
        <v>10236</v>
      </c>
      <c r="B2447" s="10" cm="1">
        <f t="array" ref="B2447">_xlfn._xlws.FILTER(Bookings!C:C, (Bookings!A:A=A2447) * (Bookings!D:D="New"), "NONE")</f>
        <v>44466</v>
      </c>
      <c r="C2447" s="10">
        <v>44927</v>
      </c>
      <c r="D2447" s="9" t="str">
        <v>9452bf77</v>
      </c>
      <c r="E2447" s="9" t="str">
        <f>_xlfn.XLOOKUP(D2447, Content!A:A, Content!C:C, "NONE")</f>
        <v>English</v>
      </c>
    </row>
    <row r="2448" spans="1:5" x14ac:dyDescent="0.3">
      <c r="A2448" s="9">
        <v>10236</v>
      </c>
      <c r="B2448" s="10" cm="1">
        <f t="array" ref="B2448">_xlfn._xlws.FILTER(Bookings!C:C, (Bookings!A:A=A2448) * (Bookings!D:D="New"), "NONE")</f>
        <v>44466</v>
      </c>
      <c r="C2448" s="10">
        <v>44562</v>
      </c>
      <c r="D2448" s="9" t="str">
        <v>ae026103</v>
      </c>
      <c r="E2448" s="9" t="str">
        <f>_xlfn.XLOOKUP(D2448, Content!A:A, Content!C:C, "NONE")</f>
        <v>Kannada</v>
      </c>
    </row>
    <row r="2449" spans="1:5" x14ac:dyDescent="0.3">
      <c r="A2449" s="9">
        <v>10236</v>
      </c>
      <c r="B2449" s="10" cm="1">
        <f t="array" ref="B2449">_xlfn._xlws.FILTER(Bookings!C:C, (Bookings!A:A=A2449) * (Bookings!D:D="New"), "NONE")</f>
        <v>44466</v>
      </c>
      <c r="C2449" s="10">
        <v>44562</v>
      </c>
      <c r="D2449" s="9" t="str">
        <v>921da29a</v>
      </c>
      <c r="E2449" s="9" t="str">
        <f>_xlfn.XLOOKUP(D2449, Content!A:A, Content!C:C, "NONE")</f>
        <v>English</v>
      </c>
    </row>
    <row r="2450" spans="1:5" x14ac:dyDescent="0.3">
      <c r="A2450" s="9">
        <v>10236</v>
      </c>
      <c r="B2450" s="10" cm="1">
        <f t="array" ref="B2450">_xlfn._xlws.FILTER(Bookings!C:C, (Bookings!A:A=A2450) * (Bookings!D:D="New"), "NONE")</f>
        <v>44466</v>
      </c>
      <c r="C2450" s="10">
        <v>45505</v>
      </c>
      <c r="D2450" s="9" t="str">
        <v>b9f74c1c</v>
      </c>
      <c r="E2450" s="9" t="str">
        <f>_xlfn.XLOOKUP(D2450, Content!A:A, Content!C:C, "NONE")</f>
        <v>Malayalam</v>
      </c>
    </row>
    <row r="2451" spans="1:5" x14ac:dyDescent="0.3">
      <c r="A2451" s="9">
        <v>10236</v>
      </c>
      <c r="B2451" s="10" cm="1">
        <f t="array" ref="B2451">_xlfn._xlws.FILTER(Bookings!C:C, (Bookings!A:A=A2451) * (Bookings!D:D="New"), "NONE")</f>
        <v>44466</v>
      </c>
      <c r="C2451" s="10">
        <v>45231</v>
      </c>
      <c r="D2451" s="9" t="str">
        <v>ed012678</v>
      </c>
      <c r="E2451" s="9" t="str">
        <f>_xlfn.XLOOKUP(D2451, Content!A:A, Content!C:C, "NONE")</f>
        <v>Telugu</v>
      </c>
    </row>
    <row r="2452" spans="1:5" x14ac:dyDescent="0.3">
      <c r="A2452" s="9">
        <v>10236</v>
      </c>
      <c r="B2452" s="10" cm="1">
        <f t="array" ref="B2452">_xlfn._xlws.FILTER(Bookings!C:C, (Bookings!A:A=A2452) * (Bookings!D:D="New"), "NONE")</f>
        <v>44466</v>
      </c>
      <c r="C2452" s="10">
        <v>45566</v>
      </c>
      <c r="D2452" s="9" t="str">
        <v>5b93d799</v>
      </c>
      <c r="E2452" s="9" t="str">
        <f>_xlfn.XLOOKUP(D2452, Content!A:A, Content!C:C, "NONE")</f>
        <v>English</v>
      </c>
    </row>
    <row r="2453" spans="1:5" x14ac:dyDescent="0.3">
      <c r="A2453" s="9">
        <v>10236</v>
      </c>
      <c r="B2453" s="10" cm="1">
        <f t="array" ref="B2453">_xlfn._xlws.FILTER(Bookings!C:C, (Bookings!A:A=A2453) * (Bookings!D:D="New"), "NONE")</f>
        <v>44466</v>
      </c>
      <c r="C2453" s="10">
        <v>45474</v>
      </c>
      <c r="D2453" s="9" t="str">
        <v>2aac9072</v>
      </c>
      <c r="E2453" s="9" t="str">
        <f>_xlfn.XLOOKUP(D2453, Content!A:A, Content!C:C, "NONE")</f>
        <v>English</v>
      </c>
    </row>
    <row r="2454" spans="1:5" x14ac:dyDescent="0.3">
      <c r="A2454" s="9">
        <v>10236</v>
      </c>
      <c r="B2454" s="10" cm="1">
        <f t="array" ref="B2454">_xlfn._xlws.FILTER(Bookings!C:C, (Bookings!A:A=A2454) * (Bookings!D:D="New"), "NONE")</f>
        <v>44466</v>
      </c>
      <c r="C2454" s="10">
        <v>45627</v>
      </c>
      <c r="D2454" s="9" t="str">
        <v>b06fbc58</v>
      </c>
      <c r="E2454" s="9" t="str">
        <f>_xlfn.XLOOKUP(D2454, Content!A:A, Content!C:C, "NONE")</f>
        <v>Telugu</v>
      </c>
    </row>
    <row r="2455" spans="1:5" x14ac:dyDescent="0.3">
      <c r="A2455" s="9">
        <v>10237</v>
      </c>
      <c r="B2455" s="10" cm="1">
        <f t="array" ref="B2455">_xlfn._xlws.FILTER(Bookings!C:C, (Bookings!A:A=A2455) * (Bookings!D:D="New"), "NONE")</f>
        <v>44972</v>
      </c>
      <c r="C2455" s="10">
        <v>44743</v>
      </c>
      <c r="D2455" s="9" t="str">
        <v>7495495f</v>
      </c>
      <c r="E2455" s="9" t="str">
        <f>_xlfn.XLOOKUP(D2455, Content!A:A, Content!C:C, "NONE")</f>
        <v>Malayalam</v>
      </c>
    </row>
    <row r="2456" spans="1:5" x14ac:dyDescent="0.3">
      <c r="A2456" s="9">
        <v>10237</v>
      </c>
      <c r="B2456" s="10" cm="1">
        <f t="array" ref="B2456">_xlfn._xlws.FILTER(Bookings!C:C, (Bookings!A:A=A2456) * (Bookings!D:D="New"), "NONE")</f>
        <v>44972</v>
      </c>
      <c r="C2456" s="10">
        <v>45474</v>
      </c>
      <c r="D2456" s="9" t="str">
        <v>6148f50b</v>
      </c>
      <c r="E2456" s="9" t="str">
        <f>_xlfn.XLOOKUP(D2456, Content!A:A, Content!C:C, "NONE")</f>
        <v>Tamil</v>
      </c>
    </row>
    <row r="2457" spans="1:5" x14ac:dyDescent="0.3">
      <c r="A2457" s="9">
        <v>10237</v>
      </c>
      <c r="B2457" s="10" cm="1">
        <f t="array" ref="B2457">_xlfn._xlws.FILTER(Bookings!C:C, (Bookings!A:A=A2457) * (Bookings!D:D="New"), "NONE")</f>
        <v>44972</v>
      </c>
      <c r="C2457" s="10">
        <v>45413</v>
      </c>
      <c r="D2457" s="9" t="str">
        <v>ae026103</v>
      </c>
      <c r="E2457" s="9" t="str">
        <f>_xlfn.XLOOKUP(D2457, Content!A:A, Content!C:C, "NONE")</f>
        <v>Kannada</v>
      </c>
    </row>
    <row r="2458" spans="1:5" x14ac:dyDescent="0.3">
      <c r="A2458" s="9">
        <v>10237</v>
      </c>
      <c r="B2458" s="10" cm="1">
        <f t="array" ref="B2458">_xlfn._xlws.FILTER(Bookings!C:C, (Bookings!A:A=A2458) * (Bookings!D:D="New"), "NONE")</f>
        <v>44972</v>
      </c>
      <c r="C2458" s="10">
        <v>44593</v>
      </c>
      <c r="D2458" s="9" t="str">
        <v>c9f9dfdb</v>
      </c>
      <c r="E2458" s="9" t="str">
        <f>_xlfn.XLOOKUP(D2458, Content!A:A, Content!C:C, "NONE")</f>
        <v>Kannada</v>
      </c>
    </row>
    <row r="2459" spans="1:5" x14ac:dyDescent="0.3">
      <c r="A2459" s="9">
        <v>10237</v>
      </c>
      <c r="B2459" s="10" cm="1">
        <f t="array" ref="B2459">_xlfn._xlws.FILTER(Bookings!C:C, (Bookings!A:A=A2459) * (Bookings!D:D="New"), "NONE")</f>
        <v>44972</v>
      </c>
      <c r="C2459" s="10">
        <v>44958</v>
      </c>
      <c r="D2459" s="9" t="str">
        <v>39c8c16a</v>
      </c>
      <c r="E2459" s="9" t="str">
        <f>_xlfn.XLOOKUP(D2459, Content!A:A, Content!C:C, "NONE")</f>
        <v>Malayalam</v>
      </c>
    </row>
    <row r="2460" spans="1:5" x14ac:dyDescent="0.3">
      <c r="A2460" s="9">
        <v>10237</v>
      </c>
      <c r="B2460" s="10" cm="1">
        <f t="array" ref="B2460">_xlfn._xlws.FILTER(Bookings!C:C, (Bookings!A:A=A2460) * (Bookings!D:D="New"), "NONE")</f>
        <v>44972</v>
      </c>
      <c r="C2460" s="10">
        <v>44682</v>
      </c>
      <c r="D2460" s="9" t="str">
        <v>10101146</v>
      </c>
      <c r="E2460" s="9" t="str">
        <f>_xlfn.XLOOKUP(D2460, Content!A:A, Content!C:C, "NONE")</f>
        <v>Telugu</v>
      </c>
    </row>
    <row r="2461" spans="1:5" x14ac:dyDescent="0.3">
      <c r="A2461" s="9">
        <v>10237</v>
      </c>
      <c r="B2461" s="10" cm="1">
        <f t="array" ref="B2461">_xlfn._xlws.FILTER(Bookings!C:C, (Bookings!A:A=A2461) * (Bookings!D:D="New"), "NONE")</f>
        <v>44972</v>
      </c>
      <c r="C2461" s="10">
        <v>45017</v>
      </c>
      <c r="D2461" s="9" t="str">
        <v>19351768</v>
      </c>
      <c r="E2461" s="9" t="str">
        <f>_xlfn.XLOOKUP(D2461, Content!A:A, Content!C:C, "NONE")</f>
        <v>Malayalam</v>
      </c>
    </row>
    <row r="2462" spans="1:5" x14ac:dyDescent="0.3">
      <c r="A2462" s="9">
        <v>10237</v>
      </c>
      <c r="B2462" s="10" cm="1">
        <f t="array" ref="B2462">_xlfn._xlws.FILTER(Bookings!C:C, (Bookings!A:A=A2462) * (Bookings!D:D="New"), "NONE")</f>
        <v>44972</v>
      </c>
      <c r="C2462" s="10">
        <v>45597</v>
      </c>
      <c r="D2462" s="9" t="str">
        <v>586db896</v>
      </c>
      <c r="E2462" s="9" t="str">
        <f>_xlfn.XLOOKUP(D2462, Content!A:A, Content!C:C, "NONE")</f>
        <v>Tamil</v>
      </c>
    </row>
    <row r="2463" spans="1:5" x14ac:dyDescent="0.3">
      <c r="A2463" s="9">
        <v>10237</v>
      </c>
      <c r="B2463" s="10" cm="1">
        <f t="array" ref="B2463">_xlfn._xlws.FILTER(Bookings!C:C, (Bookings!A:A=A2463) * (Bookings!D:D="New"), "NONE")</f>
        <v>44972</v>
      </c>
      <c r="C2463" s="10">
        <v>44774</v>
      </c>
      <c r="D2463" s="9" t="str">
        <v>5833d4f3</v>
      </c>
      <c r="E2463" s="9" t="str">
        <f>_xlfn.XLOOKUP(D2463, Content!A:A, Content!C:C, "NONE")</f>
        <v>Malayalam</v>
      </c>
    </row>
    <row r="2464" spans="1:5" x14ac:dyDescent="0.3">
      <c r="A2464" s="9">
        <v>10237</v>
      </c>
      <c r="B2464" s="10" cm="1">
        <f t="array" ref="B2464">_xlfn._xlws.FILTER(Bookings!C:C, (Bookings!A:A=A2464) * (Bookings!D:D="New"), "NONE")</f>
        <v>44972</v>
      </c>
      <c r="C2464" s="10">
        <v>45323</v>
      </c>
      <c r="D2464" s="9" t="str">
        <v>b142e834</v>
      </c>
      <c r="E2464" s="9" t="str">
        <f>_xlfn.XLOOKUP(D2464, Content!A:A, Content!C:C, "NONE")</f>
        <v>Hindi</v>
      </c>
    </row>
    <row r="2465" spans="1:5" x14ac:dyDescent="0.3">
      <c r="A2465" s="9">
        <v>10237</v>
      </c>
      <c r="B2465" s="10" cm="1">
        <f t="array" ref="B2465">_xlfn._xlws.FILTER(Bookings!C:C, (Bookings!A:A=A2465) * (Bookings!D:D="New"), "NONE")</f>
        <v>44972</v>
      </c>
      <c r="C2465" s="10">
        <v>45047</v>
      </c>
      <c r="D2465" s="9" t="str">
        <v>5c52d1ad</v>
      </c>
      <c r="E2465" s="9" t="str">
        <f>_xlfn.XLOOKUP(D2465, Content!A:A, Content!C:C, "NONE")</f>
        <v>Telugu</v>
      </c>
    </row>
    <row r="2466" spans="1:5" x14ac:dyDescent="0.3">
      <c r="A2466" s="9">
        <v>10237</v>
      </c>
      <c r="B2466" s="10" cm="1">
        <f t="array" ref="B2466">_xlfn._xlws.FILTER(Bookings!C:C, (Bookings!A:A=A2466) * (Bookings!D:D="New"), "NONE")</f>
        <v>44972</v>
      </c>
      <c r="C2466" s="10">
        <v>44896</v>
      </c>
      <c r="D2466" s="9" t="str">
        <v>2f9c6d63</v>
      </c>
      <c r="E2466" s="9" t="str">
        <f>_xlfn.XLOOKUP(D2466, Content!A:A, Content!C:C, "NONE")</f>
        <v>Tamil</v>
      </c>
    </row>
    <row r="2467" spans="1:5" x14ac:dyDescent="0.3">
      <c r="A2467" s="9">
        <v>10237</v>
      </c>
      <c r="B2467" s="10" cm="1">
        <f t="array" ref="B2467">_xlfn._xlws.FILTER(Bookings!C:C, (Bookings!A:A=A2467) * (Bookings!D:D="New"), "NONE")</f>
        <v>44972</v>
      </c>
      <c r="C2467" s="10">
        <v>44896</v>
      </c>
      <c r="D2467" s="9" t="str">
        <v>d6e6f4af</v>
      </c>
      <c r="E2467" s="9" t="str">
        <f>_xlfn.XLOOKUP(D2467, Content!A:A, Content!C:C, "NONE")</f>
        <v>Malayalam</v>
      </c>
    </row>
    <row r="2468" spans="1:5" x14ac:dyDescent="0.3">
      <c r="A2468" s="9">
        <v>10237</v>
      </c>
      <c r="B2468" s="10" cm="1">
        <f t="array" ref="B2468">_xlfn._xlws.FILTER(Bookings!C:C, (Bookings!A:A=A2468) * (Bookings!D:D="New"), "NONE")</f>
        <v>44972</v>
      </c>
      <c r="C2468" s="10">
        <v>45200</v>
      </c>
      <c r="D2468" s="9" t="str">
        <v>40fb817f</v>
      </c>
      <c r="E2468" s="9" t="str">
        <f>_xlfn.XLOOKUP(D2468, Content!A:A, Content!C:C, "NONE")</f>
        <v>Kannada</v>
      </c>
    </row>
    <row r="2469" spans="1:5" x14ac:dyDescent="0.3">
      <c r="A2469" s="9">
        <v>10238</v>
      </c>
      <c r="B2469" s="10" cm="1">
        <f t="array" ref="B2469">_xlfn._xlws.FILTER(Bookings!C:C, (Bookings!A:A=A2469) * (Bookings!D:D="New"), "NONE")</f>
        <v>44318</v>
      </c>
      <c r="C2469" s="10">
        <v>44805</v>
      </c>
      <c r="D2469" s="9" t="str">
        <v>9452bf77</v>
      </c>
      <c r="E2469" s="9" t="str">
        <f>_xlfn.XLOOKUP(D2469, Content!A:A, Content!C:C, "NONE")</f>
        <v>English</v>
      </c>
    </row>
    <row r="2470" spans="1:5" x14ac:dyDescent="0.3">
      <c r="A2470" s="9">
        <v>10238</v>
      </c>
      <c r="B2470" s="10" cm="1">
        <f t="array" ref="B2470">_xlfn._xlws.FILTER(Bookings!C:C, (Bookings!A:A=A2470) * (Bookings!D:D="New"), "NONE")</f>
        <v>44318</v>
      </c>
      <c r="C2470" s="10">
        <v>45323</v>
      </c>
      <c r="D2470" s="9" t="str">
        <v>6d98c117</v>
      </c>
      <c r="E2470" s="9" t="str">
        <f>_xlfn.XLOOKUP(D2470, Content!A:A, Content!C:C, "NONE")</f>
        <v>English</v>
      </c>
    </row>
    <row r="2471" spans="1:5" x14ac:dyDescent="0.3">
      <c r="A2471" s="9">
        <v>10238</v>
      </c>
      <c r="B2471" s="10" cm="1">
        <f t="array" ref="B2471">_xlfn._xlws.FILTER(Bookings!C:C, (Bookings!A:A=A2471) * (Bookings!D:D="New"), "NONE")</f>
        <v>44318</v>
      </c>
      <c r="C2471" s="10">
        <v>44621</v>
      </c>
      <c r="D2471" s="9" t="str">
        <v>6148f50b</v>
      </c>
      <c r="E2471" s="9" t="str">
        <f>_xlfn.XLOOKUP(D2471, Content!A:A, Content!C:C, "NONE")</f>
        <v>Tamil</v>
      </c>
    </row>
    <row r="2472" spans="1:5" x14ac:dyDescent="0.3">
      <c r="A2472" s="9">
        <v>10238</v>
      </c>
      <c r="B2472" s="10" cm="1">
        <f t="array" ref="B2472">_xlfn._xlws.FILTER(Bookings!C:C, (Bookings!A:A=A2472) * (Bookings!D:D="New"), "NONE")</f>
        <v>44318</v>
      </c>
      <c r="C2472" s="10">
        <v>45536</v>
      </c>
      <c r="D2472" s="9" t="str">
        <v>1b7fe76a</v>
      </c>
      <c r="E2472" s="9" t="str">
        <f>_xlfn.XLOOKUP(D2472, Content!A:A, Content!C:C, "NONE")</f>
        <v>Kannada</v>
      </c>
    </row>
    <row r="2473" spans="1:5" x14ac:dyDescent="0.3">
      <c r="A2473" s="9">
        <v>10238</v>
      </c>
      <c r="B2473" s="10" cm="1">
        <f t="array" ref="B2473">_xlfn._xlws.FILTER(Bookings!C:C, (Bookings!A:A=A2473) * (Bookings!D:D="New"), "NONE")</f>
        <v>44318</v>
      </c>
      <c r="C2473" s="10">
        <v>44958</v>
      </c>
      <c r="D2473" s="9" t="str">
        <v>3abe3a47</v>
      </c>
      <c r="E2473" s="9" t="str">
        <f>_xlfn.XLOOKUP(D2473, Content!A:A, Content!C:C, "NONE")</f>
        <v>English</v>
      </c>
    </row>
    <row r="2474" spans="1:5" x14ac:dyDescent="0.3">
      <c r="A2474" s="9">
        <v>10238</v>
      </c>
      <c r="B2474" s="10" cm="1">
        <f t="array" ref="B2474">_xlfn._xlws.FILTER(Bookings!C:C, (Bookings!A:A=A2474) * (Bookings!D:D="New"), "NONE")</f>
        <v>44318</v>
      </c>
      <c r="C2474" s="10">
        <v>45597</v>
      </c>
      <c r="D2474" s="9" t="str">
        <v>0cbc4720</v>
      </c>
      <c r="E2474" s="9" t="str">
        <f>_xlfn.XLOOKUP(D2474, Content!A:A, Content!C:C, "NONE")</f>
        <v>Hindi</v>
      </c>
    </row>
    <row r="2475" spans="1:5" x14ac:dyDescent="0.3">
      <c r="A2475" s="9">
        <v>10238</v>
      </c>
      <c r="B2475" s="10" cm="1">
        <f t="array" ref="B2475">_xlfn._xlws.FILTER(Bookings!C:C, (Bookings!A:A=A2475) * (Bookings!D:D="New"), "NONE")</f>
        <v>44318</v>
      </c>
      <c r="C2475" s="10">
        <v>45078</v>
      </c>
      <c r="D2475" s="9" t="str">
        <v>74c9ff93</v>
      </c>
      <c r="E2475" s="9" t="str">
        <f>_xlfn.XLOOKUP(D2475, Content!A:A, Content!C:C, "NONE")</f>
        <v>English</v>
      </c>
    </row>
    <row r="2476" spans="1:5" x14ac:dyDescent="0.3">
      <c r="A2476" s="9">
        <v>10238</v>
      </c>
      <c r="B2476" s="10" cm="1">
        <f t="array" ref="B2476">_xlfn._xlws.FILTER(Bookings!C:C, (Bookings!A:A=A2476) * (Bookings!D:D="New"), "NONE")</f>
        <v>44318</v>
      </c>
      <c r="C2476" s="10">
        <v>45170</v>
      </c>
      <c r="D2476" s="9" t="str">
        <v>9544ce3b</v>
      </c>
      <c r="E2476" s="9" t="str">
        <f>_xlfn.XLOOKUP(D2476, Content!A:A, Content!C:C, "NONE")</f>
        <v>English</v>
      </c>
    </row>
    <row r="2477" spans="1:5" x14ac:dyDescent="0.3">
      <c r="A2477" s="9">
        <v>10239</v>
      </c>
      <c r="B2477" s="10" cm="1">
        <f t="array" ref="B2477">_xlfn._xlws.FILTER(Bookings!C:C, (Bookings!A:A=A2477) * (Bookings!D:D="New"), "NONE")</f>
        <v>45144</v>
      </c>
      <c r="C2477" s="10">
        <v>45231</v>
      </c>
      <c r="D2477" s="9" t="str">
        <v>8ce0be18</v>
      </c>
      <c r="E2477" s="9" t="str">
        <f>_xlfn.XLOOKUP(D2477, Content!A:A, Content!C:C, "NONE")</f>
        <v>Telugu</v>
      </c>
    </row>
    <row r="2478" spans="1:5" x14ac:dyDescent="0.3">
      <c r="A2478" s="9">
        <v>10239</v>
      </c>
      <c r="B2478" s="10" cm="1">
        <f t="array" ref="B2478">_xlfn._xlws.FILTER(Bookings!C:C, (Bookings!A:A=A2478) * (Bookings!D:D="New"), "NONE")</f>
        <v>45144</v>
      </c>
      <c r="C2478" s="10">
        <v>45078</v>
      </c>
      <c r="D2478" s="9" t="str">
        <v>07976026</v>
      </c>
      <c r="E2478" s="9" t="str">
        <f>_xlfn.XLOOKUP(D2478, Content!A:A, Content!C:C, "NONE")</f>
        <v>Malayalam</v>
      </c>
    </row>
    <row r="2479" spans="1:5" x14ac:dyDescent="0.3">
      <c r="A2479" s="9">
        <v>10239</v>
      </c>
      <c r="B2479" s="10" cm="1">
        <f t="array" ref="B2479">_xlfn._xlws.FILTER(Bookings!C:C, (Bookings!A:A=A2479) * (Bookings!D:D="New"), "NONE")</f>
        <v>45144</v>
      </c>
      <c r="C2479" s="10">
        <v>45352</v>
      </c>
      <c r="D2479" s="9" t="str">
        <v>39c8c16a</v>
      </c>
      <c r="E2479" s="9" t="str">
        <f>_xlfn.XLOOKUP(D2479, Content!A:A, Content!C:C, "NONE")</f>
        <v>Malayalam</v>
      </c>
    </row>
    <row r="2480" spans="1:5" x14ac:dyDescent="0.3">
      <c r="A2480" s="9">
        <v>10239</v>
      </c>
      <c r="B2480" s="10" cm="1">
        <f t="array" ref="B2480">_xlfn._xlws.FILTER(Bookings!C:C, (Bookings!A:A=A2480) * (Bookings!D:D="New"), "NONE")</f>
        <v>45144</v>
      </c>
      <c r="C2480" s="10">
        <v>44774</v>
      </c>
      <c r="D2480" s="9" t="str">
        <v>1187d074</v>
      </c>
      <c r="E2480" s="9" t="str">
        <f>_xlfn.XLOOKUP(D2480, Content!A:A, Content!C:C, "NONE")</f>
        <v>English</v>
      </c>
    </row>
    <row r="2481" spans="1:5" x14ac:dyDescent="0.3">
      <c r="A2481" s="9">
        <v>10239</v>
      </c>
      <c r="B2481" s="10" cm="1">
        <f t="array" ref="B2481">_xlfn._xlws.FILTER(Bookings!C:C, (Bookings!A:A=A2481) * (Bookings!D:D="New"), "NONE")</f>
        <v>45144</v>
      </c>
      <c r="C2481" s="10">
        <v>44774</v>
      </c>
      <c r="D2481" s="9" t="str">
        <v>19351768</v>
      </c>
      <c r="E2481" s="9" t="str">
        <f>_xlfn.XLOOKUP(D2481, Content!A:A, Content!C:C, "NONE")</f>
        <v>Malayalam</v>
      </c>
    </row>
    <row r="2482" spans="1:5" x14ac:dyDescent="0.3">
      <c r="A2482" s="9">
        <v>10239</v>
      </c>
      <c r="B2482" s="10" cm="1">
        <f t="array" ref="B2482">_xlfn._xlws.FILTER(Bookings!C:C, (Bookings!A:A=A2482) * (Bookings!D:D="New"), "NONE")</f>
        <v>45144</v>
      </c>
      <c r="C2482" s="10">
        <v>45444</v>
      </c>
      <c r="D2482" s="9" t="str">
        <v>fe8686d0</v>
      </c>
      <c r="E2482" s="9" t="str">
        <f>_xlfn.XLOOKUP(D2482, Content!A:A, Content!C:C, "NONE")</f>
        <v>Telugu</v>
      </c>
    </row>
    <row r="2483" spans="1:5" x14ac:dyDescent="0.3">
      <c r="A2483" s="9">
        <v>10239</v>
      </c>
      <c r="B2483" s="10" cm="1">
        <f t="array" ref="B2483">_xlfn._xlws.FILTER(Bookings!C:C, (Bookings!A:A=A2483) * (Bookings!D:D="New"), "NONE")</f>
        <v>45144</v>
      </c>
      <c r="C2483" s="10">
        <v>44774</v>
      </c>
      <c r="D2483" s="9" t="str">
        <v>fe99e0ba</v>
      </c>
      <c r="E2483" s="9" t="str">
        <f>_xlfn.XLOOKUP(D2483, Content!A:A, Content!C:C, "NONE")</f>
        <v>English</v>
      </c>
    </row>
    <row r="2484" spans="1:5" x14ac:dyDescent="0.3">
      <c r="A2484" s="9">
        <v>10239</v>
      </c>
      <c r="B2484" s="10" cm="1">
        <f t="array" ref="B2484">_xlfn._xlws.FILTER(Bookings!C:C, (Bookings!A:A=A2484) * (Bookings!D:D="New"), "NONE")</f>
        <v>45144</v>
      </c>
      <c r="C2484" s="10">
        <v>44621</v>
      </c>
      <c r="D2484" s="9" t="str">
        <v>607da286</v>
      </c>
      <c r="E2484" s="9" t="str">
        <f>_xlfn.XLOOKUP(D2484, Content!A:A, Content!C:C, "NONE")</f>
        <v>Kannada</v>
      </c>
    </row>
    <row r="2485" spans="1:5" x14ac:dyDescent="0.3">
      <c r="A2485" s="9">
        <v>10240</v>
      </c>
      <c r="B2485" s="10" cm="1">
        <f t="array" ref="B2485">_xlfn._xlws.FILTER(Bookings!C:C, (Bookings!A:A=A2485) * (Bookings!D:D="New"), "NONE")</f>
        <v>44458</v>
      </c>
      <c r="C2485" s="10">
        <v>45017</v>
      </c>
      <c r="D2485" s="9" t="str">
        <v>5988d89d</v>
      </c>
      <c r="E2485" s="9" t="str">
        <f>_xlfn.XLOOKUP(D2485, Content!A:A, Content!C:C, "NONE")</f>
        <v>Hindi</v>
      </c>
    </row>
    <row r="2486" spans="1:5" x14ac:dyDescent="0.3">
      <c r="A2486" s="9">
        <v>10240</v>
      </c>
      <c r="B2486" s="10" cm="1">
        <f t="array" ref="B2486">_xlfn._xlws.FILTER(Bookings!C:C, (Bookings!A:A=A2486) * (Bookings!D:D="New"), "NONE")</f>
        <v>44458</v>
      </c>
      <c r="C2486" s="10">
        <v>44621</v>
      </c>
      <c r="D2486" s="9" t="str">
        <v>fd1ad95a</v>
      </c>
      <c r="E2486" s="9" t="str">
        <f>_xlfn.XLOOKUP(D2486, Content!A:A, Content!C:C, "NONE")</f>
        <v>English</v>
      </c>
    </row>
    <row r="2487" spans="1:5" x14ac:dyDescent="0.3">
      <c r="A2487" s="9">
        <v>10240</v>
      </c>
      <c r="B2487" s="10" cm="1">
        <f t="array" ref="B2487">_xlfn._xlws.FILTER(Bookings!C:C, (Bookings!A:A=A2487) * (Bookings!D:D="New"), "NONE")</f>
        <v>44458</v>
      </c>
      <c r="C2487" s="10">
        <v>45200</v>
      </c>
      <c r="D2487" s="9" t="str">
        <v>2f9c6d63</v>
      </c>
      <c r="E2487" s="9" t="str">
        <f>_xlfn.XLOOKUP(D2487, Content!A:A, Content!C:C, "NONE")</f>
        <v>Tamil</v>
      </c>
    </row>
    <row r="2488" spans="1:5" x14ac:dyDescent="0.3">
      <c r="A2488" s="9">
        <v>10240</v>
      </c>
      <c r="B2488" s="10" cm="1">
        <f t="array" ref="B2488">_xlfn._xlws.FILTER(Bookings!C:C, (Bookings!A:A=A2488) * (Bookings!D:D="New"), "NONE")</f>
        <v>44458</v>
      </c>
      <c r="C2488" s="10">
        <v>45139</v>
      </c>
      <c r="D2488" s="9" t="str">
        <v>75fa1246</v>
      </c>
      <c r="E2488" s="9" t="str">
        <f>_xlfn.XLOOKUP(D2488, Content!A:A, Content!C:C, "NONE")</f>
        <v>Tamil</v>
      </c>
    </row>
    <row r="2489" spans="1:5" x14ac:dyDescent="0.3">
      <c r="A2489" s="9">
        <v>10240</v>
      </c>
      <c r="B2489" s="10" cm="1">
        <f t="array" ref="B2489">_xlfn._xlws.FILTER(Bookings!C:C, (Bookings!A:A=A2489) * (Bookings!D:D="New"), "NONE")</f>
        <v>44458</v>
      </c>
      <c r="C2489" s="10">
        <v>44743</v>
      </c>
      <c r="D2489" s="9" t="str">
        <v>420e1019</v>
      </c>
      <c r="E2489" s="9" t="str">
        <f>_xlfn.XLOOKUP(D2489, Content!A:A, Content!C:C, "NONE")</f>
        <v>Tamil</v>
      </c>
    </row>
    <row r="2490" spans="1:5" x14ac:dyDescent="0.3">
      <c r="A2490" s="9">
        <v>10240</v>
      </c>
      <c r="B2490" s="10" cm="1">
        <f t="array" ref="B2490">_xlfn._xlws.FILTER(Bookings!C:C, (Bookings!A:A=A2490) * (Bookings!D:D="New"), "NONE")</f>
        <v>44458</v>
      </c>
      <c r="C2490" s="10">
        <v>45566</v>
      </c>
      <c r="D2490" s="9" t="str">
        <v>7e543bc4</v>
      </c>
      <c r="E2490" s="9" t="str">
        <f>_xlfn.XLOOKUP(D2490, Content!A:A, Content!C:C, "NONE")</f>
        <v>Malayalam</v>
      </c>
    </row>
    <row r="2491" spans="1:5" x14ac:dyDescent="0.3">
      <c r="A2491" s="9">
        <v>10240</v>
      </c>
      <c r="B2491" s="10" cm="1">
        <f t="array" ref="B2491">_xlfn._xlws.FILTER(Bookings!C:C, (Bookings!A:A=A2491) * (Bookings!D:D="New"), "NONE")</f>
        <v>44458</v>
      </c>
      <c r="C2491" s="10">
        <v>44835</v>
      </c>
      <c r="D2491" s="9" t="str">
        <v>7fd28e87</v>
      </c>
      <c r="E2491" s="9" t="str">
        <f>_xlfn.XLOOKUP(D2491, Content!A:A, Content!C:C, "NONE")</f>
        <v>Malayalam</v>
      </c>
    </row>
    <row r="2492" spans="1:5" x14ac:dyDescent="0.3">
      <c r="A2492" s="9">
        <v>10241</v>
      </c>
      <c r="B2492" s="10" cm="1">
        <f t="array" ref="B2492">_xlfn._xlws.FILTER(Bookings!C:C, (Bookings!A:A=A2492) * (Bookings!D:D="New"), "NONE")</f>
        <v>45081</v>
      </c>
      <c r="C2492" s="10">
        <v>44562</v>
      </c>
      <c r="D2492" s="9" t="str">
        <v>30bb7728</v>
      </c>
      <c r="E2492" s="9" t="str">
        <f>_xlfn.XLOOKUP(D2492, Content!A:A, Content!C:C, "NONE")</f>
        <v>Tamil</v>
      </c>
    </row>
    <row r="2493" spans="1:5" x14ac:dyDescent="0.3">
      <c r="A2493" s="9">
        <v>10241</v>
      </c>
      <c r="B2493" s="10" cm="1">
        <f t="array" ref="B2493">_xlfn._xlws.FILTER(Bookings!C:C, (Bookings!A:A=A2493) * (Bookings!D:D="New"), "NONE")</f>
        <v>45081</v>
      </c>
      <c r="C2493" s="10">
        <v>45505</v>
      </c>
      <c r="D2493" s="9" t="str">
        <v>9787b7de</v>
      </c>
      <c r="E2493" s="9" t="str">
        <f>_xlfn.XLOOKUP(D2493, Content!A:A, Content!C:C, "NONE")</f>
        <v>Tamil</v>
      </c>
    </row>
    <row r="2494" spans="1:5" x14ac:dyDescent="0.3">
      <c r="A2494" s="9">
        <v>10241</v>
      </c>
      <c r="B2494" s="10" cm="1">
        <f t="array" ref="B2494">_xlfn._xlws.FILTER(Bookings!C:C, (Bookings!A:A=A2494) * (Bookings!D:D="New"), "NONE")</f>
        <v>45081</v>
      </c>
      <c r="C2494" s="10">
        <v>44835</v>
      </c>
      <c r="D2494" s="9" t="str">
        <v>fcc640cb</v>
      </c>
      <c r="E2494" s="9" t="str">
        <f>_xlfn.XLOOKUP(D2494, Content!A:A, Content!C:C, "NONE")</f>
        <v>English</v>
      </c>
    </row>
    <row r="2495" spans="1:5" x14ac:dyDescent="0.3">
      <c r="A2495" s="9">
        <v>10241</v>
      </c>
      <c r="B2495" s="10" cm="1">
        <f t="array" ref="B2495">_xlfn._xlws.FILTER(Bookings!C:C, (Bookings!A:A=A2495) * (Bookings!D:D="New"), "NONE")</f>
        <v>45081</v>
      </c>
      <c r="C2495" s="10">
        <v>45170</v>
      </c>
      <c r="D2495" s="9" t="str">
        <v>5988d89d</v>
      </c>
      <c r="E2495" s="9" t="str">
        <f>_xlfn.XLOOKUP(D2495, Content!A:A, Content!C:C, "NONE")</f>
        <v>Hindi</v>
      </c>
    </row>
    <row r="2496" spans="1:5" x14ac:dyDescent="0.3">
      <c r="A2496" s="9">
        <v>10241</v>
      </c>
      <c r="B2496" s="10" cm="1">
        <f t="array" ref="B2496">_xlfn._xlws.FILTER(Bookings!C:C, (Bookings!A:A=A2496) * (Bookings!D:D="New"), "NONE")</f>
        <v>45081</v>
      </c>
      <c r="C2496" s="10">
        <v>44958</v>
      </c>
      <c r="D2496" s="9" t="str">
        <v>5c52d1ad</v>
      </c>
      <c r="E2496" s="9" t="str">
        <f>_xlfn.XLOOKUP(D2496, Content!A:A, Content!C:C, "NONE")</f>
        <v>Telugu</v>
      </c>
    </row>
    <row r="2497" spans="1:5" x14ac:dyDescent="0.3">
      <c r="A2497" s="9">
        <v>10241</v>
      </c>
      <c r="B2497" s="10" cm="1">
        <f t="array" ref="B2497">_xlfn._xlws.FILTER(Bookings!C:C, (Bookings!A:A=A2497) * (Bookings!D:D="New"), "NONE")</f>
        <v>45081</v>
      </c>
      <c r="C2497" s="10">
        <v>44835</v>
      </c>
      <c r="D2497" s="9" t="str">
        <v>53dcee70</v>
      </c>
      <c r="E2497" s="9" t="str">
        <f>_xlfn.XLOOKUP(D2497, Content!A:A, Content!C:C, "NONE")</f>
        <v>Kannada</v>
      </c>
    </row>
    <row r="2498" spans="1:5" x14ac:dyDescent="0.3">
      <c r="A2498" s="9">
        <v>10241</v>
      </c>
      <c r="B2498" s="10" cm="1">
        <f t="array" ref="B2498">_xlfn._xlws.FILTER(Bookings!C:C, (Bookings!A:A=A2498) * (Bookings!D:D="New"), "NONE")</f>
        <v>45081</v>
      </c>
      <c r="C2498" s="10">
        <v>44866</v>
      </c>
      <c r="D2498" s="9" t="str">
        <v>5833d4f3</v>
      </c>
      <c r="E2498" s="9" t="str">
        <f>_xlfn.XLOOKUP(D2498, Content!A:A, Content!C:C, "NONE")</f>
        <v>Malayalam</v>
      </c>
    </row>
    <row r="2499" spans="1:5" x14ac:dyDescent="0.3">
      <c r="A2499" s="9">
        <v>10241</v>
      </c>
      <c r="B2499" s="10" cm="1">
        <f t="array" ref="B2499">_xlfn._xlws.FILTER(Bookings!C:C, (Bookings!A:A=A2499) * (Bookings!D:D="New"), "NONE")</f>
        <v>45081</v>
      </c>
      <c r="C2499" s="10">
        <v>44652</v>
      </c>
      <c r="D2499" s="9" t="str">
        <v>cc9d9893</v>
      </c>
      <c r="E2499" s="9" t="str">
        <f>_xlfn.XLOOKUP(D2499, Content!A:A, Content!C:C, "NONE")</f>
        <v>Malayalam</v>
      </c>
    </row>
    <row r="2500" spans="1:5" x14ac:dyDescent="0.3">
      <c r="A2500" s="9">
        <v>10242</v>
      </c>
      <c r="B2500" s="10" cm="1">
        <f t="array" ref="B2500">_xlfn._xlws.FILTER(Bookings!C:C, (Bookings!A:A=A2500) * (Bookings!D:D="New"), "NONE")</f>
        <v>44156</v>
      </c>
      <c r="C2500" s="10">
        <v>44805</v>
      </c>
      <c r="D2500" s="9" t="str">
        <v>d71466ea</v>
      </c>
      <c r="E2500" s="9" t="str">
        <f>_xlfn.XLOOKUP(D2500, Content!A:A, Content!C:C, "NONE")</f>
        <v>Malayalam</v>
      </c>
    </row>
    <row r="2501" spans="1:5" x14ac:dyDescent="0.3">
      <c r="A2501" s="9">
        <v>10242</v>
      </c>
      <c r="B2501" s="10" cm="1">
        <f t="array" ref="B2501">_xlfn._xlws.FILTER(Bookings!C:C, (Bookings!A:A=A2501) * (Bookings!D:D="New"), "NONE")</f>
        <v>44156</v>
      </c>
      <c r="C2501" s="10">
        <v>45047</v>
      </c>
      <c r="D2501" s="9" t="str">
        <v>5b93d799</v>
      </c>
      <c r="E2501" s="9" t="str">
        <f>_xlfn.XLOOKUP(D2501, Content!A:A, Content!C:C, "NONE")</f>
        <v>English</v>
      </c>
    </row>
    <row r="2502" spans="1:5" x14ac:dyDescent="0.3">
      <c r="A2502" s="9">
        <v>10242</v>
      </c>
      <c r="B2502" s="10" cm="1">
        <f t="array" ref="B2502">_xlfn._xlws.FILTER(Bookings!C:C, (Bookings!A:A=A2502) * (Bookings!D:D="New"), "NONE")</f>
        <v>44156</v>
      </c>
      <c r="C2502" s="10">
        <v>45017</v>
      </c>
      <c r="D2502" s="9" t="str">
        <v>e0abb092</v>
      </c>
      <c r="E2502" s="9" t="str">
        <f>_xlfn.XLOOKUP(D2502, Content!A:A, Content!C:C, "NONE")</f>
        <v>Malayalam</v>
      </c>
    </row>
    <row r="2503" spans="1:5" x14ac:dyDescent="0.3">
      <c r="A2503" s="9">
        <v>10242</v>
      </c>
      <c r="B2503" s="10" cm="1">
        <f t="array" ref="B2503">_xlfn._xlws.FILTER(Bookings!C:C, (Bookings!A:A=A2503) * (Bookings!D:D="New"), "NONE")</f>
        <v>44156</v>
      </c>
      <c r="C2503" s="10">
        <v>45505</v>
      </c>
      <c r="D2503" s="9" t="str">
        <v>1187d074</v>
      </c>
      <c r="E2503" s="9" t="str">
        <f>_xlfn.XLOOKUP(D2503, Content!A:A, Content!C:C, "NONE")</f>
        <v>English</v>
      </c>
    </row>
    <row r="2504" spans="1:5" x14ac:dyDescent="0.3">
      <c r="A2504" s="9">
        <v>10242</v>
      </c>
      <c r="B2504" s="10" cm="1">
        <f t="array" ref="B2504">_xlfn._xlws.FILTER(Bookings!C:C, (Bookings!A:A=A2504) * (Bookings!D:D="New"), "NONE")</f>
        <v>44156</v>
      </c>
      <c r="C2504" s="10">
        <v>44682</v>
      </c>
      <c r="D2504" s="9" t="str">
        <v>c324f9b4</v>
      </c>
      <c r="E2504" s="9" t="str">
        <f>_xlfn.XLOOKUP(D2504, Content!A:A, Content!C:C, "NONE")</f>
        <v>Tamil</v>
      </c>
    </row>
    <row r="2505" spans="1:5" x14ac:dyDescent="0.3">
      <c r="A2505" s="9">
        <v>10242</v>
      </c>
      <c r="B2505" s="10" cm="1">
        <f t="array" ref="B2505">_xlfn._xlws.FILTER(Bookings!C:C, (Bookings!A:A=A2505) * (Bookings!D:D="New"), "NONE")</f>
        <v>44156</v>
      </c>
      <c r="C2505" s="10">
        <v>45108</v>
      </c>
      <c r="D2505" s="9" t="str">
        <v>ef45c45f</v>
      </c>
      <c r="E2505" s="9" t="str">
        <f>_xlfn.XLOOKUP(D2505, Content!A:A, Content!C:C, "NONE")</f>
        <v>Tamil</v>
      </c>
    </row>
    <row r="2506" spans="1:5" x14ac:dyDescent="0.3">
      <c r="A2506" s="9">
        <v>10243</v>
      </c>
      <c r="B2506" s="10" cm="1">
        <f t="array" ref="B2506">_xlfn._xlws.FILTER(Bookings!C:C, (Bookings!A:A=A2506) * (Bookings!D:D="New"), "NONE")</f>
        <v>44634</v>
      </c>
      <c r="C2506" s="10">
        <v>44621</v>
      </c>
      <c r="D2506" s="9" t="str">
        <v>1b7fe76a</v>
      </c>
      <c r="E2506" s="9" t="str">
        <f>_xlfn.XLOOKUP(D2506, Content!A:A, Content!C:C, "NONE")</f>
        <v>Kannada</v>
      </c>
    </row>
    <row r="2507" spans="1:5" x14ac:dyDescent="0.3">
      <c r="A2507" s="9">
        <v>10243</v>
      </c>
      <c r="B2507" s="10" cm="1">
        <f t="array" ref="B2507">_xlfn._xlws.FILTER(Bookings!C:C, (Bookings!A:A=A2507) * (Bookings!D:D="New"), "NONE")</f>
        <v>44634</v>
      </c>
      <c r="C2507" s="10">
        <v>44958</v>
      </c>
      <c r="D2507" s="9" t="str">
        <v>591bdfe5</v>
      </c>
      <c r="E2507" s="9" t="str">
        <f>_xlfn.XLOOKUP(D2507, Content!A:A, Content!C:C, "NONE")</f>
        <v>Kannada</v>
      </c>
    </row>
    <row r="2508" spans="1:5" x14ac:dyDescent="0.3">
      <c r="A2508" s="9">
        <v>10243</v>
      </c>
      <c r="B2508" s="10" cm="1">
        <f t="array" ref="B2508">_xlfn._xlws.FILTER(Bookings!C:C, (Bookings!A:A=A2508) * (Bookings!D:D="New"), "NONE")</f>
        <v>44634</v>
      </c>
      <c r="C2508" s="10">
        <v>45413</v>
      </c>
      <c r="D2508" s="9" t="str">
        <v>0be1e40e</v>
      </c>
      <c r="E2508" s="9" t="str">
        <f>_xlfn.XLOOKUP(D2508, Content!A:A, Content!C:C, "NONE")</f>
        <v>Telugu</v>
      </c>
    </row>
    <row r="2509" spans="1:5" x14ac:dyDescent="0.3">
      <c r="A2509" s="9">
        <v>10243</v>
      </c>
      <c r="B2509" s="10" cm="1">
        <f t="array" ref="B2509">_xlfn._xlws.FILTER(Bookings!C:C, (Bookings!A:A=A2509) * (Bookings!D:D="New"), "NONE")</f>
        <v>44634</v>
      </c>
      <c r="C2509" s="10">
        <v>45383</v>
      </c>
      <c r="D2509" s="9" t="str">
        <v>d71466ea</v>
      </c>
      <c r="E2509" s="9" t="str">
        <f>_xlfn.XLOOKUP(D2509, Content!A:A, Content!C:C, "NONE")</f>
        <v>Malayalam</v>
      </c>
    </row>
    <row r="2510" spans="1:5" x14ac:dyDescent="0.3">
      <c r="A2510" s="9">
        <v>10243</v>
      </c>
      <c r="B2510" s="10" cm="1">
        <f t="array" ref="B2510">_xlfn._xlws.FILTER(Bookings!C:C, (Bookings!A:A=A2510) * (Bookings!D:D="New"), "NONE")</f>
        <v>44634</v>
      </c>
      <c r="C2510" s="10">
        <v>45261</v>
      </c>
      <c r="D2510" s="9" t="str">
        <v>c741736d</v>
      </c>
      <c r="E2510" s="9" t="str">
        <f>_xlfn.XLOOKUP(D2510, Content!A:A, Content!C:C, "NONE")</f>
        <v>English</v>
      </c>
    </row>
    <row r="2511" spans="1:5" x14ac:dyDescent="0.3">
      <c r="A2511" s="9">
        <v>10243</v>
      </c>
      <c r="B2511" s="10" cm="1">
        <f t="array" ref="B2511">_xlfn._xlws.FILTER(Bookings!C:C, (Bookings!A:A=A2511) * (Bookings!D:D="New"), "NONE")</f>
        <v>44634</v>
      </c>
      <c r="C2511" s="10">
        <v>45200</v>
      </c>
      <c r="D2511" s="9" t="str">
        <v>f6d69d19</v>
      </c>
      <c r="E2511" s="9" t="str">
        <f>_xlfn.XLOOKUP(D2511, Content!A:A, Content!C:C, "NONE")</f>
        <v>English</v>
      </c>
    </row>
    <row r="2512" spans="1:5" x14ac:dyDescent="0.3">
      <c r="A2512" s="9">
        <v>10244</v>
      </c>
      <c r="B2512" s="10" cm="1">
        <f t="array" ref="B2512">_xlfn._xlws.FILTER(Bookings!C:C, (Bookings!A:A=A2512) * (Bookings!D:D="New"), "NONE")</f>
        <v>44616</v>
      </c>
      <c r="C2512" s="10">
        <v>45444</v>
      </c>
      <c r="D2512" s="9" t="str">
        <v>c324f9b4</v>
      </c>
      <c r="E2512" s="9" t="str">
        <f>_xlfn.XLOOKUP(D2512, Content!A:A, Content!C:C, "NONE")</f>
        <v>Tamil</v>
      </c>
    </row>
    <row r="2513" spans="1:5" x14ac:dyDescent="0.3">
      <c r="A2513" s="9">
        <v>10244</v>
      </c>
      <c r="B2513" s="10" cm="1">
        <f t="array" ref="B2513">_xlfn._xlws.FILTER(Bookings!C:C, (Bookings!A:A=A2513) * (Bookings!D:D="New"), "NONE")</f>
        <v>44616</v>
      </c>
      <c r="C2513" s="10">
        <v>45261</v>
      </c>
      <c r="D2513" s="9" t="str">
        <v>2aac9072</v>
      </c>
      <c r="E2513" s="9" t="str">
        <f>_xlfn.XLOOKUP(D2513, Content!A:A, Content!C:C, "NONE")</f>
        <v>English</v>
      </c>
    </row>
    <row r="2514" spans="1:5" x14ac:dyDescent="0.3">
      <c r="A2514" s="9">
        <v>10244</v>
      </c>
      <c r="B2514" s="10" cm="1">
        <f t="array" ref="B2514">_xlfn._xlws.FILTER(Bookings!C:C, (Bookings!A:A=A2514) * (Bookings!D:D="New"), "NONE")</f>
        <v>44616</v>
      </c>
      <c r="C2514" s="10">
        <v>45323</v>
      </c>
      <c r="D2514" s="9" t="str">
        <v>982b8061</v>
      </c>
      <c r="E2514" s="9" t="str">
        <f>_xlfn.XLOOKUP(D2514, Content!A:A, Content!C:C, "NONE")</f>
        <v>Malayalam</v>
      </c>
    </row>
    <row r="2515" spans="1:5" x14ac:dyDescent="0.3">
      <c r="A2515" s="9">
        <v>10244</v>
      </c>
      <c r="B2515" s="10" cm="1">
        <f t="array" ref="B2515">_xlfn._xlws.FILTER(Bookings!C:C, (Bookings!A:A=A2515) * (Bookings!D:D="New"), "NONE")</f>
        <v>44616</v>
      </c>
      <c r="C2515" s="10">
        <v>45383</v>
      </c>
      <c r="D2515" s="9" t="str">
        <v>9544ce3b</v>
      </c>
      <c r="E2515" s="9" t="str">
        <f>_xlfn.XLOOKUP(D2515, Content!A:A, Content!C:C, "NONE")</f>
        <v>English</v>
      </c>
    </row>
    <row r="2516" spans="1:5" x14ac:dyDescent="0.3">
      <c r="A2516" s="9">
        <v>10244</v>
      </c>
      <c r="B2516" s="10" cm="1">
        <f t="array" ref="B2516">_xlfn._xlws.FILTER(Bookings!C:C, (Bookings!A:A=A2516) * (Bookings!D:D="New"), "NONE")</f>
        <v>44616</v>
      </c>
      <c r="C2516" s="10">
        <v>45383</v>
      </c>
      <c r="D2516" s="9" t="str">
        <v>fc3255a1</v>
      </c>
      <c r="E2516" s="9" t="str">
        <f>_xlfn.XLOOKUP(D2516, Content!A:A, Content!C:C, "NONE")</f>
        <v>English</v>
      </c>
    </row>
    <row r="2517" spans="1:5" x14ac:dyDescent="0.3">
      <c r="A2517" s="9">
        <v>10245</v>
      </c>
      <c r="B2517" s="10" cm="1">
        <f t="array" ref="B2517">_xlfn._xlws.FILTER(Bookings!C:C, (Bookings!A:A=A2517) * (Bookings!D:D="New"), "NONE")</f>
        <v>44922</v>
      </c>
      <c r="C2517" s="10">
        <v>44713</v>
      </c>
      <c r="D2517" s="9" t="str">
        <v>c741736d</v>
      </c>
      <c r="E2517" s="9" t="str">
        <f>_xlfn.XLOOKUP(D2517, Content!A:A, Content!C:C, "NONE")</f>
        <v>English</v>
      </c>
    </row>
    <row r="2518" spans="1:5" x14ac:dyDescent="0.3">
      <c r="A2518" s="9">
        <v>10245</v>
      </c>
      <c r="B2518" s="10" cm="1">
        <f t="array" ref="B2518">_xlfn._xlws.FILTER(Bookings!C:C, (Bookings!A:A=A2518) * (Bookings!D:D="New"), "NONE")</f>
        <v>44922</v>
      </c>
      <c r="C2518" s="10">
        <v>45474</v>
      </c>
      <c r="D2518" s="9" t="str">
        <v>8ab4abc6</v>
      </c>
      <c r="E2518" s="9" t="str">
        <f>_xlfn.XLOOKUP(D2518, Content!A:A, Content!C:C, "NONE")</f>
        <v>Kannada</v>
      </c>
    </row>
    <row r="2519" spans="1:5" x14ac:dyDescent="0.3">
      <c r="A2519" s="9">
        <v>10245</v>
      </c>
      <c r="B2519" s="10" cm="1">
        <f t="array" ref="B2519">_xlfn._xlws.FILTER(Bookings!C:C, (Bookings!A:A=A2519) * (Bookings!D:D="New"), "NONE")</f>
        <v>44922</v>
      </c>
      <c r="C2519" s="10">
        <v>45352</v>
      </c>
      <c r="D2519" s="9" t="str">
        <v>a4c168f1</v>
      </c>
      <c r="E2519" s="9" t="str">
        <f>_xlfn.XLOOKUP(D2519, Content!A:A, Content!C:C, "NONE")</f>
        <v>Telugu</v>
      </c>
    </row>
    <row r="2520" spans="1:5" x14ac:dyDescent="0.3">
      <c r="A2520" s="9">
        <v>10245</v>
      </c>
      <c r="B2520" s="10" cm="1">
        <f t="array" ref="B2520">_xlfn._xlws.FILTER(Bookings!C:C, (Bookings!A:A=A2520) * (Bookings!D:D="New"), "NONE")</f>
        <v>44922</v>
      </c>
      <c r="C2520" s="10">
        <v>44593</v>
      </c>
      <c r="D2520" s="9" t="str">
        <v>586db896</v>
      </c>
      <c r="E2520" s="9" t="str">
        <f>_xlfn.XLOOKUP(D2520, Content!A:A, Content!C:C, "NONE")</f>
        <v>Tamil</v>
      </c>
    </row>
    <row r="2521" spans="1:5" x14ac:dyDescent="0.3">
      <c r="A2521" s="9">
        <v>10245</v>
      </c>
      <c r="B2521" s="10" cm="1">
        <f t="array" ref="B2521">_xlfn._xlws.FILTER(Bookings!C:C, (Bookings!A:A=A2521) * (Bookings!D:D="New"), "NONE")</f>
        <v>44922</v>
      </c>
      <c r="C2521" s="10">
        <v>45505</v>
      </c>
      <c r="D2521" s="9" t="str">
        <v>19351768</v>
      </c>
      <c r="E2521" s="9" t="str">
        <f>_xlfn.XLOOKUP(D2521, Content!A:A, Content!C:C, "NONE")</f>
        <v>Malayalam</v>
      </c>
    </row>
    <row r="2522" spans="1:5" x14ac:dyDescent="0.3">
      <c r="A2522" s="9">
        <v>10245</v>
      </c>
      <c r="B2522" s="10" cm="1">
        <f t="array" ref="B2522">_xlfn._xlws.FILTER(Bookings!C:C, (Bookings!A:A=A2522) * (Bookings!D:D="New"), "NONE")</f>
        <v>44922</v>
      </c>
      <c r="C2522" s="10">
        <v>45047</v>
      </c>
      <c r="D2522" s="9" t="str">
        <v>c5000cc1</v>
      </c>
      <c r="E2522" s="9" t="str">
        <f>_xlfn.XLOOKUP(D2522, Content!A:A, Content!C:C, "NONE")</f>
        <v>Malayalam</v>
      </c>
    </row>
    <row r="2523" spans="1:5" x14ac:dyDescent="0.3">
      <c r="A2523" s="9">
        <v>10245</v>
      </c>
      <c r="B2523" s="10" cm="1">
        <f t="array" ref="B2523">_xlfn._xlws.FILTER(Bookings!C:C, (Bookings!A:A=A2523) * (Bookings!D:D="New"), "NONE")</f>
        <v>44922</v>
      </c>
      <c r="C2523" s="10">
        <v>45078</v>
      </c>
      <c r="D2523" s="9" t="str">
        <v>4130ea10</v>
      </c>
      <c r="E2523" s="9" t="str">
        <f>_xlfn.XLOOKUP(D2523, Content!A:A, Content!C:C, "NONE")</f>
        <v>Kannada</v>
      </c>
    </row>
    <row r="2524" spans="1:5" x14ac:dyDescent="0.3">
      <c r="A2524" s="9">
        <v>10245</v>
      </c>
      <c r="B2524" s="10" cm="1">
        <f t="array" ref="B2524">_xlfn._xlws.FILTER(Bookings!C:C, (Bookings!A:A=A2524) * (Bookings!D:D="New"), "NONE")</f>
        <v>44922</v>
      </c>
      <c r="C2524" s="10">
        <v>44896</v>
      </c>
      <c r="D2524" s="9" t="str">
        <v>6cec19a5</v>
      </c>
      <c r="E2524" s="9" t="str">
        <f>_xlfn.XLOOKUP(D2524, Content!A:A, Content!C:C, "NONE")</f>
        <v>Malayalam</v>
      </c>
    </row>
    <row r="2525" spans="1:5" x14ac:dyDescent="0.3">
      <c r="A2525" s="9">
        <v>10245</v>
      </c>
      <c r="B2525" s="10" cm="1">
        <f t="array" ref="B2525">_xlfn._xlws.FILTER(Bookings!C:C, (Bookings!A:A=A2525) * (Bookings!D:D="New"), "NONE")</f>
        <v>44922</v>
      </c>
      <c r="C2525" s="10">
        <v>45505</v>
      </c>
      <c r="D2525" s="9" t="str">
        <v>7fd28e87</v>
      </c>
      <c r="E2525" s="9" t="str">
        <f>_xlfn.XLOOKUP(D2525, Content!A:A, Content!C:C, "NONE")</f>
        <v>Malayalam</v>
      </c>
    </row>
    <row r="2526" spans="1:5" x14ac:dyDescent="0.3">
      <c r="A2526" s="9">
        <v>10245</v>
      </c>
      <c r="B2526" s="10" cm="1">
        <f t="array" ref="B2526">_xlfn._xlws.FILTER(Bookings!C:C, (Bookings!A:A=A2526) * (Bookings!D:D="New"), "NONE")</f>
        <v>44922</v>
      </c>
      <c r="C2526" s="10">
        <v>44986</v>
      </c>
      <c r="D2526" s="9" t="str">
        <v>591bdfe5</v>
      </c>
      <c r="E2526" s="9" t="str">
        <f>_xlfn.XLOOKUP(D2526, Content!A:A, Content!C:C, "NONE")</f>
        <v>Kannada</v>
      </c>
    </row>
    <row r="2527" spans="1:5" x14ac:dyDescent="0.3">
      <c r="A2527" s="9">
        <v>10245</v>
      </c>
      <c r="B2527" s="10" cm="1">
        <f t="array" ref="B2527">_xlfn._xlws.FILTER(Bookings!C:C, (Bookings!A:A=A2527) * (Bookings!D:D="New"), "NONE")</f>
        <v>44922</v>
      </c>
      <c r="C2527" s="10">
        <v>44774</v>
      </c>
      <c r="D2527" s="9" t="str">
        <v>d71466ea</v>
      </c>
      <c r="E2527" s="9" t="str">
        <f>_xlfn.XLOOKUP(D2527, Content!A:A, Content!C:C, "NONE")</f>
        <v>Malayalam</v>
      </c>
    </row>
    <row r="2528" spans="1:5" x14ac:dyDescent="0.3">
      <c r="A2528" s="9">
        <v>10245</v>
      </c>
      <c r="B2528" s="10" cm="1">
        <f t="array" ref="B2528">_xlfn._xlws.FILTER(Bookings!C:C, (Bookings!A:A=A2528) * (Bookings!D:D="New"), "NONE")</f>
        <v>44922</v>
      </c>
      <c r="C2528" s="10">
        <v>44743</v>
      </c>
      <c r="D2528" s="9" t="str">
        <v>7bc7f2c7</v>
      </c>
      <c r="E2528" s="9" t="str">
        <f>_xlfn.XLOOKUP(D2528, Content!A:A, Content!C:C, "NONE")</f>
        <v>Tamil</v>
      </c>
    </row>
    <row r="2529" spans="1:5" x14ac:dyDescent="0.3">
      <c r="A2529" s="9">
        <v>10245</v>
      </c>
      <c r="B2529" s="10" cm="1">
        <f t="array" ref="B2529">_xlfn._xlws.FILTER(Bookings!C:C, (Bookings!A:A=A2529) * (Bookings!D:D="New"), "NONE")</f>
        <v>44922</v>
      </c>
      <c r="C2529" s="10">
        <v>45505</v>
      </c>
      <c r="D2529" s="9" t="str">
        <v>fe8686d0</v>
      </c>
      <c r="E2529" s="9" t="str">
        <f>_xlfn.XLOOKUP(D2529, Content!A:A, Content!C:C, "NONE")</f>
        <v>Telugu</v>
      </c>
    </row>
    <row r="2530" spans="1:5" x14ac:dyDescent="0.3">
      <c r="A2530" s="9">
        <v>10246</v>
      </c>
      <c r="B2530" s="10" cm="1">
        <f t="array" ref="B2530">_xlfn._xlws.FILTER(Bookings!C:C, (Bookings!A:A=A2530) * (Bookings!D:D="New"), "NONE")</f>
        <v>44393</v>
      </c>
      <c r="C2530" s="10">
        <v>45536</v>
      </c>
      <c r="D2530" s="9" t="str">
        <v>9544ce3b</v>
      </c>
      <c r="E2530" s="9" t="str">
        <f>_xlfn.XLOOKUP(D2530, Content!A:A, Content!C:C, "NONE")</f>
        <v>English</v>
      </c>
    </row>
    <row r="2531" spans="1:5" x14ac:dyDescent="0.3">
      <c r="A2531" s="9">
        <v>10246</v>
      </c>
      <c r="B2531" s="10" cm="1">
        <f t="array" ref="B2531">_xlfn._xlws.FILTER(Bookings!C:C, (Bookings!A:A=A2531) * (Bookings!D:D="New"), "NONE")</f>
        <v>44393</v>
      </c>
      <c r="C2531" s="10">
        <v>45413</v>
      </c>
      <c r="D2531" s="9" t="str">
        <v>ef45c45f</v>
      </c>
      <c r="E2531" s="9" t="str">
        <f>_xlfn.XLOOKUP(D2531, Content!A:A, Content!C:C, "NONE")</f>
        <v>Tamil</v>
      </c>
    </row>
    <row r="2532" spans="1:5" x14ac:dyDescent="0.3">
      <c r="A2532" s="9">
        <v>10246</v>
      </c>
      <c r="B2532" s="10" cm="1">
        <f t="array" ref="B2532">_xlfn._xlws.FILTER(Bookings!C:C, (Bookings!A:A=A2532) * (Bookings!D:D="New"), "NONE")</f>
        <v>44393</v>
      </c>
      <c r="C2532" s="10">
        <v>44805</v>
      </c>
      <c r="D2532" s="9" t="str">
        <v>34ac25b9</v>
      </c>
      <c r="E2532" s="9" t="str">
        <f>_xlfn.XLOOKUP(D2532, Content!A:A, Content!C:C, "NONE")</f>
        <v>Kannada</v>
      </c>
    </row>
    <row r="2533" spans="1:5" x14ac:dyDescent="0.3">
      <c r="A2533" s="9">
        <v>10246</v>
      </c>
      <c r="B2533" s="10" cm="1">
        <f t="array" ref="B2533">_xlfn._xlws.FILTER(Bookings!C:C, (Bookings!A:A=A2533) * (Bookings!D:D="New"), "NONE")</f>
        <v>44393</v>
      </c>
      <c r="C2533" s="10">
        <v>45444</v>
      </c>
      <c r="D2533" s="9" t="str">
        <v>7e543bc4</v>
      </c>
      <c r="E2533" s="9" t="str">
        <f>_xlfn.XLOOKUP(D2533, Content!A:A, Content!C:C, "NONE")</f>
        <v>Malayalam</v>
      </c>
    </row>
    <row r="2534" spans="1:5" x14ac:dyDescent="0.3">
      <c r="A2534" s="9">
        <v>10246</v>
      </c>
      <c r="B2534" s="10" cm="1">
        <f t="array" ref="B2534">_xlfn._xlws.FILTER(Bookings!C:C, (Bookings!A:A=A2534) * (Bookings!D:D="New"), "NONE")</f>
        <v>44393</v>
      </c>
      <c r="C2534" s="10">
        <v>44652</v>
      </c>
      <c r="D2534" s="9" t="str">
        <v>6148f50b</v>
      </c>
      <c r="E2534" s="9" t="str">
        <f>_xlfn.XLOOKUP(D2534, Content!A:A, Content!C:C, "NONE")</f>
        <v>Tamil</v>
      </c>
    </row>
    <row r="2535" spans="1:5" x14ac:dyDescent="0.3">
      <c r="A2535" s="9">
        <v>10246</v>
      </c>
      <c r="B2535" s="10" cm="1">
        <f t="array" ref="B2535">_xlfn._xlws.FILTER(Bookings!C:C, (Bookings!A:A=A2535) * (Bookings!D:D="New"), "NONE")</f>
        <v>44393</v>
      </c>
      <c r="C2535" s="10">
        <v>44713</v>
      </c>
      <c r="D2535" s="9" t="str">
        <v>d71466ea</v>
      </c>
      <c r="E2535" s="9" t="str">
        <f>_xlfn.XLOOKUP(D2535, Content!A:A, Content!C:C, "NONE")</f>
        <v>Malayalam</v>
      </c>
    </row>
    <row r="2536" spans="1:5" x14ac:dyDescent="0.3">
      <c r="A2536" s="9">
        <v>10246</v>
      </c>
      <c r="B2536" s="10" cm="1">
        <f t="array" ref="B2536">_xlfn._xlws.FILTER(Bookings!C:C, (Bookings!A:A=A2536) * (Bookings!D:D="New"), "NONE")</f>
        <v>44393</v>
      </c>
      <c r="C2536" s="10">
        <v>44713</v>
      </c>
      <c r="D2536" s="9" t="str">
        <v>f82d44ce</v>
      </c>
      <c r="E2536" s="9" t="str">
        <f>_xlfn.XLOOKUP(D2536, Content!A:A, Content!C:C, "NONE")</f>
        <v>Telugu</v>
      </c>
    </row>
    <row r="2537" spans="1:5" x14ac:dyDescent="0.3">
      <c r="A2537" s="9">
        <v>10246</v>
      </c>
      <c r="B2537" s="10" cm="1">
        <f t="array" ref="B2537">_xlfn._xlws.FILTER(Bookings!C:C, (Bookings!A:A=A2537) * (Bookings!D:D="New"), "NONE")</f>
        <v>44393</v>
      </c>
      <c r="C2537" s="10">
        <v>45597</v>
      </c>
      <c r="D2537" s="9" t="str">
        <v>6fc6d737</v>
      </c>
      <c r="E2537" s="9" t="str">
        <f>_xlfn.XLOOKUP(D2537, Content!A:A, Content!C:C, "NONE")</f>
        <v>Malayalam</v>
      </c>
    </row>
    <row r="2538" spans="1:5" x14ac:dyDescent="0.3">
      <c r="A2538" s="9">
        <v>10246</v>
      </c>
      <c r="B2538" s="10" cm="1">
        <f t="array" ref="B2538">_xlfn._xlws.FILTER(Bookings!C:C, (Bookings!A:A=A2538) * (Bookings!D:D="New"), "NONE")</f>
        <v>44393</v>
      </c>
      <c r="C2538" s="10">
        <v>44866</v>
      </c>
      <c r="D2538" s="9" t="str">
        <v>5833d4f3</v>
      </c>
      <c r="E2538" s="9" t="str">
        <f>_xlfn.XLOOKUP(D2538, Content!A:A, Content!C:C, "NONE")</f>
        <v>Malayalam</v>
      </c>
    </row>
    <row r="2539" spans="1:5" x14ac:dyDescent="0.3">
      <c r="A2539" s="9">
        <v>10247</v>
      </c>
      <c r="B2539" s="10" cm="1">
        <f t="array" ref="B2539">_xlfn._xlws.FILTER(Bookings!C:C, (Bookings!A:A=A2539) * (Bookings!D:D="New"), "NONE")</f>
        <v>44446</v>
      </c>
      <c r="C2539" s="10">
        <v>44593</v>
      </c>
      <c r="D2539" s="9" t="str">
        <v>07976026</v>
      </c>
      <c r="E2539" s="9" t="str">
        <f>_xlfn.XLOOKUP(D2539, Content!A:A, Content!C:C, "NONE")</f>
        <v>Malayalam</v>
      </c>
    </row>
    <row r="2540" spans="1:5" x14ac:dyDescent="0.3">
      <c r="A2540" s="9">
        <v>10247</v>
      </c>
      <c r="B2540" s="10" cm="1">
        <f t="array" ref="B2540">_xlfn._xlws.FILTER(Bookings!C:C, (Bookings!A:A=A2540) * (Bookings!D:D="New"), "NONE")</f>
        <v>44446</v>
      </c>
      <c r="C2540" s="10">
        <v>45170</v>
      </c>
      <c r="D2540" s="9" t="str">
        <v>7fd28e87</v>
      </c>
      <c r="E2540" s="9" t="str">
        <f>_xlfn.XLOOKUP(D2540, Content!A:A, Content!C:C, "NONE")</f>
        <v>Malayalam</v>
      </c>
    </row>
    <row r="2541" spans="1:5" x14ac:dyDescent="0.3">
      <c r="A2541" s="9">
        <v>10247</v>
      </c>
      <c r="B2541" s="10" cm="1">
        <f t="array" ref="B2541">_xlfn._xlws.FILTER(Bookings!C:C, (Bookings!A:A=A2541) * (Bookings!D:D="New"), "NONE")</f>
        <v>44446</v>
      </c>
      <c r="C2541" s="10">
        <v>44713</v>
      </c>
      <c r="D2541" s="9" t="str">
        <v>6d9b457c</v>
      </c>
      <c r="E2541" s="9" t="str">
        <f>_xlfn.XLOOKUP(D2541, Content!A:A, Content!C:C, "NONE")</f>
        <v>English</v>
      </c>
    </row>
    <row r="2542" spans="1:5" x14ac:dyDescent="0.3">
      <c r="A2542" s="9">
        <v>10247</v>
      </c>
      <c r="B2542" s="10" cm="1">
        <f t="array" ref="B2542">_xlfn._xlws.FILTER(Bookings!C:C, (Bookings!A:A=A2542) * (Bookings!D:D="New"), "NONE")</f>
        <v>44446</v>
      </c>
      <c r="C2542" s="10">
        <v>44713</v>
      </c>
      <c r="D2542" s="9" t="str">
        <v>e9c2f251</v>
      </c>
      <c r="E2542" s="9" t="str">
        <f>_xlfn.XLOOKUP(D2542, Content!A:A, Content!C:C, "NONE")</f>
        <v>Telugu</v>
      </c>
    </row>
    <row r="2543" spans="1:5" x14ac:dyDescent="0.3">
      <c r="A2543" s="9">
        <v>10247</v>
      </c>
      <c r="B2543" s="10" cm="1">
        <f t="array" ref="B2543">_xlfn._xlws.FILTER(Bookings!C:C, (Bookings!A:A=A2543) * (Bookings!D:D="New"), "NONE")</f>
        <v>44446</v>
      </c>
      <c r="C2543" s="10">
        <v>45383</v>
      </c>
      <c r="D2543" s="9" t="str">
        <v>f1c74cb8</v>
      </c>
      <c r="E2543" s="9" t="str">
        <f>_xlfn.XLOOKUP(D2543, Content!A:A, Content!C:C, "NONE")</f>
        <v>Kannada</v>
      </c>
    </row>
    <row r="2544" spans="1:5" x14ac:dyDescent="0.3">
      <c r="A2544" s="9">
        <v>10247</v>
      </c>
      <c r="B2544" s="10" cm="1">
        <f t="array" ref="B2544">_xlfn._xlws.FILTER(Bookings!C:C, (Bookings!A:A=A2544) * (Bookings!D:D="New"), "NONE")</f>
        <v>44446</v>
      </c>
      <c r="C2544" s="10">
        <v>45474</v>
      </c>
      <c r="D2544" s="9" t="str">
        <v>9767fb4f</v>
      </c>
      <c r="E2544" s="9" t="str">
        <f>_xlfn.XLOOKUP(D2544, Content!A:A, Content!C:C, "NONE")</f>
        <v>Telugu</v>
      </c>
    </row>
    <row r="2545" spans="1:5" x14ac:dyDescent="0.3">
      <c r="A2545" s="9">
        <v>10247</v>
      </c>
      <c r="B2545" s="10" cm="1">
        <f t="array" ref="B2545">_xlfn._xlws.FILTER(Bookings!C:C, (Bookings!A:A=A2545) * (Bookings!D:D="New"), "NONE")</f>
        <v>44446</v>
      </c>
      <c r="C2545" s="10">
        <v>44774</v>
      </c>
      <c r="D2545" s="9" t="str">
        <v>34ac25b9</v>
      </c>
      <c r="E2545" s="9" t="str">
        <f>_xlfn.XLOOKUP(D2545, Content!A:A, Content!C:C, "NONE")</f>
        <v>Kannada</v>
      </c>
    </row>
    <row r="2546" spans="1:5" x14ac:dyDescent="0.3">
      <c r="A2546" s="9">
        <v>10247</v>
      </c>
      <c r="B2546" s="10" cm="1">
        <f t="array" ref="B2546">_xlfn._xlws.FILTER(Bookings!C:C, (Bookings!A:A=A2546) * (Bookings!D:D="New"), "NONE")</f>
        <v>44446</v>
      </c>
      <c r="C2546" s="10">
        <v>45383</v>
      </c>
      <c r="D2546" s="9" t="str">
        <v>044707f1</v>
      </c>
      <c r="E2546" s="9" t="str">
        <f>_xlfn.XLOOKUP(D2546, Content!A:A, Content!C:C, "NONE")</f>
        <v>Kannada</v>
      </c>
    </row>
    <row r="2547" spans="1:5" x14ac:dyDescent="0.3">
      <c r="A2547" s="9">
        <v>10248</v>
      </c>
      <c r="B2547" s="10" cm="1">
        <f t="array" ref="B2547">_xlfn._xlws.FILTER(Bookings!C:C, (Bookings!A:A=A2547) * (Bookings!D:D="New"), "NONE")</f>
        <v>44603</v>
      </c>
      <c r="C2547" s="10">
        <v>45444</v>
      </c>
      <c r="D2547" s="9" t="str">
        <v>fa1a76a3</v>
      </c>
      <c r="E2547" s="9" t="str">
        <f>_xlfn.XLOOKUP(D2547, Content!A:A, Content!C:C, "NONE")</f>
        <v>Tamil</v>
      </c>
    </row>
    <row r="2548" spans="1:5" x14ac:dyDescent="0.3">
      <c r="A2548" s="9">
        <v>10248</v>
      </c>
      <c r="B2548" s="10" cm="1">
        <f t="array" ref="B2548">_xlfn._xlws.FILTER(Bookings!C:C, (Bookings!A:A=A2548) * (Bookings!D:D="New"), "NONE")</f>
        <v>44603</v>
      </c>
      <c r="C2548" s="10">
        <v>45352</v>
      </c>
      <c r="D2548" s="9" t="str">
        <v>cc777b0c</v>
      </c>
      <c r="E2548" s="9" t="str">
        <f>_xlfn.XLOOKUP(D2548, Content!A:A, Content!C:C, "NONE")</f>
        <v>Hindi</v>
      </c>
    </row>
    <row r="2549" spans="1:5" x14ac:dyDescent="0.3">
      <c r="A2549" s="9">
        <v>10248</v>
      </c>
      <c r="B2549" s="10" cm="1">
        <f t="array" ref="B2549">_xlfn._xlws.FILTER(Bookings!C:C, (Bookings!A:A=A2549) * (Bookings!D:D="New"), "NONE")</f>
        <v>44603</v>
      </c>
      <c r="C2549" s="10">
        <v>45017</v>
      </c>
      <c r="D2549" s="9" t="str">
        <v>b9f74c1c</v>
      </c>
      <c r="E2549" s="9" t="str">
        <f>_xlfn.XLOOKUP(D2549, Content!A:A, Content!C:C, "NONE")</f>
        <v>Malayalam</v>
      </c>
    </row>
    <row r="2550" spans="1:5" x14ac:dyDescent="0.3">
      <c r="A2550" s="9">
        <v>10248</v>
      </c>
      <c r="B2550" s="10" cm="1">
        <f t="array" ref="B2550">_xlfn._xlws.FILTER(Bookings!C:C, (Bookings!A:A=A2550) * (Bookings!D:D="New"), "NONE")</f>
        <v>44603</v>
      </c>
      <c r="C2550" s="10">
        <v>45413</v>
      </c>
      <c r="D2550" s="9" t="str">
        <v>d6e6f4af</v>
      </c>
      <c r="E2550" s="9" t="str">
        <f>_xlfn.XLOOKUP(D2550, Content!A:A, Content!C:C, "NONE")</f>
        <v>Malayalam</v>
      </c>
    </row>
    <row r="2551" spans="1:5" x14ac:dyDescent="0.3">
      <c r="A2551" s="9">
        <v>10248</v>
      </c>
      <c r="B2551" s="10" cm="1">
        <f t="array" ref="B2551">_xlfn._xlws.FILTER(Bookings!C:C, (Bookings!A:A=A2551) * (Bookings!D:D="New"), "NONE")</f>
        <v>44603</v>
      </c>
      <c r="C2551" s="10">
        <v>44562</v>
      </c>
      <c r="D2551" s="9" t="str">
        <v>0cbc4720</v>
      </c>
      <c r="E2551" s="9" t="str">
        <f>_xlfn.XLOOKUP(D2551, Content!A:A, Content!C:C, "NONE")</f>
        <v>Hindi</v>
      </c>
    </row>
    <row r="2552" spans="1:5" x14ac:dyDescent="0.3">
      <c r="A2552" s="9">
        <v>10248</v>
      </c>
      <c r="B2552" s="10" cm="1">
        <f t="array" ref="B2552">_xlfn._xlws.FILTER(Bookings!C:C, (Bookings!A:A=A2552) * (Bookings!D:D="New"), "NONE")</f>
        <v>44603</v>
      </c>
      <c r="C2552" s="10">
        <v>44835</v>
      </c>
      <c r="D2552" s="9" t="str">
        <v>ed012678</v>
      </c>
      <c r="E2552" s="9" t="str">
        <f>_xlfn.XLOOKUP(D2552, Content!A:A, Content!C:C, "NONE")</f>
        <v>Telugu</v>
      </c>
    </row>
    <row r="2553" spans="1:5" x14ac:dyDescent="0.3">
      <c r="A2553" s="9">
        <v>10248</v>
      </c>
      <c r="B2553" s="10" cm="1">
        <f t="array" ref="B2553">_xlfn._xlws.FILTER(Bookings!C:C, (Bookings!A:A=A2553) * (Bookings!D:D="New"), "NONE")</f>
        <v>44603</v>
      </c>
      <c r="C2553" s="10">
        <v>45597</v>
      </c>
      <c r="D2553" s="9" t="str">
        <v>8ab4abc6</v>
      </c>
      <c r="E2553" s="9" t="str">
        <f>_xlfn.XLOOKUP(D2553, Content!A:A, Content!C:C, "NONE")</f>
        <v>Kannada</v>
      </c>
    </row>
    <row r="2554" spans="1:5" x14ac:dyDescent="0.3">
      <c r="A2554" s="9">
        <v>10248</v>
      </c>
      <c r="B2554" s="10" cm="1">
        <f t="array" ref="B2554">_xlfn._xlws.FILTER(Bookings!C:C, (Bookings!A:A=A2554) * (Bookings!D:D="New"), "NONE")</f>
        <v>44603</v>
      </c>
      <c r="C2554" s="10">
        <v>45597</v>
      </c>
      <c r="D2554" s="9" t="str">
        <v>5988d89d</v>
      </c>
      <c r="E2554" s="9" t="str">
        <f>_xlfn.XLOOKUP(D2554, Content!A:A, Content!C:C, "NONE")</f>
        <v>Hindi</v>
      </c>
    </row>
    <row r="2555" spans="1:5" x14ac:dyDescent="0.3">
      <c r="A2555" s="9">
        <v>10248</v>
      </c>
      <c r="B2555" s="10" cm="1">
        <f t="array" ref="B2555">_xlfn._xlws.FILTER(Bookings!C:C, (Bookings!A:A=A2555) * (Bookings!D:D="New"), "NONE")</f>
        <v>44603</v>
      </c>
      <c r="C2555" s="10">
        <v>44621</v>
      </c>
      <c r="D2555" s="9" t="str">
        <v>5c52d1ad</v>
      </c>
      <c r="E2555" s="9" t="str">
        <f>_xlfn.XLOOKUP(D2555, Content!A:A, Content!C:C, "NONE")</f>
        <v>Telugu</v>
      </c>
    </row>
    <row r="2556" spans="1:5" x14ac:dyDescent="0.3">
      <c r="A2556" s="9">
        <v>10248</v>
      </c>
      <c r="B2556" s="10" cm="1">
        <f t="array" ref="B2556">_xlfn._xlws.FILTER(Bookings!C:C, (Bookings!A:A=A2556) * (Bookings!D:D="New"), "NONE")</f>
        <v>44603</v>
      </c>
      <c r="C2556" s="10">
        <v>44835</v>
      </c>
      <c r="D2556" s="9" t="str">
        <v>f83fb848</v>
      </c>
      <c r="E2556" s="9" t="str">
        <f>_xlfn.XLOOKUP(D2556, Content!A:A, Content!C:C, "NONE")</f>
        <v>Malayalam</v>
      </c>
    </row>
    <row r="2557" spans="1:5" x14ac:dyDescent="0.3">
      <c r="A2557" s="9">
        <v>10248</v>
      </c>
      <c r="B2557" s="10" cm="1">
        <f t="array" ref="B2557">_xlfn._xlws.FILTER(Bookings!C:C, (Bookings!A:A=A2557) * (Bookings!D:D="New"), "NONE")</f>
        <v>44603</v>
      </c>
      <c r="C2557" s="10">
        <v>45383</v>
      </c>
      <c r="D2557" s="9" t="str">
        <v>982b8061</v>
      </c>
      <c r="E2557" s="9" t="str">
        <f>_xlfn.XLOOKUP(D2557, Content!A:A, Content!C:C, "NONE")</f>
        <v>Malayalam</v>
      </c>
    </row>
    <row r="2558" spans="1:5" x14ac:dyDescent="0.3">
      <c r="A2558" s="9">
        <v>10248</v>
      </c>
      <c r="B2558" s="10" cm="1">
        <f t="array" ref="B2558">_xlfn._xlws.FILTER(Bookings!C:C, (Bookings!A:A=A2558) * (Bookings!D:D="New"), "NONE")</f>
        <v>44603</v>
      </c>
      <c r="C2558" s="10">
        <v>44682</v>
      </c>
      <c r="D2558" s="9" t="str">
        <v>19351768</v>
      </c>
      <c r="E2558" s="9" t="str">
        <f>_xlfn.XLOOKUP(D2558, Content!A:A, Content!C:C, "NONE")</f>
        <v>Malayalam</v>
      </c>
    </row>
    <row r="2559" spans="1:5" x14ac:dyDescent="0.3">
      <c r="A2559" s="9">
        <v>10249</v>
      </c>
      <c r="B2559" s="10" cm="1">
        <f t="array" ref="B2559">_xlfn._xlws.FILTER(Bookings!C:C, (Bookings!A:A=A2559) * (Bookings!D:D="New"), "NONE")</f>
        <v>44546</v>
      </c>
      <c r="C2559" s="10">
        <v>44621</v>
      </c>
      <c r="D2559" s="9" t="str">
        <v>b06fbc58</v>
      </c>
      <c r="E2559" s="9" t="str">
        <f>_xlfn.XLOOKUP(D2559, Content!A:A, Content!C:C, "NONE")</f>
        <v>Telugu</v>
      </c>
    </row>
    <row r="2560" spans="1:5" x14ac:dyDescent="0.3">
      <c r="A2560" s="9">
        <v>10249</v>
      </c>
      <c r="B2560" s="10" cm="1">
        <f t="array" ref="B2560">_xlfn._xlws.FILTER(Bookings!C:C, (Bookings!A:A=A2560) * (Bookings!D:D="New"), "NONE")</f>
        <v>44546</v>
      </c>
      <c r="C2560" s="10">
        <v>44593</v>
      </c>
      <c r="D2560" s="9" t="str">
        <v>6cec19a5</v>
      </c>
      <c r="E2560" s="9" t="str">
        <f>_xlfn.XLOOKUP(D2560, Content!A:A, Content!C:C, "NONE")</f>
        <v>Malayalam</v>
      </c>
    </row>
    <row r="2561" spans="1:5" x14ac:dyDescent="0.3">
      <c r="A2561" s="9">
        <v>10249</v>
      </c>
      <c r="B2561" s="10" cm="1">
        <f t="array" ref="B2561">_xlfn._xlws.FILTER(Bookings!C:C, (Bookings!A:A=A2561) * (Bookings!D:D="New"), "NONE")</f>
        <v>44546</v>
      </c>
      <c r="C2561" s="10">
        <v>44835</v>
      </c>
      <c r="D2561" s="9" t="str">
        <v>6fc6d737</v>
      </c>
      <c r="E2561" s="9" t="str">
        <f>_xlfn.XLOOKUP(D2561, Content!A:A, Content!C:C, "NONE")</f>
        <v>Malayalam</v>
      </c>
    </row>
    <row r="2562" spans="1:5" x14ac:dyDescent="0.3">
      <c r="A2562" s="9">
        <v>10249</v>
      </c>
      <c r="B2562" s="10" cm="1">
        <f t="array" ref="B2562">_xlfn._xlws.FILTER(Bookings!C:C, (Bookings!A:A=A2562) * (Bookings!D:D="New"), "NONE")</f>
        <v>44546</v>
      </c>
      <c r="C2562" s="10">
        <v>44621</v>
      </c>
      <c r="D2562" s="9" t="str">
        <v>f72d44e6</v>
      </c>
      <c r="E2562" s="9" t="str">
        <f>_xlfn.XLOOKUP(D2562, Content!A:A, Content!C:C, "NONE")</f>
        <v>Malayalam</v>
      </c>
    </row>
    <row r="2563" spans="1:5" x14ac:dyDescent="0.3">
      <c r="A2563" s="9">
        <v>10249</v>
      </c>
      <c r="B2563" s="10" cm="1">
        <f t="array" ref="B2563">_xlfn._xlws.FILTER(Bookings!C:C, (Bookings!A:A=A2563) * (Bookings!D:D="New"), "NONE")</f>
        <v>44546</v>
      </c>
      <c r="C2563" s="10">
        <v>45352</v>
      </c>
      <c r="D2563" s="9" t="str">
        <v>c324f9b4</v>
      </c>
      <c r="E2563" s="9" t="str">
        <f>_xlfn.XLOOKUP(D2563, Content!A:A, Content!C:C, "NONE")</f>
        <v>Tamil</v>
      </c>
    </row>
    <row r="2564" spans="1:5" x14ac:dyDescent="0.3">
      <c r="A2564" s="9">
        <v>10249</v>
      </c>
      <c r="B2564" s="10" cm="1">
        <f t="array" ref="B2564">_xlfn._xlws.FILTER(Bookings!C:C, (Bookings!A:A=A2564) * (Bookings!D:D="New"), "NONE")</f>
        <v>44546</v>
      </c>
      <c r="C2564" s="10">
        <v>45566</v>
      </c>
      <c r="D2564" s="9" t="str">
        <v>982b8061</v>
      </c>
      <c r="E2564" s="9" t="str">
        <f>_xlfn.XLOOKUP(D2564, Content!A:A, Content!C:C, "NONE")</f>
        <v>Malayalam</v>
      </c>
    </row>
    <row r="2565" spans="1:5" x14ac:dyDescent="0.3">
      <c r="A2565" s="9">
        <v>10249</v>
      </c>
      <c r="B2565" s="10" cm="1">
        <f t="array" ref="B2565">_xlfn._xlws.FILTER(Bookings!C:C, (Bookings!A:A=A2565) * (Bookings!D:D="New"), "NONE")</f>
        <v>44546</v>
      </c>
      <c r="C2565" s="10">
        <v>45444</v>
      </c>
      <c r="D2565" s="9" t="str">
        <v>ef45c45f</v>
      </c>
      <c r="E2565" s="9" t="str">
        <f>_xlfn.XLOOKUP(D2565, Content!A:A, Content!C:C, "NONE")</f>
        <v>Tamil</v>
      </c>
    </row>
    <row r="2566" spans="1:5" x14ac:dyDescent="0.3">
      <c r="A2566" s="9">
        <v>10249</v>
      </c>
      <c r="B2566" s="10" cm="1">
        <f t="array" ref="B2566">_xlfn._xlws.FILTER(Bookings!C:C, (Bookings!A:A=A2566) * (Bookings!D:D="New"), "NONE")</f>
        <v>44546</v>
      </c>
      <c r="C2566" s="10">
        <v>45413</v>
      </c>
      <c r="D2566" s="9" t="str">
        <v>459528e0</v>
      </c>
      <c r="E2566" s="9" t="str">
        <f>_xlfn.XLOOKUP(D2566, Content!A:A, Content!C:C, "NONE")</f>
        <v>English</v>
      </c>
    </row>
    <row r="2567" spans="1:5" x14ac:dyDescent="0.3">
      <c r="A2567" s="9">
        <v>10249</v>
      </c>
      <c r="B2567" s="10" cm="1">
        <f t="array" ref="B2567">_xlfn._xlws.FILTER(Bookings!C:C, (Bookings!A:A=A2567) * (Bookings!D:D="New"), "NONE")</f>
        <v>44546</v>
      </c>
      <c r="C2567" s="10">
        <v>45170</v>
      </c>
      <c r="D2567" s="9" t="str">
        <v>e2949854</v>
      </c>
      <c r="E2567" s="9" t="str">
        <f>_xlfn.XLOOKUP(D2567, Content!A:A, Content!C:C, "NONE")</f>
        <v>Malayalam</v>
      </c>
    </row>
    <row r="2568" spans="1:5" x14ac:dyDescent="0.3">
      <c r="A2568" s="9">
        <v>10249</v>
      </c>
      <c r="B2568" s="10" cm="1">
        <f t="array" ref="B2568">_xlfn._xlws.FILTER(Bookings!C:C, (Bookings!A:A=A2568) * (Bookings!D:D="New"), "NONE")</f>
        <v>44546</v>
      </c>
      <c r="C2568" s="10">
        <v>45383</v>
      </c>
      <c r="D2568" s="9" t="str">
        <v>5988d89d</v>
      </c>
      <c r="E2568" s="9" t="str">
        <f>_xlfn.XLOOKUP(D2568, Content!A:A, Content!C:C, "NONE")</f>
        <v>Hindi</v>
      </c>
    </row>
    <row r="2569" spans="1:5" x14ac:dyDescent="0.3">
      <c r="A2569" s="9">
        <v>10249</v>
      </c>
      <c r="B2569" s="10" cm="1">
        <f t="array" ref="B2569">_xlfn._xlws.FILTER(Bookings!C:C, (Bookings!A:A=A2569) * (Bookings!D:D="New"), "NONE")</f>
        <v>44546</v>
      </c>
      <c r="C2569" s="10">
        <v>45627</v>
      </c>
      <c r="D2569" s="9" t="str">
        <v>c741736d</v>
      </c>
      <c r="E2569" s="9" t="str">
        <f>_xlfn.XLOOKUP(D2569, Content!A:A, Content!C:C, "NONE")</f>
        <v>English</v>
      </c>
    </row>
    <row r="2570" spans="1:5" x14ac:dyDescent="0.3">
      <c r="A2570" s="9">
        <v>10249</v>
      </c>
      <c r="B2570" s="10" cm="1">
        <f t="array" ref="B2570">_xlfn._xlws.FILTER(Bookings!C:C, (Bookings!A:A=A2570) * (Bookings!D:D="New"), "NONE")</f>
        <v>44546</v>
      </c>
      <c r="C2570" s="10">
        <v>44713</v>
      </c>
      <c r="D2570" s="9" t="str">
        <v>fd1ad95a</v>
      </c>
      <c r="E2570" s="9" t="str">
        <f>_xlfn.XLOOKUP(D2570, Content!A:A, Content!C:C, "NONE")</f>
        <v>English</v>
      </c>
    </row>
    <row r="2571" spans="1:5" x14ac:dyDescent="0.3">
      <c r="A2571" s="9">
        <v>10249</v>
      </c>
      <c r="B2571" s="10" cm="1">
        <f t="array" ref="B2571">_xlfn._xlws.FILTER(Bookings!C:C, (Bookings!A:A=A2571) * (Bookings!D:D="New"), "NONE")</f>
        <v>44546</v>
      </c>
      <c r="C2571" s="10">
        <v>44652</v>
      </c>
      <c r="D2571" s="9" t="str">
        <v>f82d44ce</v>
      </c>
      <c r="E2571" s="9" t="str">
        <f>_xlfn.XLOOKUP(D2571, Content!A:A, Content!C:C, "NONE")</f>
        <v>Telugu</v>
      </c>
    </row>
    <row r="2572" spans="1:5" x14ac:dyDescent="0.3">
      <c r="A2572" s="9">
        <v>10249</v>
      </c>
      <c r="B2572" s="10" cm="1">
        <f t="array" ref="B2572">_xlfn._xlws.FILTER(Bookings!C:C, (Bookings!A:A=A2572) * (Bookings!D:D="New"), "NONE")</f>
        <v>44546</v>
      </c>
      <c r="C2572" s="10">
        <v>45474</v>
      </c>
      <c r="D2572" s="9" t="str">
        <v>9544ce3b</v>
      </c>
      <c r="E2572" s="9" t="str">
        <f>_xlfn.XLOOKUP(D2572, Content!A:A, Content!C:C, "NONE")</f>
        <v>English</v>
      </c>
    </row>
    <row r="2573" spans="1:5" x14ac:dyDescent="0.3">
      <c r="A2573" s="9">
        <v>10250</v>
      </c>
      <c r="B2573" s="10" cm="1">
        <f t="array" ref="B2573">_xlfn._xlws.FILTER(Bookings!C:C, (Bookings!A:A=A2573) * (Bookings!D:D="New"), "NONE")</f>
        <v>44458</v>
      </c>
      <c r="C2573" s="10">
        <v>45383</v>
      </c>
      <c r="D2573" s="9" t="str">
        <v>fcc640cb</v>
      </c>
      <c r="E2573" s="9" t="str">
        <f>_xlfn.XLOOKUP(D2573, Content!A:A, Content!C:C, "NONE")</f>
        <v>English</v>
      </c>
    </row>
    <row r="2574" spans="1:5" x14ac:dyDescent="0.3">
      <c r="A2574" s="9">
        <v>10250</v>
      </c>
      <c r="B2574" s="10" cm="1">
        <f t="array" ref="B2574">_xlfn._xlws.FILTER(Bookings!C:C, (Bookings!A:A=A2574) * (Bookings!D:D="New"), "NONE")</f>
        <v>44458</v>
      </c>
      <c r="C2574" s="10">
        <v>45323</v>
      </c>
      <c r="D2574" s="9" t="str">
        <v>f6d69d19</v>
      </c>
      <c r="E2574" s="9" t="str">
        <f>_xlfn.XLOOKUP(D2574, Content!A:A, Content!C:C, "NONE")</f>
        <v>English</v>
      </c>
    </row>
    <row r="2575" spans="1:5" x14ac:dyDescent="0.3">
      <c r="A2575" s="9">
        <v>10250</v>
      </c>
      <c r="B2575" s="10" cm="1">
        <f t="array" ref="B2575">_xlfn._xlws.FILTER(Bookings!C:C, (Bookings!A:A=A2575) * (Bookings!D:D="New"), "NONE")</f>
        <v>44458</v>
      </c>
      <c r="C2575" s="10">
        <v>44805</v>
      </c>
      <c r="D2575" s="9" t="str">
        <v>35e41ff6</v>
      </c>
      <c r="E2575" s="9" t="str">
        <f>_xlfn.XLOOKUP(D2575, Content!A:A, Content!C:C, "NONE")</f>
        <v>Telugu</v>
      </c>
    </row>
    <row r="2576" spans="1:5" x14ac:dyDescent="0.3">
      <c r="A2576" s="9">
        <v>10250</v>
      </c>
      <c r="B2576" s="10" cm="1">
        <f t="array" ref="B2576">_xlfn._xlws.FILTER(Bookings!C:C, (Bookings!A:A=A2576) * (Bookings!D:D="New"), "NONE")</f>
        <v>44458</v>
      </c>
      <c r="C2576" s="10">
        <v>45261</v>
      </c>
      <c r="D2576" s="9" t="str">
        <v>e2949854</v>
      </c>
      <c r="E2576" s="9" t="str">
        <f>_xlfn.XLOOKUP(D2576, Content!A:A, Content!C:C, "NONE")</f>
        <v>Malayalam</v>
      </c>
    </row>
    <row r="2577" spans="1:5" x14ac:dyDescent="0.3">
      <c r="A2577" s="9">
        <v>10250</v>
      </c>
      <c r="B2577" s="10" cm="1">
        <f t="array" ref="B2577">_xlfn._xlws.FILTER(Bookings!C:C, (Bookings!A:A=A2577) * (Bookings!D:D="New"), "NONE")</f>
        <v>44458</v>
      </c>
      <c r="C2577" s="10">
        <v>44593</v>
      </c>
      <c r="D2577" s="9" t="str">
        <v>7fb18db3</v>
      </c>
      <c r="E2577" s="9" t="str">
        <f>_xlfn.XLOOKUP(D2577, Content!A:A, Content!C:C, "NONE")</f>
        <v>Hindi</v>
      </c>
    </row>
    <row r="2578" spans="1:5" x14ac:dyDescent="0.3">
      <c r="A2578" s="9">
        <v>10251</v>
      </c>
      <c r="B2578" s="10" cm="1">
        <f t="array" ref="B2578">_xlfn._xlws.FILTER(Bookings!C:C, (Bookings!A:A=A2578) * (Bookings!D:D="New"), "NONE")</f>
        <v>44663</v>
      </c>
      <c r="C2578" s="10">
        <v>45627</v>
      </c>
      <c r="D2578" s="9" t="str">
        <v>2fa395f5</v>
      </c>
      <c r="E2578" s="9" t="str">
        <f>_xlfn.XLOOKUP(D2578, Content!A:A, Content!C:C, "NONE")</f>
        <v>Telugu</v>
      </c>
    </row>
    <row r="2579" spans="1:5" x14ac:dyDescent="0.3">
      <c r="A2579" s="9">
        <v>10251</v>
      </c>
      <c r="B2579" s="10" cm="1">
        <f t="array" ref="B2579">_xlfn._xlws.FILTER(Bookings!C:C, (Bookings!A:A=A2579) * (Bookings!D:D="New"), "NONE")</f>
        <v>44663</v>
      </c>
      <c r="C2579" s="10">
        <v>45170</v>
      </c>
      <c r="D2579" s="9" t="str">
        <v>5c52d1ad</v>
      </c>
      <c r="E2579" s="9" t="str">
        <f>_xlfn.XLOOKUP(D2579, Content!A:A, Content!C:C, "NONE")</f>
        <v>Telugu</v>
      </c>
    </row>
    <row r="2580" spans="1:5" x14ac:dyDescent="0.3">
      <c r="A2580" s="9">
        <v>10251</v>
      </c>
      <c r="B2580" s="10" cm="1">
        <f t="array" ref="B2580">_xlfn._xlws.FILTER(Bookings!C:C, (Bookings!A:A=A2580) * (Bookings!D:D="New"), "NONE")</f>
        <v>44663</v>
      </c>
      <c r="C2580" s="10">
        <v>45170</v>
      </c>
      <c r="D2580" s="9" t="str">
        <v>b72e97f6</v>
      </c>
      <c r="E2580" s="9" t="str">
        <f>_xlfn.XLOOKUP(D2580, Content!A:A, Content!C:C, "NONE")</f>
        <v>Hindi</v>
      </c>
    </row>
    <row r="2581" spans="1:5" x14ac:dyDescent="0.3">
      <c r="A2581" s="9">
        <v>10251</v>
      </c>
      <c r="B2581" s="10" cm="1">
        <f t="array" ref="B2581">_xlfn._xlws.FILTER(Bookings!C:C, (Bookings!A:A=A2581) * (Bookings!D:D="New"), "NONE")</f>
        <v>44663</v>
      </c>
      <c r="C2581" s="10">
        <v>45597</v>
      </c>
      <c r="D2581" s="9" t="str">
        <v>40e9137d</v>
      </c>
      <c r="E2581" s="9" t="str">
        <f>_xlfn.XLOOKUP(D2581, Content!A:A, Content!C:C, "NONE")</f>
        <v>Telugu</v>
      </c>
    </row>
    <row r="2582" spans="1:5" x14ac:dyDescent="0.3">
      <c r="A2582" s="9">
        <v>10251</v>
      </c>
      <c r="B2582" s="10" cm="1">
        <f t="array" ref="B2582">_xlfn._xlws.FILTER(Bookings!C:C, (Bookings!A:A=A2582) * (Bookings!D:D="New"), "NONE")</f>
        <v>44663</v>
      </c>
      <c r="C2582" s="10">
        <v>44986</v>
      </c>
      <c r="D2582" s="9" t="str">
        <v>5833d4f3</v>
      </c>
      <c r="E2582" s="9" t="str">
        <f>_xlfn.XLOOKUP(D2582, Content!A:A, Content!C:C, "NONE")</f>
        <v>Malayalam</v>
      </c>
    </row>
    <row r="2583" spans="1:5" x14ac:dyDescent="0.3">
      <c r="A2583" s="9">
        <v>10252</v>
      </c>
      <c r="B2583" s="10" cm="1">
        <f t="array" ref="B2583">_xlfn._xlws.FILTER(Bookings!C:C, (Bookings!A:A=A2583) * (Bookings!D:D="New"), "NONE")</f>
        <v>44859</v>
      </c>
      <c r="C2583" s="10">
        <v>44896</v>
      </c>
      <c r="D2583" s="9" t="str">
        <v>9544ce3b</v>
      </c>
      <c r="E2583" s="9" t="str">
        <f>_xlfn.XLOOKUP(D2583, Content!A:A, Content!C:C, "NONE")</f>
        <v>English</v>
      </c>
    </row>
    <row r="2584" spans="1:5" x14ac:dyDescent="0.3">
      <c r="A2584" s="9">
        <v>10252</v>
      </c>
      <c r="B2584" s="10" cm="1">
        <f t="array" ref="B2584">_xlfn._xlws.FILTER(Bookings!C:C, (Bookings!A:A=A2584) * (Bookings!D:D="New"), "NONE")</f>
        <v>44859</v>
      </c>
      <c r="C2584" s="10">
        <v>45323</v>
      </c>
      <c r="D2584" s="9" t="str">
        <v>e9c2f251</v>
      </c>
      <c r="E2584" s="9" t="str">
        <f>_xlfn.XLOOKUP(D2584, Content!A:A, Content!C:C, "NONE")</f>
        <v>Telugu</v>
      </c>
    </row>
    <row r="2585" spans="1:5" x14ac:dyDescent="0.3">
      <c r="A2585" s="9">
        <v>10252</v>
      </c>
      <c r="B2585" s="10" cm="1">
        <f t="array" ref="B2585">_xlfn._xlws.FILTER(Bookings!C:C, (Bookings!A:A=A2585) * (Bookings!D:D="New"), "NONE")</f>
        <v>44859</v>
      </c>
      <c r="C2585" s="10">
        <v>44652</v>
      </c>
      <c r="D2585" s="9" t="str">
        <v>af4e0c6c</v>
      </c>
      <c r="E2585" s="9" t="str">
        <f>_xlfn.XLOOKUP(D2585, Content!A:A, Content!C:C, "NONE")</f>
        <v>Tamil</v>
      </c>
    </row>
    <row r="2586" spans="1:5" x14ac:dyDescent="0.3">
      <c r="A2586" s="9">
        <v>10252</v>
      </c>
      <c r="B2586" s="10" cm="1">
        <f t="array" ref="B2586">_xlfn._xlws.FILTER(Bookings!C:C, (Bookings!A:A=A2586) * (Bookings!D:D="New"), "NONE")</f>
        <v>44859</v>
      </c>
      <c r="C2586" s="10">
        <v>44896</v>
      </c>
      <c r="D2586" s="9" t="str">
        <v>4130ea10</v>
      </c>
      <c r="E2586" s="9" t="str">
        <f>_xlfn.XLOOKUP(D2586, Content!A:A, Content!C:C, "NONE")</f>
        <v>Kannada</v>
      </c>
    </row>
    <row r="2587" spans="1:5" x14ac:dyDescent="0.3">
      <c r="A2587" s="9">
        <v>10252</v>
      </c>
      <c r="B2587" s="10" cm="1">
        <f t="array" ref="B2587">_xlfn._xlws.FILTER(Bookings!C:C, (Bookings!A:A=A2587) * (Bookings!D:D="New"), "NONE")</f>
        <v>44859</v>
      </c>
      <c r="C2587" s="10">
        <v>45474</v>
      </c>
      <c r="D2587" s="9" t="str">
        <v>5c52d1ad</v>
      </c>
      <c r="E2587" s="9" t="str">
        <f>_xlfn.XLOOKUP(D2587, Content!A:A, Content!C:C, "NONE")</f>
        <v>Telugu</v>
      </c>
    </row>
    <row r="2588" spans="1:5" x14ac:dyDescent="0.3">
      <c r="A2588" s="9">
        <v>10252</v>
      </c>
      <c r="B2588" s="10" cm="1">
        <f t="array" ref="B2588">_xlfn._xlws.FILTER(Bookings!C:C, (Bookings!A:A=A2588) * (Bookings!D:D="New"), "NONE")</f>
        <v>44859</v>
      </c>
      <c r="C2588" s="10">
        <v>44682</v>
      </c>
      <c r="D2588" s="9" t="str">
        <v>2560b2d1</v>
      </c>
      <c r="E2588" s="9" t="str">
        <f>_xlfn.XLOOKUP(D2588, Content!A:A, Content!C:C, "NONE")</f>
        <v>Telugu</v>
      </c>
    </row>
    <row r="2589" spans="1:5" x14ac:dyDescent="0.3">
      <c r="A2589" s="9">
        <v>10252</v>
      </c>
      <c r="B2589" s="10" cm="1">
        <f t="array" ref="B2589">_xlfn._xlws.FILTER(Bookings!C:C, (Bookings!A:A=A2589) * (Bookings!D:D="New"), "NONE")</f>
        <v>44859</v>
      </c>
      <c r="C2589" s="10">
        <v>45078</v>
      </c>
      <c r="D2589" s="9" t="str">
        <v>b06fbc58</v>
      </c>
      <c r="E2589" s="9" t="str">
        <f>_xlfn.XLOOKUP(D2589, Content!A:A, Content!C:C, "NONE")</f>
        <v>Telugu</v>
      </c>
    </row>
    <row r="2590" spans="1:5" x14ac:dyDescent="0.3">
      <c r="A2590" s="9">
        <v>10253</v>
      </c>
      <c r="B2590" s="10" cm="1">
        <f t="array" ref="B2590">_xlfn._xlws.FILTER(Bookings!C:C, (Bookings!A:A=A2590) * (Bookings!D:D="New"), "NONE")</f>
        <v>44712</v>
      </c>
      <c r="C2590" s="10">
        <v>45505</v>
      </c>
      <c r="D2590" s="9" t="str">
        <v>b06fbc58</v>
      </c>
      <c r="E2590" s="9" t="str">
        <f>_xlfn.XLOOKUP(D2590, Content!A:A, Content!C:C, "NONE")</f>
        <v>Telugu</v>
      </c>
    </row>
    <row r="2591" spans="1:5" x14ac:dyDescent="0.3">
      <c r="A2591" s="9">
        <v>10253</v>
      </c>
      <c r="B2591" s="10" cm="1">
        <f t="array" ref="B2591">_xlfn._xlws.FILTER(Bookings!C:C, (Bookings!A:A=A2591) * (Bookings!D:D="New"), "NONE")</f>
        <v>44712</v>
      </c>
      <c r="C2591" s="10">
        <v>45231</v>
      </c>
      <c r="D2591" s="9" t="str">
        <v>618d5c47</v>
      </c>
      <c r="E2591" s="9" t="str">
        <f>_xlfn.XLOOKUP(D2591, Content!A:A, Content!C:C, "NONE")</f>
        <v>Hindi</v>
      </c>
    </row>
    <row r="2592" spans="1:5" x14ac:dyDescent="0.3">
      <c r="A2592" s="9">
        <v>10253</v>
      </c>
      <c r="B2592" s="10" cm="1">
        <f t="array" ref="B2592">_xlfn._xlws.FILTER(Bookings!C:C, (Bookings!A:A=A2592) * (Bookings!D:D="New"), "NONE")</f>
        <v>44712</v>
      </c>
      <c r="C2592" s="10">
        <v>45352</v>
      </c>
      <c r="D2592" s="9" t="str">
        <v>044707f1</v>
      </c>
      <c r="E2592" s="9" t="str">
        <f>_xlfn.XLOOKUP(D2592, Content!A:A, Content!C:C, "NONE")</f>
        <v>Kannada</v>
      </c>
    </row>
    <row r="2593" spans="1:5" x14ac:dyDescent="0.3">
      <c r="A2593" s="9">
        <v>10253</v>
      </c>
      <c r="B2593" s="10" cm="1">
        <f t="array" ref="B2593">_xlfn._xlws.FILTER(Bookings!C:C, (Bookings!A:A=A2593) * (Bookings!D:D="New"), "NONE")</f>
        <v>44712</v>
      </c>
      <c r="C2593" s="10">
        <v>44835</v>
      </c>
      <c r="D2593" s="9" t="str">
        <v>c741736d</v>
      </c>
      <c r="E2593" s="9" t="str">
        <f>_xlfn.XLOOKUP(D2593, Content!A:A, Content!C:C, "NONE")</f>
        <v>English</v>
      </c>
    </row>
    <row r="2594" spans="1:5" x14ac:dyDescent="0.3">
      <c r="A2594" s="9">
        <v>10253</v>
      </c>
      <c r="B2594" s="10" cm="1">
        <f t="array" ref="B2594">_xlfn._xlws.FILTER(Bookings!C:C, (Bookings!A:A=A2594) * (Bookings!D:D="New"), "NONE")</f>
        <v>44712</v>
      </c>
      <c r="C2594" s="10">
        <v>45047</v>
      </c>
      <c r="D2594" s="9" t="str">
        <v>7e543bc4</v>
      </c>
      <c r="E2594" s="9" t="str">
        <f>_xlfn.XLOOKUP(D2594, Content!A:A, Content!C:C, "NONE")</f>
        <v>Malayalam</v>
      </c>
    </row>
    <row r="2595" spans="1:5" x14ac:dyDescent="0.3">
      <c r="A2595" s="9">
        <v>10253</v>
      </c>
      <c r="B2595" s="10" cm="1">
        <f t="array" ref="B2595">_xlfn._xlws.FILTER(Bookings!C:C, (Bookings!A:A=A2595) * (Bookings!D:D="New"), "NONE")</f>
        <v>44712</v>
      </c>
      <c r="C2595" s="10">
        <v>45231</v>
      </c>
      <c r="D2595" s="9" t="str">
        <v>a48a202b</v>
      </c>
      <c r="E2595" s="9" t="str">
        <f>_xlfn.XLOOKUP(D2595, Content!A:A, Content!C:C, "NONE")</f>
        <v>Telugu</v>
      </c>
    </row>
    <row r="2596" spans="1:5" x14ac:dyDescent="0.3">
      <c r="A2596" s="9">
        <v>10253</v>
      </c>
      <c r="B2596" s="10" cm="1">
        <f t="array" ref="B2596">_xlfn._xlws.FILTER(Bookings!C:C, (Bookings!A:A=A2596) * (Bookings!D:D="New"), "NONE")</f>
        <v>44712</v>
      </c>
      <c r="C2596" s="10">
        <v>45231</v>
      </c>
      <c r="D2596" s="9" t="str">
        <v>f1c74cb8</v>
      </c>
      <c r="E2596" s="9" t="str">
        <f>_xlfn.XLOOKUP(D2596, Content!A:A, Content!C:C, "NONE")</f>
        <v>Kannada</v>
      </c>
    </row>
    <row r="2597" spans="1:5" x14ac:dyDescent="0.3">
      <c r="A2597" s="9">
        <v>10253</v>
      </c>
      <c r="B2597" s="10" cm="1">
        <f t="array" ref="B2597">_xlfn._xlws.FILTER(Bookings!C:C, (Bookings!A:A=A2597) * (Bookings!D:D="New"), "NONE")</f>
        <v>44712</v>
      </c>
      <c r="C2597" s="10">
        <v>45139</v>
      </c>
      <c r="D2597" s="9" t="str">
        <v>982b8061</v>
      </c>
      <c r="E2597" s="9" t="str">
        <f>_xlfn.XLOOKUP(D2597, Content!A:A, Content!C:C, "NONE")</f>
        <v>Malayalam</v>
      </c>
    </row>
    <row r="2598" spans="1:5" x14ac:dyDescent="0.3">
      <c r="A2598" s="9">
        <v>10253</v>
      </c>
      <c r="B2598" s="10" cm="1">
        <f t="array" ref="B2598">_xlfn._xlws.FILTER(Bookings!C:C, (Bookings!A:A=A2598) * (Bookings!D:D="New"), "NONE")</f>
        <v>44712</v>
      </c>
      <c r="C2598" s="10">
        <v>45261</v>
      </c>
      <c r="D2598" s="9" t="str">
        <v>e2949854</v>
      </c>
      <c r="E2598" s="9" t="str">
        <f>_xlfn.XLOOKUP(D2598, Content!A:A, Content!C:C, "NONE")</f>
        <v>Malayalam</v>
      </c>
    </row>
    <row r="2599" spans="1:5" x14ac:dyDescent="0.3">
      <c r="A2599" s="9">
        <v>10253</v>
      </c>
      <c r="B2599" s="10" cm="1">
        <f t="array" ref="B2599">_xlfn._xlws.FILTER(Bookings!C:C, (Bookings!A:A=A2599) * (Bookings!D:D="New"), "NONE")</f>
        <v>44712</v>
      </c>
      <c r="C2599" s="10">
        <v>45139</v>
      </c>
      <c r="D2599" s="9" t="str">
        <v>e0abb092</v>
      </c>
      <c r="E2599" s="9" t="str">
        <f>_xlfn.XLOOKUP(D2599, Content!A:A, Content!C:C, "NONE")</f>
        <v>Malayalam</v>
      </c>
    </row>
    <row r="2600" spans="1:5" x14ac:dyDescent="0.3">
      <c r="A2600" s="9">
        <v>10253</v>
      </c>
      <c r="B2600" s="10" cm="1">
        <f t="array" ref="B2600">_xlfn._xlws.FILTER(Bookings!C:C, (Bookings!A:A=A2600) * (Bookings!D:D="New"), "NONE")</f>
        <v>44712</v>
      </c>
      <c r="C2600" s="10">
        <v>44927</v>
      </c>
      <c r="D2600" s="9" t="str">
        <v>74c9ff93</v>
      </c>
      <c r="E2600" s="9" t="str">
        <f>_xlfn.XLOOKUP(D2600, Content!A:A, Content!C:C, "NONE")</f>
        <v>English</v>
      </c>
    </row>
    <row r="2601" spans="1:5" x14ac:dyDescent="0.3">
      <c r="A2601" s="9">
        <v>10253</v>
      </c>
      <c r="B2601" s="10" cm="1">
        <f t="array" ref="B2601">_xlfn._xlws.FILTER(Bookings!C:C, (Bookings!A:A=A2601) * (Bookings!D:D="New"), "NONE")</f>
        <v>44712</v>
      </c>
      <c r="C2601" s="10">
        <v>45413</v>
      </c>
      <c r="D2601" s="9" t="str">
        <v>7bc7f2c7</v>
      </c>
      <c r="E2601" s="9" t="str">
        <f>_xlfn.XLOOKUP(D2601, Content!A:A, Content!C:C, "NONE")</f>
        <v>Tamil</v>
      </c>
    </row>
    <row r="2602" spans="1:5" x14ac:dyDescent="0.3">
      <c r="A2602" s="9">
        <v>10253</v>
      </c>
      <c r="B2602" s="10" cm="1">
        <f t="array" ref="B2602">_xlfn._xlws.FILTER(Bookings!C:C, (Bookings!A:A=A2602) * (Bookings!D:D="New"), "NONE")</f>
        <v>44712</v>
      </c>
      <c r="C2602" s="10">
        <v>44713</v>
      </c>
      <c r="D2602" s="9" t="str">
        <v>b49e8b74</v>
      </c>
      <c r="E2602" s="9" t="str">
        <f>_xlfn.XLOOKUP(D2602, Content!A:A, Content!C:C, "NONE")</f>
        <v>English</v>
      </c>
    </row>
    <row r="2603" spans="1:5" x14ac:dyDescent="0.3">
      <c r="A2603" s="9">
        <v>10254</v>
      </c>
      <c r="B2603" s="10" cm="1">
        <f t="array" ref="B2603">_xlfn._xlws.FILTER(Bookings!C:C, (Bookings!A:A=A2603) * (Bookings!D:D="New"), "NONE")</f>
        <v>44273</v>
      </c>
      <c r="C2603" s="10">
        <v>44562</v>
      </c>
      <c r="D2603" s="9" t="str">
        <v>2fa395f5</v>
      </c>
      <c r="E2603" s="9" t="str">
        <f>_xlfn.XLOOKUP(D2603, Content!A:A, Content!C:C, "NONE")</f>
        <v>Telugu</v>
      </c>
    </row>
    <row r="2604" spans="1:5" x14ac:dyDescent="0.3">
      <c r="A2604" s="9">
        <v>10254</v>
      </c>
      <c r="B2604" s="10" cm="1">
        <f t="array" ref="B2604">_xlfn._xlws.FILTER(Bookings!C:C, (Bookings!A:A=A2604) * (Bookings!D:D="New"), "NONE")</f>
        <v>44273</v>
      </c>
      <c r="C2604" s="10">
        <v>44621</v>
      </c>
      <c r="D2604" s="9" t="str">
        <v>fe99e0ba</v>
      </c>
      <c r="E2604" s="9" t="str">
        <f>_xlfn.XLOOKUP(D2604, Content!A:A, Content!C:C, "NONE")</f>
        <v>English</v>
      </c>
    </row>
    <row r="2605" spans="1:5" x14ac:dyDescent="0.3">
      <c r="A2605" s="9">
        <v>10254</v>
      </c>
      <c r="B2605" s="10" cm="1">
        <f t="array" ref="B2605">_xlfn._xlws.FILTER(Bookings!C:C, (Bookings!A:A=A2605) * (Bookings!D:D="New"), "NONE")</f>
        <v>44273</v>
      </c>
      <c r="C2605" s="10">
        <v>44986</v>
      </c>
      <c r="D2605" s="9" t="str">
        <v>cc777b0c</v>
      </c>
      <c r="E2605" s="9" t="str">
        <f>_xlfn.XLOOKUP(D2605, Content!A:A, Content!C:C, "NONE")</f>
        <v>Hindi</v>
      </c>
    </row>
    <row r="2606" spans="1:5" x14ac:dyDescent="0.3">
      <c r="A2606" s="9">
        <v>10254</v>
      </c>
      <c r="B2606" s="10" cm="1">
        <f t="array" ref="B2606">_xlfn._xlws.FILTER(Bookings!C:C, (Bookings!A:A=A2606) * (Bookings!D:D="New"), "NONE")</f>
        <v>44273</v>
      </c>
      <c r="C2606" s="10">
        <v>44986</v>
      </c>
      <c r="D2606" s="9" t="str">
        <v>75fa1246</v>
      </c>
      <c r="E2606" s="9" t="str">
        <f>_xlfn.XLOOKUP(D2606, Content!A:A, Content!C:C, "NONE")</f>
        <v>Tamil</v>
      </c>
    </row>
    <row r="2607" spans="1:5" x14ac:dyDescent="0.3">
      <c r="A2607" s="9">
        <v>10254</v>
      </c>
      <c r="B2607" s="10" cm="1">
        <f t="array" ref="B2607">_xlfn._xlws.FILTER(Bookings!C:C, (Bookings!A:A=A2607) * (Bookings!D:D="New"), "NONE")</f>
        <v>44273</v>
      </c>
      <c r="C2607" s="10">
        <v>44743</v>
      </c>
      <c r="D2607" s="9" t="str">
        <v>607da286</v>
      </c>
      <c r="E2607" s="9" t="str">
        <f>_xlfn.XLOOKUP(D2607, Content!A:A, Content!C:C, "NONE")</f>
        <v>Kannada</v>
      </c>
    </row>
    <row r="2608" spans="1:5" x14ac:dyDescent="0.3">
      <c r="A2608" s="9">
        <v>10254</v>
      </c>
      <c r="B2608" s="10" cm="1">
        <f t="array" ref="B2608">_xlfn._xlws.FILTER(Bookings!C:C, (Bookings!A:A=A2608) * (Bookings!D:D="New"), "NONE")</f>
        <v>44273</v>
      </c>
      <c r="C2608" s="10">
        <v>45536</v>
      </c>
      <c r="D2608" s="9" t="str">
        <v>9452bf77</v>
      </c>
      <c r="E2608" s="9" t="str">
        <f>_xlfn.XLOOKUP(D2608, Content!A:A, Content!C:C, "NONE")</f>
        <v>English</v>
      </c>
    </row>
    <row r="2609" spans="1:5" x14ac:dyDescent="0.3">
      <c r="A2609" s="9">
        <v>10254</v>
      </c>
      <c r="B2609" s="10" cm="1">
        <f t="array" ref="B2609">_xlfn._xlws.FILTER(Bookings!C:C, (Bookings!A:A=A2609) * (Bookings!D:D="New"), "NONE")</f>
        <v>44273</v>
      </c>
      <c r="C2609" s="10">
        <v>44896</v>
      </c>
      <c r="D2609" s="9" t="str">
        <v>18110fb2</v>
      </c>
      <c r="E2609" s="9" t="str">
        <f>_xlfn.XLOOKUP(D2609, Content!A:A, Content!C:C, "NONE")</f>
        <v>Telugu</v>
      </c>
    </row>
    <row r="2610" spans="1:5" x14ac:dyDescent="0.3">
      <c r="A2610" s="9">
        <v>10254</v>
      </c>
      <c r="B2610" s="10" cm="1">
        <f t="array" ref="B2610">_xlfn._xlws.FILTER(Bookings!C:C, (Bookings!A:A=A2610) * (Bookings!D:D="New"), "NONE")</f>
        <v>44273</v>
      </c>
      <c r="C2610" s="10">
        <v>45047</v>
      </c>
      <c r="D2610" s="9" t="str">
        <v>2888a95e</v>
      </c>
      <c r="E2610" s="9" t="str">
        <f>_xlfn.XLOOKUP(D2610, Content!A:A, Content!C:C, "NONE")</f>
        <v>Tamil</v>
      </c>
    </row>
    <row r="2611" spans="1:5" x14ac:dyDescent="0.3">
      <c r="A2611" s="9">
        <v>10254</v>
      </c>
      <c r="B2611" s="10" cm="1">
        <f t="array" ref="B2611">_xlfn._xlws.FILTER(Bookings!C:C, (Bookings!A:A=A2611) * (Bookings!D:D="New"), "NONE")</f>
        <v>44273</v>
      </c>
      <c r="C2611" s="10">
        <v>45261</v>
      </c>
      <c r="D2611" s="9" t="str">
        <v>0cbc4720</v>
      </c>
      <c r="E2611" s="9" t="str">
        <f>_xlfn.XLOOKUP(D2611, Content!A:A, Content!C:C, "NONE")</f>
        <v>Hindi</v>
      </c>
    </row>
    <row r="2612" spans="1:5" x14ac:dyDescent="0.3">
      <c r="A2612" s="9">
        <v>10254</v>
      </c>
      <c r="B2612" s="10" cm="1">
        <f t="array" ref="B2612">_xlfn._xlws.FILTER(Bookings!C:C, (Bookings!A:A=A2612) * (Bookings!D:D="New"), "NONE")</f>
        <v>44273</v>
      </c>
      <c r="C2612" s="10">
        <v>45413</v>
      </c>
      <c r="D2612" s="9" t="str">
        <v>a48a202b</v>
      </c>
      <c r="E2612" s="9" t="str">
        <f>_xlfn.XLOOKUP(D2612, Content!A:A, Content!C:C, "NONE")</f>
        <v>Telugu</v>
      </c>
    </row>
    <row r="2613" spans="1:5" x14ac:dyDescent="0.3">
      <c r="A2613" s="9">
        <v>10254</v>
      </c>
      <c r="B2613" s="10" cm="1">
        <f t="array" ref="B2613">_xlfn._xlws.FILTER(Bookings!C:C, (Bookings!A:A=A2613) * (Bookings!D:D="New"), "NONE")</f>
        <v>44273</v>
      </c>
      <c r="C2613" s="10">
        <v>44774</v>
      </c>
      <c r="D2613" s="9" t="str">
        <v>5c52d1ad</v>
      </c>
      <c r="E2613" s="9" t="str">
        <f>_xlfn.XLOOKUP(D2613, Content!A:A, Content!C:C, "NONE")</f>
        <v>Telugu</v>
      </c>
    </row>
    <row r="2614" spans="1:5" x14ac:dyDescent="0.3">
      <c r="A2614" s="9">
        <v>10254</v>
      </c>
      <c r="B2614" s="10" cm="1">
        <f t="array" ref="B2614">_xlfn._xlws.FILTER(Bookings!C:C, (Bookings!A:A=A2614) * (Bookings!D:D="New"), "NONE")</f>
        <v>44273</v>
      </c>
      <c r="C2614" s="10">
        <v>45292</v>
      </c>
      <c r="D2614" s="9" t="str">
        <v>b72e97f6</v>
      </c>
      <c r="E2614" s="9" t="str">
        <f>_xlfn.XLOOKUP(D2614, Content!A:A, Content!C:C, "NONE")</f>
        <v>Hindi</v>
      </c>
    </row>
    <row r="2615" spans="1:5" x14ac:dyDescent="0.3">
      <c r="A2615" s="9">
        <v>10254</v>
      </c>
      <c r="B2615" s="10" cm="1">
        <f t="array" ref="B2615">_xlfn._xlws.FILTER(Bookings!C:C, (Bookings!A:A=A2615) * (Bookings!D:D="New"), "NONE")</f>
        <v>44273</v>
      </c>
      <c r="C2615" s="10">
        <v>44652</v>
      </c>
      <c r="D2615" s="9" t="str">
        <v>35e41ff6</v>
      </c>
      <c r="E2615" s="9" t="str">
        <f>_xlfn.XLOOKUP(D2615, Content!A:A, Content!C:C, "NONE")</f>
        <v>Telugu</v>
      </c>
    </row>
    <row r="2616" spans="1:5" x14ac:dyDescent="0.3">
      <c r="A2616" s="9">
        <v>10254</v>
      </c>
      <c r="B2616" s="10" cm="1">
        <f t="array" ref="B2616">_xlfn._xlws.FILTER(Bookings!C:C, (Bookings!A:A=A2616) * (Bookings!D:D="New"), "NONE")</f>
        <v>44273</v>
      </c>
      <c r="C2616" s="10">
        <v>44743</v>
      </c>
      <c r="D2616" s="9" t="str">
        <v>e2949854</v>
      </c>
      <c r="E2616" s="9" t="str">
        <f>_xlfn.XLOOKUP(D2616, Content!A:A, Content!C:C, "NONE")</f>
        <v>Malayalam</v>
      </c>
    </row>
    <row r="2617" spans="1:5" x14ac:dyDescent="0.3">
      <c r="A2617" s="9">
        <v>10254</v>
      </c>
      <c r="B2617" s="10" cm="1">
        <f t="array" ref="B2617">_xlfn._xlws.FILTER(Bookings!C:C, (Bookings!A:A=A2617) * (Bookings!D:D="New"), "NONE")</f>
        <v>44273</v>
      </c>
      <c r="C2617" s="10">
        <v>44986</v>
      </c>
      <c r="D2617" s="9" t="str">
        <v>f83fb848</v>
      </c>
      <c r="E2617" s="9" t="str">
        <f>_xlfn.XLOOKUP(D2617, Content!A:A, Content!C:C, "NONE")</f>
        <v>Malayalam</v>
      </c>
    </row>
    <row r="2618" spans="1:5" x14ac:dyDescent="0.3">
      <c r="A2618" s="9">
        <v>10255</v>
      </c>
      <c r="B2618" s="10" cm="1">
        <f t="array" ref="B2618">_xlfn._xlws.FILTER(Bookings!C:C, (Bookings!A:A=A2618) * (Bookings!D:D="New"), "NONE")</f>
        <v>45189</v>
      </c>
      <c r="C2618" s="10">
        <v>45017</v>
      </c>
      <c r="D2618" s="9" t="str">
        <v>2560b2d1</v>
      </c>
      <c r="E2618" s="9" t="str">
        <f>_xlfn.XLOOKUP(D2618, Content!A:A, Content!C:C, "NONE")</f>
        <v>Telugu</v>
      </c>
    </row>
    <row r="2619" spans="1:5" x14ac:dyDescent="0.3">
      <c r="A2619" s="9">
        <v>10255</v>
      </c>
      <c r="B2619" s="10" cm="1">
        <f t="array" ref="B2619">_xlfn._xlws.FILTER(Bookings!C:C, (Bookings!A:A=A2619) * (Bookings!D:D="New"), "NONE")</f>
        <v>45189</v>
      </c>
      <c r="C2619" s="10">
        <v>45627</v>
      </c>
      <c r="D2619" s="9" t="str">
        <v>6fc6d737</v>
      </c>
      <c r="E2619" s="9" t="str">
        <f>_xlfn.XLOOKUP(D2619, Content!A:A, Content!C:C, "NONE")</f>
        <v>Malayalam</v>
      </c>
    </row>
    <row r="2620" spans="1:5" x14ac:dyDescent="0.3">
      <c r="A2620" s="9">
        <v>10255</v>
      </c>
      <c r="B2620" s="10" cm="1">
        <f t="array" ref="B2620">_xlfn._xlws.FILTER(Bookings!C:C, (Bookings!A:A=A2620) * (Bookings!D:D="New"), "NONE")</f>
        <v>45189</v>
      </c>
      <c r="C2620" s="10">
        <v>44958</v>
      </c>
      <c r="D2620" s="9" t="str">
        <v>0cbc4720</v>
      </c>
      <c r="E2620" s="9" t="str">
        <f>_xlfn.XLOOKUP(D2620, Content!A:A, Content!C:C, "NONE")</f>
        <v>Hindi</v>
      </c>
    </row>
    <row r="2621" spans="1:5" x14ac:dyDescent="0.3">
      <c r="A2621" s="9">
        <v>10255</v>
      </c>
      <c r="B2621" s="10" cm="1">
        <f t="array" ref="B2621">_xlfn._xlws.FILTER(Bookings!C:C, (Bookings!A:A=A2621) * (Bookings!D:D="New"), "NONE")</f>
        <v>45189</v>
      </c>
      <c r="C2621" s="10">
        <v>45627</v>
      </c>
      <c r="D2621" s="9" t="str">
        <v>cc9d9893</v>
      </c>
      <c r="E2621" s="9" t="str">
        <f>_xlfn.XLOOKUP(D2621, Content!A:A, Content!C:C, "NONE")</f>
        <v>Malayalam</v>
      </c>
    </row>
    <row r="2622" spans="1:5" x14ac:dyDescent="0.3">
      <c r="A2622" s="9">
        <v>10255</v>
      </c>
      <c r="B2622" s="10" cm="1">
        <f t="array" ref="B2622">_xlfn._xlws.FILTER(Bookings!C:C, (Bookings!A:A=A2622) * (Bookings!D:D="New"), "NONE")</f>
        <v>45189</v>
      </c>
      <c r="C2622" s="10">
        <v>44774</v>
      </c>
      <c r="D2622" s="9" t="str">
        <v>ed012678</v>
      </c>
      <c r="E2622" s="9" t="str">
        <f>_xlfn.XLOOKUP(D2622, Content!A:A, Content!C:C, "NONE")</f>
        <v>Telugu</v>
      </c>
    </row>
    <row r="2623" spans="1:5" x14ac:dyDescent="0.3">
      <c r="A2623" s="9">
        <v>10255</v>
      </c>
      <c r="B2623" s="10" cm="1">
        <f t="array" ref="B2623">_xlfn._xlws.FILTER(Bookings!C:C, (Bookings!A:A=A2623) * (Bookings!D:D="New"), "NONE")</f>
        <v>45189</v>
      </c>
      <c r="C2623" s="10">
        <v>44593</v>
      </c>
      <c r="D2623" s="9" t="str">
        <v>e0abb092</v>
      </c>
      <c r="E2623" s="9" t="str">
        <f>_xlfn.XLOOKUP(D2623, Content!A:A, Content!C:C, "NONE")</f>
        <v>Malayalam</v>
      </c>
    </row>
    <row r="2624" spans="1:5" x14ac:dyDescent="0.3">
      <c r="A2624" s="9">
        <v>10255</v>
      </c>
      <c r="B2624" s="10" cm="1">
        <f t="array" ref="B2624">_xlfn._xlws.FILTER(Bookings!C:C, (Bookings!A:A=A2624) * (Bookings!D:D="New"), "NONE")</f>
        <v>45189</v>
      </c>
      <c r="C2624" s="10">
        <v>45292</v>
      </c>
      <c r="D2624" s="9" t="str">
        <v>2aac9072</v>
      </c>
      <c r="E2624" s="9" t="str">
        <f>_xlfn.XLOOKUP(D2624, Content!A:A, Content!C:C, "NONE")</f>
        <v>English</v>
      </c>
    </row>
    <row r="2625" spans="1:5" x14ac:dyDescent="0.3">
      <c r="A2625" s="9">
        <v>10255</v>
      </c>
      <c r="B2625" s="10" cm="1">
        <f t="array" ref="B2625">_xlfn._xlws.FILTER(Bookings!C:C, (Bookings!A:A=A2625) * (Bookings!D:D="New"), "NONE")</f>
        <v>45189</v>
      </c>
      <c r="C2625" s="10">
        <v>44774</v>
      </c>
      <c r="D2625" s="9" t="str">
        <v>6cec19a5</v>
      </c>
      <c r="E2625" s="9" t="str">
        <f>_xlfn.XLOOKUP(D2625, Content!A:A, Content!C:C, "NONE")</f>
        <v>Malayalam</v>
      </c>
    </row>
    <row r="2626" spans="1:5" x14ac:dyDescent="0.3">
      <c r="A2626" s="9">
        <v>10255</v>
      </c>
      <c r="B2626" s="10" cm="1">
        <f t="array" ref="B2626">_xlfn._xlws.FILTER(Bookings!C:C, (Bookings!A:A=A2626) * (Bookings!D:D="New"), "NONE")</f>
        <v>45189</v>
      </c>
      <c r="C2626" s="10">
        <v>45261</v>
      </c>
      <c r="D2626" s="9" t="str">
        <v>74c9ff93</v>
      </c>
      <c r="E2626" s="9" t="str">
        <f>_xlfn.XLOOKUP(D2626, Content!A:A, Content!C:C, "NONE")</f>
        <v>English</v>
      </c>
    </row>
    <row r="2627" spans="1:5" x14ac:dyDescent="0.3">
      <c r="A2627" s="9">
        <v>10256</v>
      </c>
      <c r="B2627" s="10" cm="1">
        <f t="array" ref="B2627">_xlfn._xlws.FILTER(Bookings!C:C, (Bookings!A:A=A2627) * (Bookings!D:D="New"), "NONE")</f>
        <v>44249</v>
      </c>
      <c r="C2627" s="10">
        <v>45627</v>
      </c>
      <c r="D2627" s="9" t="str">
        <v>2fa395f5</v>
      </c>
      <c r="E2627" s="9" t="str">
        <f>_xlfn.XLOOKUP(D2627, Content!A:A, Content!C:C, "NONE")</f>
        <v>Telugu</v>
      </c>
    </row>
    <row r="2628" spans="1:5" x14ac:dyDescent="0.3">
      <c r="A2628" s="9">
        <v>10256</v>
      </c>
      <c r="B2628" s="10" cm="1">
        <f t="array" ref="B2628">_xlfn._xlws.FILTER(Bookings!C:C, (Bookings!A:A=A2628) * (Bookings!D:D="New"), "NONE")</f>
        <v>44249</v>
      </c>
      <c r="C2628" s="10">
        <v>45170</v>
      </c>
      <c r="D2628" s="9" t="str">
        <v>9c8c4c67</v>
      </c>
      <c r="E2628" s="9" t="str">
        <f>_xlfn.XLOOKUP(D2628, Content!A:A, Content!C:C, "NONE")</f>
        <v>English</v>
      </c>
    </row>
    <row r="2629" spans="1:5" x14ac:dyDescent="0.3">
      <c r="A2629" s="9">
        <v>10256</v>
      </c>
      <c r="B2629" s="10" cm="1">
        <f t="array" ref="B2629">_xlfn._xlws.FILTER(Bookings!C:C, (Bookings!A:A=A2629) * (Bookings!D:D="New"), "NONE")</f>
        <v>44249</v>
      </c>
      <c r="C2629" s="10">
        <v>45444</v>
      </c>
      <c r="D2629" s="9" t="str">
        <v>cc9d9893</v>
      </c>
      <c r="E2629" s="9" t="str">
        <f>_xlfn.XLOOKUP(D2629, Content!A:A, Content!C:C, "NONE")</f>
        <v>Malayalam</v>
      </c>
    </row>
    <row r="2630" spans="1:5" x14ac:dyDescent="0.3">
      <c r="A2630" s="9">
        <v>10256</v>
      </c>
      <c r="B2630" s="10" cm="1">
        <f t="array" ref="B2630">_xlfn._xlws.FILTER(Bookings!C:C, (Bookings!A:A=A2630) * (Bookings!D:D="New"), "NONE")</f>
        <v>44249</v>
      </c>
      <c r="C2630" s="10">
        <v>45200</v>
      </c>
      <c r="D2630" s="9" t="str">
        <v>9544ce3b</v>
      </c>
      <c r="E2630" s="9" t="str">
        <f>_xlfn.XLOOKUP(D2630, Content!A:A, Content!C:C, "NONE")</f>
        <v>English</v>
      </c>
    </row>
    <row r="2631" spans="1:5" x14ac:dyDescent="0.3">
      <c r="A2631" s="9">
        <v>10256</v>
      </c>
      <c r="B2631" s="10" cm="1">
        <f t="array" ref="B2631">_xlfn._xlws.FILTER(Bookings!C:C, (Bookings!A:A=A2631) * (Bookings!D:D="New"), "NONE")</f>
        <v>44249</v>
      </c>
      <c r="C2631" s="10">
        <v>44621</v>
      </c>
      <c r="D2631" s="9" t="str">
        <v>fe99e0ba</v>
      </c>
      <c r="E2631" s="9" t="str">
        <f>_xlfn.XLOOKUP(D2631, Content!A:A, Content!C:C, "NONE")</f>
        <v>English</v>
      </c>
    </row>
    <row r="2632" spans="1:5" x14ac:dyDescent="0.3">
      <c r="A2632" s="9">
        <v>10256</v>
      </c>
      <c r="B2632" s="10" cm="1">
        <f t="array" ref="B2632">_xlfn._xlws.FILTER(Bookings!C:C, (Bookings!A:A=A2632) * (Bookings!D:D="New"), "NONE")</f>
        <v>44249</v>
      </c>
      <c r="C2632" s="10">
        <v>44713</v>
      </c>
      <c r="D2632" s="9" t="str">
        <v>7fb18db3</v>
      </c>
      <c r="E2632" s="9" t="str">
        <f>_xlfn.XLOOKUP(D2632, Content!A:A, Content!C:C, "NONE")</f>
        <v>Hindi</v>
      </c>
    </row>
    <row r="2633" spans="1:5" x14ac:dyDescent="0.3">
      <c r="A2633" s="9">
        <v>10256</v>
      </c>
      <c r="B2633" s="10" cm="1">
        <f t="array" ref="B2633">_xlfn._xlws.FILTER(Bookings!C:C, (Bookings!A:A=A2633) * (Bookings!D:D="New"), "NONE")</f>
        <v>44249</v>
      </c>
      <c r="C2633" s="10">
        <v>44713</v>
      </c>
      <c r="D2633" s="9" t="str">
        <v>e0abb092</v>
      </c>
      <c r="E2633" s="9" t="str">
        <f>_xlfn.XLOOKUP(D2633, Content!A:A, Content!C:C, "NONE")</f>
        <v>Malayalam</v>
      </c>
    </row>
    <row r="2634" spans="1:5" x14ac:dyDescent="0.3">
      <c r="A2634" s="9">
        <v>10256</v>
      </c>
      <c r="B2634" s="10" cm="1">
        <f t="array" ref="B2634">_xlfn._xlws.FILTER(Bookings!C:C, (Bookings!A:A=A2634) * (Bookings!D:D="New"), "NONE")</f>
        <v>44249</v>
      </c>
      <c r="C2634" s="10">
        <v>45597</v>
      </c>
      <c r="D2634" s="9" t="str">
        <v>10101146</v>
      </c>
      <c r="E2634" s="9" t="str">
        <f>_xlfn.XLOOKUP(D2634, Content!A:A, Content!C:C, "NONE")</f>
        <v>Telugu</v>
      </c>
    </row>
    <row r="2635" spans="1:5" x14ac:dyDescent="0.3">
      <c r="A2635" s="9">
        <v>10256</v>
      </c>
      <c r="B2635" s="10" cm="1">
        <f t="array" ref="B2635">_xlfn._xlws.FILTER(Bookings!C:C, (Bookings!A:A=A2635) * (Bookings!D:D="New"), "NONE")</f>
        <v>44249</v>
      </c>
      <c r="C2635" s="10">
        <v>45474</v>
      </c>
      <c r="D2635" s="9" t="str">
        <v>92becfc7</v>
      </c>
      <c r="E2635" s="9" t="str">
        <f>_xlfn.XLOOKUP(D2635, Content!A:A, Content!C:C, "NONE")</f>
        <v>Hindi</v>
      </c>
    </row>
    <row r="2636" spans="1:5" x14ac:dyDescent="0.3">
      <c r="A2636" s="9">
        <v>10256</v>
      </c>
      <c r="B2636" s="10" cm="1">
        <f t="array" ref="B2636">_xlfn._xlws.FILTER(Bookings!C:C, (Bookings!A:A=A2636) * (Bookings!D:D="New"), "NONE")</f>
        <v>44249</v>
      </c>
      <c r="C2636" s="10">
        <v>45627</v>
      </c>
      <c r="D2636" s="9" t="str">
        <v>fc3255a1</v>
      </c>
      <c r="E2636" s="9" t="str">
        <f>_xlfn.XLOOKUP(D2636, Content!A:A, Content!C:C, "NONE")</f>
        <v>English</v>
      </c>
    </row>
    <row r="2637" spans="1:5" x14ac:dyDescent="0.3">
      <c r="A2637" s="9">
        <v>10256</v>
      </c>
      <c r="B2637" s="10" cm="1">
        <f t="array" ref="B2637">_xlfn._xlws.FILTER(Bookings!C:C, (Bookings!A:A=A2637) * (Bookings!D:D="New"), "NONE")</f>
        <v>44249</v>
      </c>
      <c r="C2637" s="10">
        <v>45627</v>
      </c>
      <c r="D2637" s="9" t="str">
        <v>b49e8b74</v>
      </c>
      <c r="E2637" s="9" t="str">
        <f>_xlfn.XLOOKUP(D2637, Content!A:A, Content!C:C, "NONE")</f>
        <v>English</v>
      </c>
    </row>
    <row r="2638" spans="1:5" x14ac:dyDescent="0.3">
      <c r="A2638" s="9">
        <v>10256</v>
      </c>
      <c r="B2638" s="10" cm="1">
        <f t="array" ref="B2638">_xlfn._xlws.FILTER(Bookings!C:C, (Bookings!A:A=A2638) * (Bookings!D:D="New"), "NONE")</f>
        <v>44249</v>
      </c>
      <c r="C2638" s="10">
        <v>45323</v>
      </c>
      <c r="D2638" s="9" t="str">
        <v>40e9137d</v>
      </c>
      <c r="E2638" s="9" t="str">
        <f>_xlfn.XLOOKUP(D2638, Content!A:A, Content!C:C, "NONE")</f>
        <v>Telugu</v>
      </c>
    </row>
    <row r="2639" spans="1:5" x14ac:dyDescent="0.3">
      <c r="A2639" s="9">
        <v>10256</v>
      </c>
      <c r="B2639" s="10" cm="1">
        <f t="array" ref="B2639">_xlfn._xlws.FILTER(Bookings!C:C, (Bookings!A:A=A2639) * (Bookings!D:D="New"), "NONE")</f>
        <v>44249</v>
      </c>
      <c r="C2639" s="10">
        <v>45566</v>
      </c>
      <c r="D2639" s="9" t="str">
        <v>c1fb785c</v>
      </c>
      <c r="E2639" s="9" t="str">
        <f>_xlfn.XLOOKUP(D2639, Content!A:A, Content!C:C, "NONE")</f>
        <v>Malayalam</v>
      </c>
    </row>
    <row r="2640" spans="1:5" x14ac:dyDescent="0.3">
      <c r="A2640" s="9">
        <v>10257</v>
      </c>
      <c r="B2640" s="10" cm="1">
        <f t="array" ref="B2640">_xlfn._xlws.FILTER(Bookings!C:C, (Bookings!A:A=A2640) * (Bookings!D:D="New"), "NONE")</f>
        <v>44775</v>
      </c>
      <c r="C2640" s="10">
        <v>44682</v>
      </c>
      <c r="D2640" s="9" t="str">
        <v>b72e97f6</v>
      </c>
      <c r="E2640" s="9" t="str">
        <f>_xlfn.XLOOKUP(D2640, Content!A:A, Content!C:C, "NONE")</f>
        <v>Hindi</v>
      </c>
    </row>
    <row r="2641" spans="1:5" x14ac:dyDescent="0.3">
      <c r="A2641" s="9">
        <v>10257</v>
      </c>
      <c r="B2641" s="10" cm="1">
        <f t="array" ref="B2641">_xlfn._xlws.FILTER(Bookings!C:C, (Bookings!A:A=A2641) * (Bookings!D:D="New"), "NONE")</f>
        <v>44775</v>
      </c>
      <c r="C2641" s="10">
        <v>44593</v>
      </c>
      <c r="D2641" s="9" t="str">
        <v>2f9c6d63</v>
      </c>
      <c r="E2641" s="9" t="str">
        <f>_xlfn.XLOOKUP(D2641, Content!A:A, Content!C:C, "NONE")</f>
        <v>Tamil</v>
      </c>
    </row>
    <row r="2642" spans="1:5" x14ac:dyDescent="0.3">
      <c r="A2642" s="9">
        <v>10257</v>
      </c>
      <c r="B2642" s="10" cm="1">
        <f t="array" ref="B2642">_xlfn._xlws.FILTER(Bookings!C:C, (Bookings!A:A=A2642) * (Bookings!D:D="New"), "NONE")</f>
        <v>44775</v>
      </c>
      <c r="C2642" s="10">
        <v>45566</v>
      </c>
      <c r="D2642" s="9" t="str">
        <v>fe99e0ba</v>
      </c>
      <c r="E2642" s="9" t="str">
        <f>_xlfn.XLOOKUP(D2642, Content!A:A, Content!C:C, "NONE")</f>
        <v>English</v>
      </c>
    </row>
    <row r="2643" spans="1:5" x14ac:dyDescent="0.3">
      <c r="A2643" s="9">
        <v>10257</v>
      </c>
      <c r="B2643" s="10" cm="1">
        <f t="array" ref="B2643">_xlfn._xlws.FILTER(Bookings!C:C, (Bookings!A:A=A2643) * (Bookings!D:D="New"), "NONE")</f>
        <v>44775</v>
      </c>
      <c r="C2643" s="10">
        <v>44713</v>
      </c>
      <c r="D2643" s="9" t="str">
        <v>9452bf77</v>
      </c>
      <c r="E2643" s="9" t="str">
        <f>_xlfn.XLOOKUP(D2643, Content!A:A, Content!C:C, "NONE")</f>
        <v>English</v>
      </c>
    </row>
    <row r="2644" spans="1:5" x14ac:dyDescent="0.3">
      <c r="A2644" s="9">
        <v>10257</v>
      </c>
      <c r="B2644" s="10" cm="1">
        <f t="array" ref="B2644">_xlfn._xlws.FILTER(Bookings!C:C, (Bookings!A:A=A2644) * (Bookings!D:D="New"), "NONE")</f>
        <v>44775</v>
      </c>
      <c r="C2644" s="10">
        <v>45444</v>
      </c>
      <c r="D2644" s="9" t="str">
        <v>577b4107</v>
      </c>
      <c r="E2644" s="9" t="str">
        <f>_xlfn.XLOOKUP(D2644, Content!A:A, Content!C:C, "NONE")</f>
        <v>Malayalam</v>
      </c>
    </row>
    <row r="2645" spans="1:5" x14ac:dyDescent="0.3">
      <c r="A2645" s="9">
        <v>10257</v>
      </c>
      <c r="B2645" s="10" cm="1">
        <f t="array" ref="B2645">_xlfn._xlws.FILTER(Bookings!C:C, (Bookings!A:A=A2645) * (Bookings!D:D="New"), "NONE")</f>
        <v>44775</v>
      </c>
      <c r="C2645" s="10">
        <v>45505</v>
      </c>
      <c r="D2645" s="9" t="str">
        <v>35e41ff6</v>
      </c>
      <c r="E2645" s="9" t="str">
        <f>_xlfn.XLOOKUP(D2645, Content!A:A, Content!C:C, "NONE")</f>
        <v>Telugu</v>
      </c>
    </row>
    <row r="2646" spans="1:5" x14ac:dyDescent="0.3">
      <c r="A2646" s="9">
        <v>10257</v>
      </c>
      <c r="B2646" s="10" cm="1">
        <f t="array" ref="B2646">_xlfn._xlws.FILTER(Bookings!C:C, (Bookings!A:A=A2646) * (Bookings!D:D="New"), "NONE")</f>
        <v>44775</v>
      </c>
      <c r="C2646" s="10">
        <v>45108</v>
      </c>
      <c r="D2646" s="9" t="str">
        <v>9787b7de</v>
      </c>
      <c r="E2646" s="9" t="str">
        <f>_xlfn.XLOOKUP(D2646, Content!A:A, Content!C:C, "NONE")</f>
        <v>Tamil</v>
      </c>
    </row>
    <row r="2647" spans="1:5" x14ac:dyDescent="0.3">
      <c r="A2647" s="9">
        <v>10257</v>
      </c>
      <c r="B2647" s="10" cm="1">
        <f t="array" ref="B2647">_xlfn._xlws.FILTER(Bookings!C:C, (Bookings!A:A=A2647) * (Bookings!D:D="New"), "NONE")</f>
        <v>44775</v>
      </c>
      <c r="C2647" s="10">
        <v>45597</v>
      </c>
      <c r="D2647" s="9" t="str">
        <v>18110fb2</v>
      </c>
      <c r="E2647" s="9" t="str">
        <f>_xlfn.XLOOKUP(D2647, Content!A:A, Content!C:C, "NONE")</f>
        <v>Telugu</v>
      </c>
    </row>
    <row r="2648" spans="1:5" x14ac:dyDescent="0.3">
      <c r="A2648" s="9">
        <v>10257</v>
      </c>
      <c r="B2648" s="10" cm="1">
        <f t="array" ref="B2648">_xlfn._xlws.FILTER(Bookings!C:C, (Bookings!A:A=A2648) * (Bookings!D:D="New"), "NONE")</f>
        <v>44775</v>
      </c>
      <c r="C2648" s="10">
        <v>45323</v>
      </c>
      <c r="D2648" s="9" t="str">
        <v>e9c2f251</v>
      </c>
      <c r="E2648" s="9" t="str">
        <f>_xlfn.XLOOKUP(D2648, Content!A:A, Content!C:C, "NONE")</f>
        <v>Telugu</v>
      </c>
    </row>
    <row r="2649" spans="1:5" x14ac:dyDescent="0.3">
      <c r="A2649" s="9">
        <v>10257</v>
      </c>
      <c r="B2649" s="10" cm="1">
        <f t="array" ref="B2649">_xlfn._xlws.FILTER(Bookings!C:C, (Bookings!A:A=A2649) * (Bookings!D:D="New"), "NONE")</f>
        <v>44775</v>
      </c>
      <c r="C2649" s="10">
        <v>44835</v>
      </c>
      <c r="D2649" s="9" t="str">
        <v>e0abb092</v>
      </c>
      <c r="E2649" s="9" t="str">
        <f>_xlfn.XLOOKUP(D2649, Content!A:A, Content!C:C, "NONE")</f>
        <v>Malayalam</v>
      </c>
    </row>
    <row r="2650" spans="1:5" x14ac:dyDescent="0.3">
      <c r="A2650" s="9">
        <v>10257</v>
      </c>
      <c r="B2650" s="10" cm="1">
        <f t="array" ref="B2650">_xlfn._xlws.FILTER(Bookings!C:C, (Bookings!A:A=A2650) * (Bookings!D:D="New"), "NONE")</f>
        <v>44775</v>
      </c>
      <c r="C2650" s="10">
        <v>45047</v>
      </c>
      <c r="D2650" s="9" t="str">
        <v>5b93d799</v>
      </c>
      <c r="E2650" s="9" t="str">
        <f>_xlfn.XLOOKUP(D2650, Content!A:A, Content!C:C, "NONE")</f>
        <v>English</v>
      </c>
    </row>
    <row r="2651" spans="1:5" x14ac:dyDescent="0.3">
      <c r="A2651" s="9">
        <v>10257</v>
      </c>
      <c r="B2651" s="10" cm="1">
        <f t="array" ref="B2651">_xlfn._xlws.FILTER(Bookings!C:C, (Bookings!A:A=A2651) * (Bookings!D:D="New"), "NONE")</f>
        <v>44775</v>
      </c>
      <c r="C2651" s="10">
        <v>45231</v>
      </c>
      <c r="D2651" s="9" t="str">
        <v>f82d44ce</v>
      </c>
      <c r="E2651" s="9" t="str">
        <f>_xlfn.XLOOKUP(D2651, Content!A:A, Content!C:C, "NONE")</f>
        <v>Telugu</v>
      </c>
    </row>
    <row r="2652" spans="1:5" x14ac:dyDescent="0.3">
      <c r="A2652" s="9">
        <v>10257</v>
      </c>
      <c r="B2652" s="10" cm="1">
        <f t="array" ref="B2652">_xlfn._xlws.FILTER(Bookings!C:C, (Bookings!A:A=A2652) * (Bookings!D:D="New"), "NONE")</f>
        <v>44775</v>
      </c>
      <c r="C2652" s="10">
        <v>45383</v>
      </c>
      <c r="D2652" s="9" t="str">
        <v>b142e834</v>
      </c>
      <c r="E2652" s="9" t="str">
        <f>_xlfn.XLOOKUP(D2652, Content!A:A, Content!C:C, "NONE")</f>
        <v>Hindi</v>
      </c>
    </row>
    <row r="2653" spans="1:5" x14ac:dyDescent="0.3">
      <c r="A2653" s="9">
        <v>10258</v>
      </c>
      <c r="B2653" s="10" cm="1">
        <f t="array" ref="B2653">_xlfn._xlws.FILTER(Bookings!C:C, (Bookings!A:A=A2653) * (Bookings!D:D="New"), "NONE")</f>
        <v>44174</v>
      </c>
      <c r="C2653" s="10">
        <v>44986</v>
      </c>
      <c r="D2653" s="9" t="str">
        <v>921da29a</v>
      </c>
      <c r="E2653" s="9" t="str">
        <f>_xlfn.XLOOKUP(D2653, Content!A:A, Content!C:C, "NONE")</f>
        <v>English</v>
      </c>
    </row>
    <row r="2654" spans="1:5" x14ac:dyDescent="0.3">
      <c r="A2654" s="9">
        <v>10258</v>
      </c>
      <c r="B2654" s="10" cm="1">
        <f t="array" ref="B2654">_xlfn._xlws.FILTER(Bookings!C:C, (Bookings!A:A=A2654) * (Bookings!D:D="New"), "NONE")</f>
        <v>44174</v>
      </c>
      <c r="C2654" s="10">
        <v>44866</v>
      </c>
      <c r="D2654" s="9" t="str">
        <v>c741736d</v>
      </c>
      <c r="E2654" s="9" t="str">
        <f>_xlfn.XLOOKUP(D2654, Content!A:A, Content!C:C, "NONE")</f>
        <v>English</v>
      </c>
    </row>
    <row r="2655" spans="1:5" x14ac:dyDescent="0.3">
      <c r="A2655" s="9">
        <v>10258</v>
      </c>
      <c r="B2655" s="10" cm="1">
        <f t="array" ref="B2655">_xlfn._xlws.FILTER(Bookings!C:C, (Bookings!A:A=A2655) * (Bookings!D:D="New"), "NONE")</f>
        <v>44174</v>
      </c>
      <c r="C2655" s="10">
        <v>45536</v>
      </c>
      <c r="D2655" s="9" t="str">
        <v>6d98c117</v>
      </c>
      <c r="E2655" s="9" t="str">
        <f>_xlfn.XLOOKUP(D2655, Content!A:A, Content!C:C, "NONE")</f>
        <v>English</v>
      </c>
    </row>
    <row r="2656" spans="1:5" x14ac:dyDescent="0.3">
      <c r="A2656" s="9">
        <v>10258</v>
      </c>
      <c r="B2656" s="10" cm="1">
        <f t="array" ref="B2656">_xlfn._xlws.FILTER(Bookings!C:C, (Bookings!A:A=A2656) * (Bookings!D:D="New"), "NONE")</f>
        <v>44174</v>
      </c>
      <c r="C2656" s="10">
        <v>44562</v>
      </c>
      <c r="D2656" s="9" t="str">
        <v>07976026</v>
      </c>
      <c r="E2656" s="9" t="str">
        <f>_xlfn.XLOOKUP(D2656, Content!A:A, Content!C:C, "NONE")</f>
        <v>Malayalam</v>
      </c>
    </row>
    <row r="2657" spans="1:5" x14ac:dyDescent="0.3">
      <c r="A2657" s="9">
        <v>10258</v>
      </c>
      <c r="B2657" s="10" cm="1">
        <f t="array" ref="B2657">_xlfn._xlws.FILTER(Bookings!C:C, (Bookings!A:A=A2657) * (Bookings!D:D="New"), "NONE")</f>
        <v>44174</v>
      </c>
      <c r="C2657" s="10">
        <v>45047</v>
      </c>
      <c r="D2657" s="9" t="str">
        <v>1187d074</v>
      </c>
      <c r="E2657" s="9" t="str">
        <f>_xlfn.XLOOKUP(D2657, Content!A:A, Content!C:C, "NONE")</f>
        <v>English</v>
      </c>
    </row>
    <row r="2658" spans="1:5" x14ac:dyDescent="0.3">
      <c r="A2658" s="9">
        <v>10258</v>
      </c>
      <c r="B2658" s="10" cm="1">
        <f t="array" ref="B2658">_xlfn._xlws.FILTER(Bookings!C:C, (Bookings!A:A=A2658) * (Bookings!D:D="New"), "NONE")</f>
        <v>44174</v>
      </c>
      <c r="C2658" s="10">
        <v>44682</v>
      </c>
      <c r="D2658" s="9" t="str">
        <v>8ce0be18</v>
      </c>
      <c r="E2658" s="9" t="str">
        <f>_xlfn.XLOOKUP(D2658, Content!A:A, Content!C:C, "NONE")</f>
        <v>Telugu</v>
      </c>
    </row>
    <row r="2659" spans="1:5" x14ac:dyDescent="0.3">
      <c r="A2659" s="9">
        <v>10258</v>
      </c>
      <c r="B2659" s="10" cm="1">
        <f t="array" ref="B2659">_xlfn._xlws.FILTER(Bookings!C:C, (Bookings!A:A=A2659) * (Bookings!D:D="New"), "NONE")</f>
        <v>44174</v>
      </c>
      <c r="C2659" s="10">
        <v>44682</v>
      </c>
      <c r="D2659" s="9" t="str">
        <v>fc3255a1</v>
      </c>
      <c r="E2659" s="9" t="str">
        <f>_xlfn.XLOOKUP(D2659, Content!A:A, Content!C:C, "NONE")</f>
        <v>English</v>
      </c>
    </row>
    <row r="2660" spans="1:5" x14ac:dyDescent="0.3">
      <c r="A2660" s="9">
        <v>10258</v>
      </c>
      <c r="B2660" s="10" cm="1">
        <f t="array" ref="B2660">_xlfn._xlws.FILTER(Bookings!C:C, (Bookings!A:A=A2660) * (Bookings!D:D="New"), "NONE")</f>
        <v>44174</v>
      </c>
      <c r="C2660" s="10">
        <v>45261</v>
      </c>
      <c r="D2660" s="9" t="str">
        <v>53dcee70</v>
      </c>
      <c r="E2660" s="9" t="str">
        <f>_xlfn.XLOOKUP(D2660, Content!A:A, Content!C:C, "NONE")</f>
        <v>Kannada</v>
      </c>
    </row>
    <row r="2661" spans="1:5" x14ac:dyDescent="0.3">
      <c r="A2661" s="9">
        <v>10258</v>
      </c>
      <c r="B2661" s="10" cm="1">
        <f t="array" ref="B2661">_xlfn._xlws.FILTER(Bookings!C:C, (Bookings!A:A=A2661) * (Bookings!D:D="New"), "NONE")</f>
        <v>44174</v>
      </c>
      <c r="C2661" s="10">
        <v>44713</v>
      </c>
      <c r="D2661" s="9" t="str">
        <v>4cfd0dd8</v>
      </c>
      <c r="E2661" s="9" t="str">
        <f>_xlfn.XLOOKUP(D2661, Content!A:A, Content!C:C, "NONE")</f>
        <v>Kannada</v>
      </c>
    </row>
    <row r="2662" spans="1:5" x14ac:dyDescent="0.3">
      <c r="A2662" s="9">
        <v>10258</v>
      </c>
      <c r="B2662" s="10" cm="1">
        <f t="array" ref="B2662">_xlfn._xlws.FILTER(Bookings!C:C, (Bookings!A:A=A2662) * (Bookings!D:D="New"), "NONE")</f>
        <v>44174</v>
      </c>
      <c r="C2662" s="10">
        <v>45261</v>
      </c>
      <c r="D2662" s="9" t="str">
        <v>4130ea10</v>
      </c>
      <c r="E2662" s="9" t="str">
        <f>_xlfn.XLOOKUP(D2662, Content!A:A, Content!C:C, "NONE")</f>
        <v>Kannada</v>
      </c>
    </row>
    <row r="2663" spans="1:5" x14ac:dyDescent="0.3">
      <c r="A2663" s="9">
        <v>10259</v>
      </c>
      <c r="B2663" s="10" cm="1">
        <f t="array" ref="B2663">_xlfn._xlws.FILTER(Bookings!C:C, (Bookings!A:A=A2663) * (Bookings!D:D="New"), "NONE")</f>
        <v>44300</v>
      </c>
      <c r="C2663" s="10">
        <v>45170</v>
      </c>
      <c r="D2663" s="9" t="str">
        <v>7495495f</v>
      </c>
      <c r="E2663" s="9" t="str">
        <f>_xlfn.XLOOKUP(D2663, Content!A:A, Content!C:C, "NONE")</f>
        <v>Malayalam</v>
      </c>
    </row>
    <row r="2664" spans="1:5" x14ac:dyDescent="0.3">
      <c r="A2664" s="9">
        <v>10259</v>
      </c>
      <c r="B2664" s="10" cm="1">
        <f t="array" ref="B2664">_xlfn._xlws.FILTER(Bookings!C:C, (Bookings!A:A=A2664) * (Bookings!D:D="New"), "NONE")</f>
        <v>44300</v>
      </c>
      <c r="C2664" s="10">
        <v>44713</v>
      </c>
      <c r="D2664" s="9" t="str">
        <v>0be1e40e</v>
      </c>
      <c r="E2664" s="9" t="str">
        <f>_xlfn.XLOOKUP(D2664, Content!A:A, Content!C:C, "NONE")</f>
        <v>Telugu</v>
      </c>
    </row>
    <row r="2665" spans="1:5" x14ac:dyDescent="0.3">
      <c r="A2665" s="9">
        <v>10259</v>
      </c>
      <c r="B2665" s="10" cm="1">
        <f t="array" ref="B2665">_xlfn._xlws.FILTER(Bookings!C:C, (Bookings!A:A=A2665) * (Bookings!D:D="New"), "NONE")</f>
        <v>44300</v>
      </c>
      <c r="C2665" s="10">
        <v>45108</v>
      </c>
      <c r="D2665" s="9" t="str">
        <v>35e41ff6</v>
      </c>
      <c r="E2665" s="9" t="str">
        <f>_xlfn.XLOOKUP(D2665, Content!A:A, Content!C:C, "NONE")</f>
        <v>Telugu</v>
      </c>
    </row>
    <row r="2666" spans="1:5" x14ac:dyDescent="0.3">
      <c r="A2666" s="9">
        <v>10259</v>
      </c>
      <c r="B2666" s="10" cm="1">
        <f t="array" ref="B2666">_xlfn._xlws.FILTER(Bookings!C:C, (Bookings!A:A=A2666) * (Bookings!D:D="New"), "NONE")</f>
        <v>44300</v>
      </c>
      <c r="C2666" s="10">
        <v>45352</v>
      </c>
      <c r="D2666" s="9" t="str">
        <v>d71466ea</v>
      </c>
      <c r="E2666" s="9" t="str">
        <f>_xlfn.XLOOKUP(D2666, Content!A:A, Content!C:C, "NONE")</f>
        <v>Malayalam</v>
      </c>
    </row>
    <row r="2667" spans="1:5" x14ac:dyDescent="0.3">
      <c r="A2667" s="9">
        <v>10259</v>
      </c>
      <c r="B2667" s="10" cm="1">
        <f t="array" ref="B2667">_xlfn._xlws.FILTER(Bookings!C:C, (Bookings!A:A=A2667) * (Bookings!D:D="New"), "NONE")</f>
        <v>44300</v>
      </c>
      <c r="C2667" s="10">
        <v>44805</v>
      </c>
      <c r="D2667" s="9" t="str">
        <v>e0abb092</v>
      </c>
      <c r="E2667" s="9" t="str">
        <f>_xlfn.XLOOKUP(D2667, Content!A:A, Content!C:C, "NONE")</f>
        <v>Malayalam</v>
      </c>
    </row>
    <row r="2668" spans="1:5" x14ac:dyDescent="0.3">
      <c r="A2668" s="9">
        <v>10260</v>
      </c>
      <c r="B2668" s="10" cm="1">
        <f t="array" ref="B2668">_xlfn._xlws.FILTER(Bookings!C:C, (Bookings!A:A=A2668) * (Bookings!D:D="New"), "NONE")</f>
        <v>44166</v>
      </c>
      <c r="C2668" s="10">
        <v>45139</v>
      </c>
      <c r="D2668" s="9" t="str">
        <v>c9f9dfdb</v>
      </c>
      <c r="E2668" s="9" t="str">
        <f>_xlfn.XLOOKUP(D2668, Content!A:A, Content!C:C, "NONE")</f>
        <v>Kannada</v>
      </c>
    </row>
    <row r="2669" spans="1:5" x14ac:dyDescent="0.3">
      <c r="A2669" s="9">
        <v>10260</v>
      </c>
      <c r="B2669" s="10" cm="1">
        <f t="array" ref="B2669">_xlfn._xlws.FILTER(Bookings!C:C, (Bookings!A:A=A2669) * (Bookings!D:D="New"), "NONE")</f>
        <v>44166</v>
      </c>
      <c r="C2669" s="10">
        <v>45047</v>
      </c>
      <c r="D2669" s="9" t="str">
        <v>5988d89d</v>
      </c>
      <c r="E2669" s="9" t="str">
        <f>_xlfn.XLOOKUP(D2669, Content!A:A, Content!C:C, "NONE")</f>
        <v>Hindi</v>
      </c>
    </row>
    <row r="2670" spans="1:5" x14ac:dyDescent="0.3">
      <c r="A2670" s="9">
        <v>10260</v>
      </c>
      <c r="B2670" s="10" cm="1">
        <f t="array" ref="B2670">_xlfn._xlws.FILTER(Bookings!C:C, (Bookings!A:A=A2670) * (Bookings!D:D="New"), "NONE")</f>
        <v>44166</v>
      </c>
      <c r="C2670" s="10">
        <v>45323</v>
      </c>
      <c r="D2670" s="9" t="str">
        <v>10101146</v>
      </c>
      <c r="E2670" s="9" t="str">
        <f>_xlfn.XLOOKUP(D2670, Content!A:A, Content!C:C, "NONE")</f>
        <v>Telugu</v>
      </c>
    </row>
    <row r="2671" spans="1:5" x14ac:dyDescent="0.3">
      <c r="A2671" s="9">
        <v>10260</v>
      </c>
      <c r="B2671" s="10" cm="1">
        <f t="array" ref="B2671">_xlfn._xlws.FILTER(Bookings!C:C, (Bookings!A:A=A2671) * (Bookings!D:D="New"), "NONE")</f>
        <v>44166</v>
      </c>
      <c r="C2671" s="10">
        <v>44958</v>
      </c>
      <c r="D2671" s="9" t="str">
        <v>ae026103</v>
      </c>
      <c r="E2671" s="9" t="str">
        <f>_xlfn.XLOOKUP(D2671, Content!A:A, Content!C:C, "NONE")</f>
        <v>Kannada</v>
      </c>
    </row>
    <row r="2672" spans="1:5" x14ac:dyDescent="0.3">
      <c r="A2672" s="9">
        <v>10260</v>
      </c>
      <c r="B2672" s="10" cm="1">
        <f t="array" ref="B2672">_xlfn._xlws.FILTER(Bookings!C:C, (Bookings!A:A=A2672) * (Bookings!D:D="New"), "NONE")</f>
        <v>44166</v>
      </c>
      <c r="C2672" s="10">
        <v>45200</v>
      </c>
      <c r="D2672" s="9" t="str">
        <v>e2949854</v>
      </c>
      <c r="E2672" s="9" t="str">
        <f>_xlfn.XLOOKUP(D2672, Content!A:A, Content!C:C, "NONE")</f>
        <v>Malayalam</v>
      </c>
    </row>
    <row r="2673" spans="1:5" x14ac:dyDescent="0.3">
      <c r="A2673" s="9">
        <v>10260</v>
      </c>
      <c r="B2673" s="10" cm="1">
        <f t="array" ref="B2673">_xlfn._xlws.FILTER(Bookings!C:C, (Bookings!A:A=A2673) * (Bookings!D:D="New"), "NONE")</f>
        <v>44166</v>
      </c>
      <c r="C2673" s="10">
        <v>45078</v>
      </c>
      <c r="D2673" s="9" t="str">
        <v>a4c168f1</v>
      </c>
      <c r="E2673" s="9" t="str">
        <f>_xlfn.XLOOKUP(D2673, Content!A:A, Content!C:C, "NONE")</f>
        <v>Telugu</v>
      </c>
    </row>
    <row r="2674" spans="1:5" x14ac:dyDescent="0.3">
      <c r="A2674" s="9">
        <v>10261</v>
      </c>
      <c r="B2674" s="10" cm="1">
        <f t="array" ref="B2674">_xlfn._xlws.FILTER(Bookings!C:C, (Bookings!A:A=A2674) * (Bookings!D:D="New"), "NONE")</f>
        <v>44153</v>
      </c>
      <c r="C2674" s="10">
        <v>44927</v>
      </c>
      <c r="D2674" s="9" t="str">
        <v>e0abb092</v>
      </c>
      <c r="E2674" s="9" t="str">
        <f>_xlfn.XLOOKUP(D2674, Content!A:A, Content!C:C, "NONE")</f>
        <v>Malayalam</v>
      </c>
    </row>
    <row r="2675" spans="1:5" x14ac:dyDescent="0.3">
      <c r="A2675" s="9">
        <v>10261</v>
      </c>
      <c r="B2675" s="10" cm="1">
        <f t="array" ref="B2675">_xlfn._xlws.FILTER(Bookings!C:C, (Bookings!A:A=A2675) * (Bookings!D:D="New"), "NONE")</f>
        <v>44153</v>
      </c>
      <c r="C2675" s="10">
        <v>45292</v>
      </c>
      <c r="D2675" s="9" t="str">
        <v>d6e6f4af</v>
      </c>
      <c r="E2675" s="9" t="str">
        <f>_xlfn.XLOOKUP(D2675, Content!A:A, Content!C:C, "NONE")</f>
        <v>Malayalam</v>
      </c>
    </row>
    <row r="2676" spans="1:5" x14ac:dyDescent="0.3">
      <c r="A2676" s="9">
        <v>10261</v>
      </c>
      <c r="B2676" s="10" cm="1">
        <f t="array" ref="B2676">_xlfn._xlws.FILTER(Bookings!C:C, (Bookings!A:A=A2676) * (Bookings!D:D="New"), "NONE")</f>
        <v>44153</v>
      </c>
      <c r="C2676" s="10">
        <v>45200</v>
      </c>
      <c r="D2676" s="9" t="str">
        <v>ed012678</v>
      </c>
      <c r="E2676" s="9" t="str">
        <f>_xlfn.XLOOKUP(D2676, Content!A:A, Content!C:C, "NONE")</f>
        <v>Telugu</v>
      </c>
    </row>
    <row r="2677" spans="1:5" x14ac:dyDescent="0.3">
      <c r="A2677" s="9">
        <v>10261</v>
      </c>
      <c r="B2677" s="10" cm="1">
        <f t="array" ref="B2677">_xlfn._xlws.FILTER(Bookings!C:C, (Bookings!A:A=A2677) * (Bookings!D:D="New"), "NONE")</f>
        <v>44153</v>
      </c>
      <c r="C2677" s="10">
        <v>44652</v>
      </c>
      <c r="D2677" s="9" t="str">
        <v>f72d44e6</v>
      </c>
      <c r="E2677" s="9" t="str">
        <f>_xlfn.XLOOKUP(D2677, Content!A:A, Content!C:C, "NONE")</f>
        <v>Malayalam</v>
      </c>
    </row>
    <row r="2678" spans="1:5" x14ac:dyDescent="0.3">
      <c r="A2678" s="9">
        <v>10261</v>
      </c>
      <c r="B2678" s="10" cm="1">
        <f t="array" ref="B2678">_xlfn._xlws.FILTER(Bookings!C:C, (Bookings!A:A=A2678) * (Bookings!D:D="New"), "NONE")</f>
        <v>44153</v>
      </c>
      <c r="C2678" s="10">
        <v>44713</v>
      </c>
      <c r="D2678" s="9" t="str">
        <v>591bdfe5</v>
      </c>
      <c r="E2678" s="9" t="str">
        <f>_xlfn.XLOOKUP(D2678, Content!A:A, Content!C:C, "NONE")</f>
        <v>Kannada</v>
      </c>
    </row>
    <row r="2679" spans="1:5" x14ac:dyDescent="0.3">
      <c r="A2679" s="9">
        <v>10261</v>
      </c>
      <c r="B2679" s="10" cm="1">
        <f t="array" ref="B2679">_xlfn._xlws.FILTER(Bookings!C:C, (Bookings!A:A=A2679) * (Bookings!D:D="New"), "NONE")</f>
        <v>44153</v>
      </c>
      <c r="C2679" s="10">
        <v>44896</v>
      </c>
      <c r="D2679" s="9" t="str">
        <v>2e190b5a</v>
      </c>
      <c r="E2679" s="9" t="str">
        <f>_xlfn.XLOOKUP(D2679, Content!A:A, Content!C:C, "NONE")</f>
        <v>Tamil</v>
      </c>
    </row>
    <row r="2680" spans="1:5" x14ac:dyDescent="0.3">
      <c r="A2680" s="9">
        <v>10261</v>
      </c>
      <c r="B2680" s="10" cm="1">
        <f t="array" ref="B2680">_xlfn._xlws.FILTER(Bookings!C:C, (Bookings!A:A=A2680) * (Bookings!D:D="New"), "NONE")</f>
        <v>44153</v>
      </c>
      <c r="C2680" s="10">
        <v>44743</v>
      </c>
      <c r="D2680" s="9" t="str">
        <v>9767fb4f</v>
      </c>
      <c r="E2680" s="9" t="str">
        <f>_xlfn.XLOOKUP(D2680, Content!A:A, Content!C:C, "NONE")</f>
        <v>Telugu</v>
      </c>
    </row>
    <row r="2681" spans="1:5" x14ac:dyDescent="0.3">
      <c r="A2681" s="9">
        <v>10261</v>
      </c>
      <c r="B2681" s="10" cm="1">
        <f t="array" ref="B2681">_xlfn._xlws.FILTER(Bookings!C:C, (Bookings!A:A=A2681) * (Bookings!D:D="New"), "NONE")</f>
        <v>44153</v>
      </c>
      <c r="C2681" s="10">
        <v>44743</v>
      </c>
      <c r="D2681" s="9" t="str">
        <v>6d9b457c</v>
      </c>
      <c r="E2681" s="9" t="str">
        <f>_xlfn.XLOOKUP(D2681, Content!A:A, Content!C:C, "NONE")</f>
        <v>English</v>
      </c>
    </row>
    <row r="2682" spans="1:5" x14ac:dyDescent="0.3">
      <c r="A2682" s="9">
        <v>10262</v>
      </c>
      <c r="B2682" s="10" cm="1">
        <f t="array" ref="B2682">_xlfn._xlws.FILTER(Bookings!C:C, (Bookings!A:A=A2682) * (Bookings!D:D="New"), "NONE")</f>
        <v>44571</v>
      </c>
      <c r="C2682" s="10">
        <v>44866</v>
      </c>
      <c r="D2682" s="9" t="str">
        <v>618d5c47</v>
      </c>
      <c r="E2682" s="9" t="str">
        <f>_xlfn.XLOOKUP(D2682, Content!A:A, Content!C:C, "NONE")</f>
        <v>Hindi</v>
      </c>
    </row>
    <row r="2683" spans="1:5" x14ac:dyDescent="0.3">
      <c r="A2683" s="9">
        <v>10262</v>
      </c>
      <c r="B2683" s="10" cm="1">
        <f t="array" ref="B2683">_xlfn._xlws.FILTER(Bookings!C:C, (Bookings!A:A=A2683) * (Bookings!D:D="New"), "NONE")</f>
        <v>44571</v>
      </c>
      <c r="C2683" s="10">
        <v>45170</v>
      </c>
      <c r="D2683" s="9" t="str">
        <v>67b09f1b</v>
      </c>
      <c r="E2683" s="9" t="str">
        <f>_xlfn.XLOOKUP(D2683, Content!A:A, Content!C:C, "NONE")</f>
        <v>English</v>
      </c>
    </row>
    <row r="2684" spans="1:5" x14ac:dyDescent="0.3">
      <c r="A2684" s="9">
        <v>10262</v>
      </c>
      <c r="B2684" s="10" cm="1">
        <f t="array" ref="B2684">_xlfn._xlws.FILTER(Bookings!C:C, (Bookings!A:A=A2684) * (Bookings!D:D="New"), "NONE")</f>
        <v>44571</v>
      </c>
      <c r="C2684" s="10">
        <v>44805</v>
      </c>
      <c r="D2684" s="9" t="str">
        <v>fda707e0</v>
      </c>
      <c r="E2684" s="9" t="str">
        <f>_xlfn.XLOOKUP(D2684, Content!A:A, Content!C:C, "NONE")</f>
        <v>Tamil</v>
      </c>
    </row>
    <row r="2685" spans="1:5" x14ac:dyDescent="0.3">
      <c r="A2685" s="9">
        <v>10262</v>
      </c>
      <c r="B2685" s="10" cm="1">
        <f t="array" ref="B2685">_xlfn._xlws.FILTER(Bookings!C:C, (Bookings!A:A=A2685) * (Bookings!D:D="New"), "NONE")</f>
        <v>44571</v>
      </c>
      <c r="C2685" s="10">
        <v>44652</v>
      </c>
      <c r="D2685" s="9" t="str">
        <v>b72e97f6</v>
      </c>
      <c r="E2685" s="9" t="str">
        <f>_xlfn.XLOOKUP(D2685, Content!A:A, Content!C:C, "NONE")</f>
        <v>Hindi</v>
      </c>
    </row>
    <row r="2686" spans="1:5" x14ac:dyDescent="0.3">
      <c r="A2686" s="9">
        <v>10262</v>
      </c>
      <c r="B2686" s="10" cm="1">
        <f t="array" ref="B2686">_xlfn._xlws.FILTER(Bookings!C:C, (Bookings!A:A=A2686) * (Bookings!D:D="New"), "NONE")</f>
        <v>44571</v>
      </c>
      <c r="C2686" s="10">
        <v>45170</v>
      </c>
      <c r="D2686" s="9" t="str">
        <v>1187d074</v>
      </c>
      <c r="E2686" s="9" t="str">
        <f>_xlfn.XLOOKUP(D2686, Content!A:A, Content!C:C, "NONE")</f>
        <v>English</v>
      </c>
    </row>
    <row r="2687" spans="1:5" x14ac:dyDescent="0.3">
      <c r="A2687" s="9">
        <v>10262</v>
      </c>
      <c r="B2687" s="10" cm="1">
        <f t="array" ref="B2687">_xlfn._xlws.FILTER(Bookings!C:C, (Bookings!A:A=A2687) * (Bookings!D:D="New"), "NONE")</f>
        <v>44571</v>
      </c>
      <c r="C2687" s="10">
        <v>45047</v>
      </c>
      <c r="D2687" s="9" t="str">
        <v>ae026103</v>
      </c>
      <c r="E2687" s="9" t="str">
        <f>_xlfn.XLOOKUP(D2687, Content!A:A, Content!C:C, "NONE")</f>
        <v>Kannada</v>
      </c>
    </row>
    <row r="2688" spans="1:5" x14ac:dyDescent="0.3">
      <c r="A2688" s="9">
        <v>10262</v>
      </c>
      <c r="B2688" s="10" cm="1">
        <f t="array" ref="B2688">_xlfn._xlws.FILTER(Bookings!C:C, (Bookings!A:A=A2688) * (Bookings!D:D="New"), "NONE")</f>
        <v>44571</v>
      </c>
      <c r="C2688" s="10">
        <v>45108</v>
      </c>
      <c r="D2688" s="9" t="str">
        <v>8ab4abc6</v>
      </c>
      <c r="E2688" s="9" t="str">
        <f>_xlfn.XLOOKUP(D2688, Content!A:A, Content!C:C, "NONE")</f>
        <v>Kannada</v>
      </c>
    </row>
    <row r="2689" spans="1:5" x14ac:dyDescent="0.3">
      <c r="A2689" s="9">
        <v>10262</v>
      </c>
      <c r="B2689" s="10" cm="1">
        <f t="array" ref="B2689">_xlfn._xlws.FILTER(Bookings!C:C, (Bookings!A:A=A2689) * (Bookings!D:D="New"), "NONE")</f>
        <v>44571</v>
      </c>
      <c r="C2689" s="10">
        <v>44927</v>
      </c>
      <c r="D2689" s="9" t="str">
        <v>2fa395f5</v>
      </c>
      <c r="E2689" s="9" t="str">
        <f>_xlfn.XLOOKUP(D2689, Content!A:A, Content!C:C, "NONE")</f>
        <v>Telugu</v>
      </c>
    </row>
    <row r="2690" spans="1:5" x14ac:dyDescent="0.3">
      <c r="A2690" s="9">
        <v>10262</v>
      </c>
      <c r="B2690" s="10" cm="1">
        <f t="array" ref="B2690">_xlfn._xlws.FILTER(Bookings!C:C, (Bookings!A:A=A2690) * (Bookings!D:D="New"), "NONE")</f>
        <v>44571</v>
      </c>
      <c r="C2690" s="10">
        <v>45231</v>
      </c>
      <c r="D2690" s="9" t="str">
        <v>6d98c117</v>
      </c>
      <c r="E2690" s="9" t="str">
        <f>_xlfn.XLOOKUP(D2690, Content!A:A, Content!C:C, "NONE")</f>
        <v>English</v>
      </c>
    </row>
    <row r="2691" spans="1:5" x14ac:dyDescent="0.3">
      <c r="A2691" s="9">
        <v>10262</v>
      </c>
      <c r="B2691" s="10" cm="1">
        <f t="array" ref="B2691">_xlfn._xlws.FILTER(Bookings!C:C, (Bookings!A:A=A2691) * (Bookings!D:D="New"), "NONE")</f>
        <v>44571</v>
      </c>
      <c r="C2691" s="10">
        <v>44562</v>
      </c>
      <c r="D2691" s="9" t="str">
        <v>7fd28e87</v>
      </c>
      <c r="E2691" s="9" t="str">
        <f>_xlfn.XLOOKUP(D2691, Content!A:A, Content!C:C, "NONE")</f>
        <v>Malayalam</v>
      </c>
    </row>
    <row r="2692" spans="1:5" x14ac:dyDescent="0.3">
      <c r="A2692" s="9">
        <v>10262</v>
      </c>
      <c r="B2692" s="10" cm="1">
        <f t="array" ref="B2692">_xlfn._xlws.FILTER(Bookings!C:C, (Bookings!A:A=A2692) * (Bookings!D:D="New"), "NONE")</f>
        <v>44571</v>
      </c>
      <c r="C2692" s="10">
        <v>44958</v>
      </c>
      <c r="D2692" s="9" t="str">
        <v>fc3255a1</v>
      </c>
      <c r="E2692" s="9" t="str">
        <f>_xlfn.XLOOKUP(D2692, Content!A:A, Content!C:C, "NONE")</f>
        <v>English</v>
      </c>
    </row>
    <row r="2693" spans="1:5" x14ac:dyDescent="0.3">
      <c r="A2693" s="9">
        <v>10262</v>
      </c>
      <c r="B2693" s="10" cm="1">
        <f t="array" ref="B2693">_xlfn._xlws.FILTER(Bookings!C:C, (Bookings!A:A=A2693) * (Bookings!D:D="New"), "NONE")</f>
        <v>44571</v>
      </c>
      <c r="C2693" s="10">
        <v>44621</v>
      </c>
      <c r="D2693" s="9" t="str">
        <v>30bb7728</v>
      </c>
      <c r="E2693" s="9" t="str">
        <f>_xlfn.XLOOKUP(D2693, Content!A:A, Content!C:C, "NONE")</f>
        <v>Tamil</v>
      </c>
    </row>
    <row r="2694" spans="1:5" x14ac:dyDescent="0.3">
      <c r="A2694" s="9">
        <v>10262</v>
      </c>
      <c r="B2694" s="10" cm="1">
        <f t="array" ref="B2694">_xlfn._xlws.FILTER(Bookings!C:C, (Bookings!A:A=A2694) * (Bookings!D:D="New"), "NONE")</f>
        <v>44571</v>
      </c>
      <c r="C2694" s="10">
        <v>44682</v>
      </c>
      <c r="D2694" s="9" t="str">
        <v>34ac25b9</v>
      </c>
      <c r="E2694" s="9" t="str">
        <f>_xlfn.XLOOKUP(D2694, Content!A:A, Content!C:C, "NONE")</f>
        <v>Kannada</v>
      </c>
    </row>
    <row r="2695" spans="1:5" x14ac:dyDescent="0.3">
      <c r="A2695" s="9">
        <v>10263</v>
      </c>
      <c r="B2695" s="10" cm="1">
        <f t="array" ref="B2695">_xlfn._xlws.FILTER(Bookings!C:C, (Bookings!A:A=A2695) * (Bookings!D:D="New"), "NONE")</f>
        <v>44213</v>
      </c>
      <c r="C2695" s="10">
        <v>45200</v>
      </c>
      <c r="D2695" s="9" t="str">
        <v>577b4107</v>
      </c>
      <c r="E2695" s="9" t="str">
        <f>_xlfn.XLOOKUP(D2695, Content!A:A, Content!C:C, "NONE")</f>
        <v>Malayalam</v>
      </c>
    </row>
    <row r="2696" spans="1:5" x14ac:dyDescent="0.3">
      <c r="A2696" s="9">
        <v>10263</v>
      </c>
      <c r="B2696" s="10" cm="1">
        <f t="array" ref="B2696">_xlfn._xlws.FILTER(Bookings!C:C, (Bookings!A:A=A2696) * (Bookings!D:D="New"), "NONE")</f>
        <v>44213</v>
      </c>
      <c r="C2696" s="10">
        <v>44621</v>
      </c>
      <c r="D2696" s="9" t="str">
        <v>34ac25b9</v>
      </c>
      <c r="E2696" s="9" t="str">
        <f>_xlfn.XLOOKUP(D2696, Content!A:A, Content!C:C, "NONE")</f>
        <v>Kannada</v>
      </c>
    </row>
    <row r="2697" spans="1:5" x14ac:dyDescent="0.3">
      <c r="A2697" s="9">
        <v>10263</v>
      </c>
      <c r="B2697" s="10" cm="1">
        <f t="array" ref="B2697">_xlfn._xlws.FILTER(Bookings!C:C, (Bookings!A:A=A2697) * (Bookings!D:D="New"), "NONE")</f>
        <v>44213</v>
      </c>
      <c r="C2697" s="10">
        <v>44593</v>
      </c>
      <c r="D2697" s="9" t="str">
        <v>9767fb4f</v>
      </c>
      <c r="E2697" s="9" t="str">
        <f>_xlfn.XLOOKUP(D2697, Content!A:A, Content!C:C, "NONE")</f>
        <v>Telugu</v>
      </c>
    </row>
    <row r="2698" spans="1:5" x14ac:dyDescent="0.3">
      <c r="A2698" s="9">
        <v>10263</v>
      </c>
      <c r="B2698" s="10" cm="1">
        <f t="array" ref="B2698">_xlfn._xlws.FILTER(Bookings!C:C, (Bookings!A:A=A2698) * (Bookings!D:D="New"), "NONE")</f>
        <v>44213</v>
      </c>
      <c r="C2698" s="10">
        <v>45597</v>
      </c>
      <c r="D2698" s="9" t="str">
        <v>f83fb848</v>
      </c>
      <c r="E2698" s="9" t="str">
        <f>_xlfn.XLOOKUP(D2698, Content!A:A, Content!C:C, "NONE")</f>
        <v>Malayalam</v>
      </c>
    </row>
    <row r="2699" spans="1:5" x14ac:dyDescent="0.3">
      <c r="A2699" s="9">
        <v>10263</v>
      </c>
      <c r="B2699" s="10" cm="1">
        <f t="array" ref="B2699">_xlfn._xlws.FILTER(Bookings!C:C, (Bookings!A:A=A2699) * (Bookings!D:D="New"), "NONE")</f>
        <v>44213</v>
      </c>
      <c r="C2699" s="10">
        <v>45017</v>
      </c>
      <c r="D2699" s="9" t="str">
        <v>fcc640cb</v>
      </c>
      <c r="E2699" s="9" t="str">
        <f>_xlfn.XLOOKUP(D2699, Content!A:A, Content!C:C, "NONE")</f>
        <v>English</v>
      </c>
    </row>
    <row r="2700" spans="1:5" x14ac:dyDescent="0.3">
      <c r="A2700" s="9">
        <v>10263</v>
      </c>
      <c r="B2700" s="10" cm="1">
        <f t="array" ref="B2700">_xlfn._xlws.FILTER(Bookings!C:C, (Bookings!A:A=A2700) * (Bookings!D:D="New"), "NONE")</f>
        <v>44213</v>
      </c>
      <c r="C2700" s="10">
        <v>44805</v>
      </c>
      <c r="D2700" s="9" t="str">
        <v>7e543bc4</v>
      </c>
      <c r="E2700" s="9" t="str">
        <f>_xlfn.XLOOKUP(D2700, Content!A:A, Content!C:C, "NONE")</f>
        <v>Malayalam</v>
      </c>
    </row>
    <row r="2701" spans="1:5" x14ac:dyDescent="0.3">
      <c r="A2701" s="9">
        <v>10263</v>
      </c>
      <c r="B2701" s="10" cm="1">
        <f t="array" ref="B2701">_xlfn._xlws.FILTER(Bookings!C:C, (Bookings!A:A=A2701) * (Bookings!D:D="New"), "NONE")</f>
        <v>44213</v>
      </c>
      <c r="C2701" s="10">
        <v>45261</v>
      </c>
      <c r="D2701" s="9" t="str">
        <v>92becfc7</v>
      </c>
      <c r="E2701" s="9" t="str">
        <f>_xlfn.XLOOKUP(D2701, Content!A:A, Content!C:C, "NONE")</f>
        <v>Hindi</v>
      </c>
    </row>
    <row r="2702" spans="1:5" x14ac:dyDescent="0.3">
      <c r="A2702" s="9">
        <v>10263</v>
      </c>
      <c r="B2702" s="10" cm="1">
        <f t="array" ref="B2702">_xlfn._xlws.FILTER(Bookings!C:C, (Bookings!A:A=A2702) * (Bookings!D:D="New"), "NONE")</f>
        <v>44213</v>
      </c>
      <c r="C2702" s="10">
        <v>45444</v>
      </c>
      <c r="D2702" s="9" t="str">
        <v>9544ce3b</v>
      </c>
      <c r="E2702" s="9" t="str">
        <f>_xlfn.XLOOKUP(D2702, Content!A:A, Content!C:C, "NONE")</f>
        <v>English</v>
      </c>
    </row>
    <row r="2703" spans="1:5" x14ac:dyDescent="0.3">
      <c r="A2703" s="9">
        <v>10263</v>
      </c>
      <c r="B2703" s="10" cm="1">
        <f t="array" ref="B2703">_xlfn._xlws.FILTER(Bookings!C:C, (Bookings!A:A=A2703) * (Bookings!D:D="New"), "NONE")</f>
        <v>44213</v>
      </c>
      <c r="C2703" s="10">
        <v>44958</v>
      </c>
      <c r="D2703" s="9" t="str">
        <v>e9c2f251</v>
      </c>
      <c r="E2703" s="9" t="str">
        <f>_xlfn.XLOOKUP(D2703, Content!A:A, Content!C:C, "NONE")</f>
        <v>Telugu</v>
      </c>
    </row>
    <row r="2704" spans="1:5" x14ac:dyDescent="0.3">
      <c r="A2704" s="9">
        <v>10263</v>
      </c>
      <c r="B2704" s="10" cm="1">
        <f t="array" ref="B2704">_xlfn._xlws.FILTER(Bookings!C:C, (Bookings!A:A=A2704) * (Bookings!D:D="New"), "NONE")</f>
        <v>44213</v>
      </c>
      <c r="C2704" s="10">
        <v>44958</v>
      </c>
      <c r="D2704" s="9" t="str">
        <v>b72e97f6</v>
      </c>
      <c r="E2704" s="9" t="str">
        <f>_xlfn.XLOOKUP(D2704, Content!A:A, Content!C:C, "NONE")</f>
        <v>Hindi</v>
      </c>
    </row>
    <row r="2705" spans="1:5" x14ac:dyDescent="0.3">
      <c r="A2705" s="9">
        <v>10264</v>
      </c>
      <c r="B2705" s="10" cm="1">
        <f t="array" ref="B2705">_xlfn._xlws.FILTER(Bookings!C:C, (Bookings!A:A=A2705) * (Bookings!D:D="New"), "NONE")</f>
        <v>44830</v>
      </c>
      <c r="C2705" s="10">
        <v>44652</v>
      </c>
      <c r="D2705" s="9" t="str">
        <v>fa1a76a3</v>
      </c>
      <c r="E2705" s="9" t="str">
        <f>_xlfn.XLOOKUP(D2705, Content!A:A, Content!C:C, "NONE")</f>
        <v>Tamil</v>
      </c>
    </row>
    <row r="2706" spans="1:5" x14ac:dyDescent="0.3">
      <c r="A2706" s="9">
        <v>10264</v>
      </c>
      <c r="B2706" s="10" cm="1">
        <f t="array" ref="B2706">_xlfn._xlws.FILTER(Bookings!C:C, (Bookings!A:A=A2706) * (Bookings!D:D="New"), "NONE")</f>
        <v>44830</v>
      </c>
      <c r="C2706" s="10">
        <v>44986</v>
      </c>
      <c r="D2706" s="9" t="str">
        <v>982b8061</v>
      </c>
      <c r="E2706" s="9" t="str">
        <f>_xlfn.XLOOKUP(D2706, Content!A:A, Content!C:C, "NONE")</f>
        <v>Malayalam</v>
      </c>
    </row>
    <row r="2707" spans="1:5" x14ac:dyDescent="0.3">
      <c r="A2707" s="9">
        <v>10264</v>
      </c>
      <c r="B2707" s="10" cm="1">
        <f t="array" ref="B2707">_xlfn._xlws.FILTER(Bookings!C:C, (Bookings!A:A=A2707) * (Bookings!D:D="New"), "NONE")</f>
        <v>44830</v>
      </c>
      <c r="C2707" s="10">
        <v>44621</v>
      </c>
      <c r="D2707" s="9" t="str">
        <v>b142e834</v>
      </c>
      <c r="E2707" s="9" t="str">
        <f>_xlfn.XLOOKUP(D2707, Content!A:A, Content!C:C, "NONE")</f>
        <v>Hindi</v>
      </c>
    </row>
    <row r="2708" spans="1:5" x14ac:dyDescent="0.3">
      <c r="A2708" s="9">
        <v>10264</v>
      </c>
      <c r="B2708" s="10" cm="1">
        <f t="array" ref="B2708">_xlfn._xlws.FILTER(Bookings!C:C, (Bookings!A:A=A2708) * (Bookings!D:D="New"), "NONE")</f>
        <v>44830</v>
      </c>
      <c r="C2708" s="10">
        <v>44562</v>
      </c>
      <c r="D2708" s="9" t="str">
        <v>a48a202b</v>
      </c>
      <c r="E2708" s="9" t="str">
        <f>_xlfn.XLOOKUP(D2708, Content!A:A, Content!C:C, "NONE")</f>
        <v>Telugu</v>
      </c>
    </row>
    <row r="2709" spans="1:5" x14ac:dyDescent="0.3">
      <c r="A2709" s="9">
        <v>10264</v>
      </c>
      <c r="B2709" s="10" cm="1">
        <f t="array" ref="B2709">_xlfn._xlws.FILTER(Bookings!C:C, (Bookings!A:A=A2709) * (Bookings!D:D="New"), "NONE")</f>
        <v>44830</v>
      </c>
      <c r="C2709" s="10">
        <v>44562</v>
      </c>
      <c r="D2709" s="9" t="str">
        <v>591bdfe5</v>
      </c>
      <c r="E2709" s="9" t="str">
        <f>_xlfn.XLOOKUP(D2709, Content!A:A, Content!C:C, "NONE")</f>
        <v>Kannada</v>
      </c>
    </row>
    <row r="2710" spans="1:5" x14ac:dyDescent="0.3">
      <c r="A2710" s="9">
        <v>10264</v>
      </c>
      <c r="B2710" s="10" cm="1">
        <f t="array" ref="B2710">_xlfn._xlws.FILTER(Bookings!C:C, (Bookings!A:A=A2710) * (Bookings!D:D="New"), "NONE")</f>
        <v>44830</v>
      </c>
      <c r="C2710" s="10">
        <v>45413</v>
      </c>
      <c r="D2710" s="9" t="str">
        <v>f82d44ce</v>
      </c>
      <c r="E2710" s="9" t="str">
        <f>_xlfn.XLOOKUP(D2710, Content!A:A, Content!C:C, "NONE")</f>
        <v>Telugu</v>
      </c>
    </row>
    <row r="2711" spans="1:5" x14ac:dyDescent="0.3">
      <c r="A2711" s="9">
        <v>10264</v>
      </c>
      <c r="B2711" s="10" cm="1">
        <f t="array" ref="B2711">_xlfn._xlws.FILTER(Bookings!C:C, (Bookings!A:A=A2711) * (Bookings!D:D="New"), "NONE")</f>
        <v>44830</v>
      </c>
      <c r="C2711" s="10">
        <v>45200</v>
      </c>
      <c r="D2711" s="9" t="str">
        <v>3abe3a47</v>
      </c>
      <c r="E2711" s="9" t="str">
        <f>_xlfn.XLOOKUP(D2711, Content!A:A, Content!C:C, "NONE")</f>
        <v>English</v>
      </c>
    </row>
    <row r="2712" spans="1:5" x14ac:dyDescent="0.3">
      <c r="A2712" s="9">
        <v>10265</v>
      </c>
      <c r="B2712" s="10" cm="1">
        <f t="array" ref="B2712">_xlfn._xlws.FILTER(Bookings!C:C, (Bookings!A:A=A2712) * (Bookings!D:D="New"), "NONE")</f>
        <v>44439</v>
      </c>
      <c r="C2712" s="10">
        <v>44866</v>
      </c>
      <c r="D2712" s="9" t="str">
        <v>39c8c16a</v>
      </c>
      <c r="E2712" s="9" t="str">
        <f>_xlfn.XLOOKUP(D2712, Content!A:A, Content!C:C, "NONE")</f>
        <v>Malayalam</v>
      </c>
    </row>
    <row r="2713" spans="1:5" x14ac:dyDescent="0.3">
      <c r="A2713" s="9">
        <v>10265</v>
      </c>
      <c r="B2713" s="10" cm="1">
        <f t="array" ref="B2713">_xlfn._xlws.FILTER(Bookings!C:C, (Bookings!A:A=A2713) * (Bookings!D:D="New"), "NONE")</f>
        <v>44439</v>
      </c>
      <c r="C2713" s="10">
        <v>44896</v>
      </c>
      <c r="D2713" s="9" t="str">
        <v>607da286</v>
      </c>
      <c r="E2713" s="9" t="str">
        <f>_xlfn.XLOOKUP(D2713, Content!A:A, Content!C:C, "NONE")</f>
        <v>Kannada</v>
      </c>
    </row>
    <row r="2714" spans="1:5" x14ac:dyDescent="0.3">
      <c r="A2714" s="9">
        <v>10265</v>
      </c>
      <c r="B2714" s="10" cm="1">
        <f t="array" ref="B2714">_xlfn._xlws.FILTER(Bookings!C:C, (Bookings!A:A=A2714) * (Bookings!D:D="New"), "NONE")</f>
        <v>44439</v>
      </c>
      <c r="C2714" s="10">
        <v>45566</v>
      </c>
      <c r="D2714" s="9" t="str">
        <v>e0abb092</v>
      </c>
      <c r="E2714" s="9" t="str">
        <f>_xlfn.XLOOKUP(D2714, Content!A:A, Content!C:C, "NONE")</f>
        <v>Malayalam</v>
      </c>
    </row>
    <row r="2715" spans="1:5" x14ac:dyDescent="0.3">
      <c r="A2715" s="9">
        <v>10265</v>
      </c>
      <c r="B2715" s="10" cm="1">
        <f t="array" ref="B2715">_xlfn._xlws.FILTER(Bookings!C:C, (Bookings!A:A=A2715) * (Bookings!D:D="New"), "NONE")</f>
        <v>44439</v>
      </c>
      <c r="C2715" s="10">
        <v>44593</v>
      </c>
      <c r="D2715" s="9" t="str">
        <v>5833d4f3</v>
      </c>
      <c r="E2715" s="9" t="str">
        <f>_xlfn.XLOOKUP(D2715, Content!A:A, Content!C:C, "NONE")</f>
        <v>Malayalam</v>
      </c>
    </row>
    <row r="2716" spans="1:5" x14ac:dyDescent="0.3">
      <c r="A2716" s="9">
        <v>10265</v>
      </c>
      <c r="B2716" s="10" cm="1">
        <f t="array" ref="B2716">_xlfn._xlws.FILTER(Bookings!C:C, (Bookings!A:A=A2716) * (Bookings!D:D="New"), "NONE")</f>
        <v>44439</v>
      </c>
      <c r="C2716" s="10">
        <v>45231</v>
      </c>
      <c r="D2716" s="9" t="str">
        <v>566c44a8</v>
      </c>
      <c r="E2716" s="9" t="str">
        <f>_xlfn.XLOOKUP(D2716, Content!A:A, Content!C:C, "NONE")</f>
        <v>Tamil</v>
      </c>
    </row>
    <row r="2717" spans="1:5" x14ac:dyDescent="0.3">
      <c r="A2717" s="9">
        <v>10265</v>
      </c>
      <c r="B2717" s="10" cm="1">
        <f t="array" ref="B2717">_xlfn._xlws.FILTER(Bookings!C:C, (Bookings!A:A=A2717) * (Bookings!D:D="New"), "NONE")</f>
        <v>44439</v>
      </c>
      <c r="C2717" s="10">
        <v>44896</v>
      </c>
      <c r="D2717" s="9" t="str">
        <v>5b93d799</v>
      </c>
      <c r="E2717" s="9" t="str">
        <f>_xlfn.XLOOKUP(D2717, Content!A:A, Content!C:C, "NONE")</f>
        <v>English</v>
      </c>
    </row>
    <row r="2718" spans="1:5" x14ac:dyDescent="0.3">
      <c r="A2718" s="9">
        <v>10265</v>
      </c>
      <c r="B2718" s="10" cm="1">
        <f t="array" ref="B2718">_xlfn._xlws.FILTER(Bookings!C:C, (Bookings!A:A=A2718) * (Bookings!D:D="New"), "NONE")</f>
        <v>44439</v>
      </c>
      <c r="C2718" s="10">
        <v>44866</v>
      </c>
      <c r="D2718" s="9" t="str">
        <v>c5c4fdf9</v>
      </c>
      <c r="E2718" s="9" t="str">
        <f>_xlfn.XLOOKUP(D2718, Content!A:A, Content!C:C, "NONE")</f>
        <v>Telugu</v>
      </c>
    </row>
    <row r="2719" spans="1:5" x14ac:dyDescent="0.3">
      <c r="A2719" s="9">
        <v>10266</v>
      </c>
      <c r="B2719" s="10" cm="1">
        <f t="array" ref="B2719">_xlfn._xlws.FILTER(Bookings!C:C, (Bookings!A:A=A2719) * (Bookings!D:D="New"), "NONE")</f>
        <v>43994</v>
      </c>
      <c r="C2719" s="10">
        <v>45170</v>
      </c>
      <c r="D2719" s="9" t="str">
        <v>9787b7de</v>
      </c>
      <c r="E2719" s="9" t="str">
        <f>_xlfn.XLOOKUP(D2719, Content!A:A, Content!C:C, "NONE")</f>
        <v>Tamil</v>
      </c>
    </row>
    <row r="2720" spans="1:5" x14ac:dyDescent="0.3">
      <c r="A2720" s="9">
        <v>10266</v>
      </c>
      <c r="B2720" s="10" cm="1">
        <f t="array" ref="B2720">_xlfn._xlws.FILTER(Bookings!C:C, (Bookings!A:A=A2720) * (Bookings!D:D="New"), "NONE")</f>
        <v>43994</v>
      </c>
      <c r="C2720" s="10">
        <v>45627</v>
      </c>
      <c r="D2720" s="9" t="str">
        <v>872a4423</v>
      </c>
      <c r="E2720" s="9" t="str">
        <f>_xlfn.XLOOKUP(D2720, Content!A:A, Content!C:C, "NONE")</f>
        <v>Hindi</v>
      </c>
    </row>
    <row r="2721" spans="1:5" x14ac:dyDescent="0.3">
      <c r="A2721" s="9">
        <v>10266</v>
      </c>
      <c r="B2721" s="10" cm="1">
        <f t="array" ref="B2721">_xlfn._xlws.FILTER(Bookings!C:C, (Bookings!A:A=A2721) * (Bookings!D:D="New"), "NONE")</f>
        <v>43994</v>
      </c>
      <c r="C2721" s="10">
        <v>45474</v>
      </c>
      <c r="D2721" s="9" t="str">
        <v>67b09f1b</v>
      </c>
      <c r="E2721" s="9" t="str">
        <f>_xlfn.XLOOKUP(D2721, Content!A:A, Content!C:C, "NONE")</f>
        <v>English</v>
      </c>
    </row>
    <row r="2722" spans="1:5" x14ac:dyDescent="0.3">
      <c r="A2722" s="9">
        <v>10266</v>
      </c>
      <c r="B2722" s="10" cm="1">
        <f t="array" ref="B2722">_xlfn._xlws.FILTER(Bookings!C:C, (Bookings!A:A=A2722) * (Bookings!D:D="New"), "NONE")</f>
        <v>43994</v>
      </c>
      <c r="C2722" s="10">
        <v>45292</v>
      </c>
      <c r="D2722" s="9" t="str">
        <v>d71466ea</v>
      </c>
      <c r="E2722" s="9" t="str">
        <f>_xlfn.XLOOKUP(D2722, Content!A:A, Content!C:C, "NONE")</f>
        <v>Malayalam</v>
      </c>
    </row>
    <row r="2723" spans="1:5" x14ac:dyDescent="0.3">
      <c r="A2723" s="9">
        <v>10266</v>
      </c>
      <c r="B2723" s="10" cm="1">
        <f t="array" ref="B2723">_xlfn._xlws.FILTER(Bookings!C:C, (Bookings!A:A=A2723) * (Bookings!D:D="New"), "NONE")</f>
        <v>43994</v>
      </c>
      <c r="C2723" s="10">
        <v>45536</v>
      </c>
      <c r="D2723" s="9" t="str">
        <v>982b8061</v>
      </c>
      <c r="E2723" s="9" t="str">
        <f>_xlfn.XLOOKUP(D2723, Content!A:A, Content!C:C, "NONE")</f>
        <v>Malayalam</v>
      </c>
    </row>
    <row r="2724" spans="1:5" x14ac:dyDescent="0.3">
      <c r="A2724" s="9">
        <v>10266</v>
      </c>
      <c r="B2724" s="10" cm="1">
        <f t="array" ref="B2724">_xlfn._xlws.FILTER(Bookings!C:C, (Bookings!A:A=A2724) * (Bookings!D:D="New"), "NONE")</f>
        <v>43994</v>
      </c>
      <c r="C2724" s="10">
        <v>44743</v>
      </c>
      <c r="D2724" s="9" t="str">
        <v>566c44a8</v>
      </c>
      <c r="E2724" s="9" t="str">
        <f>_xlfn.XLOOKUP(D2724, Content!A:A, Content!C:C, "NONE")</f>
        <v>Tamil</v>
      </c>
    </row>
    <row r="2725" spans="1:5" x14ac:dyDescent="0.3">
      <c r="A2725" s="9">
        <v>10266</v>
      </c>
      <c r="B2725" s="10" cm="1">
        <f t="array" ref="B2725">_xlfn._xlws.FILTER(Bookings!C:C, (Bookings!A:A=A2725) * (Bookings!D:D="New"), "NONE")</f>
        <v>43994</v>
      </c>
      <c r="C2725" s="10">
        <v>44562</v>
      </c>
      <c r="D2725" s="9" t="str">
        <v>f6d69d19</v>
      </c>
      <c r="E2725" s="9" t="str">
        <f>_xlfn.XLOOKUP(D2725, Content!A:A, Content!C:C, "NONE")</f>
        <v>English</v>
      </c>
    </row>
    <row r="2726" spans="1:5" x14ac:dyDescent="0.3">
      <c r="A2726" s="9">
        <v>10266</v>
      </c>
      <c r="B2726" s="10" cm="1">
        <f t="array" ref="B2726">_xlfn._xlws.FILTER(Bookings!C:C, (Bookings!A:A=A2726) * (Bookings!D:D="New"), "NONE")</f>
        <v>43994</v>
      </c>
      <c r="C2726" s="10">
        <v>45108</v>
      </c>
      <c r="D2726" s="9" t="str">
        <v>6d9b457c</v>
      </c>
      <c r="E2726" s="9" t="str">
        <f>_xlfn.XLOOKUP(D2726, Content!A:A, Content!C:C, "NONE")</f>
        <v>English</v>
      </c>
    </row>
    <row r="2727" spans="1:5" x14ac:dyDescent="0.3">
      <c r="A2727" s="9">
        <v>10266</v>
      </c>
      <c r="B2727" s="10" cm="1">
        <f t="array" ref="B2727">_xlfn._xlws.FILTER(Bookings!C:C, (Bookings!A:A=A2727) * (Bookings!D:D="New"), "NONE")</f>
        <v>43994</v>
      </c>
      <c r="C2727" s="10">
        <v>44835</v>
      </c>
      <c r="D2727" s="9" t="str">
        <v>459528e0</v>
      </c>
      <c r="E2727" s="9" t="str">
        <f>_xlfn.XLOOKUP(D2727, Content!A:A, Content!C:C, "NONE")</f>
        <v>English</v>
      </c>
    </row>
    <row r="2728" spans="1:5" x14ac:dyDescent="0.3">
      <c r="A2728" s="9">
        <v>10266</v>
      </c>
      <c r="B2728" s="10" cm="1">
        <f t="array" ref="B2728">_xlfn._xlws.FILTER(Bookings!C:C, (Bookings!A:A=A2728) * (Bookings!D:D="New"), "NONE")</f>
        <v>43994</v>
      </c>
      <c r="C2728" s="10">
        <v>45505</v>
      </c>
      <c r="D2728" s="9" t="str">
        <v>a48a202b</v>
      </c>
      <c r="E2728" s="9" t="str">
        <f>_xlfn.XLOOKUP(D2728, Content!A:A, Content!C:C, "NONE")</f>
        <v>Telugu</v>
      </c>
    </row>
    <row r="2729" spans="1:5" x14ac:dyDescent="0.3">
      <c r="A2729" s="9">
        <v>10266</v>
      </c>
      <c r="B2729" s="10" cm="1">
        <f t="array" ref="B2729">_xlfn._xlws.FILTER(Bookings!C:C, (Bookings!A:A=A2729) * (Bookings!D:D="New"), "NONE")</f>
        <v>43994</v>
      </c>
      <c r="C2729" s="10">
        <v>44774</v>
      </c>
      <c r="D2729" s="9" t="str">
        <v>e9c2f251</v>
      </c>
      <c r="E2729" s="9" t="str">
        <f>_xlfn.XLOOKUP(D2729, Content!A:A, Content!C:C, "NONE")</f>
        <v>Telugu</v>
      </c>
    </row>
    <row r="2730" spans="1:5" x14ac:dyDescent="0.3">
      <c r="A2730" s="9">
        <v>10266</v>
      </c>
      <c r="B2730" s="10" cm="1">
        <f t="array" ref="B2730">_xlfn._xlws.FILTER(Bookings!C:C, (Bookings!A:A=A2730) * (Bookings!D:D="New"), "NONE")</f>
        <v>43994</v>
      </c>
      <c r="C2730" s="10">
        <v>44927</v>
      </c>
      <c r="D2730" s="9" t="str">
        <v>8ab4abc6</v>
      </c>
      <c r="E2730" s="9" t="str">
        <f>_xlfn.XLOOKUP(D2730, Content!A:A, Content!C:C, "NONE")</f>
        <v>Kannada</v>
      </c>
    </row>
    <row r="2731" spans="1:5" x14ac:dyDescent="0.3">
      <c r="A2731" s="9">
        <v>10266</v>
      </c>
      <c r="B2731" s="10" cm="1">
        <f t="array" ref="B2731">_xlfn._xlws.FILTER(Bookings!C:C, (Bookings!A:A=A2731) * (Bookings!D:D="New"), "NONE")</f>
        <v>43994</v>
      </c>
      <c r="C2731" s="10">
        <v>44805</v>
      </c>
      <c r="D2731" s="9" t="str">
        <v>d6e6f4af</v>
      </c>
      <c r="E2731" s="9" t="str">
        <f>_xlfn.XLOOKUP(D2731, Content!A:A, Content!C:C, "NONE")</f>
        <v>Malayalam</v>
      </c>
    </row>
    <row r="2732" spans="1:5" x14ac:dyDescent="0.3">
      <c r="A2732" s="9">
        <v>10266</v>
      </c>
      <c r="B2732" s="10" cm="1">
        <f t="array" ref="B2732">_xlfn._xlws.FILTER(Bookings!C:C, (Bookings!A:A=A2732) * (Bookings!D:D="New"), "NONE")</f>
        <v>43994</v>
      </c>
      <c r="C2732" s="10">
        <v>44835</v>
      </c>
      <c r="D2732" s="9" t="str">
        <v>7fb18db3</v>
      </c>
      <c r="E2732" s="9" t="str">
        <f>_xlfn.XLOOKUP(D2732, Content!A:A, Content!C:C, "NONE")</f>
        <v>Hindi</v>
      </c>
    </row>
    <row r="2733" spans="1:5" x14ac:dyDescent="0.3">
      <c r="A2733" s="9">
        <v>10266</v>
      </c>
      <c r="B2733" s="10" cm="1">
        <f t="array" ref="B2733">_xlfn._xlws.FILTER(Bookings!C:C, (Bookings!A:A=A2733) * (Bookings!D:D="New"), "NONE")</f>
        <v>43994</v>
      </c>
      <c r="C2733" s="10">
        <v>45231</v>
      </c>
      <c r="D2733" s="9" t="str">
        <v>8ce0be18</v>
      </c>
      <c r="E2733" s="9" t="str">
        <f>_xlfn.XLOOKUP(D2733, Content!A:A, Content!C:C, "NONE")</f>
        <v>Telugu</v>
      </c>
    </row>
    <row r="2734" spans="1:5" x14ac:dyDescent="0.3">
      <c r="A2734" s="9">
        <v>10267</v>
      </c>
      <c r="B2734" s="10" cm="1">
        <f t="array" ref="B2734">_xlfn._xlws.FILTER(Bookings!C:C, (Bookings!A:A=A2734) * (Bookings!D:D="New"), "NONE")</f>
        <v>44585</v>
      </c>
      <c r="C2734" s="10">
        <v>45352</v>
      </c>
      <c r="D2734" s="9" t="str">
        <v>19351768</v>
      </c>
      <c r="E2734" s="9" t="str">
        <f>_xlfn.XLOOKUP(D2734, Content!A:A, Content!C:C, "NONE")</f>
        <v>Malayalam</v>
      </c>
    </row>
    <row r="2735" spans="1:5" x14ac:dyDescent="0.3">
      <c r="A2735" s="9">
        <v>10267</v>
      </c>
      <c r="B2735" s="10" cm="1">
        <f t="array" ref="B2735">_xlfn._xlws.FILTER(Bookings!C:C, (Bookings!A:A=A2735) * (Bookings!D:D="New"), "NONE")</f>
        <v>44585</v>
      </c>
      <c r="C2735" s="10">
        <v>44927</v>
      </c>
      <c r="D2735" s="9" t="str">
        <v>7e543bc4</v>
      </c>
      <c r="E2735" s="9" t="str">
        <f>_xlfn.XLOOKUP(D2735, Content!A:A, Content!C:C, "NONE")</f>
        <v>Malayalam</v>
      </c>
    </row>
    <row r="2736" spans="1:5" x14ac:dyDescent="0.3">
      <c r="A2736" s="9">
        <v>10267</v>
      </c>
      <c r="B2736" s="10" cm="1">
        <f t="array" ref="B2736">_xlfn._xlws.FILTER(Bookings!C:C, (Bookings!A:A=A2736) * (Bookings!D:D="New"), "NONE")</f>
        <v>44585</v>
      </c>
      <c r="C2736" s="10">
        <v>45444</v>
      </c>
      <c r="D2736" s="9" t="str">
        <v>2560b2d1</v>
      </c>
      <c r="E2736" s="9" t="str">
        <f>_xlfn.XLOOKUP(D2736, Content!A:A, Content!C:C, "NONE")</f>
        <v>Telugu</v>
      </c>
    </row>
    <row r="2737" spans="1:5" x14ac:dyDescent="0.3">
      <c r="A2737" s="9">
        <v>10267</v>
      </c>
      <c r="B2737" s="10" cm="1">
        <f t="array" ref="B2737">_xlfn._xlws.FILTER(Bookings!C:C, (Bookings!A:A=A2737) * (Bookings!D:D="New"), "NONE")</f>
        <v>44585</v>
      </c>
      <c r="C2737" s="10">
        <v>45597</v>
      </c>
      <c r="D2737" s="9" t="str">
        <v>6d9b457c</v>
      </c>
      <c r="E2737" s="9" t="str">
        <f>_xlfn.XLOOKUP(D2737, Content!A:A, Content!C:C, "NONE")</f>
        <v>English</v>
      </c>
    </row>
    <row r="2738" spans="1:5" x14ac:dyDescent="0.3">
      <c r="A2738" s="9">
        <v>10267</v>
      </c>
      <c r="B2738" s="10" cm="1">
        <f t="array" ref="B2738">_xlfn._xlws.FILTER(Bookings!C:C, (Bookings!A:A=A2738) * (Bookings!D:D="New"), "NONE")</f>
        <v>44585</v>
      </c>
      <c r="C2738" s="10">
        <v>44866</v>
      </c>
      <c r="D2738" s="9" t="str">
        <v>39c8c16a</v>
      </c>
      <c r="E2738" s="9" t="str">
        <f>_xlfn.XLOOKUP(D2738, Content!A:A, Content!C:C, "NONE")</f>
        <v>Malayalam</v>
      </c>
    </row>
    <row r="2739" spans="1:5" x14ac:dyDescent="0.3">
      <c r="A2739" s="9">
        <v>10268</v>
      </c>
      <c r="B2739" s="10" cm="1">
        <f t="array" ref="B2739">_xlfn._xlws.FILTER(Bookings!C:C, (Bookings!A:A=A2739) * (Bookings!D:D="New"), "NONE")</f>
        <v>44556</v>
      </c>
      <c r="C2739" s="10">
        <v>45597</v>
      </c>
      <c r="D2739" s="9" t="str">
        <v>c5000cc1</v>
      </c>
      <c r="E2739" s="9" t="str">
        <f>_xlfn.XLOOKUP(D2739, Content!A:A, Content!C:C, "NONE")</f>
        <v>Malayalam</v>
      </c>
    </row>
    <row r="2740" spans="1:5" x14ac:dyDescent="0.3">
      <c r="A2740" s="9">
        <v>10268</v>
      </c>
      <c r="B2740" s="10" cm="1">
        <f t="array" ref="B2740">_xlfn._xlws.FILTER(Bookings!C:C, (Bookings!A:A=A2740) * (Bookings!D:D="New"), "NONE")</f>
        <v>44556</v>
      </c>
      <c r="C2740" s="10">
        <v>44835</v>
      </c>
      <c r="D2740" s="9" t="str">
        <v>e24dee1d</v>
      </c>
      <c r="E2740" s="9" t="str">
        <f>_xlfn.XLOOKUP(D2740, Content!A:A, Content!C:C, "NONE")</f>
        <v>Telugu</v>
      </c>
    </row>
    <row r="2741" spans="1:5" x14ac:dyDescent="0.3">
      <c r="A2741" s="9">
        <v>10268</v>
      </c>
      <c r="B2741" s="10" cm="1">
        <f t="array" ref="B2741">_xlfn._xlws.FILTER(Bookings!C:C, (Bookings!A:A=A2741) * (Bookings!D:D="New"), "NONE")</f>
        <v>44556</v>
      </c>
      <c r="C2741" s="10">
        <v>45505</v>
      </c>
      <c r="D2741" s="9" t="str">
        <v>6cec19a5</v>
      </c>
      <c r="E2741" s="9" t="str">
        <f>_xlfn.XLOOKUP(D2741, Content!A:A, Content!C:C, "NONE")</f>
        <v>Malayalam</v>
      </c>
    </row>
    <row r="2742" spans="1:5" x14ac:dyDescent="0.3">
      <c r="A2742" s="9">
        <v>10268</v>
      </c>
      <c r="B2742" s="10" cm="1">
        <f t="array" ref="B2742">_xlfn._xlws.FILTER(Bookings!C:C, (Bookings!A:A=A2742) * (Bookings!D:D="New"), "NONE")</f>
        <v>44556</v>
      </c>
      <c r="C2742" s="10">
        <v>45627</v>
      </c>
      <c r="D2742" s="9" t="str">
        <v>3abe3a47</v>
      </c>
      <c r="E2742" s="9" t="str">
        <f>_xlfn.XLOOKUP(D2742, Content!A:A, Content!C:C, "NONE")</f>
        <v>English</v>
      </c>
    </row>
    <row r="2743" spans="1:5" x14ac:dyDescent="0.3">
      <c r="A2743" s="9">
        <v>10268</v>
      </c>
      <c r="B2743" s="10" cm="1">
        <f t="array" ref="B2743">_xlfn._xlws.FILTER(Bookings!C:C, (Bookings!A:A=A2743) * (Bookings!D:D="New"), "NONE")</f>
        <v>44556</v>
      </c>
      <c r="C2743" s="10">
        <v>45292</v>
      </c>
      <c r="D2743" s="9" t="str">
        <v>75fa1246</v>
      </c>
      <c r="E2743" s="9" t="str">
        <f>_xlfn.XLOOKUP(D2743, Content!A:A, Content!C:C, "NONE")</f>
        <v>Tamil</v>
      </c>
    </row>
    <row r="2744" spans="1:5" x14ac:dyDescent="0.3">
      <c r="A2744" s="9">
        <v>10268</v>
      </c>
      <c r="B2744" s="10" cm="1">
        <f t="array" ref="B2744">_xlfn._xlws.FILTER(Bookings!C:C, (Bookings!A:A=A2744) * (Bookings!D:D="New"), "NONE")</f>
        <v>44556</v>
      </c>
      <c r="C2744" s="10">
        <v>45536</v>
      </c>
      <c r="D2744" s="9" t="str">
        <v>420e1019</v>
      </c>
      <c r="E2744" s="9" t="str">
        <f>_xlfn.XLOOKUP(D2744, Content!A:A, Content!C:C, "NONE")</f>
        <v>Tamil</v>
      </c>
    </row>
    <row r="2745" spans="1:5" x14ac:dyDescent="0.3">
      <c r="A2745" s="9">
        <v>10268</v>
      </c>
      <c r="B2745" s="10" cm="1">
        <f t="array" ref="B2745">_xlfn._xlws.FILTER(Bookings!C:C, (Bookings!A:A=A2745) * (Bookings!D:D="New"), "NONE")</f>
        <v>44556</v>
      </c>
      <c r="C2745" s="10">
        <v>45108</v>
      </c>
      <c r="D2745" s="9" t="str">
        <v>459528e0</v>
      </c>
      <c r="E2745" s="9" t="str">
        <f>_xlfn.XLOOKUP(D2745, Content!A:A, Content!C:C, "NONE")</f>
        <v>English</v>
      </c>
    </row>
    <row r="2746" spans="1:5" x14ac:dyDescent="0.3">
      <c r="A2746" s="9">
        <v>10268</v>
      </c>
      <c r="B2746" s="10" cm="1">
        <f t="array" ref="B2746">_xlfn._xlws.FILTER(Bookings!C:C, (Bookings!A:A=A2746) * (Bookings!D:D="New"), "NONE")</f>
        <v>44556</v>
      </c>
      <c r="C2746" s="10">
        <v>45323</v>
      </c>
      <c r="D2746" s="9" t="str">
        <v>18f2ed16</v>
      </c>
      <c r="E2746" s="9" t="str">
        <f>_xlfn.XLOOKUP(D2746, Content!A:A, Content!C:C, "NONE")</f>
        <v>Malayalam</v>
      </c>
    </row>
    <row r="2747" spans="1:5" x14ac:dyDescent="0.3">
      <c r="A2747" s="9">
        <v>10268</v>
      </c>
      <c r="B2747" s="10" cm="1">
        <f t="array" ref="B2747">_xlfn._xlws.FILTER(Bookings!C:C, (Bookings!A:A=A2747) * (Bookings!D:D="New"), "NONE")</f>
        <v>44556</v>
      </c>
      <c r="C2747" s="10">
        <v>45352</v>
      </c>
      <c r="D2747" s="9" t="str">
        <v>18110fb2</v>
      </c>
      <c r="E2747" s="9" t="str">
        <f>_xlfn.XLOOKUP(D2747, Content!A:A, Content!C:C, "NONE")</f>
        <v>Telugu</v>
      </c>
    </row>
    <row r="2748" spans="1:5" x14ac:dyDescent="0.3">
      <c r="A2748" s="9">
        <v>10268</v>
      </c>
      <c r="B2748" s="10" cm="1">
        <f t="array" ref="B2748">_xlfn._xlws.FILTER(Bookings!C:C, (Bookings!A:A=A2748) * (Bookings!D:D="New"), "NONE")</f>
        <v>44556</v>
      </c>
      <c r="C2748" s="10">
        <v>45444</v>
      </c>
      <c r="D2748" s="9" t="str">
        <v>af4e0c6c</v>
      </c>
      <c r="E2748" s="9" t="str">
        <f>_xlfn.XLOOKUP(D2748, Content!A:A, Content!C:C, "NONE")</f>
        <v>Tamil</v>
      </c>
    </row>
    <row r="2749" spans="1:5" x14ac:dyDescent="0.3">
      <c r="A2749" s="9">
        <v>10268</v>
      </c>
      <c r="B2749" s="10" cm="1">
        <f t="array" ref="B2749">_xlfn._xlws.FILTER(Bookings!C:C, (Bookings!A:A=A2749) * (Bookings!D:D="New"), "NONE")</f>
        <v>44556</v>
      </c>
      <c r="C2749" s="10">
        <v>45383</v>
      </c>
      <c r="D2749" s="9" t="str">
        <v>9544ce3b</v>
      </c>
      <c r="E2749" s="9" t="str">
        <f>_xlfn.XLOOKUP(D2749, Content!A:A, Content!C:C, "NONE")</f>
        <v>English</v>
      </c>
    </row>
    <row r="2750" spans="1:5" x14ac:dyDescent="0.3">
      <c r="A2750" s="9">
        <v>10269</v>
      </c>
      <c r="B2750" s="10" cm="1">
        <f t="array" ref="B2750">_xlfn._xlws.FILTER(Bookings!C:C, (Bookings!A:A=A2750) * (Bookings!D:D="New"), "NONE")</f>
        <v>44736</v>
      </c>
      <c r="C2750" s="10">
        <v>45170</v>
      </c>
      <c r="D2750" s="9" t="str">
        <v>c324f9b4</v>
      </c>
      <c r="E2750" s="9" t="str">
        <f>_xlfn.XLOOKUP(D2750, Content!A:A, Content!C:C, "NONE")</f>
        <v>Tamil</v>
      </c>
    </row>
    <row r="2751" spans="1:5" x14ac:dyDescent="0.3">
      <c r="A2751" s="9">
        <v>10269</v>
      </c>
      <c r="B2751" s="10" cm="1">
        <f t="array" ref="B2751">_xlfn._xlws.FILTER(Bookings!C:C, (Bookings!A:A=A2751) * (Bookings!D:D="New"), "NONE")</f>
        <v>44736</v>
      </c>
      <c r="C2751" s="10">
        <v>45505</v>
      </c>
      <c r="D2751" s="9" t="str">
        <v>586db896</v>
      </c>
      <c r="E2751" s="9" t="str">
        <f>_xlfn.XLOOKUP(D2751, Content!A:A, Content!C:C, "NONE")</f>
        <v>Tamil</v>
      </c>
    </row>
    <row r="2752" spans="1:5" x14ac:dyDescent="0.3">
      <c r="A2752" s="9">
        <v>10269</v>
      </c>
      <c r="B2752" s="10" cm="1">
        <f t="array" ref="B2752">_xlfn._xlws.FILTER(Bookings!C:C, (Bookings!A:A=A2752) * (Bookings!D:D="New"), "NONE")</f>
        <v>44736</v>
      </c>
      <c r="C2752" s="10">
        <v>45017</v>
      </c>
      <c r="D2752" s="9" t="str">
        <v>1b7fe76a</v>
      </c>
      <c r="E2752" s="9" t="str">
        <f>_xlfn.XLOOKUP(D2752, Content!A:A, Content!C:C, "NONE")</f>
        <v>Kannada</v>
      </c>
    </row>
    <row r="2753" spans="1:5" x14ac:dyDescent="0.3">
      <c r="A2753" s="9">
        <v>10269</v>
      </c>
      <c r="B2753" s="10" cm="1">
        <f t="array" ref="B2753">_xlfn._xlws.FILTER(Bookings!C:C, (Bookings!A:A=A2753) * (Bookings!D:D="New"), "NONE")</f>
        <v>44736</v>
      </c>
      <c r="C2753" s="10">
        <v>44927</v>
      </c>
      <c r="D2753" s="9" t="str">
        <v>5833d4f3</v>
      </c>
      <c r="E2753" s="9" t="str">
        <f>_xlfn.XLOOKUP(D2753, Content!A:A, Content!C:C, "NONE")</f>
        <v>Malayalam</v>
      </c>
    </row>
    <row r="2754" spans="1:5" x14ac:dyDescent="0.3">
      <c r="A2754" s="9">
        <v>10269</v>
      </c>
      <c r="B2754" s="10" cm="1">
        <f t="array" ref="B2754">_xlfn._xlws.FILTER(Bookings!C:C, (Bookings!A:A=A2754) * (Bookings!D:D="New"), "NONE")</f>
        <v>44736</v>
      </c>
      <c r="C2754" s="10">
        <v>45444</v>
      </c>
      <c r="D2754" s="9" t="str">
        <v>fd1ad95a</v>
      </c>
      <c r="E2754" s="9" t="str">
        <f>_xlfn.XLOOKUP(D2754, Content!A:A, Content!C:C, "NONE")</f>
        <v>English</v>
      </c>
    </row>
    <row r="2755" spans="1:5" x14ac:dyDescent="0.3">
      <c r="A2755" s="9">
        <v>10269</v>
      </c>
      <c r="B2755" s="10" cm="1">
        <f t="array" ref="B2755">_xlfn._xlws.FILTER(Bookings!C:C, (Bookings!A:A=A2755) * (Bookings!D:D="New"), "NONE")</f>
        <v>44736</v>
      </c>
      <c r="C2755" s="10">
        <v>45017</v>
      </c>
      <c r="D2755" s="9" t="str">
        <v>cc9d9893</v>
      </c>
      <c r="E2755" s="9" t="str">
        <f>_xlfn.XLOOKUP(D2755, Content!A:A, Content!C:C, "NONE")</f>
        <v>Malayalam</v>
      </c>
    </row>
    <row r="2756" spans="1:5" x14ac:dyDescent="0.3">
      <c r="A2756" s="9">
        <v>10269</v>
      </c>
      <c r="B2756" s="10" cm="1">
        <f t="array" ref="B2756">_xlfn._xlws.FILTER(Bookings!C:C, (Bookings!A:A=A2756) * (Bookings!D:D="New"), "NONE")</f>
        <v>44736</v>
      </c>
      <c r="C2756" s="10">
        <v>45017</v>
      </c>
      <c r="D2756" s="9" t="str">
        <v>0cbc4720</v>
      </c>
      <c r="E2756" s="9" t="str">
        <f>_xlfn.XLOOKUP(D2756, Content!A:A, Content!C:C, "NONE")</f>
        <v>Hindi</v>
      </c>
    </row>
    <row r="2757" spans="1:5" x14ac:dyDescent="0.3">
      <c r="A2757" s="9">
        <v>10269</v>
      </c>
      <c r="B2757" s="10" cm="1">
        <f t="array" ref="B2757">_xlfn._xlws.FILTER(Bookings!C:C, (Bookings!A:A=A2757) * (Bookings!D:D="New"), "NONE")</f>
        <v>44736</v>
      </c>
      <c r="C2757" s="10">
        <v>44593</v>
      </c>
      <c r="D2757" s="9" t="str">
        <v>30bb7728</v>
      </c>
      <c r="E2757" s="9" t="str">
        <f>_xlfn.XLOOKUP(D2757, Content!A:A, Content!C:C, "NONE")</f>
        <v>Tamil</v>
      </c>
    </row>
    <row r="2758" spans="1:5" x14ac:dyDescent="0.3">
      <c r="A2758" s="9">
        <v>10270</v>
      </c>
      <c r="B2758" s="10" cm="1">
        <f t="array" ref="B2758">_xlfn._xlws.FILTER(Bookings!C:C, (Bookings!A:A=A2758) * (Bookings!D:D="New"), "NONE")</f>
        <v>44840</v>
      </c>
      <c r="C2758" s="10">
        <v>45383</v>
      </c>
      <c r="D2758" s="9" t="str">
        <v>cc777b0c</v>
      </c>
      <c r="E2758" s="9" t="str">
        <f>_xlfn.XLOOKUP(D2758, Content!A:A, Content!C:C, "NONE")</f>
        <v>Hindi</v>
      </c>
    </row>
    <row r="2759" spans="1:5" x14ac:dyDescent="0.3">
      <c r="A2759" s="9">
        <v>10270</v>
      </c>
      <c r="B2759" s="10" cm="1">
        <f t="array" ref="B2759">_xlfn._xlws.FILTER(Bookings!C:C, (Bookings!A:A=A2759) * (Bookings!D:D="New"), "NONE")</f>
        <v>44840</v>
      </c>
      <c r="C2759" s="10">
        <v>45292</v>
      </c>
      <c r="D2759" s="9" t="str">
        <v>7fc77e90</v>
      </c>
      <c r="E2759" s="9" t="str">
        <f>_xlfn.XLOOKUP(D2759, Content!A:A, Content!C:C, "NONE")</f>
        <v>Malayalam</v>
      </c>
    </row>
    <row r="2760" spans="1:5" x14ac:dyDescent="0.3">
      <c r="A2760" s="9">
        <v>10270</v>
      </c>
      <c r="B2760" s="10" cm="1">
        <f t="array" ref="B2760">_xlfn._xlws.FILTER(Bookings!C:C, (Bookings!A:A=A2760) * (Bookings!D:D="New"), "NONE")</f>
        <v>44840</v>
      </c>
      <c r="C2760" s="10">
        <v>45078</v>
      </c>
      <c r="D2760" s="9" t="str">
        <v>921da29a</v>
      </c>
      <c r="E2760" s="9" t="str">
        <f>_xlfn.XLOOKUP(D2760, Content!A:A, Content!C:C, "NONE")</f>
        <v>English</v>
      </c>
    </row>
    <row r="2761" spans="1:5" x14ac:dyDescent="0.3">
      <c r="A2761" s="9">
        <v>10270</v>
      </c>
      <c r="B2761" s="10" cm="1">
        <f t="array" ref="B2761">_xlfn._xlws.FILTER(Bookings!C:C, (Bookings!A:A=A2761) * (Bookings!D:D="New"), "NONE")</f>
        <v>44840</v>
      </c>
      <c r="C2761" s="10">
        <v>45261</v>
      </c>
      <c r="D2761" s="9" t="str">
        <v>8ab4abc6</v>
      </c>
      <c r="E2761" s="9" t="str">
        <f>_xlfn.XLOOKUP(D2761, Content!A:A, Content!C:C, "NONE")</f>
        <v>Kannada</v>
      </c>
    </row>
    <row r="2762" spans="1:5" x14ac:dyDescent="0.3">
      <c r="A2762" s="9">
        <v>10270</v>
      </c>
      <c r="B2762" s="10" cm="1">
        <f t="array" ref="B2762">_xlfn._xlws.FILTER(Bookings!C:C, (Bookings!A:A=A2762) * (Bookings!D:D="New"), "NONE")</f>
        <v>44840</v>
      </c>
      <c r="C2762" s="10">
        <v>45200</v>
      </c>
      <c r="D2762" s="9" t="str">
        <v>b142e834</v>
      </c>
      <c r="E2762" s="9" t="str">
        <f>_xlfn.XLOOKUP(D2762, Content!A:A, Content!C:C, "NONE")</f>
        <v>Hindi</v>
      </c>
    </row>
    <row r="2763" spans="1:5" x14ac:dyDescent="0.3">
      <c r="A2763" s="9">
        <v>10270</v>
      </c>
      <c r="B2763" s="10" cm="1">
        <f t="array" ref="B2763">_xlfn._xlws.FILTER(Bookings!C:C, (Bookings!A:A=A2763) * (Bookings!D:D="New"), "NONE")</f>
        <v>44840</v>
      </c>
      <c r="C2763" s="10">
        <v>45323</v>
      </c>
      <c r="D2763" s="9" t="str">
        <v>4130ea10</v>
      </c>
      <c r="E2763" s="9" t="str">
        <f>_xlfn.XLOOKUP(D2763, Content!A:A, Content!C:C, "NONE")</f>
        <v>Kannada</v>
      </c>
    </row>
    <row r="2764" spans="1:5" x14ac:dyDescent="0.3">
      <c r="A2764" s="9">
        <v>10270</v>
      </c>
      <c r="B2764" s="10" cm="1">
        <f t="array" ref="B2764">_xlfn._xlws.FILTER(Bookings!C:C, (Bookings!A:A=A2764) * (Bookings!D:D="New"), "NONE")</f>
        <v>44840</v>
      </c>
      <c r="C2764" s="10">
        <v>45323</v>
      </c>
      <c r="D2764" s="9" t="str">
        <v>e0abb092</v>
      </c>
      <c r="E2764" s="9" t="str">
        <f>_xlfn.XLOOKUP(D2764, Content!A:A, Content!C:C, "NONE")</f>
        <v>Malayalam</v>
      </c>
    </row>
    <row r="2765" spans="1:5" x14ac:dyDescent="0.3">
      <c r="A2765" s="9">
        <v>10270</v>
      </c>
      <c r="B2765" s="10" cm="1">
        <f t="array" ref="B2765">_xlfn._xlws.FILTER(Bookings!C:C, (Bookings!A:A=A2765) * (Bookings!D:D="New"), "NONE")</f>
        <v>44840</v>
      </c>
      <c r="C2765" s="10">
        <v>44562</v>
      </c>
      <c r="D2765" s="9" t="str">
        <v>f72d44e6</v>
      </c>
      <c r="E2765" s="9" t="str">
        <f>_xlfn.XLOOKUP(D2765, Content!A:A, Content!C:C, "NONE")</f>
        <v>Malayalam</v>
      </c>
    </row>
    <row r="2766" spans="1:5" x14ac:dyDescent="0.3">
      <c r="A2766" s="9">
        <v>10270</v>
      </c>
      <c r="B2766" s="10" cm="1">
        <f t="array" ref="B2766">_xlfn._xlws.FILTER(Bookings!C:C, (Bookings!A:A=A2766) * (Bookings!D:D="New"), "NONE")</f>
        <v>44840</v>
      </c>
      <c r="C2766" s="10">
        <v>44774</v>
      </c>
      <c r="D2766" s="9" t="str">
        <v>5988d89d</v>
      </c>
      <c r="E2766" s="9" t="str">
        <f>_xlfn.XLOOKUP(D2766, Content!A:A, Content!C:C, "NONE")</f>
        <v>Hindi</v>
      </c>
    </row>
    <row r="2767" spans="1:5" x14ac:dyDescent="0.3">
      <c r="A2767" s="9">
        <v>10270</v>
      </c>
      <c r="B2767" s="10" cm="1">
        <f t="array" ref="B2767">_xlfn._xlws.FILTER(Bookings!C:C, (Bookings!A:A=A2767) * (Bookings!D:D="New"), "NONE")</f>
        <v>44840</v>
      </c>
      <c r="C2767" s="10">
        <v>44652</v>
      </c>
      <c r="D2767" s="9" t="str">
        <v>566c44a8</v>
      </c>
      <c r="E2767" s="9" t="str">
        <f>_xlfn.XLOOKUP(D2767, Content!A:A, Content!C:C, "NONE")</f>
        <v>Tamil</v>
      </c>
    </row>
    <row r="2768" spans="1:5" x14ac:dyDescent="0.3">
      <c r="A2768" s="9">
        <v>10270</v>
      </c>
      <c r="B2768" s="10" cm="1">
        <f t="array" ref="B2768">_xlfn._xlws.FILTER(Bookings!C:C, (Bookings!A:A=A2768) * (Bookings!D:D="New"), "NONE")</f>
        <v>44840</v>
      </c>
      <c r="C2768" s="10">
        <v>44866</v>
      </c>
      <c r="D2768" s="9" t="str">
        <v>b06fbc58</v>
      </c>
      <c r="E2768" s="9" t="str">
        <f>_xlfn.XLOOKUP(D2768, Content!A:A, Content!C:C, "NONE")</f>
        <v>Telugu</v>
      </c>
    </row>
    <row r="2769" spans="1:5" x14ac:dyDescent="0.3">
      <c r="A2769" s="9">
        <v>10270</v>
      </c>
      <c r="B2769" s="10" cm="1">
        <f t="array" ref="B2769">_xlfn._xlws.FILTER(Bookings!C:C, (Bookings!A:A=A2769) * (Bookings!D:D="New"), "NONE")</f>
        <v>44840</v>
      </c>
      <c r="C2769" s="10">
        <v>44958</v>
      </c>
      <c r="D2769" s="9" t="str">
        <v>a4c168f1</v>
      </c>
      <c r="E2769" s="9" t="str">
        <f>_xlfn.XLOOKUP(D2769, Content!A:A, Content!C:C, "NONE")</f>
        <v>Telugu</v>
      </c>
    </row>
    <row r="2770" spans="1:5" x14ac:dyDescent="0.3">
      <c r="A2770" s="9">
        <v>10270</v>
      </c>
      <c r="B2770" s="10" cm="1">
        <f t="array" ref="B2770">_xlfn._xlws.FILTER(Bookings!C:C, (Bookings!A:A=A2770) * (Bookings!D:D="New"), "NONE")</f>
        <v>44840</v>
      </c>
      <c r="C2770" s="10">
        <v>45444</v>
      </c>
      <c r="D2770" s="9" t="str">
        <v>9787b7de</v>
      </c>
      <c r="E2770" s="9" t="str">
        <f>_xlfn.XLOOKUP(D2770, Content!A:A, Content!C:C, "NONE")</f>
        <v>Tamil</v>
      </c>
    </row>
    <row r="2771" spans="1:5" x14ac:dyDescent="0.3">
      <c r="A2771" s="9">
        <v>10270</v>
      </c>
      <c r="B2771" s="10" cm="1">
        <f t="array" ref="B2771">_xlfn._xlws.FILTER(Bookings!C:C, (Bookings!A:A=A2771) * (Bookings!D:D="New"), "NONE")</f>
        <v>44840</v>
      </c>
      <c r="C2771" s="10">
        <v>44774</v>
      </c>
      <c r="D2771" s="9" t="str">
        <v>40fb817f</v>
      </c>
      <c r="E2771" s="9" t="str">
        <f>_xlfn.XLOOKUP(D2771, Content!A:A, Content!C:C, "NONE")</f>
        <v>Kannada</v>
      </c>
    </row>
    <row r="2772" spans="1:5" x14ac:dyDescent="0.3">
      <c r="A2772" s="9">
        <v>10271</v>
      </c>
      <c r="B2772" s="10" cm="1">
        <f t="array" ref="B2772">_xlfn._xlws.FILTER(Bookings!C:C, (Bookings!A:A=A2772) * (Bookings!D:D="New"), "NONE")</f>
        <v>44540</v>
      </c>
      <c r="C2772" s="10">
        <v>45627</v>
      </c>
      <c r="D2772" s="9" t="str">
        <v>7fb18db3</v>
      </c>
      <c r="E2772" s="9" t="str">
        <f>_xlfn.XLOOKUP(D2772, Content!A:A, Content!C:C, "NONE")</f>
        <v>Hindi</v>
      </c>
    </row>
    <row r="2773" spans="1:5" x14ac:dyDescent="0.3">
      <c r="A2773" s="9">
        <v>10271</v>
      </c>
      <c r="B2773" s="10" cm="1">
        <f t="array" ref="B2773">_xlfn._xlws.FILTER(Bookings!C:C, (Bookings!A:A=A2773) * (Bookings!D:D="New"), "NONE")</f>
        <v>44540</v>
      </c>
      <c r="C2773" s="10">
        <v>45078</v>
      </c>
      <c r="D2773" s="9" t="str">
        <v>e9c2f251</v>
      </c>
      <c r="E2773" s="9" t="str">
        <f>_xlfn.XLOOKUP(D2773, Content!A:A, Content!C:C, "NONE")</f>
        <v>Telugu</v>
      </c>
    </row>
    <row r="2774" spans="1:5" x14ac:dyDescent="0.3">
      <c r="A2774" s="9">
        <v>10271</v>
      </c>
      <c r="B2774" s="10" cm="1">
        <f t="array" ref="B2774">_xlfn._xlws.FILTER(Bookings!C:C, (Bookings!A:A=A2774) * (Bookings!D:D="New"), "NONE")</f>
        <v>44540</v>
      </c>
      <c r="C2774" s="10">
        <v>45078</v>
      </c>
      <c r="D2774" s="9" t="str">
        <v>8ce0be18</v>
      </c>
      <c r="E2774" s="9" t="str">
        <f>_xlfn.XLOOKUP(D2774, Content!A:A, Content!C:C, "NONE")</f>
        <v>Telugu</v>
      </c>
    </row>
    <row r="2775" spans="1:5" x14ac:dyDescent="0.3">
      <c r="A2775" s="9">
        <v>10271</v>
      </c>
      <c r="B2775" s="10" cm="1">
        <f t="array" ref="B2775">_xlfn._xlws.FILTER(Bookings!C:C, (Bookings!A:A=A2775) * (Bookings!D:D="New"), "NONE")</f>
        <v>44540</v>
      </c>
      <c r="C2775" s="10">
        <v>44866</v>
      </c>
      <c r="D2775" s="9" t="str">
        <v>d6e6f4af</v>
      </c>
      <c r="E2775" s="9" t="str">
        <f>_xlfn.XLOOKUP(D2775, Content!A:A, Content!C:C, "NONE")</f>
        <v>Malayalam</v>
      </c>
    </row>
    <row r="2776" spans="1:5" x14ac:dyDescent="0.3">
      <c r="A2776" s="9">
        <v>10271</v>
      </c>
      <c r="B2776" s="10" cm="1">
        <f t="array" ref="B2776">_xlfn._xlws.FILTER(Bookings!C:C, (Bookings!A:A=A2776) * (Bookings!D:D="New"), "NONE")</f>
        <v>44540</v>
      </c>
      <c r="C2776" s="10">
        <v>44986</v>
      </c>
      <c r="D2776" s="9" t="str">
        <v>2aac9072</v>
      </c>
      <c r="E2776" s="9" t="str">
        <f>_xlfn.XLOOKUP(D2776, Content!A:A, Content!C:C, "NONE")</f>
        <v>English</v>
      </c>
    </row>
    <row r="2777" spans="1:5" x14ac:dyDescent="0.3">
      <c r="A2777" s="9">
        <v>10271</v>
      </c>
      <c r="B2777" s="10" cm="1">
        <f t="array" ref="B2777">_xlfn._xlws.FILTER(Bookings!C:C, (Bookings!A:A=A2777) * (Bookings!D:D="New"), "NONE")</f>
        <v>44540</v>
      </c>
      <c r="C2777" s="10">
        <v>45383</v>
      </c>
      <c r="D2777" s="9" t="str">
        <v>39c8c16a</v>
      </c>
      <c r="E2777" s="9" t="str">
        <f>_xlfn.XLOOKUP(D2777, Content!A:A, Content!C:C, "NONE")</f>
        <v>Malayalam</v>
      </c>
    </row>
    <row r="2778" spans="1:5" x14ac:dyDescent="0.3">
      <c r="A2778" s="9">
        <v>10272</v>
      </c>
      <c r="B2778" s="10" cm="1">
        <f t="array" ref="B2778">_xlfn._xlws.FILTER(Bookings!C:C, (Bookings!A:A=A2778) * (Bookings!D:D="New"), "NONE")</f>
        <v>44693</v>
      </c>
      <c r="C2778" s="10">
        <v>45597</v>
      </c>
      <c r="D2778" s="9" t="str">
        <v>c741736d</v>
      </c>
      <c r="E2778" s="9" t="str">
        <f>_xlfn.XLOOKUP(D2778, Content!A:A, Content!C:C, "NONE")</f>
        <v>English</v>
      </c>
    </row>
    <row r="2779" spans="1:5" x14ac:dyDescent="0.3">
      <c r="A2779" s="9">
        <v>10272</v>
      </c>
      <c r="B2779" s="10" cm="1">
        <f t="array" ref="B2779">_xlfn._xlws.FILTER(Bookings!C:C, (Bookings!A:A=A2779) * (Bookings!D:D="New"), "NONE")</f>
        <v>44693</v>
      </c>
      <c r="C2779" s="10">
        <v>45566</v>
      </c>
      <c r="D2779" s="9" t="str">
        <v>f6d69d19</v>
      </c>
      <c r="E2779" s="9" t="str">
        <f>_xlfn.XLOOKUP(D2779, Content!A:A, Content!C:C, "NONE")</f>
        <v>English</v>
      </c>
    </row>
    <row r="2780" spans="1:5" x14ac:dyDescent="0.3">
      <c r="A2780" s="9">
        <v>10272</v>
      </c>
      <c r="B2780" s="10" cm="1">
        <f t="array" ref="B2780">_xlfn._xlws.FILTER(Bookings!C:C, (Bookings!A:A=A2780) * (Bookings!D:D="New"), "NONE")</f>
        <v>44693</v>
      </c>
      <c r="C2780" s="10">
        <v>44896</v>
      </c>
      <c r="D2780" s="9" t="str">
        <v>40e9137d</v>
      </c>
      <c r="E2780" s="9" t="str">
        <f>_xlfn.XLOOKUP(D2780, Content!A:A, Content!C:C, "NONE")</f>
        <v>Telugu</v>
      </c>
    </row>
    <row r="2781" spans="1:5" x14ac:dyDescent="0.3">
      <c r="A2781" s="9">
        <v>10272</v>
      </c>
      <c r="B2781" s="10" cm="1">
        <f t="array" ref="B2781">_xlfn._xlws.FILTER(Bookings!C:C, (Bookings!A:A=A2781) * (Bookings!D:D="New"), "NONE")</f>
        <v>44693</v>
      </c>
      <c r="C2781" s="10">
        <v>45444</v>
      </c>
      <c r="D2781" s="9" t="str">
        <v>044707f1</v>
      </c>
      <c r="E2781" s="9" t="str">
        <f>_xlfn.XLOOKUP(D2781, Content!A:A, Content!C:C, "NONE")</f>
        <v>Kannada</v>
      </c>
    </row>
    <row r="2782" spans="1:5" x14ac:dyDescent="0.3">
      <c r="A2782" s="9">
        <v>10272</v>
      </c>
      <c r="B2782" s="10" cm="1">
        <f t="array" ref="B2782">_xlfn._xlws.FILTER(Bookings!C:C, (Bookings!A:A=A2782) * (Bookings!D:D="New"), "NONE")</f>
        <v>44693</v>
      </c>
      <c r="C2782" s="10">
        <v>45139</v>
      </c>
      <c r="D2782" s="9" t="str">
        <v>fe99e0ba</v>
      </c>
      <c r="E2782" s="9" t="str">
        <f>_xlfn.XLOOKUP(D2782, Content!A:A, Content!C:C, "NONE")</f>
        <v>English</v>
      </c>
    </row>
    <row r="2783" spans="1:5" x14ac:dyDescent="0.3">
      <c r="A2783" s="9">
        <v>10272</v>
      </c>
      <c r="B2783" s="10" cm="1">
        <f t="array" ref="B2783">_xlfn._xlws.FILTER(Bookings!C:C, (Bookings!A:A=A2783) * (Bookings!D:D="New"), "NONE")</f>
        <v>44693</v>
      </c>
      <c r="C2783" s="10">
        <v>45323</v>
      </c>
      <c r="D2783" s="9" t="str">
        <v>e24dee1d</v>
      </c>
      <c r="E2783" s="9" t="str">
        <f>_xlfn.XLOOKUP(D2783, Content!A:A, Content!C:C, "NONE")</f>
        <v>Telugu</v>
      </c>
    </row>
    <row r="2784" spans="1:5" x14ac:dyDescent="0.3">
      <c r="A2784" s="9">
        <v>10272</v>
      </c>
      <c r="B2784" s="10" cm="1">
        <f t="array" ref="B2784">_xlfn._xlws.FILTER(Bookings!C:C, (Bookings!A:A=A2784) * (Bookings!D:D="New"), "NONE")</f>
        <v>44693</v>
      </c>
      <c r="C2784" s="10">
        <v>44927</v>
      </c>
      <c r="D2784" s="9" t="str">
        <v>7e543bc4</v>
      </c>
      <c r="E2784" s="9" t="str">
        <f>_xlfn.XLOOKUP(D2784, Content!A:A, Content!C:C, "NONE")</f>
        <v>Malayalam</v>
      </c>
    </row>
    <row r="2785" spans="1:5" x14ac:dyDescent="0.3">
      <c r="A2785" s="9">
        <v>10272</v>
      </c>
      <c r="B2785" s="10" cm="1">
        <f t="array" ref="B2785">_xlfn._xlws.FILTER(Bookings!C:C, (Bookings!A:A=A2785) * (Bookings!D:D="New"), "NONE")</f>
        <v>44693</v>
      </c>
      <c r="C2785" s="10">
        <v>44835</v>
      </c>
      <c r="D2785" s="9" t="str">
        <v>4cfd0dd8</v>
      </c>
      <c r="E2785" s="9" t="str">
        <f>_xlfn.XLOOKUP(D2785, Content!A:A, Content!C:C, "NONE")</f>
        <v>Kannada</v>
      </c>
    </row>
    <row r="2786" spans="1:5" x14ac:dyDescent="0.3">
      <c r="A2786" s="9">
        <v>10272</v>
      </c>
      <c r="B2786" s="10" cm="1">
        <f t="array" ref="B2786">_xlfn._xlws.FILTER(Bookings!C:C, (Bookings!A:A=A2786) * (Bookings!D:D="New"), "NONE")</f>
        <v>44693</v>
      </c>
      <c r="C2786" s="10">
        <v>44896</v>
      </c>
      <c r="D2786" s="9" t="str">
        <v>30bb7728</v>
      </c>
      <c r="E2786" s="9" t="str">
        <f>_xlfn.XLOOKUP(D2786, Content!A:A, Content!C:C, "NONE")</f>
        <v>Tamil</v>
      </c>
    </row>
    <row r="2787" spans="1:5" x14ac:dyDescent="0.3">
      <c r="A2787" s="9">
        <v>10272</v>
      </c>
      <c r="B2787" s="10" cm="1">
        <f t="array" ref="B2787">_xlfn._xlws.FILTER(Bookings!C:C, (Bookings!A:A=A2787) * (Bookings!D:D="New"), "NONE")</f>
        <v>44693</v>
      </c>
      <c r="C2787" s="10">
        <v>45231</v>
      </c>
      <c r="D2787" s="9" t="str">
        <v>f83fb848</v>
      </c>
      <c r="E2787" s="9" t="str">
        <f>_xlfn.XLOOKUP(D2787, Content!A:A, Content!C:C, "NONE")</f>
        <v>Malayalam</v>
      </c>
    </row>
    <row r="2788" spans="1:5" x14ac:dyDescent="0.3">
      <c r="A2788" s="9">
        <v>10272</v>
      </c>
      <c r="B2788" s="10" cm="1">
        <f t="array" ref="B2788">_xlfn._xlws.FILTER(Bookings!C:C, (Bookings!A:A=A2788) * (Bookings!D:D="New"), "NONE")</f>
        <v>44693</v>
      </c>
      <c r="C2788" s="10">
        <v>45413</v>
      </c>
      <c r="D2788" s="9" t="str">
        <v>fe8686d0</v>
      </c>
      <c r="E2788" s="9" t="str">
        <f>_xlfn.XLOOKUP(D2788, Content!A:A, Content!C:C, "NONE")</f>
        <v>Telugu</v>
      </c>
    </row>
    <row r="2789" spans="1:5" x14ac:dyDescent="0.3">
      <c r="A2789" s="9">
        <v>10272</v>
      </c>
      <c r="B2789" s="10" cm="1">
        <f t="array" ref="B2789">_xlfn._xlws.FILTER(Bookings!C:C, (Bookings!A:A=A2789) * (Bookings!D:D="New"), "NONE")</f>
        <v>44693</v>
      </c>
      <c r="C2789" s="10">
        <v>45108</v>
      </c>
      <c r="D2789" s="9" t="str">
        <v>7fd28e87</v>
      </c>
      <c r="E2789" s="9" t="str">
        <f>_xlfn.XLOOKUP(D2789, Content!A:A, Content!C:C, "NONE")</f>
        <v>Malayalam</v>
      </c>
    </row>
    <row r="2790" spans="1:5" x14ac:dyDescent="0.3">
      <c r="A2790" s="9">
        <v>10273</v>
      </c>
      <c r="B2790" s="10" cm="1">
        <f t="array" ref="B2790">_xlfn._xlws.FILTER(Bookings!C:C, (Bookings!A:A=A2790) * (Bookings!D:D="New"), "NONE")</f>
        <v>45118</v>
      </c>
      <c r="C2790" s="10">
        <v>45323</v>
      </c>
      <c r="D2790" s="9" t="str">
        <v>ef45c45f</v>
      </c>
      <c r="E2790" s="9" t="str">
        <f>_xlfn.XLOOKUP(D2790, Content!A:A, Content!C:C, "NONE")</f>
        <v>Tamil</v>
      </c>
    </row>
    <row r="2791" spans="1:5" x14ac:dyDescent="0.3">
      <c r="A2791" s="9">
        <v>10273</v>
      </c>
      <c r="B2791" s="10" cm="1">
        <f t="array" ref="B2791">_xlfn._xlws.FILTER(Bookings!C:C, (Bookings!A:A=A2791) * (Bookings!D:D="New"), "NONE")</f>
        <v>45118</v>
      </c>
      <c r="C2791" s="10">
        <v>44896</v>
      </c>
      <c r="D2791" s="9" t="str">
        <v>5b93d799</v>
      </c>
      <c r="E2791" s="9" t="str">
        <f>_xlfn.XLOOKUP(D2791, Content!A:A, Content!C:C, "NONE")</f>
        <v>English</v>
      </c>
    </row>
    <row r="2792" spans="1:5" x14ac:dyDescent="0.3">
      <c r="A2792" s="9">
        <v>10273</v>
      </c>
      <c r="B2792" s="10" cm="1">
        <f t="array" ref="B2792">_xlfn._xlws.FILTER(Bookings!C:C, (Bookings!A:A=A2792) * (Bookings!D:D="New"), "NONE")</f>
        <v>45118</v>
      </c>
      <c r="C2792" s="10">
        <v>44866</v>
      </c>
      <c r="D2792" s="9" t="str">
        <v>39c8c16a</v>
      </c>
      <c r="E2792" s="9" t="str">
        <f>_xlfn.XLOOKUP(D2792, Content!A:A, Content!C:C, "NONE")</f>
        <v>Malayalam</v>
      </c>
    </row>
    <row r="2793" spans="1:5" x14ac:dyDescent="0.3">
      <c r="A2793" s="9">
        <v>10273</v>
      </c>
      <c r="B2793" s="10" cm="1">
        <f t="array" ref="B2793">_xlfn._xlws.FILTER(Bookings!C:C, (Bookings!A:A=A2793) * (Bookings!D:D="New"), "NONE")</f>
        <v>45118</v>
      </c>
      <c r="C2793" s="10">
        <v>45505</v>
      </c>
      <c r="D2793" s="9" t="str">
        <v>6d9b457c</v>
      </c>
      <c r="E2793" s="9" t="str">
        <f>_xlfn.XLOOKUP(D2793, Content!A:A, Content!C:C, "NONE")</f>
        <v>English</v>
      </c>
    </row>
    <row r="2794" spans="1:5" x14ac:dyDescent="0.3">
      <c r="A2794" s="9">
        <v>10273</v>
      </c>
      <c r="B2794" s="10" cm="1">
        <f t="array" ref="B2794">_xlfn._xlws.FILTER(Bookings!C:C, (Bookings!A:A=A2794) * (Bookings!D:D="New"), "NONE")</f>
        <v>45118</v>
      </c>
      <c r="C2794" s="10">
        <v>45627</v>
      </c>
      <c r="D2794" s="9" t="str">
        <v>fcc640cb</v>
      </c>
      <c r="E2794" s="9" t="str">
        <f>_xlfn.XLOOKUP(D2794, Content!A:A, Content!C:C, "NONE")</f>
        <v>English</v>
      </c>
    </row>
    <row r="2795" spans="1:5" x14ac:dyDescent="0.3">
      <c r="A2795" s="9">
        <v>10273</v>
      </c>
      <c r="B2795" s="10" cm="1">
        <f t="array" ref="B2795">_xlfn._xlws.FILTER(Bookings!C:C, (Bookings!A:A=A2795) * (Bookings!D:D="New"), "NONE")</f>
        <v>45118</v>
      </c>
      <c r="C2795" s="10">
        <v>44896</v>
      </c>
      <c r="D2795" s="9" t="str">
        <v>7495495f</v>
      </c>
      <c r="E2795" s="9" t="str">
        <f>_xlfn.XLOOKUP(D2795, Content!A:A, Content!C:C, "NONE")</f>
        <v>Malayalam</v>
      </c>
    </row>
    <row r="2796" spans="1:5" x14ac:dyDescent="0.3">
      <c r="A2796" s="9">
        <v>10273</v>
      </c>
      <c r="B2796" s="10" cm="1">
        <f t="array" ref="B2796">_xlfn._xlws.FILTER(Bookings!C:C, (Bookings!A:A=A2796) * (Bookings!D:D="New"), "NONE")</f>
        <v>45118</v>
      </c>
      <c r="C2796" s="10">
        <v>45047</v>
      </c>
      <c r="D2796" s="9" t="str">
        <v>e2949854</v>
      </c>
      <c r="E2796" s="9" t="str">
        <f>_xlfn.XLOOKUP(D2796, Content!A:A, Content!C:C, "NONE")</f>
        <v>Malayalam</v>
      </c>
    </row>
    <row r="2797" spans="1:5" x14ac:dyDescent="0.3">
      <c r="A2797" s="9">
        <v>10274</v>
      </c>
      <c r="B2797" s="10" cm="1">
        <f t="array" ref="B2797">_xlfn._xlws.FILTER(Bookings!C:C, (Bookings!A:A=A2797) * (Bookings!D:D="New"), "NONE")</f>
        <v>44650</v>
      </c>
      <c r="C2797" s="10">
        <v>44593</v>
      </c>
      <c r="D2797" s="9" t="str">
        <v>2560b2d1</v>
      </c>
      <c r="E2797" s="9" t="str">
        <f>_xlfn.XLOOKUP(D2797, Content!A:A, Content!C:C, "NONE")</f>
        <v>Telugu</v>
      </c>
    </row>
    <row r="2798" spans="1:5" x14ac:dyDescent="0.3">
      <c r="A2798" s="9">
        <v>10274</v>
      </c>
      <c r="B2798" s="10" cm="1">
        <f t="array" ref="B2798">_xlfn._xlws.FILTER(Bookings!C:C, (Bookings!A:A=A2798) * (Bookings!D:D="New"), "NONE")</f>
        <v>44650</v>
      </c>
      <c r="C2798" s="10">
        <v>45231</v>
      </c>
      <c r="D2798" s="9" t="str">
        <v>ae026103</v>
      </c>
      <c r="E2798" s="9" t="str">
        <f>_xlfn.XLOOKUP(D2798, Content!A:A, Content!C:C, "NONE")</f>
        <v>Kannada</v>
      </c>
    </row>
    <row r="2799" spans="1:5" x14ac:dyDescent="0.3">
      <c r="A2799" s="9">
        <v>10274</v>
      </c>
      <c r="B2799" s="10" cm="1">
        <f t="array" ref="B2799">_xlfn._xlws.FILTER(Bookings!C:C, (Bookings!A:A=A2799) * (Bookings!D:D="New"), "NONE")</f>
        <v>44650</v>
      </c>
      <c r="C2799" s="10">
        <v>45231</v>
      </c>
      <c r="D2799" s="9" t="str">
        <v>6fc6d737</v>
      </c>
      <c r="E2799" s="9" t="str">
        <f>_xlfn.XLOOKUP(D2799, Content!A:A, Content!C:C, "NONE")</f>
        <v>Malayalam</v>
      </c>
    </row>
    <row r="2800" spans="1:5" x14ac:dyDescent="0.3">
      <c r="A2800" s="9">
        <v>10274</v>
      </c>
      <c r="B2800" s="10" cm="1">
        <f t="array" ref="B2800">_xlfn._xlws.FILTER(Bookings!C:C, (Bookings!A:A=A2800) * (Bookings!D:D="New"), "NONE")</f>
        <v>44650</v>
      </c>
      <c r="C2800" s="10">
        <v>45200</v>
      </c>
      <c r="D2800" s="9" t="str">
        <v>459528e0</v>
      </c>
      <c r="E2800" s="9" t="str">
        <f>_xlfn.XLOOKUP(D2800, Content!A:A, Content!C:C, "NONE")</f>
        <v>English</v>
      </c>
    </row>
    <row r="2801" spans="1:5" x14ac:dyDescent="0.3">
      <c r="A2801" s="9">
        <v>10274</v>
      </c>
      <c r="B2801" s="10" cm="1">
        <f t="array" ref="B2801">_xlfn._xlws.FILTER(Bookings!C:C, (Bookings!A:A=A2801) * (Bookings!D:D="New"), "NONE")</f>
        <v>44650</v>
      </c>
      <c r="C2801" s="10">
        <v>45474</v>
      </c>
      <c r="D2801" s="9" t="str">
        <v>b9f74c1c</v>
      </c>
      <c r="E2801" s="9" t="str">
        <f>_xlfn.XLOOKUP(D2801, Content!A:A, Content!C:C, "NONE")</f>
        <v>Malayalam</v>
      </c>
    </row>
    <row r="2802" spans="1:5" x14ac:dyDescent="0.3">
      <c r="A2802" s="9">
        <v>10274</v>
      </c>
      <c r="B2802" s="10" cm="1">
        <f t="array" ref="B2802">_xlfn._xlws.FILTER(Bookings!C:C, (Bookings!A:A=A2802) * (Bookings!D:D="New"), "NONE")</f>
        <v>44650</v>
      </c>
      <c r="C2802" s="10">
        <v>45323</v>
      </c>
      <c r="D2802" s="9" t="str">
        <v>fe8686d0</v>
      </c>
      <c r="E2802" s="9" t="str">
        <f>_xlfn.XLOOKUP(D2802, Content!A:A, Content!C:C, "NONE")</f>
        <v>Telugu</v>
      </c>
    </row>
    <row r="2803" spans="1:5" x14ac:dyDescent="0.3">
      <c r="A2803" s="9">
        <v>10274</v>
      </c>
      <c r="B2803" s="10" cm="1">
        <f t="array" ref="B2803">_xlfn._xlws.FILTER(Bookings!C:C, (Bookings!A:A=A2803) * (Bookings!D:D="New"), "NONE")</f>
        <v>44650</v>
      </c>
      <c r="C2803" s="10">
        <v>45505</v>
      </c>
      <c r="D2803" s="9" t="str">
        <v>6cec19a5</v>
      </c>
      <c r="E2803" s="9" t="str">
        <f>_xlfn.XLOOKUP(D2803, Content!A:A, Content!C:C, "NONE")</f>
        <v>Malayalam</v>
      </c>
    </row>
    <row r="2804" spans="1:5" x14ac:dyDescent="0.3">
      <c r="A2804" s="9">
        <v>10274</v>
      </c>
      <c r="B2804" s="10" cm="1">
        <f t="array" ref="B2804">_xlfn._xlws.FILTER(Bookings!C:C, (Bookings!A:A=A2804) * (Bookings!D:D="New"), "NONE")</f>
        <v>44650</v>
      </c>
      <c r="C2804" s="10">
        <v>45627</v>
      </c>
      <c r="D2804" s="9" t="str">
        <v>f72d44e6</v>
      </c>
      <c r="E2804" s="9" t="str">
        <f>_xlfn.XLOOKUP(D2804, Content!A:A, Content!C:C, "NONE")</f>
        <v>Malayalam</v>
      </c>
    </row>
    <row r="2805" spans="1:5" x14ac:dyDescent="0.3">
      <c r="A2805" s="9">
        <v>10274</v>
      </c>
      <c r="B2805" s="10" cm="1">
        <f t="array" ref="B2805">_xlfn._xlws.FILTER(Bookings!C:C, (Bookings!A:A=A2805) * (Bookings!D:D="New"), "NONE")</f>
        <v>44650</v>
      </c>
      <c r="C2805" s="10">
        <v>45292</v>
      </c>
      <c r="D2805" s="9" t="str">
        <v>10101146</v>
      </c>
      <c r="E2805" s="9" t="str">
        <f>_xlfn.XLOOKUP(D2805, Content!A:A, Content!C:C, "NONE")</f>
        <v>Telugu</v>
      </c>
    </row>
    <row r="2806" spans="1:5" x14ac:dyDescent="0.3">
      <c r="A2806" s="9">
        <v>10275</v>
      </c>
      <c r="B2806" s="10" cm="1">
        <f t="array" ref="B2806">_xlfn._xlws.FILTER(Bookings!C:C, (Bookings!A:A=A2806) * (Bookings!D:D="New"), "NONE")</f>
        <v>44279</v>
      </c>
      <c r="C2806" s="10">
        <v>45474</v>
      </c>
      <c r="D2806" s="9" t="str">
        <v>ef45c45f</v>
      </c>
      <c r="E2806" s="9" t="str">
        <f>_xlfn.XLOOKUP(D2806, Content!A:A, Content!C:C, "NONE")</f>
        <v>Tamil</v>
      </c>
    </row>
    <row r="2807" spans="1:5" x14ac:dyDescent="0.3">
      <c r="A2807" s="9">
        <v>10275</v>
      </c>
      <c r="B2807" s="10" cm="1">
        <f t="array" ref="B2807">_xlfn._xlws.FILTER(Bookings!C:C, (Bookings!A:A=A2807) * (Bookings!D:D="New"), "NONE")</f>
        <v>44279</v>
      </c>
      <c r="C2807" s="10">
        <v>44682</v>
      </c>
      <c r="D2807" s="9" t="str">
        <v>07976026</v>
      </c>
      <c r="E2807" s="9" t="str">
        <f>_xlfn.XLOOKUP(D2807, Content!A:A, Content!C:C, "NONE")</f>
        <v>Malayalam</v>
      </c>
    </row>
    <row r="2808" spans="1:5" x14ac:dyDescent="0.3">
      <c r="A2808" s="9">
        <v>10275</v>
      </c>
      <c r="B2808" s="10" cm="1">
        <f t="array" ref="B2808">_xlfn._xlws.FILTER(Bookings!C:C, (Bookings!A:A=A2808) * (Bookings!D:D="New"), "NONE")</f>
        <v>44279</v>
      </c>
      <c r="C2808" s="10">
        <v>45078</v>
      </c>
      <c r="D2808" s="9" t="str">
        <v>5988d89d</v>
      </c>
      <c r="E2808" s="9" t="str">
        <f>_xlfn.XLOOKUP(D2808, Content!A:A, Content!C:C, "NONE")</f>
        <v>Hindi</v>
      </c>
    </row>
    <row r="2809" spans="1:5" x14ac:dyDescent="0.3">
      <c r="A2809" s="9">
        <v>10275</v>
      </c>
      <c r="B2809" s="10" cm="1">
        <f t="array" ref="B2809">_xlfn._xlws.FILTER(Bookings!C:C, (Bookings!A:A=A2809) * (Bookings!D:D="New"), "NONE")</f>
        <v>44279</v>
      </c>
      <c r="C2809" s="10">
        <v>45078</v>
      </c>
      <c r="D2809" s="9" t="str">
        <v>e2949854</v>
      </c>
      <c r="E2809" s="9" t="str">
        <f>_xlfn.XLOOKUP(D2809, Content!A:A, Content!C:C, "NONE")</f>
        <v>Malayalam</v>
      </c>
    </row>
    <row r="2810" spans="1:5" x14ac:dyDescent="0.3">
      <c r="A2810" s="9">
        <v>10275</v>
      </c>
      <c r="B2810" s="10" cm="1">
        <f t="array" ref="B2810">_xlfn._xlws.FILTER(Bookings!C:C, (Bookings!A:A=A2810) * (Bookings!D:D="New"), "NONE")</f>
        <v>44279</v>
      </c>
      <c r="C2810" s="10">
        <v>45292</v>
      </c>
      <c r="D2810" s="9" t="str">
        <v>2f9c6d63</v>
      </c>
      <c r="E2810" s="9" t="str">
        <f>_xlfn.XLOOKUP(D2810, Content!A:A, Content!C:C, "NONE")</f>
        <v>Tamil</v>
      </c>
    </row>
    <row r="2811" spans="1:5" x14ac:dyDescent="0.3">
      <c r="A2811" s="9">
        <v>10275</v>
      </c>
      <c r="B2811" s="10" cm="1">
        <f t="array" ref="B2811">_xlfn._xlws.FILTER(Bookings!C:C, (Bookings!A:A=A2811) * (Bookings!D:D="New"), "NONE")</f>
        <v>44279</v>
      </c>
      <c r="C2811" s="10">
        <v>45505</v>
      </c>
      <c r="D2811" s="9" t="str">
        <v>9787b7de</v>
      </c>
      <c r="E2811" s="9" t="str">
        <f>_xlfn.XLOOKUP(D2811, Content!A:A, Content!C:C, "NONE")</f>
        <v>Tamil</v>
      </c>
    </row>
    <row r="2812" spans="1:5" x14ac:dyDescent="0.3">
      <c r="A2812" s="9">
        <v>10275</v>
      </c>
      <c r="B2812" s="10" cm="1">
        <f t="array" ref="B2812">_xlfn._xlws.FILTER(Bookings!C:C, (Bookings!A:A=A2812) * (Bookings!D:D="New"), "NONE")</f>
        <v>44279</v>
      </c>
      <c r="C2812" s="10">
        <v>44805</v>
      </c>
      <c r="D2812" s="9" t="str">
        <v>618d5c47</v>
      </c>
      <c r="E2812" s="9" t="str">
        <f>_xlfn.XLOOKUP(D2812, Content!A:A, Content!C:C, "NONE")</f>
        <v>Hindi</v>
      </c>
    </row>
    <row r="2813" spans="1:5" x14ac:dyDescent="0.3">
      <c r="A2813" s="9">
        <v>10275</v>
      </c>
      <c r="B2813" s="10" cm="1">
        <f t="array" ref="B2813">_xlfn._xlws.FILTER(Bookings!C:C, (Bookings!A:A=A2813) * (Bookings!D:D="New"), "NONE")</f>
        <v>44279</v>
      </c>
      <c r="C2813" s="10">
        <v>44562</v>
      </c>
      <c r="D2813" s="9" t="str">
        <v>53dcee70</v>
      </c>
      <c r="E2813" s="9" t="str">
        <f>_xlfn.XLOOKUP(D2813, Content!A:A, Content!C:C, "NONE")</f>
        <v>Kannada</v>
      </c>
    </row>
    <row r="2814" spans="1:5" x14ac:dyDescent="0.3">
      <c r="A2814" s="9">
        <v>10275</v>
      </c>
      <c r="B2814" s="10" cm="1">
        <f t="array" ref="B2814">_xlfn._xlws.FILTER(Bookings!C:C, (Bookings!A:A=A2814) * (Bookings!D:D="New"), "NONE")</f>
        <v>44279</v>
      </c>
      <c r="C2814" s="10">
        <v>44805</v>
      </c>
      <c r="D2814" s="9" t="str">
        <v>9c8c4c67</v>
      </c>
      <c r="E2814" s="9" t="str">
        <f>_xlfn.XLOOKUP(D2814, Content!A:A, Content!C:C, "NONE")</f>
        <v>English</v>
      </c>
    </row>
    <row r="2815" spans="1:5" x14ac:dyDescent="0.3">
      <c r="A2815" s="9">
        <v>10275</v>
      </c>
      <c r="B2815" s="10" cm="1">
        <f t="array" ref="B2815">_xlfn._xlws.FILTER(Bookings!C:C, (Bookings!A:A=A2815) * (Bookings!D:D="New"), "NONE")</f>
        <v>44279</v>
      </c>
      <c r="C2815" s="10">
        <v>45017</v>
      </c>
      <c r="D2815" s="9" t="str">
        <v>8ce0be18</v>
      </c>
      <c r="E2815" s="9" t="str">
        <f>_xlfn.XLOOKUP(D2815, Content!A:A, Content!C:C, "NONE")</f>
        <v>Telugu</v>
      </c>
    </row>
    <row r="2816" spans="1:5" x14ac:dyDescent="0.3">
      <c r="A2816" s="9">
        <v>10275</v>
      </c>
      <c r="B2816" s="10" cm="1">
        <f t="array" ref="B2816">_xlfn._xlws.FILTER(Bookings!C:C, (Bookings!A:A=A2816) * (Bookings!D:D="New"), "NONE")</f>
        <v>44279</v>
      </c>
      <c r="C2816" s="10">
        <v>45444</v>
      </c>
      <c r="D2816" s="9" t="str">
        <v>40e9137d</v>
      </c>
      <c r="E2816" s="9" t="str">
        <f>_xlfn.XLOOKUP(D2816, Content!A:A, Content!C:C, "NONE")</f>
        <v>Telugu</v>
      </c>
    </row>
    <row r="2817" spans="1:5" x14ac:dyDescent="0.3">
      <c r="A2817" s="9">
        <v>10276</v>
      </c>
      <c r="B2817" s="10" cm="1">
        <f t="array" ref="B2817">_xlfn._xlws.FILTER(Bookings!C:C, (Bookings!A:A=A2817) * (Bookings!D:D="New"), "NONE")</f>
        <v>44502</v>
      </c>
      <c r="C2817" s="10">
        <v>44896</v>
      </c>
      <c r="D2817" s="9" t="str">
        <v>5b93d799</v>
      </c>
      <c r="E2817" s="9" t="str">
        <f>_xlfn.XLOOKUP(D2817, Content!A:A, Content!C:C, "NONE")</f>
        <v>English</v>
      </c>
    </row>
    <row r="2818" spans="1:5" x14ac:dyDescent="0.3">
      <c r="A2818" s="9">
        <v>10276</v>
      </c>
      <c r="B2818" s="10" cm="1">
        <f t="array" ref="B2818">_xlfn._xlws.FILTER(Bookings!C:C, (Bookings!A:A=A2818) * (Bookings!D:D="New"), "NONE")</f>
        <v>44502</v>
      </c>
      <c r="C2818" s="10">
        <v>45200</v>
      </c>
      <c r="D2818" s="9" t="str">
        <v>9452bf77</v>
      </c>
      <c r="E2818" s="9" t="str">
        <f>_xlfn.XLOOKUP(D2818, Content!A:A, Content!C:C, "NONE")</f>
        <v>English</v>
      </c>
    </row>
    <row r="2819" spans="1:5" x14ac:dyDescent="0.3">
      <c r="A2819" s="9">
        <v>10276</v>
      </c>
      <c r="B2819" s="10" cm="1">
        <f t="array" ref="B2819">_xlfn._xlws.FILTER(Bookings!C:C, (Bookings!A:A=A2819) * (Bookings!D:D="New"), "NONE")</f>
        <v>44502</v>
      </c>
      <c r="C2819" s="10">
        <v>45597</v>
      </c>
      <c r="D2819" s="9" t="str">
        <v>b49e8b74</v>
      </c>
      <c r="E2819" s="9" t="str">
        <f>_xlfn.XLOOKUP(D2819, Content!A:A, Content!C:C, "NONE")</f>
        <v>English</v>
      </c>
    </row>
    <row r="2820" spans="1:5" x14ac:dyDescent="0.3">
      <c r="A2820" s="9">
        <v>10276</v>
      </c>
      <c r="B2820" s="10" cm="1">
        <f t="array" ref="B2820">_xlfn._xlws.FILTER(Bookings!C:C, (Bookings!A:A=A2820) * (Bookings!D:D="New"), "NONE")</f>
        <v>44502</v>
      </c>
      <c r="C2820" s="10">
        <v>45139</v>
      </c>
      <c r="D2820" s="9" t="str">
        <v>ef45c45f</v>
      </c>
      <c r="E2820" s="9" t="str">
        <f>_xlfn.XLOOKUP(D2820, Content!A:A, Content!C:C, "NONE")</f>
        <v>Tamil</v>
      </c>
    </row>
    <row r="2821" spans="1:5" x14ac:dyDescent="0.3">
      <c r="A2821" s="9">
        <v>10276</v>
      </c>
      <c r="B2821" s="10" cm="1">
        <f t="array" ref="B2821">_xlfn._xlws.FILTER(Bookings!C:C, (Bookings!A:A=A2821) * (Bookings!D:D="New"), "NONE")</f>
        <v>44502</v>
      </c>
      <c r="C2821" s="10">
        <v>45139</v>
      </c>
      <c r="D2821" s="9" t="str">
        <v>7fb18db3</v>
      </c>
      <c r="E2821" s="9" t="str">
        <f>_xlfn.XLOOKUP(D2821, Content!A:A, Content!C:C, "NONE")</f>
        <v>Hindi</v>
      </c>
    </row>
    <row r="2822" spans="1:5" x14ac:dyDescent="0.3">
      <c r="A2822" s="9">
        <v>10276</v>
      </c>
      <c r="B2822" s="10" cm="1">
        <f t="array" ref="B2822">_xlfn._xlws.FILTER(Bookings!C:C, (Bookings!A:A=A2822) * (Bookings!D:D="New"), "NONE")</f>
        <v>44502</v>
      </c>
      <c r="C2822" s="10">
        <v>44774</v>
      </c>
      <c r="D2822" s="9" t="str">
        <v>c5000cc1</v>
      </c>
      <c r="E2822" s="9" t="str">
        <f>_xlfn.XLOOKUP(D2822, Content!A:A, Content!C:C, "NONE")</f>
        <v>Malayalam</v>
      </c>
    </row>
    <row r="2823" spans="1:5" x14ac:dyDescent="0.3">
      <c r="A2823" s="9">
        <v>10276</v>
      </c>
      <c r="B2823" s="10" cm="1">
        <f t="array" ref="B2823">_xlfn._xlws.FILTER(Bookings!C:C, (Bookings!A:A=A2823) * (Bookings!D:D="New"), "NONE")</f>
        <v>44502</v>
      </c>
      <c r="C2823" s="10">
        <v>44682</v>
      </c>
      <c r="D2823" s="9" t="str">
        <v>566c44a8</v>
      </c>
      <c r="E2823" s="9" t="str">
        <f>_xlfn.XLOOKUP(D2823, Content!A:A, Content!C:C, "NONE")</f>
        <v>Tamil</v>
      </c>
    </row>
    <row r="2824" spans="1:5" x14ac:dyDescent="0.3">
      <c r="A2824" s="9">
        <v>10277</v>
      </c>
      <c r="B2824" s="10" cm="1">
        <f t="array" ref="B2824">_xlfn._xlws.FILTER(Bookings!C:C, (Bookings!A:A=A2824) * (Bookings!D:D="New"), "NONE")</f>
        <v>44841</v>
      </c>
      <c r="C2824" s="10">
        <v>45352</v>
      </c>
      <c r="D2824" s="9" t="str">
        <v>fa1a76a3</v>
      </c>
      <c r="E2824" s="9" t="str">
        <f>_xlfn.XLOOKUP(D2824, Content!A:A, Content!C:C, "NONE")</f>
        <v>Tamil</v>
      </c>
    </row>
    <row r="2825" spans="1:5" x14ac:dyDescent="0.3">
      <c r="A2825" s="9">
        <v>10277</v>
      </c>
      <c r="B2825" s="10" cm="1">
        <f t="array" ref="B2825">_xlfn._xlws.FILTER(Bookings!C:C, (Bookings!A:A=A2825) * (Bookings!D:D="New"), "NONE")</f>
        <v>44841</v>
      </c>
      <c r="C2825" s="10">
        <v>45597</v>
      </c>
      <c r="D2825" s="9" t="str">
        <v>872a4423</v>
      </c>
      <c r="E2825" s="9" t="str">
        <f>_xlfn.XLOOKUP(D2825, Content!A:A, Content!C:C, "NONE")</f>
        <v>Hindi</v>
      </c>
    </row>
    <row r="2826" spans="1:5" x14ac:dyDescent="0.3">
      <c r="A2826" s="9">
        <v>10277</v>
      </c>
      <c r="B2826" s="10" cm="1">
        <f t="array" ref="B2826">_xlfn._xlws.FILTER(Bookings!C:C, (Bookings!A:A=A2826) * (Bookings!D:D="New"), "NONE")</f>
        <v>44841</v>
      </c>
      <c r="C2826" s="10">
        <v>45413</v>
      </c>
      <c r="D2826" s="9" t="str">
        <v>b06fbc58</v>
      </c>
      <c r="E2826" s="9" t="str">
        <f>_xlfn.XLOOKUP(D2826, Content!A:A, Content!C:C, "NONE")</f>
        <v>Telugu</v>
      </c>
    </row>
    <row r="2827" spans="1:5" x14ac:dyDescent="0.3">
      <c r="A2827" s="9">
        <v>10277</v>
      </c>
      <c r="B2827" s="10" cm="1">
        <f t="array" ref="B2827">_xlfn._xlws.FILTER(Bookings!C:C, (Bookings!A:A=A2827) * (Bookings!D:D="New"), "NONE")</f>
        <v>44841</v>
      </c>
      <c r="C2827" s="10">
        <v>45292</v>
      </c>
      <c r="D2827" s="9" t="str">
        <v>b142e834</v>
      </c>
      <c r="E2827" s="9" t="str">
        <f>_xlfn.XLOOKUP(D2827, Content!A:A, Content!C:C, "NONE")</f>
        <v>Hindi</v>
      </c>
    </row>
    <row r="2828" spans="1:5" x14ac:dyDescent="0.3">
      <c r="A2828" s="9">
        <v>10277</v>
      </c>
      <c r="B2828" s="10" cm="1">
        <f t="array" ref="B2828">_xlfn._xlws.FILTER(Bookings!C:C, (Bookings!A:A=A2828) * (Bookings!D:D="New"), "NONE")</f>
        <v>44841</v>
      </c>
      <c r="C2828" s="10">
        <v>44621</v>
      </c>
      <c r="D2828" s="9" t="str">
        <v>b49e8b74</v>
      </c>
      <c r="E2828" s="9" t="str">
        <f>_xlfn.XLOOKUP(D2828, Content!A:A, Content!C:C, "NONE")</f>
        <v>English</v>
      </c>
    </row>
    <row r="2829" spans="1:5" x14ac:dyDescent="0.3">
      <c r="A2829" s="9">
        <v>10277</v>
      </c>
      <c r="B2829" s="10" cm="1">
        <f t="array" ref="B2829">_xlfn._xlws.FILTER(Bookings!C:C, (Bookings!A:A=A2829) * (Bookings!D:D="New"), "NONE")</f>
        <v>44841</v>
      </c>
      <c r="C2829" s="10">
        <v>44986</v>
      </c>
      <c r="D2829" s="9" t="str">
        <v>c741736d</v>
      </c>
      <c r="E2829" s="9" t="str">
        <f>_xlfn.XLOOKUP(D2829, Content!A:A, Content!C:C, "NONE")</f>
        <v>English</v>
      </c>
    </row>
    <row r="2830" spans="1:5" x14ac:dyDescent="0.3">
      <c r="A2830" s="9">
        <v>10277</v>
      </c>
      <c r="B2830" s="10" cm="1">
        <f t="array" ref="B2830">_xlfn._xlws.FILTER(Bookings!C:C, (Bookings!A:A=A2830) * (Bookings!D:D="New"), "NONE")</f>
        <v>44841</v>
      </c>
      <c r="C2830" s="10">
        <v>45383</v>
      </c>
      <c r="D2830" s="9" t="str">
        <v>f72d44e6</v>
      </c>
      <c r="E2830" s="9" t="str">
        <f>_xlfn.XLOOKUP(D2830, Content!A:A, Content!C:C, "NONE")</f>
        <v>Malayalam</v>
      </c>
    </row>
    <row r="2831" spans="1:5" x14ac:dyDescent="0.3">
      <c r="A2831" s="9">
        <v>10277</v>
      </c>
      <c r="B2831" s="10" cm="1">
        <f t="array" ref="B2831">_xlfn._xlws.FILTER(Bookings!C:C, (Bookings!A:A=A2831) * (Bookings!D:D="New"), "NONE")</f>
        <v>44841</v>
      </c>
      <c r="C2831" s="10">
        <v>45231</v>
      </c>
      <c r="D2831" s="9" t="str">
        <v>fc3255a1</v>
      </c>
      <c r="E2831" s="9" t="str">
        <f>_xlfn.XLOOKUP(D2831, Content!A:A, Content!C:C, "NONE")</f>
        <v>English</v>
      </c>
    </row>
    <row r="2832" spans="1:5" x14ac:dyDescent="0.3">
      <c r="A2832" s="9">
        <v>10277</v>
      </c>
      <c r="B2832" s="10" cm="1">
        <f t="array" ref="B2832">_xlfn._xlws.FILTER(Bookings!C:C, (Bookings!A:A=A2832) * (Bookings!D:D="New"), "NONE")</f>
        <v>44841</v>
      </c>
      <c r="C2832" s="10">
        <v>45170</v>
      </c>
      <c r="D2832" s="9" t="str">
        <v>1b7fe76a</v>
      </c>
      <c r="E2832" s="9" t="str">
        <f>_xlfn.XLOOKUP(D2832, Content!A:A, Content!C:C, "NONE")</f>
        <v>Kannada</v>
      </c>
    </row>
    <row r="2833" spans="1:5" x14ac:dyDescent="0.3">
      <c r="A2833" s="9">
        <v>10278</v>
      </c>
      <c r="B2833" s="10" cm="1">
        <f t="array" ref="B2833">_xlfn._xlws.FILTER(Bookings!C:C, (Bookings!A:A=A2833) * (Bookings!D:D="New"), "NONE")</f>
        <v>44933</v>
      </c>
      <c r="C2833" s="10">
        <v>44958</v>
      </c>
      <c r="D2833" s="9" t="str">
        <v>e9c2f251</v>
      </c>
      <c r="E2833" s="9" t="str">
        <f>_xlfn.XLOOKUP(D2833, Content!A:A, Content!C:C, "NONE")</f>
        <v>Telugu</v>
      </c>
    </row>
    <row r="2834" spans="1:5" x14ac:dyDescent="0.3">
      <c r="A2834" s="9">
        <v>10278</v>
      </c>
      <c r="B2834" s="10" cm="1">
        <f t="array" ref="B2834">_xlfn._xlws.FILTER(Bookings!C:C, (Bookings!A:A=A2834) * (Bookings!D:D="New"), "NONE")</f>
        <v>44933</v>
      </c>
      <c r="C2834" s="10">
        <v>45108</v>
      </c>
      <c r="D2834" s="9" t="str">
        <v>fcc640cb</v>
      </c>
      <c r="E2834" s="9" t="str">
        <f>_xlfn.XLOOKUP(D2834, Content!A:A, Content!C:C, "NONE")</f>
        <v>English</v>
      </c>
    </row>
    <row r="2835" spans="1:5" x14ac:dyDescent="0.3">
      <c r="A2835" s="9">
        <v>10278</v>
      </c>
      <c r="B2835" s="10" cm="1">
        <f t="array" ref="B2835">_xlfn._xlws.FILTER(Bookings!C:C, (Bookings!A:A=A2835) * (Bookings!D:D="New"), "NONE")</f>
        <v>44933</v>
      </c>
      <c r="C2835" s="10">
        <v>45323</v>
      </c>
      <c r="D2835" s="9" t="str">
        <v>f6d69d19</v>
      </c>
      <c r="E2835" s="9" t="str">
        <f>_xlfn.XLOOKUP(D2835, Content!A:A, Content!C:C, "NONE")</f>
        <v>English</v>
      </c>
    </row>
    <row r="2836" spans="1:5" x14ac:dyDescent="0.3">
      <c r="A2836" s="9">
        <v>10278</v>
      </c>
      <c r="B2836" s="10" cm="1">
        <f t="array" ref="B2836">_xlfn._xlws.FILTER(Bookings!C:C, (Bookings!A:A=A2836) * (Bookings!D:D="New"), "NONE")</f>
        <v>44933</v>
      </c>
      <c r="C2836" s="10">
        <v>45139</v>
      </c>
      <c r="D2836" s="9" t="str">
        <v>6cec19a5</v>
      </c>
      <c r="E2836" s="9" t="str">
        <f>_xlfn.XLOOKUP(D2836, Content!A:A, Content!C:C, "NONE")</f>
        <v>Malayalam</v>
      </c>
    </row>
    <row r="2837" spans="1:5" x14ac:dyDescent="0.3">
      <c r="A2837" s="9">
        <v>10278</v>
      </c>
      <c r="B2837" s="10" cm="1">
        <f t="array" ref="B2837">_xlfn._xlws.FILTER(Bookings!C:C, (Bookings!A:A=A2837) * (Bookings!D:D="New"), "NONE")</f>
        <v>44933</v>
      </c>
      <c r="C2837" s="10">
        <v>45139</v>
      </c>
      <c r="D2837" s="9" t="str">
        <v>420e1019</v>
      </c>
      <c r="E2837" s="9" t="str">
        <f>_xlfn.XLOOKUP(D2837, Content!A:A, Content!C:C, "NONE")</f>
        <v>Tamil</v>
      </c>
    </row>
    <row r="2838" spans="1:5" x14ac:dyDescent="0.3">
      <c r="A2838" s="9">
        <v>10278</v>
      </c>
      <c r="B2838" s="10" cm="1">
        <f t="array" ref="B2838">_xlfn._xlws.FILTER(Bookings!C:C, (Bookings!A:A=A2838) * (Bookings!D:D="New"), "NONE")</f>
        <v>44933</v>
      </c>
      <c r="C2838" s="10">
        <v>45017</v>
      </c>
      <c r="D2838" s="9" t="str">
        <v>0be1e40e</v>
      </c>
      <c r="E2838" s="9" t="str">
        <f>_xlfn.XLOOKUP(D2838, Content!A:A, Content!C:C, "NONE")</f>
        <v>Telugu</v>
      </c>
    </row>
    <row r="2839" spans="1:5" x14ac:dyDescent="0.3">
      <c r="A2839" s="9">
        <v>10278</v>
      </c>
      <c r="B2839" s="10" cm="1">
        <f t="array" ref="B2839">_xlfn._xlws.FILTER(Bookings!C:C, (Bookings!A:A=A2839) * (Bookings!D:D="New"), "NONE")</f>
        <v>44933</v>
      </c>
      <c r="C2839" s="10">
        <v>45108</v>
      </c>
      <c r="D2839" s="9" t="str">
        <v>c324f9b4</v>
      </c>
      <c r="E2839" s="9" t="str">
        <f>_xlfn.XLOOKUP(D2839, Content!A:A, Content!C:C, "NONE")</f>
        <v>Tamil</v>
      </c>
    </row>
    <row r="2840" spans="1:5" x14ac:dyDescent="0.3">
      <c r="A2840" s="9">
        <v>10279</v>
      </c>
      <c r="B2840" s="10" cm="1">
        <f t="array" ref="B2840">_xlfn._xlws.FILTER(Bookings!C:C, (Bookings!A:A=A2840) * (Bookings!D:D="New"), "NONE")</f>
        <v>44594</v>
      </c>
      <c r="C2840" s="10">
        <v>45627</v>
      </c>
      <c r="D2840" s="9" t="str">
        <v>420e1019</v>
      </c>
      <c r="E2840" s="9" t="str">
        <f>_xlfn.XLOOKUP(D2840, Content!A:A, Content!C:C, "NONE")</f>
        <v>Tamil</v>
      </c>
    </row>
    <row r="2841" spans="1:5" x14ac:dyDescent="0.3">
      <c r="A2841" s="9">
        <v>10279</v>
      </c>
      <c r="B2841" s="10" cm="1">
        <f t="array" ref="B2841">_xlfn._xlws.FILTER(Bookings!C:C, (Bookings!A:A=A2841) * (Bookings!D:D="New"), "NONE")</f>
        <v>44594</v>
      </c>
      <c r="C2841" s="10">
        <v>45200</v>
      </c>
      <c r="D2841" s="9" t="str">
        <v>7e543bc4</v>
      </c>
      <c r="E2841" s="9" t="str">
        <f>_xlfn.XLOOKUP(D2841, Content!A:A, Content!C:C, "NONE")</f>
        <v>Malayalam</v>
      </c>
    </row>
    <row r="2842" spans="1:5" x14ac:dyDescent="0.3">
      <c r="A2842" s="9">
        <v>10279</v>
      </c>
      <c r="B2842" s="10" cm="1">
        <f t="array" ref="B2842">_xlfn._xlws.FILTER(Bookings!C:C, (Bookings!A:A=A2842) * (Bookings!D:D="New"), "NONE")</f>
        <v>44594</v>
      </c>
      <c r="C2842" s="10">
        <v>45597</v>
      </c>
      <c r="D2842" s="9" t="str">
        <v>cc777b0c</v>
      </c>
      <c r="E2842" s="9" t="str">
        <f>_xlfn.XLOOKUP(D2842, Content!A:A, Content!C:C, "NONE")</f>
        <v>Hindi</v>
      </c>
    </row>
    <row r="2843" spans="1:5" x14ac:dyDescent="0.3">
      <c r="A2843" s="9">
        <v>10279</v>
      </c>
      <c r="B2843" s="10" cm="1">
        <f t="array" ref="B2843">_xlfn._xlws.FILTER(Bookings!C:C, (Bookings!A:A=A2843) * (Bookings!D:D="New"), "NONE")</f>
        <v>44594</v>
      </c>
      <c r="C2843" s="10">
        <v>44866</v>
      </c>
      <c r="D2843" s="9" t="str">
        <v>2f9c6d63</v>
      </c>
      <c r="E2843" s="9" t="str">
        <f>_xlfn.XLOOKUP(D2843, Content!A:A, Content!C:C, "NONE")</f>
        <v>Tamil</v>
      </c>
    </row>
    <row r="2844" spans="1:5" x14ac:dyDescent="0.3">
      <c r="A2844" s="9">
        <v>10279</v>
      </c>
      <c r="B2844" s="10" cm="1">
        <f t="array" ref="B2844">_xlfn._xlws.FILTER(Bookings!C:C, (Bookings!A:A=A2844) * (Bookings!D:D="New"), "NONE")</f>
        <v>44594</v>
      </c>
      <c r="C2844" s="10">
        <v>44896</v>
      </c>
      <c r="D2844" s="9" t="str">
        <v>30bb7728</v>
      </c>
      <c r="E2844" s="9" t="str">
        <f>_xlfn.XLOOKUP(D2844, Content!A:A, Content!C:C, "NONE")</f>
        <v>Tamil</v>
      </c>
    </row>
    <row r="2845" spans="1:5" x14ac:dyDescent="0.3">
      <c r="A2845" s="9">
        <v>10280</v>
      </c>
      <c r="B2845" s="10" cm="1">
        <f t="array" ref="B2845">_xlfn._xlws.FILTER(Bookings!C:C, (Bookings!A:A=A2845) * (Bookings!D:D="New"), "NONE")</f>
        <v>44774</v>
      </c>
      <c r="C2845" s="10">
        <v>45474</v>
      </c>
      <c r="D2845" s="9" t="str">
        <v>74c9ff93</v>
      </c>
      <c r="E2845" s="9" t="str">
        <f>_xlfn.XLOOKUP(D2845, Content!A:A, Content!C:C, "NONE")</f>
        <v>English</v>
      </c>
    </row>
    <row r="2846" spans="1:5" x14ac:dyDescent="0.3">
      <c r="A2846" s="9">
        <v>10280</v>
      </c>
      <c r="B2846" s="10" cm="1">
        <f t="array" ref="B2846">_xlfn._xlws.FILTER(Bookings!C:C, (Bookings!A:A=A2846) * (Bookings!D:D="New"), "NONE")</f>
        <v>44774</v>
      </c>
      <c r="C2846" s="10">
        <v>44621</v>
      </c>
      <c r="D2846" s="9" t="str">
        <v>fcc640cb</v>
      </c>
      <c r="E2846" s="9" t="str">
        <f>_xlfn.XLOOKUP(D2846, Content!A:A, Content!C:C, "NONE")</f>
        <v>English</v>
      </c>
    </row>
    <row r="2847" spans="1:5" x14ac:dyDescent="0.3">
      <c r="A2847" s="9">
        <v>10280</v>
      </c>
      <c r="B2847" s="10" cm="1">
        <f t="array" ref="B2847">_xlfn._xlws.FILTER(Bookings!C:C, (Bookings!A:A=A2847) * (Bookings!D:D="New"), "NONE")</f>
        <v>44774</v>
      </c>
      <c r="C2847" s="10">
        <v>44682</v>
      </c>
      <c r="D2847" s="9" t="str">
        <v>2888a95e</v>
      </c>
      <c r="E2847" s="9" t="str">
        <f>_xlfn.XLOOKUP(D2847, Content!A:A, Content!C:C, "NONE")</f>
        <v>Tamil</v>
      </c>
    </row>
    <row r="2848" spans="1:5" x14ac:dyDescent="0.3">
      <c r="A2848" s="9">
        <v>10280</v>
      </c>
      <c r="B2848" s="10" cm="1">
        <f t="array" ref="B2848">_xlfn._xlws.FILTER(Bookings!C:C, (Bookings!A:A=A2848) * (Bookings!D:D="New"), "NONE")</f>
        <v>44774</v>
      </c>
      <c r="C2848" s="10">
        <v>44835</v>
      </c>
      <c r="D2848" s="9" t="str">
        <v>fa1a76a3</v>
      </c>
      <c r="E2848" s="9" t="str">
        <f>_xlfn.XLOOKUP(D2848, Content!A:A, Content!C:C, "NONE")</f>
        <v>Tamil</v>
      </c>
    </row>
    <row r="2849" spans="1:5" x14ac:dyDescent="0.3">
      <c r="A2849" s="9">
        <v>10280</v>
      </c>
      <c r="B2849" s="10" cm="1">
        <f t="array" ref="B2849">_xlfn._xlws.FILTER(Bookings!C:C, (Bookings!A:A=A2849) * (Bookings!D:D="New"), "NONE")</f>
        <v>44774</v>
      </c>
      <c r="C2849" s="10">
        <v>45444</v>
      </c>
      <c r="D2849" s="9" t="str">
        <v>4cfd0dd8</v>
      </c>
      <c r="E2849" s="9" t="str">
        <f>_xlfn.XLOOKUP(D2849, Content!A:A, Content!C:C, "NONE")</f>
        <v>Kannada</v>
      </c>
    </row>
    <row r="2850" spans="1:5" x14ac:dyDescent="0.3">
      <c r="A2850" s="9">
        <v>10280</v>
      </c>
      <c r="B2850" s="10" cm="1">
        <f t="array" ref="B2850">_xlfn._xlws.FILTER(Bookings!C:C, (Bookings!A:A=A2850) * (Bookings!D:D="New"), "NONE")</f>
        <v>44774</v>
      </c>
      <c r="C2850" s="10">
        <v>45323</v>
      </c>
      <c r="D2850" s="9" t="str">
        <v>6d98c117</v>
      </c>
      <c r="E2850" s="9" t="str">
        <f>_xlfn.XLOOKUP(D2850, Content!A:A, Content!C:C, "NONE")</f>
        <v>English</v>
      </c>
    </row>
    <row r="2851" spans="1:5" x14ac:dyDescent="0.3">
      <c r="A2851" s="9">
        <v>10280</v>
      </c>
      <c r="B2851" s="10" cm="1">
        <f t="array" ref="B2851">_xlfn._xlws.FILTER(Bookings!C:C, (Bookings!A:A=A2851) * (Bookings!D:D="New"), "NONE")</f>
        <v>44774</v>
      </c>
      <c r="C2851" s="10">
        <v>45474</v>
      </c>
      <c r="D2851" s="9" t="str">
        <v>c324f9b4</v>
      </c>
      <c r="E2851" s="9" t="str">
        <f>_xlfn.XLOOKUP(D2851, Content!A:A, Content!C:C, "NONE")</f>
        <v>Tamil</v>
      </c>
    </row>
    <row r="2852" spans="1:5" x14ac:dyDescent="0.3">
      <c r="A2852" s="9">
        <v>10280</v>
      </c>
      <c r="B2852" s="10" cm="1">
        <f t="array" ref="B2852">_xlfn._xlws.FILTER(Bookings!C:C, (Bookings!A:A=A2852) * (Bookings!D:D="New"), "NONE")</f>
        <v>44774</v>
      </c>
      <c r="C2852" s="10">
        <v>44958</v>
      </c>
      <c r="D2852" s="9" t="str">
        <v>e9c2f251</v>
      </c>
      <c r="E2852" s="9" t="str">
        <f>_xlfn.XLOOKUP(D2852, Content!A:A, Content!C:C, "NONE")</f>
        <v>Telugu</v>
      </c>
    </row>
    <row r="2853" spans="1:5" x14ac:dyDescent="0.3">
      <c r="A2853" s="9">
        <v>10280</v>
      </c>
      <c r="B2853" s="10" cm="1">
        <f t="array" ref="B2853">_xlfn._xlws.FILTER(Bookings!C:C, (Bookings!A:A=A2853) * (Bookings!D:D="New"), "NONE")</f>
        <v>44774</v>
      </c>
      <c r="C2853" s="10">
        <v>44927</v>
      </c>
      <c r="D2853" s="9" t="str">
        <v>fd1ad95a</v>
      </c>
      <c r="E2853" s="9" t="str">
        <f>_xlfn.XLOOKUP(D2853, Content!A:A, Content!C:C, "NONE")</f>
        <v>English</v>
      </c>
    </row>
    <row r="2854" spans="1:5" x14ac:dyDescent="0.3">
      <c r="A2854" s="9">
        <v>10281</v>
      </c>
      <c r="B2854" s="10" cm="1">
        <f t="array" ref="B2854">_xlfn._xlws.FILTER(Bookings!C:C, (Bookings!A:A=A2854) * (Bookings!D:D="New"), "NONE")</f>
        <v>44913</v>
      </c>
      <c r="C2854" s="10">
        <v>44958</v>
      </c>
      <c r="D2854" s="9" t="str">
        <v>35e41ff6</v>
      </c>
      <c r="E2854" s="9" t="str">
        <f>_xlfn.XLOOKUP(D2854, Content!A:A, Content!C:C, "NONE")</f>
        <v>Telugu</v>
      </c>
    </row>
    <row r="2855" spans="1:5" x14ac:dyDescent="0.3">
      <c r="A2855" s="9">
        <v>10281</v>
      </c>
      <c r="B2855" s="10" cm="1">
        <f t="array" ref="B2855">_xlfn._xlws.FILTER(Bookings!C:C, (Bookings!A:A=A2855) * (Bookings!D:D="New"), "NONE")</f>
        <v>44913</v>
      </c>
      <c r="C2855" s="10">
        <v>44805</v>
      </c>
      <c r="D2855" s="9" t="str">
        <v>ed012678</v>
      </c>
      <c r="E2855" s="9" t="str">
        <f>_xlfn.XLOOKUP(D2855, Content!A:A, Content!C:C, "NONE")</f>
        <v>Telugu</v>
      </c>
    </row>
    <row r="2856" spans="1:5" x14ac:dyDescent="0.3">
      <c r="A2856" s="9">
        <v>10281</v>
      </c>
      <c r="B2856" s="10" cm="1">
        <f t="array" ref="B2856">_xlfn._xlws.FILTER(Bookings!C:C, (Bookings!A:A=A2856) * (Bookings!D:D="New"), "NONE")</f>
        <v>44913</v>
      </c>
      <c r="C2856" s="10">
        <v>45108</v>
      </c>
      <c r="D2856" s="9" t="str">
        <v>9767fb4f</v>
      </c>
      <c r="E2856" s="9" t="str">
        <f>_xlfn.XLOOKUP(D2856, Content!A:A, Content!C:C, "NONE")</f>
        <v>Telugu</v>
      </c>
    </row>
    <row r="2857" spans="1:5" x14ac:dyDescent="0.3">
      <c r="A2857" s="9">
        <v>10281</v>
      </c>
      <c r="B2857" s="10" cm="1">
        <f t="array" ref="B2857">_xlfn._xlws.FILTER(Bookings!C:C, (Bookings!A:A=A2857) * (Bookings!D:D="New"), "NONE")</f>
        <v>44913</v>
      </c>
      <c r="C2857" s="10">
        <v>44743</v>
      </c>
      <c r="D2857" s="9" t="str">
        <v>d6e6f4af</v>
      </c>
      <c r="E2857" s="9" t="str">
        <f>_xlfn.XLOOKUP(D2857, Content!A:A, Content!C:C, "NONE")</f>
        <v>Malayalam</v>
      </c>
    </row>
    <row r="2858" spans="1:5" x14ac:dyDescent="0.3">
      <c r="A2858" s="9">
        <v>10281</v>
      </c>
      <c r="B2858" s="10" cm="1">
        <f t="array" ref="B2858">_xlfn._xlws.FILTER(Bookings!C:C, (Bookings!A:A=A2858) * (Bookings!D:D="New"), "NONE")</f>
        <v>44913</v>
      </c>
      <c r="C2858" s="10">
        <v>45352</v>
      </c>
      <c r="D2858" s="9" t="str">
        <v>e9c2f251</v>
      </c>
      <c r="E2858" s="9" t="str">
        <f>_xlfn.XLOOKUP(D2858, Content!A:A, Content!C:C, "NONE")</f>
        <v>Telugu</v>
      </c>
    </row>
    <row r="2859" spans="1:5" x14ac:dyDescent="0.3">
      <c r="A2859" s="9">
        <v>10281</v>
      </c>
      <c r="B2859" s="10" cm="1">
        <f t="array" ref="B2859">_xlfn._xlws.FILTER(Bookings!C:C, (Bookings!A:A=A2859) * (Bookings!D:D="New"), "NONE")</f>
        <v>44913</v>
      </c>
      <c r="C2859" s="10">
        <v>45627</v>
      </c>
      <c r="D2859" s="9" t="str">
        <v>fc3255a1</v>
      </c>
      <c r="E2859" s="9" t="str">
        <f>_xlfn.XLOOKUP(D2859, Content!A:A, Content!C:C, "NONE")</f>
        <v>English</v>
      </c>
    </row>
    <row r="2860" spans="1:5" x14ac:dyDescent="0.3">
      <c r="A2860" s="9">
        <v>10282</v>
      </c>
      <c r="B2860" s="10" cm="1">
        <f t="array" ref="B2860">_xlfn._xlws.FILTER(Bookings!C:C, (Bookings!A:A=A2860) * (Bookings!D:D="New"), "NONE")</f>
        <v>44953</v>
      </c>
      <c r="C2860" s="10">
        <v>45139</v>
      </c>
      <c r="D2860" s="9" t="str">
        <v>fc3255a1</v>
      </c>
      <c r="E2860" s="9" t="str">
        <f>_xlfn.XLOOKUP(D2860, Content!A:A, Content!C:C, "NONE")</f>
        <v>English</v>
      </c>
    </row>
    <row r="2861" spans="1:5" x14ac:dyDescent="0.3">
      <c r="A2861" s="9">
        <v>10282</v>
      </c>
      <c r="B2861" s="10" cm="1">
        <f t="array" ref="B2861">_xlfn._xlws.FILTER(Bookings!C:C, (Bookings!A:A=A2861) * (Bookings!D:D="New"), "NONE")</f>
        <v>44953</v>
      </c>
      <c r="C2861" s="10">
        <v>45597</v>
      </c>
      <c r="D2861" s="9" t="str">
        <v>fe8686d0</v>
      </c>
      <c r="E2861" s="9" t="str">
        <f>_xlfn.XLOOKUP(D2861, Content!A:A, Content!C:C, "NONE")</f>
        <v>Telugu</v>
      </c>
    </row>
    <row r="2862" spans="1:5" x14ac:dyDescent="0.3">
      <c r="A2862" s="9">
        <v>10282</v>
      </c>
      <c r="B2862" s="10" cm="1">
        <f t="array" ref="B2862">_xlfn._xlws.FILTER(Bookings!C:C, (Bookings!A:A=A2862) * (Bookings!D:D="New"), "NONE")</f>
        <v>44953</v>
      </c>
      <c r="C2862" s="10">
        <v>45078</v>
      </c>
      <c r="D2862" s="9" t="str">
        <v>cc9d9893</v>
      </c>
      <c r="E2862" s="9" t="str">
        <f>_xlfn.XLOOKUP(D2862, Content!A:A, Content!C:C, "NONE")</f>
        <v>Malayalam</v>
      </c>
    </row>
    <row r="2863" spans="1:5" x14ac:dyDescent="0.3">
      <c r="A2863" s="9">
        <v>10282</v>
      </c>
      <c r="B2863" s="10" cm="1">
        <f t="array" ref="B2863">_xlfn._xlws.FILTER(Bookings!C:C, (Bookings!A:A=A2863) * (Bookings!D:D="New"), "NONE")</f>
        <v>44953</v>
      </c>
      <c r="C2863" s="10">
        <v>45200</v>
      </c>
      <c r="D2863" s="9" t="str">
        <v>39c8c16a</v>
      </c>
      <c r="E2863" s="9" t="str">
        <f>_xlfn.XLOOKUP(D2863, Content!A:A, Content!C:C, "NONE")</f>
        <v>Malayalam</v>
      </c>
    </row>
    <row r="2864" spans="1:5" x14ac:dyDescent="0.3">
      <c r="A2864" s="9">
        <v>10282</v>
      </c>
      <c r="B2864" s="10" cm="1">
        <f t="array" ref="B2864">_xlfn._xlws.FILTER(Bookings!C:C, (Bookings!A:A=A2864) * (Bookings!D:D="New"), "NONE")</f>
        <v>44953</v>
      </c>
      <c r="C2864" s="10">
        <v>44835</v>
      </c>
      <c r="D2864" s="9" t="str">
        <v>fe99e0ba</v>
      </c>
      <c r="E2864" s="9" t="str">
        <f>_xlfn.XLOOKUP(D2864, Content!A:A, Content!C:C, "NONE")</f>
        <v>English</v>
      </c>
    </row>
    <row r="2865" spans="1:5" x14ac:dyDescent="0.3">
      <c r="A2865" s="9">
        <v>10282</v>
      </c>
      <c r="B2865" s="10" cm="1">
        <f t="array" ref="B2865">_xlfn._xlws.FILTER(Bookings!C:C, (Bookings!A:A=A2865) * (Bookings!D:D="New"), "NONE")</f>
        <v>44953</v>
      </c>
      <c r="C2865" s="10">
        <v>45200</v>
      </c>
      <c r="D2865" s="9" t="str">
        <v>2f9c6d63</v>
      </c>
      <c r="E2865" s="9" t="str">
        <f>_xlfn.XLOOKUP(D2865, Content!A:A, Content!C:C, "NONE")</f>
        <v>Tamil</v>
      </c>
    </row>
    <row r="2866" spans="1:5" x14ac:dyDescent="0.3">
      <c r="A2866" s="9">
        <v>10282</v>
      </c>
      <c r="B2866" s="10" cm="1">
        <f t="array" ref="B2866">_xlfn._xlws.FILTER(Bookings!C:C, (Bookings!A:A=A2866) * (Bookings!D:D="New"), "NONE")</f>
        <v>44953</v>
      </c>
      <c r="C2866" s="10">
        <v>44562</v>
      </c>
      <c r="D2866" s="9" t="str">
        <v>9452bf77</v>
      </c>
      <c r="E2866" s="9" t="str">
        <f>_xlfn.XLOOKUP(D2866, Content!A:A, Content!C:C, "NONE")</f>
        <v>English</v>
      </c>
    </row>
    <row r="2867" spans="1:5" x14ac:dyDescent="0.3">
      <c r="A2867" s="9">
        <v>10282</v>
      </c>
      <c r="B2867" s="10" cm="1">
        <f t="array" ref="B2867">_xlfn._xlws.FILTER(Bookings!C:C, (Bookings!A:A=A2867) * (Bookings!D:D="New"), "NONE")</f>
        <v>44953</v>
      </c>
      <c r="C2867" s="10">
        <v>45352</v>
      </c>
      <c r="D2867" s="9" t="str">
        <v>7fd28e87</v>
      </c>
      <c r="E2867" s="9" t="str">
        <f>_xlfn.XLOOKUP(D2867, Content!A:A, Content!C:C, "NONE")</f>
        <v>Malayalam</v>
      </c>
    </row>
    <row r="2868" spans="1:5" x14ac:dyDescent="0.3">
      <c r="A2868" s="9">
        <v>10282</v>
      </c>
      <c r="B2868" s="10" cm="1">
        <f t="array" ref="B2868">_xlfn._xlws.FILTER(Bookings!C:C, (Bookings!A:A=A2868) * (Bookings!D:D="New"), "NONE")</f>
        <v>44953</v>
      </c>
      <c r="C2868" s="10">
        <v>45383</v>
      </c>
      <c r="D2868" s="9" t="str">
        <v>fa1a76a3</v>
      </c>
      <c r="E2868" s="9" t="str">
        <f>_xlfn.XLOOKUP(D2868, Content!A:A, Content!C:C, "NONE")</f>
        <v>Tamil</v>
      </c>
    </row>
    <row r="2869" spans="1:5" x14ac:dyDescent="0.3">
      <c r="A2869" s="9">
        <v>10282</v>
      </c>
      <c r="B2869" s="10" cm="1">
        <f t="array" ref="B2869">_xlfn._xlws.FILTER(Bookings!C:C, (Bookings!A:A=A2869) * (Bookings!D:D="New"), "NONE")</f>
        <v>44953</v>
      </c>
      <c r="C2869" s="10">
        <v>44835</v>
      </c>
      <c r="D2869" s="9" t="str">
        <v>53dcee70</v>
      </c>
      <c r="E2869" s="9" t="str">
        <f>_xlfn.XLOOKUP(D2869, Content!A:A, Content!C:C, "NONE")</f>
        <v>Kannada</v>
      </c>
    </row>
    <row r="2870" spans="1:5" x14ac:dyDescent="0.3">
      <c r="A2870" s="9">
        <v>10282</v>
      </c>
      <c r="B2870" s="10" cm="1">
        <f t="array" ref="B2870">_xlfn._xlws.FILTER(Bookings!C:C, (Bookings!A:A=A2870) * (Bookings!D:D="New"), "NONE")</f>
        <v>44953</v>
      </c>
      <c r="C2870" s="10">
        <v>45017</v>
      </c>
      <c r="D2870" s="9" t="str">
        <v>0be1e40e</v>
      </c>
      <c r="E2870" s="9" t="str">
        <f>_xlfn.XLOOKUP(D2870, Content!A:A, Content!C:C, "NONE")</f>
        <v>Telugu</v>
      </c>
    </row>
    <row r="2871" spans="1:5" x14ac:dyDescent="0.3">
      <c r="A2871" s="9">
        <v>10282</v>
      </c>
      <c r="B2871" s="10" cm="1">
        <f t="array" ref="B2871">_xlfn._xlws.FILTER(Bookings!C:C, (Bookings!A:A=A2871) * (Bookings!D:D="New"), "NONE")</f>
        <v>44953</v>
      </c>
      <c r="C2871" s="10">
        <v>44652</v>
      </c>
      <c r="D2871" s="9" t="str">
        <v>af4e0c6c</v>
      </c>
      <c r="E2871" s="9" t="str">
        <f>_xlfn.XLOOKUP(D2871, Content!A:A, Content!C:C, "NONE")</f>
        <v>Tamil</v>
      </c>
    </row>
    <row r="2872" spans="1:5" x14ac:dyDescent="0.3">
      <c r="A2872" s="9">
        <v>10282</v>
      </c>
      <c r="B2872" s="10" cm="1">
        <f t="array" ref="B2872">_xlfn._xlws.FILTER(Bookings!C:C, (Bookings!A:A=A2872) * (Bookings!D:D="New"), "NONE")</f>
        <v>44953</v>
      </c>
      <c r="C2872" s="10">
        <v>44866</v>
      </c>
      <c r="D2872" s="9" t="str">
        <v>2888a95e</v>
      </c>
      <c r="E2872" s="9" t="str">
        <f>_xlfn.XLOOKUP(D2872, Content!A:A, Content!C:C, "NONE")</f>
        <v>Tamil</v>
      </c>
    </row>
    <row r="2873" spans="1:5" x14ac:dyDescent="0.3">
      <c r="A2873" s="9">
        <v>10282</v>
      </c>
      <c r="B2873" s="10" cm="1">
        <f t="array" ref="B2873">_xlfn._xlws.FILTER(Bookings!C:C, (Bookings!A:A=A2873) * (Bookings!D:D="New"), "NONE")</f>
        <v>44953</v>
      </c>
      <c r="C2873" s="10">
        <v>44621</v>
      </c>
      <c r="D2873" s="9" t="str">
        <v>7495495f</v>
      </c>
      <c r="E2873" s="9" t="str">
        <f>_xlfn.XLOOKUP(D2873, Content!A:A, Content!C:C, "NONE")</f>
        <v>Malayalam</v>
      </c>
    </row>
    <row r="2874" spans="1:5" x14ac:dyDescent="0.3">
      <c r="A2874" s="9">
        <v>10283</v>
      </c>
      <c r="B2874" s="10" cm="1">
        <f t="array" ref="B2874">_xlfn._xlws.FILTER(Bookings!C:C, (Bookings!A:A=A2874) * (Bookings!D:D="New"), "NONE")</f>
        <v>44456</v>
      </c>
      <c r="C2874" s="10">
        <v>45352</v>
      </c>
      <c r="D2874" s="9" t="str">
        <v>5833d4f3</v>
      </c>
      <c r="E2874" s="9" t="str">
        <f>_xlfn.XLOOKUP(D2874, Content!A:A, Content!C:C, "NONE")</f>
        <v>Malayalam</v>
      </c>
    </row>
    <row r="2875" spans="1:5" x14ac:dyDescent="0.3">
      <c r="A2875" s="9">
        <v>10283</v>
      </c>
      <c r="B2875" s="10" cm="1">
        <f t="array" ref="B2875">_xlfn._xlws.FILTER(Bookings!C:C, (Bookings!A:A=A2875) * (Bookings!D:D="New"), "NONE")</f>
        <v>44456</v>
      </c>
      <c r="C2875" s="10">
        <v>45505</v>
      </c>
      <c r="D2875" s="9" t="str">
        <v>566c44a8</v>
      </c>
      <c r="E2875" s="9" t="str">
        <f>_xlfn.XLOOKUP(D2875, Content!A:A, Content!C:C, "NONE")</f>
        <v>Tamil</v>
      </c>
    </row>
    <row r="2876" spans="1:5" x14ac:dyDescent="0.3">
      <c r="A2876" s="9">
        <v>10283</v>
      </c>
      <c r="B2876" s="10" cm="1">
        <f t="array" ref="B2876">_xlfn._xlws.FILTER(Bookings!C:C, (Bookings!A:A=A2876) * (Bookings!D:D="New"), "NONE")</f>
        <v>44456</v>
      </c>
      <c r="C2876" s="10">
        <v>44896</v>
      </c>
      <c r="D2876" s="9" t="str">
        <v>1187d074</v>
      </c>
      <c r="E2876" s="9" t="str">
        <f>_xlfn.XLOOKUP(D2876, Content!A:A, Content!C:C, "NONE")</f>
        <v>English</v>
      </c>
    </row>
    <row r="2877" spans="1:5" x14ac:dyDescent="0.3">
      <c r="A2877" s="9">
        <v>10283</v>
      </c>
      <c r="B2877" s="10" cm="1">
        <f t="array" ref="B2877">_xlfn._xlws.FILTER(Bookings!C:C, (Bookings!A:A=A2877) * (Bookings!D:D="New"), "NONE")</f>
        <v>44456</v>
      </c>
      <c r="C2877" s="10">
        <v>45597</v>
      </c>
      <c r="D2877" s="9" t="str">
        <v>39c8c16a</v>
      </c>
      <c r="E2877" s="9" t="str">
        <f>_xlfn.XLOOKUP(D2877, Content!A:A, Content!C:C, "NONE")</f>
        <v>Malayalam</v>
      </c>
    </row>
    <row r="2878" spans="1:5" x14ac:dyDescent="0.3">
      <c r="A2878" s="9">
        <v>10283</v>
      </c>
      <c r="B2878" s="10" cm="1">
        <f t="array" ref="B2878">_xlfn._xlws.FILTER(Bookings!C:C, (Bookings!A:A=A2878) * (Bookings!D:D="New"), "NONE")</f>
        <v>44456</v>
      </c>
      <c r="C2878" s="10">
        <v>45474</v>
      </c>
      <c r="D2878" s="9" t="str">
        <v>b142e834</v>
      </c>
      <c r="E2878" s="9" t="str">
        <f>_xlfn.XLOOKUP(D2878, Content!A:A, Content!C:C, "NONE")</f>
        <v>Hindi</v>
      </c>
    </row>
    <row r="2879" spans="1:5" x14ac:dyDescent="0.3">
      <c r="A2879" s="9">
        <v>10283</v>
      </c>
      <c r="B2879" s="10" cm="1">
        <f t="array" ref="B2879">_xlfn._xlws.FILTER(Bookings!C:C, (Bookings!A:A=A2879) * (Bookings!D:D="New"), "NONE")</f>
        <v>44456</v>
      </c>
      <c r="C2879" s="10">
        <v>45170</v>
      </c>
      <c r="D2879" s="9" t="str">
        <v>f72d44e6</v>
      </c>
      <c r="E2879" s="9" t="str">
        <f>_xlfn.XLOOKUP(D2879, Content!A:A, Content!C:C, "NONE")</f>
        <v>Malayalam</v>
      </c>
    </row>
    <row r="2880" spans="1:5" x14ac:dyDescent="0.3">
      <c r="A2880" s="9">
        <v>10283</v>
      </c>
      <c r="B2880" s="10" cm="1">
        <f t="array" ref="B2880">_xlfn._xlws.FILTER(Bookings!C:C, (Bookings!A:A=A2880) * (Bookings!D:D="New"), "NONE")</f>
        <v>44456</v>
      </c>
      <c r="C2880" s="10">
        <v>45323</v>
      </c>
      <c r="D2880" s="9" t="str">
        <v>6cec19a5</v>
      </c>
      <c r="E2880" s="9" t="str">
        <f>_xlfn.XLOOKUP(D2880, Content!A:A, Content!C:C, "NONE")</f>
        <v>Malayalam</v>
      </c>
    </row>
    <row r="2881" spans="1:5" x14ac:dyDescent="0.3">
      <c r="A2881" s="9">
        <v>10283</v>
      </c>
      <c r="B2881" s="10" cm="1">
        <f t="array" ref="B2881">_xlfn._xlws.FILTER(Bookings!C:C, (Bookings!A:A=A2881) * (Bookings!D:D="New"), "NONE")</f>
        <v>44456</v>
      </c>
      <c r="C2881" s="10">
        <v>45017</v>
      </c>
      <c r="D2881" s="9" t="str">
        <v>2f9c6d63</v>
      </c>
      <c r="E2881" s="9" t="str">
        <f>_xlfn.XLOOKUP(D2881, Content!A:A, Content!C:C, "NONE")</f>
        <v>Tamil</v>
      </c>
    </row>
    <row r="2882" spans="1:5" x14ac:dyDescent="0.3">
      <c r="A2882" s="9">
        <v>10283</v>
      </c>
      <c r="B2882" s="10" cm="1">
        <f t="array" ref="B2882">_xlfn._xlws.FILTER(Bookings!C:C, (Bookings!A:A=A2882) * (Bookings!D:D="New"), "NONE")</f>
        <v>44456</v>
      </c>
      <c r="C2882" s="10">
        <v>44682</v>
      </c>
      <c r="D2882" s="9" t="str">
        <v>2560b2d1</v>
      </c>
      <c r="E2882" s="9" t="str">
        <f>_xlfn.XLOOKUP(D2882, Content!A:A, Content!C:C, "NONE")</f>
        <v>Telugu</v>
      </c>
    </row>
    <row r="2883" spans="1:5" x14ac:dyDescent="0.3">
      <c r="A2883" s="9">
        <v>10283</v>
      </c>
      <c r="B2883" s="10" cm="1">
        <f t="array" ref="B2883">_xlfn._xlws.FILTER(Bookings!C:C, (Bookings!A:A=A2883) * (Bookings!D:D="New"), "NONE")</f>
        <v>44456</v>
      </c>
      <c r="C2883" s="10">
        <v>44652</v>
      </c>
      <c r="D2883" s="9" t="str">
        <v>2fa395f5</v>
      </c>
      <c r="E2883" s="9" t="str">
        <f>_xlfn.XLOOKUP(D2883, Content!A:A, Content!C:C, "NONE")</f>
        <v>Telugu</v>
      </c>
    </row>
    <row r="2884" spans="1:5" x14ac:dyDescent="0.3">
      <c r="A2884" s="9">
        <v>10283</v>
      </c>
      <c r="B2884" s="10" cm="1">
        <f t="array" ref="B2884">_xlfn._xlws.FILTER(Bookings!C:C, (Bookings!A:A=A2884) * (Bookings!D:D="New"), "NONE")</f>
        <v>44456</v>
      </c>
      <c r="C2884" s="10">
        <v>45231</v>
      </c>
      <c r="D2884" s="9" t="str">
        <v>fc3255a1</v>
      </c>
      <c r="E2884" s="9" t="str">
        <f>_xlfn.XLOOKUP(D2884, Content!A:A, Content!C:C, "NONE")</f>
        <v>English</v>
      </c>
    </row>
    <row r="2885" spans="1:5" x14ac:dyDescent="0.3">
      <c r="A2885" s="9">
        <v>10283</v>
      </c>
      <c r="B2885" s="10" cm="1">
        <f t="array" ref="B2885">_xlfn._xlws.FILTER(Bookings!C:C, (Bookings!A:A=A2885) * (Bookings!D:D="New"), "NONE")</f>
        <v>44456</v>
      </c>
      <c r="C2885" s="10">
        <v>44682</v>
      </c>
      <c r="D2885" s="9" t="str">
        <v>e9c2f251</v>
      </c>
      <c r="E2885" s="9" t="str">
        <f>_xlfn.XLOOKUP(D2885, Content!A:A, Content!C:C, "NONE")</f>
        <v>Telugu</v>
      </c>
    </row>
    <row r="2886" spans="1:5" x14ac:dyDescent="0.3">
      <c r="A2886" s="9">
        <v>10283</v>
      </c>
      <c r="B2886" s="10" cm="1">
        <f t="array" ref="B2886">_xlfn._xlws.FILTER(Bookings!C:C, (Bookings!A:A=A2886) * (Bookings!D:D="New"), "NONE")</f>
        <v>44456</v>
      </c>
      <c r="C2886" s="10">
        <v>44621</v>
      </c>
      <c r="D2886" s="9" t="str">
        <v>044707f1</v>
      </c>
      <c r="E2886" s="9" t="str">
        <f>_xlfn.XLOOKUP(D2886, Content!A:A, Content!C:C, "NONE")</f>
        <v>Kannada</v>
      </c>
    </row>
    <row r="2887" spans="1:5" x14ac:dyDescent="0.3">
      <c r="A2887" s="9">
        <v>10283</v>
      </c>
      <c r="B2887" s="10" cm="1">
        <f t="array" ref="B2887">_xlfn._xlws.FILTER(Bookings!C:C, (Bookings!A:A=A2887) * (Bookings!D:D="New"), "NONE")</f>
        <v>44456</v>
      </c>
      <c r="C2887" s="10">
        <v>45047</v>
      </c>
      <c r="D2887" s="9" t="str">
        <v>7fd28e87</v>
      </c>
      <c r="E2887" s="9" t="str">
        <f>_xlfn.XLOOKUP(D2887, Content!A:A, Content!C:C, "NONE")</f>
        <v>Malayalam</v>
      </c>
    </row>
    <row r="2888" spans="1:5" x14ac:dyDescent="0.3">
      <c r="A2888" s="9">
        <v>10284</v>
      </c>
      <c r="B2888" s="10" cm="1">
        <f t="array" ref="B2888">_xlfn._xlws.FILTER(Bookings!C:C, (Bookings!A:A=A2888) * (Bookings!D:D="New"), "NONE")</f>
        <v>44954</v>
      </c>
      <c r="C2888" s="10">
        <v>44866</v>
      </c>
      <c r="D2888" s="9" t="str">
        <v>982b8061</v>
      </c>
      <c r="E2888" s="9" t="str">
        <f>_xlfn.XLOOKUP(D2888, Content!A:A, Content!C:C, "NONE")</f>
        <v>Malayalam</v>
      </c>
    </row>
    <row r="2889" spans="1:5" x14ac:dyDescent="0.3">
      <c r="A2889" s="9">
        <v>10284</v>
      </c>
      <c r="B2889" s="10" cm="1">
        <f t="array" ref="B2889">_xlfn._xlws.FILTER(Bookings!C:C, (Bookings!A:A=A2889) * (Bookings!D:D="New"), "NONE")</f>
        <v>44954</v>
      </c>
      <c r="C2889" s="10">
        <v>44774</v>
      </c>
      <c r="D2889" s="9" t="str">
        <v>34ac25b9</v>
      </c>
      <c r="E2889" s="9" t="str">
        <f>_xlfn.XLOOKUP(D2889, Content!A:A, Content!C:C, "NONE")</f>
        <v>Kannada</v>
      </c>
    </row>
    <row r="2890" spans="1:5" x14ac:dyDescent="0.3">
      <c r="A2890" s="9">
        <v>10284</v>
      </c>
      <c r="B2890" s="10" cm="1">
        <f t="array" ref="B2890">_xlfn._xlws.FILTER(Bookings!C:C, (Bookings!A:A=A2890) * (Bookings!D:D="New"), "NONE")</f>
        <v>44954</v>
      </c>
      <c r="C2890" s="10">
        <v>45047</v>
      </c>
      <c r="D2890" s="9" t="str">
        <v>ae026103</v>
      </c>
      <c r="E2890" s="9" t="str">
        <f>_xlfn.XLOOKUP(D2890, Content!A:A, Content!C:C, "NONE")</f>
        <v>Kannada</v>
      </c>
    </row>
    <row r="2891" spans="1:5" x14ac:dyDescent="0.3">
      <c r="A2891" s="9">
        <v>10284</v>
      </c>
      <c r="B2891" s="10" cm="1">
        <f t="array" ref="B2891">_xlfn._xlws.FILTER(Bookings!C:C, (Bookings!A:A=A2891) * (Bookings!D:D="New"), "NONE")</f>
        <v>44954</v>
      </c>
      <c r="C2891" s="10">
        <v>45597</v>
      </c>
      <c r="D2891" s="9" t="str">
        <v>921da29a</v>
      </c>
      <c r="E2891" s="9" t="str">
        <f>_xlfn.XLOOKUP(D2891, Content!A:A, Content!C:C, "NONE")</f>
        <v>English</v>
      </c>
    </row>
    <row r="2892" spans="1:5" x14ac:dyDescent="0.3">
      <c r="A2892" s="9">
        <v>10284</v>
      </c>
      <c r="B2892" s="10" cm="1">
        <f t="array" ref="B2892">_xlfn._xlws.FILTER(Bookings!C:C, (Bookings!A:A=A2892) * (Bookings!D:D="New"), "NONE")</f>
        <v>44954</v>
      </c>
      <c r="C2892" s="10">
        <v>45413</v>
      </c>
      <c r="D2892" s="9" t="str">
        <v>618d5c47</v>
      </c>
      <c r="E2892" s="9" t="str">
        <f>_xlfn.XLOOKUP(D2892, Content!A:A, Content!C:C, "NONE")</f>
        <v>Hindi</v>
      </c>
    </row>
    <row r="2893" spans="1:5" x14ac:dyDescent="0.3">
      <c r="A2893" s="9">
        <v>10284</v>
      </c>
      <c r="B2893" s="10" cm="1">
        <f t="array" ref="B2893">_xlfn._xlws.FILTER(Bookings!C:C, (Bookings!A:A=A2893) * (Bookings!D:D="New"), "NONE")</f>
        <v>44954</v>
      </c>
      <c r="C2893" s="10">
        <v>45078</v>
      </c>
      <c r="D2893" s="9" t="str">
        <v>75fa1246</v>
      </c>
      <c r="E2893" s="9" t="str">
        <f>_xlfn.XLOOKUP(D2893, Content!A:A, Content!C:C, "NONE")</f>
        <v>Tamil</v>
      </c>
    </row>
    <row r="2894" spans="1:5" x14ac:dyDescent="0.3">
      <c r="A2894" s="9">
        <v>10284</v>
      </c>
      <c r="B2894" s="10" cm="1">
        <f t="array" ref="B2894">_xlfn._xlws.FILTER(Bookings!C:C, (Bookings!A:A=A2894) * (Bookings!D:D="New"), "NONE")</f>
        <v>44954</v>
      </c>
      <c r="C2894" s="10">
        <v>45292</v>
      </c>
      <c r="D2894" s="9" t="str">
        <v>591bdfe5</v>
      </c>
      <c r="E2894" s="9" t="str">
        <f>_xlfn.XLOOKUP(D2894, Content!A:A, Content!C:C, "NONE")</f>
        <v>Kannada</v>
      </c>
    </row>
    <row r="2895" spans="1:5" x14ac:dyDescent="0.3">
      <c r="A2895" s="9">
        <v>10284</v>
      </c>
      <c r="B2895" s="10" cm="1">
        <f t="array" ref="B2895">_xlfn._xlws.FILTER(Bookings!C:C, (Bookings!A:A=A2895) * (Bookings!D:D="New"), "NONE")</f>
        <v>44954</v>
      </c>
      <c r="C2895" s="10">
        <v>45413</v>
      </c>
      <c r="D2895" s="9" t="str">
        <v>9544ce3b</v>
      </c>
      <c r="E2895" s="9" t="str">
        <f>_xlfn.XLOOKUP(D2895, Content!A:A, Content!C:C, "NONE")</f>
        <v>English</v>
      </c>
    </row>
    <row r="2896" spans="1:5" x14ac:dyDescent="0.3">
      <c r="A2896" s="9">
        <v>10284</v>
      </c>
      <c r="B2896" s="10" cm="1">
        <f t="array" ref="B2896">_xlfn._xlws.FILTER(Bookings!C:C, (Bookings!A:A=A2896) * (Bookings!D:D="New"), "NONE")</f>
        <v>44954</v>
      </c>
      <c r="C2896" s="10">
        <v>44958</v>
      </c>
      <c r="D2896" s="9" t="str">
        <v>ed012678</v>
      </c>
      <c r="E2896" s="9" t="str">
        <f>_xlfn.XLOOKUP(D2896, Content!A:A, Content!C:C, "NONE")</f>
        <v>Telugu</v>
      </c>
    </row>
    <row r="2897" spans="1:5" x14ac:dyDescent="0.3">
      <c r="A2897" s="9">
        <v>10284</v>
      </c>
      <c r="B2897" s="10" cm="1">
        <f t="array" ref="B2897">_xlfn._xlws.FILTER(Bookings!C:C, (Bookings!A:A=A2897) * (Bookings!D:D="New"), "NONE")</f>
        <v>44954</v>
      </c>
      <c r="C2897" s="10">
        <v>44986</v>
      </c>
      <c r="D2897" s="9" t="str">
        <v>0cbc4720</v>
      </c>
      <c r="E2897" s="9" t="str">
        <f>_xlfn.XLOOKUP(D2897, Content!A:A, Content!C:C, "NONE")</f>
        <v>Hindi</v>
      </c>
    </row>
    <row r="2898" spans="1:5" x14ac:dyDescent="0.3">
      <c r="A2898" s="9">
        <v>10284</v>
      </c>
      <c r="B2898" s="10" cm="1">
        <f t="array" ref="B2898">_xlfn._xlws.FILTER(Bookings!C:C, (Bookings!A:A=A2898) * (Bookings!D:D="New"), "NONE")</f>
        <v>44954</v>
      </c>
      <c r="C2898" s="10">
        <v>45170</v>
      </c>
      <c r="D2898" s="9" t="str">
        <v>b142e834</v>
      </c>
      <c r="E2898" s="9" t="str">
        <f>_xlfn.XLOOKUP(D2898, Content!A:A, Content!C:C, "NONE")</f>
        <v>Hindi</v>
      </c>
    </row>
    <row r="2899" spans="1:5" x14ac:dyDescent="0.3">
      <c r="A2899" s="9">
        <v>10284</v>
      </c>
      <c r="B2899" s="10" cm="1">
        <f t="array" ref="B2899">_xlfn._xlws.FILTER(Bookings!C:C, (Bookings!A:A=A2899) * (Bookings!D:D="New"), "NONE")</f>
        <v>44954</v>
      </c>
      <c r="C2899" s="10">
        <v>45352</v>
      </c>
      <c r="D2899" s="9" t="str">
        <v>f82d44ce</v>
      </c>
      <c r="E2899" s="9" t="str">
        <f>_xlfn.XLOOKUP(D2899, Content!A:A, Content!C:C, "NONE")</f>
        <v>Telugu</v>
      </c>
    </row>
    <row r="2900" spans="1:5" x14ac:dyDescent="0.3">
      <c r="A2900" s="9">
        <v>10285</v>
      </c>
      <c r="B2900" s="10" cm="1">
        <f t="array" ref="B2900">_xlfn._xlws.FILTER(Bookings!C:C, (Bookings!A:A=A2900) * (Bookings!D:D="New"), "NONE")</f>
        <v>44848</v>
      </c>
      <c r="C2900" s="10">
        <v>44866</v>
      </c>
      <c r="D2900" s="9" t="str">
        <v>c5000cc1</v>
      </c>
      <c r="E2900" s="9" t="str">
        <f>_xlfn.XLOOKUP(D2900, Content!A:A, Content!C:C, "NONE")</f>
        <v>Malayalam</v>
      </c>
    </row>
    <row r="2901" spans="1:5" x14ac:dyDescent="0.3">
      <c r="A2901" s="9">
        <v>10285</v>
      </c>
      <c r="B2901" s="10" cm="1">
        <f t="array" ref="B2901">_xlfn._xlws.FILTER(Bookings!C:C, (Bookings!A:A=A2901) * (Bookings!D:D="New"), "NONE")</f>
        <v>44848</v>
      </c>
      <c r="C2901" s="10">
        <v>45170</v>
      </c>
      <c r="D2901" s="9" t="str">
        <v>1b7fe76a</v>
      </c>
      <c r="E2901" s="9" t="str">
        <f>_xlfn.XLOOKUP(D2901, Content!A:A, Content!C:C, "NONE")</f>
        <v>Kannada</v>
      </c>
    </row>
    <row r="2902" spans="1:5" x14ac:dyDescent="0.3">
      <c r="A2902" s="9">
        <v>10285</v>
      </c>
      <c r="B2902" s="10" cm="1">
        <f t="array" ref="B2902">_xlfn._xlws.FILTER(Bookings!C:C, (Bookings!A:A=A2902) * (Bookings!D:D="New"), "NONE")</f>
        <v>44848</v>
      </c>
      <c r="C2902" s="10">
        <v>45170</v>
      </c>
      <c r="D2902" s="9" t="str">
        <v>18110fb2</v>
      </c>
      <c r="E2902" s="9" t="str">
        <f>_xlfn.XLOOKUP(D2902, Content!A:A, Content!C:C, "NONE")</f>
        <v>Telugu</v>
      </c>
    </row>
    <row r="2903" spans="1:5" x14ac:dyDescent="0.3">
      <c r="A2903" s="9">
        <v>10285</v>
      </c>
      <c r="B2903" s="10" cm="1">
        <f t="array" ref="B2903">_xlfn._xlws.FILTER(Bookings!C:C, (Bookings!A:A=A2903) * (Bookings!D:D="New"), "NONE")</f>
        <v>44848</v>
      </c>
      <c r="C2903" s="10">
        <v>45017</v>
      </c>
      <c r="D2903" s="9" t="str">
        <v>cc9d9893</v>
      </c>
      <c r="E2903" s="9" t="str">
        <f>_xlfn.XLOOKUP(D2903, Content!A:A, Content!C:C, "NONE")</f>
        <v>Malayalam</v>
      </c>
    </row>
    <row r="2904" spans="1:5" x14ac:dyDescent="0.3">
      <c r="A2904" s="9">
        <v>10285</v>
      </c>
      <c r="B2904" s="10" cm="1">
        <f t="array" ref="B2904">_xlfn._xlws.FILTER(Bookings!C:C, (Bookings!A:A=A2904) * (Bookings!D:D="New"), "NONE")</f>
        <v>44848</v>
      </c>
      <c r="C2904" s="10">
        <v>45108</v>
      </c>
      <c r="D2904" s="9" t="str">
        <v>e9c2f251</v>
      </c>
      <c r="E2904" s="9" t="str">
        <f>_xlfn.XLOOKUP(D2904, Content!A:A, Content!C:C, "NONE")</f>
        <v>Telugu</v>
      </c>
    </row>
    <row r="2905" spans="1:5" x14ac:dyDescent="0.3">
      <c r="A2905" s="9">
        <v>10285</v>
      </c>
      <c r="B2905" s="10" cm="1">
        <f t="array" ref="B2905">_xlfn._xlws.FILTER(Bookings!C:C, (Bookings!A:A=A2905) * (Bookings!D:D="New"), "NONE")</f>
        <v>44848</v>
      </c>
      <c r="C2905" s="10">
        <v>45200</v>
      </c>
      <c r="D2905" s="9" t="str">
        <v>07976026</v>
      </c>
      <c r="E2905" s="9" t="str">
        <f>_xlfn.XLOOKUP(D2905, Content!A:A, Content!C:C, "NONE")</f>
        <v>Malayalam</v>
      </c>
    </row>
    <row r="2906" spans="1:5" x14ac:dyDescent="0.3">
      <c r="A2906" s="9">
        <v>10285</v>
      </c>
      <c r="B2906" s="10" cm="1">
        <f t="array" ref="B2906">_xlfn._xlws.FILTER(Bookings!C:C, (Bookings!A:A=A2906) * (Bookings!D:D="New"), "NONE")</f>
        <v>44848</v>
      </c>
      <c r="C2906" s="10">
        <v>45627</v>
      </c>
      <c r="D2906" s="9" t="str">
        <v>5988d89d</v>
      </c>
      <c r="E2906" s="9" t="str">
        <f>_xlfn.XLOOKUP(D2906, Content!A:A, Content!C:C, "NONE")</f>
        <v>Hindi</v>
      </c>
    </row>
    <row r="2907" spans="1:5" x14ac:dyDescent="0.3">
      <c r="A2907" s="9">
        <v>10286</v>
      </c>
      <c r="B2907" s="10" cm="1">
        <f t="array" ref="B2907">_xlfn._xlws.FILTER(Bookings!C:C, (Bookings!A:A=A2907) * (Bookings!D:D="New"), "NONE")</f>
        <v>43932</v>
      </c>
      <c r="C2907" s="10">
        <v>44866</v>
      </c>
      <c r="D2907" s="9" t="str">
        <v>cc9d9893</v>
      </c>
      <c r="E2907" s="9" t="str">
        <f>_xlfn.XLOOKUP(D2907, Content!A:A, Content!C:C, "NONE")</f>
        <v>Malayalam</v>
      </c>
    </row>
    <row r="2908" spans="1:5" x14ac:dyDescent="0.3">
      <c r="A2908" s="9">
        <v>10286</v>
      </c>
      <c r="B2908" s="10" cm="1">
        <f t="array" ref="B2908">_xlfn._xlws.FILTER(Bookings!C:C, (Bookings!A:A=A2908) * (Bookings!D:D="New"), "NONE")</f>
        <v>43932</v>
      </c>
      <c r="C2908" s="10">
        <v>44896</v>
      </c>
      <c r="D2908" s="9" t="str">
        <v>a48a202b</v>
      </c>
      <c r="E2908" s="9" t="str">
        <f>_xlfn.XLOOKUP(D2908, Content!A:A, Content!C:C, "NONE")</f>
        <v>Telugu</v>
      </c>
    </row>
    <row r="2909" spans="1:5" x14ac:dyDescent="0.3">
      <c r="A2909" s="9">
        <v>10286</v>
      </c>
      <c r="B2909" s="10" cm="1">
        <f t="array" ref="B2909">_xlfn._xlws.FILTER(Bookings!C:C, (Bookings!A:A=A2909) * (Bookings!D:D="New"), "NONE")</f>
        <v>43932</v>
      </c>
      <c r="C2909" s="10">
        <v>44774</v>
      </c>
      <c r="D2909" s="9" t="str">
        <v>7e543bc4</v>
      </c>
      <c r="E2909" s="9" t="str">
        <f>_xlfn.XLOOKUP(D2909, Content!A:A, Content!C:C, "NONE")</f>
        <v>Malayalam</v>
      </c>
    </row>
    <row r="2910" spans="1:5" x14ac:dyDescent="0.3">
      <c r="A2910" s="9">
        <v>10286</v>
      </c>
      <c r="B2910" s="10" cm="1">
        <f t="array" ref="B2910">_xlfn._xlws.FILTER(Bookings!C:C, (Bookings!A:A=A2910) * (Bookings!D:D="New"), "NONE")</f>
        <v>43932</v>
      </c>
      <c r="C2910" s="10">
        <v>45352</v>
      </c>
      <c r="D2910" s="9" t="str">
        <v>e24dee1d</v>
      </c>
      <c r="E2910" s="9" t="str">
        <f>_xlfn.XLOOKUP(D2910, Content!A:A, Content!C:C, "NONE")</f>
        <v>Telugu</v>
      </c>
    </row>
    <row r="2911" spans="1:5" x14ac:dyDescent="0.3">
      <c r="A2911" s="9">
        <v>10286</v>
      </c>
      <c r="B2911" s="10" cm="1">
        <f t="array" ref="B2911">_xlfn._xlws.FILTER(Bookings!C:C, (Bookings!A:A=A2911) * (Bookings!D:D="New"), "NONE")</f>
        <v>43932</v>
      </c>
      <c r="C2911" s="10">
        <v>44743</v>
      </c>
      <c r="D2911" s="9" t="str">
        <v>7fc77e90</v>
      </c>
      <c r="E2911" s="9" t="str">
        <f>_xlfn.XLOOKUP(D2911, Content!A:A, Content!C:C, "NONE")</f>
        <v>Malayalam</v>
      </c>
    </row>
    <row r="2912" spans="1:5" x14ac:dyDescent="0.3">
      <c r="A2912" s="9">
        <v>10286</v>
      </c>
      <c r="B2912" s="10" cm="1">
        <f t="array" ref="B2912">_xlfn._xlws.FILTER(Bookings!C:C, (Bookings!A:A=A2912) * (Bookings!D:D="New"), "NONE")</f>
        <v>43932</v>
      </c>
      <c r="C2912" s="10">
        <v>45597</v>
      </c>
      <c r="D2912" s="9" t="str">
        <v>07976026</v>
      </c>
      <c r="E2912" s="9" t="str">
        <f>_xlfn.XLOOKUP(D2912, Content!A:A, Content!C:C, "NONE")</f>
        <v>Malayalam</v>
      </c>
    </row>
    <row r="2913" spans="1:5" x14ac:dyDescent="0.3">
      <c r="A2913" s="9">
        <v>10286</v>
      </c>
      <c r="B2913" s="10" cm="1">
        <f t="array" ref="B2913">_xlfn._xlws.FILTER(Bookings!C:C, (Bookings!A:A=A2913) * (Bookings!D:D="New"), "NONE")</f>
        <v>43932</v>
      </c>
      <c r="C2913" s="10">
        <v>44562</v>
      </c>
      <c r="D2913" s="9" t="str">
        <v>ed012678</v>
      </c>
      <c r="E2913" s="9" t="str">
        <f>_xlfn.XLOOKUP(D2913, Content!A:A, Content!C:C, "NONE")</f>
        <v>Telugu</v>
      </c>
    </row>
    <row r="2914" spans="1:5" x14ac:dyDescent="0.3">
      <c r="A2914" s="9">
        <v>10286</v>
      </c>
      <c r="B2914" s="10" cm="1">
        <f t="array" ref="B2914">_xlfn._xlws.FILTER(Bookings!C:C, (Bookings!A:A=A2914) * (Bookings!D:D="New"), "NONE")</f>
        <v>43932</v>
      </c>
      <c r="C2914" s="10">
        <v>45566</v>
      </c>
      <c r="D2914" s="9" t="str">
        <v>6d98c117</v>
      </c>
      <c r="E2914" s="9" t="str">
        <f>_xlfn.XLOOKUP(D2914, Content!A:A, Content!C:C, "NONE")</f>
        <v>English</v>
      </c>
    </row>
    <row r="2915" spans="1:5" x14ac:dyDescent="0.3">
      <c r="A2915" s="9">
        <v>10287</v>
      </c>
      <c r="B2915" s="10" cm="1">
        <f t="array" ref="B2915">_xlfn._xlws.FILTER(Bookings!C:C, (Bookings!A:A=A2915) * (Bookings!D:D="New"), "NONE")</f>
        <v>44964</v>
      </c>
      <c r="C2915" s="10">
        <v>44835</v>
      </c>
      <c r="D2915" s="9" t="str">
        <v>4130ea10</v>
      </c>
      <c r="E2915" s="9" t="str">
        <f>_xlfn.XLOOKUP(D2915, Content!A:A, Content!C:C, "NONE")</f>
        <v>Kannada</v>
      </c>
    </row>
    <row r="2916" spans="1:5" x14ac:dyDescent="0.3">
      <c r="A2916" s="9">
        <v>10287</v>
      </c>
      <c r="B2916" s="10" cm="1">
        <f t="array" ref="B2916">_xlfn._xlws.FILTER(Bookings!C:C, (Bookings!A:A=A2916) * (Bookings!D:D="New"), "NONE")</f>
        <v>44964</v>
      </c>
      <c r="C2916" s="10">
        <v>44896</v>
      </c>
      <c r="D2916" s="9" t="str">
        <v>fa1a76a3</v>
      </c>
      <c r="E2916" s="9" t="str">
        <f>_xlfn.XLOOKUP(D2916, Content!A:A, Content!C:C, "NONE")</f>
        <v>Tamil</v>
      </c>
    </row>
    <row r="2917" spans="1:5" x14ac:dyDescent="0.3">
      <c r="A2917" s="9">
        <v>10287</v>
      </c>
      <c r="B2917" s="10" cm="1">
        <f t="array" ref="B2917">_xlfn._xlws.FILTER(Bookings!C:C, (Bookings!A:A=A2917) * (Bookings!D:D="New"), "NONE")</f>
        <v>44964</v>
      </c>
      <c r="C2917" s="10">
        <v>44866</v>
      </c>
      <c r="D2917" s="9" t="str">
        <v>75fa1246</v>
      </c>
      <c r="E2917" s="9" t="str">
        <f>_xlfn.XLOOKUP(D2917, Content!A:A, Content!C:C, "NONE")</f>
        <v>Tamil</v>
      </c>
    </row>
    <row r="2918" spans="1:5" x14ac:dyDescent="0.3">
      <c r="A2918" s="9">
        <v>10287</v>
      </c>
      <c r="B2918" s="10" cm="1">
        <f t="array" ref="B2918">_xlfn._xlws.FILTER(Bookings!C:C, (Bookings!A:A=A2918) * (Bookings!D:D="New"), "NONE")</f>
        <v>44964</v>
      </c>
      <c r="C2918" s="10">
        <v>45505</v>
      </c>
      <c r="D2918" s="9" t="str">
        <v>c5c4fdf9</v>
      </c>
      <c r="E2918" s="9" t="str">
        <f>_xlfn.XLOOKUP(D2918, Content!A:A, Content!C:C, "NONE")</f>
        <v>Telugu</v>
      </c>
    </row>
    <row r="2919" spans="1:5" x14ac:dyDescent="0.3">
      <c r="A2919" s="9">
        <v>10287</v>
      </c>
      <c r="B2919" s="10" cm="1">
        <f t="array" ref="B2919">_xlfn._xlws.FILTER(Bookings!C:C, (Bookings!A:A=A2919) * (Bookings!D:D="New"), "NONE")</f>
        <v>44964</v>
      </c>
      <c r="C2919" s="10">
        <v>45474</v>
      </c>
      <c r="D2919" s="9" t="str">
        <v>19351768</v>
      </c>
      <c r="E2919" s="9" t="str">
        <f>_xlfn.XLOOKUP(D2919, Content!A:A, Content!C:C, "NONE")</f>
        <v>Malayalam</v>
      </c>
    </row>
    <row r="2920" spans="1:5" x14ac:dyDescent="0.3">
      <c r="A2920" s="9">
        <v>10287</v>
      </c>
      <c r="B2920" s="10" cm="1">
        <f t="array" ref="B2920">_xlfn._xlws.FILTER(Bookings!C:C, (Bookings!A:A=A2920) * (Bookings!D:D="New"), "NONE")</f>
        <v>44964</v>
      </c>
      <c r="C2920" s="10">
        <v>45566</v>
      </c>
      <c r="D2920" s="9" t="str">
        <v>18f2ed16</v>
      </c>
      <c r="E2920" s="9" t="str">
        <f>_xlfn.XLOOKUP(D2920, Content!A:A, Content!C:C, "NONE")</f>
        <v>Malayalam</v>
      </c>
    </row>
    <row r="2921" spans="1:5" x14ac:dyDescent="0.3">
      <c r="A2921" s="9">
        <v>10287</v>
      </c>
      <c r="B2921" s="10" cm="1">
        <f t="array" ref="B2921">_xlfn._xlws.FILTER(Bookings!C:C, (Bookings!A:A=A2921) * (Bookings!D:D="New"), "NONE")</f>
        <v>44964</v>
      </c>
      <c r="C2921" s="10">
        <v>44774</v>
      </c>
      <c r="D2921" s="9" t="str">
        <v>fda707e0</v>
      </c>
      <c r="E2921" s="9" t="str">
        <f>_xlfn.XLOOKUP(D2921, Content!A:A, Content!C:C, "NONE")</f>
        <v>Tamil</v>
      </c>
    </row>
    <row r="2922" spans="1:5" x14ac:dyDescent="0.3">
      <c r="A2922" s="9">
        <v>10287</v>
      </c>
      <c r="B2922" s="10" cm="1">
        <f t="array" ref="B2922">_xlfn._xlws.FILTER(Bookings!C:C, (Bookings!A:A=A2922) * (Bookings!D:D="New"), "NONE")</f>
        <v>44964</v>
      </c>
      <c r="C2922" s="10">
        <v>45383</v>
      </c>
      <c r="D2922" s="9" t="str">
        <v>d71466ea</v>
      </c>
      <c r="E2922" s="9" t="str">
        <f>_xlfn.XLOOKUP(D2922, Content!A:A, Content!C:C, "NONE")</f>
        <v>Malayalam</v>
      </c>
    </row>
    <row r="2923" spans="1:5" x14ac:dyDescent="0.3">
      <c r="A2923" s="9">
        <v>10287</v>
      </c>
      <c r="B2923" s="10" cm="1">
        <f t="array" ref="B2923">_xlfn._xlws.FILTER(Bookings!C:C, (Bookings!A:A=A2923) * (Bookings!D:D="New"), "NONE")</f>
        <v>44964</v>
      </c>
      <c r="C2923" s="10">
        <v>44562</v>
      </c>
      <c r="D2923" s="9" t="str">
        <v>5988d89d</v>
      </c>
      <c r="E2923" s="9" t="str">
        <f>_xlfn.XLOOKUP(D2923, Content!A:A, Content!C:C, "NONE")</f>
        <v>Hindi</v>
      </c>
    </row>
    <row r="2924" spans="1:5" x14ac:dyDescent="0.3">
      <c r="A2924" s="9">
        <v>10287</v>
      </c>
      <c r="B2924" s="10" cm="1">
        <f t="array" ref="B2924">_xlfn._xlws.FILTER(Bookings!C:C, (Bookings!A:A=A2924) * (Bookings!D:D="New"), "NONE")</f>
        <v>44964</v>
      </c>
      <c r="C2924" s="10">
        <v>45200</v>
      </c>
      <c r="D2924" s="9" t="str">
        <v>2560b2d1</v>
      </c>
      <c r="E2924" s="9" t="str">
        <f>_xlfn.XLOOKUP(D2924, Content!A:A, Content!C:C, "NONE")</f>
        <v>Telugu</v>
      </c>
    </row>
    <row r="2925" spans="1:5" x14ac:dyDescent="0.3">
      <c r="A2925" s="9">
        <v>10287</v>
      </c>
      <c r="B2925" s="10" cm="1">
        <f t="array" ref="B2925">_xlfn._xlws.FILTER(Bookings!C:C, (Bookings!A:A=A2925) * (Bookings!D:D="New"), "NONE")</f>
        <v>44964</v>
      </c>
      <c r="C2925" s="10">
        <v>44562</v>
      </c>
      <c r="D2925" s="9" t="str">
        <v>459528e0</v>
      </c>
      <c r="E2925" s="9" t="str">
        <f>_xlfn.XLOOKUP(D2925, Content!A:A, Content!C:C, "NONE")</f>
        <v>English</v>
      </c>
    </row>
    <row r="2926" spans="1:5" x14ac:dyDescent="0.3">
      <c r="A2926" s="9">
        <v>10287</v>
      </c>
      <c r="B2926" s="10" cm="1">
        <f t="array" ref="B2926">_xlfn._xlws.FILTER(Bookings!C:C, (Bookings!A:A=A2926) * (Bookings!D:D="New"), "NONE")</f>
        <v>44964</v>
      </c>
      <c r="C2926" s="10">
        <v>45017</v>
      </c>
      <c r="D2926" s="9" t="str">
        <v>2fa395f5</v>
      </c>
      <c r="E2926" s="9" t="str">
        <f>_xlfn.XLOOKUP(D2926, Content!A:A, Content!C:C, "NONE")</f>
        <v>Telugu</v>
      </c>
    </row>
    <row r="2927" spans="1:5" x14ac:dyDescent="0.3">
      <c r="A2927" s="9">
        <v>10287</v>
      </c>
      <c r="B2927" s="10" cm="1">
        <f t="array" ref="B2927">_xlfn._xlws.FILTER(Bookings!C:C, (Bookings!A:A=A2927) * (Bookings!D:D="New"), "NONE")</f>
        <v>44964</v>
      </c>
      <c r="C2927" s="10">
        <v>45231</v>
      </c>
      <c r="D2927" s="9" t="str">
        <v>2f9c6d63</v>
      </c>
      <c r="E2927" s="9" t="str">
        <f>_xlfn.XLOOKUP(D2927, Content!A:A, Content!C:C, "NONE")</f>
        <v>Tamil</v>
      </c>
    </row>
    <row r="2928" spans="1:5" x14ac:dyDescent="0.3">
      <c r="A2928" s="9">
        <v>10287</v>
      </c>
      <c r="B2928" s="10" cm="1">
        <f t="array" ref="B2928">_xlfn._xlws.FILTER(Bookings!C:C, (Bookings!A:A=A2928) * (Bookings!D:D="New"), "NONE")</f>
        <v>44964</v>
      </c>
      <c r="C2928" s="10">
        <v>44652</v>
      </c>
      <c r="D2928" s="9" t="str">
        <v>f82d44ce</v>
      </c>
      <c r="E2928" s="9" t="str">
        <f>_xlfn.XLOOKUP(D2928, Content!A:A, Content!C:C, "NONE")</f>
        <v>Telugu</v>
      </c>
    </row>
    <row r="2929" spans="1:5" x14ac:dyDescent="0.3">
      <c r="A2929" s="9">
        <v>10287</v>
      </c>
      <c r="B2929" s="10" cm="1">
        <f t="array" ref="B2929">_xlfn._xlws.FILTER(Bookings!C:C, (Bookings!A:A=A2929) * (Bookings!D:D="New"), "NONE")</f>
        <v>44964</v>
      </c>
      <c r="C2929" s="10">
        <v>45444</v>
      </c>
      <c r="D2929" s="9" t="str">
        <v>f6d69d19</v>
      </c>
      <c r="E2929" s="9" t="str">
        <f>_xlfn.XLOOKUP(D2929, Content!A:A, Content!C:C, "NONE")</f>
        <v>English</v>
      </c>
    </row>
    <row r="2930" spans="1:5" x14ac:dyDescent="0.3">
      <c r="A2930" s="9">
        <v>10288</v>
      </c>
      <c r="B2930" s="10" cm="1">
        <f t="array" ref="B2930">_xlfn._xlws.FILTER(Bookings!C:C, (Bookings!A:A=A2930) * (Bookings!D:D="New"), "NONE")</f>
        <v>44158</v>
      </c>
      <c r="C2930" s="10">
        <v>44713</v>
      </c>
      <c r="D2930" s="9" t="str">
        <v>6d9b457c</v>
      </c>
      <c r="E2930" s="9" t="str">
        <f>_xlfn.XLOOKUP(D2930, Content!A:A, Content!C:C, "NONE")</f>
        <v>English</v>
      </c>
    </row>
    <row r="2931" spans="1:5" x14ac:dyDescent="0.3">
      <c r="A2931" s="9">
        <v>10288</v>
      </c>
      <c r="B2931" s="10" cm="1">
        <f t="array" ref="B2931">_xlfn._xlws.FILTER(Bookings!C:C, (Bookings!A:A=A2931) * (Bookings!D:D="New"), "NONE")</f>
        <v>44158</v>
      </c>
      <c r="C2931" s="10">
        <v>45323</v>
      </c>
      <c r="D2931" s="9" t="str">
        <v>577b4107</v>
      </c>
      <c r="E2931" s="9" t="str">
        <f>_xlfn.XLOOKUP(D2931, Content!A:A, Content!C:C, "NONE")</f>
        <v>Malayalam</v>
      </c>
    </row>
    <row r="2932" spans="1:5" x14ac:dyDescent="0.3">
      <c r="A2932" s="9">
        <v>10288</v>
      </c>
      <c r="B2932" s="10" cm="1">
        <f t="array" ref="B2932">_xlfn._xlws.FILTER(Bookings!C:C, (Bookings!A:A=A2932) * (Bookings!D:D="New"), "NONE")</f>
        <v>44158</v>
      </c>
      <c r="C2932" s="10">
        <v>45139</v>
      </c>
      <c r="D2932" s="9" t="str">
        <v>618d5c47</v>
      </c>
      <c r="E2932" s="9" t="str">
        <f>_xlfn.XLOOKUP(D2932, Content!A:A, Content!C:C, "NONE")</f>
        <v>Hindi</v>
      </c>
    </row>
    <row r="2933" spans="1:5" x14ac:dyDescent="0.3">
      <c r="A2933" s="9">
        <v>10288</v>
      </c>
      <c r="B2933" s="10" cm="1">
        <f t="array" ref="B2933">_xlfn._xlws.FILTER(Bookings!C:C, (Bookings!A:A=A2933) * (Bookings!D:D="New"), "NONE")</f>
        <v>44158</v>
      </c>
      <c r="C2933" s="10">
        <v>45536</v>
      </c>
      <c r="D2933" s="9" t="str">
        <v>cc777b0c</v>
      </c>
      <c r="E2933" s="9" t="str">
        <f>_xlfn.XLOOKUP(D2933, Content!A:A, Content!C:C, "NONE")</f>
        <v>Hindi</v>
      </c>
    </row>
    <row r="2934" spans="1:5" x14ac:dyDescent="0.3">
      <c r="A2934" s="9">
        <v>10288</v>
      </c>
      <c r="B2934" s="10" cm="1">
        <f t="array" ref="B2934">_xlfn._xlws.FILTER(Bookings!C:C, (Bookings!A:A=A2934) * (Bookings!D:D="New"), "NONE")</f>
        <v>44158</v>
      </c>
      <c r="C2934" s="10">
        <v>45597</v>
      </c>
      <c r="D2934" s="9" t="str">
        <v>6fc6d737</v>
      </c>
      <c r="E2934" s="9" t="str">
        <f>_xlfn.XLOOKUP(D2934, Content!A:A, Content!C:C, "NONE")</f>
        <v>Malayalam</v>
      </c>
    </row>
    <row r="2935" spans="1:5" x14ac:dyDescent="0.3">
      <c r="A2935" s="9">
        <v>10288</v>
      </c>
      <c r="B2935" s="10" cm="1">
        <f t="array" ref="B2935">_xlfn._xlws.FILTER(Bookings!C:C, (Bookings!A:A=A2935) * (Bookings!D:D="New"), "NONE")</f>
        <v>44158</v>
      </c>
      <c r="C2935" s="10">
        <v>44682</v>
      </c>
      <c r="D2935" s="9" t="str">
        <v>459528e0</v>
      </c>
      <c r="E2935" s="9" t="str">
        <f>_xlfn.XLOOKUP(D2935, Content!A:A, Content!C:C, "NONE")</f>
        <v>English</v>
      </c>
    </row>
    <row r="2936" spans="1:5" x14ac:dyDescent="0.3">
      <c r="A2936" s="9">
        <v>10288</v>
      </c>
      <c r="B2936" s="10" cm="1">
        <f t="array" ref="B2936">_xlfn._xlws.FILTER(Bookings!C:C, (Bookings!A:A=A2936) * (Bookings!D:D="New"), "NONE")</f>
        <v>44158</v>
      </c>
      <c r="C2936" s="10">
        <v>44593</v>
      </c>
      <c r="D2936" s="9" t="str">
        <v>b49e8b74</v>
      </c>
      <c r="E2936" s="9" t="str">
        <f>_xlfn.XLOOKUP(D2936, Content!A:A, Content!C:C, "NONE")</f>
        <v>English</v>
      </c>
    </row>
    <row r="2937" spans="1:5" x14ac:dyDescent="0.3">
      <c r="A2937" s="9">
        <v>10288</v>
      </c>
      <c r="B2937" s="10" cm="1">
        <f t="array" ref="B2937">_xlfn._xlws.FILTER(Bookings!C:C, (Bookings!A:A=A2937) * (Bookings!D:D="New"), "NONE")</f>
        <v>44158</v>
      </c>
      <c r="C2937" s="10">
        <v>44621</v>
      </c>
      <c r="D2937" s="9" t="str">
        <v>c324f9b4</v>
      </c>
      <c r="E2937" s="9" t="str">
        <f>_xlfn.XLOOKUP(D2937, Content!A:A, Content!C:C, "NONE")</f>
        <v>Tamil</v>
      </c>
    </row>
    <row r="2938" spans="1:5" x14ac:dyDescent="0.3">
      <c r="A2938" s="9">
        <v>10289</v>
      </c>
      <c r="B2938" s="10" cm="1">
        <f t="array" ref="B2938">_xlfn._xlws.FILTER(Bookings!C:C, (Bookings!A:A=A2938) * (Bookings!D:D="New"), "NONE")</f>
        <v>44674</v>
      </c>
      <c r="C2938" s="10">
        <v>44774</v>
      </c>
      <c r="D2938" s="9" t="str">
        <v>74c9ff93</v>
      </c>
      <c r="E2938" s="9" t="str">
        <f>_xlfn.XLOOKUP(D2938, Content!A:A, Content!C:C, "NONE")</f>
        <v>English</v>
      </c>
    </row>
    <row r="2939" spans="1:5" x14ac:dyDescent="0.3">
      <c r="A2939" s="9">
        <v>10289</v>
      </c>
      <c r="B2939" s="10" cm="1">
        <f t="array" ref="B2939">_xlfn._xlws.FILTER(Bookings!C:C, (Bookings!A:A=A2939) * (Bookings!D:D="New"), "NONE")</f>
        <v>44674</v>
      </c>
      <c r="C2939" s="10">
        <v>45352</v>
      </c>
      <c r="D2939" s="9" t="str">
        <v>67b09f1b</v>
      </c>
      <c r="E2939" s="9" t="str">
        <f>_xlfn.XLOOKUP(D2939, Content!A:A, Content!C:C, "NONE")</f>
        <v>English</v>
      </c>
    </row>
    <row r="2940" spans="1:5" x14ac:dyDescent="0.3">
      <c r="A2940" s="9">
        <v>10289</v>
      </c>
      <c r="B2940" s="10" cm="1">
        <f t="array" ref="B2940">_xlfn._xlws.FILTER(Bookings!C:C, (Bookings!A:A=A2940) * (Bookings!D:D="New"), "NONE")</f>
        <v>44674</v>
      </c>
      <c r="C2940" s="10">
        <v>45231</v>
      </c>
      <c r="D2940" s="9" t="str">
        <v>cc9d9893</v>
      </c>
      <c r="E2940" s="9" t="str">
        <f>_xlfn.XLOOKUP(D2940, Content!A:A, Content!C:C, "NONE")</f>
        <v>Malayalam</v>
      </c>
    </row>
    <row r="2941" spans="1:5" x14ac:dyDescent="0.3">
      <c r="A2941" s="9">
        <v>10289</v>
      </c>
      <c r="B2941" s="10" cm="1">
        <f t="array" ref="B2941">_xlfn._xlws.FILTER(Bookings!C:C, (Bookings!A:A=A2941) * (Bookings!D:D="New"), "NONE")</f>
        <v>44674</v>
      </c>
      <c r="C2941" s="10">
        <v>44835</v>
      </c>
      <c r="D2941" s="9" t="str">
        <v>7fc77e90</v>
      </c>
      <c r="E2941" s="9" t="str">
        <f>_xlfn.XLOOKUP(D2941, Content!A:A, Content!C:C, "NONE")</f>
        <v>Malayalam</v>
      </c>
    </row>
    <row r="2942" spans="1:5" x14ac:dyDescent="0.3">
      <c r="A2942" s="9">
        <v>10289</v>
      </c>
      <c r="B2942" s="10" cm="1">
        <f t="array" ref="B2942">_xlfn._xlws.FILTER(Bookings!C:C, (Bookings!A:A=A2942) * (Bookings!D:D="New"), "NONE")</f>
        <v>44674</v>
      </c>
      <c r="C2942" s="10">
        <v>45597</v>
      </c>
      <c r="D2942" s="9" t="str">
        <v>9544ce3b</v>
      </c>
      <c r="E2942" s="9" t="str">
        <f>_xlfn.XLOOKUP(D2942, Content!A:A, Content!C:C, "NONE")</f>
        <v>English</v>
      </c>
    </row>
    <row r="2943" spans="1:5" x14ac:dyDescent="0.3">
      <c r="A2943" s="9">
        <v>10289</v>
      </c>
      <c r="B2943" s="10" cm="1">
        <f t="array" ref="B2943">_xlfn._xlws.FILTER(Bookings!C:C, (Bookings!A:A=A2943) * (Bookings!D:D="New"), "NONE")</f>
        <v>44674</v>
      </c>
      <c r="C2943" s="10">
        <v>44743</v>
      </c>
      <c r="D2943" s="9" t="str">
        <v>566c44a8</v>
      </c>
      <c r="E2943" s="9" t="str">
        <f>_xlfn.XLOOKUP(D2943, Content!A:A, Content!C:C, "NONE")</f>
        <v>Tamil</v>
      </c>
    </row>
    <row r="2944" spans="1:5" x14ac:dyDescent="0.3">
      <c r="A2944" s="9">
        <v>10289</v>
      </c>
      <c r="B2944" s="10" cm="1">
        <f t="array" ref="B2944">_xlfn._xlws.FILTER(Bookings!C:C, (Bookings!A:A=A2944) * (Bookings!D:D="New"), "NONE")</f>
        <v>44674</v>
      </c>
      <c r="C2944" s="10">
        <v>45536</v>
      </c>
      <c r="D2944" s="9" t="str">
        <v>35e41ff6</v>
      </c>
      <c r="E2944" s="9" t="str">
        <f>_xlfn.XLOOKUP(D2944, Content!A:A, Content!C:C, "NONE")</f>
        <v>Telugu</v>
      </c>
    </row>
    <row r="2945" spans="1:5" x14ac:dyDescent="0.3">
      <c r="A2945" s="9">
        <v>10289</v>
      </c>
      <c r="B2945" s="10" cm="1">
        <f t="array" ref="B2945">_xlfn._xlws.FILTER(Bookings!C:C, (Bookings!A:A=A2945) * (Bookings!D:D="New"), "NONE")</f>
        <v>44674</v>
      </c>
      <c r="C2945" s="10">
        <v>45078</v>
      </c>
      <c r="D2945" s="9" t="str">
        <v>c9f9dfdb</v>
      </c>
      <c r="E2945" s="9" t="str">
        <f>_xlfn.XLOOKUP(D2945, Content!A:A, Content!C:C, "NONE")</f>
        <v>Kannada</v>
      </c>
    </row>
    <row r="2946" spans="1:5" x14ac:dyDescent="0.3">
      <c r="A2946" s="9">
        <v>10289</v>
      </c>
      <c r="B2946" s="10" cm="1">
        <f t="array" ref="B2946">_xlfn._xlws.FILTER(Bookings!C:C, (Bookings!A:A=A2946) * (Bookings!D:D="New"), "NONE")</f>
        <v>44674</v>
      </c>
      <c r="C2946" s="10">
        <v>44593</v>
      </c>
      <c r="D2946" s="9" t="str">
        <v>2560b2d1</v>
      </c>
      <c r="E2946" s="9" t="str">
        <f>_xlfn.XLOOKUP(D2946, Content!A:A, Content!C:C, "NONE")</f>
        <v>Telugu</v>
      </c>
    </row>
    <row r="2947" spans="1:5" x14ac:dyDescent="0.3">
      <c r="A2947" s="9">
        <v>10289</v>
      </c>
      <c r="B2947" s="10" cm="1">
        <f t="array" ref="B2947">_xlfn._xlws.FILTER(Bookings!C:C, (Bookings!A:A=A2947) * (Bookings!D:D="New"), "NONE")</f>
        <v>44674</v>
      </c>
      <c r="C2947" s="10">
        <v>45352</v>
      </c>
      <c r="D2947" s="9" t="str">
        <v>0be1e40e</v>
      </c>
      <c r="E2947" s="9" t="str">
        <f>_xlfn.XLOOKUP(D2947, Content!A:A, Content!C:C, "NONE")</f>
        <v>Telugu</v>
      </c>
    </row>
    <row r="2948" spans="1:5" x14ac:dyDescent="0.3">
      <c r="A2948" s="9">
        <v>10289</v>
      </c>
      <c r="B2948" s="10" cm="1">
        <f t="array" ref="B2948">_xlfn._xlws.FILTER(Bookings!C:C, (Bookings!A:A=A2948) * (Bookings!D:D="New"), "NONE")</f>
        <v>44674</v>
      </c>
      <c r="C2948" s="10">
        <v>45323</v>
      </c>
      <c r="D2948" s="9" t="str">
        <v>c5000cc1</v>
      </c>
      <c r="E2948" s="9" t="str">
        <f>_xlfn.XLOOKUP(D2948, Content!A:A, Content!C:C, "NONE")</f>
        <v>Malayalam</v>
      </c>
    </row>
    <row r="2949" spans="1:5" x14ac:dyDescent="0.3">
      <c r="A2949" s="9">
        <v>10289</v>
      </c>
      <c r="B2949" s="10" cm="1">
        <f t="array" ref="B2949">_xlfn._xlws.FILTER(Bookings!C:C, (Bookings!A:A=A2949) * (Bookings!D:D="New"), "NONE")</f>
        <v>44674</v>
      </c>
      <c r="C2949" s="10">
        <v>45505</v>
      </c>
      <c r="D2949" s="9" t="str">
        <v>7fd28e87</v>
      </c>
      <c r="E2949" s="9" t="str">
        <f>_xlfn.XLOOKUP(D2949, Content!A:A, Content!C:C, "NONE")</f>
        <v>Malayalam</v>
      </c>
    </row>
    <row r="2950" spans="1:5" x14ac:dyDescent="0.3">
      <c r="A2950" s="9">
        <v>10289</v>
      </c>
      <c r="B2950" s="10" cm="1">
        <f t="array" ref="B2950">_xlfn._xlws.FILTER(Bookings!C:C, (Bookings!A:A=A2950) * (Bookings!D:D="New"), "NONE")</f>
        <v>44674</v>
      </c>
      <c r="C2950" s="10">
        <v>45108</v>
      </c>
      <c r="D2950" s="9" t="str">
        <v>c324f9b4</v>
      </c>
      <c r="E2950" s="9" t="str">
        <f>_xlfn.XLOOKUP(D2950, Content!A:A, Content!C:C, "NONE")</f>
        <v>Tamil</v>
      </c>
    </row>
    <row r="2951" spans="1:5" x14ac:dyDescent="0.3">
      <c r="A2951" s="9">
        <v>10290</v>
      </c>
      <c r="B2951" s="10" cm="1">
        <f t="array" ref="B2951">_xlfn._xlws.FILTER(Bookings!C:C, (Bookings!A:A=A2951) * (Bookings!D:D="New"), "NONE")</f>
        <v>44151</v>
      </c>
      <c r="C2951" s="10">
        <v>45597</v>
      </c>
      <c r="D2951" s="9" t="str">
        <v>2e190b5a</v>
      </c>
      <c r="E2951" s="9" t="str">
        <f>_xlfn.XLOOKUP(D2951, Content!A:A, Content!C:C, "NONE")</f>
        <v>Tamil</v>
      </c>
    </row>
    <row r="2952" spans="1:5" x14ac:dyDescent="0.3">
      <c r="A2952" s="9">
        <v>10290</v>
      </c>
      <c r="B2952" s="10" cm="1">
        <f t="array" ref="B2952">_xlfn._xlws.FILTER(Bookings!C:C, (Bookings!A:A=A2952) * (Bookings!D:D="New"), "NONE")</f>
        <v>44151</v>
      </c>
      <c r="C2952" s="10">
        <v>45597</v>
      </c>
      <c r="D2952" s="9" t="str">
        <v>f6d69d19</v>
      </c>
      <c r="E2952" s="9" t="str">
        <f>_xlfn.XLOOKUP(D2952, Content!A:A, Content!C:C, "NONE")</f>
        <v>English</v>
      </c>
    </row>
    <row r="2953" spans="1:5" x14ac:dyDescent="0.3">
      <c r="A2953" s="9">
        <v>10290</v>
      </c>
      <c r="B2953" s="10" cm="1">
        <f t="array" ref="B2953">_xlfn._xlws.FILTER(Bookings!C:C, (Bookings!A:A=A2953) * (Bookings!D:D="New"), "NONE")</f>
        <v>44151</v>
      </c>
      <c r="C2953" s="10">
        <v>44866</v>
      </c>
      <c r="D2953" s="9" t="str">
        <v>c324f9b4</v>
      </c>
      <c r="E2953" s="9" t="str">
        <f>_xlfn.XLOOKUP(D2953, Content!A:A, Content!C:C, "NONE")</f>
        <v>Tamil</v>
      </c>
    </row>
    <row r="2954" spans="1:5" x14ac:dyDescent="0.3">
      <c r="A2954" s="9">
        <v>10290</v>
      </c>
      <c r="B2954" s="10" cm="1">
        <f t="array" ref="B2954">_xlfn._xlws.FILTER(Bookings!C:C, (Bookings!A:A=A2954) * (Bookings!D:D="New"), "NONE")</f>
        <v>44151</v>
      </c>
      <c r="C2954" s="10">
        <v>44774</v>
      </c>
      <c r="D2954" s="9" t="str">
        <v>0be1e40e</v>
      </c>
      <c r="E2954" s="9" t="str">
        <f>_xlfn.XLOOKUP(D2954, Content!A:A, Content!C:C, "NONE")</f>
        <v>Telugu</v>
      </c>
    </row>
    <row r="2955" spans="1:5" x14ac:dyDescent="0.3">
      <c r="A2955" s="9">
        <v>10290</v>
      </c>
      <c r="B2955" s="10" cm="1">
        <f t="array" ref="B2955">_xlfn._xlws.FILTER(Bookings!C:C, (Bookings!A:A=A2955) * (Bookings!D:D="New"), "NONE")</f>
        <v>44151</v>
      </c>
      <c r="C2955" s="10">
        <v>44621</v>
      </c>
      <c r="D2955" s="9" t="str">
        <v>9544ce3b</v>
      </c>
      <c r="E2955" s="9" t="str">
        <f>_xlfn.XLOOKUP(D2955, Content!A:A, Content!C:C, "NONE")</f>
        <v>English</v>
      </c>
    </row>
    <row r="2956" spans="1:5" x14ac:dyDescent="0.3">
      <c r="A2956" s="9">
        <v>10290</v>
      </c>
      <c r="B2956" s="10" cm="1">
        <f t="array" ref="B2956">_xlfn._xlws.FILTER(Bookings!C:C, (Bookings!A:A=A2956) * (Bookings!D:D="New"), "NONE")</f>
        <v>44151</v>
      </c>
      <c r="C2956" s="10">
        <v>44652</v>
      </c>
      <c r="D2956" s="9" t="str">
        <v>fa1a76a3</v>
      </c>
      <c r="E2956" s="9" t="str">
        <f>_xlfn.XLOOKUP(D2956, Content!A:A, Content!C:C, "NONE")</f>
        <v>Tamil</v>
      </c>
    </row>
    <row r="2957" spans="1:5" x14ac:dyDescent="0.3">
      <c r="A2957" s="9">
        <v>10290</v>
      </c>
      <c r="B2957" s="10" cm="1">
        <f t="array" ref="B2957">_xlfn._xlws.FILTER(Bookings!C:C, (Bookings!A:A=A2957) * (Bookings!D:D="New"), "NONE")</f>
        <v>44151</v>
      </c>
      <c r="C2957" s="10">
        <v>45047</v>
      </c>
      <c r="D2957" s="9" t="str">
        <v>b142e834</v>
      </c>
      <c r="E2957" s="9" t="str">
        <f>_xlfn.XLOOKUP(D2957, Content!A:A, Content!C:C, "NONE")</f>
        <v>Hindi</v>
      </c>
    </row>
    <row r="2958" spans="1:5" x14ac:dyDescent="0.3">
      <c r="A2958" s="9">
        <v>10290</v>
      </c>
      <c r="B2958" s="10" cm="1">
        <f t="array" ref="B2958">_xlfn._xlws.FILTER(Bookings!C:C, (Bookings!A:A=A2958) * (Bookings!D:D="New"), "NONE")</f>
        <v>44151</v>
      </c>
      <c r="C2958" s="10">
        <v>45627</v>
      </c>
      <c r="D2958" s="9" t="str">
        <v>74c9ff93</v>
      </c>
      <c r="E2958" s="9" t="str">
        <f>_xlfn.XLOOKUP(D2958, Content!A:A, Content!C:C, "NONE")</f>
        <v>English</v>
      </c>
    </row>
    <row r="2959" spans="1:5" x14ac:dyDescent="0.3">
      <c r="A2959" s="9">
        <v>10290</v>
      </c>
      <c r="B2959" s="10" cm="1">
        <f t="array" ref="B2959">_xlfn._xlws.FILTER(Bookings!C:C, (Bookings!A:A=A2959) * (Bookings!D:D="New"), "NONE")</f>
        <v>44151</v>
      </c>
      <c r="C2959" s="10">
        <v>44621</v>
      </c>
      <c r="D2959" s="9" t="str">
        <v>4cfd0dd8</v>
      </c>
      <c r="E2959" s="9" t="str">
        <f>_xlfn.XLOOKUP(D2959, Content!A:A, Content!C:C, "NONE")</f>
        <v>Kannada</v>
      </c>
    </row>
    <row r="2960" spans="1:5" x14ac:dyDescent="0.3">
      <c r="A2960" s="9">
        <v>10290</v>
      </c>
      <c r="B2960" s="10" cm="1">
        <f t="array" ref="B2960">_xlfn._xlws.FILTER(Bookings!C:C, (Bookings!A:A=A2960) * (Bookings!D:D="New"), "NONE")</f>
        <v>44151</v>
      </c>
      <c r="C2960" s="10">
        <v>45627</v>
      </c>
      <c r="D2960" s="9" t="str">
        <v>fd1ad95a</v>
      </c>
      <c r="E2960" s="9" t="str">
        <f>_xlfn.XLOOKUP(D2960, Content!A:A, Content!C:C, "NONE")</f>
        <v>English</v>
      </c>
    </row>
    <row r="2961" spans="1:5" x14ac:dyDescent="0.3">
      <c r="A2961" s="9">
        <v>10290</v>
      </c>
      <c r="B2961" s="10" cm="1">
        <f t="array" ref="B2961">_xlfn._xlws.FILTER(Bookings!C:C, (Bookings!A:A=A2961) * (Bookings!D:D="New"), "NONE")</f>
        <v>44151</v>
      </c>
      <c r="C2961" s="10">
        <v>44743</v>
      </c>
      <c r="D2961" s="9" t="str">
        <v>6fc6d737</v>
      </c>
      <c r="E2961" s="9" t="str">
        <f>_xlfn.XLOOKUP(D2961, Content!A:A, Content!C:C, "NONE")</f>
        <v>Malayalam</v>
      </c>
    </row>
    <row r="2962" spans="1:5" x14ac:dyDescent="0.3">
      <c r="A2962" s="9">
        <v>10290</v>
      </c>
      <c r="B2962" s="10" cm="1">
        <f t="array" ref="B2962">_xlfn._xlws.FILTER(Bookings!C:C, (Bookings!A:A=A2962) * (Bookings!D:D="New"), "NONE")</f>
        <v>44151</v>
      </c>
      <c r="C2962" s="10">
        <v>44835</v>
      </c>
      <c r="D2962" s="9" t="str">
        <v>4130ea10</v>
      </c>
      <c r="E2962" s="9" t="str">
        <f>_xlfn.XLOOKUP(D2962, Content!A:A, Content!C:C, "NONE")</f>
        <v>Kannada</v>
      </c>
    </row>
    <row r="2963" spans="1:5" x14ac:dyDescent="0.3">
      <c r="A2963" s="9">
        <v>10290</v>
      </c>
      <c r="B2963" s="10" cm="1">
        <f t="array" ref="B2963">_xlfn._xlws.FILTER(Bookings!C:C, (Bookings!A:A=A2963) * (Bookings!D:D="New"), "NONE")</f>
        <v>44151</v>
      </c>
      <c r="C2963" s="10">
        <v>44958</v>
      </c>
      <c r="D2963" s="9" t="str">
        <v>8ce0be18</v>
      </c>
      <c r="E2963" s="9" t="str">
        <f>_xlfn.XLOOKUP(D2963, Content!A:A, Content!C:C, "NONE")</f>
        <v>Telugu</v>
      </c>
    </row>
    <row r="2964" spans="1:5" x14ac:dyDescent="0.3">
      <c r="A2964" s="9">
        <v>10291</v>
      </c>
      <c r="B2964" s="10" cm="1">
        <f t="array" ref="B2964">_xlfn._xlws.FILTER(Bookings!C:C, (Bookings!A:A=A2964) * (Bookings!D:D="New"), "NONE")</f>
        <v>45006</v>
      </c>
      <c r="C2964" s="10">
        <v>45413</v>
      </c>
      <c r="D2964" s="9" t="str">
        <v>19351768</v>
      </c>
      <c r="E2964" s="9" t="str">
        <f>_xlfn.XLOOKUP(D2964, Content!A:A, Content!C:C, "NONE")</f>
        <v>Malayalam</v>
      </c>
    </row>
    <row r="2965" spans="1:5" x14ac:dyDescent="0.3">
      <c r="A2965" s="9">
        <v>10291</v>
      </c>
      <c r="B2965" s="10" cm="1">
        <f t="array" ref="B2965">_xlfn._xlws.FILTER(Bookings!C:C, (Bookings!A:A=A2965) * (Bookings!D:D="New"), "NONE")</f>
        <v>45006</v>
      </c>
      <c r="C2965" s="10">
        <v>44652</v>
      </c>
      <c r="D2965" s="9" t="str">
        <v>fda707e0</v>
      </c>
      <c r="E2965" s="9" t="str">
        <f>_xlfn.XLOOKUP(D2965, Content!A:A, Content!C:C, "NONE")</f>
        <v>Tamil</v>
      </c>
    </row>
    <row r="2966" spans="1:5" x14ac:dyDescent="0.3">
      <c r="A2966" s="9">
        <v>10291</v>
      </c>
      <c r="B2966" s="10" cm="1">
        <f t="array" ref="B2966">_xlfn._xlws.FILTER(Bookings!C:C, (Bookings!A:A=A2966) * (Bookings!D:D="New"), "NONE")</f>
        <v>45006</v>
      </c>
      <c r="C2966" s="10">
        <v>45474</v>
      </c>
      <c r="D2966" s="9" t="str">
        <v>f83fb848</v>
      </c>
      <c r="E2966" s="9" t="str">
        <f>_xlfn.XLOOKUP(D2966, Content!A:A, Content!C:C, "NONE")</f>
        <v>Malayalam</v>
      </c>
    </row>
    <row r="2967" spans="1:5" x14ac:dyDescent="0.3">
      <c r="A2967" s="9">
        <v>10291</v>
      </c>
      <c r="B2967" s="10" cm="1">
        <f t="array" ref="B2967">_xlfn._xlws.FILTER(Bookings!C:C, (Bookings!A:A=A2967) * (Bookings!D:D="New"), "NONE")</f>
        <v>45006</v>
      </c>
      <c r="C2967" s="10">
        <v>44958</v>
      </c>
      <c r="D2967" s="9" t="str">
        <v>fe99e0ba</v>
      </c>
      <c r="E2967" s="9" t="str">
        <f>_xlfn.XLOOKUP(D2967, Content!A:A, Content!C:C, "NONE")</f>
        <v>English</v>
      </c>
    </row>
    <row r="2968" spans="1:5" x14ac:dyDescent="0.3">
      <c r="A2968" s="9">
        <v>10291</v>
      </c>
      <c r="B2968" s="10" cm="1">
        <f t="array" ref="B2968">_xlfn._xlws.FILTER(Bookings!C:C, (Bookings!A:A=A2968) * (Bookings!D:D="New"), "NONE")</f>
        <v>45006</v>
      </c>
      <c r="C2968" s="10">
        <v>45078</v>
      </c>
      <c r="D2968" s="9" t="str">
        <v>6fc6d737</v>
      </c>
      <c r="E2968" s="9" t="str">
        <f>_xlfn.XLOOKUP(D2968, Content!A:A, Content!C:C, "NONE")</f>
        <v>Malayalam</v>
      </c>
    </row>
    <row r="2969" spans="1:5" x14ac:dyDescent="0.3">
      <c r="A2969" s="9">
        <v>10291</v>
      </c>
      <c r="B2969" s="10" cm="1">
        <f t="array" ref="B2969">_xlfn._xlws.FILTER(Bookings!C:C, (Bookings!A:A=A2969) * (Bookings!D:D="New"), "NONE")</f>
        <v>45006</v>
      </c>
      <c r="C2969" s="10">
        <v>44621</v>
      </c>
      <c r="D2969" s="9" t="str">
        <v>1187d074</v>
      </c>
      <c r="E2969" s="9" t="str">
        <f>_xlfn.XLOOKUP(D2969, Content!A:A, Content!C:C, "NONE")</f>
        <v>English</v>
      </c>
    </row>
    <row r="2970" spans="1:5" x14ac:dyDescent="0.3">
      <c r="A2970" s="9">
        <v>10291</v>
      </c>
      <c r="B2970" s="10" cm="1">
        <f t="array" ref="B2970">_xlfn._xlws.FILTER(Bookings!C:C, (Bookings!A:A=A2970) * (Bookings!D:D="New"), "NONE")</f>
        <v>45006</v>
      </c>
      <c r="C2970" s="10">
        <v>45383</v>
      </c>
      <c r="D2970" s="9" t="str">
        <v>618d5c47</v>
      </c>
      <c r="E2970" s="9" t="str">
        <f>_xlfn.XLOOKUP(D2970, Content!A:A, Content!C:C, "NONE")</f>
        <v>Hindi</v>
      </c>
    </row>
    <row r="2971" spans="1:5" x14ac:dyDescent="0.3">
      <c r="A2971" s="9">
        <v>10291</v>
      </c>
      <c r="B2971" s="10" cm="1">
        <f t="array" ref="B2971">_xlfn._xlws.FILTER(Bookings!C:C, (Bookings!A:A=A2971) * (Bookings!D:D="New"), "NONE")</f>
        <v>45006</v>
      </c>
      <c r="C2971" s="10">
        <v>44621</v>
      </c>
      <c r="D2971" s="9" t="str">
        <v>2fa395f5</v>
      </c>
      <c r="E2971" s="9" t="str">
        <f>_xlfn.XLOOKUP(D2971, Content!A:A, Content!C:C, "NONE")</f>
        <v>Telugu</v>
      </c>
    </row>
    <row r="2972" spans="1:5" x14ac:dyDescent="0.3">
      <c r="A2972" s="9">
        <v>10291</v>
      </c>
      <c r="B2972" s="10" cm="1">
        <f t="array" ref="B2972">_xlfn._xlws.FILTER(Bookings!C:C, (Bookings!A:A=A2972) * (Bookings!D:D="New"), "NONE")</f>
        <v>45006</v>
      </c>
      <c r="C2972" s="10">
        <v>45231</v>
      </c>
      <c r="D2972" s="9" t="str">
        <v>67b09f1b</v>
      </c>
      <c r="E2972" s="9" t="str">
        <f>_xlfn.XLOOKUP(D2972, Content!A:A, Content!C:C, "NONE")</f>
        <v>English</v>
      </c>
    </row>
    <row r="2973" spans="1:5" x14ac:dyDescent="0.3">
      <c r="A2973" s="9">
        <v>10291</v>
      </c>
      <c r="B2973" s="10" cm="1">
        <f t="array" ref="B2973">_xlfn._xlws.FILTER(Bookings!C:C, (Bookings!A:A=A2973) * (Bookings!D:D="New"), "NONE")</f>
        <v>45006</v>
      </c>
      <c r="C2973" s="10">
        <v>44896</v>
      </c>
      <c r="D2973" s="9" t="str">
        <v>0cbc4720</v>
      </c>
      <c r="E2973" s="9" t="str">
        <f>_xlfn.XLOOKUP(D2973, Content!A:A, Content!C:C, "NONE")</f>
        <v>Hindi</v>
      </c>
    </row>
    <row r="2974" spans="1:5" x14ac:dyDescent="0.3">
      <c r="A2974" s="9">
        <v>10291</v>
      </c>
      <c r="B2974" s="10" cm="1">
        <f t="array" ref="B2974">_xlfn._xlws.FILTER(Bookings!C:C, (Bookings!A:A=A2974) * (Bookings!D:D="New"), "NONE")</f>
        <v>45006</v>
      </c>
      <c r="C2974" s="10">
        <v>45017</v>
      </c>
      <c r="D2974" s="9" t="str">
        <v>af4e0c6c</v>
      </c>
      <c r="E2974" s="9" t="str">
        <f>_xlfn.XLOOKUP(D2974, Content!A:A, Content!C:C, "NONE")</f>
        <v>Tamil</v>
      </c>
    </row>
    <row r="2975" spans="1:5" x14ac:dyDescent="0.3">
      <c r="A2975" s="9">
        <v>10291</v>
      </c>
      <c r="B2975" s="10" cm="1">
        <f t="array" ref="B2975">_xlfn._xlws.FILTER(Bookings!C:C, (Bookings!A:A=A2975) * (Bookings!D:D="New"), "NONE")</f>
        <v>45006</v>
      </c>
      <c r="C2975" s="10">
        <v>45505</v>
      </c>
      <c r="D2975" s="9" t="str">
        <v>566c44a8</v>
      </c>
      <c r="E2975" s="9" t="str">
        <f>_xlfn.XLOOKUP(D2975, Content!A:A, Content!C:C, "NONE")</f>
        <v>Tamil</v>
      </c>
    </row>
    <row r="2976" spans="1:5" x14ac:dyDescent="0.3">
      <c r="A2976" s="9">
        <v>10291</v>
      </c>
      <c r="B2976" s="10" cm="1">
        <f t="array" ref="B2976">_xlfn._xlws.FILTER(Bookings!C:C, (Bookings!A:A=A2976) * (Bookings!D:D="New"), "NONE")</f>
        <v>45006</v>
      </c>
      <c r="C2976" s="10">
        <v>45108</v>
      </c>
      <c r="D2976" s="9" t="str">
        <v>872a4423</v>
      </c>
      <c r="E2976" s="9" t="str">
        <f>_xlfn.XLOOKUP(D2976, Content!A:A, Content!C:C, "NONE")</f>
        <v>Hindi</v>
      </c>
    </row>
    <row r="2977" spans="1:5" x14ac:dyDescent="0.3">
      <c r="A2977" s="9">
        <v>10291</v>
      </c>
      <c r="B2977" s="10" cm="1">
        <f t="array" ref="B2977">_xlfn._xlws.FILTER(Bookings!C:C, (Bookings!A:A=A2977) * (Bookings!D:D="New"), "NONE")</f>
        <v>45006</v>
      </c>
      <c r="C2977" s="10">
        <v>44866</v>
      </c>
      <c r="D2977" s="9" t="str">
        <v>2888a95e</v>
      </c>
      <c r="E2977" s="9" t="str">
        <f>_xlfn.XLOOKUP(D2977, Content!A:A, Content!C:C, "NONE")</f>
        <v>Tamil</v>
      </c>
    </row>
    <row r="2978" spans="1:5" x14ac:dyDescent="0.3">
      <c r="A2978" s="9">
        <v>10292</v>
      </c>
      <c r="B2978" s="10" cm="1">
        <f t="array" ref="B2978">_xlfn._xlws.FILTER(Bookings!C:C, (Bookings!A:A=A2978) * (Bookings!D:D="New"), "NONE")</f>
        <v>45012</v>
      </c>
      <c r="C2978" s="10">
        <v>45231</v>
      </c>
      <c r="D2978" s="9" t="str">
        <v>9452bf77</v>
      </c>
      <c r="E2978" s="9" t="str">
        <f>_xlfn.XLOOKUP(D2978, Content!A:A, Content!C:C, "NONE")</f>
        <v>English</v>
      </c>
    </row>
    <row r="2979" spans="1:5" x14ac:dyDescent="0.3">
      <c r="A2979" s="9">
        <v>10292</v>
      </c>
      <c r="B2979" s="10" cm="1">
        <f t="array" ref="B2979">_xlfn._xlws.FILTER(Bookings!C:C, (Bookings!A:A=A2979) * (Bookings!D:D="New"), "NONE")</f>
        <v>45012</v>
      </c>
      <c r="C2979" s="10">
        <v>45017</v>
      </c>
      <c r="D2979" s="9" t="str">
        <v>7fb18db3</v>
      </c>
      <c r="E2979" s="9" t="str">
        <f>_xlfn.XLOOKUP(D2979, Content!A:A, Content!C:C, "NONE")</f>
        <v>Hindi</v>
      </c>
    </row>
    <row r="2980" spans="1:5" x14ac:dyDescent="0.3">
      <c r="A2980" s="9">
        <v>10292</v>
      </c>
      <c r="B2980" s="10" cm="1">
        <f t="array" ref="B2980">_xlfn._xlws.FILTER(Bookings!C:C, (Bookings!A:A=A2980) * (Bookings!D:D="New"), "NONE")</f>
        <v>45012</v>
      </c>
      <c r="C2980" s="10">
        <v>44682</v>
      </c>
      <c r="D2980" s="9" t="str">
        <v>1b7fe76a</v>
      </c>
      <c r="E2980" s="9" t="str">
        <f>_xlfn.XLOOKUP(D2980, Content!A:A, Content!C:C, "NONE")</f>
        <v>Kannada</v>
      </c>
    </row>
    <row r="2981" spans="1:5" x14ac:dyDescent="0.3">
      <c r="A2981" s="9">
        <v>10292</v>
      </c>
      <c r="B2981" s="10" cm="1">
        <f t="array" ref="B2981">_xlfn._xlws.FILTER(Bookings!C:C, (Bookings!A:A=A2981) * (Bookings!D:D="New"), "NONE")</f>
        <v>45012</v>
      </c>
      <c r="C2981" s="10">
        <v>45444</v>
      </c>
      <c r="D2981" s="9" t="str">
        <v>fa1a76a3</v>
      </c>
      <c r="E2981" s="9" t="str">
        <f>_xlfn.XLOOKUP(D2981, Content!A:A, Content!C:C, "NONE")</f>
        <v>Tamil</v>
      </c>
    </row>
    <row r="2982" spans="1:5" x14ac:dyDescent="0.3">
      <c r="A2982" s="9">
        <v>10292</v>
      </c>
      <c r="B2982" s="10" cm="1">
        <f t="array" ref="B2982">_xlfn._xlws.FILTER(Bookings!C:C, (Bookings!A:A=A2982) * (Bookings!D:D="New"), "NONE")</f>
        <v>45012</v>
      </c>
      <c r="C2982" s="10">
        <v>45597</v>
      </c>
      <c r="D2982" s="9" t="str">
        <v>8ab4abc6</v>
      </c>
      <c r="E2982" s="9" t="str">
        <f>_xlfn.XLOOKUP(D2982, Content!A:A, Content!C:C, "NONE")</f>
        <v>Kannada</v>
      </c>
    </row>
    <row r="2983" spans="1:5" x14ac:dyDescent="0.3">
      <c r="A2983" s="9">
        <v>10293</v>
      </c>
      <c r="B2983" s="10" cm="1">
        <f t="array" ref="B2983">_xlfn._xlws.FILTER(Bookings!C:C, (Bookings!A:A=A2983) * (Bookings!D:D="New"), "NONE")</f>
        <v>44495</v>
      </c>
      <c r="C2983" s="10">
        <v>45536</v>
      </c>
      <c r="D2983" s="9" t="str">
        <v>6148f50b</v>
      </c>
      <c r="E2983" s="9" t="str">
        <f>_xlfn.XLOOKUP(D2983, Content!A:A, Content!C:C, "NONE")</f>
        <v>Tamil</v>
      </c>
    </row>
    <row r="2984" spans="1:5" x14ac:dyDescent="0.3">
      <c r="A2984" s="9">
        <v>10293</v>
      </c>
      <c r="B2984" s="10" cm="1">
        <f t="array" ref="B2984">_xlfn._xlws.FILTER(Bookings!C:C, (Bookings!A:A=A2984) * (Bookings!D:D="New"), "NONE")</f>
        <v>44495</v>
      </c>
      <c r="C2984" s="10">
        <v>45413</v>
      </c>
      <c r="D2984" s="9" t="str">
        <v>d6e6f4af</v>
      </c>
      <c r="E2984" s="9" t="str">
        <f>_xlfn.XLOOKUP(D2984, Content!A:A, Content!C:C, "NONE")</f>
        <v>Malayalam</v>
      </c>
    </row>
    <row r="2985" spans="1:5" x14ac:dyDescent="0.3">
      <c r="A2985" s="9">
        <v>10293</v>
      </c>
      <c r="B2985" s="10" cm="1">
        <f t="array" ref="B2985">_xlfn._xlws.FILTER(Bookings!C:C, (Bookings!A:A=A2985) * (Bookings!D:D="New"), "NONE")</f>
        <v>44495</v>
      </c>
      <c r="C2985" s="10">
        <v>44652</v>
      </c>
      <c r="D2985" s="9" t="str">
        <v>607da286</v>
      </c>
      <c r="E2985" s="9" t="str">
        <f>_xlfn.XLOOKUP(D2985, Content!A:A, Content!C:C, "NONE")</f>
        <v>Kannada</v>
      </c>
    </row>
    <row r="2986" spans="1:5" x14ac:dyDescent="0.3">
      <c r="A2986" s="9">
        <v>10293</v>
      </c>
      <c r="B2986" s="10" cm="1">
        <f t="array" ref="B2986">_xlfn._xlws.FILTER(Bookings!C:C, (Bookings!A:A=A2986) * (Bookings!D:D="New"), "NONE")</f>
        <v>44495</v>
      </c>
      <c r="C2986" s="10">
        <v>45444</v>
      </c>
      <c r="D2986" s="9" t="str">
        <v>f82d44ce</v>
      </c>
      <c r="E2986" s="9" t="str">
        <f>_xlfn.XLOOKUP(D2986, Content!A:A, Content!C:C, "NONE")</f>
        <v>Telugu</v>
      </c>
    </row>
    <row r="2987" spans="1:5" x14ac:dyDescent="0.3">
      <c r="A2987" s="9">
        <v>10293</v>
      </c>
      <c r="B2987" s="10" cm="1">
        <f t="array" ref="B2987">_xlfn._xlws.FILTER(Bookings!C:C, (Bookings!A:A=A2987) * (Bookings!D:D="New"), "NONE")</f>
        <v>44495</v>
      </c>
      <c r="C2987" s="10">
        <v>44958</v>
      </c>
      <c r="D2987" s="9" t="str">
        <v>3abe3a47</v>
      </c>
      <c r="E2987" s="9" t="str">
        <f>_xlfn.XLOOKUP(D2987, Content!A:A, Content!C:C, "NONE")</f>
        <v>English</v>
      </c>
    </row>
    <row r="2988" spans="1:5" x14ac:dyDescent="0.3">
      <c r="A2988" s="9">
        <v>10293</v>
      </c>
      <c r="B2988" s="10" cm="1">
        <f t="array" ref="B2988">_xlfn._xlws.FILTER(Bookings!C:C, (Bookings!A:A=A2988) * (Bookings!D:D="New"), "NONE")</f>
        <v>44495</v>
      </c>
      <c r="C2988" s="10">
        <v>45108</v>
      </c>
      <c r="D2988" s="9" t="str">
        <v>586db896</v>
      </c>
      <c r="E2988" s="9" t="str">
        <f>_xlfn.XLOOKUP(D2988, Content!A:A, Content!C:C, "NONE")</f>
        <v>Tamil</v>
      </c>
    </row>
    <row r="2989" spans="1:5" x14ac:dyDescent="0.3">
      <c r="A2989" s="9">
        <v>10293</v>
      </c>
      <c r="B2989" s="10" cm="1">
        <f t="array" ref="B2989">_xlfn._xlws.FILTER(Bookings!C:C, (Bookings!A:A=A2989) * (Bookings!D:D="New"), "NONE")</f>
        <v>44495</v>
      </c>
      <c r="C2989" s="10">
        <v>45139</v>
      </c>
      <c r="D2989" s="9" t="str">
        <v>c5c4fdf9</v>
      </c>
      <c r="E2989" s="9" t="str">
        <f>_xlfn.XLOOKUP(D2989, Content!A:A, Content!C:C, "NONE")</f>
        <v>Telugu</v>
      </c>
    </row>
    <row r="2990" spans="1:5" x14ac:dyDescent="0.3">
      <c r="A2990" s="9">
        <v>10293</v>
      </c>
      <c r="B2990" s="10" cm="1">
        <f t="array" ref="B2990">_xlfn._xlws.FILTER(Bookings!C:C, (Bookings!A:A=A2990) * (Bookings!D:D="New"), "NONE")</f>
        <v>44495</v>
      </c>
      <c r="C2990" s="10">
        <v>44958</v>
      </c>
      <c r="D2990" s="9" t="str">
        <v>b72e97f6</v>
      </c>
      <c r="E2990" s="9" t="str">
        <f>_xlfn.XLOOKUP(D2990, Content!A:A, Content!C:C, "NONE")</f>
        <v>Hindi</v>
      </c>
    </row>
    <row r="2991" spans="1:5" x14ac:dyDescent="0.3">
      <c r="A2991" s="9">
        <v>10293</v>
      </c>
      <c r="B2991" s="10" cm="1">
        <f t="array" ref="B2991">_xlfn._xlws.FILTER(Bookings!C:C, (Bookings!A:A=A2991) * (Bookings!D:D="New"), "NONE")</f>
        <v>44495</v>
      </c>
      <c r="C2991" s="10">
        <v>45597</v>
      </c>
      <c r="D2991" s="9" t="str">
        <v>fcc640cb</v>
      </c>
      <c r="E2991" s="9" t="str">
        <f>_xlfn.XLOOKUP(D2991, Content!A:A, Content!C:C, "NONE")</f>
        <v>English</v>
      </c>
    </row>
    <row r="2992" spans="1:5" x14ac:dyDescent="0.3">
      <c r="A2992" s="9">
        <v>10293</v>
      </c>
      <c r="B2992" s="10" cm="1">
        <f t="array" ref="B2992">_xlfn._xlws.FILTER(Bookings!C:C, (Bookings!A:A=A2992) * (Bookings!D:D="New"), "NONE")</f>
        <v>44495</v>
      </c>
      <c r="C2992" s="10">
        <v>44958</v>
      </c>
      <c r="D2992" s="9" t="str">
        <v>1b7fe76a</v>
      </c>
      <c r="E2992" s="9" t="str">
        <f>_xlfn.XLOOKUP(D2992, Content!A:A, Content!C:C, "NONE")</f>
        <v>Kannada</v>
      </c>
    </row>
    <row r="2993" spans="1:5" x14ac:dyDescent="0.3">
      <c r="A2993" s="9">
        <v>10293</v>
      </c>
      <c r="B2993" s="10" cm="1">
        <f t="array" ref="B2993">_xlfn._xlws.FILTER(Bookings!C:C, (Bookings!A:A=A2993) * (Bookings!D:D="New"), "NONE")</f>
        <v>44495</v>
      </c>
      <c r="C2993" s="10">
        <v>45566</v>
      </c>
      <c r="D2993" s="9" t="str">
        <v>f72d44e6</v>
      </c>
      <c r="E2993" s="9" t="str">
        <f>_xlfn.XLOOKUP(D2993, Content!A:A, Content!C:C, "NONE")</f>
        <v>Malayalam</v>
      </c>
    </row>
    <row r="2994" spans="1:5" x14ac:dyDescent="0.3">
      <c r="A2994" s="9">
        <v>10293</v>
      </c>
      <c r="B2994" s="10" cm="1">
        <f t="array" ref="B2994">_xlfn._xlws.FILTER(Bookings!C:C, (Bookings!A:A=A2994) * (Bookings!D:D="New"), "NONE")</f>
        <v>44495</v>
      </c>
      <c r="C2994" s="10">
        <v>45597</v>
      </c>
      <c r="D2994" s="9" t="str">
        <v>9c8c4c67</v>
      </c>
      <c r="E2994" s="9" t="str">
        <f>_xlfn.XLOOKUP(D2994, Content!A:A, Content!C:C, "NONE")</f>
        <v>English</v>
      </c>
    </row>
    <row r="2995" spans="1:5" x14ac:dyDescent="0.3">
      <c r="A2995" s="9">
        <v>10293</v>
      </c>
      <c r="B2995" s="10" cm="1">
        <f t="array" ref="B2995">_xlfn._xlws.FILTER(Bookings!C:C, (Bookings!A:A=A2995) * (Bookings!D:D="New"), "NONE")</f>
        <v>44495</v>
      </c>
      <c r="C2995" s="10">
        <v>45474</v>
      </c>
      <c r="D2995" s="9" t="str">
        <v>67b09f1b</v>
      </c>
      <c r="E2995" s="9" t="str">
        <f>_xlfn.XLOOKUP(D2995, Content!A:A, Content!C:C, "NONE")</f>
        <v>English</v>
      </c>
    </row>
    <row r="2996" spans="1:5" x14ac:dyDescent="0.3">
      <c r="A2996" s="9">
        <v>10293</v>
      </c>
      <c r="B2996" s="10" cm="1">
        <f t="array" ref="B2996">_xlfn._xlws.FILTER(Bookings!C:C, (Bookings!A:A=A2996) * (Bookings!D:D="New"), "NONE")</f>
        <v>44495</v>
      </c>
      <c r="C2996" s="10">
        <v>45627</v>
      </c>
      <c r="D2996" s="9" t="str">
        <v>4130ea10</v>
      </c>
      <c r="E2996" s="9" t="str">
        <f>_xlfn.XLOOKUP(D2996, Content!A:A, Content!C:C, "NONE")</f>
        <v>Kannada</v>
      </c>
    </row>
    <row r="2997" spans="1:5" x14ac:dyDescent="0.3">
      <c r="A2997" s="9">
        <v>10293</v>
      </c>
      <c r="B2997" s="10" cm="1">
        <f t="array" ref="B2997">_xlfn._xlws.FILTER(Bookings!C:C, (Bookings!A:A=A2997) * (Bookings!D:D="New"), "NONE")</f>
        <v>44495</v>
      </c>
      <c r="C2997" s="10">
        <v>44896</v>
      </c>
      <c r="D2997" s="9" t="str">
        <v>f6d69d19</v>
      </c>
      <c r="E2997" s="9" t="str">
        <f>_xlfn.XLOOKUP(D2997, Content!A:A, Content!C:C, "NONE")</f>
        <v>English</v>
      </c>
    </row>
    <row r="2998" spans="1:5" x14ac:dyDescent="0.3">
      <c r="A2998" s="9">
        <v>10294</v>
      </c>
      <c r="B2998" s="10" cm="1">
        <f t="array" ref="B2998">_xlfn._xlws.FILTER(Bookings!C:C, (Bookings!A:A=A2998) * (Bookings!D:D="New"), "NONE")</f>
        <v>43979</v>
      </c>
      <c r="C2998" s="10">
        <v>45078</v>
      </c>
      <c r="D2998" s="9" t="str">
        <v>459528e0</v>
      </c>
      <c r="E2998" s="9" t="str">
        <f>_xlfn.XLOOKUP(D2998, Content!A:A, Content!C:C, "NONE")</f>
        <v>English</v>
      </c>
    </row>
    <row r="2999" spans="1:5" x14ac:dyDescent="0.3">
      <c r="A2999" s="9">
        <v>10294</v>
      </c>
      <c r="B2999" s="10" cm="1">
        <f t="array" ref="B2999">_xlfn._xlws.FILTER(Bookings!C:C, (Bookings!A:A=A2999) * (Bookings!D:D="New"), "NONE")</f>
        <v>43979</v>
      </c>
      <c r="C2999" s="10">
        <v>45292</v>
      </c>
      <c r="D2999" s="9" t="str">
        <v>6148f50b</v>
      </c>
      <c r="E2999" s="9" t="str">
        <f>_xlfn.XLOOKUP(D2999, Content!A:A, Content!C:C, "NONE")</f>
        <v>Tamil</v>
      </c>
    </row>
    <row r="3000" spans="1:5" x14ac:dyDescent="0.3">
      <c r="A3000" s="9">
        <v>10294</v>
      </c>
      <c r="B3000" s="10" cm="1">
        <f t="array" ref="B3000">_xlfn._xlws.FILTER(Bookings!C:C, (Bookings!A:A=A3000) * (Bookings!D:D="New"), "NONE")</f>
        <v>43979</v>
      </c>
      <c r="C3000" s="10">
        <v>44986</v>
      </c>
      <c r="D3000" s="9" t="str">
        <v>8ce0be18</v>
      </c>
      <c r="E3000" s="9" t="str">
        <f>_xlfn.XLOOKUP(D3000, Content!A:A, Content!C:C, "NONE")</f>
        <v>Telugu</v>
      </c>
    </row>
    <row r="3001" spans="1:5" x14ac:dyDescent="0.3">
      <c r="A3001" s="9">
        <v>10294</v>
      </c>
      <c r="B3001" s="10" cm="1">
        <f t="array" ref="B3001">_xlfn._xlws.FILTER(Bookings!C:C, (Bookings!A:A=A3001) * (Bookings!D:D="New"), "NONE")</f>
        <v>43979</v>
      </c>
      <c r="C3001" s="10">
        <v>45383</v>
      </c>
      <c r="D3001" s="9" t="str">
        <v>ed012678</v>
      </c>
      <c r="E3001" s="9" t="str">
        <f>_xlfn.XLOOKUP(D3001, Content!A:A, Content!C:C, "NONE")</f>
        <v>Telugu</v>
      </c>
    </row>
    <row r="3002" spans="1:5" x14ac:dyDescent="0.3">
      <c r="A3002" s="9">
        <v>10294</v>
      </c>
      <c r="B3002" s="10" cm="1">
        <f t="array" ref="B3002">_xlfn._xlws.FILTER(Bookings!C:C, (Bookings!A:A=A3002) * (Bookings!D:D="New"), "NONE")</f>
        <v>43979</v>
      </c>
      <c r="C3002" s="10">
        <v>44621</v>
      </c>
      <c r="D3002" s="9" t="str">
        <v>b49e8b74</v>
      </c>
      <c r="E3002" s="9" t="str">
        <f>_xlfn.XLOOKUP(D3002, Content!A:A, Content!C:C, "NONE")</f>
        <v>English</v>
      </c>
    </row>
    <row r="3003" spans="1:5" x14ac:dyDescent="0.3">
      <c r="A3003" s="9">
        <v>10294</v>
      </c>
      <c r="B3003" s="10" cm="1">
        <f t="array" ref="B3003">_xlfn._xlws.FILTER(Bookings!C:C, (Bookings!A:A=A3003) * (Bookings!D:D="New"), "NONE")</f>
        <v>43979</v>
      </c>
      <c r="C3003" s="10">
        <v>44593</v>
      </c>
      <c r="D3003" s="9" t="str">
        <v>10101146</v>
      </c>
      <c r="E3003" s="9" t="str">
        <f>_xlfn.XLOOKUP(D3003, Content!A:A, Content!C:C, "NONE")</f>
        <v>Telugu</v>
      </c>
    </row>
    <row r="3004" spans="1:5" x14ac:dyDescent="0.3">
      <c r="A3004" s="9">
        <v>10294</v>
      </c>
      <c r="B3004" s="10" cm="1">
        <f t="array" ref="B3004">_xlfn._xlws.FILTER(Bookings!C:C, (Bookings!A:A=A3004) * (Bookings!D:D="New"), "NONE")</f>
        <v>43979</v>
      </c>
      <c r="C3004" s="10">
        <v>44866</v>
      </c>
      <c r="D3004" s="9" t="str">
        <v>fc3255a1</v>
      </c>
      <c r="E3004" s="9" t="str">
        <f>_xlfn.XLOOKUP(D3004, Content!A:A, Content!C:C, "NONE")</f>
        <v>English</v>
      </c>
    </row>
    <row r="3005" spans="1:5" x14ac:dyDescent="0.3">
      <c r="A3005" s="9">
        <v>10294</v>
      </c>
      <c r="B3005" s="10" cm="1">
        <f t="array" ref="B3005">_xlfn._xlws.FILTER(Bookings!C:C, (Bookings!A:A=A3005) * (Bookings!D:D="New"), "NONE")</f>
        <v>43979</v>
      </c>
      <c r="C3005" s="10">
        <v>44866</v>
      </c>
      <c r="D3005" s="9" t="str">
        <v>67b09f1b</v>
      </c>
      <c r="E3005" s="9" t="str">
        <f>_xlfn.XLOOKUP(D3005, Content!A:A, Content!C:C, "NONE")</f>
        <v>English</v>
      </c>
    </row>
    <row r="3006" spans="1:5" x14ac:dyDescent="0.3">
      <c r="A3006" s="9">
        <v>10294</v>
      </c>
      <c r="B3006" s="10" cm="1">
        <f t="array" ref="B3006">_xlfn._xlws.FILTER(Bookings!C:C, (Bookings!A:A=A3006) * (Bookings!D:D="New"), "NONE")</f>
        <v>43979</v>
      </c>
      <c r="C3006" s="10">
        <v>45566</v>
      </c>
      <c r="D3006" s="9" t="str">
        <v>872a4423</v>
      </c>
      <c r="E3006" s="9" t="str">
        <f>_xlfn.XLOOKUP(D3006, Content!A:A, Content!C:C, "NONE")</f>
        <v>Hindi</v>
      </c>
    </row>
    <row r="3007" spans="1:5" x14ac:dyDescent="0.3">
      <c r="A3007" s="9">
        <v>10294</v>
      </c>
      <c r="B3007" s="10" cm="1">
        <f t="array" ref="B3007">_xlfn._xlws.FILTER(Bookings!C:C, (Bookings!A:A=A3007) * (Bookings!D:D="New"), "NONE")</f>
        <v>43979</v>
      </c>
      <c r="C3007" s="10">
        <v>45261</v>
      </c>
      <c r="D3007" s="9" t="str">
        <v>982b8061</v>
      </c>
      <c r="E3007" s="9" t="str">
        <f>_xlfn.XLOOKUP(D3007, Content!A:A, Content!C:C, "NONE")</f>
        <v>Malayalam</v>
      </c>
    </row>
    <row r="3008" spans="1:5" x14ac:dyDescent="0.3">
      <c r="A3008" s="9">
        <v>10294</v>
      </c>
      <c r="B3008" s="10" cm="1">
        <f t="array" ref="B3008">_xlfn._xlws.FILTER(Bookings!C:C, (Bookings!A:A=A3008) * (Bookings!D:D="New"), "NONE")</f>
        <v>43979</v>
      </c>
      <c r="C3008" s="10">
        <v>45200</v>
      </c>
      <c r="D3008" s="9" t="str">
        <v>f83fb848</v>
      </c>
      <c r="E3008" s="9" t="str">
        <f>_xlfn.XLOOKUP(D3008, Content!A:A, Content!C:C, "NONE")</f>
        <v>Malayalam</v>
      </c>
    </row>
    <row r="3009" spans="1:5" x14ac:dyDescent="0.3">
      <c r="A3009" s="9">
        <v>10294</v>
      </c>
      <c r="B3009" s="10" cm="1">
        <f t="array" ref="B3009">_xlfn._xlws.FILTER(Bookings!C:C, (Bookings!A:A=A3009) * (Bookings!D:D="New"), "NONE")</f>
        <v>43979</v>
      </c>
      <c r="C3009" s="10">
        <v>44652</v>
      </c>
      <c r="D3009" s="9" t="str">
        <v>5b93d799</v>
      </c>
      <c r="E3009" s="9" t="str">
        <f>_xlfn.XLOOKUP(D3009, Content!A:A, Content!C:C, "NONE")</f>
        <v>English</v>
      </c>
    </row>
    <row r="3010" spans="1:5" x14ac:dyDescent="0.3">
      <c r="A3010" s="9">
        <v>10294</v>
      </c>
      <c r="B3010" s="10" cm="1">
        <f t="array" ref="B3010">_xlfn._xlws.FILTER(Bookings!C:C, (Bookings!A:A=A3010) * (Bookings!D:D="New"), "NONE")</f>
        <v>43979</v>
      </c>
      <c r="C3010" s="10">
        <v>45444</v>
      </c>
      <c r="D3010" s="9" t="str">
        <v>b72e97f6</v>
      </c>
      <c r="E3010" s="9" t="str">
        <f>_xlfn.XLOOKUP(D3010, Content!A:A, Content!C:C, "NONE")</f>
        <v>Hindi</v>
      </c>
    </row>
    <row r="3011" spans="1:5" x14ac:dyDescent="0.3">
      <c r="A3011" s="9">
        <v>10294</v>
      </c>
      <c r="B3011" s="10" cm="1">
        <f t="array" ref="B3011">_xlfn._xlws.FILTER(Bookings!C:C, (Bookings!A:A=A3011) * (Bookings!D:D="New"), "NONE")</f>
        <v>43979</v>
      </c>
      <c r="C3011" s="10">
        <v>44682</v>
      </c>
      <c r="D3011" s="9" t="str">
        <v>2888a95e</v>
      </c>
      <c r="E3011" s="9" t="str">
        <f>_xlfn.XLOOKUP(D3011, Content!A:A, Content!C:C, "NONE")</f>
        <v>Tamil</v>
      </c>
    </row>
    <row r="3012" spans="1:5" x14ac:dyDescent="0.3">
      <c r="A3012" s="9">
        <v>10294</v>
      </c>
      <c r="B3012" s="10" cm="1">
        <f t="array" ref="B3012">_xlfn._xlws.FILTER(Bookings!C:C, (Bookings!A:A=A3012) * (Bookings!D:D="New"), "NONE")</f>
        <v>43979</v>
      </c>
      <c r="C3012" s="10">
        <v>45444</v>
      </c>
      <c r="D3012" s="9" t="str">
        <v>2fa395f5</v>
      </c>
      <c r="E3012" s="9" t="str">
        <f>_xlfn.XLOOKUP(D3012, Content!A:A, Content!C:C, "NONE")</f>
        <v>Telugu</v>
      </c>
    </row>
    <row r="3013" spans="1:5" x14ac:dyDescent="0.3">
      <c r="A3013" s="9">
        <v>10295</v>
      </c>
      <c r="B3013" s="10" cm="1">
        <f t="array" ref="B3013">_xlfn._xlws.FILTER(Bookings!C:C, (Bookings!A:A=A3013) * (Bookings!D:D="New"), "NONE")</f>
        <v>44228</v>
      </c>
      <c r="C3013" s="10">
        <v>45566</v>
      </c>
      <c r="D3013" s="9" t="str">
        <v>7fc77e90</v>
      </c>
      <c r="E3013" s="9" t="str">
        <f>_xlfn.XLOOKUP(D3013, Content!A:A, Content!C:C, "NONE")</f>
        <v>Malayalam</v>
      </c>
    </row>
    <row r="3014" spans="1:5" x14ac:dyDescent="0.3">
      <c r="A3014" s="9">
        <v>10295</v>
      </c>
      <c r="B3014" s="10" cm="1">
        <f t="array" ref="B3014">_xlfn._xlws.FILTER(Bookings!C:C, (Bookings!A:A=A3014) * (Bookings!D:D="New"), "NONE")</f>
        <v>44228</v>
      </c>
      <c r="C3014" s="10">
        <v>44958</v>
      </c>
      <c r="D3014" s="9" t="str">
        <v>6fc6d737</v>
      </c>
      <c r="E3014" s="9" t="str">
        <f>_xlfn.XLOOKUP(D3014, Content!A:A, Content!C:C, "NONE")</f>
        <v>Malayalam</v>
      </c>
    </row>
    <row r="3015" spans="1:5" x14ac:dyDescent="0.3">
      <c r="A3015" s="9">
        <v>10295</v>
      </c>
      <c r="B3015" s="10" cm="1">
        <f t="array" ref="B3015">_xlfn._xlws.FILTER(Bookings!C:C, (Bookings!A:A=A3015) * (Bookings!D:D="New"), "NONE")</f>
        <v>44228</v>
      </c>
      <c r="C3015" s="10">
        <v>45383</v>
      </c>
      <c r="D3015" s="9" t="str">
        <v>5b93d799</v>
      </c>
      <c r="E3015" s="9" t="str">
        <f>_xlfn.XLOOKUP(D3015, Content!A:A, Content!C:C, "NONE")</f>
        <v>English</v>
      </c>
    </row>
    <row r="3016" spans="1:5" x14ac:dyDescent="0.3">
      <c r="A3016" s="9">
        <v>10295</v>
      </c>
      <c r="B3016" s="10" cm="1">
        <f t="array" ref="B3016">_xlfn._xlws.FILTER(Bookings!C:C, (Bookings!A:A=A3016) * (Bookings!D:D="New"), "NONE")</f>
        <v>44228</v>
      </c>
      <c r="C3016" s="10">
        <v>45505</v>
      </c>
      <c r="D3016" s="9" t="str">
        <v>921da29a</v>
      </c>
      <c r="E3016" s="9" t="str">
        <f>_xlfn.XLOOKUP(D3016, Content!A:A, Content!C:C, "NONE")</f>
        <v>English</v>
      </c>
    </row>
    <row r="3017" spans="1:5" x14ac:dyDescent="0.3">
      <c r="A3017" s="9">
        <v>10295</v>
      </c>
      <c r="B3017" s="10" cm="1">
        <f t="array" ref="B3017">_xlfn._xlws.FILTER(Bookings!C:C, (Bookings!A:A=A3017) * (Bookings!D:D="New"), "NONE")</f>
        <v>44228</v>
      </c>
      <c r="C3017" s="10">
        <v>44562</v>
      </c>
      <c r="D3017" s="9" t="str">
        <v>7e543bc4</v>
      </c>
      <c r="E3017" s="9" t="str">
        <f>_xlfn.XLOOKUP(D3017, Content!A:A, Content!C:C, "NONE")</f>
        <v>Malayalam</v>
      </c>
    </row>
    <row r="3018" spans="1:5" x14ac:dyDescent="0.3">
      <c r="A3018" s="9">
        <v>10295</v>
      </c>
      <c r="B3018" s="10" cm="1">
        <f t="array" ref="B3018">_xlfn._xlws.FILTER(Bookings!C:C, (Bookings!A:A=A3018) * (Bookings!D:D="New"), "NONE")</f>
        <v>44228</v>
      </c>
      <c r="C3018" s="10">
        <v>44866</v>
      </c>
      <c r="D3018" s="9" t="str">
        <v>6cec19a5</v>
      </c>
      <c r="E3018" s="9" t="str">
        <f>_xlfn.XLOOKUP(D3018, Content!A:A, Content!C:C, "NONE")</f>
        <v>Malayalam</v>
      </c>
    </row>
    <row r="3019" spans="1:5" x14ac:dyDescent="0.3">
      <c r="A3019" s="9">
        <v>10296</v>
      </c>
      <c r="B3019" s="10" cm="1">
        <f t="array" ref="B3019">_xlfn._xlws.FILTER(Bookings!C:C, (Bookings!A:A=A3019) * (Bookings!D:D="New"), "NONE")</f>
        <v>44784</v>
      </c>
      <c r="C3019" s="10">
        <v>45170</v>
      </c>
      <c r="D3019" s="9" t="str">
        <v>ae026103</v>
      </c>
      <c r="E3019" s="9" t="str">
        <f>_xlfn.XLOOKUP(D3019, Content!A:A, Content!C:C, "NONE")</f>
        <v>Kannada</v>
      </c>
    </row>
    <row r="3020" spans="1:5" x14ac:dyDescent="0.3">
      <c r="A3020" s="9">
        <v>10296</v>
      </c>
      <c r="B3020" s="10" cm="1">
        <f t="array" ref="B3020">_xlfn._xlws.FILTER(Bookings!C:C, (Bookings!A:A=A3020) * (Bookings!D:D="New"), "NONE")</f>
        <v>44784</v>
      </c>
      <c r="C3020" s="10">
        <v>45170</v>
      </c>
      <c r="D3020" s="9" t="str">
        <v>0cbc4720</v>
      </c>
      <c r="E3020" s="9" t="str">
        <f>_xlfn.XLOOKUP(D3020, Content!A:A, Content!C:C, "NONE")</f>
        <v>Hindi</v>
      </c>
    </row>
    <row r="3021" spans="1:5" x14ac:dyDescent="0.3">
      <c r="A3021" s="9">
        <v>10296</v>
      </c>
      <c r="B3021" s="10" cm="1">
        <f t="array" ref="B3021">_xlfn._xlws.FILTER(Bookings!C:C, (Bookings!A:A=A3021) * (Bookings!D:D="New"), "NONE")</f>
        <v>44784</v>
      </c>
      <c r="C3021" s="10">
        <v>44774</v>
      </c>
      <c r="D3021" s="9" t="str">
        <v>5b93d799</v>
      </c>
      <c r="E3021" s="9" t="str">
        <f>_xlfn.XLOOKUP(D3021, Content!A:A, Content!C:C, "NONE")</f>
        <v>English</v>
      </c>
    </row>
    <row r="3022" spans="1:5" x14ac:dyDescent="0.3">
      <c r="A3022" s="9">
        <v>10296</v>
      </c>
      <c r="B3022" s="10" cm="1">
        <f t="array" ref="B3022">_xlfn._xlws.FILTER(Bookings!C:C, (Bookings!A:A=A3022) * (Bookings!D:D="New"), "NONE")</f>
        <v>44784</v>
      </c>
      <c r="C3022" s="10">
        <v>45017</v>
      </c>
      <c r="D3022" s="9" t="str">
        <v>3abe3a47</v>
      </c>
      <c r="E3022" s="9" t="str">
        <f>_xlfn.XLOOKUP(D3022, Content!A:A, Content!C:C, "NONE")</f>
        <v>English</v>
      </c>
    </row>
    <row r="3023" spans="1:5" x14ac:dyDescent="0.3">
      <c r="A3023" s="9">
        <v>10296</v>
      </c>
      <c r="B3023" s="10" cm="1">
        <f t="array" ref="B3023">_xlfn._xlws.FILTER(Bookings!C:C, (Bookings!A:A=A3023) * (Bookings!D:D="New"), "NONE")</f>
        <v>44784</v>
      </c>
      <c r="C3023" s="10">
        <v>44805</v>
      </c>
      <c r="D3023" s="9" t="str">
        <v>6fc6d737</v>
      </c>
      <c r="E3023" s="9" t="str">
        <f>_xlfn.XLOOKUP(D3023, Content!A:A, Content!C:C, "NONE")</f>
        <v>Malayalam</v>
      </c>
    </row>
    <row r="3024" spans="1:5" x14ac:dyDescent="0.3">
      <c r="A3024" s="9">
        <v>10296</v>
      </c>
      <c r="B3024" s="10" cm="1">
        <f t="array" ref="B3024">_xlfn._xlws.FILTER(Bookings!C:C, (Bookings!A:A=A3024) * (Bookings!D:D="New"), "NONE")</f>
        <v>44784</v>
      </c>
      <c r="C3024" s="10">
        <v>44621</v>
      </c>
      <c r="D3024" s="9" t="str">
        <v>ed012678</v>
      </c>
      <c r="E3024" s="9" t="str">
        <f>_xlfn.XLOOKUP(D3024, Content!A:A, Content!C:C, "NONE")</f>
        <v>Telugu</v>
      </c>
    </row>
    <row r="3025" spans="1:5" x14ac:dyDescent="0.3">
      <c r="A3025" s="9">
        <v>10296</v>
      </c>
      <c r="B3025" s="10" cm="1">
        <f t="array" ref="B3025">_xlfn._xlws.FILTER(Bookings!C:C, (Bookings!A:A=A3025) * (Bookings!D:D="New"), "NONE")</f>
        <v>44784</v>
      </c>
      <c r="C3025" s="10">
        <v>45536</v>
      </c>
      <c r="D3025" s="9" t="str">
        <v>e9c2f251</v>
      </c>
      <c r="E3025" s="9" t="str">
        <f>_xlfn.XLOOKUP(D3025, Content!A:A, Content!C:C, "NONE")</f>
        <v>Telugu</v>
      </c>
    </row>
    <row r="3026" spans="1:5" x14ac:dyDescent="0.3">
      <c r="A3026" s="9">
        <v>10296</v>
      </c>
      <c r="B3026" s="10" cm="1">
        <f t="array" ref="B3026">_xlfn._xlws.FILTER(Bookings!C:C, (Bookings!A:A=A3026) * (Bookings!D:D="New"), "NONE")</f>
        <v>44784</v>
      </c>
      <c r="C3026" s="10">
        <v>44805</v>
      </c>
      <c r="D3026" s="9" t="str">
        <v>39c8c16a</v>
      </c>
      <c r="E3026" s="9" t="str">
        <f>_xlfn.XLOOKUP(D3026, Content!A:A, Content!C:C, "NONE")</f>
        <v>Malayalam</v>
      </c>
    </row>
    <row r="3027" spans="1:5" x14ac:dyDescent="0.3">
      <c r="A3027" s="9">
        <v>10296</v>
      </c>
      <c r="B3027" s="10" cm="1">
        <f t="array" ref="B3027">_xlfn._xlws.FILTER(Bookings!C:C, (Bookings!A:A=A3027) * (Bookings!D:D="New"), "NONE")</f>
        <v>44784</v>
      </c>
      <c r="C3027" s="10">
        <v>45323</v>
      </c>
      <c r="D3027" s="9" t="str">
        <v>4cfd0dd8</v>
      </c>
      <c r="E3027" s="9" t="str">
        <f>_xlfn.XLOOKUP(D3027, Content!A:A, Content!C:C, "NONE")</f>
        <v>Kannada</v>
      </c>
    </row>
    <row r="3028" spans="1:5" x14ac:dyDescent="0.3">
      <c r="A3028" s="9">
        <v>10296</v>
      </c>
      <c r="B3028" s="10" cm="1">
        <f t="array" ref="B3028">_xlfn._xlws.FILTER(Bookings!C:C, (Bookings!A:A=A3028) * (Bookings!D:D="New"), "NONE")</f>
        <v>44784</v>
      </c>
      <c r="C3028" s="10">
        <v>45323</v>
      </c>
      <c r="D3028" s="9" t="str">
        <v>2f9c6d63</v>
      </c>
      <c r="E3028" s="9" t="str">
        <f>_xlfn.XLOOKUP(D3028, Content!A:A, Content!C:C, "NONE")</f>
        <v>Tamil</v>
      </c>
    </row>
    <row r="3029" spans="1:5" x14ac:dyDescent="0.3">
      <c r="A3029" s="9">
        <v>10297</v>
      </c>
      <c r="B3029" s="10" cm="1">
        <f t="array" ref="B3029">_xlfn._xlws.FILTER(Bookings!C:C, (Bookings!A:A=A3029) * (Bookings!D:D="New"), "NONE")</f>
        <v>44545</v>
      </c>
      <c r="C3029" s="10">
        <v>44652</v>
      </c>
      <c r="D3029" s="9" t="str">
        <v>10101146</v>
      </c>
      <c r="E3029" s="9" t="str">
        <f>_xlfn.XLOOKUP(D3029, Content!A:A, Content!C:C, "NONE")</f>
        <v>Telugu</v>
      </c>
    </row>
    <row r="3030" spans="1:5" x14ac:dyDescent="0.3">
      <c r="A3030" s="9">
        <v>10297</v>
      </c>
      <c r="B3030" s="10" cm="1">
        <f t="array" ref="B3030">_xlfn._xlws.FILTER(Bookings!C:C, (Bookings!A:A=A3030) * (Bookings!D:D="New"), "NONE")</f>
        <v>44545</v>
      </c>
      <c r="C3030" s="10">
        <v>45261</v>
      </c>
      <c r="D3030" s="9" t="str">
        <v>5988d89d</v>
      </c>
      <c r="E3030" s="9" t="str">
        <f>_xlfn.XLOOKUP(D3030, Content!A:A, Content!C:C, "NONE")</f>
        <v>Hindi</v>
      </c>
    </row>
    <row r="3031" spans="1:5" x14ac:dyDescent="0.3">
      <c r="A3031" s="9">
        <v>10297</v>
      </c>
      <c r="B3031" s="10" cm="1">
        <f t="array" ref="B3031">_xlfn._xlws.FILTER(Bookings!C:C, (Bookings!A:A=A3031) * (Bookings!D:D="New"), "NONE")</f>
        <v>44545</v>
      </c>
      <c r="C3031" s="10">
        <v>45200</v>
      </c>
      <c r="D3031" s="9" t="str">
        <v>fda707e0</v>
      </c>
      <c r="E3031" s="9" t="str">
        <f>_xlfn.XLOOKUP(D3031, Content!A:A, Content!C:C, "NONE")</f>
        <v>Tamil</v>
      </c>
    </row>
    <row r="3032" spans="1:5" x14ac:dyDescent="0.3">
      <c r="A3032" s="9">
        <v>10297</v>
      </c>
      <c r="B3032" s="10" cm="1">
        <f t="array" ref="B3032">_xlfn._xlws.FILTER(Bookings!C:C, (Bookings!A:A=A3032) * (Bookings!D:D="New"), "NONE")</f>
        <v>44545</v>
      </c>
      <c r="C3032" s="10">
        <v>44896</v>
      </c>
      <c r="D3032" s="9" t="str">
        <v>4130ea10</v>
      </c>
      <c r="E3032" s="9" t="str">
        <f>_xlfn.XLOOKUP(D3032, Content!A:A, Content!C:C, "NONE")</f>
        <v>Kannada</v>
      </c>
    </row>
    <row r="3033" spans="1:5" x14ac:dyDescent="0.3">
      <c r="A3033" s="9">
        <v>10297</v>
      </c>
      <c r="B3033" s="10" cm="1">
        <f t="array" ref="B3033">_xlfn._xlws.FILTER(Bookings!C:C, (Bookings!A:A=A3033) * (Bookings!D:D="New"), "NONE")</f>
        <v>44545</v>
      </c>
      <c r="C3033" s="10">
        <v>45108</v>
      </c>
      <c r="D3033" s="9" t="str">
        <v>872a4423</v>
      </c>
      <c r="E3033" s="9" t="str">
        <f>_xlfn.XLOOKUP(D3033, Content!A:A, Content!C:C, "NONE")</f>
        <v>Hindi</v>
      </c>
    </row>
    <row r="3034" spans="1:5" x14ac:dyDescent="0.3">
      <c r="A3034" s="9">
        <v>10297</v>
      </c>
      <c r="B3034" s="10" cm="1">
        <f t="array" ref="B3034">_xlfn._xlws.FILTER(Bookings!C:C, (Bookings!A:A=A3034) * (Bookings!D:D="New"), "NONE")</f>
        <v>44545</v>
      </c>
      <c r="C3034" s="10">
        <v>44805</v>
      </c>
      <c r="D3034" s="9" t="str">
        <v>9544ce3b</v>
      </c>
      <c r="E3034" s="9" t="str">
        <f>_xlfn.XLOOKUP(D3034, Content!A:A, Content!C:C, "NONE")</f>
        <v>English</v>
      </c>
    </row>
    <row r="3035" spans="1:5" x14ac:dyDescent="0.3">
      <c r="A3035" s="9">
        <v>10297</v>
      </c>
      <c r="B3035" s="10" cm="1">
        <f t="array" ref="B3035">_xlfn._xlws.FILTER(Bookings!C:C, (Bookings!A:A=A3035) * (Bookings!D:D="New"), "NONE")</f>
        <v>44545</v>
      </c>
      <c r="C3035" s="10">
        <v>45444</v>
      </c>
      <c r="D3035" s="9" t="str">
        <v>6fc6d737</v>
      </c>
      <c r="E3035" s="9" t="str">
        <f>_xlfn.XLOOKUP(D3035, Content!A:A, Content!C:C, "NONE")</f>
        <v>Malayalam</v>
      </c>
    </row>
    <row r="3036" spans="1:5" x14ac:dyDescent="0.3">
      <c r="A3036" s="9">
        <v>10297</v>
      </c>
      <c r="B3036" s="10" cm="1">
        <f t="array" ref="B3036">_xlfn._xlws.FILTER(Bookings!C:C, (Bookings!A:A=A3036) * (Bookings!D:D="New"), "NONE")</f>
        <v>44545</v>
      </c>
      <c r="C3036" s="10">
        <v>45292</v>
      </c>
      <c r="D3036" s="9" t="str">
        <v>f83fb848</v>
      </c>
      <c r="E3036" s="9" t="str">
        <f>_xlfn.XLOOKUP(D3036, Content!A:A, Content!C:C, "NONE")</f>
        <v>Malayalam</v>
      </c>
    </row>
    <row r="3037" spans="1:5" x14ac:dyDescent="0.3">
      <c r="A3037" s="9">
        <v>10297</v>
      </c>
      <c r="B3037" s="10" cm="1">
        <f t="array" ref="B3037">_xlfn._xlws.FILTER(Bookings!C:C, (Bookings!A:A=A3037) * (Bookings!D:D="New"), "NONE")</f>
        <v>44545</v>
      </c>
      <c r="C3037" s="10">
        <v>44896</v>
      </c>
      <c r="D3037" s="9" t="str">
        <v>40fb817f</v>
      </c>
      <c r="E3037" s="9" t="str">
        <f>_xlfn.XLOOKUP(D3037, Content!A:A, Content!C:C, "NONE")</f>
        <v>Kannada</v>
      </c>
    </row>
    <row r="3038" spans="1:5" x14ac:dyDescent="0.3">
      <c r="A3038" s="9">
        <v>10297</v>
      </c>
      <c r="B3038" s="10" cm="1">
        <f t="array" ref="B3038">_xlfn._xlws.FILTER(Bookings!C:C, (Bookings!A:A=A3038) * (Bookings!D:D="New"), "NONE")</f>
        <v>44545</v>
      </c>
      <c r="C3038" s="10">
        <v>44682</v>
      </c>
      <c r="D3038" s="9" t="str">
        <v>c9f9dfdb</v>
      </c>
      <c r="E3038" s="9" t="str">
        <f>_xlfn.XLOOKUP(D3038, Content!A:A, Content!C:C, "NONE")</f>
        <v>Kannada</v>
      </c>
    </row>
    <row r="3039" spans="1:5" x14ac:dyDescent="0.3">
      <c r="A3039" s="9">
        <v>10298</v>
      </c>
      <c r="B3039" s="10" cm="1">
        <f t="array" ref="B3039">_xlfn._xlws.FILTER(Bookings!C:C, (Bookings!A:A=A3039) * (Bookings!D:D="New"), "NONE")</f>
        <v>44437</v>
      </c>
      <c r="C3039" s="10">
        <v>44927</v>
      </c>
      <c r="D3039" s="9" t="str">
        <v>6148f50b</v>
      </c>
      <c r="E3039" s="9" t="str">
        <f>_xlfn.XLOOKUP(D3039, Content!A:A, Content!C:C, "NONE")</f>
        <v>Tamil</v>
      </c>
    </row>
    <row r="3040" spans="1:5" x14ac:dyDescent="0.3">
      <c r="A3040" s="9">
        <v>10298</v>
      </c>
      <c r="B3040" s="10" cm="1">
        <f t="array" ref="B3040">_xlfn._xlws.FILTER(Bookings!C:C, (Bookings!A:A=A3040) * (Bookings!D:D="New"), "NONE")</f>
        <v>44437</v>
      </c>
      <c r="C3040" s="10">
        <v>44958</v>
      </c>
      <c r="D3040" s="9" t="str">
        <v>b06fbc58</v>
      </c>
      <c r="E3040" s="9" t="str">
        <f>_xlfn.XLOOKUP(D3040, Content!A:A, Content!C:C, "NONE")</f>
        <v>Telugu</v>
      </c>
    </row>
    <row r="3041" spans="1:5" x14ac:dyDescent="0.3">
      <c r="A3041" s="9">
        <v>10298</v>
      </c>
      <c r="B3041" s="10" cm="1">
        <f t="array" ref="B3041">_xlfn._xlws.FILTER(Bookings!C:C, (Bookings!A:A=A3041) * (Bookings!D:D="New"), "NONE")</f>
        <v>44437</v>
      </c>
      <c r="C3041" s="10">
        <v>44958</v>
      </c>
      <c r="D3041" s="9" t="str">
        <v>6fc6d737</v>
      </c>
      <c r="E3041" s="9" t="str">
        <f>_xlfn.XLOOKUP(D3041, Content!A:A, Content!C:C, "NONE")</f>
        <v>Malayalam</v>
      </c>
    </row>
    <row r="3042" spans="1:5" x14ac:dyDescent="0.3">
      <c r="A3042" s="9">
        <v>10298</v>
      </c>
      <c r="B3042" s="10" cm="1">
        <f t="array" ref="B3042">_xlfn._xlws.FILTER(Bookings!C:C, (Bookings!A:A=A3042) * (Bookings!D:D="New"), "NONE")</f>
        <v>44437</v>
      </c>
      <c r="C3042" s="10">
        <v>45047</v>
      </c>
      <c r="D3042" s="9" t="str">
        <v>8ab4abc6</v>
      </c>
      <c r="E3042" s="9" t="str">
        <f>_xlfn.XLOOKUP(D3042, Content!A:A, Content!C:C, "NONE")</f>
        <v>Kannada</v>
      </c>
    </row>
    <row r="3043" spans="1:5" x14ac:dyDescent="0.3">
      <c r="A3043" s="9">
        <v>10298</v>
      </c>
      <c r="B3043" s="10" cm="1">
        <f t="array" ref="B3043">_xlfn._xlws.FILTER(Bookings!C:C, (Bookings!A:A=A3043) * (Bookings!D:D="New"), "NONE")</f>
        <v>44437</v>
      </c>
      <c r="C3043" s="10">
        <v>45170</v>
      </c>
      <c r="D3043" s="9" t="str">
        <v>a48a202b</v>
      </c>
      <c r="E3043" s="9" t="str">
        <f>_xlfn.XLOOKUP(D3043, Content!A:A, Content!C:C, "NONE")</f>
        <v>Telugu</v>
      </c>
    </row>
    <row r="3044" spans="1:5" x14ac:dyDescent="0.3">
      <c r="A3044" s="9">
        <v>10298</v>
      </c>
      <c r="B3044" s="10" cm="1">
        <f t="array" ref="B3044">_xlfn._xlws.FILTER(Bookings!C:C, (Bookings!A:A=A3044) * (Bookings!D:D="New"), "NONE")</f>
        <v>44437</v>
      </c>
      <c r="C3044" s="10">
        <v>45505</v>
      </c>
      <c r="D3044" s="9" t="str">
        <v>2e190b5a</v>
      </c>
      <c r="E3044" s="9" t="str">
        <f>_xlfn.XLOOKUP(D3044, Content!A:A, Content!C:C, "NONE")</f>
        <v>Tamil</v>
      </c>
    </row>
    <row r="3045" spans="1:5" x14ac:dyDescent="0.3">
      <c r="A3045" s="9">
        <v>10298</v>
      </c>
      <c r="B3045" s="10" cm="1">
        <f t="array" ref="B3045">_xlfn._xlws.FILTER(Bookings!C:C, (Bookings!A:A=A3045) * (Bookings!D:D="New"), "NONE")</f>
        <v>44437</v>
      </c>
      <c r="C3045" s="10">
        <v>45536</v>
      </c>
      <c r="D3045" s="9" t="str">
        <v>c324f9b4</v>
      </c>
      <c r="E3045" s="9" t="str">
        <f>_xlfn.XLOOKUP(D3045, Content!A:A, Content!C:C, "NONE")</f>
        <v>Tamil</v>
      </c>
    </row>
    <row r="3046" spans="1:5" x14ac:dyDescent="0.3">
      <c r="A3046" s="9">
        <v>10298</v>
      </c>
      <c r="B3046" s="10" cm="1">
        <f t="array" ref="B3046">_xlfn._xlws.FILTER(Bookings!C:C, (Bookings!A:A=A3046) * (Bookings!D:D="New"), "NONE")</f>
        <v>44437</v>
      </c>
      <c r="C3046" s="10">
        <v>45231</v>
      </c>
      <c r="D3046" s="9" t="str">
        <v>af4e0c6c</v>
      </c>
      <c r="E3046" s="9" t="str">
        <f>_xlfn.XLOOKUP(D3046, Content!A:A, Content!C:C, "NONE")</f>
        <v>Tamil</v>
      </c>
    </row>
    <row r="3047" spans="1:5" x14ac:dyDescent="0.3">
      <c r="A3047" s="9">
        <v>10298</v>
      </c>
      <c r="B3047" s="10" cm="1">
        <f t="array" ref="B3047">_xlfn._xlws.FILTER(Bookings!C:C, (Bookings!A:A=A3047) * (Bookings!D:D="New"), "NONE")</f>
        <v>44437</v>
      </c>
      <c r="C3047" s="10">
        <v>45505</v>
      </c>
      <c r="D3047" s="9" t="str">
        <v>e24dee1d</v>
      </c>
      <c r="E3047" s="9" t="str">
        <f>_xlfn.XLOOKUP(D3047, Content!A:A, Content!C:C, "NONE")</f>
        <v>Telugu</v>
      </c>
    </row>
    <row r="3048" spans="1:5" x14ac:dyDescent="0.3">
      <c r="A3048" s="9">
        <v>10298</v>
      </c>
      <c r="B3048" s="10" cm="1">
        <f t="array" ref="B3048">_xlfn._xlws.FILTER(Bookings!C:C, (Bookings!A:A=A3048) * (Bookings!D:D="New"), "NONE")</f>
        <v>44437</v>
      </c>
      <c r="C3048" s="10">
        <v>45383</v>
      </c>
      <c r="D3048" s="9" t="str">
        <v>e9c2f251</v>
      </c>
      <c r="E3048" s="9" t="str">
        <f>_xlfn.XLOOKUP(D3048, Content!A:A, Content!C:C, "NONE")</f>
        <v>Telugu</v>
      </c>
    </row>
    <row r="3049" spans="1:5" x14ac:dyDescent="0.3">
      <c r="A3049" s="9">
        <v>10298</v>
      </c>
      <c r="B3049" s="10" cm="1">
        <f t="array" ref="B3049">_xlfn._xlws.FILTER(Bookings!C:C, (Bookings!A:A=A3049) * (Bookings!D:D="New"), "NONE")</f>
        <v>44437</v>
      </c>
      <c r="C3049" s="10">
        <v>45078</v>
      </c>
      <c r="D3049" s="9" t="str">
        <v>18f2ed16</v>
      </c>
      <c r="E3049" s="9" t="str">
        <f>_xlfn.XLOOKUP(D3049, Content!A:A, Content!C:C, "NONE")</f>
        <v>Malayalam</v>
      </c>
    </row>
    <row r="3050" spans="1:5" x14ac:dyDescent="0.3">
      <c r="A3050" s="9">
        <v>10298</v>
      </c>
      <c r="B3050" s="10" cm="1">
        <f t="array" ref="B3050">_xlfn._xlws.FILTER(Bookings!C:C, (Bookings!A:A=A3050) * (Bookings!D:D="New"), "NONE")</f>
        <v>44437</v>
      </c>
      <c r="C3050" s="10">
        <v>45536</v>
      </c>
      <c r="D3050" s="9" t="str">
        <v>7495495f</v>
      </c>
      <c r="E3050" s="9" t="str">
        <f>_xlfn.XLOOKUP(D3050, Content!A:A, Content!C:C, "NONE")</f>
        <v>Malayalam</v>
      </c>
    </row>
    <row r="3051" spans="1:5" x14ac:dyDescent="0.3">
      <c r="A3051" s="9">
        <v>10299</v>
      </c>
      <c r="B3051" s="10" cm="1">
        <f t="array" ref="B3051">_xlfn._xlws.FILTER(Bookings!C:C, (Bookings!A:A=A3051) * (Bookings!D:D="New"), "NONE")</f>
        <v>44735</v>
      </c>
      <c r="C3051" s="10">
        <v>45474</v>
      </c>
      <c r="D3051" s="9" t="str">
        <v>7fd28e87</v>
      </c>
      <c r="E3051" s="9" t="str">
        <f>_xlfn.XLOOKUP(D3051, Content!A:A, Content!C:C, "NONE")</f>
        <v>Malayalam</v>
      </c>
    </row>
    <row r="3052" spans="1:5" x14ac:dyDescent="0.3">
      <c r="A3052" s="9">
        <v>10299</v>
      </c>
      <c r="B3052" s="10" cm="1">
        <f t="array" ref="B3052">_xlfn._xlws.FILTER(Bookings!C:C, (Bookings!A:A=A3052) * (Bookings!D:D="New"), "NONE")</f>
        <v>44735</v>
      </c>
      <c r="C3052" s="10">
        <v>44562</v>
      </c>
      <c r="D3052" s="9" t="str">
        <v>cc9d9893</v>
      </c>
      <c r="E3052" s="9" t="str">
        <f>_xlfn.XLOOKUP(D3052, Content!A:A, Content!C:C, "NONE")</f>
        <v>Malayalam</v>
      </c>
    </row>
    <row r="3053" spans="1:5" x14ac:dyDescent="0.3">
      <c r="A3053" s="9">
        <v>10299</v>
      </c>
      <c r="B3053" s="10" cm="1">
        <f t="array" ref="B3053">_xlfn._xlws.FILTER(Bookings!C:C, (Bookings!A:A=A3053) * (Bookings!D:D="New"), "NONE")</f>
        <v>44735</v>
      </c>
      <c r="C3053" s="10">
        <v>45536</v>
      </c>
      <c r="D3053" s="9" t="str">
        <v>75fa1246</v>
      </c>
      <c r="E3053" s="9" t="str">
        <f>_xlfn.XLOOKUP(D3053, Content!A:A, Content!C:C, "NONE")</f>
        <v>Tamil</v>
      </c>
    </row>
    <row r="3054" spans="1:5" x14ac:dyDescent="0.3">
      <c r="A3054" s="9">
        <v>10299</v>
      </c>
      <c r="B3054" s="10" cm="1">
        <f t="array" ref="B3054">_xlfn._xlws.FILTER(Bookings!C:C, (Bookings!A:A=A3054) * (Bookings!D:D="New"), "NONE")</f>
        <v>44735</v>
      </c>
      <c r="C3054" s="10">
        <v>44805</v>
      </c>
      <c r="D3054" s="9" t="str">
        <v>f83fb848</v>
      </c>
      <c r="E3054" s="9" t="str">
        <f>_xlfn.XLOOKUP(D3054, Content!A:A, Content!C:C, "NONE")</f>
        <v>Malayalam</v>
      </c>
    </row>
    <row r="3055" spans="1:5" x14ac:dyDescent="0.3">
      <c r="A3055" s="9">
        <v>10299</v>
      </c>
      <c r="B3055" s="10" cm="1">
        <f t="array" ref="B3055">_xlfn._xlws.FILTER(Bookings!C:C, (Bookings!A:A=A3055) * (Bookings!D:D="New"), "NONE")</f>
        <v>44735</v>
      </c>
      <c r="C3055" s="10">
        <v>44682</v>
      </c>
      <c r="D3055" s="9" t="str">
        <v>10101146</v>
      </c>
      <c r="E3055" s="9" t="str">
        <f>_xlfn.XLOOKUP(D3055, Content!A:A, Content!C:C, "NONE")</f>
        <v>Telugu</v>
      </c>
    </row>
    <row r="3056" spans="1:5" x14ac:dyDescent="0.3">
      <c r="A3056" s="9">
        <v>10299</v>
      </c>
      <c r="B3056" s="10" cm="1">
        <f t="array" ref="B3056">_xlfn._xlws.FILTER(Bookings!C:C, (Bookings!A:A=A3056) * (Bookings!D:D="New"), "NONE")</f>
        <v>44735</v>
      </c>
      <c r="C3056" s="10">
        <v>45231</v>
      </c>
      <c r="D3056" s="9" t="str">
        <v>ed012678</v>
      </c>
      <c r="E3056" s="9" t="str">
        <f>_xlfn.XLOOKUP(D3056, Content!A:A, Content!C:C, "NONE")</f>
        <v>Telugu</v>
      </c>
    </row>
    <row r="3057" spans="1:5" x14ac:dyDescent="0.3">
      <c r="A3057" s="9">
        <v>10299</v>
      </c>
      <c r="B3057" s="10" cm="1">
        <f t="array" ref="B3057">_xlfn._xlws.FILTER(Bookings!C:C, (Bookings!A:A=A3057) * (Bookings!D:D="New"), "NONE")</f>
        <v>44735</v>
      </c>
      <c r="C3057" s="10">
        <v>45078</v>
      </c>
      <c r="D3057" s="9" t="str">
        <v>8ce0be18</v>
      </c>
      <c r="E3057" s="9" t="str">
        <f>_xlfn.XLOOKUP(D3057, Content!A:A, Content!C:C, "NONE")</f>
        <v>Telugu</v>
      </c>
    </row>
    <row r="3058" spans="1:5" x14ac:dyDescent="0.3">
      <c r="A3058" s="9">
        <v>10299</v>
      </c>
      <c r="B3058" s="10" cm="1">
        <f t="array" ref="B3058">_xlfn._xlws.FILTER(Bookings!C:C, (Bookings!A:A=A3058) * (Bookings!D:D="New"), "NONE")</f>
        <v>44735</v>
      </c>
      <c r="C3058" s="10">
        <v>45078</v>
      </c>
      <c r="D3058" s="9" t="str">
        <v>ef45c45f</v>
      </c>
      <c r="E3058" s="9" t="str">
        <f>_xlfn.XLOOKUP(D3058, Content!A:A, Content!C:C, "NONE")</f>
        <v>Tamil</v>
      </c>
    </row>
    <row r="3059" spans="1:5" x14ac:dyDescent="0.3">
      <c r="A3059" s="9">
        <v>10299</v>
      </c>
      <c r="B3059" s="10" cm="1">
        <f t="array" ref="B3059">_xlfn._xlws.FILTER(Bookings!C:C, (Bookings!A:A=A3059) * (Bookings!D:D="New"), "NONE")</f>
        <v>44735</v>
      </c>
      <c r="C3059" s="10">
        <v>45261</v>
      </c>
      <c r="D3059" s="9" t="str">
        <v>459528e0</v>
      </c>
      <c r="E3059" s="9" t="str">
        <f>_xlfn.XLOOKUP(D3059, Content!A:A, Content!C:C, "NONE")</f>
        <v>English</v>
      </c>
    </row>
    <row r="3060" spans="1:5" x14ac:dyDescent="0.3">
      <c r="A3060" s="9">
        <v>10299</v>
      </c>
      <c r="B3060" s="10" cm="1">
        <f t="array" ref="B3060">_xlfn._xlws.FILTER(Bookings!C:C, (Bookings!A:A=A3060) * (Bookings!D:D="New"), "NONE")</f>
        <v>44735</v>
      </c>
      <c r="C3060" s="10">
        <v>45474</v>
      </c>
      <c r="D3060" s="9" t="str">
        <v>4130ea10</v>
      </c>
      <c r="E3060" s="9" t="str">
        <f>_xlfn.XLOOKUP(D3060, Content!A:A, Content!C:C, "NONE")</f>
        <v>Kannada</v>
      </c>
    </row>
    <row r="3061" spans="1:5" x14ac:dyDescent="0.3">
      <c r="A3061" s="9">
        <v>10299</v>
      </c>
      <c r="B3061" s="10" cm="1">
        <f t="array" ref="B3061">_xlfn._xlws.FILTER(Bookings!C:C, (Bookings!A:A=A3061) * (Bookings!D:D="New"), "NONE")</f>
        <v>44735</v>
      </c>
      <c r="C3061" s="10">
        <v>45597</v>
      </c>
      <c r="D3061" s="9" t="str">
        <v>fa1a76a3</v>
      </c>
      <c r="E3061" s="9" t="str">
        <f>_xlfn.XLOOKUP(D3061, Content!A:A, Content!C:C, "NONE")</f>
        <v>Tamil</v>
      </c>
    </row>
    <row r="3062" spans="1:5" x14ac:dyDescent="0.3">
      <c r="A3062" s="9">
        <v>10299</v>
      </c>
      <c r="B3062" s="10" cm="1">
        <f t="array" ref="B3062">_xlfn._xlws.FILTER(Bookings!C:C, (Bookings!A:A=A3062) * (Bookings!D:D="New"), "NONE")</f>
        <v>44735</v>
      </c>
      <c r="C3062" s="10">
        <v>45047</v>
      </c>
      <c r="D3062" s="9" t="str">
        <v>7e543bc4</v>
      </c>
      <c r="E3062" s="9" t="str">
        <f>_xlfn.XLOOKUP(D3062, Content!A:A, Content!C:C, "NONE")</f>
        <v>Malayalam</v>
      </c>
    </row>
  </sheetData>
  <autoFilter ref="A1:E1" xr:uid="{4573CBB6-B428-4028-8F68-A4E6DA56070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22DDF-2214-4EB4-9333-419C325278CD}">
  <dimension ref="A1:Q3062"/>
  <sheetViews>
    <sheetView workbookViewId="0">
      <selection activeCell="P5" sqref="P5"/>
    </sheetView>
  </sheetViews>
  <sheetFormatPr defaultColWidth="9.109375" defaultRowHeight="14.4" x14ac:dyDescent="0.3"/>
  <cols>
    <col min="1" max="1" width="11.44140625" style="9" bestFit="1" customWidth="1"/>
    <col min="2" max="2" width="11.21875" style="9" bestFit="1" customWidth="1"/>
    <col min="3" max="3" width="14.44140625" style="9" bestFit="1" customWidth="1"/>
    <col min="4" max="4" width="13.5546875" style="9" bestFit="1" customWidth="1"/>
    <col min="5" max="5" width="12" style="9" bestFit="1" customWidth="1"/>
    <col min="6" max="6" width="12.77734375" style="9" customWidth="1"/>
    <col min="7" max="7" width="9.109375" style="9"/>
    <col min="8" max="8" width="7" style="9" bestFit="1" customWidth="1"/>
    <col min="9" max="9" width="10.33203125" style="9" bestFit="1" customWidth="1"/>
    <col min="10" max="11" width="10" style="9" bestFit="1" customWidth="1"/>
    <col min="12" max="12" width="12" style="9" bestFit="1" customWidth="1"/>
    <col min="13" max="13" width="9.109375" style="9"/>
    <col min="14" max="14" width="13.5546875" style="9" bestFit="1" customWidth="1"/>
    <col min="15" max="15" width="15.77734375" style="9" bestFit="1" customWidth="1"/>
    <col min="16" max="16" width="15.6640625" style="9" bestFit="1" customWidth="1"/>
    <col min="17" max="16384" width="9.109375" style="9"/>
  </cols>
  <sheetData>
    <row r="1" spans="1:17" ht="100.8" x14ac:dyDescent="0.3">
      <c r="A1" s="8" t="str" cm="1">
        <f t="array" ref="A1:A3062">_xlfn._xlws.FILTER(Viewership!A:A, Viewership!A:A&lt;&gt;"")</f>
        <v>User ID</v>
      </c>
      <c r="B1" s="8" t="str" cm="1">
        <f t="array" ref="B1:B3062">_xlfn._xlws.FILTER(Viewership!B:B, Viewership!B:B&lt;&gt;"")</f>
        <v>Month</v>
      </c>
      <c r="C1" s="8" t="str" cm="1">
        <f t="array" ref="C1:C3062">_xlfn._xlws.FILTER(Viewership!C:C, Viewership!C:C&lt;&gt;"")</f>
        <v>Content ID</v>
      </c>
      <c r="D1" s="8" t="s">
        <v>2</v>
      </c>
      <c r="E1" s="8" t="s">
        <v>3</v>
      </c>
      <c r="F1" s="11"/>
      <c r="H1" s="8" t="str">
        <f>A1</f>
        <v>User ID</v>
      </c>
      <c r="I1" s="8" t="str">
        <f>B1</f>
        <v>Month</v>
      </c>
      <c r="J1" s="8" t="str">
        <f>C1</f>
        <v>Content ID</v>
      </c>
      <c r="K1" s="8" t="str">
        <f>D1</f>
        <v>Language</v>
      </c>
      <c r="L1" s="8" t="str">
        <f>E1</f>
        <v>Genre</v>
      </c>
      <c r="N1" s="4" t="s">
        <v>450</v>
      </c>
      <c r="O1" s="4" t="s">
        <v>451</v>
      </c>
      <c r="P1" s="4" t="s">
        <v>452</v>
      </c>
      <c r="Q1" s="28" t="s">
        <v>476</v>
      </c>
    </row>
    <row r="2" spans="1:17" x14ac:dyDescent="0.3">
      <c r="A2" s="9">
        <v>10000</v>
      </c>
      <c r="B2" s="10">
        <v>44805</v>
      </c>
      <c r="C2" s="9" t="str">
        <v>ae026103</v>
      </c>
      <c r="D2" s="9" t="str">
        <f>_xlfn.XLOOKUP(C2, Content!A:A, Content!C:C, "NONE")</f>
        <v>Kannada</v>
      </c>
      <c r="E2" s="9" t="str">
        <f>_xlfn.XLOOKUP(C2, Content!A:A, Content!D:D, "NONE")</f>
        <v>Comedy</v>
      </c>
      <c r="H2" s="9" cm="1">
        <f t="array" ref="H2:L1043">_xlfn._xlws.FILTER(A2:E3062, (YEAR(B2:B3062)=2022))</f>
        <v>10000</v>
      </c>
      <c r="I2" s="10">
        <v>44805</v>
      </c>
      <c r="J2" s="9" t="str">
        <v>ae026103</v>
      </c>
      <c r="K2" s="9" t="str">
        <v>Kannada</v>
      </c>
      <c r="L2" s="9" t="str">
        <v>Comedy</v>
      </c>
      <c r="N2" s="12" cm="1">
        <f t="array" ref="N2">SUM(--(FREQUENCY(IF((K2:K1043="Tamil") * (L2:L1043="Sci-Fi"), MATCH(J2:J1043&amp;H2:H1043, J2:J1043&amp;H2:H1043, 0)), MATCH(J2:J1043, J2:J1043, 0))&gt;=10))</f>
        <v>1</v>
      </c>
      <c r="O2" s="12" t="str" cm="1">
        <f t="array" ref="O2">INDEX(J2:J1043, MATCH(1, (K2:K1043="Tamil") * (L2:L1043="Sci-Fi") * (COUNTIFS(J2:J1043, J2:J1043, K2:K1043, "Tamil", L2:L1043, "Sci-Fi", H2:H1043, "&lt;&gt;"&amp;"")&gt;=10), 0))</f>
        <v>566c44a8</v>
      </c>
      <c r="P2" s="12" cm="1">
        <f t="array" ref="P2">SUM(--(FREQUENCY(IF((J2:J1043=O2) * (K2:K1043="Tamil") * (L2:L1043="Sci-Fi"), MATCH(H2:H1043,H2:H1043,0)), ROW(H2:H1043)-ROW(H2)+1)&gt;0))</f>
        <v>13</v>
      </c>
      <c r="Q2" s="9" cm="1">
        <f t="array" ref="Q2:Q14">_xlfn._xlws.FILTER(H2:H1043,J2:J1043=O2)</f>
        <v>10049</v>
      </c>
    </row>
    <row r="3" spans="1:17" x14ac:dyDescent="0.3">
      <c r="A3" s="9">
        <v>10000</v>
      </c>
      <c r="B3" s="10">
        <v>45292</v>
      </c>
      <c r="C3" s="9" t="str">
        <v>c5000cc1</v>
      </c>
      <c r="D3" s="9" t="str">
        <f>_xlfn.XLOOKUP(C3, Content!A:A, Content!C:C, "NONE")</f>
        <v>Malayalam</v>
      </c>
      <c r="E3" s="9" t="str">
        <f>_xlfn.XLOOKUP(C3, Content!A:A, Content!D:D, "NONE")</f>
        <v>Comedy</v>
      </c>
      <c r="H3" s="9">
        <v>10001</v>
      </c>
      <c r="I3" s="10">
        <v>44805</v>
      </c>
      <c r="J3" s="9" t="str">
        <v>6d98c117</v>
      </c>
      <c r="K3" s="9" t="str">
        <v>English</v>
      </c>
      <c r="L3" s="9" t="str">
        <v>Action</v>
      </c>
      <c r="Q3" s="9">
        <v>10053</v>
      </c>
    </row>
    <row r="4" spans="1:17" x14ac:dyDescent="0.3">
      <c r="A4" s="9">
        <v>10000</v>
      </c>
      <c r="B4" s="10">
        <v>45261</v>
      </c>
      <c r="C4" s="9" t="str">
        <v>cc777b0c</v>
      </c>
      <c r="D4" s="9" t="str">
        <f>_xlfn.XLOOKUP(C4, Content!A:A, Content!C:C, "NONE")</f>
        <v>Hindi</v>
      </c>
      <c r="E4" s="9" t="str">
        <f>_xlfn.XLOOKUP(C4, Content!A:A, Content!D:D, "NONE")</f>
        <v>Thriller</v>
      </c>
      <c r="H4" s="9">
        <v>10001</v>
      </c>
      <c r="I4" s="10">
        <v>44896</v>
      </c>
      <c r="J4" s="9" t="str">
        <v>459528e0</v>
      </c>
      <c r="K4" s="9" t="str">
        <v>English</v>
      </c>
      <c r="L4" s="9" t="str">
        <v>Documentary</v>
      </c>
      <c r="Q4" s="9">
        <v>10066</v>
      </c>
    </row>
    <row r="5" spans="1:17" x14ac:dyDescent="0.3">
      <c r="A5" s="9">
        <v>10000</v>
      </c>
      <c r="B5" s="10">
        <v>45170</v>
      </c>
      <c r="C5" s="9" t="str">
        <v>7fd28e87</v>
      </c>
      <c r="D5" s="9" t="str">
        <f>_xlfn.XLOOKUP(C5, Content!A:A, Content!C:C, "NONE")</f>
        <v>Malayalam</v>
      </c>
      <c r="E5" s="9" t="str">
        <f>_xlfn.XLOOKUP(C5, Content!A:A, Content!D:D, "NONE")</f>
        <v>Romance</v>
      </c>
      <c r="H5" s="9">
        <v>10001</v>
      </c>
      <c r="I5" s="10">
        <v>44805</v>
      </c>
      <c r="J5" s="9" t="str">
        <v>577b4107</v>
      </c>
      <c r="K5" s="9" t="str">
        <v>Malayalam</v>
      </c>
      <c r="L5" s="9" t="str">
        <v>Sci-Fi</v>
      </c>
      <c r="Q5" s="9">
        <v>10108</v>
      </c>
    </row>
    <row r="6" spans="1:17" x14ac:dyDescent="0.3">
      <c r="A6" s="9">
        <v>10000</v>
      </c>
      <c r="B6" s="10">
        <v>45505</v>
      </c>
      <c r="C6" s="9" t="str">
        <v>7495495f</v>
      </c>
      <c r="D6" s="9" t="str">
        <f>_xlfn.XLOOKUP(C6, Content!A:A, Content!C:C, "NONE")</f>
        <v>Malayalam</v>
      </c>
      <c r="E6" s="9" t="str">
        <f>_xlfn.XLOOKUP(C6, Content!A:A, Content!D:D, "NONE")</f>
        <v>Horror</v>
      </c>
      <c r="H6" s="9">
        <v>10001</v>
      </c>
      <c r="I6" s="10">
        <v>44682</v>
      </c>
      <c r="J6" s="9" t="str">
        <v>9452bf77</v>
      </c>
      <c r="K6" s="9" t="str">
        <v>English</v>
      </c>
      <c r="L6" s="9" t="str">
        <v>Horror</v>
      </c>
      <c r="Q6" s="9">
        <v>10139</v>
      </c>
    </row>
    <row r="7" spans="1:17" x14ac:dyDescent="0.3">
      <c r="A7" s="9">
        <v>10001</v>
      </c>
      <c r="B7" s="10">
        <v>44805</v>
      </c>
      <c r="C7" s="9" t="str">
        <v>6d98c117</v>
      </c>
      <c r="D7" s="9" t="str">
        <f>_xlfn.XLOOKUP(C7, Content!A:A, Content!C:C, "NONE")</f>
        <v>English</v>
      </c>
      <c r="E7" s="9" t="str">
        <f>_xlfn.XLOOKUP(C7, Content!A:A, Content!D:D, "NONE")</f>
        <v>Action</v>
      </c>
      <c r="H7" s="9">
        <v>10001</v>
      </c>
      <c r="I7" s="10">
        <v>44896</v>
      </c>
      <c r="J7" s="9" t="str">
        <v>18f2ed16</v>
      </c>
      <c r="K7" s="9" t="str">
        <v>Malayalam</v>
      </c>
      <c r="L7" s="9" t="str">
        <v>Comedy</v>
      </c>
      <c r="Q7" s="9">
        <v>10152</v>
      </c>
    </row>
    <row r="8" spans="1:17" x14ac:dyDescent="0.3">
      <c r="A8" s="9">
        <v>10001</v>
      </c>
      <c r="B8" s="10">
        <v>45170</v>
      </c>
      <c r="C8" s="9" t="str">
        <v>2aac9072</v>
      </c>
      <c r="D8" s="9" t="str">
        <f>_xlfn.XLOOKUP(C8, Content!A:A, Content!C:C, "NONE")</f>
        <v>English</v>
      </c>
      <c r="E8" s="9" t="str">
        <f>_xlfn.XLOOKUP(C8, Content!A:A, Content!D:D, "NONE")</f>
        <v>Comedy</v>
      </c>
      <c r="H8" s="9">
        <v>10002</v>
      </c>
      <c r="I8" s="10">
        <v>44835</v>
      </c>
      <c r="J8" s="9" t="str">
        <v>607da286</v>
      </c>
      <c r="K8" s="9" t="str">
        <v>Kannada</v>
      </c>
      <c r="L8" s="9" t="str">
        <v>Drama</v>
      </c>
      <c r="Q8" s="9">
        <v>10219</v>
      </c>
    </row>
    <row r="9" spans="1:17" x14ac:dyDescent="0.3">
      <c r="A9" s="9">
        <v>10001</v>
      </c>
      <c r="B9" s="10">
        <v>44896</v>
      </c>
      <c r="C9" s="9" t="str">
        <v>459528e0</v>
      </c>
      <c r="D9" s="9" t="str">
        <f>_xlfn.XLOOKUP(C9, Content!A:A, Content!C:C, "NONE")</f>
        <v>English</v>
      </c>
      <c r="E9" s="9" t="str">
        <f>_xlfn.XLOOKUP(C9, Content!A:A, Content!D:D, "NONE")</f>
        <v>Documentary</v>
      </c>
      <c r="H9" s="9">
        <v>10002</v>
      </c>
      <c r="I9" s="10">
        <v>44621</v>
      </c>
      <c r="J9" s="9" t="str">
        <v>6cec19a5</v>
      </c>
      <c r="K9" s="9" t="str">
        <v>Malayalam</v>
      </c>
      <c r="L9" s="9" t="str">
        <v>Drama</v>
      </c>
      <c r="Q9" s="9">
        <v>10225</v>
      </c>
    </row>
    <row r="10" spans="1:17" x14ac:dyDescent="0.3">
      <c r="A10" s="9">
        <v>10001</v>
      </c>
      <c r="B10" s="10">
        <v>44805</v>
      </c>
      <c r="C10" s="9" t="str">
        <v>577b4107</v>
      </c>
      <c r="D10" s="9" t="str">
        <f>_xlfn.XLOOKUP(C10, Content!A:A, Content!C:C, "NONE")</f>
        <v>Malayalam</v>
      </c>
      <c r="E10" s="9" t="str">
        <f>_xlfn.XLOOKUP(C10, Content!A:A, Content!D:D, "NONE")</f>
        <v>Sci-Fi</v>
      </c>
      <c r="H10" s="9">
        <v>10002</v>
      </c>
      <c r="I10" s="10">
        <v>44835</v>
      </c>
      <c r="J10" s="9" t="str">
        <v>74c9ff93</v>
      </c>
      <c r="K10" s="9" t="str">
        <v>English</v>
      </c>
      <c r="L10" s="9" t="str">
        <v>Horror</v>
      </c>
      <c r="Q10" s="9">
        <v>10235</v>
      </c>
    </row>
    <row r="11" spans="1:17" x14ac:dyDescent="0.3">
      <c r="A11" s="9">
        <v>10001</v>
      </c>
      <c r="B11" s="10">
        <v>45261</v>
      </c>
      <c r="C11" s="9" t="str">
        <v>fa1a76a3</v>
      </c>
      <c r="D11" s="9" t="str">
        <f>_xlfn.XLOOKUP(C11, Content!A:A, Content!C:C, "NONE")</f>
        <v>Tamil</v>
      </c>
      <c r="E11" s="9" t="str">
        <f>_xlfn.XLOOKUP(C11, Content!A:A, Content!D:D, "NONE")</f>
        <v>Action</v>
      </c>
      <c r="H11" s="9">
        <v>10002</v>
      </c>
      <c r="I11" s="10">
        <v>44743</v>
      </c>
      <c r="J11" s="9" t="str">
        <v>591bdfe5</v>
      </c>
      <c r="K11" s="9" t="str">
        <v>Kannada</v>
      </c>
      <c r="L11" s="9" t="str">
        <v>Drama</v>
      </c>
      <c r="Q11" s="9">
        <v>10266</v>
      </c>
    </row>
    <row r="12" spans="1:17" x14ac:dyDescent="0.3">
      <c r="A12" s="9">
        <v>10001</v>
      </c>
      <c r="B12" s="10">
        <v>45139</v>
      </c>
      <c r="C12" s="9" t="str">
        <v>b9f74c1c</v>
      </c>
      <c r="D12" s="9" t="str">
        <f>_xlfn.XLOOKUP(C12, Content!A:A, Content!C:C, "NONE")</f>
        <v>Malayalam</v>
      </c>
      <c r="E12" s="9" t="str">
        <f>_xlfn.XLOOKUP(C12, Content!A:A, Content!D:D, "NONE")</f>
        <v>Comedy</v>
      </c>
      <c r="H12" s="9">
        <v>10002</v>
      </c>
      <c r="I12" s="10">
        <v>44866</v>
      </c>
      <c r="J12" s="9" t="str">
        <v>a4c168f1</v>
      </c>
      <c r="K12" s="9" t="str">
        <v>Telugu</v>
      </c>
      <c r="L12" s="9" t="str">
        <v>Drama</v>
      </c>
      <c r="Q12" s="9">
        <v>10270</v>
      </c>
    </row>
    <row r="13" spans="1:17" x14ac:dyDescent="0.3">
      <c r="A13" s="9">
        <v>10001</v>
      </c>
      <c r="B13" s="10">
        <v>44682</v>
      </c>
      <c r="C13" s="9" t="str">
        <v>9452bf77</v>
      </c>
      <c r="D13" s="9" t="str">
        <f>_xlfn.XLOOKUP(C13, Content!A:A, Content!C:C, "NONE")</f>
        <v>English</v>
      </c>
      <c r="E13" s="9" t="str">
        <f>_xlfn.XLOOKUP(C13, Content!A:A, Content!D:D, "NONE")</f>
        <v>Horror</v>
      </c>
      <c r="H13" s="9">
        <v>10003</v>
      </c>
      <c r="I13" s="10">
        <v>44652</v>
      </c>
      <c r="J13" s="9" t="str">
        <v>10101146</v>
      </c>
      <c r="K13" s="9" t="str">
        <v>Telugu</v>
      </c>
      <c r="L13" s="9" t="str">
        <v>Comedy</v>
      </c>
      <c r="Q13" s="9">
        <v>10276</v>
      </c>
    </row>
    <row r="14" spans="1:17" x14ac:dyDescent="0.3">
      <c r="A14" s="9">
        <v>10001</v>
      </c>
      <c r="B14" s="10">
        <v>45566</v>
      </c>
      <c r="C14" s="9" t="str">
        <v>a4c168f1</v>
      </c>
      <c r="D14" s="9" t="str">
        <f>_xlfn.XLOOKUP(C14, Content!A:A, Content!C:C, "NONE")</f>
        <v>Telugu</v>
      </c>
      <c r="E14" s="9" t="str">
        <f>_xlfn.XLOOKUP(C14, Content!A:A, Content!D:D, "NONE")</f>
        <v>Drama</v>
      </c>
      <c r="H14" s="9">
        <v>10003</v>
      </c>
      <c r="I14" s="10">
        <v>44774</v>
      </c>
      <c r="J14" s="9" t="str">
        <v>7bc7f2c7</v>
      </c>
      <c r="K14" s="9" t="str">
        <v>Tamil</v>
      </c>
      <c r="L14" s="9" t="str">
        <v>Drama</v>
      </c>
      <c r="Q14" s="9">
        <v>10289</v>
      </c>
    </row>
    <row r="15" spans="1:17" x14ac:dyDescent="0.3">
      <c r="A15" s="9">
        <v>10001</v>
      </c>
      <c r="B15" s="10">
        <v>44896</v>
      </c>
      <c r="C15" s="9" t="str">
        <v>18f2ed16</v>
      </c>
      <c r="D15" s="9" t="str">
        <f>_xlfn.XLOOKUP(C15, Content!A:A, Content!C:C, "NONE")</f>
        <v>Malayalam</v>
      </c>
      <c r="E15" s="9" t="str">
        <f>_xlfn.XLOOKUP(C15, Content!A:A, Content!D:D, "NONE")</f>
        <v>Comedy</v>
      </c>
      <c r="H15" s="9">
        <v>10004</v>
      </c>
      <c r="I15" s="10">
        <v>44774</v>
      </c>
      <c r="J15" s="9" t="str">
        <v>c5000cc1</v>
      </c>
      <c r="K15" s="9" t="str">
        <v>Malayalam</v>
      </c>
      <c r="L15" s="9" t="str">
        <v>Comedy</v>
      </c>
    </row>
    <row r="16" spans="1:17" x14ac:dyDescent="0.3">
      <c r="A16" s="9">
        <v>10002</v>
      </c>
      <c r="B16" s="10">
        <v>45627</v>
      </c>
      <c r="C16" s="9" t="str">
        <v>fe8686d0</v>
      </c>
      <c r="D16" s="9" t="str">
        <f>_xlfn.XLOOKUP(C16, Content!A:A, Content!C:C, "NONE")</f>
        <v>Telugu</v>
      </c>
      <c r="E16" s="9" t="str">
        <f>_xlfn.XLOOKUP(C16, Content!A:A, Content!D:D, "NONE")</f>
        <v>Horror</v>
      </c>
      <c r="H16" s="9">
        <v>10004</v>
      </c>
      <c r="I16" s="10">
        <v>44593</v>
      </c>
      <c r="J16" s="9" t="str">
        <v>10101146</v>
      </c>
      <c r="K16" s="9" t="str">
        <v>Telugu</v>
      </c>
      <c r="L16" s="9" t="str">
        <v>Comedy</v>
      </c>
    </row>
    <row r="17" spans="1:12" x14ac:dyDescent="0.3">
      <c r="A17" s="9">
        <v>10002</v>
      </c>
      <c r="B17" s="10">
        <v>45597</v>
      </c>
      <c r="C17" s="9" t="str">
        <v>2e190b5a</v>
      </c>
      <c r="D17" s="9" t="str">
        <f>_xlfn.XLOOKUP(C17, Content!A:A, Content!C:C, "NONE")</f>
        <v>Tamil</v>
      </c>
      <c r="E17" s="9" t="str">
        <f>_xlfn.XLOOKUP(C17, Content!A:A, Content!D:D, "NONE")</f>
        <v>Drama</v>
      </c>
      <c r="H17" s="9">
        <v>10004</v>
      </c>
      <c r="I17" s="10">
        <v>44593</v>
      </c>
      <c r="J17" s="9" t="str">
        <v>e24dee1d</v>
      </c>
      <c r="K17" s="9" t="str">
        <v>Telugu</v>
      </c>
      <c r="L17" s="9" t="str">
        <v>Documentary</v>
      </c>
    </row>
    <row r="18" spans="1:12" x14ac:dyDescent="0.3">
      <c r="A18" s="9">
        <v>10002</v>
      </c>
      <c r="B18" s="10">
        <v>44835</v>
      </c>
      <c r="C18" s="9" t="str">
        <v>607da286</v>
      </c>
      <c r="D18" s="9" t="str">
        <f>_xlfn.XLOOKUP(C18, Content!A:A, Content!C:C, "NONE")</f>
        <v>Kannada</v>
      </c>
      <c r="E18" s="9" t="str">
        <f>_xlfn.XLOOKUP(C18, Content!A:A, Content!D:D, "NONE")</f>
        <v>Drama</v>
      </c>
      <c r="H18" s="9">
        <v>10004</v>
      </c>
      <c r="I18" s="10">
        <v>44805</v>
      </c>
      <c r="J18" s="9" t="str">
        <v>1b7fe76a</v>
      </c>
      <c r="K18" s="9" t="str">
        <v>Kannada</v>
      </c>
      <c r="L18" s="9" t="str">
        <v>Thriller</v>
      </c>
    </row>
    <row r="19" spans="1:12" x14ac:dyDescent="0.3">
      <c r="A19" s="9">
        <v>10002</v>
      </c>
      <c r="B19" s="10">
        <v>44621</v>
      </c>
      <c r="C19" s="9" t="str">
        <v>6cec19a5</v>
      </c>
      <c r="D19" s="9" t="str">
        <f>_xlfn.XLOOKUP(C19, Content!A:A, Content!C:C, "NONE")</f>
        <v>Malayalam</v>
      </c>
      <c r="E19" s="9" t="str">
        <f>_xlfn.XLOOKUP(C19, Content!A:A, Content!D:D, "NONE")</f>
        <v>Drama</v>
      </c>
      <c r="H19" s="9">
        <v>10005</v>
      </c>
      <c r="I19" s="10">
        <v>44621</v>
      </c>
      <c r="J19" s="9" t="str">
        <v>577b4107</v>
      </c>
      <c r="K19" s="9" t="str">
        <v>Malayalam</v>
      </c>
      <c r="L19" s="9" t="str">
        <v>Sci-Fi</v>
      </c>
    </row>
    <row r="20" spans="1:12" x14ac:dyDescent="0.3">
      <c r="A20" s="9">
        <v>10002</v>
      </c>
      <c r="B20" s="10">
        <v>44958</v>
      </c>
      <c r="C20" s="9" t="str">
        <v>6148f50b</v>
      </c>
      <c r="D20" s="9" t="str">
        <f>_xlfn.XLOOKUP(C20, Content!A:A, Content!C:C, "NONE")</f>
        <v>Tamil</v>
      </c>
      <c r="E20" s="9" t="str">
        <f>_xlfn.XLOOKUP(C20, Content!A:A, Content!D:D, "NONE")</f>
        <v>Comedy</v>
      </c>
      <c r="H20" s="9">
        <v>10005</v>
      </c>
      <c r="I20" s="10">
        <v>44866</v>
      </c>
      <c r="J20" s="9" t="str">
        <v>0cbc4720</v>
      </c>
      <c r="K20" s="9" t="str">
        <v>Hindi</v>
      </c>
      <c r="L20" s="9" t="str">
        <v>Sci-Fi</v>
      </c>
    </row>
    <row r="21" spans="1:12" x14ac:dyDescent="0.3">
      <c r="A21" s="9">
        <v>10002</v>
      </c>
      <c r="B21" s="10">
        <v>45597</v>
      </c>
      <c r="C21" s="9" t="str">
        <v>6d98c117</v>
      </c>
      <c r="D21" s="9" t="str">
        <f>_xlfn.XLOOKUP(C21, Content!A:A, Content!C:C, "NONE")</f>
        <v>English</v>
      </c>
      <c r="E21" s="9" t="str">
        <f>_xlfn.XLOOKUP(C21, Content!A:A, Content!D:D, "NONE")</f>
        <v>Action</v>
      </c>
      <c r="H21" s="9">
        <v>10005</v>
      </c>
      <c r="I21" s="10">
        <v>44621</v>
      </c>
      <c r="J21" s="9" t="str">
        <v>ed012678</v>
      </c>
      <c r="K21" s="9" t="str">
        <v>Telugu</v>
      </c>
      <c r="L21" s="9" t="str">
        <v>Thriller</v>
      </c>
    </row>
    <row r="22" spans="1:12" x14ac:dyDescent="0.3">
      <c r="A22" s="9">
        <v>10002</v>
      </c>
      <c r="B22" s="10">
        <v>45323</v>
      </c>
      <c r="C22" s="9" t="str">
        <v>ed012678</v>
      </c>
      <c r="D22" s="9" t="str">
        <f>_xlfn.XLOOKUP(C22, Content!A:A, Content!C:C, "NONE")</f>
        <v>Telugu</v>
      </c>
      <c r="E22" s="9" t="str">
        <f>_xlfn.XLOOKUP(C22, Content!A:A, Content!D:D, "NONE")</f>
        <v>Thriller</v>
      </c>
      <c r="H22" s="9">
        <v>10005</v>
      </c>
      <c r="I22" s="10">
        <v>44743</v>
      </c>
      <c r="J22" s="9" t="str">
        <v>fa1a76a3</v>
      </c>
      <c r="K22" s="9" t="str">
        <v>Tamil</v>
      </c>
      <c r="L22" s="9" t="str">
        <v>Action</v>
      </c>
    </row>
    <row r="23" spans="1:12" x14ac:dyDescent="0.3">
      <c r="A23" s="9">
        <v>10002</v>
      </c>
      <c r="B23" s="10">
        <v>45413</v>
      </c>
      <c r="C23" s="9" t="str">
        <v>fcc640cb</v>
      </c>
      <c r="D23" s="9" t="str">
        <f>_xlfn.XLOOKUP(C23, Content!A:A, Content!C:C, "NONE")</f>
        <v>English</v>
      </c>
      <c r="E23" s="9" t="str">
        <f>_xlfn.XLOOKUP(C23, Content!A:A, Content!D:D, "NONE")</f>
        <v>Thriller</v>
      </c>
      <c r="H23" s="9">
        <v>10005</v>
      </c>
      <c r="I23" s="10">
        <v>44866</v>
      </c>
      <c r="J23" s="9" t="str">
        <v>6fc6d737</v>
      </c>
      <c r="K23" s="9" t="str">
        <v>Malayalam</v>
      </c>
      <c r="L23" s="9" t="str">
        <v>Comedy</v>
      </c>
    </row>
    <row r="24" spans="1:12" x14ac:dyDescent="0.3">
      <c r="A24" s="9">
        <v>10002</v>
      </c>
      <c r="B24" s="10">
        <v>44835</v>
      </c>
      <c r="C24" s="9" t="str">
        <v>74c9ff93</v>
      </c>
      <c r="D24" s="9" t="str">
        <f>_xlfn.XLOOKUP(C24, Content!A:A, Content!C:C, "NONE")</f>
        <v>English</v>
      </c>
      <c r="E24" s="9" t="str">
        <f>_xlfn.XLOOKUP(C24, Content!A:A, Content!D:D, "NONE")</f>
        <v>Horror</v>
      </c>
      <c r="H24" s="9">
        <v>10006</v>
      </c>
      <c r="I24" s="10">
        <v>44562</v>
      </c>
      <c r="J24" s="9" t="str">
        <v>39c8c16a</v>
      </c>
      <c r="K24" s="9" t="str">
        <v>Malayalam</v>
      </c>
      <c r="L24" s="9" t="str">
        <v>Drama</v>
      </c>
    </row>
    <row r="25" spans="1:12" x14ac:dyDescent="0.3">
      <c r="A25" s="9">
        <v>10002</v>
      </c>
      <c r="B25" s="10">
        <v>45261</v>
      </c>
      <c r="C25" s="9" t="str">
        <v>fa1a76a3</v>
      </c>
      <c r="D25" s="9" t="str">
        <f>_xlfn.XLOOKUP(C25, Content!A:A, Content!C:C, "NONE")</f>
        <v>Tamil</v>
      </c>
      <c r="E25" s="9" t="str">
        <f>_xlfn.XLOOKUP(C25, Content!A:A, Content!D:D, "NONE")</f>
        <v>Action</v>
      </c>
      <c r="H25" s="9">
        <v>10006</v>
      </c>
      <c r="I25" s="10">
        <v>44774</v>
      </c>
      <c r="J25" s="9" t="str">
        <v>4130ea10</v>
      </c>
      <c r="K25" s="9" t="str">
        <v>Kannada</v>
      </c>
      <c r="L25" s="9" t="str">
        <v>Horror</v>
      </c>
    </row>
    <row r="26" spans="1:12" x14ac:dyDescent="0.3">
      <c r="A26" s="9">
        <v>10002</v>
      </c>
      <c r="B26" s="10">
        <v>45444</v>
      </c>
      <c r="C26" s="9" t="str">
        <v>7fb18db3</v>
      </c>
      <c r="D26" s="9" t="str">
        <f>_xlfn.XLOOKUP(C26, Content!A:A, Content!C:C, "NONE")</f>
        <v>Hindi</v>
      </c>
      <c r="E26" s="9" t="str">
        <f>_xlfn.XLOOKUP(C26, Content!A:A, Content!D:D, "NONE")</f>
        <v>Thriller</v>
      </c>
      <c r="H26" s="9">
        <v>10006</v>
      </c>
      <c r="I26" s="10">
        <v>44713</v>
      </c>
      <c r="J26" s="9" t="str">
        <v>1b7fe76a</v>
      </c>
      <c r="K26" s="9" t="str">
        <v>Kannada</v>
      </c>
      <c r="L26" s="9" t="str">
        <v>Thriller</v>
      </c>
    </row>
    <row r="27" spans="1:12" x14ac:dyDescent="0.3">
      <c r="A27" s="9">
        <v>10002</v>
      </c>
      <c r="B27" s="10">
        <v>44743</v>
      </c>
      <c r="C27" s="9" t="str">
        <v>591bdfe5</v>
      </c>
      <c r="D27" s="9" t="str">
        <f>_xlfn.XLOOKUP(C27, Content!A:A, Content!C:C, "NONE")</f>
        <v>Kannada</v>
      </c>
      <c r="E27" s="9" t="str">
        <f>_xlfn.XLOOKUP(C27, Content!A:A, Content!D:D, "NONE")</f>
        <v>Drama</v>
      </c>
      <c r="H27" s="9">
        <v>10006</v>
      </c>
      <c r="I27" s="10">
        <v>44774</v>
      </c>
      <c r="J27" s="9" t="str">
        <v>b49e8b74</v>
      </c>
      <c r="K27" s="9" t="str">
        <v>English</v>
      </c>
      <c r="L27" s="9" t="str">
        <v>Thriller</v>
      </c>
    </row>
    <row r="28" spans="1:12" x14ac:dyDescent="0.3">
      <c r="A28" s="9">
        <v>10002</v>
      </c>
      <c r="B28" s="10">
        <v>44866</v>
      </c>
      <c r="C28" s="9" t="str">
        <v>a4c168f1</v>
      </c>
      <c r="D28" s="9" t="str">
        <f>_xlfn.XLOOKUP(C28, Content!A:A, Content!C:C, "NONE")</f>
        <v>Telugu</v>
      </c>
      <c r="E28" s="9" t="str">
        <f>_xlfn.XLOOKUP(C28, Content!A:A, Content!D:D, "NONE")</f>
        <v>Drama</v>
      </c>
      <c r="H28" s="9">
        <v>10006</v>
      </c>
      <c r="I28" s="10">
        <v>44805</v>
      </c>
      <c r="J28" s="9" t="str">
        <v>af4e0c6c</v>
      </c>
      <c r="K28" s="9" t="str">
        <v>Tamil</v>
      </c>
      <c r="L28" s="9" t="str">
        <v>Drama</v>
      </c>
    </row>
    <row r="29" spans="1:12" x14ac:dyDescent="0.3">
      <c r="A29" s="9">
        <v>10003</v>
      </c>
      <c r="B29" s="10">
        <v>45536</v>
      </c>
      <c r="C29" s="9" t="str">
        <v>921da29a</v>
      </c>
      <c r="D29" s="9" t="str">
        <f>_xlfn.XLOOKUP(C29, Content!A:A, Content!C:C, "NONE")</f>
        <v>English</v>
      </c>
      <c r="E29" s="9" t="str">
        <f>_xlfn.XLOOKUP(C29, Content!A:A, Content!D:D, "NONE")</f>
        <v>Horror</v>
      </c>
      <c r="H29" s="9">
        <v>10007</v>
      </c>
      <c r="I29" s="10">
        <v>44713</v>
      </c>
      <c r="J29" s="9" t="str">
        <v>53dcee70</v>
      </c>
      <c r="K29" s="9" t="str">
        <v>Kannada</v>
      </c>
      <c r="L29" s="9" t="str">
        <v>Sci-Fi</v>
      </c>
    </row>
    <row r="30" spans="1:12" x14ac:dyDescent="0.3">
      <c r="A30" s="9">
        <v>10003</v>
      </c>
      <c r="B30" s="10">
        <v>44652</v>
      </c>
      <c r="C30" s="9" t="str">
        <v>10101146</v>
      </c>
      <c r="D30" s="9" t="str">
        <f>_xlfn.XLOOKUP(C30, Content!A:A, Content!C:C, "NONE")</f>
        <v>Telugu</v>
      </c>
      <c r="E30" s="9" t="str">
        <f>_xlfn.XLOOKUP(C30, Content!A:A, Content!D:D, "NONE")</f>
        <v>Comedy</v>
      </c>
      <c r="H30" s="9">
        <v>10007</v>
      </c>
      <c r="I30" s="10">
        <v>44896</v>
      </c>
      <c r="J30" s="9" t="str">
        <v>e2949854</v>
      </c>
      <c r="K30" s="9" t="str">
        <v>Malayalam</v>
      </c>
      <c r="L30" s="9" t="str">
        <v>Documentary</v>
      </c>
    </row>
    <row r="31" spans="1:12" x14ac:dyDescent="0.3">
      <c r="A31" s="9">
        <v>10003</v>
      </c>
      <c r="B31" s="10">
        <v>45597</v>
      </c>
      <c r="C31" s="9" t="str">
        <v>0be1e40e</v>
      </c>
      <c r="D31" s="9" t="str">
        <f>_xlfn.XLOOKUP(C31, Content!A:A, Content!C:C, "NONE")</f>
        <v>Telugu</v>
      </c>
      <c r="E31" s="9" t="str">
        <f>_xlfn.XLOOKUP(C31, Content!A:A, Content!D:D, "NONE")</f>
        <v>Drama</v>
      </c>
      <c r="H31" s="9">
        <v>10007</v>
      </c>
      <c r="I31" s="10">
        <v>44562</v>
      </c>
      <c r="J31" s="9" t="str">
        <v>7495495f</v>
      </c>
      <c r="K31" s="9" t="str">
        <v>Malayalam</v>
      </c>
      <c r="L31" s="9" t="str">
        <v>Horror</v>
      </c>
    </row>
    <row r="32" spans="1:12" x14ac:dyDescent="0.3">
      <c r="A32" s="9">
        <v>10003</v>
      </c>
      <c r="B32" s="10">
        <v>45261</v>
      </c>
      <c r="C32" s="9" t="str">
        <v>c5c4fdf9</v>
      </c>
      <c r="D32" s="9" t="str">
        <f>_xlfn.XLOOKUP(C32, Content!A:A, Content!C:C, "NONE")</f>
        <v>Telugu</v>
      </c>
      <c r="E32" s="9" t="str">
        <f>_xlfn.XLOOKUP(C32, Content!A:A, Content!D:D, "NONE")</f>
        <v>Sci-Fi</v>
      </c>
      <c r="H32" s="9">
        <v>10008</v>
      </c>
      <c r="I32" s="10">
        <v>44593</v>
      </c>
      <c r="J32" s="9" t="str">
        <v>2888a95e</v>
      </c>
      <c r="K32" s="9" t="str">
        <v>Tamil</v>
      </c>
      <c r="L32" s="9" t="str">
        <v>Documentary</v>
      </c>
    </row>
    <row r="33" spans="1:12" x14ac:dyDescent="0.3">
      <c r="A33" s="9">
        <v>10003</v>
      </c>
      <c r="B33" s="10">
        <v>45627</v>
      </c>
      <c r="C33" s="9" t="str">
        <v>1187d074</v>
      </c>
      <c r="D33" s="9" t="str">
        <f>_xlfn.XLOOKUP(C33, Content!A:A, Content!C:C, "NONE")</f>
        <v>English</v>
      </c>
      <c r="E33" s="9" t="str">
        <f>_xlfn.XLOOKUP(C33, Content!A:A, Content!D:D, "NONE")</f>
        <v>Horror</v>
      </c>
      <c r="H33" s="9">
        <v>10008</v>
      </c>
      <c r="I33" s="10">
        <v>44621</v>
      </c>
      <c r="J33" s="9" t="str">
        <v>5988d89d</v>
      </c>
      <c r="K33" s="9" t="str">
        <v>Hindi</v>
      </c>
      <c r="L33" s="9" t="str">
        <v>Sci-Fi</v>
      </c>
    </row>
    <row r="34" spans="1:12" x14ac:dyDescent="0.3">
      <c r="A34" s="9">
        <v>10003</v>
      </c>
      <c r="B34" s="10">
        <v>45536</v>
      </c>
      <c r="C34" s="9" t="str">
        <v>39c8c16a</v>
      </c>
      <c r="D34" s="9" t="str">
        <f>_xlfn.XLOOKUP(C34, Content!A:A, Content!C:C, "NONE")</f>
        <v>Malayalam</v>
      </c>
      <c r="E34" s="9" t="str">
        <f>_xlfn.XLOOKUP(C34, Content!A:A, Content!D:D, "NONE")</f>
        <v>Drama</v>
      </c>
      <c r="H34" s="9">
        <v>10009</v>
      </c>
      <c r="I34" s="10">
        <v>44713</v>
      </c>
      <c r="J34" s="9" t="str">
        <v>ed012678</v>
      </c>
      <c r="K34" s="9" t="str">
        <v>Telugu</v>
      </c>
      <c r="L34" s="9" t="str">
        <v>Thriller</v>
      </c>
    </row>
    <row r="35" spans="1:12" x14ac:dyDescent="0.3">
      <c r="A35" s="9">
        <v>10003</v>
      </c>
      <c r="B35" s="10">
        <v>44774</v>
      </c>
      <c r="C35" s="9" t="str">
        <v>7bc7f2c7</v>
      </c>
      <c r="D35" s="9" t="str">
        <f>_xlfn.XLOOKUP(C35, Content!A:A, Content!C:C, "NONE")</f>
        <v>Tamil</v>
      </c>
      <c r="E35" s="9" t="str">
        <f>_xlfn.XLOOKUP(C35, Content!A:A, Content!D:D, "NONE")</f>
        <v>Drama</v>
      </c>
      <c r="H35" s="9">
        <v>10009</v>
      </c>
      <c r="I35" s="10">
        <v>44621</v>
      </c>
      <c r="J35" s="9" t="str">
        <v>c1fb785c</v>
      </c>
      <c r="K35" s="9" t="str">
        <v>Malayalam</v>
      </c>
      <c r="L35" s="9" t="str">
        <v>Action</v>
      </c>
    </row>
    <row r="36" spans="1:12" x14ac:dyDescent="0.3">
      <c r="A36" s="9">
        <v>10004</v>
      </c>
      <c r="B36" s="10">
        <v>45474</v>
      </c>
      <c r="C36" s="9" t="str">
        <v>9787b7de</v>
      </c>
      <c r="D36" s="9" t="str">
        <f>_xlfn.XLOOKUP(C36, Content!A:A, Content!C:C, "NONE")</f>
        <v>Tamil</v>
      </c>
      <c r="E36" s="9" t="str">
        <f>_xlfn.XLOOKUP(C36, Content!A:A, Content!D:D, "NONE")</f>
        <v>Documentary</v>
      </c>
      <c r="H36" s="9">
        <v>10009</v>
      </c>
      <c r="I36" s="10">
        <v>44835</v>
      </c>
      <c r="J36" s="9" t="str">
        <v>1b7fe76a</v>
      </c>
      <c r="K36" s="9" t="str">
        <v>Kannada</v>
      </c>
      <c r="L36" s="9" t="str">
        <v>Thriller</v>
      </c>
    </row>
    <row r="37" spans="1:12" x14ac:dyDescent="0.3">
      <c r="A37" s="9">
        <v>10004</v>
      </c>
      <c r="B37" s="10">
        <v>45170</v>
      </c>
      <c r="C37" s="9" t="str">
        <v>92becfc7</v>
      </c>
      <c r="D37" s="9" t="str">
        <f>_xlfn.XLOOKUP(C37, Content!A:A, Content!C:C, "NONE")</f>
        <v>Hindi</v>
      </c>
      <c r="E37" s="9" t="str">
        <f>_xlfn.XLOOKUP(C37, Content!A:A, Content!D:D, "NONE")</f>
        <v>Sci-Fi</v>
      </c>
      <c r="H37" s="9">
        <v>10010</v>
      </c>
      <c r="I37" s="10">
        <v>44805</v>
      </c>
      <c r="J37" s="9" t="str">
        <v>d6e6f4af</v>
      </c>
      <c r="K37" s="9" t="str">
        <v>Malayalam</v>
      </c>
      <c r="L37" s="9" t="str">
        <v>Action</v>
      </c>
    </row>
    <row r="38" spans="1:12" x14ac:dyDescent="0.3">
      <c r="A38" s="9">
        <v>10004</v>
      </c>
      <c r="B38" s="10">
        <v>45200</v>
      </c>
      <c r="C38" s="9" t="str">
        <v>ae026103</v>
      </c>
      <c r="D38" s="9" t="str">
        <f>_xlfn.XLOOKUP(C38, Content!A:A, Content!C:C, "NONE")</f>
        <v>Kannada</v>
      </c>
      <c r="E38" s="9" t="str">
        <f>_xlfn.XLOOKUP(C38, Content!A:A, Content!D:D, "NONE")</f>
        <v>Comedy</v>
      </c>
      <c r="H38" s="9">
        <v>10010</v>
      </c>
      <c r="I38" s="10">
        <v>44621</v>
      </c>
      <c r="J38" s="9" t="str">
        <v>cc9d9893</v>
      </c>
      <c r="K38" s="9" t="str">
        <v>Malayalam</v>
      </c>
      <c r="L38" s="9" t="str">
        <v>Action</v>
      </c>
    </row>
    <row r="39" spans="1:12" x14ac:dyDescent="0.3">
      <c r="A39" s="9">
        <v>10004</v>
      </c>
      <c r="B39" s="10">
        <v>45139</v>
      </c>
      <c r="C39" s="9" t="str">
        <v>a4c168f1</v>
      </c>
      <c r="D39" s="9" t="str">
        <f>_xlfn.XLOOKUP(C39, Content!A:A, Content!C:C, "NONE")</f>
        <v>Telugu</v>
      </c>
      <c r="E39" s="9" t="str">
        <f>_xlfn.XLOOKUP(C39, Content!A:A, Content!D:D, "NONE")</f>
        <v>Drama</v>
      </c>
      <c r="H39" s="9">
        <v>10010</v>
      </c>
      <c r="I39" s="10">
        <v>44562</v>
      </c>
      <c r="J39" s="9" t="str">
        <v>591bdfe5</v>
      </c>
      <c r="K39" s="9" t="str">
        <v>Kannada</v>
      </c>
      <c r="L39" s="9" t="str">
        <v>Drama</v>
      </c>
    </row>
    <row r="40" spans="1:12" x14ac:dyDescent="0.3">
      <c r="A40" s="9">
        <v>10004</v>
      </c>
      <c r="B40" s="10">
        <v>44774</v>
      </c>
      <c r="C40" s="9" t="str">
        <v>c5000cc1</v>
      </c>
      <c r="D40" s="9" t="str">
        <f>_xlfn.XLOOKUP(C40, Content!A:A, Content!C:C, "NONE")</f>
        <v>Malayalam</v>
      </c>
      <c r="E40" s="9" t="str">
        <f>_xlfn.XLOOKUP(C40, Content!A:A, Content!D:D, "NONE")</f>
        <v>Comedy</v>
      </c>
      <c r="H40" s="9">
        <v>10011</v>
      </c>
      <c r="I40" s="10">
        <v>44713</v>
      </c>
      <c r="J40" s="9" t="str">
        <v>420e1019</v>
      </c>
      <c r="K40" s="9" t="str">
        <v>Tamil</v>
      </c>
      <c r="L40" s="9" t="str">
        <v>Action</v>
      </c>
    </row>
    <row r="41" spans="1:12" x14ac:dyDescent="0.3">
      <c r="A41" s="9">
        <v>10004</v>
      </c>
      <c r="B41" s="10">
        <v>44593</v>
      </c>
      <c r="C41" s="9" t="str">
        <v>10101146</v>
      </c>
      <c r="D41" s="9" t="str">
        <f>_xlfn.XLOOKUP(C41, Content!A:A, Content!C:C, "NONE")</f>
        <v>Telugu</v>
      </c>
      <c r="E41" s="9" t="str">
        <f>_xlfn.XLOOKUP(C41, Content!A:A, Content!D:D, "NONE")</f>
        <v>Comedy</v>
      </c>
      <c r="H41" s="9">
        <v>10011</v>
      </c>
      <c r="I41" s="10">
        <v>44682</v>
      </c>
      <c r="J41" s="9" t="str">
        <v>e9c2f251</v>
      </c>
      <c r="K41" s="9" t="str">
        <v>Telugu</v>
      </c>
      <c r="L41" s="9" t="str">
        <v>Sci-Fi</v>
      </c>
    </row>
    <row r="42" spans="1:12" x14ac:dyDescent="0.3">
      <c r="A42" s="9">
        <v>10004</v>
      </c>
      <c r="B42" s="10">
        <v>45474</v>
      </c>
      <c r="C42" s="9" t="str">
        <v>4130ea10</v>
      </c>
      <c r="D42" s="9" t="str">
        <f>_xlfn.XLOOKUP(C42, Content!A:A, Content!C:C, "NONE")</f>
        <v>Kannada</v>
      </c>
      <c r="E42" s="9" t="str">
        <f>_xlfn.XLOOKUP(C42, Content!A:A, Content!D:D, "NONE")</f>
        <v>Horror</v>
      </c>
      <c r="H42" s="9">
        <v>10012</v>
      </c>
      <c r="I42" s="10">
        <v>44713</v>
      </c>
      <c r="J42" s="9" t="str">
        <v>92becfc7</v>
      </c>
      <c r="K42" s="9" t="str">
        <v>Hindi</v>
      </c>
      <c r="L42" s="9" t="str">
        <v>Sci-Fi</v>
      </c>
    </row>
    <row r="43" spans="1:12" x14ac:dyDescent="0.3">
      <c r="A43" s="9">
        <v>10004</v>
      </c>
      <c r="B43" s="10">
        <v>45292</v>
      </c>
      <c r="C43" s="9" t="str">
        <v>6d9b457c</v>
      </c>
      <c r="D43" s="9" t="str">
        <f>_xlfn.XLOOKUP(C43, Content!A:A, Content!C:C, "NONE")</f>
        <v>English</v>
      </c>
      <c r="E43" s="9" t="str">
        <f>_xlfn.XLOOKUP(C43, Content!A:A, Content!D:D, "NONE")</f>
        <v>Thriller</v>
      </c>
      <c r="H43" s="9">
        <v>10012</v>
      </c>
      <c r="I43" s="10">
        <v>44896</v>
      </c>
      <c r="J43" s="9" t="str">
        <v>b9f74c1c</v>
      </c>
      <c r="K43" s="9" t="str">
        <v>Malayalam</v>
      </c>
      <c r="L43" s="9" t="str">
        <v>Comedy</v>
      </c>
    </row>
    <row r="44" spans="1:12" x14ac:dyDescent="0.3">
      <c r="A44" s="9">
        <v>10004</v>
      </c>
      <c r="B44" s="10">
        <v>44593</v>
      </c>
      <c r="C44" s="9" t="str">
        <v>e24dee1d</v>
      </c>
      <c r="D44" s="9" t="str">
        <f>_xlfn.XLOOKUP(C44, Content!A:A, Content!C:C, "NONE")</f>
        <v>Telugu</v>
      </c>
      <c r="E44" s="9" t="str">
        <f>_xlfn.XLOOKUP(C44, Content!A:A, Content!D:D, "NONE")</f>
        <v>Documentary</v>
      </c>
      <c r="H44" s="9">
        <v>10012</v>
      </c>
      <c r="I44" s="10">
        <v>44713</v>
      </c>
      <c r="J44" s="9" t="str">
        <v>7fb18db3</v>
      </c>
      <c r="K44" s="9" t="str">
        <v>Hindi</v>
      </c>
      <c r="L44" s="9" t="str">
        <v>Thriller</v>
      </c>
    </row>
    <row r="45" spans="1:12" x14ac:dyDescent="0.3">
      <c r="A45" s="9">
        <v>10004</v>
      </c>
      <c r="B45" s="10">
        <v>44958</v>
      </c>
      <c r="C45" s="9" t="str">
        <v>7495495f</v>
      </c>
      <c r="D45" s="9" t="str">
        <f>_xlfn.XLOOKUP(C45, Content!A:A, Content!C:C, "NONE")</f>
        <v>Malayalam</v>
      </c>
      <c r="E45" s="9" t="str">
        <f>_xlfn.XLOOKUP(C45, Content!A:A, Content!D:D, "NONE")</f>
        <v>Horror</v>
      </c>
      <c r="H45" s="9">
        <v>10013</v>
      </c>
      <c r="I45" s="10">
        <v>44682</v>
      </c>
      <c r="J45" s="9" t="str">
        <v>607da286</v>
      </c>
      <c r="K45" s="9" t="str">
        <v>Kannada</v>
      </c>
      <c r="L45" s="9" t="str">
        <v>Drama</v>
      </c>
    </row>
    <row r="46" spans="1:12" x14ac:dyDescent="0.3">
      <c r="A46" s="9">
        <v>10004</v>
      </c>
      <c r="B46" s="10">
        <v>44805</v>
      </c>
      <c r="C46" s="9" t="str">
        <v>1b7fe76a</v>
      </c>
      <c r="D46" s="9" t="str">
        <f>_xlfn.XLOOKUP(C46, Content!A:A, Content!C:C, "NONE")</f>
        <v>Kannada</v>
      </c>
      <c r="E46" s="9" t="str">
        <f>_xlfn.XLOOKUP(C46, Content!A:A, Content!D:D, "NONE")</f>
        <v>Thriller</v>
      </c>
      <c r="H46" s="9">
        <v>10013</v>
      </c>
      <c r="I46" s="10">
        <v>44835</v>
      </c>
      <c r="J46" s="9" t="str">
        <v>b49e8b74</v>
      </c>
      <c r="K46" s="9" t="str">
        <v>English</v>
      </c>
      <c r="L46" s="9" t="str">
        <v>Thriller</v>
      </c>
    </row>
    <row r="47" spans="1:12" x14ac:dyDescent="0.3">
      <c r="A47" s="9">
        <v>10004</v>
      </c>
      <c r="B47" s="10">
        <v>45474</v>
      </c>
      <c r="C47" s="9" t="str">
        <v>f72d44e6</v>
      </c>
      <c r="D47" s="9" t="str">
        <f>_xlfn.XLOOKUP(C47, Content!A:A, Content!C:C, "NONE")</f>
        <v>Malayalam</v>
      </c>
      <c r="E47" s="9" t="str">
        <f>_xlfn.XLOOKUP(C47, Content!A:A, Content!D:D, "NONE")</f>
        <v>Horror</v>
      </c>
      <c r="H47" s="9">
        <v>10014</v>
      </c>
      <c r="I47" s="10">
        <v>44713</v>
      </c>
      <c r="J47" s="9" t="str">
        <v>3abe3a47</v>
      </c>
      <c r="K47" s="9" t="str">
        <v>English</v>
      </c>
      <c r="L47" s="9" t="str">
        <v>Romance</v>
      </c>
    </row>
    <row r="48" spans="1:12" x14ac:dyDescent="0.3">
      <c r="A48" s="9">
        <v>10004</v>
      </c>
      <c r="B48" s="10">
        <v>45597</v>
      </c>
      <c r="C48" s="9" t="str">
        <v>8ab4abc6</v>
      </c>
      <c r="D48" s="9" t="str">
        <f>_xlfn.XLOOKUP(C48, Content!A:A, Content!C:C, "NONE")</f>
        <v>Kannada</v>
      </c>
      <c r="E48" s="9" t="str">
        <f>_xlfn.XLOOKUP(C48, Content!A:A, Content!D:D, "NONE")</f>
        <v>Drama</v>
      </c>
      <c r="H48" s="9">
        <v>10014</v>
      </c>
      <c r="I48" s="10">
        <v>44866</v>
      </c>
      <c r="J48" s="9" t="str">
        <v>4130ea10</v>
      </c>
      <c r="K48" s="9" t="str">
        <v>Kannada</v>
      </c>
      <c r="L48" s="9" t="str">
        <v>Horror</v>
      </c>
    </row>
    <row r="49" spans="1:12" x14ac:dyDescent="0.3">
      <c r="A49" s="9">
        <v>10005</v>
      </c>
      <c r="B49" s="10">
        <v>45170</v>
      </c>
      <c r="C49" s="9" t="str">
        <v>b9f74c1c</v>
      </c>
      <c r="D49" s="9" t="str">
        <f>_xlfn.XLOOKUP(C49, Content!A:A, Content!C:C, "NONE")</f>
        <v>Malayalam</v>
      </c>
      <c r="E49" s="9" t="str">
        <f>_xlfn.XLOOKUP(C49, Content!A:A, Content!D:D, "NONE")</f>
        <v>Comedy</v>
      </c>
      <c r="H49" s="9">
        <v>10014</v>
      </c>
      <c r="I49" s="10">
        <v>44743</v>
      </c>
      <c r="J49" s="9" t="str">
        <v>fda707e0</v>
      </c>
      <c r="K49" s="9" t="str">
        <v>Tamil</v>
      </c>
      <c r="L49" s="9" t="str">
        <v>Documentary</v>
      </c>
    </row>
    <row r="50" spans="1:12" x14ac:dyDescent="0.3">
      <c r="A50" s="9">
        <v>10005</v>
      </c>
      <c r="B50" s="10">
        <v>45597</v>
      </c>
      <c r="C50" s="9" t="str">
        <v>af4e0c6c</v>
      </c>
      <c r="D50" s="9" t="str">
        <f>_xlfn.XLOOKUP(C50, Content!A:A, Content!C:C, "NONE")</f>
        <v>Tamil</v>
      </c>
      <c r="E50" s="9" t="str">
        <f>_xlfn.XLOOKUP(C50, Content!A:A, Content!D:D, "NONE")</f>
        <v>Drama</v>
      </c>
      <c r="H50" s="9">
        <v>10014</v>
      </c>
      <c r="I50" s="10">
        <v>44866</v>
      </c>
      <c r="J50" s="9" t="str">
        <v>b06fbc58</v>
      </c>
      <c r="K50" s="9" t="str">
        <v>Telugu</v>
      </c>
      <c r="L50" s="9" t="str">
        <v>Horror</v>
      </c>
    </row>
    <row r="51" spans="1:12" x14ac:dyDescent="0.3">
      <c r="A51" s="9">
        <v>10005</v>
      </c>
      <c r="B51" s="10">
        <v>44621</v>
      </c>
      <c r="C51" s="9" t="str">
        <v>577b4107</v>
      </c>
      <c r="D51" s="9" t="str">
        <f>_xlfn.XLOOKUP(C51, Content!A:A, Content!C:C, "NONE")</f>
        <v>Malayalam</v>
      </c>
      <c r="E51" s="9" t="str">
        <f>_xlfn.XLOOKUP(C51, Content!A:A, Content!D:D, "NONE")</f>
        <v>Sci-Fi</v>
      </c>
      <c r="H51" s="9">
        <v>10015</v>
      </c>
      <c r="I51" s="10">
        <v>44682</v>
      </c>
      <c r="J51" s="9" t="str">
        <v>f82d44ce</v>
      </c>
      <c r="K51" s="9" t="str">
        <v>Telugu</v>
      </c>
      <c r="L51" s="9" t="str">
        <v>Sci-Fi</v>
      </c>
    </row>
    <row r="52" spans="1:12" x14ac:dyDescent="0.3">
      <c r="A52" s="9">
        <v>10005</v>
      </c>
      <c r="B52" s="10">
        <v>45047</v>
      </c>
      <c r="C52" s="9" t="str">
        <v>b49e8b74</v>
      </c>
      <c r="D52" s="9" t="str">
        <f>_xlfn.XLOOKUP(C52, Content!A:A, Content!C:C, "NONE")</f>
        <v>English</v>
      </c>
      <c r="E52" s="9" t="str">
        <f>_xlfn.XLOOKUP(C52, Content!A:A, Content!D:D, "NONE")</f>
        <v>Thriller</v>
      </c>
      <c r="H52" s="9">
        <v>10015</v>
      </c>
      <c r="I52" s="10">
        <v>44713</v>
      </c>
      <c r="J52" s="9" t="str">
        <v>7bc7f2c7</v>
      </c>
      <c r="K52" s="9" t="str">
        <v>Tamil</v>
      </c>
      <c r="L52" s="9" t="str">
        <v>Drama</v>
      </c>
    </row>
    <row r="53" spans="1:12" x14ac:dyDescent="0.3">
      <c r="A53" s="9">
        <v>10005</v>
      </c>
      <c r="B53" s="10">
        <v>45078</v>
      </c>
      <c r="C53" s="9" t="str">
        <v>2888a95e</v>
      </c>
      <c r="D53" s="9" t="str">
        <f>_xlfn.XLOOKUP(C53, Content!A:A, Content!C:C, "NONE")</f>
        <v>Tamil</v>
      </c>
      <c r="E53" s="9" t="str">
        <f>_xlfn.XLOOKUP(C53, Content!A:A, Content!D:D, "NONE")</f>
        <v>Documentary</v>
      </c>
      <c r="H53" s="9">
        <v>10015</v>
      </c>
      <c r="I53" s="10">
        <v>44774</v>
      </c>
      <c r="J53" s="9" t="str">
        <v>18110fb2</v>
      </c>
      <c r="K53" s="9" t="str">
        <v>Telugu</v>
      </c>
      <c r="L53" s="9" t="str">
        <v>Romance</v>
      </c>
    </row>
    <row r="54" spans="1:12" x14ac:dyDescent="0.3">
      <c r="A54" s="9">
        <v>10005</v>
      </c>
      <c r="B54" s="10">
        <v>45566</v>
      </c>
      <c r="C54" s="9" t="str">
        <v>9544ce3b</v>
      </c>
      <c r="D54" s="9" t="str">
        <f>_xlfn.XLOOKUP(C54, Content!A:A, Content!C:C, "NONE")</f>
        <v>English</v>
      </c>
      <c r="E54" s="9" t="str">
        <f>_xlfn.XLOOKUP(C54, Content!A:A, Content!D:D, "NONE")</f>
        <v>Horror</v>
      </c>
      <c r="H54" s="9">
        <v>10015</v>
      </c>
      <c r="I54" s="10">
        <v>44805</v>
      </c>
      <c r="J54" s="9" t="str">
        <v>5833d4f3</v>
      </c>
      <c r="K54" s="9" t="str">
        <v>Malayalam</v>
      </c>
      <c r="L54" s="9" t="str">
        <v>Horror</v>
      </c>
    </row>
    <row r="55" spans="1:12" x14ac:dyDescent="0.3">
      <c r="A55" s="9">
        <v>10005</v>
      </c>
      <c r="B55" s="10">
        <v>45200</v>
      </c>
      <c r="C55" s="9" t="str">
        <v>40e9137d</v>
      </c>
      <c r="D55" s="9" t="str">
        <f>_xlfn.XLOOKUP(C55, Content!A:A, Content!C:C, "NONE")</f>
        <v>Telugu</v>
      </c>
      <c r="E55" s="9" t="str">
        <f>_xlfn.XLOOKUP(C55, Content!A:A, Content!D:D, "NONE")</f>
        <v>Sci-Fi</v>
      </c>
      <c r="H55" s="9">
        <v>10015</v>
      </c>
      <c r="I55" s="10">
        <v>44805</v>
      </c>
      <c r="J55" s="9" t="str">
        <v>a4c168f1</v>
      </c>
      <c r="K55" s="9" t="str">
        <v>Telugu</v>
      </c>
      <c r="L55" s="9" t="str">
        <v>Drama</v>
      </c>
    </row>
    <row r="56" spans="1:12" x14ac:dyDescent="0.3">
      <c r="A56" s="9">
        <v>10005</v>
      </c>
      <c r="B56" s="10">
        <v>44866</v>
      </c>
      <c r="C56" s="9" t="str">
        <v>0cbc4720</v>
      </c>
      <c r="D56" s="9" t="str">
        <f>_xlfn.XLOOKUP(C56, Content!A:A, Content!C:C, "NONE")</f>
        <v>Hindi</v>
      </c>
      <c r="E56" s="9" t="str">
        <f>_xlfn.XLOOKUP(C56, Content!A:A, Content!D:D, "NONE")</f>
        <v>Sci-Fi</v>
      </c>
      <c r="H56" s="9">
        <v>10015</v>
      </c>
      <c r="I56" s="10">
        <v>44562</v>
      </c>
      <c r="J56" s="9" t="str">
        <v>2aac9072</v>
      </c>
      <c r="K56" s="9" t="str">
        <v>English</v>
      </c>
      <c r="L56" s="9" t="str">
        <v>Comedy</v>
      </c>
    </row>
    <row r="57" spans="1:12" x14ac:dyDescent="0.3">
      <c r="A57" s="9">
        <v>10005</v>
      </c>
      <c r="B57" s="10">
        <v>45170</v>
      </c>
      <c r="C57" s="9" t="str">
        <v>2e190b5a</v>
      </c>
      <c r="D57" s="9" t="str">
        <f>_xlfn.XLOOKUP(C57, Content!A:A, Content!C:C, "NONE")</f>
        <v>Tamil</v>
      </c>
      <c r="E57" s="9" t="str">
        <f>_xlfn.XLOOKUP(C57, Content!A:A, Content!D:D, "NONE")</f>
        <v>Drama</v>
      </c>
      <c r="H57" s="9">
        <v>10016</v>
      </c>
      <c r="I57" s="10">
        <v>44743</v>
      </c>
      <c r="J57" s="9" t="str">
        <v>9452bf77</v>
      </c>
      <c r="K57" s="9" t="str">
        <v>English</v>
      </c>
      <c r="L57" s="9" t="str">
        <v>Horror</v>
      </c>
    </row>
    <row r="58" spans="1:12" x14ac:dyDescent="0.3">
      <c r="A58" s="9">
        <v>10005</v>
      </c>
      <c r="B58" s="10">
        <v>44621</v>
      </c>
      <c r="C58" s="9" t="str">
        <v>ed012678</v>
      </c>
      <c r="D58" s="9" t="str">
        <f>_xlfn.XLOOKUP(C58, Content!A:A, Content!C:C, "NONE")</f>
        <v>Telugu</v>
      </c>
      <c r="E58" s="9" t="str">
        <f>_xlfn.XLOOKUP(C58, Content!A:A, Content!D:D, "NONE")</f>
        <v>Thriller</v>
      </c>
      <c r="H58" s="9">
        <v>10017</v>
      </c>
      <c r="I58" s="10">
        <v>44652</v>
      </c>
      <c r="J58" s="9" t="str">
        <v>e9c2f251</v>
      </c>
      <c r="K58" s="9" t="str">
        <v>Telugu</v>
      </c>
      <c r="L58" s="9" t="str">
        <v>Sci-Fi</v>
      </c>
    </row>
    <row r="59" spans="1:12" x14ac:dyDescent="0.3">
      <c r="A59" s="9">
        <v>10005</v>
      </c>
      <c r="B59" s="10">
        <v>45505</v>
      </c>
      <c r="C59" s="9" t="str">
        <v>566c44a8</v>
      </c>
      <c r="D59" s="9" t="str">
        <f>_xlfn.XLOOKUP(C59, Content!A:A, Content!C:C, "NONE")</f>
        <v>Tamil</v>
      </c>
      <c r="E59" s="9" t="str">
        <f>_xlfn.XLOOKUP(C59, Content!A:A, Content!D:D, "NONE")</f>
        <v>Sci-Fi</v>
      </c>
      <c r="H59" s="9">
        <v>10017</v>
      </c>
      <c r="I59" s="10">
        <v>44866</v>
      </c>
      <c r="J59" s="9" t="str">
        <v>b142e834</v>
      </c>
      <c r="K59" s="9" t="str">
        <v>Hindi</v>
      </c>
      <c r="L59" s="9" t="str">
        <v>Documentary</v>
      </c>
    </row>
    <row r="60" spans="1:12" x14ac:dyDescent="0.3">
      <c r="A60" s="9">
        <v>10005</v>
      </c>
      <c r="B60" s="10">
        <v>44743</v>
      </c>
      <c r="C60" s="9" t="str">
        <v>fa1a76a3</v>
      </c>
      <c r="D60" s="9" t="str">
        <f>_xlfn.XLOOKUP(C60, Content!A:A, Content!C:C, "NONE")</f>
        <v>Tamil</v>
      </c>
      <c r="E60" s="9" t="str">
        <f>_xlfn.XLOOKUP(C60, Content!A:A, Content!D:D, "NONE")</f>
        <v>Action</v>
      </c>
      <c r="H60" s="9">
        <v>10017</v>
      </c>
      <c r="I60" s="10">
        <v>44805</v>
      </c>
      <c r="J60" s="9" t="str">
        <v>9452bf77</v>
      </c>
      <c r="K60" s="9" t="str">
        <v>English</v>
      </c>
      <c r="L60" s="9" t="str">
        <v>Horror</v>
      </c>
    </row>
    <row r="61" spans="1:12" x14ac:dyDescent="0.3">
      <c r="A61" s="9">
        <v>10005</v>
      </c>
      <c r="B61" s="10">
        <v>45536</v>
      </c>
      <c r="C61" s="9" t="str">
        <v>6d98c117</v>
      </c>
      <c r="D61" s="9" t="str">
        <f>_xlfn.XLOOKUP(C61, Content!A:A, Content!C:C, "NONE")</f>
        <v>English</v>
      </c>
      <c r="E61" s="9" t="str">
        <f>_xlfn.XLOOKUP(C61, Content!A:A, Content!D:D, "NONE")</f>
        <v>Action</v>
      </c>
      <c r="H61" s="9">
        <v>10017</v>
      </c>
      <c r="I61" s="10">
        <v>44743</v>
      </c>
      <c r="J61" s="9" t="str">
        <v>c741736d</v>
      </c>
      <c r="K61" s="9" t="str">
        <v>English</v>
      </c>
      <c r="L61" s="9" t="str">
        <v>Romance</v>
      </c>
    </row>
    <row r="62" spans="1:12" x14ac:dyDescent="0.3">
      <c r="A62" s="9">
        <v>10005</v>
      </c>
      <c r="B62" s="10">
        <v>44866</v>
      </c>
      <c r="C62" s="9" t="str">
        <v>6fc6d737</v>
      </c>
      <c r="D62" s="9" t="str">
        <f>_xlfn.XLOOKUP(C62, Content!A:A, Content!C:C, "NONE")</f>
        <v>Malayalam</v>
      </c>
      <c r="E62" s="9" t="str">
        <f>_xlfn.XLOOKUP(C62, Content!A:A, Content!D:D, "NONE")</f>
        <v>Comedy</v>
      </c>
      <c r="H62" s="9">
        <v>10018</v>
      </c>
      <c r="I62" s="10">
        <v>44774</v>
      </c>
      <c r="J62" s="9" t="str">
        <v>53dcee70</v>
      </c>
      <c r="K62" s="9" t="str">
        <v>Kannada</v>
      </c>
      <c r="L62" s="9" t="str">
        <v>Sci-Fi</v>
      </c>
    </row>
    <row r="63" spans="1:12" x14ac:dyDescent="0.3">
      <c r="A63" s="9">
        <v>10005</v>
      </c>
      <c r="B63" s="10">
        <v>45108</v>
      </c>
      <c r="C63" s="9" t="str">
        <v>9452bf77</v>
      </c>
      <c r="D63" s="9" t="str">
        <f>_xlfn.XLOOKUP(C63, Content!A:A, Content!C:C, "NONE")</f>
        <v>English</v>
      </c>
      <c r="E63" s="9" t="str">
        <f>_xlfn.XLOOKUP(C63, Content!A:A, Content!D:D, "NONE")</f>
        <v>Horror</v>
      </c>
      <c r="H63" s="9">
        <v>10018</v>
      </c>
      <c r="I63" s="10">
        <v>44593</v>
      </c>
      <c r="J63" s="9" t="str">
        <v>872a4423</v>
      </c>
      <c r="K63" s="9" t="str">
        <v>Hindi</v>
      </c>
      <c r="L63" s="9" t="str">
        <v>Horror</v>
      </c>
    </row>
    <row r="64" spans="1:12" x14ac:dyDescent="0.3">
      <c r="A64" s="9">
        <v>10006</v>
      </c>
      <c r="B64" s="10">
        <v>45413</v>
      </c>
      <c r="C64" s="9" t="str">
        <v>6148f50b</v>
      </c>
      <c r="D64" s="9" t="str">
        <f>_xlfn.XLOOKUP(C64, Content!A:A, Content!C:C, "NONE")</f>
        <v>Tamil</v>
      </c>
      <c r="E64" s="9" t="str">
        <f>_xlfn.XLOOKUP(C64, Content!A:A, Content!D:D, "NONE")</f>
        <v>Comedy</v>
      </c>
      <c r="H64" s="9">
        <v>10018</v>
      </c>
      <c r="I64" s="10">
        <v>44562</v>
      </c>
      <c r="J64" s="9" t="str">
        <v>cc9d9893</v>
      </c>
      <c r="K64" s="9" t="str">
        <v>Malayalam</v>
      </c>
      <c r="L64" s="9" t="str">
        <v>Action</v>
      </c>
    </row>
    <row r="65" spans="1:12" x14ac:dyDescent="0.3">
      <c r="A65" s="9">
        <v>10006</v>
      </c>
      <c r="B65" s="10">
        <v>44562</v>
      </c>
      <c r="C65" s="9" t="str">
        <v>39c8c16a</v>
      </c>
      <c r="D65" s="9" t="str">
        <f>_xlfn.XLOOKUP(C65, Content!A:A, Content!C:C, "NONE")</f>
        <v>Malayalam</v>
      </c>
      <c r="E65" s="9" t="str">
        <f>_xlfn.XLOOKUP(C65, Content!A:A, Content!D:D, "NONE")</f>
        <v>Drama</v>
      </c>
      <c r="H65" s="9">
        <v>10018</v>
      </c>
      <c r="I65" s="10">
        <v>44682</v>
      </c>
      <c r="J65" s="9" t="str">
        <v>7fd28e87</v>
      </c>
      <c r="K65" s="9" t="str">
        <v>Malayalam</v>
      </c>
      <c r="L65" s="9" t="str">
        <v>Romance</v>
      </c>
    </row>
    <row r="66" spans="1:12" x14ac:dyDescent="0.3">
      <c r="A66" s="9">
        <v>10006</v>
      </c>
      <c r="B66" s="10">
        <v>44774</v>
      </c>
      <c r="C66" s="9" t="str">
        <v>4130ea10</v>
      </c>
      <c r="D66" s="9" t="str">
        <f>_xlfn.XLOOKUP(C66, Content!A:A, Content!C:C, "NONE")</f>
        <v>Kannada</v>
      </c>
      <c r="E66" s="9" t="str">
        <f>_xlfn.XLOOKUP(C66, Content!A:A, Content!D:D, "NONE")</f>
        <v>Horror</v>
      </c>
      <c r="H66" s="9">
        <v>10018</v>
      </c>
      <c r="I66" s="10">
        <v>44682</v>
      </c>
      <c r="J66" s="9" t="str">
        <v>fe8686d0</v>
      </c>
      <c r="K66" s="9" t="str">
        <v>Telugu</v>
      </c>
      <c r="L66" s="9" t="str">
        <v>Horror</v>
      </c>
    </row>
    <row r="67" spans="1:12" x14ac:dyDescent="0.3">
      <c r="A67" s="9">
        <v>10006</v>
      </c>
      <c r="B67" s="10">
        <v>45536</v>
      </c>
      <c r="C67" s="9" t="str">
        <v>586db896</v>
      </c>
      <c r="D67" s="9" t="str">
        <f>_xlfn.XLOOKUP(C67, Content!A:A, Content!C:C, "NONE")</f>
        <v>Tamil</v>
      </c>
      <c r="E67" s="9" t="str">
        <f>_xlfn.XLOOKUP(C67, Content!A:A, Content!D:D, "NONE")</f>
        <v>Sci-Fi</v>
      </c>
      <c r="H67" s="9">
        <v>10019</v>
      </c>
      <c r="I67" s="10">
        <v>44562</v>
      </c>
      <c r="J67" s="9" t="str">
        <v>f6d69d19</v>
      </c>
      <c r="K67" s="9" t="str">
        <v>English</v>
      </c>
      <c r="L67" s="9" t="str">
        <v>Comedy</v>
      </c>
    </row>
    <row r="68" spans="1:12" x14ac:dyDescent="0.3">
      <c r="A68" s="9">
        <v>10006</v>
      </c>
      <c r="B68" s="10">
        <v>44986</v>
      </c>
      <c r="C68" s="9" t="str">
        <v>67b09f1b</v>
      </c>
      <c r="D68" s="9" t="str">
        <f>_xlfn.XLOOKUP(C68, Content!A:A, Content!C:C, "NONE")</f>
        <v>English</v>
      </c>
      <c r="E68" s="9" t="str">
        <f>_xlfn.XLOOKUP(C68, Content!A:A, Content!D:D, "NONE")</f>
        <v>Horror</v>
      </c>
      <c r="H68" s="9">
        <v>10019</v>
      </c>
      <c r="I68" s="10">
        <v>44593</v>
      </c>
      <c r="J68" s="9" t="str">
        <v>577b4107</v>
      </c>
      <c r="K68" s="9" t="str">
        <v>Malayalam</v>
      </c>
      <c r="L68" s="9" t="str">
        <v>Sci-Fi</v>
      </c>
    </row>
    <row r="69" spans="1:12" x14ac:dyDescent="0.3">
      <c r="A69" s="9">
        <v>10006</v>
      </c>
      <c r="B69" s="10">
        <v>45261</v>
      </c>
      <c r="C69" s="9" t="str">
        <v>f82d44ce</v>
      </c>
      <c r="D69" s="9" t="str">
        <f>_xlfn.XLOOKUP(C69, Content!A:A, Content!C:C, "NONE")</f>
        <v>Telugu</v>
      </c>
      <c r="E69" s="9" t="str">
        <f>_xlfn.XLOOKUP(C69, Content!A:A, Content!D:D, "NONE")</f>
        <v>Sci-Fi</v>
      </c>
      <c r="H69" s="9">
        <v>10020</v>
      </c>
      <c r="I69" s="10">
        <v>44652</v>
      </c>
      <c r="J69" s="9" t="str">
        <v>ef45c45f</v>
      </c>
      <c r="K69" s="9" t="str">
        <v>Tamil</v>
      </c>
      <c r="L69" s="9" t="str">
        <v>Action</v>
      </c>
    </row>
    <row r="70" spans="1:12" x14ac:dyDescent="0.3">
      <c r="A70" s="9">
        <v>10006</v>
      </c>
      <c r="B70" s="10">
        <v>44713</v>
      </c>
      <c r="C70" s="9" t="str">
        <v>1b7fe76a</v>
      </c>
      <c r="D70" s="9" t="str">
        <f>_xlfn.XLOOKUP(C70, Content!A:A, Content!C:C, "NONE")</f>
        <v>Kannada</v>
      </c>
      <c r="E70" s="9" t="str">
        <f>_xlfn.XLOOKUP(C70, Content!A:A, Content!D:D, "NONE")</f>
        <v>Thriller</v>
      </c>
      <c r="H70" s="9">
        <v>10020</v>
      </c>
      <c r="I70" s="10">
        <v>44682</v>
      </c>
      <c r="J70" s="9" t="str">
        <v>5833d4f3</v>
      </c>
      <c r="K70" s="9" t="str">
        <v>Malayalam</v>
      </c>
      <c r="L70" s="9" t="str">
        <v>Horror</v>
      </c>
    </row>
    <row r="71" spans="1:12" x14ac:dyDescent="0.3">
      <c r="A71" s="9">
        <v>10006</v>
      </c>
      <c r="B71" s="10">
        <v>44774</v>
      </c>
      <c r="C71" s="9" t="str">
        <v>b49e8b74</v>
      </c>
      <c r="D71" s="9" t="str">
        <f>_xlfn.XLOOKUP(C71, Content!A:A, Content!C:C, "NONE")</f>
        <v>English</v>
      </c>
      <c r="E71" s="9" t="str">
        <f>_xlfn.XLOOKUP(C71, Content!A:A, Content!D:D, "NONE")</f>
        <v>Thriller</v>
      </c>
      <c r="H71" s="9">
        <v>10021</v>
      </c>
      <c r="I71" s="10">
        <v>44593</v>
      </c>
      <c r="J71" s="9" t="str">
        <v>f1c74cb8</v>
      </c>
      <c r="K71" s="9" t="str">
        <v>Kannada</v>
      </c>
      <c r="L71" s="9" t="str">
        <v>Action</v>
      </c>
    </row>
    <row r="72" spans="1:12" x14ac:dyDescent="0.3">
      <c r="A72" s="9">
        <v>10006</v>
      </c>
      <c r="B72" s="10">
        <v>45597</v>
      </c>
      <c r="C72" s="9" t="str">
        <v>9544ce3b</v>
      </c>
      <c r="D72" s="9" t="str">
        <f>_xlfn.XLOOKUP(C72, Content!A:A, Content!C:C, "NONE")</f>
        <v>English</v>
      </c>
      <c r="E72" s="9" t="str">
        <f>_xlfn.XLOOKUP(C72, Content!A:A, Content!D:D, "NONE")</f>
        <v>Horror</v>
      </c>
      <c r="H72" s="9">
        <v>10021</v>
      </c>
      <c r="I72" s="10">
        <v>44562</v>
      </c>
      <c r="J72" s="9" t="str">
        <v>e9c2f251</v>
      </c>
      <c r="K72" s="9" t="str">
        <v>Telugu</v>
      </c>
      <c r="L72" s="9" t="str">
        <v>Sci-Fi</v>
      </c>
    </row>
    <row r="73" spans="1:12" x14ac:dyDescent="0.3">
      <c r="A73" s="9">
        <v>10006</v>
      </c>
      <c r="B73" s="10">
        <v>44958</v>
      </c>
      <c r="C73" s="9" t="str">
        <v>c741736d</v>
      </c>
      <c r="D73" s="9" t="str">
        <f>_xlfn.XLOOKUP(C73, Content!A:A, Content!C:C, "NONE")</f>
        <v>English</v>
      </c>
      <c r="E73" s="9" t="str">
        <f>_xlfn.XLOOKUP(C73, Content!A:A, Content!D:D, "NONE")</f>
        <v>Romance</v>
      </c>
      <c r="H73" s="9">
        <v>10021</v>
      </c>
      <c r="I73" s="10">
        <v>44835</v>
      </c>
      <c r="J73" s="9" t="str">
        <v>2fa395f5</v>
      </c>
      <c r="K73" s="9" t="str">
        <v>Telugu</v>
      </c>
      <c r="L73" s="9" t="str">
        <v>Action</v>
      </c>
    </row>
    <row r="74" spans="1:12" x14ac:dyDescent="0.3">
      <c r="A74" s="9">
        <v>10006</v>
      </c>
      <c r="B74" s="10">
        <v>44805</v>
      </c>
      <c r="C74" s="9" t="str">
        <v>af4e0c6c</v>
      </c>
      <c r="D74" s="9" t="str">
        <f>_xlfn.XLOOKUP(C74, Content!A:A, Content!C:C, "NONE")</f>
        <v>Tamil</v>
      </c>
      <c r="E74" s="9" t="str">
        <f>_xlfn.XLOOKUP(C74, Content!A:A, Content!D:D, "NONE")</f>
        <v>Drama</v>
      </c>
      <c r="H74" s="9">
        <v>10021</v>
      </c>
      <c r="I74" s="10">
        <v>44805</v>
      </c>
      <c r="J74" s="9" t="str">
        <v>2e190b5a</v>
      </c>
      <c r="K74" s="9" t="str">
        <v>Tamil</v>
      </c>
      <c r="L74" s="9" t="str">
        <v>Drama</v>
      </c>
    </row>
    <row r="75" spans="1:12" x14ac:dyDescent="0.3">
      <c r="A75" s="9">
        <v>10006</v>
      </c>
      <c r="B75" s="10">
        <v>45444</v>
      </c>
      <c r="C75" s="9" t="str">
        <v>618d5c47</v>
      </c>
      <c r="D75" s="9" t="str">
        <f>_xlfn.XLOOKUP(C75, Content!A:A, Content!C:C, "NONE")</f>
        <v>Hindi</v>
      </c>
      <c r="E75" s="9" t="str">
        <f>_xlfn.XLOOKUP(C75, Content!A:A, Content!D:D, "NONE")</f>
        <v>Documentary</v>
      </c>
      <c r="H75" s="9">
        <v>10021</v>
      </c>
      <c r="I75" s="10">
        <v>44805</v>
      </c>
      <c r="J75" s="9" t="str">
        <v>5833d4f3</v>
      </c>
      <c r="K75" s="9" t="str">
        <v>Malayalam</v>
      </c>
      <c r="L75" s="9" t="str">
        <v>Horror</v>
      </c>
    </row>
    <row r="76" spans="1:12" x14ac:dyDescent="0.3">
      <c r="A76" s="9">
        <v>10006</v>
      </c>
      <c r="B76" s="10">
        <v>44958</v>
      </c>
      <c r="C76" s="9" t="str">
        <v>40fb817f</v>
      </c>
      <c r="D76" s="9" t="str">
        <f>_xlfn.XLOOKUP(C76, Content!A:A, Content!C:C, "NONE")</f>
        <v>Kannada</v>
      </c>
      <c r="E76" s="9" t="str">
        <f>_xlfn.XLOOKUP(C76, Content!A:A, Content!D:D, "NONE")</f>
        <v>Thriller</v>
      </c>
      <c r="H76" s="9">
        <v>10021</v>
      </c>
      <c r="I76" s="10">
        <v>44866</v>
      </c>
      <c r="J76" s="9" t="str">
        <v>0be1e40e</v>
      </c>
      <c r="K76" s="9" t="str">
        <v>Telugu</v>
      </c>
      <c r="L76" s="9" t="str">
        <v>Drama</v>
      </c>
    </row>
    <row r="77" spans="1:12" x14ac:dyDescent="0.3">
      <c r="A77" s="9">
        <v>10007</v>
      </c>
      <c r="B77" s="10">
        <v>45352</v>
      </c>
      <c r="C77" s="9" t="str">
        <v>9767fb4f</v>
      </c>
      <c r="D77" s="9" t="str">
        <f>_xlfn.XLOOKUP(C77, Content!A:A, Content!C:C, "NONE")</f>
        <v>Telugu</v>
      </c>
      <c r="E77" s="9" t="str">
        <f>_xlfn.XLOOKUP(C77, Content!A:A, Content!D:D, "NONE")</f>
        <v>Drama</v>
      </c>
      <c r="H77" s="9">
        <v>10022</v>
      </c>
      <c r="I77" s="10">
        <v>44896</v>
      </c>
      <c r="J77" s="9" t="str">
        <v>e24dee1d</v>
      </c>
      <c r="K77" s="9" t="str">
        <v>Telugu</v>
      </c>
      <c r="L77" s="9" t="str">
        <v>Documentary</v>
      </c>
    </row>
    <row r="78" spans="1:12" x14ac:dyDescent="0.3">
      <c r="A78" s="9">
        <v>10007</v>
      </c>
      <c r="B78" s="10">
        <v>45352</v>
      </c>
      <c r="C78" s="9" t="str">
        <v>044707f1</v>
      </c>
      <c r="D78" s="9" t="str">
        <f>_xlfn.XLOOKUP(C78, Content!A:A, Content!C:C, "NONE")</f>
        <v>Kannada</v>
      </c>
      <c r="E78" s="9" t="str">
        <f>_xlfn.XLOOKUP(C78, Content!A:A, Content!D:D, "NONE")</f>
        <v>Action</v>
      </c>
      <c r="H78" s="9">
        <v>10022</v>
      </c>
      <c r="I78" s="10">
        <v>44713</v>
      </c>
      <c r="J78" s="9" t="str">
        <v>ae026103</v>
      </c>
      <c r="K78" s="9" t="str">
        <v>Kannada</v>
      </c>
      <c r="L78" s="9" t="str">
        <v>Comedy</v>
      </c>
    </row>
    <row r="79" spans="1:12" x14ac:dyDescent="0.3">
      <c r="A79" s="9">
        <v>10007</v>
      </c>
      <c r="B79" s="10">
        <v>44713</v>
      </c>
      <c r="C79" s="9" t="str">
        <v>53dcee70</v>
      </c>
      <c r="D79" s="9" t="str">
        <f>_xlfn.XLOOKUP(C79, Content!A:A, Content!C:C, "NONE")</f>
        <v>Kannada</v>
      </c>
      <c r="E79" s="9" t="str">
        <f>_xlfn.XLOOKUP(C79, Content!A:A, Content!D:D, "NONE")</f>
        <v>Sci-Fi</v>
      </c>
      <c r="H79" s="9">
        <v>10022</v>
      </c>
      <c r="I79" s="10">
        <v>44621</v>
      </c>
      <c r="J79" s="9" t="str">
        <v>7bc7f2c7</v>
      </c>
      <c r="K79" s="9" t="str">
        <v>Tamil</v>
      </c>
      <c r="L79" s="9" t="str">
        <v>Drama</v>
      </c>
    </row>
    <row r="80" spans="1:12" x14ac:dyDescent="0.3">
      <c r="A80" s="9">
        <v>10007</v>
      </c>
      <c r="B80" s="10">
        <v>44896</v>
      </c>
      <c r="C80" s="9" t="str">
        <v>e2949854</v>
      </c>
      <c r="D80" s="9" t="str">
        <f>_xlfn.XLOOKUP(C80, Content!A:A, Content!C:C, "NONE")</f>
        <v>Malayalam</v>
      </c>
      <c r="E80" s="9" t="str">
        <f>_xlfn.XLOOKUP(C80, Content!A:A, Content!D:D, "NONE")</f>
        <v>Documentary</v>
      </c>
      <c r="H80" s="9">
        <v>10023</v>
      </c>
      <c r="I80" s="10">
        <v>44835</v>
      </c>
      <c r="J80" s="9" t="str">
        <v>3abe3a47</v>
      </c>
      <c r="K80" s="9" t="str">
        <v>English</v>
      </c>
      <c r="L80" s="9" t="str">
        <v>Romance</v>
      </c>
    </row>
    <row r="81" spans="1:12" x14ac:dyDescent="0.3">
      <c r="A81" s="9">
        <v>10007</v>
      </c>
      <c r="B81" s="10">
        <v>44562</v>
      </c>
      <c r="C81" s="9" t="str">
        <v>7495495f</v>
      </c>
      <c r="D81" s="9" t="str">
        <f>_xlfn.XLOOKUP(C81, Content!A:A, Content!C:C, "NONE")</f>
        <v>Malayalam</v>
      </c>
      <c r="E81" s="9" t="str">
        <f>_xlfn.XLOOKUP(C81, Content!A:A, Content!D:D, "NONE")</f>
        <v>Horror</v>
      </c>
      <c r="H81" s="9">
        <v>10023</v>
      </c>
      <c r="I81" s="10">
        <v>44593</v>
      </c>
      <c r="J81" s="9" t="str">
        <v>9544ce3b</v>
      </c>
      <c r="K81" s="9" t="str">
        <v>English</v>
      </c>
      <c r="L81" s="9" t="str">
        <v>Horror</v>
      </c>
    </row>
    <row r="82" spans="1:12" x14ac:dyDescent="0.3">
      <c r="A82" s="9">
        <v>10007</v>
      </c>
      <c r="B82" s="10">
        <v>45292</v>
      </c>
      <c r="C82" s="9" t="str">
        <v>fa1a76a3</v>
      </c>
      <c r="D82" s="9" t="str">
        <f>_xlfn.XLOOKUP(C82, Content!A:A, Content!C:C, "NONE")</f>
        <v>Tamil</v>
      </c>
      <c r="E82" s="9" t="str">
        <f>_xlfn.XLOOKUP(C82, Content!A:A, Content!D:D, "NONE")</f>
        <v>Action</v>
      </c>
      <c r="H82" s="9">
        <v>10023</v>
      </c>
      <c r="I82" s="10">
        <v>44743</v>
      </c>
      <c r="J82" s="9" t="str">
        <v>40fb817f</v>
      </c>
      <c r="K82" s="9" t="str">
        <v>Kannada</v>
      </c>
      <c r="L82" s="9" t="str">
        <v>Thriller</v>
      </c>
    </row>
    <row r="83" spans="1:12" x14ac:dyDescent="0.3">
      <c r="A83" s="9">
        <v>10008</v>
      </c>
      <c r="B83" s="10">
        <v>44593</v>
      </c>
      <c r="C83" s="9" t="str">
        <v>2888a95e</v>
      </c>
      <c r="D83" s="9" t="str">
        <f>_xlfn.XLOOKUP(C83, Content!A:A, Content!C:C, "NONE")</f>
        <v>Tamil</v>
      </c>
      <c r="E83" s="9" t="str">
        <f>_xlfn.XLOOKUP(C83, Content!A:A, Content!D:D, "NONE")</f>
        <v>Documentary</v>
      </c>
      <c r="H83" s="9">
        <v>10023</v>
      </c>
      <c r="I83" s="10">
        <v>44896</v>
      </c>
      <c r="J83" s="9" t="str">
        <v>a48a202b</v>
      </c>
      <c r="K83" s="9" t="str">
        <v>Telugu</v>
      </c>
      <c r="L83" s="9" t="str">
        <v>Drama</v>
      </c>
    </row>
    <row r="84" spans="1:12" x14ac:dyDescent="0.3">
      <c r="A84" s="9">
        <v>10008</v>
      </c>
      <c r="B84" s="10">
        <v>44621</v>
      </c>
      <c r="C84" s="9" t="str">
        <v>5988d89d</v>
      </c>
      <c r="D84" s="9" t="str">
        <f>_xlfn.XLOOKUP(C84, Content!A:A, Content!C:C, "NONE")</f>
        <v>Hindi</v>
      </c>
      <c r="E84" s="9" t="str">
        <f>_xlfn.XLOOKUP(C84, Content!A:A, Content!D:D, "NONE")</f>
        <v>Sci-Fi</v>
      </c>
      <c r="H84" s="9">
        <v>10023</v>
      </c>
      <c r="I84" s="10">
        <v>44562</v>
      </c>
      <c r="J84" s="9" t="str">
        <v>5833d4f3</v>
      </c>
      <c r="K84" s="9" t="str">
        <v>Malayalam</v>
      </c>
      <c r="L84" s="9" t="str">
        <v>Horror</v>
      </c>
    </row>
    <row r="85" spans="1:12" x14ac:dyDescent="0.3">
      <c r="A85" s="9">
        <v>10008</v>
      </c>
      <c r="B85" s="10">
        <v>45017</v>
      </c>
      <c r="C85" s="9" t="str">
        <v>7e543bc4</v>
      </c>
      <c r="D85" s="9" t="str">
        <f>_xlfn.XLOOKUP(C85, Content!A:A, Content!C:C, "NONE")</f>
        <v>Malayalam</v>
      </c>
      <c r="E85" s="9" t="str">
        <f>_xlfn.XLOOKUP(C85, Content!A:A, Content!D:D, "NONE")</f>
        <v>Drama</v>
      </c>
      <c r="H85" s="9">
        <v>10024</v>
      </c>
      <c r="I85" s="10">
        <v>44682</v>
      </c>
      <c r="J85" s="9" t="str">
        <v>35e41ff6</v>
      </c>
      <c r="K85" s="9" t="str">
        <v>Telugu</v>
      </c>
      <c r="L85" s="9" t="str">
        <v>Romance</v>
      </c>
    </row>
    <row r="86" spans="1:12" x14ac:dyDescent="0.3">
      <c r="A86" s="9">
        <v>10008</v>
      </c>
      <c r="B86" s="10">
        <v>44958</v>
      </c>
      <c r="C86" s="9" t="str">
        <v>f6d69d19</v>
      </c>
      <c r="D86" s="9" t="str">
        <f>_xlfn.XLOOKUP(C86, Content!A:A, Content!C:C, "NONE")</f>
        <v>English</v>
      </c>
      <c r="E86" s="9" t="str">
        <f>_xlfn.XLOOKUP(C86, Content!A:A, Content!D:D, "NONE")</f>
        <v>Comedy</v>
      </c>
      <c r="H86" s="9">
        <v>10024</v>
      </c>
      <c r="I86" s="10">
        <v>44593</v>
      </c>
      <c r="J86" s="9" t="str">
        <v>607da286</v>
      </c>
      <c r="K86" s="9" t="str">
        <v>Kannada</v>
      </c>
      <c r="L86" s="9" t="str">
        <v>Drama</v>
      </c>
    </row>
    <row r="87" spans="1:12" x14ac:dyDescent="0.3">
      <c r="A87" s="9">
        <v>10008</v>
      </c>
      <c r="B87" s="10">
        <v>45170</v>
      </c>
      <c r="C87" s="9" t="str">
        <v>7495495f</v>
      </c>
      <c r="D87" s="9" t="str">
        <f>_xlfn.XLOOKUP(C87, Content!A:A, Content!C:C, "NONE")</f>
        <v>Malayalam</v>
      </c>
      <c r="E87" s="9" t="str">
        <f>_xlfn.XLOOKUP(C87, Content!A:A, Content!D:D, "NONE")</f>
        <v>Horror</v>
      </c>
      <c r="H87" s="9">
        <v>10024</v>
      </c>
      <c r="I87" s="10">
        <v>44866</v>
      </c>
      <c r="J87" s="9" t="str">
        <v>b06fbc58</v>
      </c>
      <c r="K87" s="9" t="str">
        <v>Telugu</v>
      </c>
      <c r="L87" s="9" t="str">
        <v>Horror</v>
      </c>
    </row>
    <row r="88" spans="1:12" x14ac:dyDescent="0.3">
      <c r="A88" s="9">
        <v>10008</v>
      </c>
      <c r="B88" s="10">
        <v>45566</v>
      </c>
      <c r="C88" s="9" t="str">
        <v>2f9c6d63</v>
      </c>
      <c r="D88" s="9" t="str">
        <f>_xlfn.XLOOKUP(C88, Content!A:A, Content!C:C, "NONE")</f>
        <v>Tamil</v>
      </c>
      <c r="E88" s="9" t="str">
        <f>_xlfn.XLOOKUP(C88, Content!A:A, Content!D:D, "NONE")</f>
        <v>Sci-Fi</v>
      </c>
      <c r="H88" s="9">
        <v>10024</v>
      </c>
      <c r="I88" s="10">
        <v>44713</v>
      </c>
      <c r="J88" s="9" t="str">
        <v>39c8c16a</v>
      </c>
      <c r="K88" s="9" t="str">
        <v>Malayalam</v>
      </c>
      <c r="L88" s="9" t="str">
        <v>Drama</v>
      </c>
    </row>
    <row r="89" spans="1:12" x14ac:dyDescent="0.3">
      <c r="A89" s="9">
        <v>10008</v>
      </c>
      <c r="B89" s="10">
        <v>45627</v>
      </c>
      <c r="C89" s="9" t="str">
        <v>c1fb785c</v>
      </c>
      <c r="D89" s="9" t="str">
        <f>_xlfn.XLOOKUP(C89, Content!A:A, Content!C:C, "NONE")</f>
        <v>Malayalam</v>
      </c>
      <c r="E89" s="9" t="str">
        <f>_xlfn.XLOOKUP(C89, Content!A:A, Content!D:D, "NONE")</f>
        <v>Action</v>
      </c>
      <c r="H89" s="9">
        <v>10024</v>
      </c>
      <c r="I89" s="10">
        <v>44593</v>
      </c>
      <c r="J89" s="9" t="str">
        <v>6d98c117</v>
      </c>
      <c r="K89" s="9" t="str">
        <v>English</v>
      </c>
      <c r="L89" s="9" t="str">
        <v>Action</v>
      </c>
    </row>
    <row r="90" spans="1:12" x14ac:dyDescent="0.3">
      <c r="A90" s="9">
        <v>10008</v>
      </c>
      <c r="B90" s="10">
        <v>45231</v>
      </c>
      <c r="C90" s="9" t="str">
        <v>577b4107</v>
      </c>
      <c r="D90" s="9" t="str">
        <f>_xlfn.XLOOKUP(C90, Content!A:A, Content!C:C, "NONE")</f>
        <v>Malayalam</v>
      </c>
      <c r="E90" s="9" t="str">
        <f>_xlfn.XLOOKUP(C90, Content!A:A, Content!D:D, "NONE")</f>
        <v>Sci-Fi</v>
      </c>
      <c r="H90" s="9">
        <v>10024</v>
      </c>
      <c r="I90" s="10">
        <v>44652</v>
      </c>
      <c r="J90" s="9" t="str">
        <v>586db896</v>
      </c>
      <c r="K90" s="9" t="str">
        <v>Tamil</v>
      </c>
      <c r="L90" s="9" t="str">
        <v>Sci-Fi</v>
      </c>
    </row>
    <row r="91" spans="1:12" x14ac:dyDescent="0.3">
      <c r="A91" s="9">
        <v>10008</v>
      </c>
      <c r="B91" s="10">
        <v>45352</v>
      </c>
      <c r="C91" s="9" t="str">
        <v>566c44a8</v>
      </c>
      <c r="D91" s="9" t="str">
        <f>_xlfn.XLOOKUP(C91, Content!A:A, Content!C:C, "NONE")</f>
        <v>Tamil</v>
      </c>
      <c r="E91" s="9" t="str">
        <f>_xlfn.XLOOKUP(C91, Content!A:A, Content!D:D, "NONE")</f>
        <v>Sci-Fi</v>
      </c>
      <c r="H91" s="9">
        <v>10025</v>
      </c>
      <c r="I91" s="10">
        <v>44713</v>
      </c>
      <c r="J91" s="9" t="str">
        <v>8ce0be18</v>
      </c>
      <c r="K91" s="9" t="str">
        <v>Telugu</v>
      </c>
      <c r="L91" s="9" t="str">
        <v>Horror</v>
      </c>
    </row>
    <row r="92" spans="1:12" x14ac:dyDescent="0.3">
      <c r="A92" s="9">
        <v>10009</v>
      </c>
      <c r="B92" s="10">
        <v>45292</v>
      </c>
      <c r="C92" s="9" t="str">
        <v>40fb817f</v>
      </c>
      <c r="D92" s="9" t="str">
        <f>_xlfn.XLOOKUP(C92, Content!A:A, Content!C:C, "NONE")</f>
        <v>Kannada</v>
      </c>
      <c r="E92" s="9" t="str">
        <f>_xlfn.XLOOKUP(C92, Content!A:A, Content!D:D, "NONE")</f>
        <v>Thriller</v>
      </c>
      <c r="H92" s="9">
        <v>10025</v>
      </c>
      <c r="I92" s="10">
        <v>44593</v>
      </c>
      <c r="J92" s="9" t="str">
        <v>9767fb4f</v>
      </c>
      <c r="K92" s="9" t="str">
        <v>Telugu</v>
      </c>
      <c r="L92" s="9" t="str">
        <v>Drama</v>
      </c>
    </row>
    <row r="93" spans="1:12" x14ac:dyDescent="0.3">
      <c r="A93" s="9">
        <v>10009</v>
      </c>
      <c r="B93" s="10">
        <v>44713</v>
      </c>
      <c r="C93" s="9" t="str">
        <v>ed012678</v>
      </c>
      <c r="D93" s="9" t="str">
        <f>_xlfn.XLOOKUP(C93, Content!A:A, Content!C:C, "NONE")</f>
        <v>Telugu</v>
      </c>
      <c r="E93" s="9" t="str">
        <f>_xlfn.XLOOKUP(C93, Content!A:A, Content!D:D, "NONE")</f>
        <v>Thriller</v>
      </c>
      <c r="H93" s="9">
        <v>10025</v>
      </c>
      <c r="I93" s="10">
        <v>44652</v>
      </c>
      <c r="J93" s="9" t="str">
        <v>40fb817f</v>
      </c>
      <c r="K93" s="9" t="str">
        <v>Kannada</v>
      </c>
      <c r="L93" s="9" t="str">
        <v>Thriller</v>
      </c>
    </row>
    <row r="94" spans="1:12" x14ac:dyDescent="0.3">
      <c r="A94" s="9">
        <v>10009</v>
      </c>
      <c r="B94" s="10">
        <v>45078</v>
      </c>
      <c r="C94" s="9" t="str">
        <v>2e190b5a</v>
      </c>
      <c r="D94" s="9" t="str">
        <f>_xlfn.XLOOKUP(C94, Content!A:A, Content!C:C, "NONE")</f>
        <v>Tamil</v>
      </c>
      <c r="E94" s="9" t="str">
        <f>_xlfn.XLOOKUP(C94, Content!A:A, Content!D:D, "NONE")</f>
        <v>Drama</v>
      </c>
      <c r="H94" s="9">
        <v>10025</v>
      </c>
      <c r="I94" s="10">
        <v>44621</v>
      </c>
      <c r="J94" s="9" t="str">
        <v>d6e6f4af</v>
      </c>
      <c r="K94" s="9" t="str">
        <v>Malayalam</v>
      </c>
      <c r="L94" s="9" t="str">
        <v>Action</v>
      </c>
    </row>
    <row r="95" spans="1:12" x14ac:dyDescent="0.3">
      <c r="A95" s="9">
        <v>10009</v>
      </c>
      <c r="B95" s="10">
        <v>44927</v>
      </c>
      <c r="C95" s="9" t="str">
        <v>6d98c117</v>
      </c>
      <c r="D95" s="9" t="str">
        <f>_xlfn.XLOOKUP(C95, Content!A:A, Content!C:C, "NONE")</f>
        <v>English</v>
      </c>
      <c r="E95" s="9" t="str">
        <f>_xlfn.XLOOKUP(C95, Content!A:A, Content!D:D, "NONE")</f>
        <v>Action</v>
      </c>
      <c r="H95" s="9">
        <v>10026</v>
      </c>
      <c r="I95" s="10">
        <v>44774</v>
      </c>
      <c r="J95" s="9" t="str">
        <v>9c8c4c67</v>
      </c>
      <c r="K95" s="9" t="str">
        <v>English</v>
      </c>
      <c r="L95" s="9" t="str">
        <v>Horror</v>
      </c>
    </row>
    <row r="96" spans="1:12" x14ac:dyDescent="0.3">
      <c r="A96" s="9">
        <v>10009</v>
      </c>
      <c r="B96" s="10">
        <v>45139</v>
      </c>
      <c r="C96" s="9" t="str">
        <v>ae026103</v>
      </c>
      <c r="D96" s="9" t="str">
        <f>_xlfn.XLOOKUP(C96, Content!A:A, Content!C:C, "NONE")</f>
        <v>Kannada</v>
      </c>
      <c r="E96" s="9" t="str">
        <f>_xlfn.XLOOKUP(C96, Content!A:A, Content!D:D, "NONE")</f>
        <v>Comedy</v>
      </c>
      <c r="H96" s="9">
        <v>10026</v>
      </c>
      <c r="I96" s="10">
        <v>44743</v>
      </c>
      <c r="J96" s="9" t="str">
        <v>8ce0be18</v>
      </c>
      <c r="K96" s="9" t="str">
        <v>Telugu</v>
      </c>
      <c r="L96" s="9" t="str">
        <v>Horror</v>
      </c>
    </row>
    <row r="97" spans="1:12" x14ac:dyDescent="0.3">
      <c r="A97" s="9">
        <v>10009</v>
      </c>
      <c r="B97" s="10">
        <v>45017</v>
      </c>
      <c r="C97" s="9" t="str">
        <v>0be1e40e</v>
      </c>
      <c r="D97" s="9" t="str">
        <f>_xlfn.XLOOKUP(C97, Content!A:A, Content!C:C, "NONE")</f>
        <v>Telugu</v>
      </c>
      <c r="E97" s="9" t="str">
        <f>_xlfn.XLOOKUP(C97, Content!A:A, Content!D:D, "NONE")</f>
        <v>Drama</v>
      </c>
      <c r="H97" s="9">
        <v>10026</v>
      </c>
      <c r="I97" s="10">
        <v>44896</v>
      </c>
      <c r="J97" s="9" t="str">
        <v>39c8c16a</v>
      </c>
      <c r="K97" s="9" t="str">
        <v>Malayalam</v>
      </c>
      <c r="L97" s="9" t="str">
        <v>Drama</v>
      </c>
    </row>
    <row r="98" spans="1:12" x14ac:dyDescent="0.3">
      <c r="A98" s="9">
        <v>10009</v>
      </c>
      <c r="B98" s="10">
        <v>45292</v>
      </c>
      <c r="C98" s="9" t="str">
        <v>044707f1</v>
      </c>
      <c r="D98" s="9" t="str">
        <f>_xlfn.XLOOKUP(C98, Content!A:A, Content!C:C, "NONE")</f>
        <v>Kannada</v>
      </c>
      <c r="E98" s="9" t="str">
        <f>_xlfn.XLOOKUP(C98, Content!A:A, Content!D:D, "NONE")</f>
        <v>Action</v>
      </c>
      <c r="H98" s="9">
        <v>10027</v>
      </c>
      <c r="I98" s="10">
        <v>44805</v>
      </c>
      <c r="J98" s="9" t="str">
        <v>1187d074</v>
      </c>
      <c r="K98" s="9" t="str">
        <v>English</v>
      </c>
      <c r="L98" s="9" t="str">
        <v>Horror</v>
      </c>
    </row>
    <row r="99" spans="1:12" x14ac:dyDescent="0.3">
      <c r="A99" s="9">
        <v>10009</v>
      </c>
      <c r="B99" s="10">
        <v>45047</v>
      </c>
      <c r="C99" s="9" t="str">
        <v>0cbc4720</v>
      </c>
      <c r="D99" s="9" t="str">
        <f>_xlfn.XLOOKUP(C99, Content!A:A, Content!C:C, "NONE")</f>
        <v>Hindi</v>
      </c>
      <c r="E99" s="9" t="str">
        <f>_xlfn.XLOOKUP(C99, Content!A:A, Content!D:D, "NONE")</f>
        <v>Sci-Fi</v>
      </c>
      <c r="H99" s="9">
        <v>10027</v>
      </c>
      <c r="I99" s="10">
        <v>44713</v>
      </c>
      <c r="J99" s="9" t="str">
        <v>fd1ad95a</v>
      </c>
      <c r="K99" s="9" t="str">
        <v>English</v>
      </c>
      <c r="L99" s="9" t="str">
        <v>Romance</v>
      </c>
    </row>
    <row r="100" spans="1:12" x14ac:dyDescent="0.3">
      <c r="A100" s="9">
        <v>10009</v>
      </c>
      <c r="B100" s="10">
        <v>45474</v>
      </c>
      <c r="C100" s="9" t="str">
        <v>c324f9b4</v>
      </c>
      <c r="D100" s="9" t="str">
        <f>_xlfn.XLOOKUP(C100, Content!A:A, Content!C:C, "NONE")</f>
        <v>Tamil</v>
      </c>
      <c r="E100" s="9" t="str">
        <f>_xlfn.XLOOKUP(C100, Content!A:A, Content!D:D, "NONE")</f>
        <v>Sci-Fi</v>
      </c>
      <c r="H100" s="9">
        <v>10027</v>
      </c>
      <c r="I100" s="10">
        <v>44896</v>
      </c>
      <c r="J100" s="9" t="str">
        <v>40e9137d</v>
      </c>
      <c r="K100" s="9" t="str">
        <v>Telugu</v>
      </c>
      <c r="L100" s="9" t="str">
        <v>Sci-Fi</v>
      </c>
    </row>
    <row r="101" spans="1:12" x14ac:dyDescent="0.3">
      <c r="A101" s="9">
        <v>10009</v>
      </c>
      <c r="B101" s="10">
        <v>44621</v>
      </c>
      <c r="C101" s="9" t="str">
        <v>c1fb785c</v>
      </c>
      <c r="D101" s="9" t="str">
        <f>_xlfn.XLOOKUP(C101, Content!A:A, Content!C:C, "NONE")</f>
        <v>Malayalam</v>
      </c>
      <c r="E101" s="9" t="str">
        <f>_xlfn.XLOOKUP(C101, Content!A:A, Content!D:D, "NONE")</f>
        <v>Action</v>
      </c>
      <c r="H101" s="9">
        <v>10027</v>
      </c>
      <c r="I101" s="10">
        <v>44713</v>
      </c>
      <c r="J101" s="9" t="str">
        <v>ef45c45f</v>
      </c>
      <c r="K101" s="9" t="str">
        <v>Tamil</v>
      </c>
      <c r="L101" s="9" t="str">
        <v>Action</v>
      </c>
    </row>
    <row r="102" spans="1:12" x14ac:dyDescent="0.3">
      <c r="A102" s="9">
        <v>10009</v>
      </c>
      <c r="B102" s="10">
        <v>45047</v>
      </c>
      <c r="C102" s="9" t="str">
        <v>420e1019</v>
      </c>
      <c r="D102" s="9" t="str">
        <f>_xlfn.XLOOKUP(C102, Content!A:A, Content!C:C, "NONE")</f>
        <v>Tamil</v>
      </c>
      <c r="E102" s="9" t="str">
        <f>_xlfn.XLOOKUP(C102, Content!A:A, Content!D:D, "NONE")</f>
        <v>Action</v>
      </c>
      <c r="H102" s="9">
        <v>10028</v>
      </c>
      <c r="I102" s="10">
        <v>44743</v>
      </c>
      <c r="J102" s="9" t="str">
        <v>6fc6d737</v>
      </c>
      <c r="K102" s="9" t="str">
        <v>Malayalam</v>
      </c>
      <c r="L102" s="9" t="str">
        <v>Comedy</v>
      </c>
    </row>
    <row r="103" spans="1:12" x14ac:dyDescent="0.3">
      <c r="A103" s="9">
        <v>10009</v>
      </c>
      <c r="B103" s="10">
        <v>44835</v>
      </c>
      <c r="C103" s="9" t="str">
        <v>1b7fe76a</v>
      </c>
      <c r="D103" s="9" t="str">
        <f>_xlfn.XLOOKUP(C103, Content!A:A, Content!C:C, "NONE")</f>
        <v>Kannada</v>
      </c>
      <c r="E103" s="9" t="str">
        <f>_xlfn.XLOOKUP(C103, Content!A:A, Content!D:D, "NONE")</f>
        <v>Thriller</v>
      </c>
      <c r="H103" s="9">
        <v>10028</v>
      </c>
      <c r="I103" s="10">
        <v>44805</v>
      </c>
      <c r="J103" s="9" t="str">
        <v>c324f9b4</v>
      </c>
      <c r="K103" s="9" t="str">
        <v>Tamil</v>
      </c>
      <c r="L103" s="9" t="str">
        <v>Sci-Fi</v>
      </c>
    </row>
    <row r="104" spans="1:12" x14ac:dyDescent="0.3">
      <c r="A104" s="9">
        <v>10010</v>
      </c>
      <c r="B104" s="10">
        <v>45505</v>
      </c>
      <c r="C104" s="9" t="str">
        <v>921da29a</v>
      </c>
      <c r="D104" s="9" t="str">
        <f>_xlfn.XLOOKUP(C104, Content!A:A, Content!C:C, "NONE")</f>
        <v>English</v>
      </c>
      <c r="E104" s="9" t="str">
        <f>_xlfn.XLOOKUP(C104, Content!A:A, Content!D:D, "NONE")</f>
        <v>Horror</v>
      </c>
      <c r="H104" s="9">
        <v>10028</v>
      </c>
      <c r="I104" s="10">
        <v>44713</v>
      </c>
      <c r="J104" s="9" t="str">
        <v>f1c74cb8</v>
      </c>
      <c r="K104" s="9" t="str">
        <v>Kannada</v>
      </c>
      <c r="L104" s="9" t="str">
        <v>Action</v>
      </c>
    </row>
    <row r="105" spans="1:12" x14ac:dyDescent="0.3">
      <c r="A105" s="9">
        <v>10010</v>
      </c>
      <c r="B105" s="10">
        <v>44805</v>
      </c>
      <c r="C105" s="9" t="str">
        <v>d6e6f4af</v>
      </c>
      <c r="D105" s="9" t="str">
        <f>_xlfn.XLOOKUP(C105, Content!A:A, Content!C:C, "NONE")</f>
        <v>Malayalam</v>
      </c>
      <c r="E105" s="9" t="str">
        <f>_xlfn.XLOOKUP(C105, Content!A:A, Content!D:D, "NONE")</f>
        <v>Action</v>
      </c>
      <c r="H105" s="9">
        <v>10029</v>
      </c>
      <c r="I105" s="10">
        <v>44682</v>
      </c>
      <c r="J105" s="9" t="str">
        <v>e9c2f251</v>
      </c>
      <c r="K105" s="9" t="str">
        <v>Telugu</v>
      </c>
      <c r="L105" s="9" t="str">
        <v>Sci-Fi</v>
      </c>
    </row>
    <row r="106" spans="1:12" x14ac:dyDescent="0.3">
      <c r="A106" s="9">
        <v>10010</v>
      </c>
      <c r="B106" s="10">
        <v>44621</v>
      </c>
      <c r="C106" s="9" t="str">
        <v>cc9d9893</v>
      </c>
      <c r="D106" s="9" t="str">
        <f>_xlfn.XLOOKUP(C106, Content!A:A, Content!C:C, "NONE")</f>
        <v>Malayalam</v>
      </c>
      <c r="E106" s="9" t="str">
        <f>_xlfn.XLOOKUP(C106, Content!A:A, Content!D:D, "NONE")</f>
        <v>Action</v>
      </c>
      <c r="H106" s="9">
        <v>10029</v>
      </c>
      <c r="I106" s="10">
        <v>44805</v>
      </c>
      <c r="J106" s="9" t="str">
        <v>3abe3a47</v>
      </c>
      <c r="K106" s="9" t="str">
        <v>English</v>
      </c>
      <c r="L106" s="9" t="str">
        <v>Romance</v>
      </c>
    </row>
    <row r="107" spans="1:12" x14ac:dyDescent="0.3">
      <c r="A107" s="9">
        <v>10010</v>
      </c>
      <c r="B107" s="10">
        <v>44986</v>
      </c>
      <c r="C107" s="9" t="str">
        <v>b72e97f6</v>
      </c>
      <c r="D107" s="9" t="str">
        <f>_xlfn.XLOOKUP(C107, Content!A:A, Content!C:C, "NONE")</f>
        <v>Hindi</v>
      </c>
      <c r="E107" s="9" t="str">
        <f>_xlfn.XLOOKUP(C107, Content!A:A, Content!D:D, "NONE")</f>
        <v>Action</v>
      </c>
      <c r="H107" s="9">
        <v>10029</v>
      </c>
      <c r="I107" s="10">
        <v>44896</v>
      </c>
      <c r="J107" s="9" t="str">
        <v>0be1e40e</v>
      </c>
      <c r="K107" s="9" t="str">
        <v>Telugu</v>
      </c>
      <c r="L107" s="9" t="str">
        <v>Drama</v>
      </c>
    </row>
    <row r="108" spans="1:12" x14ac:dyDescent="0.3">
      <c r="A108" s="9">
        <v>10010</v>
      </c>
      <c r="B108" s="10">
        <v>45444</v>
      </c>
      <c r="C108" s="9" t="str">
        <v>fd1ad95a</v>
      </c>
      <c r="D108" s="9" t="str">
        <f>_xlfn.XLOOKUP(C108, Content!A:A, Content!C:C, "NONE")</f>
        <v>English</v>
      </c>
      <c r="E108" s="9" t="str">
        <f>_xlfn.XLOOKUP(C108, Content!A:A, Content!D:D, "NONE")</f>
        <v>Romance</v>
      </c>
      <c r="H108" s="9">
        <v>10029</v>
      </c>
      <c r="I108" s="10">
        <v>44805</v>
      </c>
      <c r="J108" s="9" t="str">
        <v>e2949854</v>
      </c>
      <c r="K108" s="9" t="str">
        <v>Malayalam</v>
      </c>
      <c r="L108" s="9" t="str">
        <v>Documentary</v>
      </c>
    </row>
    <row r="109" spans="1:12" x14ac:dyDescent="0.3">
      <c r="A109" s="9">
        <v>10010</v>
      </c>
      <c r="B109" s="10">
        <v>44562</v>
      </c>
      <c r="C109" s="9" t="str">
        <v>591bdfe5</v>
      </c>
      <c r="D109" s="9" t="str">
        <f>_xlfn.XLOOKUP(C109, Content!A:A, Content!C:C, "NONE")</f>
        <v>Kannada</v>
      </c>
      <c r="E109" s="9" t="str">
        <f>_xlfn.XLOOKUP(C109, Content!A:A, Content!D:D, "NONE")</f>
        <v>Drama</v>
      </c>
      <c r="H109" s="9">
        <v>10030</v>
      </c>
      <c r="I109" s="10">
        <v>44743</v>
      </c>
      <c r="J109" s="9" t="str">
        <v>e24dee1d</v>
      </c>
      <c r="K109" s="9" t="str">
        <v>Telugu</v>
      </c>
      <c r="L109" s="9" t="str">
        <v>Documentary</v>
      </c>
    </row>
    <row r="110" spans="1:12" x14ac:dyDescent="0.3">
      <c r="A110" s="9">
        <v>10010</v>
      </c>
      <c r="B110" s="10">
        <v>45566</v>
      </c>
      <c r="C110" s="9" t="str">
        <v>7e543bc4</v>
      </c>
      <c r="D110" s="9" t="str">
        <f>_xlfn.XLOOKUP(C110, Content!A:A, Content!C:C, "NONE")</f>
        <v>Malayalam</v>
      </c>
      <c r="E110" s="9" t="str">
        <f>_xlfn.XLOOKUP(C110, Content!A:A, Content!D:D, "NONE")</f>
        <v>Drama</v>
      </c>
      <c r="H110" s="9">
        <v>10030</v>
      </c>
      <c r="I110" s="10">
        <v>44835</v>
      </c>
      <c r="J110" s="9" t="str">
        <v>2fa395f5</v>
      </c>
      <c r="K110" s="9" t="str">
        <v>Telugu</v>
      </c>
      <c r="L110" s="9" t="str">
        <v>Action</v>
      </c>
    </row>
    <row r="111" spans="1:12" x14ac:dyDescent="0.3">
      <c r="A111" s="9">
        <v>10010</v>
      </c>
      <c r="B111" s="10">
        <v>45383</v>
      </c>
      <c r="C111" s="9" t="str">
        <v>9452bf77</v>
      </c>
      <c r="D111" s="9" t="str">
        <f>_xlfn.XLOOKUP(C111, Content!A:A, Content!C:C, "NONE")</f>
        <v>English</v>
      </c>
      <c r="E111" s="9" t="str">
        <f>_xlfn.XLOOKUP(C111, Content!A:A, Content!D:D, "NONE")</f>
        <v>Horror</v>
      </c>
      <c r="H111" s="9">
        <v>10030</v>
      </c>
      <c r="I111" s="10">
        <v>44743</v>
      </c>
      <c r="J111" s="9" t="str">
        <v>b142e834</v>
      </c>
      <c r="K111" s="9" t="str">
        <v>Hindi</v>
      </c>
      <c r="L111" s="9" t="str">
        <v>Documentary</v>
      </c>
    </row>
    <row r="112" spans="1:12" x14ac:dyDescent="0.3">
      <c r="A112" s="9">
        <v>10011</v>
      </c>
      <c r="B112" s="10">
        <v>45323</v>
      </c>
      <c r="C112" s="9" t="str">
        <v>c9f9dfdb</v>
      </c>
      <c r="D112" s="9" t="str">
        <f>_xlfn.XLOOKUP(C112, Content!A:A, Content!C:C, "NONE")</f>
        <v>Kannada</v>
      </c>
      <c r="E112" s="9" t="str">
        <f>_xlfn.XLOOKUP(C112, Content!A:A, Content!D:D, "NONE")</f>
        <v>Horror</v>
      </c>
      <c r="H112" s="9">
        <v>10031</v>
      </c>
      <c r="I112" s="10">
        <v>44562</v>
      </c>
      <c r="J112" s="9" t="str">
        <v>2fa395f5</v>
      </c>
      <c r="K112" s="9" t="str">
        <v>Telugu</v>
      </c>
      <c r="L112" s="9" t="str">
        <v>Action</v>
      </c>
    </row>
    <row r="113" spans="1:12" x14ac:dyDescent="0.3">
      <c r="A113" s="9">
        <v>10011</v>
      </c>
      <c r="B113" s="10">
        <v>44713</v>
      </c>
      <c r="C113" s="9" t="str">
        <v>420e1019</v>
      </c>
      <c r="D113" s="9" t="str">
        <f>_xlfn.XLOOKUP(C113, Content!A:A, Content!C:C, "NONE")</f>
        <v>Tamil</v>
      </c>
      <c r="E113" s="9" t="str">
        <f>_xlfn.XLOOKUP(C113, Content!A:A, Content!D:D, "NONE")</f>
        <v>Action</v>
      </c>
      <c r="H113" s="9">
        <v>10031</v>
      </c>
      <c r="I113" s="10">
        <v>44621</v>
      </c>
      <c r="J113" s="9" t="str">
        <v>d6e6f4af</v>
      </c>
      <c r="K113" s="9" t="str">
        <v>Malayalam</v>
      </c>
      <c r="L113" s="9" t="str">
        <v>Action</v>
      </c>
    </row>
    <row r="114" spans="1:12" x14ac:dyDescent="0.3">
      <c r="A114" s="9">
        <v>10011</v>
      </c>
      <c r="B114" s="10">
        <v>45627</v>
      </c>
      <c r="C114" s="9" t="str">
        <v>591bdfe5</v>
      </c>
      <c r="D114" s="9" t="str">
        <f>_xlfn.XLOOKUP(C114, Content!A:A, Content!C:C, "NONE")</f>
        <v>Kannada</v>
      </c>
      <c r="E114" s="9" t="str">
        <f>_xlfn.XLOOKUP(C114, Content!A:A, Content!D:D, "NONE")</f>
        <v>Drama</v>
      </c>
      <c r="H114" s="9">
        <v>10031</v>
      </c>
      <c r="I114" s="10">
        <v>44743</v>
      </c>
      <c r="J114" s="9" t="str">
        <v>921da29a</v>
      </c>
      <c r="K114" s="9" t="str">
        <v>English</v>
      </c>
      <c r="L114" s="9" t="str">
        <v>Horror</v>
      </c>
    </row>
    <row r="115" spans="1:12" x14ac:dyDescent="0.3">
      <c r="A115" s="9">
        <v>10011</v>
      </c>
      <c r="B115" s="10">
        <v>45505</v>
      </c>
      <c r="C115" s="9" t="str">
        <v>f83fb848</v>
      </c>
      <c r="D115" s="9" t="str">
        <f>_xlfn.XLOOKUP(C115, Content!A:A, Content!C:C, "NONE")</f>
        <v>Malayalam</v>
      </c>
      <c r="E115" s="9" t="str">
        <f>_xlfn.XLOOKUP(C115, Content!A:A, Content!D:D, "NONE")</f>
        <v>Sci-Fi</v>
      </c>
      <c r="H115" s="9">
        <v>10031</v>
      </c>
      <c r="I115" s="10">
        <v>44866</v>
      </c>
      <c r="J115" s="9" t="str">
        <v>8ab4abc6</v>
      </c>
      <c r="K115" s="9" t="str">
        <v>Kannada</v>
      </c>
      <c r="L115" s="9" t="str">
        <v>Drama</v>
      </c>
    </row>
    <row r="116" spans="1:12" x14ac:dyDescent="0.3">
      <c r="A116" s="9">
        <v>10011</v>
      </c>
      <c r="B116" s="10">
        <v>44958</v>
      </c>
      <c r="C116" s="9" t="str">
        <v>7fc77e90</v>
      </c>
      <c r="D116" s="9" t="str">
        <f>_xlfn.XLOOKUP(C116, Content!A:A, Content!C:C, "NONE")</f>
        <v>Malayalam</v>
      </c>
      <c r="E116" s="9" t="str">
        <f>_xlfn.XLOOKUP(C116, Content!A:A, Content!D:D, "NONE")</f>
        <v>Romance</v>
      </c>
      <c r="H116" s="9">
        <v>10031</v>
      </c>
      <c r="I116" s="10">
        <v>44866</v>
      </c>
      <c r="J116" s="9" t="str">
        <v>40fb817f</v>
      </c>
      <c r="K116" s="9" t="str">
        <v>Kannada</v>
      </c>
      <c r="L116" s="9" t="str">
        <v>Thriller</v>
      </c>
    </row>
    <row r="117" spans="1:12" x14ac:dyDescent="0.3">
      <c r="A117" s="9">
        <v>10011</v>
      </c>
      <c r="B117" s="10">
        <v>45078</v>
      </c>
      <c r="C117" s="9" t="str">
        <v>7bc7f2c7</v>
      </c>
      <c r="D117" s="9" t="str">
        <f>_xlfn.XLOOKUP(C117, Content!A:A, Content!C:C, "NONE")</f>
        <v>Tamil</v>
      </c>
      <c r="E117" s="9" t="str">
        <f>_xlfn.XLOOKUP(C117, Content!A:A, Content!D:D, "NONE")</f>
        <v>Drama</v>
      </c>
      <c r="H117" s="9">
        <v>10032</v>
      </c>
      <c r="I117" s="10">
        <v>44774</v>
      </c>
      <c r="J117" s="9" t="str">
        <v>b72e97f6</v>
      </c>
      <c r="K117" s="9" t="str">
        <v>Hindi</v>
      </c>
      <c r="L117" s="9" t="str">
        <v>Action</v>
      </c>
    </row>
    <row r="118" spans="1:12" x14ac:dyDescent="0.3">
      <c r="A118" s="9">
        <v>10011</v>
      </c>
      <c r="B118" s="10">
        <v>45170</v>
      </c>
      <c r="C118" s="9" t="str">
        <v>7fb18db3</v>
      </c>
      <c r="D118" s="9" t="str">
        <f>_xlfn.XLOOKUP(C118, Content!A:A, Content!C:C, "NONE")</f>
        <v>Hindi</v>
      </c>
      <c r="E118" s="9" t="str">
        <f>_xlfn.XLOOKUP(C118, Content!A:A, Content!D:D, "NONE")</f>
        <v>Thriller</v>
      </c>
      <c r="H118" s="9">
        <v>10033</v>
      </c>
      <c r="I118" s="10">
        <v>44774</v>
      </c>
      <c r="J118" s="9" t="str">
        <v>92becfc7</v>
      </c>
      <c r="K118" s="9" t="str">
        <v>Hindi</v>
      </c>
      <c r="L118" s="9" t="str">
        <v>Sci-Fi</v>
      </c>
    </row>
    <row r="119" spans="1:12" x14ac:dyDescent="0.3">
      <c r="A119" s="9">
        <v>10011</v>
      </c>
      <c r="B119" s="10">
        <v>44682</v>
      </c>
      <c r="C119" s="9" t="str">
        <v>e9c2f251</v>
      </c>
      <c r="D119" s="9" t="str">
        <f>_xlfn.XLOOKUP(C119, Content!A:A, Content!C:C, "NONE")</f>
        <v>Telugu</v>
      </c>
      <c r="E119" s="9" t="str">
        <f>_xlfn.XLOOKUP(C119, Content!A:A, Content!D:D, "NONE")</f>
        <v>Sci-Fi</v>
      </c>
      <c r="H119" s="9">
        <v>10033</v>
      </c>
      <c r="I119" s="10">
        <v>44621</v>
      </c>
      <c r="J119" s="9" t="str">
        <v>6148f50b</v>
      </c>
      <c r="K119" s="9" t="str">
        <v>Tamil</v>
      </c>
      <c r="L119" s="9" t="str">
        <v>Comedy</v>
      </c>
    </row>
    <row r="120" spans="1:12" x14ac:dyDescent="0.3">
      <c r="A120" s="9">
        <v>10012</v>
      </c>
      <c r="B120" s="10">
        <v>45231</v>
      </c>
      <c r="C120" s="9" t="str">
        <v>cc777b0c</v>
      </c>
      <c r="D120" s="9" t="str">
        <f>_xlfn.XLOOKUP(C120, Content!A:A, Content!C:C, "NONE")</f>
        <v>Hindi</v>
      </c>
      <c r="E120" s="9" t="str">
        <f>_xlfn.XLOOKUP(C120, Content!A:A, Content!D:D, "NONE")</f>
        <v>Thriller</v>
      </c>
      <c r="H120" s="9">
        <v>10033</v>
      </c>
      <c r="I120" s="10">
        <v>44774</v>
      </c>
      <c r="J120" s="9" t="str">
        <v>40e9137d</v>
      </c>
      <c r="K120" s="9" t="str">
        <v>Telugu</v>
      </c>
      <c r="L120" s="9" t="str">
        <v>Sci-Fi</v>
      </c>
    </row>
    <row r="121" spans="1:12" x14ac:dyDescent="0.3">
      <c r="A121" s="9">
        <v>10012</v>
      </c>
      <c r="B121" s="10">
        <v>45200</v>
      </c>
      <c r="C121" s="9" t="str">
        <v>9767fb4f</v>
      </c>
      <c r="D121" s="9" t="str">
        <f>_xlfn.XLOOKUP(C121, Content!A:A, Content!C:C, "NONE")</f>
        <v>Telugu</v>
      </c>
      <c r="E121" s="9" t="str">
        <f>_xlfn.XLOOKUP(C121, Content!A:A, Content!D:D, "NONE")</f>
        <v>Drama</v>
      </c>
      <c r="H121" s="9">
        <v>10033</v>
      </c>
      <c r="I121" s="10">
        <v>44743</v>
      </c>
      <c r="J121" s="9" t="str">
        <v>d6e6f4af</v>
      </c>
      <c r="K121" s="9" t="str">
        <v>Malayalam</v>
      </c>
      <c r="L121" s="9" t="str">
        <v>Action</v>
      </c>
    </row>
    <row r="122" spans="1:12" x14ac:dyDescent="0.3">
      <c r="A122" s="9">
        <v>10012</v>
      </c>
      <c r="B122" s="10">
        <v>45505</v>
      </c>
      <c r="C122" s="9" t="str">
        <v>8ab4abc6</v>
      </c>
      <c r="D122" s="9" t="str">
        <f>_xlfn.XLOOKUP(C122, Content!A:A, Content!C:C, "NONE")</f>
        <v>Kannada</v>
      </c>
      <c r="E122" s="9" t="str">
        <f>_xlfn.XLOOKUP(C122, Content!A:A, Content!D:D, "NONE")</f>
        <v>Drama</v>
      </c>
      <c r="H122" s="9">
        <v>10034</v>
      </c>
      <c r="I122" s="10">
        <v>44805</v>
      </c>
      <c r="J122" s="9" t="str">
        <v>c1fb785c</v>
      </c>
      <c r="K122" s="9" t="str">
        <v>Malayalam</v>
      </c>
      <c r="L122" s="9" t="str">
        <v>Action</v>
      </c>
    </row>
    <row r="123" spans="1:12" x14ac:dyDescent="0.3">
      <c r="A123" s="9">
        <v>10012</v>
      </c>
      <c r="B123" s="10">
        <v>45292</v>
      </c>
      <c r="C123" s="9" t="str">
        <v>618d5c47</v>
      </c>
      <c r="D123" s="9" t="str">
        <f>_xlfn.XLOOKUP(C123, Content!A:A, Content!C:C, "NONE")</f>
        <v>Hindi</v>
      </c>
      <c r="E123" s="9" t="str">
        <f>_xlfn.XLOOKUP(C123, Content!A:A, Content!D:D, "NONE")</f>
        <v>Documentary</v>
      </c>
      <c r="H123" s="9">
        <v>10034</v>
      </c>
      <c r="I123" s="10">
        <v>44652</v>
      </c>
      <c r="J123" s="9" t="str">
        <v>7bc7f2c7</v>
      </c>
      <c r="K123" s="9" t="str">
        <v>Tamil</v>
      </c>
      <c r="L123" s="9" t="str">
        <v>Drama</v>
      </c>
    </row>
    <row r="124" spans="1:12" x14ac:dyDescent="0.3">
      <c r="A124" s="9">
        <v>10012</v>
      </c>
      <c r="B124" s="10">
        <v>44713</v>
      </c>
      <c r="C124" s="9" t="str">
        <v>92becfc7</v>
      </c>
      <c r="D124" s="9" t="str">
        <f>_xlfn.XLOOKUP(C124, Content!A:A, Content!C:C, "NONE")</f>
        <v>Hindi</v>
      </c>
      <c r="E124" s="9" t="str">
        <f>_xlfn.XLOOKUP(C124, Content!A:A, Content!D:D, "NONE")</f>
        <v>Sci-Fi</v>
      </c>
      <c r="H124" s="9">
        <v>10034</v>
      </c>
      <c r="I124" s="10">
        <v>44621</v>
      </c>
      <c r="J124" s="9" t="str">
        <v>2fa395f5</v>
      </c>
      <c r="K124" s="9" t="str">
        <v>Telugu</v>
      </c>
      <c r="L124" s="9" t="str">
        <v>Action</v>
      </c>
    </row>
    <row r="125" spans="1:12" x14ac:dyDescent="0.3">
      <c r="A125" s="9">
        <v>10012</v>
      </c>
      <c r="B125" s="10">
        <v>45170</v>
      </c>
      <c r="C125" s="9" t="str">
        <v>5833d4f3</v>
      </c>
      <c r="D125" s="9" t="str">
        <f>_xlfn.XLOOKUP(C125, Content!A:A, Content!C:C, "NONE")</f>
        <v>Malayalam</v>
      </c>
      <c r="E125" s="9" t="str">
        <f>_xlfn.XLOOKUP(C125, Content!A:A, Content!D:D, "NONE")</f>
        <v>Horror</v>
      </c>
      <c r="H125" s="9">
        <v>10034</v>
      </c>
      <c r="I125" s="10">
        <v>44652</v>
      </c>
      <c r="J125" s="9" t="str">
        <v>1b7fe76a</v>
      </c>
      <c r="K125" s="9" t="str">
        <v>Kannada</v>
      </c>
      <c r="L125" s="9" t="str">
        <v>Thriller</v>
      </c>
    </row>
    <row r="126" spans="1:12" x14ac:dyDescent="0.3">
      <c r="A126" s="9">
        <v>10012</v>
      </c>
      <c r="B126" s="10">
        <v>45413</v>
      </c>
      <c r="C126" s="9" t="str">
        <v>1b7fe76a</v>
      </c>
      <c r="D126" s="9" t="str">
        <f>_xlfn.XLOOKUP(C126, Content!A:A, Content!C:C, "NONE")</f>
        <v>Kannada</v>
      </c>
      <c r="E126" s="9" t="str">
        <f>_xlfn.XLOOKUP(C126, Content!A:A, Content!D:D, "NONE")</f>
        <v>Thriller</v>
      </c>
      <c r="H126" s="9">
        <v>10035</v>
      </c>
      <c r="I126" s="10">
        <v>44774</v>
      </c>
      <c r="J126" s="9" t="str">
        <v>591bdfe5</v>
      </c>
      <c r="K126" s="9" t="str">
        <v>Kannada</v>
      </c>
      <c r="L126" s="9" t="str">
        <v>Drama</v>
      </c>
    </row>
    <row r="127" spans="1:12" x14ac:dyDescent="0.3">
      <c r="A127" s="9">
        <v>10012</v>
      </c>
      <c r="B127" s="10">
        <v>44896</v>
      </c>
      <c r="C127" s="9" t="str">
        <v>b9f74c1c</v>
      </c>
      <c r="D127" s="9" t="str">
        <f>_xlfn.XLOOKUP(C127, Content!A:A, Content!C:C, "NONE")</f>
        <v>Malayalam</v>
      </c>
      <c r="E127" s="9" t="str">
        <f>_xlfn.XLOOKUP(C127, Content!A:A, Content!D:D, "NONE")</f>
        <v>Comedy</v>
      </c>
      <c r="H127" s="9">
        <v>10036</v>
      </c>
      <c r="I127" s="10">
        <v>44682</v>
      </c>
      <c r="J127" s="9" t="str">
        <v>6d98c117</v>
      </c>
      <c r="K127" s="9" t="str">
        <v>English</v>
      </c>
      <c r="L127" s="9" t="str">
        <v>Action</v>
      </c>
    </row>
    <row r="128" spans="1:12" x14ac:dyDescent="0.3">
      <c r="A128" s="9">
        <v>10012</v>
      </c>
      <c r="B128" s="10">
        <v>45352</v>
      </c>
      <c r="C128" s="9" t="str">
        <v>5988d89d</v>
      </c>
      <c r="D128" s="9" t="str">
        <f>_xlfn.XLOOKUP(C128, Content!A:A, Content!C:C, "NONE")</f>
        <v>Hindi</v>
      </c>
      <c r="E128" s="9" t="str">
        <f>_xlfn.XLOOKUP(C128, Content!A:A, Content!D:D, "NONE")</f>
        <v>Sci-Fi</v>
      </c>
      <c r="H128" s="9">
        <v>10036</v>
      </c>
      <c r="I128" s="10">
        <v>44713</v>
      </c>
      <c r="J128" s="9" t="str">
        <v>9c8c4c67</v>
      </c>
      <c r="K128" s="9" t="str">
        <v>English</v>
      </c>
      <c r="L128" s="9" t="str">
        <v>Horror</v>
      </c>
    </row>
    <row r="129" spans="1:12" x14ac:dyDescent="0.3">
      <c r="A129" s="9">
        <v>10012</v>
      </c>
      <c r="B129" s="10">
        <v>44713</v>
      </c>
      <c r="C129" s="9" t="str">
        <v>7fb18db3</v>
      </c>
      <c r="D129" s="9" t="str">
        <f>_xlfn.XLOOKUP(C129, Content!A:A, Content!C:C, "NONE")</f>
        <v>Hindi</v>
      </c>
      <c r="E129" s="9" t="str">
        <f>_xlfn.XLOOKUP(C129, Content!A:A, Content!D:D, "NONE")</f>
        <v>Thriller</v>
      </c>
      <c r="H129" s="9">
        <v>10036</v>
      </c>
      <c r="I129" s="10">
        <v>44682</v>
      </c>
      <c r="J129" s="9" t="str">
        <v>420e1019</v>
      </c>
      <c r="K129" s="9" t="str">
        <v>Tamil</v>
      </c>
      <c r="L129" s="9" t="str">
        <v>Action</v>
      </c>
    </row>
    <row r="130" spans="1:12" x14ac:dyDescent="0.3">
      <c r="A130" s="9">
        <v>10012</v>
      </c>
      <c r="B130" s="10">
        <v>45292</v>
      </c>
      <c r="C130" s="9" t="str">
        <v>6d9b457c</v>
      </c>
      <c r="D130" s="9" t="str">
        <f>_xlfn.XLOOKUP(C130, Content!A:A, Content!C:C, "NONE")</f>
        <v>English</v>
      </c>
      <c r="E130" s="9" t="str">
        <f>_xlfn.XLOOKUP(C130, Content!A:A, Content!D:D, "NONE")</f>
        <v>Thriller</v>
      </c>
      <c r="H130" s="9">
        <v>10037</v>
      </c>
      <c r="I130" s="10">
        <v>44621</v>
      </c>
      <c r="J130" s="9" t="str">
        <v>4130ea10</v>
      </c>
      <c r="K130" s="9" t="str">
        <v>Kannada</v>
      </c>
      <c r="L130" s="9" t="str">
        <v>Horror</v>
      </c>
    </row>
    <row r="131" spans="1:12" x14ac:dyDescent="0.3">
      <c r="A131" s="9">
        <v>10013</v>
      </c>
      <c r="B131" s="10">
        <v>44682</v>
      </c>
      <c r="C131" s="9" t="str">
        <v>607da286</v>
      </c>
      <c r="D131" s="9" t="str">
        <f>_xlfn.XLOOKUP(C131, Content!A:A, Content!C:C, "NONE")</f>
        <v>Kannada</v>
      </c>
      <c r="E131" s="9" t="str">
        <f>_xlfn.XLOOKUP(C131, Content!A:A, Content!D:D, "NONE")</f>
        <v>Drama</v>
      </c>
      <c r="H131" s="9">
        <v>10037</v>
      </c>
      <c r="I131" s="10">
        <v>44593</v>
      </c>
      <c r="J131" s="9" t="str">
        <v>9c8c4c67</v>
      </c>
      <c r="K131" s="9" t="str">
        <v>English</v>
      </c>
      <c r="L131" s="9" t="str">
        <v>Horror</v>
      </c>
    </row>
    <row r="132" spans="1:12" x14ac:dyDescent="0.3">
      <c r="A132" s="9">
        <v>10013</v>
      </c>
      <c r="B132" s="10">
        <v>44927</v>
      </c>
      <c r="C132" s="9" t="str">
        <v>1b7fe76a</v>
      </c>
      <c r="D132" s="9" t="str">
        <f>_xlfn.XLOOKUP(C132, Content!A:A, Content!C:C, "NONE")</f>
        <v>Kannada</v>
      </c>
      <c r="E132" s="9" t="str">
        <f>_xlfn.XLOOKUP(C132, Content!A:A, Content!D:D, "NONE")</f>
        <v>Thriller</v>
      </c>
      <c r="H132" s="9">
        <v>10037</v>
      </c>
      <c r="I132" s="10">
        <v>44621</v>
      </c>
      <c r="J132" s="9" t="str">
        <v>cc777b0c</v>
      </c>
      <c r="K132" s="9" t="str">
        <v>Hindi</v>
      </c>
      <c r="L132" s="9" t="str">
        <v>Thriller</v>
      </c>
    </row>
    <row r="133" spans="1:12" x14ac:dyDescent="0.3">
      <c r="A133" s="9">
        <v>10013</v>
      </c>
      <c r="B133" s="10">
        <v>45323</v>
      </c>
      <c r="C133" s="9" t="str">
        <v>7fc77e90</v>
      </c>
      <c r="D133" s="9" t="str">
        <f>_xlfn.XLOOKUP(C133, Content!A:A, Content!C:C, "NONE")</f>
        <v>Malayalam</v>
      </c>
      <c r="E133" s="9" t="str">
        <f>_xlfn.XLOOKUP(C133, Content!A:A, Content!D:D, "NONE")</f>
        <v>Romance</v>
      </c>
      <c r="H133" s="9">
        <v>10037</v>
      </c>
      <c r="I133" s="10">
        <v>44743</v>
      </c>
      <c r="J133" s="9" t="str">
        <v>5988d89d</v>
      </c>
      <c r="K133" s="9" t="str">
        <v>Hindi</v>
      </c>
      <c r="L133" s="9" t="str">
        <v>Sci-Fi</v>
      </c>
    </row>
    <row r="134" spans="1:12" x14ac:dyDescent="0.3">
      <c r="A134" s="9">
        <v>10013</v>
      </c>
      <c r="B134" s="10">
        <v>45200</v>
      </c>
      <c r="C134" s="9" t="str">
        <v>2e190b5a</v>
      </c>
      <c r="D134" s="9" t="str">
        <f>_xlfn.XLOOKUP(C134, Content!A:A, Content!C:C, "NONE")</f>
        <v>Tamil</v>
      </c>
      <c r="E134" s="9" t="str">
        <f>_xlfn.XLOOKUP(C134, Content!A:A, Content!D:D, "NONE")</f>
        <v>Drama</v>
      </c>
      <c r="H134" s="9">
        <v>10037</v>
      </c>
      <c r="I134" s="10">
        <v>44805</v>
      </c>
      <c r="J134" s="9" t="str">
        <v>c9f9dfdb</v>
      </c>
      <c r="K134" s="9" t="str">
        <v>Kannada</v>
      </c>
      <c r="L134" s="9" t="str">
        <v>Horror</v>
      </c>
    </row>
    <row r="135" spans="1:12" x14ac:dyDescent="0.3">
      <c r="A135" s="9">
        <v>10013</v>
      </c>
      <c r="B135" s="10">
        <v>44927</v>
      </c>
      <c r="C135" s="9" t="str">
        <v>921da29a</v>
      </c>
      <c r="D135" s="9" t="str">
        <f>_xlfn.XLOOKUP(C135, Content!A:A, Content!C:C, "NONE")</f>
        <v>English</v>
      </c>
      <c r="E135" s="9" t="str">
        <f>_xlfn.XLOOKUP(C135, Content!A:A, Content!D:D, "NONE")</f>
        <v>Horror</v>
      </c>
      <c r="H135" s="9">
        <v>10038</v>
      </c>
      <c r="I135" s="10">
        <v>44743</v>
      </c>
      <c r="J135" s="9" t="str">
        <v>d71466ea</v>
      </c>
      <c r="K135" s="9" t="str">
        <v>Malayalam</v>
      </c>
      <c r="L135" s="9" t="str">
        <v>Comedy</v>
      </c>
    </row>
    <row r="136" spans="1:12" x14ac:dyDescent="0.3">
      <c r="A136" s="9">
        <v>10013</v>
      </c>
      <c r="B136" s="10">
        <v>45108</v>
      </c>
      <c r="C136" s="9" t="str">
        <v>ae026103</v>
      </c>
      <c r="D136" s="9" t="str">
        <f>_xlfn.XLOOKUP(C136, Content!A:A, Content!C:C, "NONE")</f>
        <v>Kannada</v>
      </c>
      <c r="E136" s="9" t="str">
        <f>_xlfn.XLOOKUP(C136, Content!A:A, Content!D:D, "NONE")</f>
        <v>Comedy</v>
      </c>
      <c r="H136" s="9">
        <v>10038</v>
      </c>
      <c r="I136" s="10">
        <v>44866</v>
      </c>
      <c r="J136" s="9" t="str">
        <v>b49e8b74</v>
      </c>
      <c r="K136" s="9" t="str">
        <v>English</v>
      </c>
      <c r="L136" s="9" t="str">
        <v>Thriller</v>
      </c>
    </row>
    <row r="137" spans="1:12" x14ac:dyDescent="0.3">
      <c r="A137" s="9">
        <v>10013</v>
      </c>
      <c r="B137" s="10">
        <v>45078</v>
      </c>
      <c r="C137" s="9" t="str">
        <v>53dcee70</v>
      </c>
      <c r="D137" s="9" t="str">
        <f>_xlfn.XLOOKUP(C137, Content!A:A, Content!C:C, "NONE")</f>
        <v>Kannada</v>
      </c>
      <c r="E137" s="9" t="str">
        <f>_xlfn.XLOOKUP(C137, Content!A:A, Content!D:D, "NONE")</f>
        <v>Sci-Fi</v>
      </c>
      <c r="H137" s="9">
        <v>10038</v>
      </c>
      <c r="I137" s="10">
        <v>44835</v>
      </c>
      <c r="J137" s="9" t="str">
        <v>0be1e40e</v>
      </c>
      <c r="K137" s="9" t="str">
        <v>Telugu</v>
      </c>
      <c r="L137" s="9" t="str">
        <v>Drama</v>
      </c>
    </row>
    <row r="138" spans="1:12" x14ac:dyDescent="0.3">
      <c r="A138" s="9">
        <v>10013</v>
      </c>
      <c r="B138" s="10">
        <v>45597</v>
      </c>
      <c r="C138" s="9" t="str">
        <v>d71466ea</v>
      </c>
      <c r="D138" s="9" t="str">
        <f>_xlfn.XLOOKUP(C138, Content!A:A, Content!C:C, "NONE")</f>
        <v>Malayalam</v>
      </c>
      <c r="E138" s="9" t="str">
        <f>_xlfn.XLOOKUP(C138, Content!A:A, Content!D:D, "NONE")</f>
        <v>Comedy</v>
      </c>
      <c r="H138" s="9">
        <v>10038</v>
      </c>
      <c r="I138" s="10">
        <v>44621</v>
      </c>
      <c r="J138" s="9" t="str">
        <v>19351768</v>
      </c>
      <c r="K138" s="9" t="str">
        <v>Malayalam</v>
      </c>
      <c r="L138" s="9" t="str">
        <v>Thriller</v>
      </c>
    </row>
    <row r="139" spans="1:12" x14ac:dyDescent="0.3">
      <c r="A139" s="9">
        <v>10013</v>
      </c>
      <c r="B139" s="10">
        <v>44958</v>
      </c>
      <c r="C139" s="9" t="str">
        <v>40e9137d</v>
      </c>
      <c r="D139" s="9" t="str">
        <f>_xlfn.XLOOKUP(C139, Content!A:A, Content!C:C, "NONE")</f>
        <v>Telugu</v>
      </c>
      <c r="E139" s="9" t="str">
        <f>_xlfn.XLOOKUP(C139, Content!A:A, Content!D:D, "NONE")</f>
        <v>Sci-Fi</v>
      </c>
      <c r="H139" s="9">
        <v>10038</v>
      </c>
      <c r="I139" s="10">
        <v>44682</v>
      </c>
      <c r="J139" s="9" t="str">
        <v>9452bf77</v>
      </c>
      <c r="K139" s="9" t="str">
        <v>English</v>
      </c>
      <c r="L139" s="9" t="str">
        <v>Horror</v>
      </c>
    </row>
    <row r="140" spans="1:12" x14ac:dyDescent="0.3">
      <c r="A140" s="9">
        <v>10013</v>
      </c>
      <c r="B140" s="10">
        <v>45505</v>
      </c>
      <c r="C140" s="9" t="str">
        <v>c1fb785c</v>
      </c>
      <c r="D140" s="9" t="str">
        <f>_xlfn.XLOOKUP(C140, Content!A:A, Content!C:C, "NONE")</f>
        <v>Malayalam</v>
      </c>
      <c r="E140" s="9" t="str">
        <f>_xlfn.XLOOKUP(C140, Content!A:A, Content!D:D, "NONE")</f>
        <v>Action</v>
      </c>
      <c r="H140" s="9">
        <v>10039</v>
      </c>
      <c r="I140" s="10">
        <v>44682</v>
      </c>
      <c r="J140" s="9" t="str">
        <v>6d9b457c</v>
      </c>
      <c r="K140" s="9" t="str">
        <v>English</v>
      </c>
      <c r="L140" s="9" t="str">
        <v>Thriller</v>
      </c>
    </row>
    <row r="141" spans="1:12" x14ac:dyDescent="0.3">
      <c r="A141" s="9">
        <v>10013</v>
      </c>
      <c r="B141" s="10">
        <v>44835</v>
      </c>
      <c r="C141" s="9" t="str">
        <v>b49e8b74</v>
      </c>
      <c r="D141" s="9" t="str">
        <f>_xlfn.XLOOKUP(C141, Content!A:A, Content!C:C, "NONE")</f>
        <v>English</v>
      </c>
      <c r="E141" s="9" t="str">
        <f>_xlfn.XLOOKUP(C141, Content!A:A, Content!D:D, "NONE")</f>
        <v>Thriller</v>
      </c>
      <c r="H141" s="9">
        <v>10039</v>
      </c>
      <c r="I141" s="10">
        <v>44866</v>
      </c>
      <c r="J141" s="9" t="str">
        <v>1b7fe76a</v>
      </c>
      <c r="K141" s="9" t="str">
        <v>Kannada</v>
      </c>
      <c r="L141" s="9" t="str">
        <v>Thriller</v>
      </c>
    </row>
    <row r="142" spans="1:12" x14ac:dyDescent="0.3">
      <c r="A142" s="9">
        <v>10014</v>
      </c>
      <c r="B142" s="10">
        <v>44713</v>
      </c>
      <c r="C142" s="9" t="str">
        <v>3abe3a47</v>
      </c>
      <c r="D142" s="9" t="str">
        <f>_xlfn.XLOOKUP(C142, Content!A:A, Content!C:C, "NONE")</f>
        <v>English</v>
      </c>
      <c r="E142" s="9" t="str">
        <f>_xlfn.XLOOKUP(C142, Content!A:A, Content!D:D, "NONE")</f>
        <v>Romance</v>
      </c>
      <c r="H142" s="9">
        <v>10040</v>
      </c>
      <c r="I142" s="10">
        <v>44593</v>
      </c>
      <c r="J142" s="9" t="str">
        <v>6cec19a5</v>
      </c>
      <c r="K142" s="9" t="str">
        <v>Malayalam</v>
      </c>
      <c r="L142" s="9" t="str">
        <v>Drama</v>
      </c>
    </row>
    <row r="143" spans="1:12" x14ac:dyDescent="0.3">
      <c r="A143" s="9">
        <v>10014</v>
      </c>
      <c r="B143" s="10">
        <v>44866</v>
      </c>
      <c r="C143" s="9" t="str">
        <v>4130ea10</v>
      </c>
      <c r="D143" s="9" t="str">
        <f>_xlfn.XLOOKUP(C143, Content!A:A, Content!C:C, "NONE")</f>
        <v>Kannada</v>
      </c>
      <c r="E143" s="9" t="str">
        <f>_xlfn.XLOOKUP(C143, Content!A:A, Content!D:D, "NONE")</f>
        <v>Horror</v>
      </c>
      <c r="H143" s="9">
        <v>10040</v>
      </c>
      <c r="I143" s="10">
        <v>44835</v>
      </c>
      <c r="J143" s="9" t="str">
        <v>4cfd0dd8</v>
      </c>
      <c r="K143" s="9" t="str">
        <v>Kannada</v>
      </c>
      <c r="L143" s="9" t="str">
        <v>Documentary</v>
      </c>
    </row>
    <row r="144" spans="1:12" x14ac:dyDescent="0.3">
      <c r="A144" s="9">
        <v>10014</v>
      </c>
      <c r="B144" s="10">
        <v>45323</v>
      </c>
      <c r="C144" s="9" t="str">
        <v>a48a202b</v>
      </c>
      <c r="D144" s="9" t="str">
        <f>_xlfn.XLOOKUP(C144, Content!A:A, Content!C:C, "NONE")</f>
        <v>Telugu</v>
      </c>
      <c r="E144" s="9" t="str">
        <f>_xlfn.XLOOKUP(C144, Content!A:A, Content!D:D, "NONE")</f>
        <v>Drama</v>
      </c>
      <c r="H144" s="9">
        <v>10040</v>
      </c>
      <c r="I144" s="10">
        <v>44866</v>
      </c>
      <c r="J144" s="9" t="str">
        <v>10101146</v>
      </c>
      <c r="K144" s="9" t="str">
        <v>Telugu</v>
      </c>
      <c r="L144" s="9" t="str">
        <v>Comedy</v>
      </c>
    </row>
    <row r="145" spans="1:12" x14ac:dyDescent="0.3">
      <c r="A145" s="9">
        <v>10014</v>
      </c>
      <c r="B145" s="10">
        <v>45047</v>
      </c>
      <c r="C145" s="9" t="str">
        <v>6d9b457c</v>
      </c>
      <c r="D145" s="9" t="str">
        <f>_xlfn.XLOOKUP(C145, Content!A:A, Content!C:C, "NONE")</f>
        <v>English</v>
      </c>
      <c r="E145" s="9" t="str">
        <f>_xlfn.XLOOKUP(C145, Content!A:A, Content!D:D, "NONE")</f>
        <v>Thriller</v>
      </c>
      <c r="H145" s="9">
        <v>10040</v>
      </c>
      <c r="I145" s="10">
        <v>44743</v>
      </c>
      <c r="J145" s="9" t="str">
        <v>ae026103</v>
      </c>
      <c r="K145" s="9" t="str">
        <v>Kannada</v>
      </c>
      <c r="L145" s="9" t="str">
        <v>Comedy</v>
      </c>
    </row>
    <row r="146" spans="1:12" x14ac:dyDescent="0.3">
      <c r="A146" s="9">
        <v>10014</v>
      </c>
      <c r="B146" s="10">
        <v>44986</v>
      </c>
      <c r="C146" s="9" t="str">
        <v>b9f74c1c</v>
      </c>
      <c r="D146" s="9" t="str">
        <f>_xlfn.XLOOKUP(C146, Content!A:A, Content!C:C, "NONE")</f>
        <v>Malayalam</v>
      </c>
      <c r="E146" s="9" t="str">
        <f>_xlfn.XLOOKUP(C146, Content!A:A, Content!D:D, "NONE")</f>
        <v>Comedy</v>
      </c>
      <c r="H146" s="9">
        <v>10040</v>
      </c>
      <c r="I146" s="10">
        <v>44805</v>
      </c>
      <c r="J146" s="9" t="str">
        <v>607da286</v>
      </c>
      <c r="K146" s="9" t="str">
        <v>Kannada</v>
      </c>
      <c r="L146" s="9" t="str">
        <v>Drama</v>
      </c>
    </row>
    <row r="147" spans="1:12" x14ac:dyDescent="0.3">
      <c r="A147" s="9">
        <v>10014</v>
      </c>
      <c r="B147" s="10">
        <v>45536</v>
      </c>
      <c r="C147" s="9" t="str">
        <v>c1fb785c</v>
      </c>
      <c r="D147" s="9" t="str">
        <f>_xlfn.XLOOKUP(C147, Content!A:A, Content!C:C, "NONE")</f>
        <v>Malayalam</v>
      </c>
      <c r="E147" s="9" t="str">
        <f>_xlfn.XLOOKUP(C147, Content!A:A, Content!D:D, "NONE")</f>
        <v>Action</v>
      </c>
      <c r="H147" s="9">
        <v>10040</v>
      </c>
      <c r="I147" s="10">
        <v>44621</v>
      </c>
      <c r="J147" s="9" t="str">
        <v>af4e0c6c</v>
      </c>
      <c r="K147" s="9" t="str">
        <v>Tamil</v>
      </c>
      <c r="L147" s="9" t="str">
        <v>Drama</v>
      </c>
    </row>
    <row r="148" spans="1:12" x14ac:dyDescent="0.3">
      <c r="A148" s="9">
        <v>10014</v>
      </c>
      <c r="B148" s="10">
        <v>45108</v>
      </c>
      <c r="C148" s="9" t="str">
        <v>9767fb4f</v>
      </c>
      <c r="D148" s="9" t="str">
        <f>_xlfn.XLOOKUP(C148, Content!A:A, Content!C:C, "NONE")</f>
        <v>Telugu</v>
      </c>
      <c r="E148" s="9" t="str">
        <f>_xlfn.XLOOKUP(C148, Content!A:A, Content!D:D, "NONE")</f>
        <v>Drama</v>
      </c>
      <c r="H148" s="9">
        <v>10040</v>
      </c>
      <c r="I148" s="10">
        <v>44562</v>
      </c>
      <c r="J148" s="9" t="str">
        <v>4130ea10</v>
      </c>
      <c r="K148" s="9" t="str">
        <v>Kannada</v>
      </c>
      <c r="L148" s="9" t="str">
        <v>Horror</v>
      </c>
    </row>
    <row r="149" spans="1:12" x14ac:dyDescent="0.3">
      <c r="A149" s="9">
        <v>10014</v>
      </c>
      <c r="B149" s="10">
        <v>45139</v>
      </c>
      <c r="C149" s="9" t="str">
        <v>7495495f</v>
      </c>
      <c r="D149" s="9" t="str">
        <f>_xlfn.XLOOKUP(C149, Content!A:A, Content!C:C, "NONE")</f>
        <v>Malayalam</v>
      </c>
      <c r="E149" s="9" t="str">
        <f>_xlfn.XLOOKUP(C149, Content!A:A, Content!D:D, "NONE")</f>
        <v>Horror</v>
      </c>
      <c r="H149" s="9">
        <v>10040</v>
      </c>
      <c r="I149" s="10">
        <v>44562</v>
      </c>
      <c r="J149" s="9" t="str">
        <v>fda707e0</v>
      </c>
      <c r="K149" s="9" t="str">
        <v>Tamil</v>
      </c>
      <c r="L149" s="9" t="str">
        <v>Documentary</v>
      </c>
    </row>
    <row r="150" spans="1:12" x14ac:dyDescent="0.3">
      <c r="A150" s="9">
        <v>10014</v>
      </c>
      <c r="B150" s="10">
        <v>45474</v>
      </c>
      <c r="C150" s="9" t="str">
        <v>9787b7de</v>
      </c>
      <c r="D150" s="9" t="str">
        <f>_xlfn.XLOOKUP(C150, Content!A:A, Content!C:C, "NONE")</f>
        <v>Tamil</v>
      </c>
      <c r="E150" s="9" t="str">
        <f>_xlfn.XLOOKUP(C150, Content!A:A, Content!D:D, "NONE")</f>
        <v>Documentary</v>
      </c>
      <c r="H150" s="9">
        <v>10041</v>
      </c>
      <c r="I150" s="10">
        <v>44835</v>
      </c>
      <c r="J150" s="9" t="str">
        <v>591bdfe5</v>
      </c>
      <c r="K150" s="9" t="str">
        <v>Kannada</v>
      </c>
      <c r="L150" s="9" t="str">
        <v>Drama</v>
      </c>
    </row>
    <row r="151" spans="1:12" x14ac:dyDescent="0.3">
      <c r="A151" s="9">
        <v>10014</v>
      </c>
      <c r="B151" s="10">
        <v>45139</v>
      </c>
      <c r="C151" s="9" t="str">
        <v>30bb7728</v>
      </c>
      <c r="D151" s="9" t="str">
        <f>_xlfn.XLOOKUP(C151, Content!A:A, Content!C:C, "NONE")</f>
        <v>Tamil</v>
      </c>
      <c r="E151" s="9" t="str">
        <f>_xlfn.XLOOKUP(C151, Content!A:A, Content!D:D, "NONE")</f>
        <v>Documentary</v>
      </c>
      <c r="H151" s="9">
        <v>10041</v>
      </c>
      <c r="I151" s="10">
        <v>44621</v>
      </c>
      <c r="J151" s="9" t="str">
        <v>9787b7de</v>
      </c>
      <c r="K151" s="9" t="str">
        <v>Tamil</v>
      </c>
      <c r="L151" s="9" t="str">
        <v>Documentary</v>
      </c>
    </row>
    <row r="152" spans="1:12" x14ac:dyDescent="0.3">
      <c r="A152" s="9">
        <v>10014</v>
      </c>
      <c r="B152" s="10">
        <v>44743</v>
      </c>
      <c r="C152" s="9" t="str">
        <v>fda707e0</v>
      </c>
      <c r="D152" s="9" t="str">
        <f>_xlfn.XLOOKUP(C152, Content!A:A, Content!C:C, "NONE")</f>
        <v>Tamil</v>
      </c>
      <c r="E152" s="9" t="str">
        <f>_xlfn.XLOOKUP(C152, Content!A:A, Content!D:D, "NONE")</f>
        <v>Documentary</v>
      </c>
      <c r="H152" s="9">
        <v>10042</v>
      </c>
      <c r="I152" s="10">
        <v>44713</v>
      </c>
      <c r="J152" s="9" t="str">
        <v>cc777b0c</v>
      </c>
      <c r="K152" s="9" t="str">
        <v>Hindi</v>
      </c>
      <c r="L152" s="9" t="str">
        <v>Thriller</v>
      </c>
    </row>
    <row r="153" spans="1:12" x14ac:dyDescent="0.3">
      <c r="A153" s="9">
        <v>10014</v>
      </c>
      <c r="B153" s="10">
        <v>44866</v>
      </c>
      <c r="C153" s="9" t="str">
        <v>b06fbc58</v>
      </c>
      <c r="D153" s="9" t="str">
        <f>_xlfn.XLOOKUP(C153, Content!A:A, Content!C:C, "NONE")</f>
        <v>Telugu</v>
      </c>
      <c r="E153" s="9" t="str">
        <f>_xlfn.XLOOKUP(C153, Content!A:A, Content!D:D, "NONE")</f>
        <v>Horror</v>
      </c>
      <c r="H153" s="9">
        <v>10042</v>
      </c>
      <c r="I153" s="10">
        <v>44562</v>
      </c>
      <c r="J153" s="9" t="str">
        <v>cc9d9893</v>
      </c>
      <c r="K153" s="9" t="str">
        <v>Malayalam</v>
      </c>
      <c r="L153" s="9" t="str">
        <v>Action</v>
      </c>
    </row>
    <row r="154" spans="1:12" x14ac:dyDescent="0.3">
      <c r="A154" s="9">
        <v>10015</v>
      </c>
      <c r="B154" s="10">
        <v>45383</v>
      </c>
      <c r="C154" s="9" t="str">
        <v>4cfd0dd8</v>
      </c>
      <c r="D154" s="9" t="str">
        <f>_xlfn.XLOOKUP(C154, Content!A:A, Content!C:C, "NONE")</f>
        <v>Kannada</v>
      </c>
      <c r="E154" s="9" t="str">
        <f>_xlfn.XLOOKUP(C154, Content!A:A, Content!D:D, "NONE")</f>
        <v>Documentary</v>
      </c>
      <c r="H154" s="9">
        <v>10042</v>
      </c>
      <c r="I154" s="10">
        <v>44682</v>
      </c>
      <c r="J154" s="9" t="str">
        <v>c741736d</v>
      </c>
      <c r="K154" s="9" t="str">
        <v>English</v>
      </c>
      <c r="L154" s="9" t="str">
        <v>Romance</v>
      </c>
    </row>
    <row r="155" spans="1:12" x14ac:dyDescent="0.3">
      <c r="A155" s="9">
        <v>10015</v>
      </c>
      <c r="B155" s="10">
        <v>44682</v>
      </c>
      <c r="C155" s="9" t="str">
        <v>f82d44ce</v>
      </c>
      <c r="D155" s="9" t="str">
        <f>_xlfn.XLOOKUP(C155, Content!A:A, Content!C:C, "NONE")</f>
        <v>Telugu</v>
      </c>
      <c r="E155" s="9" t="str">
        <f>_xlfn.XLOOKUP(C155, Content!A:A, Content!D:D, "NONE")</f>
        <v>Sci-Fi</v>
      </c>
      <c r="H155" s="9">
        <v>10043</v>
      </c>
      <c r="I155" s="10">
        <v>44743</v>
      </c>
      <c r="J155" s="9" t="str">
        <v>b142e834</v>
      </c>
      <c r="K155" s="9" t="str">
        <v>Hindi</v>
      </c>
      <c r="L155" s="9" t="str">
        <v>Documentary</v>
      </c>
    </row>
    <row r="156" spans="1:12" x14ac:dyDescent="0.3">
      <c r="A156" s="9">
        <v>10015</v>
      </c>
      <c r="B156" s="10">
        <v>44927</v>
      </c>
      <c r="C156" s="9" t="str">
        <v>b06fbc58</v>
      </c>
      <c r="D156" s="9" t="str">
        <f>_xlfn.XLOOKUP(C156, Content!A:A, Content!C:C, "NONE")</f>
        <v>Telugu</v>
      </c>
      <c r="E156" s="9" t="str">
        <f>_xlfn.XLOOKUP(C156, Content!A:A, Content!D:D, "NONE")</f>
        <v>Horror</v>
      </c>
      <c r="H156" s="9">
        <v>10043</v>
      </c>
      <c r="I156" s="10">
        <v>44621</v>
      </c>
      <c r="J156" s="9" t="str">
        <v>b72e97f6</v>
      </c>
      <c r="K156" s="9" t="str">
        <v>Hindi</v>
      </c>
      <c r="L156" s="9" t="str">
        <v>Action</v>
      </c>
    </row>
    <row r="157" spans="1:12" x14ac:dyDescent="0.3">
      <c r="A157" s="9">
        <v>10015</v>
      </c>
      <c r="B157" s="10">
        <v>45170</v>
      </c>
      <c r="C157" s="9" t="str">
        <v>2f9c6d63</v>
      </c>
      <c r="D157" s="9" t="str">
        <f>_xlfn.XLOOKUP(C157, Content!A:A, Content!C:C, "NONE")</f>
        <v>Tamil</v>
      </c>
      <c r="E157" s="9" t="str">
        <f>_xlfn.XLOOKUP(C157, Content!A:A, Content!D:D, "NONE")</f>
        <v>Sci-Fi</v>
      </c>
      <c r="H157" s="9">
        <v>10044</v>
      </c>
      <c r="I157" s="10">
        <v>44896</v>
      </c>
      <c r="J157" s="9" t="str">
        <v>6d9b457c</v>
      </c>
      <c r="K157" s="9" t="str">
        <v>English</v>
      </c>
      <c r="L157" s="9" t="str">
        <v>Thriller</v>
      </c>
    </row>
    <row r="158" spans="1:12" x14ac:dyDescent="0.3">
      <c r="A158" s="9">
        <v>10015</v>
      </c>
      <c r="B158" s="10">
        <v>45231</v>
      </c>
      <c r="C158" s="9" t="str">
        <v>d71466ea</v>
      </c>
      <c r="D158" s="9" t="str">
        <f>_xlfn.XLOOKUP(C158, Content!A:A, Content!C:C, "NONE")</f>
        <v>Malayalam</v>
      </c>
      <c r="E158" s="9" t="str">
        <f>_xlfn.XLOOKUP(C158, Content!A:A, Content!D:D, "NONE")</f>
        <v>Comedy</v>
      </c>
      <c r="H158" s="9">
        <v>10044</v>
      </c>
      <c r="I158" s="10">
        <v>44562</v>
      </c>
      <c r="J158" s="9" t="str">
        <v>fcc640cb</v>
      </c>
      <c r="K158" s="9" t="str">
        <v>English</v>
      </c>
      <c r="L158" s="9" t="str">
        <v>Thriller</v>
      </c>
    </row>
    <row r="159" spans="1:12" x14ac:dyDescent="0.3">
      <c r="A159" s="9">
        <v>10015</v>
      </c>
      <c r="B159" s="10">
        <v>44713</v>
      </c>
      <c r="C159" s="9" t="str">
        <v>7bc7f2c7</v>
      </c>
      <c r="D159" s="9" t="str">
        <f>_xlfn.XLOOKUP(C159, Content!A:A, Content!C:C, "NONE")</f>
        <v>Tamil</v>
      </c>
      <c r="E159" s="9" t="str">
        <f>_xlfn.XLOOKUP(C159, Content!A:A, Content!D:D, "NONE")</f>
        <v>Drama</v>
      </c>
      <c r="H159" s="9">
        <v>10045</v>
      </c>
      <c r="I159" s="10">
        <v>44866</v>
      </c>
      <c r="J159" s="9" t="str">
        <v>2560b2d1</v>
      </c>
      <c r="K159" s="9" t="str">
        <v>Telugu</v>
      </c>
      <c r="L159" s="9" t="str">
        <v>Action</v>
      </c>
    </row>
    <row r="160" spans="1:12" x14ac:dyDescent="0.3">
      <c r="A160" s="9">
        <v>10015</v>
      </c>
      <c r="B160" s="10">
        <v>44774</v>
      </c>
      <c r="C160" s="9" t="str">
        <v>18110fb2</v>
      </c>
      <c r="D160" s="9" t="str">
        <f>_xlfn.XLOOKUP(C160, Content!A:A, Content!C:C, "NONE")</f>
        <v>Telugu</v>
      </c>
      <c r="E160" s="9" t="str">
        <f>_xlfn.XLOOKUP(C160, Content!A:A, Content!D:D, "NONE")</f>
        <v>Romance</v>
      </c>
      <c r="H160" s="9">
        <v>10045</v>
      </c>
      <c r="I160" s="10">
        <v>44743</v>
      </c>
      <c r="J160" s="9" t="str">
        <v>b72e97f6</v>
      </c>
      <c r="K160" s="9" t="str">
        <v>Hindi</v>
      </c>
      <c r="L160" s="9" t="str">
        <v>Action</v>
      </c>
    </row>
    <row r="161" spans="1:12" x14ac:dyDescent="0.3">
      <c r="A161" s="9">
        <v>10015</v>
      </c>
      <c r="B161" s="10">
        <v>44805</v>
      </c>
      <c r="C161" s="9" t="str">
        <v>5833d4f3</v>
      </c>
      <c r="D161" s="9" t="str">
        <f>_xlfn.XLOOKUP(C161, Content!A:A, Content!C:C, "NONE")</f>
        <v>Malayalam</v>
      </c>
      <c r="E161" s="9" t="str">
        <f>_xlfn.XLOOKUP(C161, Content!A:A, Content!D:D, "NONE")</f>
        <v>Horror</v>
      </c>
      <c r="H161" s="9">
        <v>10045</v>
      </c>
      <c r="I161" s="10">
        <v>44774</v>
      </c>
      <c r="J161" s="9" t="str">
        <v>67b09f1b</v>
      </c>
      <c r="K161" s="9" t="str">
        <v>English</v>
      </c>
      <c r="L161" s="9" t="str">
        <v>Horror</v>
      </c>
    </row>
    <row r="162" spans="1:12" x14ac:dyDescent="0.3">
      <c r="A162" s="9">
        <v>10015</v>
      </c>
      <c r="B162" s="10">
        <v>45597</v>
      </c>
      <c r="C162" s="9" t="str">
        <v>577b4107</v>
      </c>
      <c r="D162" s="9" t="str">
        <f>_xlfn.XLOOKUP(C162, Content!A:A, Content!C:C, "NONE")</f>
        <v>Malayalam</v>
      </c>
      <c r="E162" s="9" t="str">
        <f>_xlfn.XLOOKUP(C162, Content!A:A, Content!D:D, "NONE")</f>
        <v>Sci-Fi</v>
      </c>
      <c r="H162" s="9">
        <v>10046</v>
      </c>
      <c r="I162" s="10">
        <v>44805</v>
      </c>
      <c r="J162" s="9" t="str">
        <v>ef45c45f</v>
      </c>
      <c r="K162" s="9" t="str">
        <v>Tamil</v>
      </c>
      <c r="L162" s="9" t="str">
        <v>Action</v>
      </c>
    </row>
    <row r="163" spans="1:12" x14ac:dyDescent="0.3">
      <c r="A163" s="9">
        <v>10015</v>
      </c>
      <c r="B163" s="10">
        <v>44805</v>
      </c>
      <c r="C163" s="9" t="str">
        <v>a4c168f1</v>
      </c>
      <c r="D163" s="9" t="str">
        <f>_xlfn.XLOOKUP(C163, Content!A:A, Content!C:C, "NONE")</f>
        <v>Telugu</v>
      </c>
      <c r="E163" s="9" t="str">
        <f>_xlfn.XLOOKUP(C163, Content!A:A, Content!D:D, "NONE")</f>
        <v>Drama</v>
      </c>
      <c r="H163" s="9">
        <v>10046</v>
      </c>
      <c r="I163" s="10">
        <v>44652</v>
      </c>
      <c r="J163" s="9" t="str">
        <v>cc9d9893</v>
      </c>
      <c r="K163" s="9" t="str">
        <v>Malayalam</v>
      </c>
      <c r="L163" s="9" t="str">
        <v>Action</v>
      </c>
    </row>
    <row r="164" spans="1:12" x14ac:dyDescent="0.3">
      <c r="A164" s="9">
        <v>10015</v>
      </c>
      <c r="B164" s="10">
        <v>44562</v>
      </c>
      <c r="C164" s="9" t="str">
        <v>2aac9072</v>
      </c>
      <c r="D164" s="9" t="str">
        <f>_xlfn.XLOOKUP(C164, Content!A:A, Content!C:C, "NONE")</f>
        <v>English</v>
      </c>
      <c r="E164" s="9" t="str">
        <f>_xlfn.XLOOKUP(C164, Content!A:A, Content!D:D, "NONE")</f>
        <v>Comedy</v>
      </c>
      <c r="H164" s="9">
        <v>10047</v>
      </c>
      <c r="I164" s="10">
        <v>44621</v>
      </c>
      <c r="J164" s="9" t="str">
        <v>5833d4f3</v>
      </c>
      <c r="K164" s="9" t="str">
        <v>Malayalam</v>
      </c>
      <c r="L164" s="9" t="str">
        <v>Horror</v>
      </c>
    </row>
    <row r="165" spans="1:12" x14ac:dyDescent="0.3">
      <c r="A165" s="9">
        <v>10016</v>
      </c>
      <c r="B165" s="10">
        <v>44986</v>
      </c>
      <c r="C165" s="9" t="str">
        <v>cc9d9893</v>
      </c>
      <c r="D165" s="9" t="str">
        <f>_xlfn.XLOOKUP(C165, Content!A:A, Content!C:C, "NONE")</f>
        <v>Malayalam</v>
      </c>
      <c r="E165" s="9" t="str">
        <f>_xlfn.XLOOKUP(C165, Content!A:A, Content!D:D, "NONE")</f>
        <v>Action</v>
      </c>
      <c r="H165" s="9">
        <v>10047</v>
      </c>
      <c r="I165" s="10">
        <v>44562</v>
      </c>
      <c r="J165" s="9" t="str">
        <v>420e1019</v>
      </c>
      <c r="K165" s="9" t="str">
        <v>Tamil</v>
      </c>
      <c r="L165" s="9" t="str">
        <v>Action</v>
      </c>
    </row>
    <row r="166" spans="1:12" x14ac:dyDescent="0.3">
      <c r="A166" s="9">
        <v>10016</v>
      </c>
      <c r="B166" s="10">
        <v>45108</v>
      </c>
      <c r="C166" s="9" t="str">
        <v>921da29a</v>
      </c>
      <c r="D166" s="9" t="str">
        <f>_xlfn.XLOOKUP(C166, Content!A:A, Content!C:C, "NONE")</f>
        <v>English</v>
      </c>
      <c r="E166" s="9" t="str">
        <f>_xlfn.XLOOKUP(C166, Content!A:A, Content!D:D, "NONE")</f>
        <v>Horror</v>
      </c>
      <c r="H166" s="9">
        <v>10047</v>
      </c>
      <c r="I166" s="10">
        <v>44562</v>
      </c>
      <c r="J166" s="9" t="str">
        <v>18110fb2</v>
      </c>
      <c r="K166" s="9" t="str">
        <v>Telugu</v>
      </c>
      <c r="L166" s="9" t="str">
        <v>Romance</v>
      </c>
    </row>
    <row r="167" spans="1:12" x14ac:dyDescent="0.3">
      <c r="A167" s="9">
        <v>10016</v>
      </c>
      <c r="B167" s="10">
        <v>45536</v>
      </c>
      <c r="C167" s="9" t="str">
        <v>c324f9b4</v>
      </c>
      <c r="D167" s="9" t="str">
        <f>_xlfn.XLOOKUP(C167, Content!A:A, Content!C:C, "NONE")</f>
        <v>Tamil</v>
      </c>
      <c r="E167" s="9" t="str">
        <f>_xlfn.XLOOKUP(C167, Content!A:A, Content!D:D, "NONE")</f>
        <v>Sci-Fi</v>
      </c>
      <c r="H167" s="9">
        <v>10048</v>
      </c>
      <c r="I167" s="10">
        <v>44896</v>
      </c>
      <c r="J167" s="9" t="str">
        <v>d71466ea</v>
      </c>
      <c r="K167" s="9" t="str">
        <v>Malayalam</v>
      </c>
      <c r="L167" s="9" t="str">
        <v>Comedy</v>
      </c>
    </row>
    <row r="168" spans="1:12" x14ac:dyDescent="0.3">
      <c r="A168" s="9">
        <v>10016</v>
      </c>
      <c r="B168" s="10">
        <v>45261</v>
      </c>
      <c r="C168" s="9" t="str">
        <v>b72e97f6</v>
      </c>
      <c r="D168" s="9" t="str">
        <f>_xlfn.XLOOKUP(C168, Content!A:A, Content!C:C, "NONE")</f>
        <v>Hindi</v>
      </c>
      <c r="E168" s="9" t="str">
        <f>_xlfn.XLOOKUP(C168, Content!A:A, Content!D:D, "NONE")</f>
        <v>Action</v>
      </c>
      <c r="H168" s="9">
        <v>10048</v>
      </c>
      <c r="I168" s="10">
        <v>44593</v>
      </c>
      <c r="J168" s="9" t="str">
        <v>9544ce3b</v>
      </c>
      <c r="K168" s="9" t="str">
        <v>English</v>
      </c>
      <c r="L168" s="9" t="str">
        <v>Horror</v>
      </c>
    </row>
    <row r="169" spans="1:12" x14ac:dyDescent="0.3">
      <c r="A169" s="9">
        <v>10016</v>
      </c>
      <c r="B169" s="10">
        <v>44743</v>
      </c>
      <c r="C169" s="9" t="str">
        <v>9452bf77</v>
      </c>
      <c r="D169" s="9" t="str">
        <f>_xlfn.XLOOKUP(C169, Content!A:A, Content!C:C, "NONE")</f>
        <v>English</v>
      </c>
      <c r="E169" s="9" t="str">
        <f>_xlfn.XLOOKUP(C169, Content!A:A, Content!D:D, "NONE")</f>
        <v>Horror</v>
      </c>
      <c r="H169" s="9">
        <v>10048</v>
      </c>
      <c r="I169" s="10">
        <v>44621</v>
      </c>
      <c r="J169" s="9" t="str">
        <v>fe99e0ba</v>
      </c>
      <c r="K169" s="9" t="str">
        <v>English</v>
      </c>
      <c r="L169" s="9" t="str">
        <v>Horror</v>
      </c>
    </row>
    <row r="170" spans="1:12" x14ac:dyDescent="0.3">
      <c r="A170" s="9">
        <v>10016</v>
      </c>
      <c r="B170" s="10">
        <v>45231</v>
      </c>
      <c r="C170" s="9" t="str">
        <v>c1fb785c</v>
      </c>
      <c r="D170" s="9" t="str">
        <f>_xlfn.XLOOKUP(C170, Content!A:A, Content!C:C, "NONE")</f>
        <v>Malayalam</v>
      </c>
      <c r="E170" s="9" t="str">
        <f>_xlfn.XLOOKUP(C170, Content!A:A, Content!D:D, "NONE")</f>
        <v>Action</v>
      </c>
      <c r="H170" s="9">
        <v>10049</v>
      </c>
      <c r="I170" s="10">
        <v>44774</v>
      </c>
      <c r="J170" s="9" t="str">
        <v>5c52d1ad</v>
      </c>
      <c r="K170" s="9" t="str">
        <v>Telugu</v>
      </c>
      <c r="L170" s="9" t="str">
        <v>Comedy</v>
      </c>
    </row>
    <row r="171" spans="1:12" x14ac:dyDescent="0.3">
      <c r="A171" s="9">
        <v>10016</v>
      </c>
      <c r="B171" s="10">
        <v>45231</v>
      </c>
      <c r="C171" s="9" t="str">
        <v>6d98c117</v>
      </c>
      <c r="D171" s="9" t="str">
        <f>_xlfn.XLOOKUP(C171, Content!A:A, Content!C:C, "NONE")</f>
        <v>English</v>
      </c>
      <c r="E171" s="9" t="str">
        <f>_xlfn.XLOOKUP(C171, Content!A:A, Content!D:D, "NONE")</f>
        <v>Action</v>
      </c>
      <c r="H171" s="9">
        <v>10049</v>
      </c>
      <c r="I171" s="10">
        <v>44652</v>
      </c>
      <c r="J171" s="9" t="str">
        <v>566c44a8</v>
      </c>
      <c r="K171" s="9" t="str">
        <v>Tamil</v>
      </c>
      <c r="L171" s="9" t="str">
        <v>Sci-Fi</v>
      </c>
    </row>
    <row r="172" spans="1:12" x14ac:dyDescent="0.3">
      <c r="A172" s="9">
        <v>10016</v>
      </c>
      <c r="B172" s="10">
        <v>44958</v>
      </c>
      <c r="C172" s="9" t="str">
        <v>7fd28e87</v>
      </c>
      <c r="D172" s="9" t="str">
        <f>_xlfn.XLOOKUP(C172, Content!A:A, Content!C:C, "NONE")</f>
        <v>Malayalam</v>
      </c>
      <c r="E172" s="9" t="str">
        <f>_xlfn.XLOOKUP(C172, Content!A:A, Content!D:D, "NONE")</f>
        <v>Romance</v>
      </c>
      <c r="H172" s="9">
        <v>10049</v>
      </c>
      <c r="I172" s="10">
        <v>44805</v>
      </c>
      <c r="J172" s="9" t="str">
        <v>f72d44e6</v>
      </c>
      <c r="K172" s="9" t="str">
        <v>Malayalam</v>
      </c>
      <c r="L172" s="9" t="str">
        <v>Horror</v>
      </c>
    </row>
    <row r="173" spans="1:12" x14ac:dyDescent="0.3">
      <c r="A173" s="9">
        <v>10016</v>
      </c>
      <c r="B173" s="10">
        <v>45597</v>
      </c>
      <c r="C173" s="9" t="str">
        <v>607da286</v>
      </c>
      <c r="D173" s="9" t="str">
        <f>_xlfn.XLOOKUP(C173, Content!A:A, Content!C:C, "NONE")</f>
        <v>Kannada</v>
      </c>
      <c r="E173" s="9" t="str">
        <f>_xlfn.XLOOKUP(C173, Content!A:A, Content!D:D, "NONE")</f>
        <v>Drama</v>
      </c>
      <c r="H173" s="9">
        <v>10051</v>
      </c>
      <c r="I173" s="10">
        <v>44621</v>
      </c>
      <c r="J173" s="9" t="str">
        <v>34ac25b9</v>
      </c>
      <c r="K173" s="9" t="str">
        <v>Kannada</v>
      </c>
      <c r="L173" s="9" t="str">
        <v>Documentary</v>
      </c>
    </row>
    <row r="174" spans="1:12" x14ac:dyDescent="0.3">
      <c r="A174" s="9">
        <v>10016</v>
      </c>
      <c r="B174" s="10">
        <v>45078</v>
      </c>
      <c r="C174" s="9" t="str">
        <v>7fb18db3</v>
      </c>
      <c r="D174" s="9" t="str">
        <f>_xlfn.XLOOKUP(C174, Content!A:A, Content!C:C, "NONE")</f>
        <v>Hindi</v>
      </c>
      <c r="E174" s="9" t="str">
        <f>_xlfn.XLOOKUP(C174, Content!A:A, Content!D:D, "NONE")</f>
        <v>Thriller</v>
      </c>
      <c r="H174" s="9">
        <v>10051</v>
      </c>
      <c r="I174" s="10">
        <v>44621</v>
      </c>
      <c r="J174" s="9" t="str">
        <v>9452bf77</v>
      </c>
      <c r="K174" s="9" t="str">
        <v>English</v>
      </c>
      <c r="L174" s="9" t="str">
        <v>Horror</v>
      </c>
    </row>
    <row r="175" spans="1:12" x14ac:dyDescent="0.3">
      <c r="A175" s="9">
        <v>10016</v>
      </c>
      <c r="B175" s="10">
        <v>45078</v>
      </c>
      <c r="C175" s="9" t="str">
        <v>872a4423</v>
      </c>
      <c r="D175" s="9" t="str">
        <f>_xlfn.XLOOKUP(C175, Content!A:A, Content!C:C, "NONE")</f>
        <v>Hindi</v>
      </c>
      <c r="E175" s="9" t="str">
        <f>_xlfn.XLOOKUP(C175, Content!A:A, Content!D:D, "NONE")</f>
        <v>Horror</v>
      </c>
      <c r="H175" s="9">
        <v>10051</v>
      </c>
      <c r="I175" s="10">
        <v>44743</v>
      </c>
      <c r="J175" s="9" t="str">
        <v>2888a95e</v>
      </c>
      <c r="K175" s="9" t="str">
        <v>Tamil</v>
      </c>
      <c r="L175" s="9" t="str">
        <v>Documentary</v>
      </c>
    </row>
    <row r="176" spans="1:12" x14ac:dyDescent="0.3">
      <c r="A176" s="9">
        <v>10016</v>
      </c>
      <c r="B176" s="10">
        <v>45017</v>
      </c>
      <c r="C176" s="9" t="str">
        <v>18110fb2</v>
      </c>
      <c r="D176" s="9" t="str">
        <f>_xlfn.XLOOKUP(C176, Content!A:A, Content!C:C, "NONE")</f>
        <v>Telugu</v>
      </c>
      <c r="E176" s="9" t="str">
        <f>_xlfn.XLOOKUP(C176, Content!A:A, Content!D:D, "NONE")</f>
        <v>Romance</v>
      </c>
      <c r="H176" s="9">
        <v>10052</v>
      </c>
      <c r="I176" s="10">
        <v>44743</v>
      </c>
      <c r="J176" s="9" t="str">
        <v>75fa1246</v>
      </c>
      <c r="K176" s="9" t="str">
        <v>Tamil</v>
      </c>
      <c r="L176" s="9" t="str">
        <v>Documentary</v>
      </c>
    </row>
    <row r="177" spans="1:12" x14ac:dyDescent="0.3">
      <c r="A177" s="9">
        <v>10016</v>
      </c>
      <c r="B177" s="10">
        <v>45352</v>
      </c>
      <c r="C177" s="9" t="str">
        <v>7e543bc4</v>
      </c>
      <c r="D177" s="9" t="str">
        <f>_xlfn.XLOOKUP(C177, Content!A:A, Content!C:C, "NONE")</f>
        <v>Malayalam</v>
      </c>
      <c r="E177" s="9" t="str">
        <f>_xlfn.XLOOKUP(C177, Content!A:A, Content!D:D, "NONE")</f>
        <v>Drama</v>
      </c>
      <c r="H177" s="9">
        <v>10052</v>
      </c>
      <c r="I177" s="10">
        <v>44562</v>
      </c>
      <c r="J177" s="9" t="str">
        <v>b06fbc58</v>
      </c>
      <c r="K177" s="9" t="str">
        <v>Telugu</v>
      </c>
      <c r="L177" s="9" t="str">
        <v>Horror</v>
      </c>
    </row>
    <row r="178" spans="1:12" x14ac:dyDescent="0.3">
      <c r="A178" s="9">
        <v>10017</v>
      </c>
      <c r="B178" s="10">
        <v>45231</v>
      </c>
      <c r="C178" s="9" t="str">
        <v>75fa1246</v>
      </c>
      <c r="D178" s="9" t="str">
        <f>_xlfn.XLOOKUP(C178, Content!A:A, Content!C:C, "NONE")</f>
        <v>Tamil</v>
      </c>
      <c r="E178" s="9" t="str">
        <f>_xlfn.XLOOKUP(C178, Content!A:A, Content!D:D, "NONE")</f>
        <v>Documentary</v>
      </c>
      <c r="H178" s="9">
        <v>10052</v>
      </c>
      <c r="I178" s="10">
        <v>44562</v>
      </c>
      <c r="J178" s="9" t="str">
        <v>07976026</v>
      </c>
      <c r="K178" s="9" t="str">
        <v>Malayalam</v>
      </c>
      <c r="L178" s="9" t="str">
        <v>Drama</v>
      </c>
    </row>
    <row r="179" spans="1:12" x14ac:dyDescent="0.3">
      <c r="A179" s="9">
        <v>10017</v>
      </c>
      <c r="B179" s="10">
        <v>44958</v>
      </c>
      <c r="C179" s="9" t="str">
        <v>40e9137d</v>
      </c>
      <c r="D179" s="9" t="str">
        <f>_xlfn.XLOOKUP(C179, Content!A:A, Content!C:C, "NONE")</f>
        <v>Telugu</v>
      </c>
      <c r="E179" s="9" t="str">
        <f>_xlfn.XLOOKUP(C179, Content!A:A, Content!D:D, "NONE")</f>
        <v>Sci-Fi</v>
      </c>
      <c r="H179" s="9">
        <v>10052</v>
      </c>
      <c r="I179" s="10">
        <v>44835</v>
      </c>
      <c r="J179" s="9" t="str">
        <v>cc777b0c</v>
      </c>
      <c r="K179" s="9" t="str">
        <v>Hindi</v>
      </c>
      <c r="L179" s="9" t="str">
        <v>Thriller</v>
      </c>
    </row>
    <row r="180" spans="1:12" x14ac:dyDescent="0.3">
      <c r="A180" s="9">
        <v>10017</v>
      </c>
      <c r="B180" s="10">
        <v>45627</v>
      </c>
      <c r="C180" s="9" t="str">
        <v>b9f74c1c</v>
      </c>
      <c r="D180" s="9" t="str">
        <f>_xlfn.XLOOKUP(C180, Content!A:A, Content!C:C, "NONE")</f>
        <v>Malayalam</v>
      </c>
      <c r="E180" s="9" t="str">
        <f>_xlfn.XLOOKUP(C180, Content!A:A, Content!D:D, "NONE")</f>
        <v>Comedy</v>
      </c>
      <c r="H180" s="9">
        <v>10052</v>
      </c>
      <c r="I180" s="10">
        <v>44805</v>
      </c>
      <c r="J180" s="9" t="str">
        <v>b142e834</v>
      </c>
      <c r="K180" s="9" t="str">
        <v>Hindi</v>
      </c>
      <c r="L180" s="9" t="str">
        <v>Documentary</v>
      </c>
    </row>
    <row r="181" spans="1:12" x14ac:dyDescent="0.3">
      <c r="A181" s="9">
        <v>10017</v>
      </c>
      <c r="B181" s="10">
        <v>44652</v>
      </c>
      <c r="C181" s="9" t="str">
        <v>e9c2f251</v>
      </c>
      <c r="D181" s="9" t="str">
        <f>_xlfn.XLOOKUP(C181, Content!A:A, Content!C:C, "NONE")</f>
        <v>Telugu</v>
      </c>
      <c r="E181" s="9" t="str">
        <f>_xlfn.XLOOKUP(C181, Content!A:A, Content!D:D, "NONE")</f>
        <v>Sci-Fi</v>
      </c>
      <c r="H181" s="9">
        <v>10053</v>
      </c>
      <c r="I181" s="10">
        <v>44835</v>
      </c>
      <c r="J181" s="9" t="str">
        <v>d71466ea</v>
      </c>
      <c r="K181" s="9" t="str">
        <v>Malayalam</v>
      </c>
      <c r="L181" s="9" t="str">
        <v>Comedy</v>
      </c>
    </row>
    <row r="182" spans="1:12" x14ac:dyDescent="0.3">
      <c r="A182" s="9">
        <v>10017</v>
      </c>
      <c r="B182" s="10">
        <v>44866</v>
      </c>
      <c r="C182" s="9" t="str">
        <v>b142e834</v>
      </c>
      <c r="D182" s="9" t="str">
        <f>_xlfn.XLOOKUP(C182, Content!A:A, Content!C:C, "NONE")</f>
        <v>Hindi</v>
      </c>
      <c r="E182" s="9" t="str">
        <f>_xlfn.XLOOKUP(C182, Content!A:A, Content!D:D, "NONE")</f>
        <v>Documentary</v>
      </c>
      <c r="H182" s="9">
        <v>10053</v>
      </c>
      <c r="I182" s="10">
        <v>44652</v>
      </c>
      <c r="J182" s="9" t="str">
        <v>c1fb785c</v>
      </c>
      <c r="K182" s="9" t="str">
        <v>Malayalam</v>
      </c>
      <c r="L182" s="9" t="str">
        <v>Action</v>
      </c>
    </row>
    <row r="183" spans="1:12" x14ac:dyDescent="0.3">
      <c r="A183" s="9">
        <v>10017</v>
      </c>
      <c r="B183" s="10">
        <v>44805</v>
      </c>
      <c r="C183" s="9" t="str">
        <v>9452bf77</v>
      </c>
      <c r="D183" s="9" t="str">
        <f>_xlfn.XLOOKUP(C183, Content!A:A, Content!C:C, "NONE")</f>
        <v>English</v>
      </c>
      <c r="E183" s="9" t="str">
        <f>_xlfn.XLOOKUP(C183, Content!A:A, Content!D:D, "NONE")</f>
        <v>Horror</v>
      </c>
      <c r="H183" s="9">
        <v>10053</v>
      </c>
      <c r="I183" s="10">
        <v>44713</v>
      </c>
      <c r="J183" s="9" t="str">
        <v>18f2ed16</v>
      </c>
      <c r="K183" s="9" t="str">
        <v>Malayalam</v>
      </c>
      <c r="L183" s="9" t="str">
        <v>Comedy</v>
      </c>
    </row>
    <row r="184" spans="1:12" x14ac:dyDescent="0.3">
      <c r="A184" s="9">
        <v>10017</v>
      </c>
      <c r="B184" s="10">
        <v>45261</v>
      </c>
      <c r="C184" s="9" t="str">
        <v>6148f50b</v>
      </c>
      <c r="D184" s="9" t="str">
        <f>_xlfn.XLOOKUP(C184, Content!A:A, Content!C:C, "NONE")</f>
        <v>Tamil</v>
      </c>
      <c r="E184" s="9" t="str">
        <f>_xlfn.XLOOKUP(C184, Content!A:A, Content!D:D, "NONE")</f>
        <v>Comedy</v>
      </c>
      <c r="H184" s="9">
        <v>10053</v>
      </c>
      <c r="I184" s="10">
        <v>44805</v>
      </c>
      <c r="J184" s="9" t="str">
        <v>566c44a8</v>
      </c>
      <c r="K184" s="9" t="str">
        <v>Tamil</v>
      </c>
      <c r="L184" s="9" t="str">
        <v>Sci-Fi</v>
      </c>
    </row>
    <row r="185" spans="1:12" x14ac:dyDescent="0.3">
      <c r="A185" s="9">
        <v>10017</v>
      </c>
      <c r="B185" s="10">
        <v>45323</v>
      </c>
      <c r="C185" s="9" t="str">
        <v>3abe3a47</v>
      </c>
      <c r="D185" s="9" t="str">
        <f>_xlfn.XLOOKUP(C185, Content!A:A, Content!C:C, "NONE")</f>
        <v>English</v>
      </c>
      <c r="E185" s="9" t="str">
        <f>_xlfn.XLOOKUP(C185, Content!A:A, Content!D:D, "NONE")</f>
        <v>Romance</v>
      </c>
      <c r="H185" s="9">
        <v>10053</v>
      </c>
      <c r="I185" s="10">
        <v>44805</v>
      </c>
      <c r="J185" s="9" t="str">
        <v>75fa1246</v>
      </c>
      <c r="K185" s="9" t="str">
        <v>Tamil</v>
      </c>
      <c r="L185" s="9" t="str">
        <v>Documentary</v>
      </c>
    </row>
    <row r="186" spans="1:12" x14ac:dyDescent="0.3">
      <c r="A186" s="9">
        <v>10017</v>
      </c>
      <c r="B186" s="10">
        <v>44743</v>
      </c>
      <c r="C186" s="9" t="str">
        <v>c741736d</v>
      </c>
      <c r="D186" s="9" t="str">
        <f>_xlfn.XLOOKUP(C186, Content!A:A, Content!C:C, "NONE")</f>
        <v>English</v>
      </c>
      <c r="E186" s="9" t="str">
        <f>_xlfn.XLOOKUP(C186, Content!A:A, Content!D:D, "NONE")</f>
        <v>Romance</v>
      </c>
      <c r="H186" s="9">
        <v>10053</v>
      </c>
      <c r="I186" s="10">
        <v>44713</v>
      </c>
      <c r="J186" s="9" t="str">
        <v>f1c74cb8</v>
      </c>
      <c r="K186" s="9" t="str">
        <v>Kannada</v>
      </c>
      <c r="L186" s="9" t="str">
        <v>Action</v>
      </c>
    </row>
    <row r="187" spans="1:12" x14ac:dyDescent="0.3">
      <c r="A187" s="9">
        <v>10017</v>
      </c>
      <c r="B187" s="10">
        <v>44986</v>
      </c>
      <c r="C187" s="9" t="str">
        <v>19351768</v>
      </c>
      <c r="D187" s="9" t="str">
        <f>_xlfn.XLOOKUP(C187, Content!A:A, Content!C:C, "NONE")</f>
        <v>Malayalam</v>
      </c>
      <c r="E187" s="9" t="str">
        <f>_xlfn.XLOOKUP(C187, Content!A:A, Content!D:D, "NONE")</f>
        <v>Thriller</v>
      </c>
      <c r="H187" s="9">
        <v>10054</v>
      </c>
      <c r="I187" s="10">
        <v>44652</v>
      </c>
      <c r="J187" s="9" t="str">
        <v>fda707e0</v>
      </c>
      <c r="K187" s="9" t="str">
        <v>Tamil</v>
      </c>
      <c r="L187" s="9" t="str">
        <v>Documentary</v>
      </c>
    </row>
    <row r="188" spans="1:12" x14ac:dyDescent="0.3">
      <c r="A188" s="9">
        <v>10017</v>
      </c>
      <c r="B188" s="10">
        <v>45200</v>
      </c>
      <c r="C188" s="9" t="str">
        <v>8ce0be18</v>
      </c>
      <c r="D188" s="9" t="str">
        <f>_xlfn.XLOOKUP(C188, Content!A:A, Content!C:C, "NONE")</f>
        <v>Telugu</v>
      </c>
      <c r="E188" s="9" t="str">
        <f>_xlfn.XLOOKUP(C188, Content!A:A, Content!D:D, "NONE")</f>
        <v>Horror</v>
      </c>
      <c r="H188" s="9">
        <v>10054</v>
      </c>
      <c r="I188" s="10">
        <v>44593</v>
      </c>
      <c r="J188" s="9" t="str">
        <v>c5c4fdf9</v>
      </c>
      <c r="K188" s="9" t="str">
        <v>Telugu</v>
      </c>
      <c r="L188" s="9" t="str">
        <v>Sci-Fi</v>
      </c>
    </row>
    <row r="189" spans="1:12" x14ac:dyDescent="0.3">
      <c r="A189" s="9">
        <v>10017</v>
      </c>
      <c r="B189" s="10">
        <v>44986</v>
      </c>
      <c r="C189" s="9" t="str">
        <v>39c8c16a</v>
      </c>
      <c r="D189" s="9" t="str">
        <f>_xlfn.XLOOKUP(C189, Content!A:A, Content!C:C, "NONE")</f>
        <v>Malayalam</v>
      </c>
      <c r="E189" s="9" t="str">
        <f>_xlfn.XLOOKUP(C189, Content!A:A, Content!D:D, "NONE")</f>
        <v>Drama</v>
      </c>
      <c r="H189" s="9">
        <v>10055</v>
      </c>
      <c r="I189" s="10">
        <v>44866</v>
      </c>
      <c r="J189" s="9" t="str">
        <v>cc9d9893</v>
      </c>
      <c r="K189" s="9" t="str">
        <v>Malayalam</v>
      </c>
      <c r="L189" s="9" t="str">
        <v>Action</v>
      </c>
    </row>
    <row r="190" spans="1:12" x14ac:dyDescent="0.3">
      <c r="A190" s="9">
        <v>10017</v>
      </c>
      <c r="B190" s="10">
        <v>45261</v>
      </c>
      <c r="C190" s="9" t="str">
        <v>b06fbc58</v>
      </c>
      <c r="D190" s="9" t="str">
        <f>_xlfn.XLOOKUP(C190, Content!A:A, Content!C:C, "NONE")</f>
        <v>Telugu</v>
      </c>
      <c r="E190" s="9" t="str">
        <f>_xlfn.XLOOKUP(C190, Content!A:A, Content!D:D, "NONE")</f>
        <v>Horror</v>
      </c>
      <c r="H190" s="9">
        <v>10055</v>
      </c>
      <c r="I190" s="10">
        <v>44805</v>
      </c>
      <c r="J190" s="9" t="str">
        <v>982b8061</v>
      </c>
      <c r="K190" s="9" t="str">
        <v>Malayalam</v>
      </c>
      <c r="L190" s="9" t="str">
        <v>Comedy</v>
      </c>
    </row>
    <row r="191" spans="1:12" x14ac:dyDescent="0.3">
      <c r="A191" s="9">
        <v>10018</v>
      </c>
      <c r="B191" s="10">
        <v>45352</v>
      </c>
      <c r="C191" s="9" t="str">
        <v>ae026103</v>
      </c>
      <c r="D191" s="9" t="str">
        <f>_xlfn.XLOOKUP(C191, Content!A:A, Content!C:C, "NONE")</f>
        <v>Kannada</v>
      </c>
      <c r="E191" s="9" t="str">
        <f>_xlfn.XLOOKUP(C191, Content!A:A, Content!D:D, "NONE")</f>
        <v>Comedy</v>
      </c>
      <c r="H191" s="9">
        <v>10055</v>
      </c>
      <c r="I191" s="10">
        <v>44682</v>
      </c>
      <c r="J191" s="9" t="str">
        <v>2fa395f5</v>
      </c>
      <c r="K191" s="9" t="str">
        <v>Telugu</v>
      </c>
      <c r="L191" s="9" t="str">
        <v>Action</v>
      </c>
    </row>
    <row r="192" spans="1:12" x14ac:dyDescent="0.3">
      <c r="A192" s="9">
        <v>10018</v>
      </c>
      <c r="B192" s="10">
        <v>44774</v>
      </c>
      <c r="C192" s="9" t="str">
        <v>53dcee70</v>
      </c>
      <c r="D192" s="9" t="str">
        <f>_xlfn.XLOOKUP(C192, Content!A:A, Content!C:C, "NONE")</f>
        <v>Kannada</v>
      </c>
      <c r="E192" s="9" t="str">
        <f>_xlfn.XLOOKUP(C192, Content!A:A, Content!D:D, "NONE")</f>
        <v>Sci-Fi</v>
      </c>
      <c r="H192" s="9">
        <v>10056</v>
      </c>
      <c r="I192" s="10">
        <v>44713</v>
      </c>
      <c r="J192" s="9" t="str">
        <v>18110fb2</v>
      </c>
      <c r="K192" s="9" t="str">
        <v>Telugu</v>
      </c>
      <c r="L192" s="9" t="str">
        <v>Romance</v>
      </c>
    </row>
    <row r="193" spans="1:12" x14ac:dyDescent="0.3">
      <c r="A193" s="9">
        <v>10018</v>
      </c>
      <c r="B193" s="10">
        <v>45017</v>
      </c>
      <c r="C193" s="9" t="str">
        <v>420e1019</v>
      </c>
      <c r="D193" s="9" t="str">
        <f>_xlfn.XLOOKUP(C193, Content!A:A, Content!C:C, "NONE")</f>
        <v>Tamil</v>
      </c>
      <c r="E193" s="9" t="str">
        <f>_xlfn.XLOOKUP(C193, Content!A:A, Content!D:D, "NONE")</f>
        <v>Action</v>
      </c>
      <c r="H193" s="9">
        <v>10056</v>
      </c>
      <c r="I193" s="10">
        <v>44866</v>
      </c>
      <c r="J193" s="9" t="str">
        <v>577b4107</v>
      </c>
      <c r="K193" s="9" t="str">
        <v>Malayalam</v>
      </c>
      <c r="L193" s="9" t="str">
        <v>Sci-Fi</v>
      </c>
    </row>
    <row r="194" spans="1:12" x14ac:dyDescent="0.3">
      <c r="A194" s="9">
        <v>10018</v>
      </c>
      <c r="B194" s="10">
        <v>44593</v>
      </c>
      <c r="C194" s="9" t="str">
        <v>872a4423</v>
      </c>
      <c r="D194" s="9" t="str">
        <f>_xlfn.XLOOKUP(C194, Content!A:A, Content!C:C, "NONE")</f>
        <v>Hindi</v>
      </c>
      <c r="E194" s="9" t="str">
        <f>_xlfn.XLOOKUP(C194, Content!A:A, Content!D:D, "NONE")</f>
        <v>Horror</v>
      </c>
      <c r="H194" s="9">
        <v>10057</v>
      </c>
      <c r="I194" s="10">
        <v>44652</v>
      </c>
      <c r="J194" s="9" t="str">
        <v>5988d89d</v>
      </c>
      <c r="K194" s="9" t="str">
        <v>Hindi</v>
      </c>
      <c r="L194" s="9" t="str">
        <v>Sci-Fi</v>
      </c>
    </row>
    <row r="195" spans="1:12" x14ac:dyDescent="0.3">
      <c r="A195" s="9">
        <v>10018</v>
      </c>
      <c r="B195" s="10">
        <v>44927</v>
      </c>
      <c r="C195" s="9" t="str">
        <v>f1c74cb8</v>
      </c>
      <c r="D195" s="9" t="str">
        <f>_xlfn.XLOOKUP(C195, Content!A:A, Content!C:C, "NONE")</f>
        <v>Kannada</v>
      </c>
      <c r="E195" s="9" t="str">
        <f>_xlfn.XLOOKUP(C195, Content!A:A, Content!D:D, "NONE")</f>
        <v>Action</v>
      </c>
      <c r="H195" s="9">
        <v>10057</v>
      </c>
      <c r="I195" s="10">
        <v>44652</v>
      </c>
      <c r="J195" s="9" t="str">
        <v>7bc7f2c7</v>
      </c>
      <c r="K195" s="9" t="str">
        <v>Tamil</v>
      </c>
      <c r="L195" s="9" t="str">
        <v>Drama</v>
      </c>
    </row>
    <row r="196" spans="1:12" x14ac:dyDescent="0.3">
      <c r="A196" s="9">
        <v>10018</v>
      </c>
      <c r="B196" s="10">
        <v>45292</v>
      </c>
      <c r="C196" s="9" t="str">
        <v>577b4107</v>
      </c>
      <c r="D196" s="9" t="str">
        <f>_xlfn.XLOOKUP(C196, Content!A:A, Content!C:C, "NONE")</f>
        <v>Malayalam</v>
      </c>
      <c r="E196" s="9" t="str">
        <f>_xlfn.XLOOKUP(C196, Content!A:A, Content!D:D, "NONE")</f>
        <v>Sci-Fi</v>
      </c>
      <c r="H196" s="9">
        <v>10057</v>
      </c>
      <c r="I196" s="10">
        <v>44805</v>
      </c>
      <c r="J196" s="9" t="str">
        <v>75fa1246</v>
      </c>
      <c r="K196" s="9" t="str">
        <v>Tamil</v>
      </c>
      <c r="L196" s="9" t="str">
        <v>Documentary</v>
      </c>
    </row>
    <row r="197" spans="1:12" x14ac:dyDescent="0.3">
      <c r="A197" s="9">
        <v>10018</v>
      </c>
      <c r="B197" s="10">
        <v>44562</v>
      </c>
      <c r="C197" s="9" t="str">
        <v>cc9d9893</v>
      </c>
      <c r="D197" s="9" t="str">
        <f>_xlfn.XLOOKUP(C197, Content!A:A, Content!C:C, "NONE")</f>
        <v>Malayalam</v>
      </c>
      <c r="E197" s="9" t="str">
        <f>_xlfn.XLOOKUP(C197, Content!A:A, Content!D:D, "NONE")</f>
        <v>Action</v>
      </c>
      <c r="H197" s="9">
        <v>10057</v>
      </c>
      <c r="I197" s="10">
        <v>44896</v>
      </c>
      <c r="J197" s="9" t="str">
        <v>07976026</v>
      </c>
      <c r="K197" s="9" t="str">
        <v>Malayalam</v>
      </c>
      <c r="L197" s="9" t="str">
        <v>Drama</v>
      </c>
    </row>
    <row r="198" spans="1:12" x14ac:dyDescent="0.3">
      <c r="A198" s="9">
        <v>10018</v>
      </c>
      <c r="B198" s="10">
        <v>45352</v>
      </c>
      <c r="C198" s="9" t="str">
        <v>607da286</v>
      </c>
      <c r="D198" s="9" t="str">
        <f>_xlfn.XLOOKUP(C198, Content!A:A, Content!C:C, "NONE")</f>
        <v>Kannada</v>
      </c>
      <c r="E198" s="9" t="str">
        <f>_xlfn.XLOOKUP(C198, Content!A:A, Content!D:D, "NONE")</f>
        <v>Drama</v>
      </c>
      <c r="H198" s="9">
        <v>10057</v>
      </c>
      <c r="I198" s="10">
        <v>44713</v>
      </c>
      <c r="J198" s="9" t="str">
        <v>fda707e0</v>
      </c>
      <c r="K198" s="9" t="str">
        <v>Tamil</v>
      </c>
      <c r="L198" s="9" t="str">
        <v>Documentary</v>
      </c>
    </row>
    <row r="199" spans="1:12" x14ac:dyDescent="0.3">
      <c r="A199" s="9">
        <v>10018</v>
      </c>
      <c r="B199" s="10">
        <v>44682</v>
      </c>
      <c r="C199" s="9" t="str">
        <v>7fd28e87</v>
      </c>
      <c r="D199" s="9" t="str">
        <f>_xlfn.XLOOKUP(C199, Content!A:A, Content!C:C, "NONE")</f>
        <v>Malayalam</v>
      </c>
      <c r="E199" s="9" t="str">
        <f>_xlfn.XLOOKUP(C199, Content!A:A, Content!D:D, "NONE")</f>
        <v>Romance</v>
      </c>
      <c r="H199" s="9">
        <v>10057</v>
      </c>
      <c r="I199" s="10">
        <v>44774</v>
      </c>
      <c r="J199" s="9" t="str">
        <v>a48a202b</v>
      </c>
      <c r="K199" s="9" t="str">
        <v>Telugu</v>
      </c>
      <c r="L199" s="9" t="str">
        <v>Drama</v>
      </c>
    </row>
    <row r="200" spans="1:12" x14ac:dyDescent="0.3">
      <c r="A200" s="9">
        <v>10018</v>
      </c>
      <c r="B200" s="10">
        <v>44958</v>
      </c>
      <c r="C200" s="9" t="str">
        <v>fcc640cb</v>
      </c>
      <c r="D200" s="9" t="str">
        <f>_xlfn.XLOOKUP(C200, Content!A:A, Content!C:C, "NONE")</f>
        <v>English</v>
      </c>
      <c r="E200" s="9" t="str">
        <f>_xlfn.XLOOKUP(C200, Content!A:A, Content!D:D, "NONE")</f>
        <v>Thriller</v>
      </c>
      <c r="H200" s="9">
        <v>10057</v>
      </c>
      <c r="I200" s="10">
        <v>44866</v>
      </c>
      <c r="J200" s="9" t="str">
        <v>420e1019</v>
      </c>
      <c r="K200" s="9" t="str">
        <v>Tamil</v>
      </c>
      <c r="L200" s="9" t="str">
        <v>Action</v>
      </c>
    </row>
    <row r="201" spans="1:12" x14ac:dyDescent="0.3">
      <c r="A201" s="9">
        <v>10018</v>
      </c>
      <c r="B201" s="10">
        <v>45536</v>
      </c>
      <c r="C201" s="9" t="str">
        <v>5988d89d</v>
      </c>
      <c r="D201" s="9" t="str">
        <f>_xlfn.XLOOKUP(C201, Content!A:A, Content!C:C, "NONE")</f>
        <v>Hindi</v>
      </c>
      <c r="E201" s="9" t="str">
        <f>_xlfn.XLOOKUP(C201, Content!A:A, Content!D:D, "NONE")</f>
        <v>Sci-Fi</v>
      </c>
      <c r="H201" s="9">
        <v>10057</v>
      </c>
      <c r="I201" s="10">
        <v>44652</v>
      </c>
      <c r="J201" s="9" t="str">
        <v>6d98c117</v>
      </c>
      <c r="K201" s="9" t="str">
        <v>English</v>
      </c>
      <c r="L201" s="9" t="str">
        <v>Action</v>
      </c>
    </row>
    <row r="202" spans="1:12" x14ac:dyDescent="0.3">
      <c r="A202" s="9">
        <v>10018</v>
      </c>
      <c r="B202" s="10">
        <v>45597</v>
      </c>
      <c r="C202" s="9" t="str">
        <v>459528e0</v>
      </c>
      <c r="D202" s="9" t="str">
        <f>_xlfn.XLOOKUP(C202, Content!A:A, Content!C:C, "NONE")</f>
        <v>English</v>
      </c>
      <c r="E202" s="9" t="str">
        <f>_xlfn.XLOOKUP(C202, Content!A:A, Content!D:D, "NONE")</f>
        <v>Documentary</v>
      </c>
      <c r="H202" s="9">
        <v>10058</v>
      </c>
      <c r="I202" s="10">
        <v>44652</v>
      </c>
      <c r="J202" s="9" t="str">
        <v>f1c74cb8</v>
      </c>
      <c r="K202" s="9" t="str">
        <v>Kannada</v>
      </c>
      <c r="L202" s="9" t="str">
        <v>Action</v>
      </c>
    </row>
    <row r="203" spans="1:12" x14ac:dyDescent="0.3">
      <c r="A203" s="9">
        <v>10018</v>
      </c>
      <c r="B203" s="10">
        <v>45139</v>
      </c>
      <c r="C203" s="9" t="str">
        <v>4cfd0dd8</v>
      </c>
      <c r="D203" s="9" t="str">
        <f>_xlfn.XLOOKUP(C203, Content!A:A, Content!C:C, "NONE")</f>
        <v>Kannada</v>
      </c>
      <c r="E203" s="9" t="str">
        <f>_xlfn.XLOOKUP(C203, Content!A:A, Content!D:D, "NONE")</f>
        <v>Documentary</v>
      </c>
      <c r="H203" s="9">
        <v>10058</v>
      </c>
      <c r="I203" s="10">
        <v>44835</v>
      </c>
      <c r="J203" s="9" t="str">
        <v>b142e834</v>
      </c>
      <c r="K203" s="9" t="str">
        <v>Hindi</v>
      </c>
      <c r="L203" s="9" t="str">
        <v>Documentary</v>
      </c>
    </row>
    <row r="204" spans="1:12" x14ac:dyDescent="0.3">
      <c r="A204" s="9">
        <v>10018</v>
      </c>
      <c r="B204" s="10">
        <v>45170</v>
      </c>
      <c r="C204" s="9" t="str">
        <v>75fa1246</v>
      </c>
      <c r="D204" s="9" t="str">
        <f>_xlfn.XLOOKUP(C204, Content!A:A, Content!C:C, "NONE")</f>
        <v>Tamil</v>
      </c>
      <c r="E204" s="9" t="str">
        <f>_xlfn.XLOOKUP(C204, Content!A:A, Content!D:D, "NONE")</f>
        <v>Documentary</v>
      </c>
      <c r="H204" s="9">
        <v>10058</v>
      </c>
      <c r="I204" s="10">
        <v>44713</v>
      </c>
      <c r="J204" s="9" t="str">
        <v>921da29a</v>
      </c>
      <c r="K204" s="9" t="str">
        <v>English</v>
      </c>
      <c r="L204" s="9" t="str">
        <v>Horror</v>
      </c>
    </row>
    <row r="205" spans="1:12" x14ac:dyDescent="0.3">
      <c r="A205" s="9">
        <v>10018</v>
      </c>
      <c r="B205" s="10">
        <v>44682</v>
      </c>
      <c r="C205" s="9" t="str">
        <v>fe8686d0</v>
      </c>
      <c r="D205" s="9" t="str">
        <f>_xlfn.XLOOKUP(C205, Content!A:A, Content!C:C, "NONE")</f>
        <v>Telugu</v>
      </c>
      <c r="E205" s="9" t="str">
        <f>_xlfn.XLOOKUP(C205, Content!A:A, Content!D:D, "NONE")</f>
        <v>Horror</v>
      </c>
      <c r="H205" s="9">
        <v>10058</v>
      </c>
      <c r="I205" s="10">
        <v>44713</v>
      </c>
      <c r="J205" s="9" t="str">
        <v>c741736d</v>
      </c>
      <c r="K205" s="9" t="str">
        <v>English</v>
      </c>
      <c r="L205" s="9" t="str">
        <v>Romance</v>
      </c>
    </row>
    <row r="206" spans="1:12" x14ac:dyDescent="0.3">
      <c r="A206" s="9">
        <v>10019</v>
      </c>
      <c r="B206" s="10">
        <v>45139</v>
      </c>
      <c r="C206" s="9" t="str">
        <v>d71466ea</v>
      </c>
      <c r="D206" s="9" t="str">
        <f>_xlfn.XLOOKUP(C206, Content!A:A, Content!C:C, "NONE")</f>
        <v>Malayalam</v>
      </c>
      <c r="E206" s="9" t="str">
        <f>_xlfn.XLOOKUP(C206, Content!A:A, Content!D:D, "NONE")</f>
        <v>Comedy</v>
      </c>
      <c r="H206" s="9">
        <v>10058</v>
      </c>
      <c r="I206" s="10">
        <v>44774</v>
      </c>
      <c r="J206" s="9" t="str">
        <v>40fb817f</v>
      </c>
      <c r="K206" s="9" t="str">
        <v>Kannada</v>
      </c>
      <c r="L206" s="9" t="str">
        <v>Thriller</v>
      </c>
    </row>
    <row r="207" spans="1:12" x14ac:dyDescent="0.3">
      <c r="A207" s="9">
        <v>10019</v>
      </c>
      <c r="B207" s="10">
        <v>44562</v>
      </c>
      <c r="C207" s="9" t="str">
        <v>f6d69d19</v>
      </c>
      <c r="D207" s="9" t="str">
        <f>_xlfn.XLOOKUP(C207, Content!A:A, Content!C:C, "NONE")</f>
        <v>English</v>
      </c>
      <c r="E207" s="9" t="str">
        <f>_xlfn.XLOOKUP(C207, Content!A:A, Content!D:D, "NONE")</f>
        <v>Comedy</v>
      </c>
      <c r="H207" s="9">
        <v>10059</v>
      </c>
      <c r="I207" s="10">
        <v>44682</v>
      </c>
      <c r="J207" s="9" t="str">
        <v>8ab4abc6</v>
      </c>
      <c r="K207" s="9" t="str">
        <v>Kannada</v>
      </c>
      <c r="L207" s="9" t="str">
        <v>Drama</v>
      </c>
    </row>
    <row r="208" spans="1:12" x14ac:dyDescent="0.3">
      <c r="A208" s="9">
        <v>10019</v>
      </c>
      <c r="B208" s="10">
        <v>45047</v>
      </c>
      <c r="C208" s="9" t="str">
        <v>b142e834</v>
      </c>
      <c r="D208" s="9" t="str">
        <f>_xlfn.XLOOKUP(C208, Content!A:A, Content!C:C, "NONE")</f>
        <v>Hindi</v>
      </c>
      <c r="E208" s="9" t="str">
        <f>_xlfn.XLOOKUP(C208, Content!A:A, Content!D:D, "NONE")</f>
        <v>Documentary</v>
      </c>
      <c r="H208" s="9">
        <v>10059</v>
      </c>
      <c r="I208" s="10">
        <v>44774</v>
      </c>
      <c r="J208" s="9" t="str">
        <v>0cbc4720</v>
      </c>
      <c r="K208" s="9" t="str">
        <v>Hindi</v>
      </c>
      <c r="L208" s="9" t="str">
        <v>Sci-Fi</v>
      </c>
    </row>
    <row r="209" spans="1:12" x14ac:dyDescent="0.3">
      <c r="A209" s="9">
        <v>10019</v>
      </c>
      <c r="B209" s="10">
        <v>44593</v>
      </c>
      <c r="C209" s="9" t="str">
        <v>577b4107</v>
      </c>
      <c r="D209" s="9" t="str">
        <f>_xlfn.XLOOKUP(C209, Content!A:A, Content!C:C, "NONE")</f>
        <v>Malayalam</v>
      </c>
      <c r="E209" s="9" t="str">
        <f>_xlfn.XLOOKUP(C209, Content!A:A, Content!D:D, "NONE")</f>
        <v>Sci-Fi</v>
      </c>
      <c r="H209" s="9">
        <v>10059</v>
      </c>
      <c r="I209" s="10">
        <v>44713</v>
      </c>
      <c r="J209" s="9" t="str">
        <v>b06fbc58</v>
      </c>
      <c r="K209" s="9" t="str">
        <v>Telugu</v>
      </c>
      <c r="L209" s="9" t="str">
        <v>Horror</v>
      </c>
    </row>
    <row r="210" spans="1:12" x14ac:dyDescent="0.3">
      <c r="A210" s="9">
        <v>10019</v>
      </c>
      <c r="B210" s="10">
        <v>45047</v>
      </c>
      <c r="C210" s="9" t="str">
        <v>c5000cc1</v>
      </c>
      <c r="D210" s="9" t="str">
        <f>_xlfn.XLOOKUP(C210, Content!A:A, Content!C:C, "NONE")</f>
        <v>Malayalam</v>
      </c>
      <c r="E210" s="9" t="str">
        <f>_xlfn.XLOOKUP(C210, Content!A:A, Content!D:D, "NONE")</f>
        <v>Comedy</v>
      </c>
      <c r="H210" s="9">
        <v>10059</v>
      </c>
      <c r="I210" s="10">
        <v>44621</v>
      </c>
      <c r="J210" s="9" t="str">
        <v>f1c74cb8</v>
      </c>
      <c r="K210" s="9" t="str">
        <v>Kannada</v>
      </c>
      <c r="L210" s="9" t="str">
        <v>Action</v>
      </c>
    </row>
    <row r="211" spans="1:12" x14ac:dyDescent="0.3">
      <c r="A211" s="9">
        <v>10019</v>
      </c>
      <c r="B211" s="10">
        <v>45505</v>
      </c>
      <c r="C211" s="9" t="str">
        <v>044707f1</v>
      </c>
      <c r="D211" s="9" t="str">
        <f>_xlfn.XLOOKUP(C211, Content!A:A, Content!C:C, "NONE")</f>
        <v>Kannada</v>
      </c>
      <c r="E211" s="9" t="str">
        <f>_xlfn.XLOOKUP(C211, Content!A:A, Content!D:D, "NONE")</f>
        <v>Action</v>
      </c>
      <c r="H211" s="9">
        <v>10060</v>
      </c>
      <c r="I211" s="10">
        <v>44562</v>
      </c>
      <c r="J211" s="9" t="str">
        <v>b142e834</v>
      </c>
      <c r="K211" s="9" t="str">
        <v>Hindi</v>
      </c>
      <c r="L211" s="9" t="str">
        <v>Documentary</v>
      </c>
    </row>
    <row r="212" spans="1:12" x14ac:dyDescent="0.3">
      <c r="A212" s="9">
        <v>10020</v>
      </c>
      <c r="B212" s="10">
        <v>45536</v>
      </c>
      <c r="C212" s="9" t="str">
        <v>07976026</v>
      </c>
      <c r="D212" s="9" t="str">
        <f>_xlfn.XLOOKUP(C212, Content!A:A, Content!C:C, "NONE")</f>
        <v>Malayalam</v>
      </c>
      <c r="E212" s="9" t="str">
        <f>_xlfn.XLOOKUP(C212, Content!A:A, Content!D:D, "NONE")</f>
        <v>Drama</v>
      </c>
      <c r="H212" s="9">
        <v>10060</v>
      </c>
      <c r="I212" s="10">
        <v>44621</v>
      </c>
      <c r="J212" s="9" t="str">
        <v>618d5c47</v>
      </c>
      <c r="K212" s="9" t="str">
        <v>Hindi</v>
      </c>
      <c r="L212" s="9" t="str">
        <v>Documentary</v>
      </c>
    </row>
    <row r="213" spans="1:12" x14ac:dyDescent="0.3">
      <c r="A213" s="9">
        <v>10020</v>
      </c>
      <c r="B213" s="10">
        <v>45474</v>
      </c>
      <c r="C213" s="9" t="str">
        <v>cc777b0c</v>
      </c>
      <c r="D213" s="9" t="str">
        <f>_xlfn.XLOOKUP(C213, Content!A:A, Content!C:C, "NONE")</f>
        <v>Hindi</v>
      </c>
      <c r="E213" s="9" t="str">
        <f>_xlfn.XLOOKUP(C213, Content!A:A, Content!D:D, "NONE")</f>
        <v>Thriller</v>
      </c>
      <c r="H213" s="9">
        <v>10060</v>
      </c>
      <c r="I213" s="10">
        <v>44593</v>
      </c>
      <c r="J213" s="9" t="str">
        <v>f72d44e6</v>
      </c>
      <c r="K213" s="9" t="str">
        <v>Malayalam</v>
      </c>
      <c r="L213" s="9" t="str">
        <v>Horror</v>
      </c>
    </row>
    <row r="214" spans="1:12" x14ac:dyDescent="0.3">
      <c r="A214" s="9">
        <v>10020</v>
      </c>
      <c r="B214" s="10">
        <v>45627</v>
      </c>
      <c r="C214" s="9" t="str">
        <v>5988d89d</v>
      </c>
      <c r="D214" s="9" t="str">
        <f>_xlfn.XLOOKUP(C214, Content!A:A, Content!C:C, "NONE")</f>
        <v>Hindi</v>
      </c>
      <c r="E214" s="9" t="str">
        <f>_xlfn.XLOOKUP(C214, Content!A:A, Content!D:D, "NONE")</f>
        <v>Sci-Fi</v>
      </c>
      <c r="H214" s="9">
        <v>10060</v>
      </c>
      <c r="I214" s="10">
        <v>44774</v>
      </c>
      <c r="J214" s="9" t="str">
        <v>f6d69d19</v>
      </c>
      <c r="K214" s="9" t="str">
        <v>English</v>
      </c>
      <c r="L214" s="9" t="str">
        <v>Comedy</v>
      </c>
    </row>
    <row r="215" spans="1:12" x14ac:dyDescent="0.3">
      <c r="A215" s="9">
        <v>10020</v>
      </c>
      <c r="B215" s="10">
        <v>45170</v>
      </c>
      <c r="C215" s="9" t="str">
        <v>f6d69d19</v>
      </c>
      <c r="D215" s="9" t="str">
        <f>_xlfn.XLOOKUP(C215, Content!A:A, Content!C:C, "NONE")</f>
        <v>English</v>
      </c>
      <c r="E215" s="9" t="str">
        <f>_xlfn.XLOOKUP(C215, Content!A:A, Content!D:D, "NONE")</f>
        <v>Comedy</v>
      </c>
      <c r="H215" s="9">
        <v>10062</v>
      </c>
      <c r="I215" s="10">
        <v>44805</v>
      </c>
      <c r="J215" s="9" t="str">
        <v>b9f74c1c</v>
      </c>
      <c r="K215" s="9" t="str">
        <v>Malayalam</v>
      </c>
      <c r="L215" s="9" t="str">
        <v>Comedy</v>
      </c>
    </row>
    <row r="216" spans="1:12" x14ac:dyDescent="0.3">
      <c r="A216" s="9">
        <v>10020</v>
      </c>
      <c r="B216" s="10">
        <v>44652</v>
      </c>
      <c r="C216" s="9" t="str">
        <v>ef45c45f</v>
      </c>
      <c r="D216" s="9" t="str">
        <f>_xlfn.XLOOKUP(C216, Content!A:A, Content!C:C, "NONE")</f>
        <v>Tamil</v>
      </c>
      <c r="E216" s="9" t="str">
        <f>_xlfn.XLOOKUP(C216, Content!A:A, Content!D:D, "NONE")</f>
        <v>Action</v>
      </c>
      <c r="H216" s="9">
        <v>10062</v>
      </c>
      <c r="I216" s="10">
        <v>44805</v>
      </c>
      <c r="J216" s="9" t="str">
        <v>c5c4fdf9</v>
      </c>
      <c r="K216" s="9" t="str">
        <v>Telugu</v>
      </c>
      <c r="L216" s="9" t="str">
        <v>Sci-Fi</v>
      </c>
    </row>
    <row r="217" spans="1:12" x14ac:dyDescent="0.3">
      <c r="A217" s="9">
        <v>10020</v>
      </c>
      <c r="B217" s="10">
        <v>44682</v>
      </c>
      <c r="C217" s="9" t="str">
        <v>5833d4f3</v>
      </c>
      <c r="D217" s="9" t="str">
        <f>_xlfn.XLOOKUP(C217, Content!A:A, Content!C:C, "NONE")</f>
        <v>Malayalam</v>
      </c>
      <c r="E217" s="9" t="str">
        <f>_xlfn.XLOOKUP(C217, Content!A:A, Content!D:D, "NONE")</f>
        <v>Horror</v>
      </c>
      <c r="H217" s="9">
        <v>10062</v>
      </c>
      <c r="I217" s="10">
        <v>44682</v>
      </c>
      <c r="J217" s="9" t="str">
        <v>7fb18db3</v>
      </c>
      <c r="K217" s="9" t="str">
        <v>Hindi</v>
      </c>
      <c r="L217" s="9" t="str">
        <v>Thriller</v>
      </c>
    </row>
    <row r="218" spans="1:12" x14ac:dyDescent="0.3">
      <c r="A218" s="9">
        <v>10021</v>
      </c>
      <c r="B218" s="10">
        <v>44927</v>
      </c>
      <c r="C218" s="9" t="str">
        <v>b142e834</v>
      </c>
      <c r="D218" s="9" t="str">
        <f>_xlfn.XLOOKUP(C218, Content!A:A, Content!C:C, "NONE")</f>
        <v>Hindi</v>
      </c>
      <c r="E218" s="9" t="str">
        <f>_xlfn.XLOOKUP(C218, Content!A:A, Content!D:D, "NONE")</f>
        <v>Documentary</v>
      </c>
      <c r="H218" s="9">
        <v>10062</v>
      </c>
      <c r="I218" s="10">
        <v>44652</v>
      </c>
      <c r="J218" s="9" t="str">
        <v>92becfc7</v>
      </c>
      <c r="K218" s="9" t="str">
        <v>Hindi</v>
      </c>
      <c r="L218" s="9" t="str">
        <v>Sci-Fi</v>
      </c>
    </row>
    <row r="219" spans="1:12" x14ac:dyDescent="0.3">
      <c r="A219" s="9">
        <v>10021</v>
      </c>
      <c r="B219" s="10">
        <v>44593</v>
      </c>
      <c r="C219" s="9" t="str">
        <v>f1c74cb8</v>
      </c>
      <c r="D219" s="9" t="str">
        <f>_xlfn.XLOOKUP(C219, Content!A:A, Content!C:C, "NONE")</f>
        <v>Kannada</v>
      </c>
      <c r="E219" s="9" t="str">
        <f>_xlfn.XLOOKUP(C219, Content!A:A, Content!D:D, "NONE")</f>
        <v>Action</v>
      </c>
      <c r="H219" s="9">
        <v>10062</v>
      </c>
      <c r="I219" s="10">
        <v>44835</v>
      </c>
      <c r="J219" s="9" t="str">
        <v>0be1e40e</v>
      </c>
      <c r="K219" s="9" t="str">
        <v>Telugu</v>
      </c>
      <c r="L219" s="9" t="str">
        <v>Drama</v>
      </c>
    </row>
    <row r="220" spans="1:12" x14ac:dyDescent="0.3">
      <c r="A220" s="9">
        <v>10021</v>
      </c>
      <c r="B220" s="10">
        <v>44562</v>
      </c>
      <c r="C220" s="9" t="str">
        <v>e9c2f251</v>
      </c>
      <c r="D220" s="9" t="str">
        <f>_xlfn.XLOOKUP(C220, Content!A:A, Content!C:C, "NONE")</f>
        <v>Telugu</v>
      </c>
      <c r="E220" s="9" t="str">
        <f>_xlfn.XLOOKUP(C220, Content!A:A, Content!D:D, "NONE")</f>
        <v>Sci-Fi</v>
      </c>
      <c r="H220" s="9">
        <v>10063</v>
      </c>
      <c r="I220" s="10">
        <v>44593</v>
      </c>
      <c r="J220" s="9" t="str">
        <v>6fc6d737</v>
      </c>
      <c r="K220" s="9" t="str">
        <v>Malayalam</v>
      </c>
      <c r="L220" s="9" t="str">
        <v>Comedy</v>
      </c>
    </row>
    <row r="221" spans="1:12" x14ac:dyDescent="0.3">
      <c r="A221" s="9">
        <v>10021</v>
      </c>
      <c r="B221" s="10">
        <v>44958</v>
      </c>
      <c r="C221" s="9" t="str">
        <v>a4c168f1</v>
      </c>
      <c r="D221" s="9" t="str">
        <f>_xlfn.XLOOKUP(C221, Content!A:A, Content!C:C, "NONE")</f>
        <v>Telugu</v>
      </c>
      <c r="E221" s="9" t="str">
        <f>_xlfn.XLOOKUP(C221, Content!A:A, Content!D:D, "NONE")</f>
        <v>Drama</v>
      </c>
      <c r="H221" s="9">
        <v>10063</v>
      </c>
      <c r="I221" s="10">
        <v>44805</v>
      </c>
      <c r="J221" s="9" t="str">
        <v>872a4423</v>
      </c>
      <c r="K221" s="9" t="str">
        <v>Hindi</v>
      </c>
      <c r="L221" s="9" t="str">
        <v>Horror</v>
      </c>
    </row>
    <row r="222" spans="1:12" x14ac:dyDescent="0.3">
      <c r="A222" s="9">
        <v>10021</v>
      </c>
      <c r="B222" s="10">
        <v>44835</v>
      </c>
      <c r="C222" s="9" t="str">
        <v>2fa395f5</v>
      </c>
      <c r="D222" s="9" t="str">
        <f>_xlfn.XLOOKUP(C222, Content!A:A, Content!C:C, "NONE")</f>
        <v>Telugu</v>
      </c>
      <c r="E222" s="9" t="str">
        <f>_xlfn.XLOOKUP(C222, Content!A:A, Content!D:D, "NONE")</f>
        <v>Action</v>
      </c>
      <c r="H222" s="9">
        <v>10064</v>
      </c>
      <c r="I222" s="10">
        <v>44682</v>
      </c>
      <c r="J222" s="9" t="str">
        <v>0be1e40e</v>
      </c>
      <c r="K222" s="9" t="str">
        <v>Telugu</v>
      </c>
      <c r="L222" s="9" t="str">
        <v>Drama</v>
      </c>
    </row>
    <row r="223" spans="1:12" x14ac:dyDescent="0.3">
      <c r="A223" s="9">
        <v>10021</v>
      </c>
      <c r="B223" s="10">
        <v>45352</v>
      </c>
      <c r="C223" s="9" t="str">
        <v>872a4423</v>
      </c>
      <c r="D223" s="9" t="str">
        <f>_xlfn.XLOOKUP(C223, Content!A:A, Content!C:C, "NONE")</f>
        <v>Hindi</v>
      </c>
      <c r="E223" s="9" t="str">
        <f>_xlfn.XLOOKUP(C223, Content!A:A, Content!D:D, "NONE")</f>
        <v>Horror</v>
      </c>
      <c r="H223" s="9">
        <v>10064</v>
      </c>
      <c r="I223" s="10">
        <v>44866</v>
      </c>
      <c r="J223" s="9" t="str">
        <v>577b4107</v>
      </c>
      <c r="K223" s="9" t="str">
        <v>Malayalam</v>
      </c>
      <c r="L223" s="9" t="str">
        <v>Sci-Fi</v>
      </c>
    </row>
    <row r="224" spans="1:12" x14ac:dyDescent="0.3">
      <c r="A224" s="9">
        <v>10021</v>
      </c>
      <c r="B224" s="10">
        <v>44805</v>
      </c>
      <c r="C224" s="9" t="str">
        <v>2e190b5a</v>
      </c>
      <c r="D224" s="9" t="str">
        <f>_xlfn.XLOOKUP(C224, Content!A:A, Content!C:C, "NONE")</f>
        <v>Tamil</v>
      </c>
      <c r="E224" s="9" t="str">
        <f>_xlfn.XLOOKUP(C224, Content!A:A, Content!D:D, "NONE")</f>
        <v>Drama</v>
      </c>
      <c r="H224" s="9">
        <v>10064</v>
      </c>
      <c r="I224" s="10">
        <v>44652</v>
      </c>
      <c r="J224" s="9" t="str">
        <v>9544ce3b</v>
      </c>
      <c r="K224" s="9" t="str">
        <v>English</v>
      </c>
      <c r="L224" s="9" t="str">
        <v>Horror</v>
      </c>
    </row>
    <row r="225" spans="1:12" x14ac:dyDescent="0.3">
      <c r="A225" s="9">
        <v>10021</v>
      </c>
      <c r="B225" s="10">
        <v>44805</v>
      </c>
      <c r="C225" s="9" t="str">
        <v>5833d4f3</v>
      </c>
      <c r="D225" s="9" t="str">
        <f>_xlfn.XLOOKUP(C225, Content!A:A, Content!C:C, "NONE")</f>
        <v>Malayalam</v>
      </c>
      <c r="E225" s="9" t="str">
        <f>_xlfn.XLOOKUP(C225, Content!A:A, Content!D:D, "NONE")</f>
        <v>Horror</v>
      </c>
      <c r="H225" s="9">
        <v>10064</v>
      </c>
      <c r="I225" s="10">
        <v>44713</v>
      </c>
      <c r="J225" s="9" t="str">
        <v>e2949854</v>
      </c>
      <c r="K225" s="9" t="str">
        <v>Malayalam</v>
      </c>
      <c r="L225" s="9" t="str">
        <v>Documentary</v>
      </c>
    </row>
    <row r="226" spans="1:12" x14ac:dyDescent="0.3">
      <c r="A226" s="9">
        <v>10021</v>
      </c>
      <c r="B226" s="10">
        <v>45170</v>
      </c>
      <c r="C226" s="9" t="str">
        <v>c9f9dfdb</v>
      </c>
      <c r="D226" s="9" t="str">
        <f>_xlfn.XLOOKUP(C226, Content!A:A, Content!C:C, "NONE")</f>
        <v>Kannada</v>
      </c>
      <c r="E226" s="9" t="str">
        <f>_xlfn.XLOOKUP(C226, Content!A:A, Content!D:D, "NONE")</f>
        <v>Horror</v>
      </c>
      <c r="H226" s="9">
        <v>10064</v>
      </c>
      <c r="I226" s="10">
        <v>44805</v>
      </c>
      <c r="J226" s="9" t="str">
        <v>4cfd0dd8</v>
      </c>
      <c r="K226" s="9" t="str">
        <v>Kannada</v>
      </c>
      <c r="L226" s="9" t="str">
        <v>Documentary</v>
      </c>
    </row>
    <row r="227" spans="1:12" x14ac:dyDescent="0.3">
      <c r="A227" s="9">
        <v>10021</v>
      </c>
      <c r="B227" s="10">
        <v>44927</v>
      </c>
      <c r="C227" s="9" t="str">
        <v>9544ce3b</v>
      </c>
      <c r="D227" s="9" t="str">
        <f>_xlfn.XLOOKUP(C227, Content!A:A, Content!C:C, "NONE")</f>
        <v>English</v>
      </c>
      <c r="E227" s="9" t="str">
        <f>_xlfn.XLOOKUP(C227, Content!A:A, Content!D:D, "NONE")</f>
        <v>Horror</v>
      </c>
      <c r="H227" s="9">
        <v>10064</v>
      </c>
      <c r="I227" s="10">
        <v>44896</v>
      </c>
      <c r="J227" s="9" t="str">
        <v>5833d4f3</v>
      </c>
      <c r="K227" s="9" t="str">
        <v>Malayalam</v>
      </c>
      <c r="L227" s="9" t="str">
        <v>Horror</v>
      </c>
    </row>
    <row r="228" spans="1:12" x14ac:dyDescent="0.3">
      <c r="A228" s="9">
        <v>10021</v>
      </c>
      <c r="B228" s="10">
        <v>44866</v>
      </c>
      <c r="C228" s="9" t="str">
        <v>0be1e40e</v>
      </c>
      <c r="D228" s="9" t="str">
        <f>_xlfn.XLOOKUP(C228, Content!A:A, Content!C:C, "NONE")</f>
        <v>Telugu</v>
      </c>
      <c r="E228" s="9" t="str">
        <f>_xlfn.XLOOKUP(C228, Content!A:A, Content!D:D, "NONE")</f>
        <v>Drama</v>
      </c>
      <c r="H228" s="9">
        <v>10065</v>
      </c>
      <c r="I228" s="10">
        <v>44835</v>
      </c>
      <c r="J228" s="9" t="str">
        <v>9452bf77</v>
      </c>
      <c r="K228" s="9" t="str">
        <v>English</v>
      </c>
      <c r="L228" s="9" t="str">
        <v>Horror</v>
      </c>
    </row>
    <row r="229" spans="1:12" x14ac:dyDescent="0.3">
      <c r="A229" s="9">
        <v>10021</v>
      </c>
      <c r="B229" s="10">
        <v>45597</v>
      </c>
      <c r="C229" s="9" t="str">
        <v>e0abb092</v>
      </c>
      <c r="D229" s="9" t="str">
        <f>_xlfn.XLOOKUP(C229, Content!A:A, Content!C:C, "NONE")</f>
        <v>Malayalam</v>
      </c>
      <c r="E229" s="9" t="str">
        <f>_xlfn.XLOOKUP(C229, Content!A:A, Content!D:D, "NONE")</f>
        <v>Documentary</v>
      </c>
      <c r="H229" s="9">
        <v>10065</v>
      </c>
      <c r="I229" s="10">
        <v>44652</v>
      </c>
      <c r="J229" s="9" t="str">
        <v>420e1019</v>
      </c>
      <c r="K229" s="9" t="str">
        <v>Tamil</v>
      </c>
      <c r="L229" s="9" t="str">
        <v>Action</v>
      </c>
    </row>
    <row r="230" spans="1:12" x14ac:dyDescent="0.3">
      <c r="A230" s="9">
        <v>10021</v>
      </c>
      <c r="B230" s="10">
        <v>45047</v>
      </c>
      <c r="C230" s="9" t="str">
        <v>921da29a</v>
      </c>
      <c r="D230" s="9" t="str">
        <f>_xlfn.XLOOKUP(C230, Content!A:A, Content!C:C, "NONE")</f>
        <v>English</v>
      </c>
      <c r="E230" s="9" t="str">
        <f>_xlfn.XLOOKUP(C230, Content!A:A, Content!D:D, "NONE")</f>
        <v>Horror</v>
      </c>
      <c r="H230" s="9">
        <v>10065</v>
      </c>
      <c r="I230" s="10">
        <v>44621</v>
      </c>
      <c r="J230" s="9" t="str">
        <v>ae026103</v>
      </c>
      <c r="K230" s="9" t="str">
        <v>Kannada</v>
      </c>
      <c r="L230" s="9" t="str">
        <v>Comedy</v>
      </c>
    </row>
    <row r="231" spans="1:12" x14ac:dyDescent="0.3">
      <c r="A231" s="9">
        <v>10022</v>
      </c>
      <c r="B231" s="10">
        <v>44896</v>
      </c>
      <c r="C231" s="9" t="str">
        <v>e24dee1d</v>
      </c>
      <c r="D231" s="9" t="str">
        <f>_xlfn.XLOOKUP(C231, Content!A:A, Content!C:C, "NONE")</f>
        <v>Telugu</v>
      </c>
      <c r="E231" s="9" t="str">
        <f>_xlfn.XLOOKUP(C231, Content!A:A, Content!D:D, "NONE")</f>
        <v>Documentary</v>
      </c>
      <c r="H231" s="9">
        <v>10066</v>
      </c>
      <c r="I231" s="10">
        <v>44743</v>
      </c>
      <c r="J231" s="9" t="str">
        <v>7bc7f2c7</v>
      </c>
      <c r="K231" s="9" t="str">
        <v>Tamil</v>
      </c>
      <c r="L231" s="9" t="str">
        <v>Drama</v>
      </c>
    </row>
    <row r="232" spans="1:12" x14ac:dyDescent="0.3">
      <c r="A232" s="9">
        <v>10022</v>
      </c>
      <c r="B232" s="10">
        <v>45444</v>
      </c>
      <c r="C232" s="9" t="str">
        <v>459528e0</v>
      </c>
      <c r="D232" s="9" t="str">
        <f>_xlfn.XLOOKUP(C232, Content!A:A, Content!C:C, "NONE")</f>
        <v>English</v>
      </c>
      <c r="E232" s="9" t="str">
        <f>_xlfn.XLOOKUP(C232, Content!A:A, Content!D:D, "NONE")</f>
        <v>Documentary</v>
      </c>
      <c r="H232" s="9">
        <v>10066</v>
      </c>
      <c r="I232" s="10">
        <v>44713</v>
      </c>
      <c r="J232" s="9" t="str">
        <v>566c44a8</v>
      </c>
      <c r="K232" s="9" t="str">
        <v>Tamil</v>
      </c>
      <c r="L232" s="9" t="str">
        <v>Sci-Fi</v>
      </c>
    </row>
    <row r="233" spans="1:12" x14ac:dyDescent="0.3">
      <c r="A233" s="9">
        <v>10022</v>
      </c>
      <c r="B233" s="10">
        <v>44986</v>
      </c>
      <c r="C233" s="9" t="str">
        <v>6148f50b</v>
      </c>
      <c r="D233" s="9" t="str">
        <f>_xlfn.XLOOKUP(C233, Content!A:A, Content!C:C, "NONE")</f>
        <v>Tamil</v>
      </c>
      <c r="E233" s="9" t="str">
        <f>_xlfn.XLOOKUP(C233, Content!A:A, Content!D:D, "NONE")</f>
        <v>Comedy</v>
      </c>
      <c r="H233" s="9">
        <v>10066</v>
      </c>
      <c r="I233" s="10">
        <v>44774</v>
      </c>
      <c r="J233" s="9" t="str">
        <v>cc777b0c</v>
      </c>
      <c r="K233" s="9" t="str">
        <v>Hindi</v>
      </c>
      <c r="L233" s="9" t="str">
        <v>Thriller</v>
      </c>
    </row>
    <row r="234" spans="1:12" x14ac:dyDescent="0.3">
      <c r="A234" s="9">
        <v>10022</v>
      </c>
      <c r="B234" s="10">
        <v>44713</v>
      </c>
      <c r="C234" s="9" t="str">
        <v>ae026103</v>
      </c>
      <c r="D234" s="9" t="str">
        <f>_xlfn.XLOOKUP(C234, Content!A:A, Content!C:C, "NONE")</f>
        <v>Kannada</v>
      </c>
      <c r="E234" s="9" t="str">
        <f>_xlfn.XLOOKUP(C234, Content!A:A, Content!D:D, "NONE")</f>
        <v>Comedy</v>
      </c>
      <c r="H234" s="9">
        <v>10066</v>
      </c>
      <c r="I234" s="10">
        <v>44896</v>
      </c>
      <c r="J234" s="9" t="str">
        <v>75fa1246</v>
      </c>
      <c r="K234" s="9" t="str">
        <v>Tamil</v>
      </c>
      <c r="L234" s="9" t="str">
        <v>Documentary</v>
      </c>
    </row>
    <row r="235" spans="1:12" x14ac:dyDescent="0.3">
      <c r="A235" s="9">
        <v>10022</v>
      </c>
      <c r="B235" s="10">
        <v>45413</v>
      </c>
      <c r="C235" s="9" t="str">
        <v>39c8c16a</v>
      </c>
      <c r="D235" s="9" t="str">
        <f>_xlfn.XLOOKUP(C235, Content!A:A, Content!C:C, "NONE")</f>
        <v>Malayalam</v>
      </c>
      <c r="E235" s="9" t="str">
        <f>_xlfn.XLOOKUP(C235, Content!A:A, Content!D:D, "NONE")</f>
        <v>Drama</v>
      </c>
      <c r="H235" s="9">
        <v>10066</v>
      </c>
      <c r="I235" s="10">
        <v>44682</v>
      </c>
      <c r="J235" s="9" t="str">
        <v>40fb817f</v>
      </c>
      <c r="K235" s="9" t="str">
        <v>Kannada</v>
      </c>
      <c r="L235" s="9" t="str">
        <v>Thriller</v>
      </c>
    </row>
    <row r="236" spans="1:12" x14ac:dyDescent="0.3">
      <c r="A236" s="9">
        <v>10022</v>
      </c>
      <c r="B236" s="10">
        <v>45444</v>
      </c>
      <c r="C236" s="9" t="str">
        <v>f72d44e6</v>
      </c>
      <c r="D236" s="9" t="str">
        <f>_xlfn.XLOOKUP(C236, Content!A:A, Content!C:C, "NONE")</f>
        <v>Malayalam</v>
      </c>
      <c r="E236" s="9" t="str">
        <f>_xlfn.XLOOKUP(C236, Content!A:A, Content!D:D, "NONE")</f>
        <v>Horror</v>
      </c>
      <c r="H236" s="9">
        <v>10066</v>
      </c>
      <c r="I236" s="10">
        <v>44866</v>
      </c>
      <c r="J236" s="9" t="str">
        <v>8ce0be18</v>
      </c>
      <c r="K236" s="9" t="str">
        <v>Telugu</v>
      </c>
      <c r="L236" s="9" t="str">
        <v>Horror</v>
      </c>
    </row>
    <row r="237" spans="1:12" x14ac:dyDescent="0.3">
      <c r="A237" s="9">
        <v>10022</v>
      </c>
      <c r="B237" s="10">
        <v>45505</v>
      </c>
      <c r="C237" s="9" t="str">
        <v>9544ce3b</v>
      </c>
      <c r="D237" s="9" t="str">
        <f>_xlfn.XLOOKUP(C237, Content!A:A, Content!C:C, "NONE")</f>
        <v>English</v>
      </c>
      <c r="E237" s="9" t="str">
        <f>_xlfn.XLOOKUP(C237, Content!A:A, Content!D:D, "NONE")</f>
        <v>Horror</v>
      </c>
      <c r="H237" s="9">
        <v>10066</v>
      </c>
      <c r="I237" s="10">
        <v>44682</v>
      </c>
      <c r="J237" s="9" t="str">
        <v>2888a95e</v>
      </c>
      <c r="K237" s="9" t="str">
        <v>Tamil</v>
      </c>
      <c r="L237" s="9" t="str">
        <v>Documentary</v>
      </c>
    </row>
    <row r="238" spans="1:12" x14ac:dyDescent="0.3">
      <c r="A238" s="9">
        <v>10022</v>
      </c>
      <c r="B238" s="10">
        <v>44958</v>
      </c>
      <c r="C238" s="9" t="str">
        <v>f83fb848</v>
      </c>
      <c r="D238" s="9" t="str">
        <f>_xlfn.XLOOKUP(C238, Content!A:A, Content!C:C, "NONE")</f>
        <v>Malayalam</v>
      </c>
      <c r="E238" s="9" t="str">
        <f>_xlfn.XLOOKUP(C238, Content!A:A, Content!D:D, "NONE")</f>
        <v>Sci-Fi</v>
      </c>
      <c r="H238" s="9">
        <v>10066</v>
      </c>
      <c r="I238" s="10">
        <v>44743</v>
      </c>
      <c r="J238" s="9" t="str">
        <v>fd1ad95a</v>
      </c>
      <c r="K238" s="9" t="str">
        <v>English</v>
      </c>
      <c r="L238" s="9" t="str">
        <v>Romance</v>
      </c>
    </row>
    <row r="239" spans="1:12" x14ac:dyDescent="0.3">
      <c r="A239" s="9">
        <v>10022</v>
      </c>
      <c r="B239" s="10">
        <v>44621</v>
      </c>
      <c r="C239" s="9" t="str">
        <v>7bc7f2c7</v>
      </c>
      <c r="D239" s="9" t="str">
        <f>_xlfn.XLOOKUP(C239, Content!A:A, Content!C:C, "NONE")</f>
        <v>Tamil</v>
      </c>
      <c r="E239" s="9" t="str">
        <f>_xlfn.XLOOKUP(C239, Content!A:A, Content!D:D, "NONE")</f>
        <v>Drama</v>
      </c>
      <c r="H239" s="9">
        <v>10066</v>
      </c>
      <c r="I239" s="10">
        <v>44682</v>
      </c>
      <c r="J239" s="9" t="str">
        <v>b9f74c1c</v>
      </c>
      <c r="K239" s="9" t="str">
        <v>Malayalam</v>
      </c>
      <c r="L239" s="9" t="str">
        <v>Comedy</v>
      </c>
    </row>
    <row r="240" spans="1:12" x14ac:dyDescent="0.3">
      <c r="A240" s="9">
        <v>10022</v>
      </c>
      <c r="B240" s="10">
        <v>45474</v>
      </c>
      <c r="C240" s="9" t="str">
        <v>10101146</v>
      </c>
      <c r="D240" s="9" t="str">
        <f>_xlfn.XLOOKUP(C240, Content!A:A, Content!C:C, "NONE")</f>
        <v>Telugu</v>
      </c>
      <c r="E240" s="9" t="str">
        <f>_xlfn.XLOOKUP(C240, Content!A:A, Content!D:D, "NONE")</f>
        <v>Comedy</v>
      </c>
      <c r="H240" s="9">
        <v>10066</v>
      </c>
      <c r="I240" s="10">
        <v>44562</v>
      </c>
      <c r="J240" s="9" t="str">
        <v>f82d44ce</v>
      </c>
      <c r="K240" s="9" t="str">
        <v>Telugu</v>
      </c>
      <c r="L240" s="9" t="str">
        <v>Sci-Fi</v>
      </c>
    </row>
    <row r="241" spans="1:12" x14ac:dyDescent="0.3">
      <c r="A241" s="9">
        <v>10022</v>
      </c>
      <c r="B241" s="10">
        <v>45352</v>
      </c>
      <c r="C241" s="9" t="str">
        <v>fc3255a1</v>
      </c>
      <c r="D241" s="9" t="str">
        <f>_xlfn.XLOOKUP(C241, Content!A:A, Content!C:C, "NONE")</f>
        <v>English</v>
      </c>
      <c r="E241" s="9" t="str">
        <f>_xlfn.XLOOKUP(C241, Content!A:A, Content!D:D, "NONE")</f>
        <v>Horror</v>
      </c>
      <c r="H241" s="9">
        <v>10067</v>
      </c>
      <c r="I241" s="10">
        <v>44713</v>
      </c>
      <c r="J241" s="9" t="str">
        <v>8ce0be18</v>
      </c>
      <c r="K241" s="9" t="str">
        <v>Telugu</v>
      </c>
      <c r="L241" s="9" t="str">
        <v>Horror</v>
      </c>
    </row>
    <row r="242" spans="1:12" x14ac:dyDescent="0.3">
      <c r="A242" s="9">
        <v>10022</v>
      </c>
      <c r="B242" s="10">
        <v>45231</v>
      </c>
      <c r="C242" s="9" t="str">
        <v>cc777b0c</v>
      </c>
      <c r="D242" s="9" t="str">
        <f>_xlfn.XLOOKUP(C242, Content!A:A, Content!C:C, "NONE")</f>
        <v>Hindi</v>
      </c>
      <c r="E242" s="9" t="str">
        <f>_xlfn.XLOOKUP(C242, Content!A:A, Content!D:D, "NONE")</f>
        <v>Thriller</v>
      </c>
      <c r="H242" s="9">
        <v>10067</v>
      </c>
      <c r="I242" s="10">
        <v>44713</v>
      </c>
      <c r="J242" s="9" t="str">
        <v>9767fb4f</v>
      </c>
      <c r="K242" s="9" t="str">
        <v>Telugu</v>
      </c>
      <c r="L242" s="9" t="str">
        <v>Drama</v>
      </c>
    </row>
    <row r="243" spans="1:12" x14ac:dyDescent="0.3">
      <c r="A243" s="9">
        <v>10022</v>
      </c>
      <c r="B243" s="10">
        <v>45536</v>
      </c>
      <c r="C243" s="9" t="str">
        <v>2e190b5a</v>
      </c>
      <c r="D243" s="9" t="str">
        <f>_xlfn.XLOOKUP(C243, Content!A:A, Content!C:C, "NONE")</f>
        <v>Tamil</v>
      </c>
      <c r="E243" s="9" t="str">
        <f>_xlfn.XLOOKUP(C243, Content!A:A, Content!D:D, "NONE")</f>
        <v>Drama</v>
      </c>
      <c r="H243" s="9">
        <v>10067</v>
      </c>
      <c r="I243" s="10">
        <v>44593</v>
      </c>
      <c r="J243" s="9" t="str">
        <v>ed012678</v>
      </c>
      <c r="K243" s="9" t="str">
        <v>Telugu</v>
      </c>
      <c r="L243" s="9" t="str">
        <v>Thriller</v>
      </c>
    </row>
    <row r="244" spans="1:12" x14ac:dyDescent="0.3">
      <c r="A244" s="9">
        <v>10022</v>
      </c>
      <c r="B244" s="10">
        <v>45170</v>
      </c>
      <c r="C244" s="9" t="str">
        <v>af4e0c6c</v>
      </c>
      <c r="D244" s="9" t="str">
        <f>_xlfn.XLOOKUP(C244, Content!A:A, Content!C:C, "NONE")</f>
        <v>Tamil</v>
      </c>
      <c r="E244" s="9" t="str">
        <f>_xlfn.XLOOKUP(C244, Content!A:A, Content!D:D, "NONE")</f>
        <v>Drama</v>
      </c>
      <c r="H244" s="9">
        <v>10067</v>
      </c>
      <c r="I244" s="10">
        <v>44593</v>
      </c>
      <c r="J244" s="9" t="str">
        <v>18f2ed16</v>
      </c>
      <c r="K244" s="9" t="str">
        <v>Malayalam</v>
      </c>
      <c r="L244" s="9" t="str">
        <v>Comedy</v>
      </c>
    </row>
    <row r="245" spans="1:12" x14ac:dyDescent="0.3">
      <c r="A245" s="9">
        <v>10023</v>
      </c>
      <c r="B245" s="10">
        <v>44986</v>
      </c>
      <c r="C245" s="9" t="str">
        <v>f83fb848</v>
      </c>
      <c r="D245" s="9" t="str">
        <f>_xlfn.XLOOKUP(C245, Content!A:A, Content!C:C, "NONE")</f>
        <v>Malayalam</v>
      </c>
      <c r="E245" s="9" t="str">
        <f>_xlfn.XLOOKUP(C245, Content!A:A, Content!D:D, "NONE")</f>
        <v>Sci-Fi</v>
      </c>
      <c r="H245" s="9">
        <v>10068</v>
      </c>
      <c r="I245" s="10">
        <v>44621</v>
      </c>
      <c r="J245" s="9" t="str">
        <v>34ac25b9</v>
      </c>
      <c r="K245" s="9" t="str">
        <v>Kannada</v>
      </c>
      <c r="L245" s="9" t="str">
        <v>Documentary</v>
      </c>
    </row>
    <row r="246" spans="1:12" x14ac:dyDescent="0.3">
      <c r="A246" s="9">
        <v>10023</v>
      </c>
      <c r="B246" s="10">
        <v>45170</v>
      </c>
      <c r="C246" s="9" t="str">
        <v>566c44a8</v>
      </c>
      <c r="D246" s="9" t="str">
        <f>_xlfn.XLOOKUP(C246, Content!A:A, Content!C:C, "NONE")</f>
        <v>Tamil</v>
      </c>
      <c r="E246" s="9" t="str">
        <f>_xlfn.XLOOKUP(C246, Content!A:A, Content!D:D, "NONE")</f>
        <v>Sci-Fi</v>
      </c>
      <c r="H246" s="9">
        <v>10068</v>
      </c>
      <c r="I246" s="10">
        <v>44835</v>
      </c>
      <c r="J246" s="9" t="str">
        <v>4cfd0dd8</v>
      </c>
      <c r="K246" s="9" t="str">
        <v>Kannada</v>
      </c>
      <c r="L246" s="9" t="str">
        <v>Documentary</v>
      </c>
    </row>
    <row r="247" spans="1:12" x14ac:dyDescent="0.3">
      <c r="A247" s="9">
        <v>10023</v>
      </c>
      <c r="B247" s="10">
        <v>44835</v>
      </c>
      <c r="C247" s="9" t="str">
        <v>3abe3a47</v>
      </c>
      <c r="D247" s="9" t="str">
        <f>_xlfn.XLOOKUP(C247, Content!A:A, Content!C:C, "NONE")</f>
        <v>English</v>
      </c>
      <c r="E247" s="9" t="str">
        <f>_xlfn.XLOOKUP(C247, Content!A:A, Content!D:D, "NONE")</f>
        <v>Romance</v>
      </c>
      <c r="H247" s="9">
        <v>10068</v>
      </c>
      <c r="I247" s="10">
        <v>44866</v>
      </c>
      <c r="J247" s="9" t="str">
        <v>fc3255a1</v>
      </c>
      <c r="K247" s="9" t="str">
        <v>English</v>
      </c>
      <c r="L247" s="9" t="str">
        <v>Horror</v>
      </c>
    </row>
    <row r="248" spans="1:12" x14ac:dyDescent="0.3">
      <c r="A248" s="9">
        <v>10023</v>
      </c>
      <c r="B248" s="10">
        <v>45505</v>
      </c>
      <c r="C248" s="9" t="str">
        <v>ef45c45f</v>
      </c>
      <c r="D248" s="9" t="str">
        <f>_xlfn.XLOOKUP(C248, Content!A:A, Content!C:C, "NONE")</f>
        <v>Tamil</v>
      </c>
      <c r="E248" s="9" t="str">
        <f>_xlfn.XLOOKUP(C248, Content!A:A, Content!D:D, "NONE")</f>
        <v>Action</v>
      </c>
      <c r="H248" s="9">
        <v>10068</v>
      </c>
      <c r="I248" s="10">
        <v>44743</v>
      </c>
      <c r="J248" s="9" t="str">
        <v>c5c4fdf9</v>
      </c>
      <c r="K248" s="9" t="str">
        <v>Telugu</v>
      </c>
      <c r="L248" s="9" t="str">
        <v>Sci-Fi</v>
      </c>
    </row>
    <row r="249" spans="1:12" x14ac:dyDescent="0.3">
      <c r="A249" s="9">
        <v>10023</v>
      </c>
      <c r="B249" s="10">
        <v>44986</v>
      </c>
      <c r="C249" s="9" t="str">
        <v>6cec19a5</v>
      </c>
      <c r="D249" s="9" t="str">
        <f>_xlfn.XLOOKUP(C249, Content!A:A, Content!C:C, "NONE")</f>
        <v>Malayalam</v>
      </c>
      <c r="E249" s="9" t="str">
        <f>_xlfn.XLOOKUP(C249, Content!A:A, Content!D:D, "NONE")</f>
        <v>Drama</v>
      </c>
      <c r="H249" s="9">
        <v>10068</v>
      </c>
      <c r="I249" s="10">
        <v>44562</v>
      </c>
      <c r="J249" s="9" t="str">
        <v>67b09f1b</v>
      </c>
      <c r="K249" s="9" t="str">
        <v>English</v>
      </c>
      <c r="L249" s="9" t="str">
        <v>Horror</v>
      </c>
    </row>
    <row r="250" spans="1:12" x14ac:dyDescent="0.3">
      <c r="A250" s="9">
        <v>10023</v>
      </c>
      <c r="B250" s="10">
        <v>44927</v>
      </c>
      <c r="C250" s="9" t="str">
        <v>67b09f1b</v>
      </c>
      <c r="D250" s="9" t="str">
        <f>_xlfn.XLOOKUP(C250, Content!A:A, Content!C:C, "NONE")</f>
        <v>English</v>
      </c>
      <c r="E250" s="9" t="str">
        <f>_xlfn.XLOOKUP(C250, Content!A:A, Content!D:D, "NONE")</f>
        <v>Horror</v>
      </c>
      <c r="H250" s="9">
        <v>10068</v>
      </c>
      <c r="I250" s="10">
        <v>44896</v>
      </c>
      <c r="J250" s="9" t="str">
        <v>607da286</v>
      </c>
      <c r="K250" s="9" t="str">
        <v>Kannada</v>
      </c>
      <c r="L250" s="9" t="str">
        <v>Drama</v>
      </c>
    </row>
    <row r="251" spans="1:12" x14ac:dyDescent="0.3">
      <c r="A251" s="9">
        <v>10023</v>
      </c>
      <c r="B251" s="10">
        <v>44593</v>
      </c>
      <c r="C251" s="9" t="str">
        <v>9544ce3b</v>
      </c>
      <c r="D251" s="9" t="str">
        <f>_xlfn.XLOOKUP(C251, Content!A:A, Content!C:C, "NONE")</f>
        <v>English</v>
      </c>
      <c r="E251" s="9" t="str">
        <f>_xlfn.XLOOKUP(C251, Content!A:A, Content!D:D, "NONE")</f>
        <v>Horror</v>
      </c>
      <c r="H251" s="9">
        <v>10068</v>
      </c>
      <c r="I251" s="10">
        <v>44774</v>
      </c>
      <c r="J251" s="9" t="str">
        <v>f6d69d19</v>
      </c>
      <c r="K251" s="9" t="str">
        <v>English</v>
      </c>
      <c r="L251" s="9" t="str">
        <v>Comedy</v>
      </c>
    </row>
    <row r="252" spans="1:12" x14ac:dyDescent="0.3">
      <c r="A252" s="9">
        <v>10023</v>
      </c>
      <c r="B252" s="10">
        <v>45566</v>
      </c>
      <c r="C252" s="9" t="str">
        <v>2f9c6d63</v>
      </c>
      <c r="D252" s="9" t="str">
        <f>_xlfn.XLOOKUP(C252, Content!A:A, Content!C:C, "NONE")</f>
        <v>Tamil</v>
      </c>
      <c r="E252" s="9" t="str">
        <f>_xlfn.XLOOKUP(C252, Content!A:A, Content!D:D, "NONE")</f>
        <v>Sci-Fi</v>
      </c>
      <c r="H252" s="9">
        <v>10068</v>
      </c>
      <c r="I252" s="10">
        <v>44621</v>
      </c>
      <c r="J252" s="9" t="str">
        <v>921da29a</v>
      </c>
      <c r="K252" s="9" t="str">
        <v>English</v>
      </c>
      <c r="L252" s="9" t="str">
        <v>Horror</v>
      </c>
    </row>
    <row r="253" spans="1:12" x14ac:dyDescent="0.3">
      <c r="A253" s="9">
        <v>10023</v>
      </c>
      <c r="B253" s="10">
        <v>44743</v>
      </c>
      <c r="C253" s="9" t="str">
        <v>40fb817f</v>
      </c>
      <c r="D253" s="9" t="str">
        <f>_xlfn.XLOOKUP(C253, Content!A:A, Content!C:C, "NONE")</f>
        <v>Kannada</v>
      </c>
      <c r="E253" s="9" t="str">
        <f>_xlfn.XLOOKUP(C253, Content!A:A, Content!D:D, "NONE")</f>
        <v>Thriller</v>
      </c>
      <c r="H253" s="9">
        <v>10069</v>
      </c>
      <c r="I253" s="10">
        <v>44896</v>
      </c>
      <c r="J253" s="9" t="str">
        <v>8ab4abc6</v>
      </c>
      <c r="K253" s="9" t="str">
        <v>Kannada</v>
      </c>
      <c r="L253" s="9" t="str">
        <v>Drama</v>
      </c>
    </row>
    <row r="254" spans="1:12" x14ac:dyDescent="0.3">
      <c r="A254" s="9">
        <v>10023</v>
      </c>
      <c r="B254" s="10">
        <v>45383</v>
      </c>
      <c r="C254" s="9" t="str">
        <v>7fc77e90</v>
      </c>
      <c r="D254" s="9" t="str">
        <f>_xlfn.XLOOKUP(C254, Content!A:A, Content!C:C, "NONE")</f>
        <v>Malayalam</v>
      </c>
      <c r="E254" s="9" t="str">
        <f>_xlfn.XLOOKUP(C254, Content!A:A, Content!D:D, "NONE")</f>
        <v>Romance</v>
      </c>
      <c r="H254" s="9">
        <v>10069</v>
      </c>
      <c r="I254" s="10">
        <v>44743</v>
      </c>
      <c r="J254" s="9" t="str">
        <v>b142e834</v>
      </c>
      <c r="K254" s="9" t="str">
        <v>Hindi</v>
      </c>
      <c r="L254" s="9" t="str">
        <v>Documentary</v>
      </c>
    </row>
    <row r="255" spans="1:12" x14ac:dyDescent="0.3">
      <c r="A255" s="9">
        <v>10023</v>
      </c>
      <c r="B255" s="10">
        <v>44896</v>
      </c>
      <c r="C255" s="9" t="str">
        <v>a48a202b</v>
      </c>
      <c r="D255" s="9" t="str">
        <f>_xlfn.XLOOKUP(C255, Content!A:A, Content!C:C, "NONE")</f>
        <v>Telugu</v>
      </c>
      <c r="E255" s="9" t="str">
        <f>_xlfn.XLOOKUP(C255, Content!A:A, Content!D:D, "NONE")</f>
        <v>Drama</v>
      </c>
      <c r="H255" s="9">
        <v>10069</v>
      </c>
      <c r="I255" s="10">
        <v>44682</v>
      </c>
      <c r="J255" s="9" t="str">
        <v>e24dee1d</v>
      </c>
      <c r="K255" s="9" t="str">
        <v>Telugu</v>
      </c>
      <c r="L255" s="9" t="str">
        <v>Documentary</v>
      </c>
    </row>
    <row r="256" spans="1:12" x14ac:dyDescent="0.3">
      <c r="A256" s="9">
        <v>10023</v>
      </c>
      <c r="B256" s="10">
        <v>44562</v>
      </c>
      <c r="C256" s="9" t="str">
        <v>5833d4f3</v>
      </c>
      <c r="D256" s="9" t="str">
        <f>_xlfn.XLOOKUP(C256, Content!A:A, Content!C:C, "NONE")</f>
        <v>Malayalam</v>
      </c>
      <c r="E256" s="9" t="str">
        <f>_xlfn.XLOOKUP(C256, Content!A:A, Content!D:D, "NONE")</f>
        <v>Horror</v>
      </c>
      <c r="H256" s="9">
        <v>10069</v>
      </c>
      <c r="I256" s="10">
        <v>44835</v>
      </c>
      <c r="J256" s="9" t="str">
        <v>982b8061</v>
      </c>
      <c r="K256" s="9" t="str">
        <v>Malayalam</v>
      </c>
      <c r="L256" s="9" t="str">
        <v>Comedy</v>
      </c>
    </row>
    <row r="257" spans="1:12" x14ac:dyDescent="0.3">
      <c r="A257" s="9">
        <v>10023</v>
      </c>
      <c r="B257" s="10">
        <v>45170</v>
      </c>
      <c r="C257" s="9" t="str">
        <v>044707f1</v>
      </c>
      <c r="D257" s="9" t="str">
        <f>_xlfn.XLOOKUP(C257, Content!A:A, Content!C:C, "NONE")</f>
        <v>Kannada</v>
      </c>
      <c r="E257" s="9" t="str">
        <f>_xlfn.XLOOKUP(C257, Content!A:A, Content!D:D, "NONE")</f>
        <v>Action</v>
      </c>
      <c r="H257" s="9">
        <v>10069</v>
      </c>
      <c r="I257" s="10">
        <v>44805</v>
      </c>
      <c r="J257" s="9" t="str">
        <v>a48a202b</v>
      </c>
      <c r="K257" s="9" t="str">
        <v>Telugu</v>
      </c>
      <c r="L257" s="9" t="str">
        <v>Drama</v>
      </c>
    </row>
    <row r="258" spans="1:12" x14ac:dyDescent="0.3">
      <c r="A258" s="9">
        <v>10024</v>
      </c>
      <c r="B258" s="10">
        <v>45200</v>
      </c>
      <c r="C258" s="9" t="str">
        <v>75fa1246</v>
      </c>
      <c r="D258" s="9" t="str">
        <f>_xlfn.XLOOKUP(C258, Content!A:A, Content!C:C, "NONE")</f>
        <v>Tamil</v>
      </c>
      <c r="E258" s="9" t="str">
        <f>_xlfn.XLOOKUP(C258, Content!A:A, Content!D:D, "NONE")</f>
        <v>Documentary</v>
      </c>
      <c r="H258" s="9">
        <v>10070</v>
      </c>
      <c r="I258" s="10">
        <v>44713</v>
      </c>
      <c r="J258" s="9" t="str">
        <v>ed012678</v>
      </c>
      <c r="K258" s="9" t="str">
        <v>Telugu</v>
      </c>
      <c r="L258" s="9" t="str">
        <v>Thriller</v>
      </c>
    </row>
    <row r="259" spans="1:12" x14ac:dyDescent="0.3">
      <c r="A259" s="9">
        <v>10024</v>
      </c>
      <c r="B259" s="10">
        <v>44682</v>
      </c>
      <c r="C259" s="9" t="str">
        <v>35e41ff6</v>
      </c>
      <c r="D259" s="9" t="str">
        <f>_xlfn.XLOOKUP(C259, Content!A:A, Content!C:C, "NONE")</f>
        <v>Telugu</v>
      </c>
      <c r="E259" s="9" t="str">
        <f>_xlfn.XLOOKUP(C259, Content!A:A, Content!D:D, "NONE")</f>
        <v>Romance</v>
      </c>
      <c r="H259" s="9">
        <v>10070</v>
      </c>
      <c r="I259" s="10">
        <v>44835</v>
      </c>
      <c r="J259" s="9" t="str">
        <v>6cec19a5</v>
      </c>
      <c r="K259" s="9" t="str">
        <v>Malayalam</v>
      </c>
      <c r="L259" s="9" t="str">
        <v>Drama</v>
      </c>
    </row>
    <row r="260" spans="1:12" x14ac:dyDescent="0.3">
      <c r="A260" s="9">
        <v>10024</v>
      </c>
      <c r="B260" s="10">
        <v>45292</v>
      </c>
      <c r="C260" s="9" t="str">
        <v>40fb817f</v>
      </c>
      <c r="D260" s="9" t="str">
        <f>_xlfn.XLOOKUP(C260, Content!A:A, Content!C:C, "NONE")</f>
        <v>Kannada</v>
      </c>
      <c r="E260" s="9" t="str">
        <f>_xlfn.XLOOKUP(C260, Content!A:A, Content!D:D, "NONE")</f>
        <v>Thriller</v>
      </c>
      <c r="H260" s="9">
        <v>10070</v>
      </c>
      <c r="I260" s="10">
        <v>44743</v>
      </c>
      <c r="J260" s="9" t="str">
        <v>577b4107</v>
      </c>
      <c r="K260" s="9" t="str">
        <v>Malayalam</v>
      </c>
      <c r="L260" s="9" t="str">
        <v>Sci-Fi</v>
      </c>
    </row>
    <row r="261" spans="1:12" x14ac:dyDescent="0.3">
      <c r="A261" s="9">
        <v>10024</v>
      </c>
      <c r="B261" s="10">
        <v>45292</v>
      </c>
      <c r="C261" s="9" t="str">
        <v>fcc640cb</v>
      </c>
      <c r="D261" s="9" t="str">
        <f>_xlfn.XLOOKUP(C261, Content!A:A, Content!C:C, "NONE")</f>
        <v>English</v>
      </c>
      <c r="E261" s="9" t="str">
        <f>_xlfn.XLOOKUP(C261, Content!A:A, Content!D:D, "NONE")</f>
        <v>Thriller</v>
      </c>
      <c r="H261" s="9">
        <v>10070</v>
      </c>
      <c r="I261" s="10">
        <v>44562</v>
      </c>
      <c r="J261" s="9" t="str">
        <v>607da286</v>
      </c>
      <c r="K261" s="9" t="str">
        <v>Kannada</v>
      </c>
      <c r="L261" s="9" t="str">
        <v>Drama</v>
      </c>
    </row>
    <row r="262" spans="1:12" x14ac:dyDescent="0.3">
      <c r="A262" s="9">
        <v>10024</v>
      </c>
      <c r="B262" s="10">
        <v>44986</v>
      </c>
      <c r="C262" s="9" t="str">
        <v>9c8c4c67</v>
      </c>
      <c r="D262" s="9" t="str">
        <f>_xlfn.XLOOKUP(C262, Content!A:A, Content!C:C, "NONE")</f>
        <v>English</v>
      </c>
      <c r="E262" s="9" t="str">
        <f>_xlfn.XLOOKUP(C262, Content!A:A, Content!D:D, "NONE")</f>
        <v>Horror</v>
      </c>
      <c r="H262" s="9">
        <v>10071</v>
      </c>
      <c r="I262" s="10">
        <v>44713</v>
      </c>
      <c r="J262" s="9" t="str">
        <v>b9f74c1c</v>
      </c>
      <c r="K262" s="9" t="str">
        <v>Malayalam</v>
      </c>
      <c r="L262" s="9" t="str">
        <v>Comedy</v>
      </c>
    </row>
    <row r="263" spans="1:12" x14ac:dyDescent="0.3">
      <c r="A263" s="9">
        <v>10024</v>
      </c>
      <c r="B263" s="10">
        <v>44593</v>
      </c>
      <c r="C263" s="9" t="str">
        <v>607da286</v>
      </c>
      <c r="D263" s="9" t="str">
        <f>_xlfn.XLOOKUP(C263, Content!A:A, Content!C:C, "NONE")</f>
        <v>Kannada</v>
      </c>
      <c r="E263" s="9" t="str">
        <f>_xlfn.XLOOKUP(C263, Content!A:A, Content!D:D, "NONE")</f>
        <v>Drama</v>
      </c>
      <c r="H263" s="9">
        <v>10072</v>
      </c>
      <c r="I263" s="10">
        <v>44682</v>
      </c>
      <c r="J263" s="9" t="str">
        <v>5b93d799</v>
      </c>
      <c r="K263" s="9" t="str">
        <v>English</v>
      </c>
      <c r="L263" s="9" t="str">
        <v>Drama</v>
      </c>
    </row>
    <row r="264" spans="1:12" x14ac:dyDescent="0.3">
      <c r="A264" s="9">
        <v>10024</v>
      </c>
      <c r="B264" s="10">
        <v>44866</v>
      </c>
      <c r="C264" s="9" t="str">
        <v>b06fbc58</v>
      </c>
      <c r="D264" s="9" t="str">
        <f>_xlfn.XLOOKUP(C264, Content!A:A, Content!C:C, "NONE")</f>
        <v>Telugu</v>
      </c>
      <c r="E264" s="9" t="str">
        <f>_xlfn.XLOOKUP(C264, Content!A:A, Content!D:D, "NONE")</f>
        <v>Horror</v>
      </c>
      <c r="H264" s="9">
        <v>10072</v>
      </c>
      <c r="I264" s="10">
        <v>44896</v>
      </c>
      <c r="J264" s="9" t="str">
        <v>40e9137d</v>
      </c>
      <c r="K264" s="9" t="str">
        <v>Telugu</v>
      </c>
      <c r="L264" s="9" t="str">
        <v>Sci-Fi</v>
      </c>
    </row>
    <row r="265" spans="1:12" x14ac:dyDescent="0.3">
      <c r="A265" s="9">
        <v>10024</v>
      </c>
      <c r="B265" s="10">
        <v>44713</v>
      </c>
      <c r="C265" s="9" t="str">
        <v>39c8c16a</v>
      </c>
      <c r="D265" s="9" t="str">
        <f>_xlfn.XLOOKUP(C265, Content!A:A, Content!C:C, "NONE")</f>
        <v>Malayalam</v>
      </c>
      <c r="E265" s="9" t="str">
        <f>_xlfn.XLOOKUP(C265, Content!A:A, Content!D:D, "NONE")</f>
        <v>Drama</v>
      </c>
      <c r="H265" s="9">
        <v>10072</v>
      </c>
      <c r="I265" s="10">
        <v>44774</v>
      </c>
      <c r="J265" s="9" t="str">
        <v>fc3255a1</v>
      </c>
      <c r="K265" s="9" t="str">
        <v>English</v>
      </c>
      <c r="L265" s="9" t="str">
        <v>Horror</v>
      </c>
    </row>
    <row r="266" spans="1:12" x14ac:dyDescent="0.3">
      <c r="A266" s="9">
        <v>10024</v>
      </c>
      <c r="B266" s="10">
        <v>44593</v>
      </c>
      <c r="C266" s="9" t="str">
        <v>6d98c117</v>
      </c>
      <c r="D266" s="9" t="str">
        <f>_xlfn.XLOOKUP(C266, Content!A:A, Content!C:C, "NONE")</f>
        <v>English</v>
      </c>
      <c r="E266" s="9" t="str">
        <f>_xlfn.XLOOKUP(C266, Content!A:A, Content!D:D, "NONE")</f>
        <v>Action</v>
      </c>
      <c r="H266" s="9">
        <v>10072</v>
      </c>
      <c r="I266" s="10">
        <v>44593</v>
      </c>
      <c r="J266" s="9" t="str">
        <v>53dcee70</v>
      </c>
      <c r="K266" s="9" t="str">
        <v>Kannada</v>
      </c>
      <c r="L266" s="9" t="str">
        <v>Sci-Fi</v>
      </c>
    </row>
    <row r="267" spans="1:12" x14ac:dyDescent="0.3">
      <c r="A267" s="9">
        <v>10024</v>
      </c>
      <c r="B267" s="10">
        <v>44652</v>
      </c>
      <c r="C267" s="9" t="str">
        <v>586db896</v>
      </c>
      <c r="D267" s="9" t="str">
        <f>_xlfn.XLOOKUP(C267, Content!A:A, Content!C:C, "NONE")</f>
        <v>Tamil</v>
      </c>
      <c r="E267" s="9" t="str">
        <f>_xlfn.XLOOKUP(C267, Content!A:A, Content!D:D, "NONE")</f>
        <v>Sci-Fi</v>
      </c>
      <c r="H267" s="9">
        <v>10072</v>
      </c>
      <c r="I267" s="10">
        <v>44682</v>
      </c>
      <c r="J267" s="9" t="str">
        <v>fcc640cb</v>
      </c>
      <c r="K267" s="9" t="str">
        <v>English</v>
      </c>
      <c r="L267" s="9" t="str">
        <v>Thriller</v>
      </c>
    </row>
    <row r="268" spans="1:12" x14ac:dyDescent="0.3">
      <c r="A268" s="9">
        <v>10025</v>
      </c>
      <c r="B268" s="10">
        <v>45505</v>
      </c>
      <c r="C268" s="9" t="str">
        <v>5988d89d</v>
      </c>
      <c r="D268" s="9" t="str">
        <f>_xlfn.XLOOKUP(C268, Content!A:A, Content!C:C, "NONE")</f>
        <v>Hindi</v>
      </c>
      <c r="E268" s="9" t="str">
        <f>_xlfn.XLOOKUP(C268, Content!A:A, Content!D:D, "NONE")</f>
        <v>Sci-Fi</v>
      </c>
      <c r="H268" s="9">
        <v>10072</v>
      </c>
      <c r="I268" s="10">
        <v>44835</v>
      </c>
      <c r="J268" s="9" t="str">
        <v>e2949854</v>
      </c>
      <c r="K268" s="9" t="str">
        <v>Malayalam</v>
      </c>
      <c r="L268" s="9" t="str">
        <v>Documentary</v>
      </c>
    </row>
    <row r="269" spans="1:12" x14ac:dyDescent="0.3">
      <c r="A269" s="9">
        <v>10025</v>
      </c>
      <c r="B269" s="10">
        <v>44713</v>
      </c>
      <c r="C269" s="9" t="str">
        <v>8ce0be18</v>
      </c>
      <c r="D269" s="9" t="str">
        <f>_xlfn.XLOOKUP(C269, Content!A:A, Content!C:C, "NONE")</f>
        <v>Telugu</v>
      </c>
      <c r="E269" s="9" t="str">
        <f>_xlfn.XLOOKUP(C269, Content!A:A, Content!D:D, "NONE")</f>
        <v>Horror</v>
      </c>
      <c r="H269" s="9">
        <v>10073</v>
      </c>
      <c r="I269" s="10">
        <v>44562</v>
      </c>
      <c r="J269" s="9" t="str">
        <v>af4e0c6c</v>
      </c>
      <c r="K269" s="9" t="str">
        <v>Tamil</v>
      </c>
      <c r="L269" s="9" t="str">
        <v>Drama</v>
      </c>
    </row>
    <row r="270" spans="1:12" x14ac:dyDescent="0.3">
      <c r="A270" s="9">
        <v>10025</v>
      </c>
      <c r="B270" s="10">
        <v>44593</v>
      </c>
      <c r="C270" s="9" t="str">
        <v>9767fb4f</v>
      </c>
      <c r="D270" s="9" t="str">
        <f>_xlfn.XLOOKUP(C270, Content!A:A, Content!C:C, "NONE")</f>
        <v>Telugu</v>
      </c>
      <c r="E270" s="9" t="str">
        <f>_xlfn.XLOOKUP(C270, Content!A:A, Content!D:D, "NONE")</f>
        <v>Drama</v>
      </c>
      <c r="H270" s="9">
        <v>10073</v>
      </c>
      <c r="I270" s="10">
        <v>44774</v>
      </c>
      <c r="J270" s="9" t="str">
        <v>f82d44ce</v>
      </c>
      <c r="K270" s="9" t="str">
        <v>Telugu</v>
      </c>
      <c r="L270" s="9" t="str">
        <v>Sci-Fi</v>
      </c>
    </row>
    <row r="271" spans="1:12" x14ac:dyDescent="0.3">
      <c r="A271" s="9">
        <v>10025</v>
      </c>
      <c r="B271" s="10">
        <v>45474</v>
      </c>
      <c r="C271" s="9" t="str">
        <v>af4e0c6c</v>
      </c>
      <c r="D271" s="9" t="str">
        <f>_xlfn.XLOOKUP(C271, Content!A:A, Content!C:C, "NONE")</f>
        <v>Tamil</v>
      </c>
      <c r="E271" s="9" t="str">
        <f>_xlfn.XLOOKUP(C271, Content!A:A, Content!D:D, "NONE")</f>
        <v>Drama</v>
      </c>
      <c r="H271" s="9">
        <v>10073</v>
      </c>
      <c r="I271" s="10">
        <v>44593</v>
      </c>
      <c r="J271" s="9" t="str">
        <v>6fc6d737</v>
      </c>
      <c r="K271" s="9" t="str">
        <v>Malayalam</v>
      </c>
      <c r="L271" s="9" t="str">
        <v>Comedy</v>
      </c>
    </row>
    <row r="272" spans="1:12" x14ac:dyDescent="0.3">
      <c r="A272" s="9">
        <v>10025</v>
      </c>
      <c r="B272" s="10">
        <v>45047</v>
      </c>
      <c r="C272" s="9" t="str">
        <v>2f9c6d63</v>
      </c>
      <c r="D272" s="9" t="str">
        <f>_xlfn.XLOOKUP(C272, Content!A:A, Content!C:C, "NONE")</f>
        <v>Tamil</v>
      </c>
      <c r="E272" s="9" t="str">
        <f>_xlfn.XLOOKUP(C272, Content!A:A, Content!D:D, "NONE")</f>
        <v>Sci-Fi</v>
      </c>
      <c r="H272" s="9">
        <v>10073</v>
      </c>
      <c r="I272" s="10">
        <v>44713</v>
      </c>
      <c r="J272" s="9" t="str">
        <v>0cbc4720</v>
      </c>
      <c r="K272" s="9" t="str">
        <v>Hindi</v>
      </c>
      <c r="L272" s="9" t="str">
        <v>Sci-Fi</v>
      </c>
    </row>
    <row r="273" spans="1:12" x14ac:dyDescent="0.3">
      <c r="A273" s="9">
        <v>10025</v>
      </c>
      <c r="B273" s="10">
        <v>45292</v>
      </c>
      <c r="C273" s="9" t="str">
        <v>fa1a76a3</v>
      </c>
      <c r="D273" s="9" t="str">
        <f>_xlfn.XLOOKUP(C273, Content!A:A, Content!C:C, "NONE")</f>
        <v>Tamil</v>
      </c>
      <c r="E273" s="9" t="str">
        <f>_xlfn.XLOOKUP(C273, Content!A:A, Content!D:D, "NONE")</f>
        <v>Action</v>
      </c>
      <c r="H273" s="9">
        <v>10074</v>
      </c>
      <c r="I273" s="10">
        <v>44713</v>
      </c>
      <c r="J273" s="9" t="str">
        <v>2e190b5a</v>
      </c>
      <c r="K273" s="9" t="str">
        <v>Tamil</v>
      </c>
      <c r="L273" s="9" t="str">
        <v>Drama</v>
      </c>
    </row>
    <row r="274" spans="1:12" x14ac:dyDescent="0.3">
      <c r="A274" s="9">
        <v>10025</v>
      </c>
      <c r="B274" s="10">
        <v>45413</v>
      </c>
      <c r="C274" s="9" t="str">
        <v>2e190b5a</v>
      </c>
      <c r="D274" s="9" t="str">
        <f>_xlfn.XLOOKUP(C274, Content!A:A, Content!C:C, "NONE")</f>
        <v>Tamil</v>
      </c>
      <c r="E274" s="9" t="str">
        <f>_xlfn.XLOOKUP(C274, Content!A:A, Content!D:D, "NONE")</f>
        <v>Drama</v>
      </c>
      <c r="H274" s="9">
        <v>10074</v>
      </c>
      <c r="I274" s="10">
        <v>44593</v>
      </c>
      <c r="J274" s="9" t="str">
        <v>53dcee70</v>
      </c>
      <c r="K274" s="9" t="str">
        <v>Kannada</v>
      </c>
      <c r="L274" s="9" t="str">
        <v>Sci-Fi</v>
      </c>
    </row>
    <row r="275" spans="1:12" x14ac:dyDescent="0.3">
      <c r="A275" s="9">
        <v>10025</v>
      </c>
      <c r="B275" s="10">
        <v>44652</v>
      </c>
      <c r="C275" s="9" t="str">
        <v>40fb817f</v>
      </c>
      <c r="D275" s="9" t="str">
        <f>_xlfn.XLOOKUP(C275, Content!A:A, Content!C:C, "NONE")</f>
        <v>Kannada</v>
      </c>
      <c r="E275" s="9" t="str">
        <f>_xlfn.XLOOKUP(C275, Content!A:A, Content!D:D, "NONE")</f>
        <v>Thriller</v>
      </c>
      <c r="H275" s="9">
        <v>10075</v>
      </c>
      <c r="I275" s="10">
        <v>44805</v>
      </c>
      <c r="J275" s="9" t="str">
        <v>e2949854</v>
      </c>
      <c r="K275" s="9" t="str">
        <v>Malayalam</v>
      </c>
      <c r="L275" s="9" t="str">
        <v>Documentary</v>
      </c>
    </row>
    <row r="276" spans="1:12" x14ac:dyDescent="0.3">
      <c r="A276" s="9">
        <v>10025</v>
      </c>
      <c r="B276" s="10">
        <v>45352</v>
      </c>
      <c r="C276" s="9" t="str">
        <v>67b09f1b</v>
      </c>
      <c r="D276" s="9" t="str">
        <f>_xlfn.XLOOKUP(C276, Content!A:A, Content!C:C, "NONE")</f>
        <v>English</v>
      </c>
      <c r="E276" s="9" t="str">
        <f>_xlfn.XLOOKUP(C276, Content!A:A, Content!D:D, "NONE")</f>
        <v>Horror</v>
      </c>
      <c r="H276" s="9">
        <v>10075</v>
      </c>
      <c r="I276" s="10">
        <v>44682</v>
      </c>
      <c r="J276" s="9" t="str">
        <v>18f2ed16</v>
      </c>
      <c r="K276" s="9" t="str">
        <v>Malayalam</v>
      </c>
      <c r="L276" s="9" t="str">
        <v>Comedy</v>
      </c>
    </row>
    <row r="277" spans="1:12" x14ac:dyDescent="0.3">
      <c r="A277" s="9">
        <v>10025</v>
      </c>
      <c r="B277" s="10">
        <v>45352</v>
      </c>
      <c r="C277" s="9" t="str">
        <v>fc3255a1</v>
      </c>
      <c r="D277" s="9" t="str">
        <f>_xlfn.XLOOKUP(C277, Content!A:A, Content!C:C, "NONE")</f>
        <v>English</v>
      </c>
      <c r="E277" s="9" t="str">
        <f>_xlfn.XLOOKUP(C277, Content!A:A, Content!D:D, "NONE")</f>
        <v>Horror</v>
      </c>
      <c r="H277" s="9">
        <v>10075</v>
      </c>
      <c r="I277" s="10">
        <v>44866</v>
      </c>
      <c r="J277" s="9" t="str">
        <v>e9c2f251</v>
      </c>
      <c r="K277" s="9" t="str">
        <v>Telugu</v>
      </c>
      <c r="L277" s="9" t="str">
        <v>Sci-Fi</v>
      </c>
    </row>
    <row r="278" spans="1:12" x14ac:dyDescent="0.3">
      <c r="A278" s="9">
        <v>10025</v>
      </c>
      <c r="B278" s="10">
        <v>45139</v>
      </c>
      <c r="C278" s="9" t="str">
        <v>7bc7f2c7</v>
      </c>
      <c r="D278" s="9" t="str">
        <f>_xlfn.XLOOKUP(C278, Content!A:A, Content!C:C, "NONE")</f>
        <v>Tamil</v>
      </c>
      <c r="E278" s="9" t="str">
        <f>_xlfn.XLOOKUP(C278, Content!A:A, Content!D:D, "NONE")</f>
        <v>Drama</v>
      </c>
      <c r="H278" s="9">
        <v>10075</v>
      </c>
      <c r="I278" s="10">
        <v>44805</v>
      </c>
      <c r="J278" s="9" t="str">
        <v>8ce0be18</v>
      </c>
      <c r="K278" s="9" t="str">
        <v>Telugu</v>
      </c>
      <c r="L278" s="9" t="str">
        <v>Horror</v>
      </c>
    </row>
    <row r="279" spans="1:12" x14ac:dyDescent="0.3">
      <c r="A279" s="9">
        <v>10025</v>
      </c>
      <c r="B279" s="10">
        <v>45413</v>
      </c>
      <c r="C279" s="9" t="str">
        <v>07976026</v>
      </c>
      <c r="D279" s="9" t="str">
        <f>_xlfn.XLOOKUP(C279, Content!A:A, Content!C:C, "NONE")</f>
        <v>Malayalam</v>
      </c>
      <c r="E279" s="9" t="str">
        <f>_xlfn.XLOOKUP(C279, Content!A:A, Content!D:D, "NONE")</f>
        <v>Drama</v>
      </c>
      <c r="H279" s="9">
        <v>10075</v>
      </c>
      <c r="I279" s="10">
        <v>44805</v>
      </c>
      <c r="J279" s="9" t="str">
        <v>6cec19a5</v>
      </c>
      <c r="K279" s="9" t="str">
        <v>Malayalam</v>
      </c>
      <c r="L279" s="9" t="str">
        <v>Drama</v>
      </c>
    </row>
    <row r="280" spans="1:12" x14ac:dyDescent="0.3">
      <c r="A280" s="9">
        <v>10025</v>
      </c>
      <c r="B280" s="10">
        <v>44621</v>
      </c>
      <c r="C280" s="9" t="str">
        <v>d6e6f4af</v>
      </c>
      <c r="D280" s="9" t="str">
        <f>_xlfn.XLOOKUP(C280, Content!A:A, Content!C:C, "NONE")</f>
        <v>Malayalam</v>
      </c>
      <c r="E280" s="9" t="str">
        <f>_xlfn.XLOOKUP(C280, Content!A:A, Content!D:D, "NONE")</f>
        <v>Action</v>
      </c>
      <c r="H280" s="9">
        <v>10075</v>
      </c>
      <c r="I280" s="10">
        <v>44896</v>
      </c>
      <c r="J280" s="9" t="str">
        <v>044707f1</v>
      </c>
      <c r="K280" s="9" t="str">
        <v>Kannada</v>
      </c>
      <c r="L280" s="9" t="str">
        <v>Action</v>
      </c>
    </row>
    <row r="281" spans="1:12" x14ac:dyDescent="0.3">
      <c r="A281" s="9">
        <v>10026</v>
      </c>
      <c r="B281" s="10">
        <v>45627</v>
      </c>
      <c r="C281" s="9" t="str">
        <v>fda707e0</v>
      </c>
      <c r="D281" s="9" t="str">
        <f>_xlfn.XLOOKUP(C281, Content!A:A, Content!C:C, "NONE")</f>
        <v>Tamil</v>
      </c>
      <c r="E281" s="9" t="str">
        <f>_xlfn.XLOOKUP(C281, Content!A:A, Content!D:D, "NONE")</f>
        <v>Documentary</v>
      </c>
      <c r="H281" s="9">
        <v>10075</v>
      </c>
      <c r="I281" s="10">
        <v>44835</v>
      </c>
      <c r="J281" s="9" t="str">
        <v>ae026103</v>
      </c>
      <c r="K281" s="9" t="str">
        <v>Kannada</v>
      </c>
      <c r="L281" s="9" t="str">
        <v>Comedy</v>
      </c>
    </row>
    <row r="282" spans="1:12" x14ac:dyDescent="0.3">
      <c r="A282" s="9">
        <v>10026</v>
      </c>
      <c r="B282" s="10">
        <v>45444</v>
      </c>
      <c r="C282" s="9" t="str">
        <v>af4e0c6c</v>
      </c>
      <c r="D282" s="9" t="str">
        <f>_xlfn.XLOOKUP(C282, Content!A:A, Content!C:C, "NONE")</f>
        <v>Tamil</v>
      </c>
      <c r="E282" s="9" t="str">
        <f>_xlfn.XLOOKUP(C282, Content!A:A, Content!D:D, "NONE")</f>
        <v>Drama</v>
      </c>
      <c r="H282" s="9">
        <v>10075</v>
      </c>
      <c r="I282" s="10">
        <v>44713</v>
      </c>
      <c r="J282" s="9" t="str">
        <v>9c8c4c67</v>
      </c>
      <c r="K282" s="9" t="str">
        <v>English</v>
      </c>
      <c r="L282" s="9" t="str">
        <v>Horror</v>
      </c>
    </row>
    <row r="283" spans="1:12" x14ac:dyDescent="0.3">
      <c r="A283" s="9">
        <v>10026</v>
      </c>
      <c r="B283" s="10">
        <v>44774</v>
      </c>
      <c r="C283" s="9" t="str">
        <v>9c8c4c67</v>
      </c>
      <c r="D283" s="9" t="str">
        <f>_xlfn.XLOOKUP(C283, Content!A:A, Content!C:C, "NONE")</f>
        <v>English</v>
      </c>
      <c r="E283" s="9" t="str">
        <f>_xlfn.XLOOKUP(C283, Content!A:A, Content!D:D, "NONE")</f>
        <v>Horror</v>
      </c>
      <c r="H283" s="9">
        <v>10076</v>
      </c>
      <c r="I283" s="10">
        <v>44713</v>
      </c>
      <c r="J283" s="9" t="str">
        <v>044707f1</v>
      </c>
      <c r="K283" s="9" t="str">
        <v>Kannada</v>
      </c>
      <c r="L283" s="9" t="str">
        <v>Action</v>
      </c>
    </row>
    <row r="284" spans="1:12" x14ac:dyDescent="0.3">
      <c r="A284" s="9">
        <v>10026</v>
      </c>
      <c r="B284" s="10">
        <v>44743</v>
      </c>
      <c r="C284" s="9" t="str">
        <v>8ce0be18</v>
      </c>
      <c r="D284" s="9" t="str">
        <f>_xlfn.XLOOKUP(C284, Content!A:A, Content!C:C, "NONE")</f>
        <v>Telugu</v>
      </c>
      <c r="E284" s="9" t="str">
        <f>_xlfn.XLOOKUP(C284, Content!A:A, Content!D:D, "NONE")</f>
        <v>Horror</v>
      </c>
      <c r="H284" s="9">
        <v>10076</v>
      </c>
      <c r="I284" s="10">
        <v>44562</v>
      </c>
      <c r="J284" s="9" t="str">
        <v>18f2ed16</v>
      </c>
      <c r="K284" s="9" t="str">
        <v>Malayalam</v>
      </c>
      <c r="L284" s="9" t="str">
        <v>Comedy</v>
      </c>
    </row>
    <row r="285" spans="1:12" x14ac:dyDescent="0.3">
      <c r="A285" s="9">
        <v>10026</v>
      </c>
      <c r="B285" s="10">
        <v>45292</v>
      </c>
      <c r="C285" s="9" t="str">
        <v>53dcee70</v>
      </c>
      <c r="D285" s="9" t="str">
        <f>_xlfn.XLOOKUP(C285, Content!A:A, Content!C:C, "NONE")</f>
        <v>Kannada</v>
      </c>
      <c r="E285" s="9" t="str">
        <f>_xlfn.XLOOKUP(C285, Content!A:A, Content!D:D, "NONE")</f>
        <v>Sci-Fi</v>
      </c>
      <c r="H285" s="9">
        <v>10076</v>
      </c>
      <c r="I285" s="10">
        <v>44866</v>
      </c>
      <c r="J285" s="9" t="str">
        <v>591bdfe5</v>
      </c>
      <c r="K285" s="9" t="str">
        <v>Kannada</v>
      </c>
      <c r="L285" s="9" t="str">
        <v>Drama</v>
      </c>
    </row>
    <row r="286" spans="1:12" x14ac:dyDescent="0.3">
      <c r="A286" s="9">
        <v>10026</v>
      </c>
      <c r="B286" s="10">
        <v>44896</v>
      </c>
      <c r="C286" s="9" t="str">
        <v>39c8c16a</v>
      </c>
      <c r="D286" s="9" t="str">
        <f>_xlfn.XLOOKUP(C286, Content!A:A, Content!C:C, "NONE")</f>
        <v>Malayalam</v>
      </c>
      <c r="E286" s="9" t="str">
        <f>_xlfn.XLOOKUP(C286, Content!A:A, Content!D:D, "NONE")</f>
        <v>Drama</v>
      </c>
      <c r="H286" s="9">
        <v>10076</v>
      </c>
      <c r="I286" s="10">
        <v>44743</v>
      </c>
      <c r="J286" s="9" t="str">
        <v>53dcee70</v>
      </c>
      <c r="K286" s="9" t="str">
        <v>Kannada</v>
      </c>
      <c r="L286" s="9" t="str">
        <v>Sci-Fi</v>
      </c>
    </row>
    <row r="287" spans="1:12" x14ac:dyDescent="0.3">
      <c r="A287" s="9">
        <v>10026</v>
      </c>
      <c r="B287" s="10">
        <v>45323</v>
      </c>
      <c r="C287" s="9" t="str">
        <v>618d5c47</v>
      </c>
      <c r="D287" s="9" t="str">
        <f>_xlfn.XLOOKUP(C287, Content!A:A, Content!C:C, "NONE")</f>
        <v>Hindi</v>
      </c>
      <c r="E287" s="9" t="str">
        <f>_xlfn.XLOOKUP(C287, Content!A:A, Content!D:D, "NONE")</f>
        <v>Documentary</v>
      </c>
      <c r="H287" s="9">
        <v>10076</v>
      </c>
      <c r="I287" s="10">
        <v>44774</v>
      </c>
      <c r="J287" s="9" t="str">
        <v>92becfc7</v>
      </c>
      <c r="K287" s="9" t="str">
        <v>Hindi</v>
      </c>
      <c r="L287" s="9" t="str">
        <v>Sci-Fi</v>
      </c>
    </row>
    <row r="288" spans="1:12" x14ac:dyDescent="0.3">
      <c r="A288" s="9">
        <v>10027</v>
      </c>
      <c r="B288" s="10">
        <v>44805</v>
      </c>
      <c r="C288" s="9" t="str">
        <v>1187d074</v>
      </c>
      <c r="D288" s="9" t="str">
        <f>_xlfn.XLOOKUP(C288, Content!A:A, Content!C:C, "NONE")</f>
        <v>English</v>
      </c>
      <c r="E288" s="9" t="str">
        <f>_xlfn.XLOOKUP(C288, Content!A:A, Content!D:D, "NONE")</f>
        <v>Horror</v>
      </c>
      <c r="H288" s="9">
        <v>10077</v>
      </c>
      <c r="I288" s="10">
        <v>44682</v>
      </c>
      <c r="J288" s="9" t="str">
        <v>9452bf77</v>
      </c>
      <c r="K288" s="9" t="str">
        <v>English</v>
      </c>
      <c r="L288" s="9" t="str">
        <v>Horror</v>
      </c>
    </row>
    <row r="289" spans="1:12" x14ac:dyDescent="0.3">
      <c r="A289" s="9">
        <v>10027</v>
      </c>
      <c r="B289" s="10">
        <v>44713</v>
      </c>
      <c r="C289" s="9" t="str">
        <v>fd1ad95a</v>
      </c>
      <c r="D289" s="9" t="str">
        <f>_xlfn.XLOOKUP(C289, Content!A:A, Content!C:C, "NONE")</f>
        <v>English</v>
      </c>
      <c r="E289" s="9" t="str">
        <f>_xlfn.XLOOKUP(C289, Content!A:A, Content!D:D, "NONE")</f>
        <v>Romance</v>
      </c>
      <c r="H289" s="9">
        <v>10077</v>
      </c>
      <c r="I289" s="10">
        <v>44743</v>
      </c>
      <c r="J289" s="9" t="str">
        <v>74c9ff93</v>
      </c>
      <c r="K289" s="9" t="str">
        <v>English</v>
      </c>
      <c r="L289" s="9" t="str">
        <v>Horror</v>
      </c>
    </row>
    <row r="290" spans="1:12" x14ac:dyDescent="0.3">
      <c r="A290" s="9">
        <v>10027</v>
      </c>
      <c r="B290" s="10">
        <v>45566</v>
      </c>
      <c r="C290" s="9" t="str">
        <v>2e190b5a</v>
      </c>
      <c r="D290" s="9" t="str">
        <f>_xlfn.XLOOKUP(C290, Content!A:A, Content!C:C, "NONE")</f>
        <v>Tamil</v>
      </c>
      <c r="E290" s="9" t="str">
        <f>_xlfn.XLOOKUP(C290, Content!A:A, Content!D:D, "NONE")</f>
        <v>Drama</v>
      </c>
      <c r="H290" s="9">
        <v>10077</v>
      </c>
      <c r="I290" s="10">
        <v>44621</v>
      </c>
      <c r="J290" s="9" t="str">
        <v>b9f74c1c</v>
      </c>
      <c r="K290" s="9" t="str">
        <v>Malayalam</v>
      </c>
      <c r="L290" s="9" t="str">
        <v>Comedy</v>
      </c>
    </row>
    <row r="291" spans="1:12" x14ac:dyDescent="0.3">
      <c r="A291" s="9">
        <v>10027</v>
      </c>
      <c r="B291" s="10">
        <v>45536</v>
      </c>
      <c r="C291" s="9" t="str">
        <v>c5c4fdf9</v>
      </c>
      <c r="D291" s="9" t="str">
        <f>_xlfn.XLOOKUP(C291, Content!A:A, Content!C:C, "NONE")</f>
        <v>Telugu</v>
      </c>
      <c r="E291" s="9" t="str">
        <f>_xlfn.XLOOKUP(C291, Content!A:A, Content!D:D, "NONE")</f>
        <v>Sci-Fi</v>
      </c>
      <c r="H291" s="9">
        <v>10077</v>
      </c>
      <c r="I291" s="10">
        <v>44866</v>
      </c>
      <c r="J291" s="9" t="str">
        <v>e0abb092</v>
      </c>
      <c r="K291" s="9" t="str">
        <v>Malayalam</v>
      </c>
      <c r="L291" s="9" t="str">
        <v>Documentary</v>
      </c>
    </row>
    <row r="292" spans="1:12" x14ac:dyDescent="0.3">
      <c r="A292" s="9">
        <v>10027</v>
      </c>
      <c r="B292" s="10">
        <v>44896</v>
      </c>
      <c r="C292" s="9" t="str">
        <v>40e9137d</v>
      </c>
      <c r="D292" s="9" t="str">
        <f>_xlfn.XLOOKUP(C292, Content!A:A, Content!C:C, "NONE")</f>
        <v>Telugu</v>
      </c>
      <c r="E292" s="9" t="str">
        <f>_xlfn.XLOOKUP(C292, Content!A:A, Content!D:D, "NONE")</f>
        <v>Sci-Fi</v>
      </c>
      <c r="H292" s="9">
        <v>10078</v>
      </c>
      <c r="I292" s="10">
        <v>44621</v>
      </c>
      <c r="J292" s="9" t="str">
        <v>044707f1</v>
      </c>
      <c r="K292" s="9" t="str">
        <v>Kannada</v>
      </c>
      <c r="L292" s="9" t="str">
        <v>Action</v>
      </c>
    </row>
    <row r="293" spans="1:12" x14ac:dyDescent="0.3">
      <c r="A293" s="9">
        <v>10027</v>
      </c>
      <c r="B293" s="10">
        <v>45444</v>
      </c>
      <c r="C293" s="9" t="str">
        <v>9452bf77</v>
      </c>
      <c r="D293" s="9" t="str">
        <f>_xlfn.XLOOKUP(C293, Content!A:A, Content!C:C, "NONE")</f>
        <v>English</v>
      </c>
      <c r="E293" s="9" t="str">
        <f>_xlfn.XLOOKUP(C293, Content!A:A, Content!D:D, "NONE")</f>
        <v>Horror</v>
      </c>
      <c r="H293" s="9">
        <v>10078</v>
      </c>
      <c r="I293" s="10">
        <v>44593</v>
      </c>
      <c r="J293" s="9" t="str">
        <v>7bc7f2c7</v>
      </c>
      <c r="K293" s="9" t="str">
        <v>Tamil</v>
      </c>
      <c r="L293" s="9" t="str">
        <v>Drama</v>
      </c>
    </row>
    <row r="294" spans="1:12" x14ac:dyDescent="0.3">
      <c r="A294" s="9">
        <v>10027</v>
      </c>
      <c r="B294" s="10">
        <v>45444</v>
      </c>
      <c r="C294" s="9" t="str">
        <v>30bb7728</v>
      </c>
      <c r="D294" s="9" t="str">
        <f>_xlfn.XLOOKUP(C294, Content!A:A, Content!C:C, "NONE")</f>
        <v>Tamil</v>
      </c>
      <c r="E294" s="9" t="str">
        <f>_xlfn.XLOOKUP(C294, Content!A:A, Content!D:D, "NONE")</f>
        <v>Documentary</v>
      </c>
      <c r="H294" s="9">
        <v>10078</v>
      </c>
      <c r="I294" s="10">
        <v>44774</v>
      </c>
      <c r="J294" s="9" t="str">
        <v>e0abb092</v>
      </c>
      <c r="K294" s="9" t="str">
        <v>Malayalam</v>
      </c>
      <c r="L294" s="9" t="str">
        <v>Documentary</v>
      </c>
    </row>
    <row r="295" spans="1:12" x14ac:dyDescent="0.3">
      <c r="A295" s="9">
        <v>10027</v>
      </c>
      <c r="B295" s="10">
        <v>45261</v>
      </c>
      <c r="C295" s="9" t="str">
        <v>b72e97f6</v>
      </c>
      <c r="D295" s="9" t="str">
        <f>_xlfn.XLOOKUP(C295, Content!A:A, Content!C:C, "NONE")</f>
        <v>Hindi</v>
      </c>
      <c r="E295" s="9" t="str">
        <f>_xlfn.XLOOKUP(C295, Content!A:A, Content!D:D, "NONE")</f>
        <v>Action</v>
      </c>
      <c r="H295" s="9">
        <v>10079</v>
      </c>
      <c r="I295" s="10">
        <v>44682</v>
      </c>
      <c r="J295" s="9" t="str">
        <v>1187d074</v>
      </c>
      <c r="K295" s="9" t="str">
        <v>English</v>
      </c>
      <c r="L295" s="9" t="str">
        <v>Horror</v>
      </c>
    </row>
    <row r="296" spans="1:12" x14ac:dyDescent="0.3">
      <c r="A296" s="9">
        <v>10027</v>
      </c>
      <c r="B296" s="10">
        <v>45627</v>
      </c>
      <c r="C296" s="9" t="str">
        <v>67b09f1b</v>
      </c>
      <c r="D296" s="9" t="str">
        <f>_xlfn.XLOOKUP(C296, Content!A:A, Content!C:C, "NONE")</f>
        <v>English</v>
      </c>
      <c r="E296" s="9" t="str">
        <f>_xlfn.XLOOKUP(C296, Content!A:A, Content!D:D, "NONE")</f>
        <v>Horror</v>
      </c>
      <c r="H296" s="9">
        <v>10080</v>
      </c>
      <c r="I296" s="10">
        <v>44652</v>
      </c>
      <c r="J296" s="9" t="str">
        <v>53dcee70</v>
      </c>
      <c r="K296" s="9" t="str">
        <v>Kannada</v>
      </c>
      <c r="L296" s="9" t="str">
        <v>Sci-Fi</v>
      </c>
    </row>
    <row r="297" spans="1:12" x14ac:dyDescent="0.3">
      <c r="A297" s="9">
        <v>10027</v>
      </c>
      <c r="B297" s="10">
        <v>44713</v>
      </c>
      <c r="C297" s="9" t="str">
        <v>ef45c45f</v>
      </c>
      <c r="D297" s="9" t="str">
        <f>_xlfn.XLOOKUP(C297, Content!A:A, Content!C:C, "NONE")</f>
        <v>Tamil</v>
      </c>
      <c r="E297" s="9" t="str">
        <f>_xlfn.XLOOKUP(C297, Content!A:A, Content!D:D, "NONE")</f>
        <v>Action</v>
      </c>
      <c r="H297" s="9">
        <v>10080</v>
      </c>
      <c r="I297" s="10">
        <v>44682</v>
      </c>
      <c r="J297" s="9" t="str">
        <v>420e1019</v>
      </c>
      <c r="K297" s="9" t="str">
        <v>Tamil</v>
      </c>
      <c r="L297" s="9" t="str">
        <v>Action</v>
      </c>
    </row>
    <row r="298" spans="1:12" x14ac:dyDescent="0.3">
      <c r="A298" s="9">
        <v>10028</v>
      </c>
      <c r="B298" s="10">
        <v>45474</v>
      </c>
      <c r="C298" s="9" t="str">
        <v>19351768</v>
      </c>
      <c r="D298" s="9" t="str">
        <f>_xlfn.XLOOKUP(C298, Content!A:A, Content!C:C, "NONE")</f>
        <v>Malayalam</v>
      </c>
      <c r="E298" s="9" t="str">
        <f>_xlfn.XLOOKUP(C298, Content!A:A, Content!D:D, "NONE")</f>
        <v>Thriller</v>
      </c>
      <c r="H298" s="9">
        <v>10080</v>
      </c>
      <c r="I298" s="10">
        <v>44866</v>
      </c>
      <c r="J298" s="9" t="str">
        <v>e2949854</v>
      </c>
      <c r="K298" s="9" t="str">
        <v>Malayalam</v>
      </c>
      <c r="L298" s="9" t="str">
        <v>Documentary</v>
      </c>
    </row>
    <row r="299" spans="1:12" x14ac:dyDescent="0.3">
      <c r="A299" s="9">
        <v>10028</v>
      </c>
      <c r="B299" s="10">
        <v>45047</v>
      </c>
      <c r="C299" s="9" t="str">
        <v>459528e0</v>
      </c>
      <c r="D299" s="9" t="str">
        <f>_xlfn.XLOOKUP(C299, Content!A:A, Content!C:C, "NONE")</f>
        <v>English</v>
      </c>
      <c r="E299" s="9" t="str">
        <f>_xlfn.XLOOKUP(C299, Content!A:A, Content!D:D, "NONE")</f>
        <v>Documentary</v>
      </c>
      <c r="H299" s="9">
        <v>10080</v>
      </c>
      <c r="I299" s="10">
        <v>44774</v>
      </c>
      <c r="J299" s="9" t="str">
        <v>5b93d799</v>
      </c>
      <c r="K299" s="9" t="str">
        <v>English</v>
      </c>
      <c r="L299" s="9" t="str">
        <v>Drama</v>
      </c>
    </row>
    <row r="300" spans="1:12" x14ac:dyDescent="0.3">
      <c r="A300" s="9">
        <v>10028</v>
      </c>
      <c r="B300" s="10">
        <v>45444</v>
      </c>
      <c r="C300" s="9" t="str">
        <v>ed012678</v>
      </c>
      <c r="D300" s="9" t="str">
        <f>_xlfn.XLOOKUP(C300, Content!A:A, Content!C:C, "NONE")</f>
        <v>Telugu</v>
      </c>
      <c r="E300" s="9" t="str">
        <f>_xlfn.XLOOKUP(C300, Content!A:A, Content!D:D, "NONE")</f>
        <v>Thriller</v>
      </c>
      <c r="H300" s="9">
        <v>10080</v>
      </c>
      <c r="I300" s="10">
        <v>44621</v>
      </c>
      <c r="J300" s="9" t="str">
        <v>fcc640cb</v>
      </c>
      <c r="K300" s="9" t="str">
        <v>English</v>
      </c>
      <c r="L300" s="9" t="str">
        <v>Thriller</v>
      </c>
    </row>
    <row r="301" spans="1:12" x14ac:dyDescent="0.3">
      <c r="A301" s="9">
        <v>10028</v>
      </c>
      <c r="B301" s="10">
        <v>45566</v>
      </c>
      <c r="C301" s="9" t="str">
        <v>fe99e0ba</v>
      </c>
      <c r="D301" s="9" t="str">
        <f>_xlfn.XLOOKUP(C301, Content!A:A, Content!C:C, "NONE")</f>
        <v>English</v>
      </c>
      <c r="E301" s="9" t="str">
        <f>_xlfn.XLOOKUP(C301, Content!A:A, Content!D:D, "NONE")</f>
        <v>Horror</v>
      </c>
      <c r="H301" s="9">
        <v>10080</v>
      </c>
      <c r="I301" s="10">
        <v>44593</v>
      </c>
      <c r="J301" s="9" t="str">
        <v>cc9d9893</v>
      </c>
      <c r="K301" s="9" t="str">
        <v>Malayalam</v>
      </c>
      <c r="L301" s="9" t="str">
        <v>Action</v>
      </c>
    </row>
    <row r="302" spans="1:12" x14ac:dyDescent="0.3">
      <c r="A302" s="9">
        <v>10028</v>
      </c>
      <c r="B302" s="10">
        <v>45261</v>
      </c>
      <c r="C302" s="9" t="str">
        <v>cc777b0c</v>
      </c>
      <c r="D302" s="9" t="str">
        <f>_xlfn.XLOOKUP(C302, Content!A:A, Content!C:C, "NONE")</f>
        <v>Hindi</v>
      </c>
      <c r="E302" s="9" t="str">
        <f>_xlfn.XLOOKUP(C302, Content!A:A, Content!D:D, "NONE")</f>
        <v>Thriller</v>
      </c>
      <c r="H302" s="9">
        <v>10081</v>
      </c>
      <c r="I302" s="10">
        <v>44774</v>
      </c>
      <c r="J302" s="9" t="str">
        <v>5833d4f3</v>
      </c>
      <c r="K302" s="9" t="str">
        <v>Malayalam</v>
      </c>
      <c r="L302" s="9" t="str">
        <v>Horror</v>
      </c>
    </row>
    <row r="303" spans="1:12" x14ac:dyDescent="0.3">
      <c r="A303" s="9">
        <v>10028</v>
      </c>
      <c r="B303" s="10">
        <v>44743</v>
      </c>
      <c r="C303" s="9" t="str">
        <v>6fc6d737</v>
      </c>
      <c r="D303" s="9" t="str">
        <f>_xlfn.XLOOKUP(C303, Content!A:A, Content!C:C, "NONE")</f>
        <v>Malayalam</v>
      </c>
      <c r="E303" s="9" t="str">
        <f>_xlfn.XLOOKUP(C303, Content!A:A, Content!D:D, "NONE")</f>
        <v>Comedy</v>
      </c>
      <c r="H303" s="9">
        <v>10082</v>
      </c>
      <c r="I303" s="10">
        <v>44562</v>
      </c>
      <c r="J303" s="9" t="str">
        <v>c5000cc1</v>
      </c>
      <c r="K303" s="9" t="str">
        <v>Malayalam</v>
      </c>
      <c r="L303" s="9" t="str">
        <v>Comedy</v>
      </c>
    </row>
    <row r="304" spans="1:12" x14ac:dyDescent="0.3">
      <c r="A304" s="9">
        <v>10028</v>
      </c>
      <c r="B304" s="10">
        <v>45170</v>
      </c>
      <c r="C304" s="9" t="str">
        <v>7fc77e90</v>
      </c>
      <c r="D304" s="9" t="str">
        <f>_xlfn.XLOOKUP(C304, Content!A:A, Content!C:C, "NONE")</f>
        <v>Malayalam</v>
      </c>
      <c r="E304" s="9" t="str">
        <f>_xlfn.XLOOKUP(C304, Content!A:A, Content!D:D, "NONE")</f>
        <v>Romance</v>
      </c>
      <c r="H304" s="9">
        <v>10082</v>
      </c>
      <c r="I304" s="10">
        <v>44896</v>
      </c>
      <c r="J304" s="9" t="str">
        <v>586db896</v>
      </c>
      <c r="K304" s="9" t="str">
        <v>Tamil</v>
      </c>
      <c r="L304" s="9" t="str">
        <v>Sci-Fi</v>
      </c>
    </row>
    <row r="305" spans="1:12" x14ac:dyDescent="0.3">
      <c r="A305" s="9">
        <v>10028</v>
      </c>
      <c r="B305" s="10">
        <v>45566</v>
      </c>
      <c r="C305" s="9" t="str">
        <v>cc9d9893</v>
      </c>
      <c r="D305" s="9" t="str">
        <f>_xlfn.XLOOKUP(C305, Content!A:A, Content!C:C, "NONE")</f>
        <v>Malayalam</v>
      </c>
      <c r="E305" s="9" t="str">
        <f>_xlfn.XLOOKUP(C305, Content!A:A, Content!D:D, "NONE")</f>
        <v>Action</v>
      </c>
      <c r="H305" s="9">
        <v>10083</v>
      </c>
      <c r="I305" s="10">
        <v>44896</v>
      </c>
      <c r="J305" s="9" t="str">
        <v>9c8c4c67</v>
      </c>
      <c r="K305" s="9" t="str">
        <v>English</v>
      </c>
      <c r="L305" s="9" t="str">
        <v>Horror</v>
      </c>
    </row>
    <row r="306" spans="1:12" x14ac:dyDescent="0.3">
      <c r="A306" s="9">
        <v>10028</v>
      </c>
      <c r="B306" s="10">
        <v>44805</v>
      </c>
      <c r="C306" s="9" t="str">
        <v>c324f9b4</v>
      </c>
      <c r="D306" s="9" t="str">
        <f>_xlfn.XLOOKUP(C306, Content!A:A, Content!C:C, "NONE")</f>
        <v>Tamil</v>
      </c>
      <c r="E306" s="9" t="str">
        <f>_xlfn.XLOOKUP(C306, Content!A:A, Content!D:D, "NONE")</f>
        <v>Sci-Fi</v>
      </c>
      <c r="H306" s="9">
        <v>10083</v>
      </c>
      <c r="I306" s="10">
        <v>44593</v>
      </c>
      <c r="J306" s="9" t="str">
        <v>7fb18db3</v>
      </c>
      <c r="K306" s="9" t="str">
        <v>Hindi</v>
      </c>
      <c r="L306" s="9" t="str">
        <v>Thriller</v>
      </c>
    </row>
    <row r="307" spans="1:12" x14ac:dyDescent="0.3">
      <c r="A307" s="9">
        <v>10028</v>
      </c>
      <c r="B307" s="10">
        <v>45323</v>
      </c>
      <c r="C307" s="9" t="str">
        <v>10101146</v>
      </c>
      <c r="D307" s="9" t="str">
        <f>_xlfn.XLOOKUP(C307, Content!A:A, Content!C:C, "NONE")</f>
        <v>Telugu</v>
      </c>
      <c r="E307" s="9" t="str">
        <f>_xlfn.XLOOKUP(C307, Content!A:A, Content!D:D, "NONE")</f>
        <v>Comedy</v>
      </c>
      <c r="H307" s="9">
        <v>10083</v>
      </c>
      <c r="I307" s="10">
        <v>44774</v>
      </c>
      <c r="J307" s="9" t="str">
        <v>9544ce3b</v>
      </c>
      <c r="K307" s="9" t="str">
        <v>English</v>
      </c>
      <c r="L307" s="9" t="str">
        <v>Horror</v>
      </c>
    </row>
    <row r="308" spans="1:12" x14ac:dyDescent="0.3">
      <c r="A308" s="9">
        <v>10028</v>
      </c>
      <c r="B308" s="10">
        <v>45597</v>
      </c>
      <c r="C308" s="9" t="str">
        <v>1187d074</v>
      </c>
      <c r="D308" s="9" t="str">
        <f>_xlfn.XLOOKUP(C308, Content!A:A, Content!C:C, "NONE")</f>
        <v>English</v>
      </c>
      <c r="E308" s="9" t="str">
        <f>_xlfn.XLOOKUP(C308, Content!A:A, Content!D:D, "NONE")</f>
        <v>Horror</v>
      </c>
      <c r="H308" s="9">
        <v>10084</v>
      </c>
      <c r="I308" s="10">
        <v>44621</v>
      </c>
      <c r="J308" s="9" t="str">
        <v>6d98c117</v>
      </c>
      <c r="K308" s="9" t="str">
        <v>English</v>
      </c>
      <c r="L308" s="9" t="str">
        <v>Action</v>
      </c>
    </row>
    <row r="309" spans="1:12" x14ac:dyDescent="0.3">
      <c r="A309" s="9">
        <v>10028</v>
      </c>
      <c r="B309" s="10">
        <v>45627</v>
      </c>
      <c r="C309" s="9" t="str">
        <v>566c44a8</v>
      </c>
      <c r="D309" s="9" t="str">
        <f>_xlfn.XLOOKUP(C309, Content!A:A, Content!C:C, "NONE")</f>
        <v>Tamil</v>
      </c>
      <c r="E309" s="9" t="str">
        <f>_xlfn.XLOOKUP(C309, Content!A:A, Content!D:D, "NONE")</f>
        <v>Sci-Fi</v>
      </c>
      <c r="H309" s="9">
        <v>10084</v>
      </c>
      <c r="I309" s="10">
        <v>44652</v>
      </c>
      <c r="J309" s="9" t="str">
        <v>c9f9dfdb</v>
      </c>
      <c r="K309" s="9" t="str">
        <v>Kannada</v>
      </c>
      <c r="L309" s="9" t="str">
        <v>Horror</v>
      </c>
    </row>
    <row r="310" spans="1:12" x14ac:dyDescent="0.3">
      <c r="A310" s="9">
        <v>10028</v>
      </c>
      <c r="B310" s="10">
        <v>45047</v>
      </c>
      <c r="C310" s="9" t="str">
        <v>b72e97f6</v>
      </c>
      <c r="D310" s="9" t="str">
        <f>_xlfn.XLOOKUP(C310, Content!A:A, Content!C:C, "NONE")</f>
        <v>Hindi</v>
      </c>
      <c r="E310" s="9" t="str">
        <f>_xlfn.XLOOKUP(C310, Content!A:A, Content!D:D, "NONE")</f>
        <v>Action</v>
      </c>
      <c r="H310" s="9">
        <v>10084</v>
      </c>
      <c r="I310" s="10">
        <v>44621</v>
      </c>
      <c r="J310" s="9" t="str">
        <v>5c52d1ad</v>
      </c>
      <c r="K310" s="9" t="str">
        <v>Telugu</v>
      </c>
      <c r="L310" s="9" t="str">
        <v>Comedy</v>
      </c>
    </row>
    <row r="311" spans="1:12" x14ac:dyDescent="0.3">
      <c r="A311" s="9">
        <v>10028</v>
      </c>
      <c r="B311" s="10">
        <v>44713</v>
      </c>
      <c r="C311" s="9" t="str">
        <v>f1c74cb8</v>
      </c>
      <c r="D311" s="9" t="str">
        <f>_xlfn.XLOOKUP(C311, Content!A:A, Content!C:C, "NONE")</f>
        <v>Kannada</v>
      </c>
      <c r="E311" s="9" t="str">
        <f>_xlfn.XLOOKUP(C311, Content!A:A, Content!D:D, "NONE")</f>
        <v>Action</v>
      </c>
      <c r="H311" s="9">
        <v>10084</v>
      </c>
      <c r="I311" s="10">
        <v>44774</v>
      </c>
      <c r="J311" s="9" t="str">
        <v>2e190b5a</v>
      </c>
      <c r="K311" s="9" t="str">
        <v>Tamil</v>
      </c>
      <c r="L311" s="9" t="str">
        <v>Drama</v>
      </c>
    </row>
    <row r="312" spans="1:12" x14ac:dyDescent="0.3">
      <c r="A312" s="9">
        <v>10029</v>
      </c>
      <c r="B312" s="10">
        <v>44682</v>
      </c>
      <c r="C312" s="9" t="str">
        <v>e9c2f251</v>
      </c>
      <c r="D312" s="9" t="str">
        <f>_xlfn.XLOOKUP(C312, Content!A:A, Content!C:C, "NONE")</f>
        <v>Telugu</v>
      </c>
      <c r="E312" s="9" t="str">
        <f>_xlfn.XLOOKUP(C312, Content!A:A, Content!D:D, "NONE")</f>
        <v>Sci-Fi</v>
      </c>
      <c r="H312" s="9">
        <v>10084</v>
      </c>
      <c r="I312" s="10">
        <v>44774</v>
      </c>
      <c r="J312" s="9" t="str">
        <v>586db896</v>
      </c>
      <c r="K312" s="9" t="str">
        <v>Tamil</v>
      </c>
      <c r="L312" s="9" t="str">
        <v>Sci-Fi</v>
      </c>
    </row>
    <row r="313" spans="1:12" x14ac:dyDescent="0.3">
      <c r="A313" s="9">
        <v>10029</v>
      </c>
      <c r="B313" s="10">
        <v>45292</v>
      </c>
      <c r="C313" s="9" t="str">
        <v>af4e0c6c</v>
      </c>
      <c r="D313" s="9" t="str">
        <f>_xlfn.XLOOKUP(C313, Content!A:A, Content!C:C, "NONE")</f>
        <v>Tamil</v>
      </c>
      <c r="E313" s="9" t="str">
        <f>_xlfn.XLOOKUP(C313, Content!A:A, Content!D:D, "NONE")</f>
        <v>Drama</v>
      </c>
      <c r="H313" s="9">
        <v>10084</v>
      </c>
      <c r="I313" s="10">
        <v>44866</v>
      </c>
      <c r="J313" s="9" t="str">
        <v>e9c2f251</v>
      </c>
      <c r="K313" s="9" t="str">
        <v>Telugu</v>
      </c>
      <c r="L313" s="9" t="str">
        <v>Sci-Fi</v>
      </c>
    </row>
    <row r="314" spans="1:12" x14ac:dyDescent="0.3">
      <c r="A314" s="9">
        <v>10029</v>
      </c>
      <c r="B314" s="10">
        <v>44805</v>
      </c>
      <c r="C314" s="9" t="str">
        <v>3abe3a47</v>
      </c>
      <c r="D314" s="9" t="str">
        <f>_xlfn.XLOOKUP(C314, Content!A:A, Content!C:C, "NONE")</f>
        <v>English</v>
      </c>
      <c r="E314" s="9" t="str">
        <f>_xlfn.XLOOKUP(C314, Content!A:A, Content!D:D, "NONE")</f>
        <v>Romance</v>
      </c>
      <c r="H314" s="9">
        <v>10084</v>
      </c>
      <c r="I314" s="10">
        <v>44896</v>
      </c>
      <c r="J314" s="9" t="str">
        <v>2560b2d1</v>
      </c>
      <c r="K314" s="9" t="str">
        <v>Telugu</v>
      </c>
      <c r="L314" s="9" t="str">
        <v>Action</v>
      </c>
    </row>
    <row r="315" spans="1:12" x14ac:dyDescent="0.3">
      <c r="A315" s="9">
        <v>10029</v>
      </c>
      <c r="B315" s="10">
        <v>45170</v>
      </c>
      <c r="C315" s="9" t="str">
        <v>2fa395f5</v>
      </c>
      <c r="D315" s="9" t="str">
        <f>_xlfn.XLOOKUP(C315, Content!A:A, Content!C:C, "NONE")</f>
        <v>Telugu</v>
      </c>
      <c r="E315" s="9" t="str">
        <f>_xlfn.XLOOKUP(C315, Content!A:A, Content!D:D, "NONE")</f>
        <v>Action</v>
      </c>
      <c r="H315" s="9">
        <v>10084</v>
      </c>
      <c r="I315" s="10">
        <v>44743</v>
      </c>
      <c r="J315" s="9" t="str">
        <v>0cbc4720</v>
      </c>
      <c r="K315" s="9" t="str">
        <v>Hindi</v>
      </c>
      <c r="L315" s="9" t="str">
        <v>Sci-Fi</v>
      </c>
    </row>
    <row r="316" spans="1:12" x14ac:dyDescent="0.3">
      <c r="A316" s="9">
        <v>10029</v>
      </c>
      <c r="B316" s="10">
        <v>44896</v>
      </c>
      <c r="C316" s="9" t="str">
        <v>0be1e40e</v>
      </c>
      <c r="D316" s="9" t="str">
        <f>_xlfn.XLOOKUP(C316, Content!A:A, Content!C:C, "NONE")</f>
        <v>Telugu</v>
      </c>
      <c r="E316" s="9" t="str">
        <f>_xlfn.XLOOKUP(C316, Content!A:A, Content!D:D, "NONE")</f>
        <v>Drama</v>
      </c>
      <c r="H316" s="9">
        <v>10085</v>
      </c>
      <c r="I316" s="10">
        <v>44621</v>
      </c>
      <c r="J316" s="9" t="str">
        <v>982b8061</v>
      </c>
      <c r="K316" s="9" t="str">
        <v>Malayalam</v>
      </c>
      <c r="L316" s="9" t="str">
        <v>Comedy</v>
      </c>
    </row>
    <row r="317" spans="1:12" x14ac:dyDescent="0.3">
      <c r="A317" s="9">
        <v>10029</v>
      </c>
      <c r="B317" s="10">
        <v>44958</v>
      </c>
      <c r="C317" s="9" t="str">
        <v>18f2ed16</v>
      </c>
      <c r="D317" s="9" t="str">
        <f>_xlfn.XLOOKUP(C317, Content!A:A, Content!C:C, "NONE")</f>
        <v>Malayalam</v>
      </c>
      <c r="E317" s="9" t="str">
        <f>_xlfn.XLOOKUP(C317, Content!A:A, Content!D:D, "NONE")</f>
        <v>Comedy</v>
      </c>
      <c r="H317" s="9">
        <v>10085</v>
      </c>
      <c r="I317" s="10">
        <v>44593</v>
      </c>
      <c r="J317" s="9" t="str">
        <v>18110fb2</v>
      </c>
      <c r="K317" s="9" t="str">
        <v>Telugu</v>
      </c>
      <c r="L317" s="9" t="str">
        <v>Romance</v>
      </c>
    </row>
    <row r="318" spans="1:12" x14ac:dyDescent="0.3">
      <c r="A318" s="9">
        <v>10029</v>
      </c>
      <c r="B318" s="10">
        <v>44805</v>
      </c>
      <c r="C318" s="9" t="str">
        <v>e2949854</v>
      </c>
      <c r="D318" s="9" t="str">
        <f>_xlfn.XLOOKUP(C318, Content!A:A, Content!C:C, "NONE")</f>
        <v>Malayalam</v>
      </c>
      <c r="E318" s="9" t="str">
        <f>_xlfn.XLOOKUP(C318, Content!A:A, Content!D:D, "NONE")</f>
        <v>Documentary</v>
      </c>
      <c r="H318" s="9">
        <v>10085</v>
      </c>
      <c r="I318" s="10">
        <v>44835</v>
      </c>
      <c r="J318" s="9" t="str">
        <v>7fb18db3</v>
      </c>
      <c r="K318" s="9" t="str">
        <v>Hindi</v>
      </c>
      <c r="L318" s="9" t="str">
        <v>Thriller</v>
      </c>
    </row>
    <row r="319" spans="1:12" x14ac:dyDescent="0.3">
      <c r="A319" s="9">
        <v>10029</v>
      </c>
      <c r="B319" s="10">
        <v>45292</v>
      </c>
      <c r="C319" s="9" t="str">
        <v>fc3255a1</v>
      </c>
      <c r="D319" s="9" t="str">
        <f>_xlfn.XLOOKUP(C319, Content!A:A, Content!C:C, "NONE")</f>
        <v>English</v>
      </c>
      <c r="E319" s="9" t="str">
        <f>_xlfn.XLOOKUP(C319, Content!A:A, Content!D:D, "NONE")</f>
        <v>Horror</v>
      </c>
      <c r="H319" s="9">
        <v>10085</v>
      </c>
      <c r="I319" s="10">
        <v>44805</v>
      </c>
      <c r="J319" s="9" t="str">
        <v>b142e834</v>
      </c>
      <c r="K319" s="9" t="str">
        <v>Hindi</v>
      </c>
      <c r="L319" s="9" t="str">
        <v>Documentary</v>
      </c>
    </row>
    <row r="320" spans="1:12" x14ac:dyDescent="0.3">
      <c r="A320" s="9">
        <v>10029</v>
      </c>
      <c r="B320" s="10">
        <v>45170</v>
      </c>
      <c r="C320" s="9" t="str">
        <v>b06fbc58</v>
      </c>
      <c r="D320" s="9" t="str">
        <f>_xlfn.XLOOKUP(C320, Content!A:A, Content!C:C, "NONE")</f>
        <v>Telugu</v>
      </c>
      <c r="E320" s="9" t="str">
        <f>_xlfn.XLOOKUP(C320, Content!A:A, Content!D:D, "NONE")</f>
        <v>Horror</v>
      </c>
      <c r="H320" s="9">
        <v>10086</v>
      </c>
      <c r="I320" s="10">
        <v>44652</v>
      </c>
      <c r="J320" s="9" t="str">
        <v>fe99e0ba</v>
      </c>
      <c r="K320" s="9" t="str">
        <v>English</v>
      </c>
      <c r="L320" s="9" t="str">
        <v>Horror</v>
      </c>
    </row>
    <row r="321" spans="1:12" x14ac:dyDescent="0.3">
      <c r="A321" s="9">
        <v>10029</v>
      </c>
      <c r="B321" s="10">
        <v>45017</v>
      </c>
      <c r="C321" s="9" t="str">
        <v>c9f9dfdb</v>
      </c>
      <c r="D321" s="9" t="str">
        <f>_xlfn.XLOOKUP(C321, Content!A:A, Content!C:C, "NONE")</f>
        <v>Kannada</v>
      </c>
      <c r="E321" s="9" t="str">
        <f>_xlfn.XLOOKUP(C321, Content!A:A, Content!D:D, "NONE")</f>
        <v>Horror</v>
      </c>
      <c r="H321" s="9">
        <v>10086</v>
      </c>
      <c r="I321" s="10">
        <v>44774</v>
      </c>
      <c r="J321" s="9" t="str">
        <v>2560b2d1</v>
      </c>
      <c r="K321" s="9" t="str">
        <v>Telugu</v>
      </c>
      <c r="L321" s="9" t="str">
        <v>Action</v>
      </c>
    </row>
    <row r="322" spans="1:12" x14ac:dyDescent="0.3">
      <c r="A322" s="9">
        <v>10030</v>
      </c>
      <c r="B322" s="10">
        <v>45566</v>
      </c>
      <c r="C322" s="9" t="str">
        <v>6d9b457c</v>
      </c>
      <c r="D322" s="9" t="str">
        <f>_xlfn.XLOOKUP(C322, Content!A:A, Content!C:C, "NONE")</f>
        <v>English</v>
      </c>
      <c r="E322" s="9" t="str">
        <f>_xlfn.XLOOKUP(C322, Content!A:A, Content!D:D, "NONE")</f>
        <v>Thriller</v>
      </c>
      <c r="H322" s="9">
        <v>10087</v>
      </c>
      <c r="I322" s="10">
        <v>44743</v>
      </c>
      <c r="J322" s="9" t="str">
        <v>e2949854</v>
      </c>
      <c r="K322" s="9" t="str">
        <v>Malayalam</v>
      </c>
      <c r="L322" s="9" t="str">
        <v>Documentary</v>
      </c>
    </row>
    <row r="323" spans="1:12" x14ac:dyDescent="0.3">
      <c r="A323" s="9">
        <v>10030</v>
      </c>
      <c r="B323" s="10">
        <v>45231</v>
      </c>
      <c r="C323" s="9" t="str">
        <v>e0abb092</v>
      </c>
      <c r="D323" s="9" t="str">
        <f>_xlfn.XLOOKUP(C323, Content!A:A, Content!C:C, "NONE")</f>
        <v>Malayalam</v>
      </c>
      <c r="E323" s="9" t="str">
        <f>_xlfn.XLOOKUP(C323, Content!A:A, Content!D:D, "NONE")</f>
        <v>Documentary</v>
      </c>
      <c r="H323" s="9">
        <v>10087</v>
      </c>
      <c r="I323" s="10">
        <v>44774</v>
      </c>
      <c r="J323" s="9" t="str">
        <v>9544ce3b</v>
      </c>
      <c r="K323" s="9" t="str">
        <v>English</v>
      </c>
      <c r="L323" s="9" t="str">
        <v>Horror</v>
      </c>
    </row>
    <row r="324" spans="1:12" x14ac:dyDescent="0.3">
      <c r="A324" s="9">
        <v>10030</v>
      </c>
      <c r="B324" s="10">
        <v>44986</v>
      </c>
      <c r="C324" s="9" t="str">
        <v>c5c4fdf9</v>
      </c>
      <c r="D324" s="9" t="str">
        <f>_xlfn.XLOOKUP(C324, Content!A:A, Content!C:C, "NONE")</f>
        <v>Telugu</v>
      </c>
      <c r="E324" s="9" t="str">
        <f>_xlfn.XLOOKUP(C324, Content!A:A, Content!D:D, "NONE")</f>
        <v>Sci-Fi</v>
      </c>
      <c r="H324" s="9">
        <v>10087</v>
      </c>
      <c r="I324" s="10">
        <v>44713</v>
      </c>
      <c r="J324" s="9" t="str">
        <v>fc3255a1</v>
      </c>
      <c r="K324" s="9" t="str">
        <v>English</v>
      </c>
      <c r="L324" s="9" t="str">
        <v>Horror</v>
      </c>
    </row>
    <row r="325" spans="1:12" x14ac:dyDescent="0.3">
      <c r="A325" s="9">
        <v>10030</v>
      </c>
      <c r="B325" s="10">
        <v>45536</v>
      </c>
      <c r="C325" s="9" t="str">
        <v>607da286</v>
      </c>
      <c r="D325" s="9" t="str">
        <f>_xlfn.XLOOKUP(C325, Content!A:A, Content!C:C, "NONE")</f>
        <v>Kannada</v>
      </c>
      <c r="E325" s="9" t="str">
        <f>_xlfn.XLOOKUP(C325, Content!A:A, Content!D:D, "NONE")</f>
        <v>Drama</v>
      </c>
      <c r="H325" s="9">
        <v>10088</v>
      </c>
      <c r="I325" s="10">
        <v>44743</v>
      </c>
      <c r="J325" s="9" t="str">
        <v>6d9b457c</v>
      </c>
      <c r="K325" s="9" t="str">
        <v>English</v>
      </c>
      <c r="L325" s="9" t="str">
        <v>Thriller</v>
      </c>
    </row>
    <row r="326" spans="1:12" x14ac:dyDescent="0.3">
      <c r="A326" s="9">
        <v>10030</v>
      </c>
      <c r="B326" s="10">
        <v>45047</v>
      </c>
      <c r="C326" s="9" t="str">
        <v>53dcee70</v>
      </c>
      <c r="D326" s="9" t="str">
        <f>_xlfn.XLOOKUP(C326, Content!A:A, Content!C:C, "NONE")</f>
        <v>Kannada</v>
      </c>
      <c r="E326" s="9" t="str">
        <f>_xlfn.XLOOKUP(C326, Content!A:A, Content!D:D, "NONE")</f>
        <v>Sci-Fi</v>
      </c>
      <c r="H326" s="9">
        <v>10088</v>
      </c>
      <c r="I326" s="10">
        <v>44774</v>
      </c>
      <c r="J326" s="9" t="str">
        <v>7495495f</v>
      </c>
      <c r="K326" s="9" t="str">
        <v>Malayalam</v>
      </c>
      <c r="L326" s="9" t="str">
        <v>Horror</v>
      </c>
    </row>
    <row r="327" spans="1:12" x14ac:dyDescent="0.3">
      <c r="A327" s="9">
        <v>10030</v>
      </c>
      <c r="B327" s="10">
        <v>44743</v>
      </c>
      <c r="C327" s="9" t="str">
        <v>e24dee1d</v>
      </c>
      <c r="D327" s="9" t="str">
        <f>_xlfn.XLOOKUP(C327, Content!A:A, Content!C:C, "NONE")</f>
        <v>Telugu</v>
      </c>
      <c r="E327" s="9" t="str">
        <f>_xlfn.XLOOKUP(C327, Content!A:A, Content!D:D, "NONE")</f>
        <v>Documentary</v>
      </c>
      <c r="H327" s="9">
        <v>10089</v>
      </c>
      <c r="I327" s="10">
        <v>44621</v>
      </c>
      <c r="J327" s="9" t="str">
        <v>b142e834</v>
      </c>
      <c r="K327" s="9" t="str">
        <v>Hindi</v>
      </c>
      <c r="L327" s="9" t="str">
        <v>Documentary</v>
      </c>
    </row>
    <row r="328" spans="1:12" x14ac:dyDescent="0.3">
      <c r="A328" s="9">
        <v>10030</v>
      </c>
      <c r="B328" s="10">
        <v>45292</v>
      </c>
      <c r="C328" s="9" t="str">
        <v>2e190b5a</v>
      </c>
      <c r="D328" s="9" t="str">
        <f>_xlfn.XLOOKUP(C328, Content!A:A, Content!C:C, "NONE")</f>
        <v>Tamil</v>
      </c>
      <c r="E328" s="9" t="str">
        <f>_xlfn.XLOOKUP(C328, Content!A:A, Content!D:D, "NONE")</f>
        <v>Drama</v>
      </c>
      <c r="H328" s="9">
        <v>10090</v>
      </c>
      <c r="I328" s="10">
        <v>44774</v>
      </c>
      <c r="J328" s="9" t="str">
        <v>5833d4f3</v>
      </c>
      <c r="K328" s="9" t="str">
        <v>Malayalam</v>
      </c>
      <c r="L328" s="9" t="str">
        <v>Horror</v>
      </c>
    </row>
    <row r="329" spans="1:12" x14ac:dyDescent="0.3">
      <c r="A329" s="9">
        <v>10030</v>
      </c>
      <c r="B329" s="10">
        <v>44835</v>
      </c>
      <c r="C329" s="9" t="str">
        <v>2fa395f5</v>
      </c>
      <c r="D329" s="9" t="str">
        <f>_xlfn.XLOOKUP(C329, Content!A:A, Content!C:C, "NONE")</f>
        <v>Telugu</v>
      </c>
      <c r="E329" s="9" t="str">
        <f>_xlfn.XLOOKUP(C329, Content!A:A, Content!D:D, "NONE")</f>
        <v>Action</v>
      </c>
      <c r="H329" s="9">
        <v>10090</v>
      </c>
      <c r="I329" s="10">
        <v>44713</v>
      </c>
      <c r="J329" s="9" t="str">
        <v>459528e0</v>
      </c>
      <c r="K329" s="9" t="str">
        <v>English</v>
      </c>
      <c r="L329" s="9" t="str">
        <v>Documentary</v>
      </c>
    </row>
    <row r="330" spans="1:12" x14ac:dyDescent="0.3">
      <c r="A330" s="9">
        <v>10030</v>
      </c>
      <c r="B330" s="10">
        <v>44743</v>
      </c>
      <c r="C330" s="9" t="str">
        <v>b142e834</v>
      </c>
      <c r="D330" s="9" t="str">
        <f>_xlfn.XLOOKUP(C330, Content!A:A, Content!C:C, "NONE")</f>
        <v>Hindi</v>
      </c>
      <c r="E330" s="9" t="str">
        <f>_xlfn.XLOOKUP(C330, Content!A:A, Content!D:D, "NONE")</f>
        <v>Documentary</v>
      </c>
      <c r="H330" s="9">
        <v>10091</v>
      </c>
      <c r="I330" s="10">
        <v>44774</v>
      </c>
      <c r="J330" s="9" t="str">
        <v>420e1019</v>
      </c>
      <c r="K330" s="9" t="str">
        <v>Tamil</v>
      </c>
      <c r="L330" s="9" t="str">
        <v>Action</v>
      </c>
    </row>
    <row r="331" spans="1:12" x14ac:dyDescent="0.3">
      <c r="A331" s="9">
        <v>10030</v>
      </c>
      <c r="B331" s="10">
        <v>45536</v>
      </c>
      <c r="C331" s="9" t="str">
        <v>8ce0be18</v>
      </c>
      <c r="D331" s="9" t="str">
        <f>_xlfn.XLOOKUP(C331, Content!A:A, Content!C:C, "NONE")</f>
        <v>Telugu</v>
      </c>
      <c r="E331" s="9" t="str">
        <f>_xlfn.XLOOKUP(C331, Content!A:A, Content!D:D, "NONE")</f>
        <v>Horror</v>
      </c>
      <c r="H331" s="9">
        <v>10091</v>
      </c>
      <c r="I331" s="10">
        <v>44835</v>
      </c>
      <c r="J331" s="9" t="str">
        <v>18f2ed16</v>
      </c>
      <c r="K331" s="9" t="str">
        <v>Malayalam</v>
      </c>
      <c r="L331" s="9" t="str">
        <v>Comedy</v>
      </c>
    </row>
    <row r="332" spans="1:12" x14ac:dyDescent="0.3">
      <c r="A332" s="9">
        <v>10030</v>
      </c>
      <c r="B332" s="10">
        <v>44927</v>
      </c>
      <c r="C332" s="9" t="str">
        <v>74c9ff93</v>
      </c>
      <c r="D332" s="9" t="str">
        <f>_xlfn.XLOOKUP(C332, Content!A:A, Content!C:C, "NONE")</f>
        <v>English</v>
      </c>
      <c r="E332" s="9" t="str">
        <f>_xlfn.XLOOKUP(C332, Content!A:A, Content!D:D, "NONE")</f>
        <v>Horror</v>
      </c>
      <c r="H332" s="9">
        <v>10091</v>
      </c>
      <c r="I332" s="10">
        <v>44713</v>
      </c>
      <c r="J332" s="9" t="str">
        <v>6cec19a5</v>
      </c>
      <c r="K332" s="9" t="str">
        <v>Malayalam</v>
      </c>
      <c r="L332" s="9" t="str">
        <v>Drama</v>
      </c>
    </row>
    <row r="333" spans="1:12" x14ac:dyDescent="0.3">
      <c r="A333" s="9">
        <v>10031</v>
      </c>
      <c r="B333" s="10">
        <v>44562</v>
      </c>
      <c r="C333" s="9" t="str">
        <v>2fa395f5</v>
      </c>
      <c r="D333" s="9" t="str">
        <f>_xlfn.XLOOKUP(C333, Content!A:A, Content!C:C, "NONE")</f>
        <v>Telugu</v>
      </c>
      <c r="E333" s="9" t="str">
        <f>_xlfn.XLOOKUP(C333, Content!A:A, Content!D:D, "NONE")</f>
        <v>Action</v>
      </c>
      <c r="H333" s="9">
        <v>10091</v>
      </c>
      <c r="I333" s="10">
        <v>44866</v>
      </c>
      <c r="J333" s="9" t="str">
        <v>e9c2f251</v>
      </c>
      <c r="K333" s="9" t="str">
        <v>Telugu</v>
      </c>
      <c r="L333" s="9" t="str">
        <v>Sci-Fi</v>
      </c>
    </row>
    <row r="334" spans="1:12" x14ac:dyDescent="0.3">
      <c r="A334" s="9">
        <v>10031</v>
      </c>
      <c r="B334" s="10">
        <v>45536</v>
      </c>
      <c r="C334" s="9" t="str">
        <v>6cec19a5</v>
      </c>
      <c r="D334" s="9" t="str">
        <f>_xlfn.XLOOKUP(C334, Content!A:A, Content!C:C, "NONE")</f>
        <v>Malayalam</v>
      </c>
      <c r="E334" s="9" t="str">
        <f>_xlfn.XLOOKUP(C334, Content!A:A, Content!D:D, "NONE")</f>
        <v>Drama</v>
      </c>
      <c r="H334" s="9">
        <v>10092</v>
      </c>
      <c r="I334" s="10">
        <v>44713</v>
      </c>
      <c r="J334" s="9" t="str">
        <v>f82d44ce</v>
      </c>
      <c r="K334" s="9" t="str">
        <v>Telugu</v>
      </c>
      <c r="L334" s="9" t="str">
        <v>Sci-Fi</v>
      </c>
    </row>
    <row r="335" spans="1:12" x14ac:dyDescent="0.3">
      <c r="A335" s="9">
        <v>10031</v>
      </c>
      <c r="B335" s="10">
        <v>45108</v>
      </c>
      <c r="C335" s="9" t="str">
        <v>e24dee1d</v>
      </c>
      <c r="D335" s="9" t="str">
        <f>_xlfn.XLOOKUP(C335, Content!A:A, Content!C:C, "NONE")</f>
        <v>Telugu</v>
      </c>
      <c r="E335" s="9" t="str">
        <f>_xlfn.XLOOKUP(C335, Content!A:A, Content!D:D, "NONE")</f>
        <v>Documentary</v>
      </c>
      <c r="H335" s="9">
        <v>10092</v>
      </c>
      <c r="I335" s="10">
        <v>44743</v>
      </c>
      <c r="J335" s="9" t="str">
        <v>6fc6d737</v>
      </c>
      <c r="K335" s="9" t="str">
        <v>Malayalam</v>
      </c>
      <c r="L335" s="9" t="str">
        <v>Comedy</v>
      </c>
    </row>
    <row r="336" spans="1:12" x14ac:dyDescent="0.3">
      <c r="A336" s="9">
        <v>10031</v>
      </c>
      <c r="B336" s="10">
        <v>44621</v>
      </c>
      <c r="C336" s="9" t="str">
        <v>d6e6f4af</v>
      </c>
      <c r="D336" s="9" t="str">
        <f>_xlfn.XLOOKUP(C336, Content!A:A, Content!C:C, "NONE")</f>
        <v>Malayalam</v>
      </c>
      <c r="E336" s="9" t="str">
        <f>_xlfn.XLOOKUP(C336, Content!A:A, Content!D:D, "NONE")</f>
        <v>Action</v>
      </c>
      <c r="H336" s="9">
        <v>10093</v>
      </c>
      <c r="I336" s="10">
        <v>44866</v>
      </c>
      <c r="J336" s="9" t="str">
        <v>e9c2f251</v>
      </c>
      <c r="K336" s="9" t="str">
        <v>Telugu</v>
      </c>
      <c r="L336" s="9" t="str">
        <v>Sci-Fi</v>
      </c>
    </row>
    <row r="337" spans="1:12" x14ac:dyDescent="0.3">
      <c r="A337" s="9">
        <v>10031</v>
      </c>
      <c r="B337" s="10">
        <v>44743</v>
      </c>
      <c r="C337" s="9" t="str">
        <v>921da29a</v>
      </c>
      <c r="D337" s="9" t="str">
        <f>_xlfn.XLOOKUP(C337, Content!A:A, Content!C:C, "NONE")</f>
        <v>English</v>
      </c>
      <c r="E337" s="9" t="str">
        <f>_xlfn.XLOOKUP(C337, Content!A:A, Content!D:D, "NONE")</f>
        <v>Horror</v>
      </c>
      <c r="H337" s="9">
        <v>10093</v>
      </c>
      <c r="I337" s="10">
        <v>44805</v>
      </c>
      <c r="J337" s="9" t="str">
        <v>5b93d799</v>
      </c>
      <c r="K337" s="9" t="str">
        <v>English</v>
      </c>
      <c r="L337" s="9" t="str">
        <v>Drama</v>
      </c>
    </row>
    <row r="338" spans="1:12" x14ac:dyDescent="0.3">
      <c r="A338" s="9">
        <v>10031</v>
      </c>
      <c r="B338" s="10">
        <v>45231</v>
      </c>
      <c r="C338" s="9" t="str">
        <v>6fc6d737</v>
      </c>
      <c r="D338" s="9" t="str">
        <f>_xlfn.XLOOKUP(C338, Content!A:A, Content!C:C, "NONE")</f>
        <v>Malayalam</v>
      </c>
      <c r="E338" s="9" t="str">
        <f>_xlfn.XLOOKUP(C338, Content!A:A, Content!D:D, "NONE")</f>
        <v>Comedy</v>
      </c>
      <c r="H338" s="9">
        <v>10093</v>
      </c>
      <c r="I338" s="10">
        <v>44896</v>
      </c>
      <c r="J338" s="9" t="str">
        <v>0cbc4720</v>
      </c>
      <c r="K338" s="9" t="str">
        <v>Hindi</v>
      </c>
      <c r="L338" s="9" t="str">
        <v>Sci-Fi</v>
      </c>
    </row>
    <row r="339" spans="1:12" x14ac:dyDescent="0.3">
      <c r="A339" s="9">
        <v>10031</v>
      </c>
      <c r="B339" s="10">
        <v>45261</v>
      </c>
      <c r="C339" s="9" t="str">
        <v>b9f74c1c</v>
      </c>
      <c r="D339" s="9" t="str">
        <f>_xlfn.XLOOKUP(C339, Content!A:A, Content!C:C, "NONE")</f>
        <v>Malayalam</v>
      </c>
      <c r="E339" s="9" t="str">
        <f>_xlfn.XLOOKUP(C339, Content!A:A, Content!D:D, "NONE")</f>
        <v>Comedy</v>
      </c>
      <c r="H339" s="9">
        <v>10093</v>
      </c>
      <c r="I339" s="10">
        <v>44896</v>
      </c>
      <c r="J339" s="9" t="str">
        <v>c741736d</v>
      </c>
      <c r="K339" s="9" t="str">
        <v>English</v>
      </c>
      <c r="L339" s="9" t="str">
        <v>Romance</v>
      </c>
    </row>
    <row r="340" spans="1:12" x14ac:dyDescent="0.3">
      <c r="A340" s="9">
        <v>10031</v>
      </c>
      <c r="B340" s="10">
        <v>45444</v>
      </c>
      <c r="C340" s="9" t="str">
        <v>b49e8b74</v>
      </c>
      <c r="D340" s="9" t="str">
        <f>_xlfn.XLOOKUP(C340, Content!A:A, Content!C:C, "NONE")</f>
        <v>English</v>
      </c>
      <c r="E340" s="9" t="str">
        <f>_xlfn.XLOOKUP(C340, Content!A:A, Content!D:D, "NONE")</f>
        <v>Thriller</v>
      </c>
      <c r="H340" s="9">
        <v>10094</v>
      </c>
      <c r="I340" s="10">
        <v>44896</v>
      </c>
      <c r="J340" s="9" t="str">
        <v>2888a95e</v>
      </c>
      <c r="K340" s="9" t="str">
        <v>Tamil</v>
      </c>
      <c r="L340" s="9" t="str">
        <v>Documentary</v>
      </c>
    </row>
    <row r="341" spans="1:12" x14ac:dyDescent="0.3">
      <c r="A341" s="9">
        <v>10031</v>
      </c>
      <c r="B341" s="10">
        <v>44866</v>
      </c>
      <c r="C341" s="9" t="str">
        <v>8ab4abc6</v>
      </c>
      <c r="D341" s="9" t="str">
        <f>_xlfn.XLOOKUP(C341, Content!A:A, Content!C:C, "NONE")</f>
        <v>Kannada</v>
      </c>
      <c r="E341" s="9" t="str">
        <f>_xlfn.XLOOKUP(C341, Content!A:A, Content!D:D, "NONE")</f>
        <v>Drama</v>
      </c>
      <c r="H341" s="9">
        <v>10094</v>
      </c>
      <c r="I341" s="10">
        <v>44593</v>
      </c>
      <c r="J341" s="9" t="str">
        <v>577b4107</v>
      </c>
      <c r="K341" s="9" t="str">
        <v>Malayalam</v>
      </c>
      <c r="L341" s="9" t="str">
        <v>Sci-Fi</v>
      </c>
    </row>
    <row r="342" spans="1:12" x14ac:dyDescent="0.3">
      <c r="A342" s="9">
        <v>10031</v>
      </c>
      <c r="B342" s="10">
        <v>44866</v>
      </c>
      <c r="C342" s="9" t="str">
        <v>40fb817f</v>
      </c>
      <c r="D342" s="9" t="str">
        <f>_xlfn.XLOOKUP(C342, Content!A:A, Content!C:C, "NONE")</f>
        <v>Kannada</v>
      </c>
      <c r="E342" s="9" t="str">
        <f>_xlfn.XLOOKUP(C342, Content!A:A, Content!D:D, "NONE")</f>
        <v>Thriller</v>
      </c>
      <c r="H342" s="9">
        <v>10094</v>
      </c>
      <c r="I342" s="10">
        <v>44593</v>
      </c>
      <c r="J342" s="9" t="str">
        <v>7495495f</v>
      </c>
      <c r="K342" s="9" t="str">
        <v>Malayalam</v>
      </c>
      <c r="L342" s="9" t="str">
        <v>Horror</v>
      </c>
    </row>
    <row r="343" spans="1:12" x14ac:dyDescent="0.3">
      <c r="A343" s="9">
        <v>10031</v>
      </c>
      <c r="B343" s="10">
        <v>45413</v>
      </c>
      <c r="C343" s="9" t="str">
        <v>c741736d</v>
      </c>
      <c r="D343" s="9" t="str">
        <f>_xlfn.XLOOKUP(C343, Content!A:A, Content!C:C, "NONE")</f>
        <v>English</v>
      </c>
      <c r="E343" s="9" t="str">
        <f>_xlfn.XLOOKUP(C343, Content!A:A, Content!D:D, "NONE")</f>
        <v>Romance</v>
      </c>
      <c r="H343" s="9">
        <v>10095</v>
      </c>
      <c r="I343" s="10">
        <v>44805</v>
      </c>
      <c r="J343" s="9" t="str">
        <v>7495495f</v>
      </c>
      <c r="K343" s="9" t="str">
        <v>Malayalam</v>
      </c>
      <c r="L343" s="9" t="str">
        <v>Horror</v>
      </c>
    </row>
    <row r="344" spans="1:12" x14ac:dyDescent="0.3">
      <c r="A344" s="9">
        <v>10032</v>
      </c>
      <c r="B344" s="10">
        <v>44774</v>
      </c>
      <c r="C344" s="9" t="str">
        <v>b72e97f6</v>
      </c>
      <c r="D344" s="9" t="str">
        <f>_xlfn.XLOOKUP(C344, Content!A:A, Content!C:C, "NONE")</f>
        <v>Hindi</v>
      </c>
      <c r="E344" s="9" t="str">
        <f>_xlfn.XLOOKUP(C344, Content!A:A, Content!D:D, "NONE")</f>
        <v>Action</v>
      </c>
      <c r="H344" s="9">
        <v>10095</v>
      </c>
      <c r="I344" s="10">
        <v>44562</v>
      </c>
      <c r="J344" s="9" t="str">
        <v>b9f74c1c</v>
      </c>
      <c r="K344" s="9" t="str">
        <v>Malayalam</v>
      </c>
      <c r="L344" s="9" t="str">
        <v>Comedy</v>
      </c>
    </row>
    <row r="345" spans="1:12" x14ac:dyDescent="0.3">
      <c r="A345" s="9">
        <v>10032</v>
      </c>
      <c r="B345" s="10">
        <v>45170</v>
      </c>
      <c r="C345" s="9" t="str">
        <v>8ce0be18</v>
      </c>
      <c r="D345" s="9" t="str">
        <f>_xlfn.XLOOKUP(C345, Content!A:A, Content!C:C, "NONE")</f>
        <v>Telugu</v>
      </c>
      <c r="E345" s="9" t="str">
        <f>_xlfn.XLOOKUP(C345, Content!A:A, Content!D:D, "NONE")</f>
        <v>Horror</v>
      </c>
      <c r="H345" s="9">
        <v>10095</v>
      </c>
      <c r="I345" s="10">
        <v>44743</v>
      </c>
      <c r="J345" s="9" t="str">
        <v>53dcee70</v>
      </c>
      <c r="K345" s="9" t="str">
        <v>Kannada</v>
      </c>
      <c r="L345" s="9" t="str">
        <v>Sci-Fi</v>
      </c>
    </row>
    <row r="346" spans="1:12" x14ac:dyDescent="0.3">
      <c r="A346" s="9">
        <v>10032</v>
      </c>
      <c r="B346" s="10">
        <v>44986</v>
      </c>
      <c r="C346" s="9" t="str">
        <v>2560b2d1</v>
      </c>
      <c r="D346" s="9" t="str">
        <f>_xlfn.XLOOKUP(C346, Content!A:A, Content!C:C, "NONE")</f>
        <v>Telugu</v>
      </c>
      <c r="E346" s="9" t="str">
        <f>_xlfn.XLOOKUP(C346, Content!A:A, Content!D:D, "NONE")</f>
        <v>Action</v>
      </c>
      <c r="H346" s="9">
        <v>10096</v>
      </c>
      <c r="I346" s="10">
        <v>44805</v>
      </c>
      <c r="J346" s="9" t="str">
        <v>982b8061</v>
      </c>
      <c r="K346" s="9" t="str">
        <v>Malayalam</v>
      </c>
      <c r="L346" s="9" t="str">
        <v>Comedy</v>
      </c>
    </row>
    <row r="347" spans="1:12" x14ac:dyDescent="0.3">
      <c r="A347" s="9">
        <v>10032</v>
      </c>
      <c r="B347" s="10">
        <v>45383</v>
      </c>
      <c r="C347" s="9" t="str">
        <v>b49e8b74</v>
      </c>
      <c r="D347" s="9" t="str">
        <f>_xlfn.XLOOKUP(C347, Content!A:A, Content!C:C, "NONE")</f>
        <v>English</v>
      </c>
      <c r="E347" s="9" t="str">
        <f>_xlfn.XLOOKUP(C347, Content!A:A, Content!D:D, "NONE")</f>
        <v>Thriller</v>
      </c>
      <c r="H347" s="9">
        <v>10096</v>
      </c>
      <c r="I347" s="10">
        <v>44805</v>
      </c>
      <c r="J347" s="9" t="str">
        <v>fda707e0</v>
      </c>
      <c r="K347" s="9" t="str">
        <v>Tamil</v>
      </c>
      <c r="L347" s="9" t="str">
        <v>Documentary</v>
      </c>
    </row>
    <row r="348" spans="1:12" x14ac:dyDescent="0.3">
      <c r="A348" s="9">
        <v>10032</v>
      </c>
      <c r="B348" s="10">
        <v>45292</v>
      </c>
      <c r="C348" s="9" t="str">
        <v>9452bf77</v>
      </c>
      <c r="D348" s="9" t="str">
        <f>_xlfn.XLOOKUP(C348, Content!A:A, Content!C:C, "NONE")</f>
        <v>English</v>
      </c>
      <c r="E348" s="9" t="str">
        <f>_xlfn.XLOOKUP(C348, Content!A:A, Content!D:D, "NONE")</f>
        <v>Horror</v>
      </c>
      <c r="H348" s="9">
        <v>10097</v>
      </c>
      <c r="I348" s="10">
        <v>44682</v>
      </c>
      <c r="J348" s="9" t="str">
        <v>2e190b5a</v>
      </c>
      <c r="K348" s="9" t="str">
        <v>Tamil</v>
      </c>
      <c r="L348" s="9" t="str">
        <v>Drama</v>
      </c>
    </row>
    <row r="349" spans="1:12" x14ac:dyDescent="0.3">
      <c r="A349" s="9">
        <v>10033</v>
      </c>
      <c r="B349" s="10">
        <v>45292</v>
      </c>
      <c r="C349" s="9" t="str">
        <v>6cec19a5</v>
      </c>
      <c r="D349" s="9" t="str">
        <f>_xlfn.XLOOKUP(C349, Content!A:A, Content!C:C, "NONE")</f>
        <v>Malayalam</v>
      </c>
      <c r="E349" s="9" t="str">
        <f>_xlfn.XLOOKUP(C349, Content!A:A, Content!D:D, "NONE")</f>
        <v>Drama</v>
      </c>
      <c r="H349" s="9">
        <v>10097</v>
      </c>
      <c r="I349" s="10">
        <v>44896</v>
      </c>
      <c r="J349" s="9" t="str">
        <v>982b8061</v>
      </c>
      <c r="K349" s="9" t="str">
        <v>Malayalam</v>
      </c>
      <c r="L349" s="9" t="str">
        <v>Comedy</v>
      </c>
    </row>
    <row r="350" spans="1:12" x14ac:dyDescent="0.3">
      <c r="A350" s="9">
        <v>10033</v>
      </c>
      <c r="B350" s="10">
        <v>45413</v>
      </c>
      <c r="C350" s="9" t="str">
        <v>6d9b457c</v>
      </c>
      <c r="D350" s="9" t="str">
        <f>_xlfn.XLOOKUP(C350, Content!A:A, Content!C:C, "NONE")</f>
        <v>English</v>
      </c>
      <c r="E350" s="9" t="str">
        <f>_xlfn.XLOOKUP(C350, Content!A:A, Content!D:D, "NONE")</f>
        <v>Thriller</v>
      </c>
      <c r="H350" s="9">
        <v>10097</v>
      </c>
      <c r="I350" s="10">
        <v>44593</v>
      </c>
      <c r="J350" s="9" t="str">
        <v>b142e834</v>
      </c>
      <c r="K350" s="9" t="str">
        <v>Hindi</v>
      </c>
      <c r="L350" s="9" t="str">
        <v>Documentary</v>
      </c>
    </row>
    <row r="351" spans="1:12" x14ac:dyDescent="0.3">
      <c r="A351" s="9">
        <v>10033</v>
      </c>
      <c r="B351" s="10">
        <v>45505</v>
      </c>
      <c r="C351" s="9" t="str">
        <v>e2949854</v>
      </c>
      <c r="D351" s="9" t="str">
        <f>_xlfn.XLOOKUP(C351, Content!A:A, Content!C:C, "NONE")</f>
        <v>Malayalam</v>
      </c>
      <c r="E351" s="9" t="str">
        <f>_xlfn.XLOOKUP(C351, Content!A:A, Content!D:D, "NONE")</f>
        <v>Documentary</v>
      </c>
      <c r="H351" s="9">
        <v>10097</v>
      </c>
      <c r="I351" s="10">
        <v>44805</v>
      </c>
      <c r="J351" s="9" t="str">
        <v>e24dee1d</v>
      </c>
      <c r="K351" s="9" t="str">
        <v>Telugu</v>
      </c>
      <c r="L351" s="9" t="str">
        <v>Documentary</v>
      </c>
    </row>
    <row r="352" spans="1:12" x14ac:dyDescent="0.3">
      <c r="A352" s="9">
        <v>10033</v>
      </c>
      <c r="B352" s="10">
        <v>45627</v>
      </c>
      <c r="C352" s="9" t="str">
        <v>921da29a</v>
      </c>
      <c r="D352" s="9" t="str">
        <f>_xlfn.XLOOKUP(C352, Content!A:A, Content!C:C, "NONE")</f>
        <v>English</v>
      </c>
      <c r="E352" s="9" t="str">
        <f>_xlfn.XLOOKUP(C352, Content!A:A, Content!D:D, "NONE")</f>
        <v>Horror</v>
      </c>
      <c r="H352" s="9">
        <v>10098</v>
      </c>
      <c r="I352" s="10">
        <v>44621</v>
      </c>
      <c r="J352" s="9" t="str">
        <v>92becfc7</v>
      </c>
      <c r="K352" s="9" t="str">
        <v>Hindi</v>
      </c>
      <c r="L352" s="9" t="str">
        <v>Sci-Fi</v>
      </c>
    </row>
    <row r="353" spans="1:12" x14ac:dyDescent="0.3">
      <c r="A353" s="9">
        <v>10033</v>
      </c>
      <c r="B353" s="10">
        <v>45627</v>
      </c>
      <c r="C353" s="9" t="str">
        <v>607da286</v>
      </c>
      <c r="D353" s="9" t="str">
        <f>_xlfn.XLOOKUP(C353, Content!A:A, Content!C:C, "NONE")</f>
        <v>Kannada</v>
      </c>
      <c r="E353" s="9" t="str">
        <f>_xlfn.XLOOKUP(C353, Content!A:A, Content!D:D, "NONE")</f>
        <v>Drama</v>
      </c>
      <c r="H353" s="9">
        <v>10098</v>
      </c>
      <c r="I353" s="10">
        <v>44866</v>
      </c>
      <c r="J353" s="9" t="str">
        <v>10101146</v>
      </c>
      <c r="K353" s="9" t="str">
        <v>Telugu</v>
      </c>
      <c r="L353" s="9" t="str">
        <v>Comedy</v>
      </c>
    </row>
    <row r="354" spans="1:12" x14ac:dyDescent="0.3">
      <c r="A354" s="9">
        <v>10033</v>
      </c>
      <c r="B354" s="10">
        <v>44986</v>
      </c>
      <c r="C354" s="9" t="str">
        <v>35e41ff6</v>
      </c>
      <c r="D354" s="9" t="str">
        <f>_xlfn.XLOOKUP(C354, Content!A:A, Content!C:C, "NONE")</f>
        <v>Telugu</v>
      </c>
      <c r="E354" s="9" t="str">
        <f>_xlfn.XLOOKUP(C354, Content!A:A, Content!D:D, "NONE")</f>
        <v>Romance</v>
      </c>
      <c r="H354" s="9">
        <v>10098</v>
      </c>
      <c r="I354" s="10">
        <v>44621</v>
      </c>
      <c r="J354" s="9" t="str">
        <v>921da29a</v>
      </c>
      <c r="K354" s="9" t="str">
        <v>English</v>
      </c>
      <c r="L354" s="9" t="str">
        <v>Horror</v>
      </c>
    </row>
    <row r="355" spans="1:12" x14ac:dyDescent="0.3">
      <c r="A355" s="9">
        <v>10033</v>
      </c>
      <c r="B355" s="10">
        <v>44774</v>
      </c>
      <c r="C355" s="9" t="str">
        <v>92becfc7</v>
      </c>
      <c r="D355" s="9" t="str">
        <f>_xlfn.XLOOKUP(C355, Content!A:A, Content!C:C, "NONE")</f>
        <v>Hindi</v>
      </c>
      <c r="E355" s="9" t="str">
        <f>_xlfn.XLOOKUP(C355, Content!A:A, Content!D:D, "NONE")</f>
        <v>Sci-Fi</v>
      </c>
      <c r="H355" s="9">
        <v>10099</v>
      </c>
      <c r="I355" s="10">
        <v>44835</v>
      </c>
      <c r="J355" s="9" t="str">
        <v>af4e0c6c</v>
      </c>
      <c r="K355" s="9" t="str">
        <v>Tamil</v>
      </c>
      <c r="L355" s="9" t="str">
        <v>Drama</v>
      </c>
    </row>
    <row r="356" spans="1:12" x14ac:dyDescent="0.3">
      <c r="A356" s="9">
        <v>10033</v>
      </c>
      <c r="B356" s="10">
        <v>45108</v>
      </c>
      <c r="C356" s="9" t="str">
        <v>9452bf77</v>
      </c>
      <c r="D356" s="9" t="str">
        <f>_xlfn.XLOOKUP(C356, Content!A:A, Content!C:C, "NONE")</f>
        <v>English</v>
      </c>
      <c r="E356" s="9" t="str">
        <f>_xlfn.XLOOKUP(C356, Content!A:A, Content!D:D, "NONE")</f>
        <v>Horror</v>
      </c>
      <c r="H356" s="9">
        <v>10099</v>
      </c>
      <c r="I356" s="10">
        <v>44805</v>
      </c>
      <c r="J356" s="9" t="str">
        <v>fa1a76a3</v>
      </c>
      <c r="K356" s="9" t="str">
        <v>Tamil</v>
      </c>
      <c r="L356" s="9" t="str">
        <v>Action</v>
      </c>
    </row>
    <row r="357" spans="1:12" x14ac:dyDescent="0.3">
      <c r="A357" s="9">
        <v>10033</v>
      </c>
      <c r="B357" s="10">
        <v>44621</v>
      </c>
      <c r="C357" s="9" t="str">
        <v>6148f50b</v>
      </c>
      <c r="D357" s="9" t="str">
        <f>_xlfn.XLOOKUP(C357, Content!A:A, Content!C:C, "NONE")</f>
        <v>Tamil</v>
      </c>
      <c r="E357" s="9" t="str">
        <f>_xlfn.XLOOKUP(C357, Content!A:A, Content!D:D, "NONE")</f>
        <v>Comedy</v>
      </c>
      <c r="H357" s="9">
        <v>10099</v>
      </c>
      <c r="I357" s="10">
        <v>44621</v>
      </c>
      <c r="J357" s="9" t="str">
        <v>3abe3a47</v>
      </c>
      <c r="K357" s="9" t="str">
        <v>English</v>
      </c>
      <c r="L357" s="9" t="str">
        <v>Romance</v>
      </c>
    </row>
    <row r="358" spans="1:12" x14ac:dyDescent="0.3">
      <c r="A358" s="9">
        <v>10033</v>
      </c>
      <c r="B358" s="10">
        <v>45047</v>
      </c>
      <c r="C358" s="9" t="str">
        <v>40fb817f</v>
      </c>
      <c r="D358" s="9" t="str">
        <f>_xlfn.XLOOKUP(C358, Content!A:A, Content!C:C, "NONE")</f>
        <v>Kannada</v>
      </c>
      <c r="E358" s="9" t="str">
        <f>_xlfn.XLOOKUP(C358, Content!A:A, Content!D:D, "NONE")</f>
        <v>Thriller</v>
      </c>
      <c r="H358" s="9">
        <v>10099</v>
      </c>
      <c r="I358" s="10">
        <v>44743</v>
      </c>
      <c r="J358" s="9" t="str">
        <v>cc9d9893</v>
      </c>
      <c r="K358" s="9" t="str">
        <v>Malayalam</v>
      </c>
      <c r="L358" s="9" t="str">
        <v>Action</v>
      </c>
    </row>
    <row r="359" spans="1:12" x14ac:dyDescent="0.3">
      <c r="A359" s="9">
        <v>10033</v>
      </c>
      <c r="B359" s="10">
        <v>45444</v>
      </c>
      <c r="C359" s="9" t="str">
        <v>8ab4abc6</v>
      </c>
      <c r="D359" s="9" t="str">
        <f>_xlfn.XLOOKUP(C359, Content!A:A, Content!C:C, "NONE")</f>
        <v>Kannada</v>
      </c>
      <c r="E359" s="9" t="str">
        <f>_xlfn.XLOOKUP(C359, Content!A:A, Content!D:D, "NONE")</f>
        <v>Drama</v>
      </c>
      <c r="H359" s="9">
        <v>10099</v>
      </c>
      <c r="I359" s="10">
        <v>44866</v>
      </c>
      <c r="J359" s="9" t="str">
        <v>e2949854</v>
      </c>
      <c r="K359" s="9" t="str">
        <v>Malayalam</v>
      </c>
      <c r="L359" s="9" t="str">
        <v>Documentary</v>
      </c>
    </row>
    <row r="360" spans="1:12" x14ac:dyDescent="0.3">
      <c r="A360" s="9">
        <v>10033</v>
      </c>
      <c r="B360" s="10">
        <v>44774</v>
      </c>
      <c r="C360" s="9" t="str">
        <v>40e9137d</v>
      </c>
      <c r="D360" s="9" t="str">
        <f>_xlfn.XLOOKUP(C360, Content!A:A, Content!C:C, "NONE")</f>
        <v>Telugu</v>
      </c>
      <c r="E360" s="9" t="str">
        <f>_xlfn.XLOOKUP(C360, Content!A:A, Content!D:D, "NONE")</f>
        <v>Sci-Fi</v>
      </c>
      <c r="H360" s="9">
        <v>10101</v>
      </c>
      <c r="I360" s="10">
        <v>44713</v>
      </c>
      <c r="J360" s="9" t="str">
        <v>c5000cc1</v>
      </c>
      <c r="K360" s="9" t="str">
        <v>Malayalam</v>
      </c>
      <c r="L360" s="9" t="str">
        <v>Comedy</v>
      </c>
    </row>
    <row r="361" spans="1:12" x14ac:dyDescent="0.3">
      <c r="A361" s="9">
        <v>10033</v>
      </c>
      <c r="B361" s="10">
        <v>45505</v>
      </c>
      <c r="C361" s="9" t="str">
        <v>fc3255a1</v>
      </c>
      <c r="D361" s="9" t="str">
        <f>_xlfn.XLOOKUP(C361, Content!A:A, Content!C:C, "NONE")</f>
        <v>English</v>
      </c>
      <c r="E361" s="9" t="str">
        <f>_xlfn.XLOOKUP(C361, Content!A:A, Content!D:D, "NONE")</f>
        <v>Horror</v>
      </c>
      <c r="H361" s="9">
        <v>10101</v>
      </c>
      <c r="I361" s="10">
        <v>44621</v>
      </c>
      <c r="J361" s="9" t="str">
        <v>8ab4abc6</v>
      </c>
      <c r="K361" s="9" t="str">
        <v>Kannada</v>
      </c>
      <c r="L361" s="9" t="str">
        <v>Drama</v>
      </c>
    </row>
    <row r="362" spans="1:12" x14ac:dyDescent="0.3">
      <c r="A362" s="9">
        <v>10033</v>
      </c>
      <c r="B362" s="10">
        <v>45383</v>
      </c>
      <c r="C362" s="9" t="str">
        <v>ed012678</v>
      </c>
      <c r="D362" s="9" t="str">
        <f>_xlfn.XLOOKUP(C362, Content!A:A, Content!C:C, "NONE")</f>
        <v>Telugu</v>
      </c>
      <c r="E362" s="9" t="str">
        <f>_xlfn.XLOOKUP(C362, Content!A:A, Content!D:D, "NONE")</f>
        <v>Thriller</v>
      </c>
      <c r="H362" s="9">
        <v>10101</v>
      </c>
      <c r="I362" s="10">
        <v>44682</v>
      </c>
      <c r="J362" s="9" t="str">
        <v>872a4423</v>
      </c>
      <c r="K362" s="9" t="str">
        <v>Hindi</v>
      </c>
      <c r="L362" s="9" t="str">
        <v>Horror</v>
      </c>
    </row>
    <row r="363" spans="1:12" x14ac:dyDescent="0.3">
      <c r="A363" s="9">
        <v>10033</v>
      </c>
      <c r="B363" s="10">
        <v>44743</v>
      </c>
      <c r="C363" s="9" t="str">
        <v>d6e6f4af</v>
      </c>
      <c r="D363" s="9" t="str">
        <f>_xlfn.XLOOKUP(C363, Content!A:A, Content!C:C, "NONE")</f>
        <v>Malayalam</v>
      </c>
      <c r="E363" s="9" t="str">
        <f>_xlfn.XLOOKUP(C363, Content!A:A, Content!D:D, "NONE")</f>
        <v>Action</v>
      </c>
      <c r="H363" s="9">
        <v>10101</v>
      </c>
      <c r="I363" s="10">
        <v>44682</v>
      </c>
      <c r="J363" s="9" t="str">
        <v>9452bf77</v>
      </c>
      <c r="K363" s="9" t="str">
        <v>English</v>
      </c>
      <c r="L363" s="9" t="str">
        <v>Horror</v>
      </c>
    </row>
    <row r="364" spans="1:12" x14ac:dyDescent="0.3">
      <c r="A364" s="9">
        <v>10034</v>
      </c>
      <c r="B364" s="10">
        <v>44805</v>
      </c>
      <c r="C364" s="9" t="str">
        <v>c1fb785c</v>
      </c>
      <c r="D364" s="9" t="str">
        <f>_xlfn.XLOOKUP(C364, Content!A:A, Content!C:C, "NONE")</f>
        <v>Malayalam</v>
      </c>
      <c r="E364" s="9" t="str">
        <f>_xlfn.XLOOKUP(C364, Content!A:A, Content!D:D, "NONE")</f>
        <v>Action</v>
      </c>
      <c r="H364" s="9">
        <v>10101</v>
      </c>
      <c r="I364" s="10">
        <v>44866</v>
      </c>
      <c r="J364" s="9" t="str">
        <v>b142e834</v>
      </c>
      <c r="K364" s="9" t="str">
        <v>Hindi</v>
      </c>
      <c r="L364" s="9" t="str">
        <v>Documentary</v>
      </c>
    </row>
    <row r="365" spans="1:12" x14ac:dyDescent="0.3">
      <c r="A365" s="9">
        <v>10034</v>
      </c>
      <c r="B365" s="10">
        <v>45139</v>
      </c>
      <c r="C365" s="9" t="str">
        <v>c5000cc1</v>
      </c>
      <c r="D365" s="9" t="str">
        <f>_xlfn.XLOOKUP(C365, Content!A:A, Content!C:C, "NONE")</f>
        <v>Malayalam</v>
      </c>
      <c r="E365" s="9" t="str">
        <f>_xlfn.XLOOKUP(C365, Content!A:A, Content!D:D, "NONE")</f>
        <v>Comedy</v>
      </c>
      <c r="H365" s="9">
        <v>10101</v>
      </c>
      <c r="I365" s="10">
        <v>44593</v>
      </c>
      <c r="J365" s="9" t="str">
        <v>0be1e40e</v>
      </c>
      <c r="K365" s="9" t="str">
        <v>Telugu</v>
      </c>
      <c r="L365" s="9" t="str">
        <v>Drama</v>
      </c>
    </row>
    <row r="366" spans="1:12" x14ac:dyDescent="0.3">
      <c r="A366" s="9">
        <v>10034</v>
      </c>
      <c r="B366" s="10">
        <v>45108</v>
      </c>
      <c r="C366" s="9" t="str">
        <v>b9f74c1c</v>
      </c>
      <c r="D366" s="9" t="str">
        <f>_xlfn.XLOOKUP(C366, Content!A:A, Content!C:C, "NONE")</f>
        <v>Malayalam</v>
      </c>
      <c r="E366" s="9" t="str">
        <f>_xlfn.XLOOKUP(C366, Content!A:A, Content!D:D, "NONE")</f>
        <v>Comedy</v>
      </c>
      <c r="H366" s="9">
        <v>10101</v>
      </c>
      <c r="I366" s="10">
        <v>44805</v>
      </c>
      <c r="J366" s="9" t="str">
        <v>e24dee1d</v>
      </c>
      <c r="K366" s="9" t="str">
        <v>Telugu</v>
      </c>
      <c r="L366" s="9" t="str">
        <v>Documentary</v>
      </c>
    </row>
    <row r="367" spans="1:12" x14ac:dyDescent="0.3">
      <c r="A367" s="9">
        <v>10034</v>
      </c>
      <c r="B367" s="10">
        <v>45536</v>
      </c>
      <c r="C367" s="9" t="str">
        <v>7e543bc4</v>
      </c>
      <c r="D367" s="9" t="str">
        <f>_xlfn.XLOOKUP(C367, Content!A:A, Content!C:C, "NONE")</f>
        <v>Malayalam</v>
      </c>
      <c r="E367" s="9" t="str">
        <f>_xlfn.XLOOKUP(C367, Content!A:A, Content!D:D, "NONE")</f>
        <v>Drama</v>
      </c>
      <c r="H367" s="9">
        <v>10101</v>
      </c>
      <c r="I367" s="10">
        <v>44713</v>
      </c>
      <c r="J367" s="9" t="str">
        <v>5833d4f3</v>
      </c>
      <c r="K367" s="9" t="str">
        <v>Malayalam</v>
      </c>
      <c r="L367" s="9" t="str">
        <v>Horror</v>
      </c>
    </row>
    <row r="368" spans="1:12" x14ac:dyDescent="0.3">
      <c r="A368" s="9">
        <v>10034</v>
      </c>
      <c r="B368" s="10">
        <v>45474</v>
      </c>
      <c r="C368" s="9" t="str">
        <v>9544ce3b</v>
      </c>
      <c r="D368" s="9" t="str">
        <f>_xlfn.XLOOKUP(C368, Content!A:A, Content!C:C, "NONE")</f>
        <v>English</v>
      </c>
      <c r="E368" s="9" t="str">
        <f>_xlfn.XLOOKUP(C368, Content!A:A, Content!D:D, "NONE")</f>
        <v>Horror</v>
      </c>
      <c r="H368" s="9">
        <v>10102</v>
      </c>
      <c r="I368" s="10">
        <v>44866</v>
      </c>
      <c r="J368" s="9" t="str">
        <v>40e9137d</v>
      </c>
      <c r="K368" s="9" t="str">
        <v>Telugu</v>
      </c>
      <c r="L368" s="9" t="str">
        <v>Sci-Fi</v>
      </c>
    </row>
    <row r="369" spans="1:12" x14ac:dyDescent="0.3">
      <c r="A369" s="9">
        <v>10034</v>
      </c>
      <c r="B369" s="10">
        <v>45566</v>
      </c>
      <c r="C369" s="9" t="str">
        <v>40e9137d</v>
      </c>
      <c r="D369" s="9" t="str">
        <f>_xlfn.XLOOKUP(C369, Content!A:A, Content!C:C, "NONE")</f>
        <v>Telugu</v>
      </c>
      <c r="E369" s="9" t="str">
        <f>_xlfn.XLOOKUP(C369, Content!A:A, Content!D:D, "NONE")</f>
        <v>Sci-Fi</v>
      </c>
      <c r="H369" s="9">
        <v>10102</v>
      </c>
      <c r="I369" s="10">
        <v>44593</v>
      </c>
      <c r="J369" s="9" t="str">
        <v>67b09f1b</v>
      </c>
      <c r="K369" s="9" t="str">
        <v>English</v>
      </c>
      <c r="L369" s="9" t="str">
        <v>Horror</v>
      </c>
    </row>
    <row r="370" spans="1:12" x14ac:dyDescent="0.3">
      <c r="A370" s="9">
        <v>10034</v>
      </c>
      <c r="B370" s="10">
        <v>44652</v>
      </c>
      <c r="C370" s="9" t="str">
        <v>7bc7f2c7</v>
      </c>
      <c r="D370" s="9" t="str">
        <f>_xlfn.XLOOKUP(C370, Content!A:A, Content!C:C, "NONE")</f>
        <v>Tamil</v>
      </c>
      <c r="E370" s="9" t="str">
        <f>_xlfn.XLOOKUP(C370, Content!A:A, Content!D:D, "NONE")</f>
        <v>Drama</v>
      </c>
      <c r="H370" s="9">
        <v>10102</v>
      </c>
      <c r="I370" s="10">
        <v>44682</v>
      </c>
      <c r="J370" s="9" t="str">
        <v>34ac25b9</v>
      </c>
      <c r="K370" s="9" t="str">
        <v>Kannada</v>
      </c>
      <c r="L370" s="9" t="str">
        <v>Documentary</v>
      </c>
    </row>
    <row r="371" spans="1:12" x14ac:dyDescent="0.3">
      <c r="A371" s="9">
        <v>10034</v>
      </c>
      <c r="B371" s="10">
        <v>45047</v>
      </c>
      <c r="C371" s="9" t="str">
        <v>fd1ad95a</v>
      </c>
      <c r="D371" s="9" t="str">
        <f>_xlfn.XLOOKUP(C371, Content!A:A, Content!C:C, "NONE")</f>
        <v>English</v>
      </c>
      <c r="E371" s="9" t="str">
        <f>_xlfn.XLOOKUP(C371, Content!A:A, Content!D:D, "NONE")</f>
        <v>Romance</v>
      </c>
      <c r="H371" s="9">
        <v>10102</v>
      </c>
      <c r="I371" s="10">
        <v>44562</v>
      </c>
      <c r="J371" s="9" t="str">
        <v>5833d4f3</v>
      </c>
      <c r="K371" s="9" t="str">
        <v>Malayalam</v>
      </c>
      <c r="L371" s="9" t="str">
        <v>Horror</v>
      </c>
    </row>
    <row r="372" spans="1:12" x14ac:dyDescent="0.3">
      <c r="A372" s="9">
        <v>10034</v>
      </c>
      <c r="B372" s="10">
        <v>44621</v>
      </c>
      <c r="C372" s="9" t="str">
        <v>2fa395f5</v>
      </c>
      <c r="D372" s="9" t="str">
        <f>_xlfn.XLOOKUP(C372, Content!A:A, Content!C:C, "NONE")</f>
        <v>Telugu</v>
      </c>
      <c r="E372" s="9" t="str">
        <f>_xlfn.XLOOKUP(C372, Content!A:A, Content!D:D, "NONE")</f>
        <v>Action</v>
      </c>
      <c r="H372" s="9">
        <v>10103</v>
      </c>
      <c r="I372" s="10">
        <v>44743</v>
      </c>
      <c r="J372" s="9" t="str">
        <v>459528e0</v>
      </c>
      <c r="K372" s="9" t="str">
        <v>English</v>
      </c>
      <c r="L372" s="9" t="str">
        <v>Documentary</v>
      </c>
    </row>
    <row r="373" spans="1:12" x14ac:dyDescent="0.3">
      <c r="A373" s="9">
        <v>10034</v>
      </c>
      <c r="B373" s="10">
        <v>45627</v>
      </c>
      <c r="C373" s="9" t="str">
        <v>2aac9072</v>
      </c>
      <c r="D373" s="9" t="str">
        <f>_xlfn.XLOOKUP(C373, Content!A:A, Content!C:C, "NONE")</f>
        <v>English</v>
      </c>
      <c r="E373" s="9" t="str">
        <f>_xlfn.XLOOKUP(C373, Content!A:A, Content!D:D, "NONE")</f>
        <v>Comedy</v>
      </c>
      <c r="H373" s="9">
        <v>10104</v>
      </c>
      <c r="I373" s="10">
        <v>44621</v>
      </c>
      <c r="J373" s="9" t="str">
        <v>e9c2f251</v>
      </c>
      <c r="K373" s="9" t="str">
        <v>Telugu</v>
      </c>
      <c r="L373" s="9" t="str">
        <v>Sci-Fi</v>
      </c>
    </row>
    <row r="374" spans="1:12" x14ac:dyDescent="0.3">
      <c r="A374" s="9">
        <v>10034</v>
      </c>
      <c r="B374" s="10">
        <v>44652</v>
      </c>
      <c r="C374" s="9" t="str">
        <v>1b7fe76a</v>
      </c>
      <c r="D374" s="9" t="str">
        <f>_xlfn.XLOOKUP(C374, Content!A:A, Content!C:C, "NONE")</f>
        <v>Kannada</v>
      </c>
      <c r="E374" s="9" t="str">
        <f>_xlfn.XLOOKUP(C374, Content!A:A, Content!D:D, "NONE")</f>
        <v>Thriller</v>
      </c>
      <c r="H374" s="9">
        <v>10104</v>
      </c>
      <c r="I374" s="10">
        <v>44652</v>
      </c>
      <c r="J374" s="9" t="str">
        <v>a4c168f1</v>
      </c>
      <c r="K374" s="9" t="str">
        <v>Telugu</v>
      </c>
      <c r="L374" s="9" t="str">
        <v>Drama</v>
      </c>
    </row>
    <row r="375" spans="1:12" x14ac:dyDescent="0.3">
      <c r="A375" s="9">
        <v>10035</v>
      </c>
      <c r="B375" s="10">
        <v>45413</v>
      </c>
      <c r="C375" s="9" t="str">
        <v>f1c74cb8</v>
      </c>
      <c r="D375" s="9" t="str">
        <f>_xlfn.XLOOKUP(C375, Content!A:A, Content!C:C, "NONE")</f>
        <v>Kannada</v>
      </c>
      <c r="E375" s="9" t="str">
        <f>_xlfn.XLOOKUP(C375, Content!A:A, Content!D:D, "NONE")</f>
        <v>Action</v>
      </c>
      <c r="H375" s="9">
        <v>10104</v>
      </c>
      <c r="I375" s="10">
        <v>44682</v>
      </c>
      <c r="J375" s="9" t="str">
        <v>5c52d1ad</v>
      </c>
      <c r="K375" s="9" t="str">
        <v>Telugu</v>
      </c>
      <c r="L375" s="9" t="str">
        <v>Comedy</v>
      </c>
    </row>
    <row r="376" spans="1:12" x14ac:dyDescent="0.3">
      <c r="A376" s="9">
        <v>10035</v>
      </c>
      <c r="B376" s="10">
        <v>45413</v>
      </c>
      <c r="C376" s="9" t="str">
        <v>75fa1246</v>
      </c>
      <c r="D376" s="9" t="str">
        <f>_xlfn.XLOOKUP(C376, Content!A:A, Content!C:C, "NONE")</f>
        <v>Tamil</v>
      </c>
      <c r="E376" s="9" t="str">
        <f>_xlfn.XLOOKUP(C376, Content!A:A, Content!D:D, "NONE")</f>
        <v>Documentary</v>
      </c>
      <c r="H376" s="9">
        <v>10104</v>
      </c>
      <c r="I376" s="10">
        <v>44713</v>
      </c>
      <c r="J376" s="9" t="str">
        <v>6fc6d737</v>
      </c>
      <c r="K376" s="9" t="str">
        <v>Malayalam</v>
      </c>
      <c r="L376" s="9" t="str">
        <v>Comedy</v>
      </c>
    </row>
    <row r="377" spans="1:12" x14ac:dyDescent="0.3">
      <c r="A377" s="9">
        <v>10035</v>
      </c>
      <c r="B377" s="10">
        <v>44774</v>
      </c>
      <c r="C377" s="9" t="str">
        <v>591bdfe5</v>
      </c>
      <c r="D377" s="9" t="str">
        <f>_xlfn.XLOOKUP(C377, Content!A:A, Content!C:C, "NONE")</f>
        <v>Kannada</v>
      </c>
      <c r="E377" s="9" t="str">
        <f>_xlfn.XLOOKUP(C377, Content!A:A, Content!D:D, "NONE")</f>
        <v>Drama</v>
      </c>
      <c r="H377" s="9">
        <v>10105</v>
      </c>
      <c r="I377" s="10">
        <v>44774</v>
      </c>
      <c r="J377" s="9" t="str">
        <v>c5000cc1</v>
      </c>
      <c r="K377" s="9" t="str">
        <v>Malayalam</v>
      </c>
      <c r="L377" s="9" t="str">
        <v>Comedy</v>
      </c>
    </row>
    <row r="378" spans="1:12" x14ac:dyDescent="0.3">
      <c r="A378" s="9">
        <v>10035</v>
      </c>
      <c r="B378" s="10">
        <v>45047</v>
      </c>
      <c r="C378" s="9" t="str">
        <v>a4c168f1</v>
      </c>
      <c r="D378" s="9" t="str">
        <f>_xlfn.XLOOKUP(C378, Content!A:A, Content!C:C, "NONE")</f>
        <v>Telugu</v>
      </c>
      <c r="E378" s="9" t="str">
        <f>_xlfn.XLOOKUP(C378, Content!A:A, Content!D:D, "NONE")</f>
        <v>Drama</v>
      </c>
      <c r="H378" s="9">
        <v>10106</v>
      </c>
      <c r="I378" s="10">
        <v>44866</v>
      </c>
      <c r="J378" s="9" t="str">
        <v>b72e97f6</v>
      </c>
      <c r="K378" s="9" t="str">
        <v>Hindi</v>
      </c>
      <c r="L378" s="9" t="str">
        <v>Action</v>
      </c>
    </row>
    <row r="379" spans="1:12" x14ac:dyDescent="0.3">
      <c r="A379" s="9">
        <v>10035</v>
      </c>
      <c r="B379" s="10">
        <v>45200</v>
      </c>
      <c r="C379" s="9" t="str">
        <v>c9f9dfdb</v>
      </c>
      <c r="D379" s="9" t="str">
        <f>_xlfn.XLOOKUP(C379, Content!A:A, Content!C:C, "NONE")</f>
        <v>Kannada</v>
      </c>
      <c r="E379" s="9" t="str">
        <f>_xlfn.XLOOKUP(C379, Content!A:A, Content!D:D, "NONE")</f>
        <v>Horror</v>
      </c>
      <c r="H379" s="9">
        <v>10106</v>
      </c>
      <c r="I379" s="10">
        <v>44682</v>
      </c>
      <c r="J379" s="9" t="str">
        <v>c5000cc1</v>
      </c>
      <c r="K379" s="9" t="str">
        <v>Malayalam</v>
      </c>
      <c r="L379" s="9" t="str">
        <v>Comedy</v>
      </c>
    </row>
    <row r="380" spans="1:12" x14ac:dyDescent="0.3">
      <c r="A380" s="9">
        <v>10036</v>
      </c>
      <c r="B380" s="10">
        <v>44986</v>
      </c>
      <c r="C380" s="9" t="str">
        <v>fc3255a1</v>
      </c>
      <c r="D380" s="9" t="str">
        <f>_xlfn.XLOOKUP(C380, Content!A:A, Content!C:C, "NONE")</f>
        <v>English</v>
      </c>
      <c r="E380" s="9" t="str">
        <f>_xlfn.XLOOKUP(C380, Content!A:A, Content!D:D, "NONE")</f>
        <v>Horror</v>
      </c>
      <c r="H380" s="9">
        <v>10106</v>
      </c>
      <c r="I380" s="10">
        <v>44866</v>
      </c>
      <c r="J380" s="9" t="str">
        <v>3abe3a47</v>
      </c>
      <c r="K380" s="9" t="str">
        <v>English</v>
      </c>
      <c r="L380" s="9" t="str">
        <v>Romance</v>
      </c>
    </row>
    <row r="381" spans="1:12" x14ac:dyDescent="0.3">
      <c r="A381" s="9">
        <v>10036</v>
      </c>
      <c r="B381" s="10">
        <v>45597</v>
      </c>
      <c r="C381" s="9" t="str">
        <v>19351768</v>
      </c>
      <c r="D381" s="9" t="str">
        <f>_xlfn.XLOOKUP(C381, Content!A:A, Content!C:C, "NONE")</f>
        <v>Malayalam</v>
      </c>
      <c r="E381" s="9" t="str">
        <f>_xlfn.XLOOKUP(C381, Content!A:A, Content!D:D, "NONE")</f>
        <v>Thriller</v>
      </c>
      <c r="H381" s="9">
        <v>10106</v>
      </c>
      <c r="I381" s="10">
        <v>44866</v>
      </c>
      <c r="J381" s="9" t="str">
        <v>f6d69d19</v>
      </c>
      <c r="K381" s="9" t="str">
        <v>English</v>
      </c>
      <c r="L381" s="9" t="str">
        <v>Comedy</v>
      </c>
    </row>
    <row r="382" spans="1:12" x14ac:dyDescent="0.3">
      <c r="A382" s="9">
        <v>10036</v>
      </c>
      <c r="B382" s="10">
        <v>44958</v>
      </c>
      <c r="C382" s="9" t="str">
        <v>4cfd0dd8</v>
      </c>
      <c r="D382" s="9" t="str">
        <f>_xlfn.XLOOKUP(C382, Content!A:A, Content!C:C, "NONE")</f>
        <v>Kannada</v>
      </c>
      <c r="E382" s="9" t="str">
        <f>_xlfn.XLOOKUP(C382, Content!A:A, Content!D:D, "NONE")</f>
        <v>Documentary</v>
      </c>
      <c r="H382" s="9">
        <v>10106</v>
      </c>
      <c r="I382" s="10">
        <v>44621</v>
      </c>
      <c r="J382" s="9" t="str">
        <v>fe99e0ba</v>
      </c>
      <c r="K382" s="9" t="str">
        <v>English</v>
      </c>
      <c r="L382" s="9" t="str">
        <v>Horror</v>
      </c>
    </row>
    <row r="383" spans="1:12" x14ac:dyDescent="0.3">
      <c r="A383" s="9">
        <v>10036</v>
      </c>
      <c r="B383" s="10">
        <v>45566</v>
      </c>
      <c r="C383" s="9" t="str">
        <v>577b4107</v>
      </c>
      <c r="D383" s="9" t="str">
        <f>_xlfn.XLOOKUP(C383, Content!A:A, Content!C:C, "NONE")</f>
        <v>Malayalam</v>
      </c>
      <c r="E383" s="9" t="str">
        <f>_xlfn.XLOOKUP(C383, Content!A:A, Content!D:D, "NONE")</f>
        <v>Sci-Fi</v>
      </c>
      <c r="H383" s="9">
        <v>10107</v>
      </c>
      <c r="I383" s="10">
        <v>44743</v>
      </c>
      <c r="J383" s="9" t="str">
        <v>7e543bc4</v>
      </c>
      <c r="K383" s="9" t="str">
        <v>Malayalam</v>
      </c>
      <c r="L383" s="9" t="str">
        <v>Drama</v>
      </c>
    </row>
    <row r="384" spans="1:12" x14ac:dyDescent="0.3">
      <c r="A384" s="9">
        <v>10036</v>
      </c>
      <c r="B384" s="10">
        <v>45231</v>
      </c>
      <c r="C384" s="9" t="str">
        <v>2f9c6d63</v>
      </c>
      <c r="D384" s="9" t="str">
        <f>_xlfn.XLOOKUP(C384, Content!A:A, Content!C:C, "NONE")</f>
        <v>Tamil</v>
      </c>
      <c r="E384" s="9" t="str">
        <f>_xlfn.XLOOKUP(C384, Content!A:A, Content!D:D, "NONE")</f>
        <v>Sci-Fi</v>
      </c>
      <c r="H384" s="9">
        <v>10107</v>
      </c>
      <c r="I384" s="10">
        <v>44774</v>
      </c>
      <c r="J384" s="9" t="str">
        <v>7fc77e90</v>
      </c>
      <c r="K384" s="9" t="str">
        <v>Malayalam</v>
      </c>
      <c r="L384" s="9" t="str">
        <v>Romance</v>
      </c>
    </row>
    <row r="385" spans="1:12" x14ac:dyDescent="0.3">
      <c r="A385" s="9">
        <v>10036</v>
      </c>
      <c r="B385" s="10">
        <v>45017</v>
      </c>
      <c r="C385" s="9" t="str">
        <v>2e190b5a</v>
      </c>
      <c r="D385" s="9" t="str">
        <f>_xlfn.XLOOKUP(C385, Content!A:A, Content!C:C, "NONE")</f>
        <v>Tamil</v>
      </c>
      <c r="E385" s="9" t="str">
        <f>_xlfn.XLOOKUP(C385, Content!A:A, Content!D:D, "NONE")</f>
        <v>Drama</v>
      </c>
      <c r="H385" s="9">
        <v>10107</v>
      </c>
      <c r="I385" s="10">
        <v>44713</v>
      </c>
      <c r="J385" s="9" t="str">
        <v>fd1ad95a</v>
      </c>
      <c r="K385" s="9" t="str">
        <v>English</v>
      </c>
      <c r="L385" s="9" t="str">
        <v>Romance</v>
      </c>
    </row>
    <row r="386" spans="1:12" x14ac:dyDescent="0.3">
      <c r="A386" s="9">
        <v>10036</v>
      </c>
      <c r="B386" s="10">
        <v>45047</v>
      </c>
      <c r="C386" s="9" t="str">
        <v>9452bf77</v>
      </c>
      <c r="D386" s="9" t="str">
        <f>_xlfn.XLOOKUP(C386, Content!A:A, Content!C:C, "NONE")</f>
        <v>English</v>
      </c>
      <c r="E386" s="9" t="str">
        <f>_xlfn.XLOOKUP(C386, Content!A:A, Content!D:D, "NONE")</f>
        <v>Horror</v>
      </c>
      <c r="H386" s="9">
        <v>10107</v>
      </c>
      <c r="I386" s="10">
        <v>44621</v>
      </c>
      <c r="J386" s="9" t="str">
        <v>5b93d799</v>
      </c>
      <c r="K386" s="9" t="str">
        <v>English</v>
      </c>
      <c r="L386" s="9" t="str">
        <v>Drama</v>
      </c>
    </row>
    <row r="387" spans="1:12" x14ac:dyDescent="0.3">
      <c r="A387" s="9">
        <v>10036</v>
      </c>
      <c r="B387" s="10">
        <v>45536</v>
      </c>
      <c r="C387" s="9" t="str">
        <v>07976026</v>
      </c>
      <c r="D387" s="9" t="str">
        <f>_xlfn.XLOOKUP(C387, Content!A:A, Content!C:C, "NONE")</f>
        <v>Malayalam</v>
      </c>
      <c r="E387" s="9" t="str">
        <f>_xlfn.XLOOKUP(C387, Content!A:A, Content!D:D, "NONE")</f>
        <v>Drama</v>
      </c>
      <c r="H387" s="9">
        <v>10107</v>
      </c>
      <c r="I387" s="10">
        <v>44713</v>
      </c>
      <c r="J387" s="9" t="str">
        <v>9c8c4c67</v>
      </c>
      <c r="K387" s="9" t="str">
        <v>English</v>
      </c>
      <c r="L387" s="9" t="str">
        <v>Horror</v>
      </c>
    </row>
    <row r="388" spans="1:12" x14ac:dyDescent="0.3">
      <c r="A388" s="9">
        <v>10036</v>
      </c>
      <c r="B388" s="10">
        <v>44927</v>
      </c>
      <c r="C388" s="9" t="str">
        <v>d6e6f4af</v>
      </c>
      <c r="D388" s="9" t="str">
        <f>_xlfn.XLOOKUP(C388, Content!A:A, Content!C:C, "NONE")</f>
        <v>Malayalam</v>
      </c>
      <c r="E388" s="9" t="str">
        <f>_xlfn.XLOOKUP(C388, Content!A:A, Content!D:D, "NONE")</f>
        <v>Action</v>
      </c>
      <c r="H388" s="9">
        <v>10108</v>
      </c>
      <c r="I388" s="10">
        <v>44682</v>
      </c>
      <c r="J388" s="9" t="str">
        <v>b9f74c1c</v>
      </c>
      <c r="K388" s="9" t="str">
        <v>Malayalam</v>
      </c>
      <c r="L388" s="9" t="str">
        <v>Comedy</v>
      </c>
    </row>
    <row r="389" spans="1:12" x14ac:dyDescent="0.3">
      <c r="A389" s="9">
        <v>10036</v>
      </c>
      <c r="B389" s="10">
        <v>45597</v>
      </c>
      <c r="C389" s="9" t="str">
        <v>f83fb848</v>
      </c>
      <c r="D389" s="9" t="str">
        <f>_xlfn.XLOOKUP(C389, Content!A:A, Content!C:C, "NONE")</f>
        <v>Malayalam</v>
      </c>
      <c r="E389" s="9" t="str">
        <f>_xlfn.XLOOKUP(C389, Content!A:A, Content!D:D, "NONE")</f>
        <v>Sci-Fi</v>
      </c>
      <c r="H389" s="9">
        <v>10108</v>
      </c>
      <c r="I389" s="10">
        <v>44713</v>
      </c>
      <c r="J389" s="9" t="str">
        <v>ed012678</v>
      </c>
      <c r="K389" s="9" t="str">
        <v>Telugu</v>
      </c>
      <c r="L389" s="9" t="str">
        <v>Thriller</v>
      </c>
    </row>
    <row r="390" spans="1:12" x14ac:dyDescent="0.3">
      <c r="A390" s="9">
        <v>10036</v>
      </c>
      <c r="B390" s="10">
        <v>44958</v>
      </c>
      <c r="C390" s="9" t="str">
        <v>35e41ff6</v>
      </c>
      <c r="D390" s="9" t="str">
        <f>_xlfn.XLOOKUP(C390, Content!A:A, Content!C:C, "NONE")</f>
        <v>Telugu</v>
      </c>
      <c r="E390" s="9" t="str">
        <f>_xlfn.XLOOKUP(C390, Content!A:A, Content!D:D, "NONE")</f>
        <v>Romance</v>
      </c>
      <c r="H390" s="9">
        <v>10108</v>
      </c>
      <c r="I390" s="10">
        <v>44652</v>
      </c>
      <c r="J390" s="9" t="str">
        <v>566c44a8</v>
      </c>
      <c r="K390" s="9" t="str">
        <v>Tamil</v>
      </c>
      <c r="L390" s="9" t="str">
        <v>Sci-Fi</v>
      </c>
    </row>
    <row r="391" spans="1:12" x14ac:dyDescent="0.3">
      <c r="A391" s="9">
        <v>10036</v>
      </c>
      <c r="B391" s="10">
        <v>44682</v>
      </c>
      <c r="C391" s="9" t="str">
        <v>6d98c117</v>
      </c>
      <c r="D391" s="9" t="str">
        <f>_xlfn.XLOOKUP(C391, Content!A:A, Content!C:C, "NONE")</f>
        <v>English</v>
      </c>
      <c r="E391" s="9" t="str">
        <f>_xlfn.XLOOKUP(C391, Content!A:A, Content!D:D, "NONE")</f>
        <v>Action</v>
      </c>
      <c r="H391" s="9">
        <v>10109</v>
      </c>
      <c r="I391" s="10">
        <v>44621</v>
      </c>
      <c r="J391" s="9" t="str">
        <v>7bc7f2c7</v>
      </c>
      <c r="K391" s="9" t="str">
        <v>Tamil</v>
      </c>
      <c r="L391" s="9" t="str">
        <v>Drama</v>
      </c>
    </row>
    <row r="392" spans="1:12" x14ac:dyDescent="0.3">
      <c r="A392" s="9">
        <v>10036</v>
      </c>
      <c r="B392" s="10">
        <v>44713</v>
      </c>
      <c r="C392" s="9" t="str">
        <v>9c8c4c67</v>
      </c>
      <c r="D392" s="9" t="str">
        <f>_xlfn.XLOOKUP(C392, Content!A:A, Content!C:C, "NONE")</f>
        <v>English</v>
      </c>
      <c r="E392" s="9" t="str">
        <f>_xlfn.XLOOKUP(C392, Content!A:A, Content!D:D, "NONE")</f>
        <v>Horror</v>
      </c>
      <c r="H392" s="9">
        <v>10109</v>
      </c>
      <c r="I392" s="10">
        <v>44652</v>
      </c>
      <c r="J392" s="9" t="str">
        <v>a48a202b</v>
      </c>
      <c r="K392" s="9" t="str">
        <v>Telugu</v>
      </c>
      <c r="L392" s="9" t="str">
        <v>Drama</v>
      </c>
    </row>
    <row r="393" spans="1:12" x14ac:dyDescent="0.3">
      <c r="A393" s="9">
        <v>10036</v>
      </c>
      <c r="B393" s="10">
        <v>44682</v>
      </c>
      <c r="C393" s="9" t="str">
        <v>420e1019</v>
      </c>
      <c r="D393" s="9" t="str">
        <f>_xlfn.XLOOKUP(C393, Content!A:A, Content!C:C, "NONE")</f>
        <v>Tamil</v>
      </c>
      <c r="E393" s="9" t="str">
        <f>_xlfn.XLOOKUP(C393, Content!A:A, Content!D:D, "NONE")</f>
        <v>Action</v>
      </c>
      <c r="H393" s="9">
        <v>10109</v>
      </c>
      <c r="I393" s="10">
        <v>44652</v>
      </c>
      <c r="J393" s="9" t="str">
        <v>b142e834</v>
      </c>
      <c r="K393" s="9" t="str">
        <v>Hindi</v>
      </c>
      <c r="L393" s="9" t="str">
        <v>Documentary</v>
      </c>
    </row>
    <row r="394" spans="1:12" x14ac:dyDescent="0.3">
      <c r="A394" s="9">
        <v>10037</v>
      </c>
      <c r="B394" s="10">
        <v>44621</v>
      </c>
      <c r="C394" s="9" t="str">
        <v>4130ea10</v>
      </c>
      <c r="D394" s="9" t="str">
        <f>_xlfn.XLOOKUP(C394, Content!A:A, Content!C:C, "NONE")</f>
        <v>Kannada</v>
      </c>
      <c r="E394" s="9" t="str">
        <f>_xlfn.XLOOKUP(C394, Content!A:A, Content!D:D, "NONE")</f>
        <v>Horror</v>
      </c>
      <c r="H394" s="9">
        <v>10109</v>
      </c>
      <c r="I394" s="10">
        <v>44866</v>
      </c>
      <c r="J394" s="9" t="str">
        <v>9c8c4c67</v>
      </c>
      <c r="K394" s="9" t="str">
        <v>English</v>
      </c>
      <c r="L394" s="9" t="str">
        <v>Horror</v>
      </c>
    </row>
    <row r="395" spans="1:12" x14ac:dyDescent="0.3">
      <c r="A395" s="9">
        <v>10037</v>
      </c>
      <c r="B395" s="10">
        <v>45139</v>
      </c>
      <c r="C395" s="9" t="str">
        <v>d71466ea</v>
      </c>
      <c r="D395" s="9" t="str">
        <f>_xlfn.XLOOKUP(C395, Content!A:A, Content!C:C, "NONE")</f>
        <v>Malayalam</v>
      </c>
      <c r="E395" s="9" t="str">
        <f>_xlfn.XLOOKUP(C395, Content!A:A, Content!D:D, "NONE")</f>
        <v>Comedy</v>
      </c>
      <c r="H395" s="9">
        <v>10110</v>
      </c>
      <c r="I395" s="10">
        <v>44562</v>
      </c>
      <c r="J395" s="9" t="str">
        <v>92becfc7</v>
      </c>
      <c r="K395" s="9" t="str">
        <v>Hindi</v>
      </c>
      <c r="L395" s="9" t="str">
        <v>Sci-Fi</v>
      </c>
    </row>
    <row r="396" spans="1:12" x14ac:dyDescent="0.3">
      <c r="A396" s="9">
        <v>10037</v>
      </c>
      <c r="B396" s="10">
        <v>44593</v>
      </c>
      <c r="C396" s="9" t="str">
        <v>9c8c4c67</v>
      </c>
      <c r="D396" s="9" t="str">
        <f>_xlfn.XLOOKUP(C396, Content!A:A, Content!C:C, "NONE")</f>
        <v>English</v>
      </c>
      <c r="E396" s="9" t="str">
        <f>_xlfn.XLOOKUP(C396, Content!A:A, Content!D:D, "NONE")</f>
        <v>Horror</v>
      </c>
      <c r="H396" s="9">
        <v>10110</v>
      </c>
      <c r="I396" s="10">
        <v>44896</v>
      </c>
      <c r="J396" s="9" t="str">
        <v>fc3255a1</v>
      </c>
      <c r="K396" s="9" t="str">
        <v>English</v>
      </c>
      <c r="L396" s="9" t="str">
        <v>Horror</v>
      </c>
    </row>
    <row r="397" spans="1:12" x14ac:dyDescent="0.3">
      <c r="A397" s="9">
        <v>10037</v>
      </c>
      <c r="B397" s="10">
        <v>45323</v>
      </c>
      <c r="C397" s="9" t="str">
        <v>1187d074</v>
      </c>
      <c r="D397" s="9" t="str">
        <f>_xlfn.XLOOKUP(C397, Content!A:A, Content!C:C, "NONE")</f>
        <v>English</v>
      </c>
      <c r="E397" s="9" t="str">
        <f>_xlfn.XLOOKUP(C397, Content!A:A, Content!D:D, "NONE")</f>
        <v>Horror</v>
      </c>
      <c r="H397" s="9">
        <v>10111</v>
      </c>
      <c r="I397" s="10">
        <v>44774</v>
      </c>
      <c r="J397" s="9" t="str">
        <v>b9f74c1c</v>
      </c>
      <c r="K397" s="9" t="str">
        <v>Malayalam</v>
      </c>
      <c r="L397" s="9" t="str">
        <v>Comedy</v>
      </c>
    </row>
    <row r="398" spans="1:12" x14ac:dyDescent="0.3">
      <c r="A398" s="9">
        <v>10037</v>
      </c>
      <c r="B398" s="10">
        <v>45261</v>
      </c>
      <c r="C398" s="9" t="str">
        <v>618d5c47</v>
      </c>
      <c r="D398" s="9" t="str">
        <f>_xlfn.XLOOKUP(C398, Content!A:A, Content!C:C, "NONE")</f>
        <v>Hindi</v>
      </c>
      <c r="E398" s="9" t="str">
        <f>_xlfn.XLOOKUP(C398, Content!A:A, Content!D:D, "NONE")</f>
        <v>Documentary</v>
      </c>
      <c r="H398" s="9">
        <v>10111</v>
      </c>
      <c r="I398" s="10">
        <v>44682</v>
      </c>
      <c r="J398" s="9" t="str">
        <v>cc9d9893</v>
      </c>
      <c r="K398" s="9" t="str">
        <v>Malayalam</v>
      </c>
      <c r="L398" s="9" t="str">
        <v>Action</v>
      </c>
    </row>
    <row r="399" spans="1:12" x14ac:dyDescent="0.3">
      <c r="A399" s="9">
        <v>10037</v>
      </c>
      <c r="B399" s="10">
        <v>44621</v>
      </c>
      <c r="C399" s="9" t="str">
        <v>cc777b0c</v>
      </c>
      <c r="D399" s="9" t="str">
        <f>_xlfn.XLOOKUP(C399, Content!A:A, Content!C:C, "NONE")</f>
        <v>Hindi</v>
      </c>
      <c r="E399" s="9" t="str">
        <f>_xlfn.XLOOKUP(C399, Content!A:A, Content!D:D, "NONE")</f>
        <v>Thriller</v>
      </c>
      <c r="H399" s="9">
        <v>10111</v>
      </c>
      <c r="I399" s="10">
        <v>44896</v>
      </c>
      <c r="J399" s="9" t="str">
        <v>19351768</v>
      </c>
      <c r="K399" s="9" t="str">
        <v>Malayalam</v>
      </c>
      <c r="L399" s="9" t="str">
        <v>Thriller</v>
      </c>
    </row>
    <row r="400" spans="1:12" x14ac:dyDescent="0.3">
      <c r="A400" s="9">
        <v>10037</v>
      </c>
      <c r="B400" s="10">
        <v>45627</v>
      </c>
      <c r="C400" s="9" t="str">
        <v>18f2ed16</v>
      </c>
      <c r="D400" s="9" t="str">
        <f>_xlfn.XLOOKUP(C400, Content!A:A, Content!C:C, "NONE")</f>
        <v>Malayalam</v>
      </c>
      <c r="E400" s="9" t="str">
        <f>_xlfn.XLOOKUP(C400, Content!A:A, Content!D:D, "NONE")</f>
        <v>Comedy</v>
      </c>
      <c r="H400" s="9">
        <v>10111</v>
      </c>
      <c r="I400" s="10">
        <v>44621</v>
      </c>
      <c r="J400" s="9" t="str">
        <v>586db896</v>
      </c>
      <c r="K400" s="9" t="str">
        <v>Tamil</v>
      </c>
      <c r="L400" s="9" t="str">
        <v>Sci-Fi</v>
      </c>
    </row>
    <row r="401" spans="1:12" x14ac:dyDescent="0.3">
      <c r="A401" s="9">
        <v>10037</v>
      </c>
      <c r="B401" s="10">
        <v>45352</v>
      </c>
      <c r="C401" s="9" t="str">
        <v>a48a202b</v>
      </c>
      <c r="D401" s="9" t="str">
        <f>_xlfn.XLOOKUP(C401, Content!A:A, Content!C:C, "NONE")</f>
        <v>Telugu</v>
      </c>
      <c r="E401" s="9" t="str">
        <f>_xlfn.XLOOKUP(C401, Content!A:A, Content!D:D, "NONE")</f>
        <v>Drama</v>
      </c>
      <c r="H401" s="9">
        <v>10111</v>
      </c>
      <c r="I401" s="10">
        <v>44562</v>
      </c>
      <c r="J401" s="9" t="str">
        <v>0be1e40e</v>
      </c>
      <c r="K401" s="9" t="str">
        <v>Telugu</v>
      </c>
      <c r="L401" s="9" t="str">
        <v>Drama</v>
      </c>
    </row>
    <row r="402" spans="1:12" x14ac:dyDescent="0.3">
      <c r="A402" s="9">
        <v>10037</v>
      </c>
      <c r="B402" s="10">
        <v>45047</v>
      </c>
      <c r="C402" s="9" t="str">
        <v>c741736d</v>
      </c>
      <c r="D402" s="9" t="str">
        <f>_xlfn.XLOOKUP(C402, Content!A:A, Content!C:C, "NONE")</f>
        <v>English</v>
      </c>
      <c r="E402" s="9" t="str">
        <f>_xlfn.XLOOKUP(C402, Content!A:A, Content!D:D, "NONE")</f>
        <v>Romance</v>
      </c>
      <c r="H402" s="9">
        <v>10112</v>
      </c>
      <c r="I402" s="10">
        <v>44621</v>
      </c>
      <c r="J402" s="9" t="str">
        <v>7fd28e87</v>
      </c>
      <c r="K402" s="9" t="str">
        <v>Malayalam</v>
      </c>
      <c r="L402" s="9" t="str">
        <v>Romance</v>
      </c>
    </row>
    <row r="403" spans="1:12" x14ac:dyDescent="0.3">
      <c r="A403" s="9">
        <v>10037</v>
      </c>
      <c r="B403" s="10">
        <v>45444</v>
      </c>
      <c r="C403" s="9" t="str">
        <v>fe99e0ba</v>
      </c>
      <c r="D403" s="9" t="str">
        <f>_xlfn.XLOOKUP(C403, Content!A:A, Content!C:C, "NONE")</f>
        <v>English</v>
      </c>
      <c r="E403" s="9" t="str">
        <f>_xlfn.XLOOKUP(C403, Content!A:A, Content!D:D, "NONE")</f>
        <v>Horror</v>
      </c>
      <c r="H403" s="9">
        <v>10112</v>
      </c>
      <c r="I403" s="10">
        <v>44682</v>
      </c>
      <c r="J403" s="9" t="str">
        <v>9452bf77</v>
      </c>
      <c r="K403" s="9" t="str">
        <v>English</v>
      </c>
      <c r="L403" s="9" t="str">
        <v>Horror</v>
      </c>
    </row>
    <row r="404" spans="1:12" x14ac:dyDescent="0.3">
      <c r="A404" s="9">
        <v>10037</v>
      </c>
      <c r="B404" s="10">
        <v>44743</v>
      </c>
      <c r="C404" s="9" t="str">
        <v>5988d89d</v>
      </c>
      <c r="D404" s="9" t="str">
        <f>_xlfn.XLOOKUP(C404, Content!A:A, Content!C:C, "NONE")</f>
        <v>Hindi</v>
      </c>
      <c r="E404" s="9" t="str">
        <f>_xlfn.XLOOKUP(C404, Content!A:A, Content!D:D, "NONE")</f>
        <v>Sci-Fi</v>
      </c>
      <c r="H404" s="9">
        <v>10112</v>
      </c>
      <c r="I404" s="10">
        <v>44866</v>
      </c>
      <c r="J404" s="9" t="str">
        <v>b9f74c1c</v>
      </c>
      <c r="K404" s="9" t="str">
        <v>Malayalam</v>
      </c>
      <c r="L404" s="9" t="str">
        <v>Comedy</v>
      </c>
    </row>
    <row r="405" spans="1:12" x14ac:dyDescent="0.3">
      <c r="A405" s="9">
        <v>10037</v>
      </c>
      <c r="B405" s="10">
        <v>44805</v>
      </c>
      <c r="C405" s="9" t="str">
        <v>c9f9dfdb</v>
      </c>
      <c r="D405" s="9" t="str">
        <f>_xlfn.XLOOKUP(C405, Content!A:A, Content!C:C, "NONE")</f>
        <v>Kannada</v>
      </c>
      <c r="E405" s="9" t="str">
        <f>_xlfn.XLOOKUP(C405, Content!A:A, Content!D:D, "NONE")</f>
        <v>Horror</v>
      </c>
      <c r="H405" s="9">
        <v>10113</v>
      </c>
      <c r="I405" s="10">
        <v>44896</v>
      </c>
      <c r="J405" s="9" t="str">
        <v>d6e6f4af</v>
      </c>
      <c r="K405" s="9" t="str">
        <v>Malayalam</v>
      </c>
      <c r="L405" s="9" t="str">
        <v>Action</v>
      </c>
    </row>
    <row r="406" spans="1:12" x14ac:dyDescent="0.3">
      <c r="A406" s="9">
        <v>10037</v>
      </c>
      <c r="B406" s="10">
        <v>45170</v>
      </c>
      <c r="C406" s="9" t="str">
        <v>53dcee70</v>
      </c>
      <c r="D406" s="9" t="str">
        <f>_xlfn.XLOOKUP(C406, Content!A:A, Content!C:C, "NONE")</f>
        <v>Kannada</v>
      </c>
      <c r="E406" s="9" t="str">
        <f>_xlfn.XLOOKUP(C406, Content!A:A, Content!D:D, "NONE")</f>
        <v>Sci-Fi</v>
      </c>
      <c r="H406" s="9">
        <v>10113</v>
      </c>
      <c r="I406" s="10">
        <v>44805</v>
      </c>
      <c r="J406" s="9" t="str">
        <v>c5000cc1</v>
      </c>
      <c r="K406" s="9" t="str">
        <v>Malayalam</v>
      </c>
      <c r="L406" s="9" t="str">
        <v>Comedy</v>
      </c>
    </row>
    <row r="407" spans="1:12" x14ac:dyDescent="0.3">
      <c r="A407" s="9">
        <v>10037</v>
      </c>
      <c r="B407" s="10">
        <v>45139</v>
      </c>
      <c r="C407" s="9" t="str">
        <v>92becfc7</v>
      </c>
      <c r="D407" s="9" t="str">
        <f>_xlfn.XLOOKUP(C407, Content!A:A, Content!C:C, "NONE")</f>
        <v>Hindi</v>
      </c>
      <c r="E407" s="9" t="str">
        <f>_xlfn.XLOOKUP(C407, Content!A:A, Content!D:D, "NONE")</f>
        <v>Sci-Fi</v>
      </c>
      <c r="H407" s="9">
        <v>10113</v>
      </c>
      <c r="I407" s="10">
        <v>44713</v>
      </c>
      <c r="J407" s="9" t="str">
        <v>92becfc7</v>
      </c>
      <c r="K407" s="9" t="str">
        <v>Hindi</v>
      </c>
      <c r="L407" s="9" t="str">
        <v>Sci-Fi</v>
      </c>
    </row>
    <row r="408" spans="1:12" x14ac:dyDescent="0.3">
      <c r="A408" s="9">
        <v>10037</v>
      </c>
      <c r="B408" s="10">
        <v>45383</v>
      </c>
      <c r="C408" s="9" t="str">
        <v>75fa1246</v>
      </c>
      <c r="D408" s="9" t="str">
        <f>_xlfn.XLOOKUP(C408, Content!A:A, Content!C:C, "NONE")</f>
        <v>Tamil</v>
      </c>
      <c r="E408" s="9" t="str">
        <f>_xlfn.XLOOKUP(C408, Content!A:A, Content!D:D, "NONE")</f>
        <v>Documentary</v>
      </c>
      <c r="H408" s="9">
        <v>10114</v>
      </c>
      <c r="I408" s="10">
        <v>44713</v>
      </c>
      <c r="J408" s="9" t="str">
        <v>75fa1246</v>
      </c>
      <c r="K408" s="9" t="str">
        <v>Tamil</v>
      </c>
      <c r="L408" s="9" t="str">
        <v>Documentary</v>
      </c>
    </row>
    <row r="409" spans="1:12" x14ac:dyDescent="0.3">
      <c r="A409" s="9">
        <v>10038</v>
      </c>
      <c r="B409" s="10">
        <v>44743</v>
      </c>
      <c r="C409" s="9" t="str">
        <v>d71466ea</v>
      </c>
      <c r="D409" s="9" t="str">
        <f>_xlfn.XLOOKUP(C409, Content!A:A, Content!C:C, "NONE")</f>
        <v>Malayalam</v>
      </c>
      <c r="E409" s="9" t="str">
        <f>_xlfn.XLOOKUP(C409, Content!A:A, Content!D:D, "NONE")</f>
        <v>Comedy</v>
      </c>
      <c r="H409" s="9">
        <v>10115</v>
      </c>
      <c r="I409" s="10">
        <v>44805</v>
      </c>
      <c r="J409" s="9" t="str">
        <v>7bc7f2c7</v>
      </c>
      <c r="K409" s="9" t="str">
        <v>Tamil</v>
      </c>
      <c r="L409" s="9" t="str">
        <v>Drama</v>
      </c>
    </row>
    <row r="410" spans="1:12" x14ac:dyDescent="0.3">
      <c r="A410" s="9">
        <v>10038</v>
      </c>
      <c r="B410" s="10">
        <v>45597</v>
      </c>
      <c r="C410" s="9" t="str">
        <v>40e9137d</v>
      </c>
      <c r="D410" s="9" t="str">
        <f>_xlfn.XLOOKUP(C410, Content!A:A, Content!C:C, "NONE")</f>
        <v>Telugu</v>
      </c>
      <c r="E410" s="9" t="str">
        <f>_xlfn.XLOOKUP(C410, Content!A:A, Content!D:D, "NONE")</f>
        <v>Sci-Fi</v>
      </c>
      <c r="H410" s="9">
        <v>10115</v>
      </c>
      <c r="I410" s="10">
        <v>44835</v>
      </c>
      <c r="J410" s="9" t="str">
        <v>a48a202b</v>
      </c>
      <c r="K410" s="9" t="str">
        <v>Telugu</v>
      </c>
      <c r="L410" s="9" t="str">
        <v>Drama</v>
      </c>
    </row>
    <row r="411" spans="1:12" x14ac:dyDescent="0.3">
      <c r="A411" s="9">
        <v>10038</v>
      </c>
      <c r="B411" s="10">
        <v>45536</v>
      </c>
      <c r="C411" s="9" t="str">
        <v>9787b7de</v>
      </c>
      <c r="D411" s="9" t="str">
        <f>_xlfn.XLOOKUP(C411, Content!A:A, Content!C:C, "NONE")</f>
        <v>Tamil</v>
      </c>
      <c r="E411" s="9" t="str">
        <f>_xlfn.XLOOKUP(C411, Content!A:A, Content!D:D, "NONE")</f>
        <v>Documentary</v>
      </c>
      <c r="H411" s="9">
        <v>10115</v>
      </c>
      <c r="I411" s="10">
        <v>44774</v>
      </c>
      <c r="J411" s="9" t="str">
        <v>2f9c6d63</v>
      </c>
      <c r="K411" s="9" t="str">
        <v>Tamil</v>
      </c>
      <c r="L411" s="9" t="str">
        <v>Sci-Fi</v>
      </c>
    </row>
    <row r="412" spans="1:12" x14ac:dyDescent="0.3">
      <c r="A412" s="9">
        <v>10038</v>
      </c>
      <c r="B412" s="10">
        <v>44958</v>
      </c>
      <c r="C412" s="9" t="str">
        <v>1b7fe76a</v>
      </c>
      <c r="D412" s="9" t="str">
        <f>_xlfn.XLOOKUP(C412, Content!A:A, Content!C:C, "NONE")</f>
        <v>Kannada</v>
      </c>
      <c r="E412" s="9" t="str">
        <f>_xlfn.XLOOKUP(C412, Content!A:A, Content!D:D, "NONE")</f>
        <v>Thriller</v>
      </c>
      <c r="H412" s="9">
        <v>10116</v>
      </c>
      <c r="I412" s="10">
        <v>44652</v>
      </c>
      <c r="J412" s="9" t="str">
        <v>fe8686d0</v>
      </c>
      <c r="K412" s="9" t="str">
        <v>Telugu</v>
      </c>
      <c r="L412" s="9" t="str">
        <v>Horror</v>
      </c>
    </row>
    <row r="413" spans="1:12" x14ac:dyDescent="0.3">
      <c r="A413" s="9">
        <v>10038</v>
      </c>
      <c r="B413" s="10">
        <v>45474</v>
      </c>
      <c r="C413" s="9" t="str">
        <v>cc777b0c</v>
      </c>
      <c r="D413" s="9" t="str">
        <f>_xlfn.XLOOKUP(C413, Content!A:A, Content!C:C, "NONE")</f>
        <v>Hindi</v>
      </c>
      <c r="E413" s="9" t="str">
        <f>_xlfn.XLOOKUP(C413, Content!A:A, Content!D:D, "NONE")</f>
        <v>Thriller</v>
      </c>
      <c r="H413" s="9">
        <v>10116</v>
      </c>
      <c r="I413" s="10">
        <v>44652</v>
      </c>
      <c r="J413" s="9" t="str">
        <v>2560b2d1</v>
      </c>
      <c r="K413" s="9" t="str">
        <v>Telugu</v>
      </c>
      <c r="L413" s="9" t="str">
        <v>Action</v>
      </c>
    </row>
    <row r="414" spans="1:12" x14ac:dyDescent="0.3">
      <c r="A414" s="9">
        <v>10038</v>
      </c>
      <c r="B414" s="10">
        <v>45108</v>
      </c>
      <c r="C414" s="9" t="str">
        <v>8ce0be18</v>
      </c>
      <c r="D414" s="9" t="str">
        <f>_xlfn.XLOOKUP(C414, Content!A:A, Content!C:C, "NONE")</f>
        <v>Telugu</v>
      </c>
      <c r="E414" s="9" t="str">
        <f>_xlfn.XLOOKUP(C414, Content!A:A, Content!D:D, "NONE")</f>
        <v>Horror</v>
      </c>
      <c r="H414" s="9">
        <v>10116</v>
      </c>
      <c r="I414" s="10">
        <v>44743</v>
      </c>
      <c r="J414" s="9" t="str">
        <v>4130ea10</v>
      </c>
      <c r="K414" s="9" t="str">
        <v>Kannada</v>
      </c>
      <c r="L414" s="9" t="str">
        <v>Horror</v>
      </c>
    </row>
    <row r="415" spans="1:12" x14ac:dyDescent="0.3">
      <c r="A415" s="9">
        <v>10038</v>
      </c>
      <c r="B415" s="10">
        <v>45323</v>
      </c>
      <c r="C415" s="9" t="str">
        <v>8ab4abc6</v>
      </c>
      <c r="D415" s="9" t="str">
        <f>_xlfn.XLOOKUP(C415, Content!A:A, Content!C:C, "NONE")</f>
        <v>Kannada</v>
      </c>
      <c r="E415" s="9" t="str">
        <f>_xlfn.XLOOKUP(C415, Content!A:A, Content!D:D, "NONE")</f>
        <v>Drama</v>
      </c>
      <c r="H415" s="9">
        <v>10116</v>
      </c>
      <c r="I415" s="10">
        <v>44805</v>
      </c>
      <c r="J415" s="9" t="str">
        <v>577b4107</v>
      </c>
      <c r="K415" s="9" t="str">
        <v>Malayalam</v>
      </c>
      <c r="L415" s="9" t="str">
        <v>Sci-Fi</v>
      </c>
    </row>
    <row r="416" spans="1:12" x14ac:dyDescent="0.3">
      <c r="A416" s="9">
        <v>10038</v>
      </c>
      <c r="B416" s="10">
        <v>44866</v>
      </c>
      <c r="C416" s="9" t="str">
        <v>b49e8b74</v>
      </c>
      <c r="D416" s="9" t="str">
        <f>_xlfn.XLOOKUP(C416, Content!A:A, Content!C:C, "NONE")</f>
        <v>English</v>
      </c>
      <c r="E416" s="9" t="str">
        <f>_xlfn.XLOOKUP(C416, Content!A:A, Content!D:D, "NONE")</f>
        <v>Thriller</v>
      </c>
      <c r="H416" s="9">
        <v>10117</v>
      </c>
      <c r="I416" s="10">
        <v>44805</v>
      </c>
      <c r="J416" s="9" t="str">
        <v>2aac9072</v>
      </c>
      <c r="K416" s="9" t="str">
        <v>English</v>
      </c>
      <c r="L416" s="9" t="str">
        <v>Comedy</v>
      </c>
    </row>
    <row r="417" spans="1:12" x14ac:dyDescent="0.3">
      <c r="A417" s="9">
        <v>10038</v>
      </c>
      <c r="B417" s="10">
        <v>44835</v>
      </c>
      <c r="C417" s="9" t="str">
        <v>0be1e40e</v>
      </c>
      <c r="D417" s="9" t="str">
        <f>_xlfn.XLOOKUP(C417, Content!A:A, Content!C:C, "NONE")</f>
        <v>Telugu</v>
      </c>
      <c r="E417" s="9" t="str">
        <f>_xlfn.XLOOKUP(C417, Content!A:A, Content!D:D, "NONE")</f>
        <v>Drama</v>
      </c>
      <c r="H417" s="9">
        <v>10117</v>
      </c>
      <c r="I417" s="10">
        <v>44621</v>
      </c>
      <c r="J417" s="9" t="str">
        <v>b49e8b74</v>
      </c>
      <c r="K417" s="9" t="str">
        <v>English</v>
      </c>
      <c r="L417" s="9" t="str">
        <v>Thriller</v>
      </c>
    </row>
    <row r="418" spans="1:12" x14ac:dyDescent="0.3">
      <c r="A418" s="9">
        <v>10038</v>
      </c>
      <c r="B418" s="10">
        <v>44986</v>
      </c>
      <c r="C418" s="9" t="str">
        <v>2aac9072</v>
      </c>
      <c r="D418" s="9" t="str">
        <f>_xlfn.XLOOKUP(C418, Content!A:A, Content!C:C, "NONE")</f>
        <v>English</v>
      </c>
      <c r="E418" s="9" t="str">
        <f>_xlfn.XLOOKUP(C418, Content!A:A, Content!D:D, "NONE")</f>
        <v>Comedy</v>
      </c>
      <c r="H418" s="9">
        <v>10117</v>
      </c>
      <c r="I418" s="10">
        <v>44835</v>
      </c>
      <c r="J418" s="9" t="str">
        <v>c1fb785c</v>
      </c>
      <c r="K418" s="9" t="str">
        <v>Malayalam</v>
      </c>
      <c r="L418" s="9" t="str">
        <v>Action</v>
      </c>
    </row>
    <row r="419" spans="1:12" x14ac:dyDescent="0.3">
      <c r="A419" s="9">
        <v>10038</v>
      </c>
      <c r="B419" s="10">
        <v>44958</v>
      </c>
      <c r="C419" s="9" t="str">
        <v>f83fb848</v>
      </c>
      <c r="D419" s="9" t="str">
        <f>_xlfn.XLOOKUP(C419, Content!A:A, Content!C:C, "NONE")</f>
        <v>Malayalam</v>
      </c>
      <c r="E419" s="9" t="str">
        <f>_xlfn.XLOOKUP(C419, Content!A:A, Content!D:D, "NONE")</f>
        <v>Sci-Fi</v>
      </c>
      <c r="H419" s="9">
        <v>10118</v>
      </c>
      <c r="I419" s="10">
        <v>44743</v>
      </c>
      <c r="J419" s="9" t="str">
        <v>e9c2f251</v>
      </c>
      <c r="K419" s="9" t="str">
        <v>Telugu</v>
      </c>
      <c r="L419" s="9" t="str">
        <v>Sci-Fi</v>
      </c>
    </row>
    <row r="420" spans="1:12" x14ac:dyDescent="0.3">
      <c r="A420" s="9">
        <v>10038</v>
      </c>
      <c r="B420" s="10">
        <v>44621</v>
      </c>
      <c r="C420" s="9" t="str">
        <v>19351768</v>
      </c>
      <c r="D420" s="9" t="str">
        <f>_xlfn.XLOOKUP(C420, Content!A:A, Content!C:C, "NONE")</f>
        <v>Malayalam</v>
      </c>
      <c r="E420" s="9" t="str">
        <f>_xlfn.XLOOKUP(C420, Content!A:A, Content!D:D, "NONE")</f>
        <v>Thriller</v>
      </c>
      <c r="H420" s="9">
        <v>10118</v>
      </c>
      <c r="I420" s="10">
        <v>44835</v>
      </c>
      <c r="J420" s="9" t="str">
        <v>7fb18db3</v>
      </c>
      <c r="K420" s="9" t="str">
        <v>Hindi</v>
      </c>
      <c r="L420" s="9" t="str">
        <v>Thriller</v>
      </c>
    </row>
    <row r="421" spans="1:12" x14ac:dyDescent="0.3">
      <c r="A421" s="9">
        <v>10038</v>
      </c>
      <c r="B421" s="10">
        <v>45597</v>
      </c>
      <c r="C421" s="9" t="str">
        <v>c5c4fdf9</v>
      </c>
      <c r="D421" s="9" t="str">
        <f>_xlfn.XLOOKUP(C421, Content!A:A, Content!C:C, "NONE")</f>
        <v>Telugu</v>
      </c>
      <c r="E421" s="9" t="str">
        <f>_xlfn.XLOOKUP(C421, Content!A:A, Content!D:D, "NONE")</f>
        <v>Sci-Fi</v>
      </c>
      <c r="H421" s="9">
        <v>10119</v>
      </c>
      <c r="I421" s="10">
        <v>44621</v>
      </c>
      <c r="J421" s="9" t="str">
        <v>5c52d1ad</v>
      </c>
      <c r="K421" s="9" t="str">
        <v>Telugu</v>
      </c>
      <c r="L421" s="9" t="str">
        <v>Comedy</v>
      </c>
    </row>
    <row r="422" spans="1:12" x14ac:dyDescent="0.3">
      <c r="A422" s="9">
        <v>10038</v>
      </c>
      <c r="B422" s="10">
        <v>44682</v>
      </c>
      <c r="C422" s="9" t="str">
        <v>9452bf77</v>
      </c>
      <c r="D422" s="9" t="str">
        <f>_xlfn.XLOOKUP(C422, Content!A:A, Content!C:C, "NONE")</f>
        <v>English</v>
      </c>
      <c r="E422" s="9" t="str">
        <f>_xlfn.XLOOKUP(C422, Content!A:A, Content!D:D, "NONE")</f>
        <v>Horror</v>
      </c>
      <c r="H422" s="9">
        <v>10119</v>
      </c>
      <c r="I422" s="10">
        <v>44562</v>
      </c>
      <c r="J422" s="9" t="str">
        <v>618d5c47</v>
      </c>
      <c r="K422" s="9" t="str">
        <v>Hindi</v>
      </c>
      <c r="L422" s="9" t="str">
        <v>Documentary</v>
      </c>
    </row>
    <row r="423" spans="1:12" x14ac:dyDescent="0.3">
      <c r="A423" s="9">
        <v>10038</v>
      </c>
      <c r="B423" s="10">
        <v>45323</v>
      </c>
      <c r="C423" s="9" t="str">
        <v>d6e6f4af</v>
      </c>
      <c r="D423" s="9" t="str">
        <f>_xlfn.XLOOKUP(C423, Content!A:A, Content!C:C, "NONE")</f>
        <v>Malayalam</v>
      </c>
      <c r="E423" s="9" t="str">
        <f>_xlfn.XLOOKUP(C423, Content!A:A, Content!D:D, "NONE")</f>
        <v>Action</v>
      </c>
      <c r="H423" s="9">
        <v>10119</v>
      </c>
      <c r="I423" s="10">
        <v>44805</v>
      </c>
      <c r="J423" s="9" t="str">
        <v>1187d074</v>
      </c>
      <c r="K423" s="9" t="str">
        <v>English</v>
      </c>
      <c r="L423" s="9" t="str">
        <v>Horror</v>
      </c>
    </row>
    <row r="424" spans="1:12" x14ac:dyDescent="0.3">
      <c r="A424" s="9">
        <v>10039</v>
      </c>
      <c r="B424" s="10">
        <v>44682</v>
      </c>
      <c r="C424" s="9" t="str">
        <v>6d9b457c</v>
      </c>
      <c r="D424" s="9" t="str">
        <f>_xlfn.XLOOKUP(C424, Content!A:A, Content!C:C, "NONE")</f>
        <v>English</v>
      </c>
      <c r="E424" s="9" t="str">
        <f>_xlfn.XLOOKUP(C424, Content!A:A, Content!D:D, "NONE")</f>
        <v>Thriller</v>
      </c>
      <c r="H424" s="9">
        <v>10120</v>
      </c>
      <c r="I424" s="10">
        <v>44835</v>
      </c>
      <c r="J424" s="9" t="str">
        <v>618d5c47</v>
      </c>
      <c r="K424" s="9" t="str">
        <v>Hindi</v>
      </c>
      <c r="L424" s="9" t="str">
        <v>Documentary</v>
      </c>
    </row>
    <row r="425" spans="1:12" x14ac:dyDescent="0.3">
      <c r="A425" s="9">
        <v>10039</v>
      </c>
      <c r="B425" s="10">
        <v>44866</v>
      </c>
      <c r="C425" s="9" t="str">
        <v>1b7fe76a</v>
      </c>
      <c r="D425" s="9" t="str">
        <f>_xlfn.XLOOKUP(C425, Content!A:A, Content!C:C, "NONE")</f>
        <v>Kannada</v>
      </c>
      <c r="E425" s="9" t="str">
        <f>_xlfn.XLOOKUP(C425, Content!A:A, Content!D:D, "NONE")</f>
        <v>Thriller</v>
      </c>
      <c r="H425" s="9">
        <v>10120</v>
      </c>
      <c r="I425" s="10">
        <v>44896</v>
      </c>
      <c r="J425" s="9" t="str">
        <v>ae026103</v>
      </c>
      <c r="K425" s="9" t="str">
        <v>Kannada</v>
      </c>
      <c r="L425" s="9" t="str">
        <v>Comedy</v>
      </c>
    </row>
    <row r="426" spans="1:12" x14ac:dyDescent="0.3">
      <c r="A426" s="9">
        <v>10039</v>
      </c>
      <c r="B426" s="10">
        <v>44986</v>
      </c>
      <c r="C426" s="9" t="str">
        <v>7fd28e87</v>
      </c>
      <c r="D426" s="9" t="str">
        <f>_xlfn.XLOOKUP(C426, Content!A:A, Content!C:C, "NONE")</f>
        <v>Malayalam</v>
      </c>
      <c r="E426" s="9" t="str">
        <f>_xlfn.XLOOKUP(C426, Content!A:A, Content!D:D, "NONE")</f>
        <v>Romance</v>
      </c>
      <c r="H426" s="9">
        <v>10120</v>
      </c>
      <c r="I426" s="10">
        <v>44835</v>
      </c>
      <c r="J426" s="9" t="str">
        <v>fa1a76a3</v>
      </c>
      <c r="K426" s="9" t="str">
        <v>Tamil</v>
      </c>
      <c r="L426" s="9" t="str">
        <v>Action</v>
      </c>
    </row>
    <row r="427" spans="1:12" x14ac:dyDescent="0.3">
      <c r="A427" s="9">
        <v>10039</v>
      </c>
      <c r="B427" s="10">
        <v>45474</v>
      </c>
      <c r="C427" s="9" t="str">
        <v>607da286</v>
      </c>
      <c r="D427" s="9" t="str">
        <f>_xlfn.XLOOKUP(C427, Content!A:A, Content!C:C, "NONE")</f>
        <v>Kannada</v>
      </c>
      <c r="E427" s="9" t="str">
        <f>_xlfn.XLOOKUP(C427, Content!A:A, Content!D:D, "NONE")</f>
        <v>Drama</v>
      </c>
      <c r="H427" s="9">
        <v>10121</v>
      </c>
      <c r="I427" s="10">
        <v>44713</v>
      </c>
      <c r="J427" s="9" t="str">
        <v>f6d69d19</v>
      </c>
      <c r="K427" s="9" t="str">
        <v>English</v>
      </c>
      <c r="L427" s="9" t="str">
        <v>Comedy</v>
      </c>
    </row>
    <row r="428" spans="1:12" x14ac:dyDescent="0.3">
      <c r="A428" s="9">
        <v>10039</v>
      </c>
      <c r="B428" s="10">
        <v>45352</v>
      </c>
      <c r="C428" s="9" t="str">
        <v>ef45c45f</v>
      </c>
      <c r="D428" s="9" t="str">
        <f>_xlfn.XLOOKUP(C428, Content!A:A, Content!C:C, "NONE")</f>
        <v>Tamil</v>
      </c>
      <c r="E428" s="9" t="str">
        <f>_xlfn.XLOOKUP(C428, Content!A:A, Content!D:D, "NONE")</f>
        <v>Action</v>
      </c>
      <c r="H428" s="9">
        <v>10121</v>
      </c>
      <c r="I428" s="10">
        <v>44713</v>
      </c>
      <c r="J428" s="9" t="str">
        <v>40e9137d</v>
      </c>
      <c r="K428" s="9" t="str">
        <v>Telugu</v>
      </c>
      <c r="L428" s="9" t="str">
        <v>Sci-Fi</v>
      </c>
    </row>
    <row r="429" spans="1:12" x14ac:dyDescent="0.3">
      <c r="A429" s="9">
        <v>10040</v>
      </c>
      <c r="B429" s="10">
        <v>44593</v>
      </c>
      <c r="C429" s="9" t="str">
        <v>6cec19a5</v>
      </c>
      <c r="D429" s="9" t="str">
        <f>_xlfn.XLOOKUP(C429, Content!A:A, Content!C:C, "NONE")</f>
        <v>Malayalam</v>
      </c>
      <c r="E429" s="9" t="str">
        <f>_xlfn.XLOOKUP(C429, Content!A:A, Content!D:D, "NONE")</f>
        <v>Drama</v>
      </c>
      <c r="H429" s="9">
        <v>10121</v>
      </c>
      <c r="I429" s="10">
        <v>44713</v>
      </c>
      <c r="J429" s="9" t="str">
        <v>ae026103</v>
      </c>
      <c r="K429" s="9" t="str">
        <v>Kannada</v>
      </c>
      <c r="L429" s="9" t="str">
        <v>Comedy</v>
      </c>
    </row>
    <row r="430" spans="1:12" x14ac:dyDescent="0.3">
      <c r="A430" s="9">
        <v>10040</v>
      </c>
      <c r="B430" s="10">
        <v>45474</v>
      </c>
      <c r="C430" s="9" t="str">
        <v>1b7fe76a</v>
      </c>
      <c r="D430" s="9" t="str">
        <f>_xlfn.XLOOKUP(C430, Content!A:A, Content!C:C, "NONE")</f>
        <v>Kannada</v>
      </c>
      <c r="E430" s="9" t="str">
        <f>_xlfn.XLOOKUP(C430, Content!A:A, Content!D:D, "NONE")</f>
        <v>Thriller</v>
      </c>
      <c r="H430" s="9">
        <v>10122</v>
      </c>
      <c r="I430" s="10">
        <v>44835</v>
      </c>
      <c r="J430" s="9" t="str">
        <v>0cbc4720</v>
      </c>
      <c r="K430" s="9" t="str">
        <v>Hindi</v>
      </c>
      <c r="L430" s="9" t="str">
        <v>Sci-Fi</v>
      </c>
    </row>
    <row r="431" spans="1:12" x14ac:dyDescent="0.3">
      <c r="A431" s="9">
        <v>10040</v>
      </c>
      <c r="B431" s="10">
        <v>44835</v>
      </c>
      <c r="C431" s="9" t="str">
        <v>4cfd0dd8</v>
      </c>
      <c r="D431" s="9" t="str">
        <f>_xlfn.XLOOKUP(C431, Content!A:A, Content!C:C, "NONE")</f>
        <v>Kannada</v>
      </c>
      <c r="E431" s="9" t="str">
        <f>_xlfn.XLOOKUP(C431, Content!A:A, Content!D:D, "NONE")</f>
        <v>Documentary</v>
      </c>
      <c r="H431" s="9">
        <v>10122</v>
      </c>
      <c r="I431" s="10">
        <v>44652</v>
      </c>
      <c r="J431" s="9" t="str">
        <v>e2949854</v>
      </c>
      <c r="K431" s="9" t="str">
        <v>Malayalam</v>
      </c>
      <c r="L431" s="9" t="str">
        <v>Documentary</v>
      </c>
    </row>
    <row r="432" spans="1:12" x14ac:dyDescent="0.3">
      <c r="A432" s="9">
        <v>10040</v>
      </c>
      <c r="B432" s="10">
        <v>44866</v>
      </c>
      <c r="C432" s="9" t="str">
        <v>10101146</v>
      </c>
      <c r="D432" s="9" t="str">
        <f>_xlfn.XLOOKUP(C432, Content!A:A, Content!C:C, "NONE")</f>
        <v>Telugu</v>
      </c>
      <c r="E432" s="9" t="str">
        <f>_xlfn.XLOOKUP(C432, Content!A:A, Content!D:D, "NONE")</f>
        <v>Comedy</v>
      </c>
      <c r="H432" s="9">
        <v>10122</v>
      </c>
      <c r="I432" s="10">
        <v>44866</v>
      </c>
      <c r="J432" s="9" t="str">
        <v>f6d69d19</v>
      </c>
      <c r="K432" s="9" t="str">
        <v>English</v>
      </c>
      <c r="L432" s="9" t="str">
        <v>Comedy</v>
      </c>
    </row>
    <row r="433" spans="1:12" x14ac:dyDescent="0.3">
      <c r="A433" s="9">
        <v>10040</v>
      </c>
      <c r="B433" s="10">
        <v>44986</v>
      </c>
      <c r="C433" s="9" t="str">
        <v>e24dee1d</v>
      </c>
      <c r="D433" s="9" t="str">
        <f>_xlfn.XLOOKUP(C433, Content!A:A, Content!C:C, "NONE")</f>
        <v>Telugu</v>
      </c>
      <c r="E433" s="9" t="str">
        <f>_xlfn.XLOOKUP(C433, Content!A:A, Content!D:D, "NONE")</f>
        <v>Documentary</v>
      </c>
      <c r="H433" s="9">
        <v>10122</v>
      </c>
      <c r="I433" s="10">
        <v>44835</v>
      </c>
      <c r="J433" s="9" t="str">
        <v>19351768</v>
      </c>
      <c r="K433" s="9" t="str">
        <v>Malayalam</v>
      </c>
      <c r="L433" s="9" t="str">
        <v>Thriller</v>
      </c>
    </row>
    <row r="434" spans="1:12" x14ac:dyDescent="0.3">
      <c r="A434" s="9">
        <v>10040</v>
      </c>
      <c r="B434" s="10">
        <v>44927</v>
      </c>
      <c r="C434" s="9" t="str">
        <v>07976026</v>
      </c>
      <c r="D434" s="9" t="str">
        <f>_xlfn.XLOOKUP(C434, Content!A:A, Content!C:C, "NONE")</f>
        <v>Malayalam</v>
      </c>
      <c r="E434" s="9" t="str">
        <f>_xlfn.XLOOKUP(C434, Content!A:A, Content!D:D, "NONE")</f>
        <v>Drama</v>
      </c>
      <c r="H434" s="9">
        <v>10123</v>
      </c>
      <c r="I434" s="10">
        <v>44652</v>
      </c>
      <c r="J434" s="9" t="str">
        <v>74c9ff93</v>
      </c>
      <c r="K434" s="9" t="str">
        <v>English</v>
      </c>
      <c r="L434" s="9" t="str">
        <v>Horror</v>
      </c>
    </row>
    <row r="435" spans="1:12" x14ac:dyDescent="0.3">
      <c r="A435" s="9">
        <v>10040</v>
      </c>
      <c r="B435" s="10">
        <v>44743</v>
      </c>
      <c r="C435" s="9" t="str">
        <v>ae026103</v>
      </c>
      <c r="D435" s="9" t="str">
        <f>_xlfn.XLOOKUP(C435, Content!A:A, Content!C:C, "NONE")</f>
        <v>Kannada</v>
      </c>
      <c r="E435" s="9" t="str">
        <f>_xlfn.XLOOKUP(C435, Content!A:A, Content!D:D, "NONE")</f>
        <v>Comedy</v>
      </c>
      <c r="H435" s="9">
        <v>10123</v>
      </c>
      <c r="I435" s="10">
        <v>44652</v>
      </c>
      <c r="J435" s="9" t="str">
        <v>2560b2d1</v>
      </c>
      <c r="K435" s="9" t="str">
        <v>Telugu</v>
      </c>
      <c r="L435" s="9" t="str">
        <v>Action</v>
      </c>
    </row>
    <row r="436" spans="1:12" x14ac:dyDescent="0.3">
      <c r="A436" s="9">
        <v>10040</v>
      </c>
      <c r="B436" s="10">
        <v>45597</v>
      </c>
      <c r="C436" s="9" t="str">
        <v>044707f1</v>
      </c>
      <c r="D436" s="9" t="str">
        <f>_xlfn.XLOOKUP(C436, Content!A:A, Content!C:C, "NONE")</f>
        <v>Kannada</v>
      </c>
      <c r="E436" s="9" t="str">
        <f>_xlfn.XLOOKUP(C436, Content!A:A, Content!D:D, "NONE")</f>
        <v>Action</v>
      </c>
      <c r="H436" s="9">
        <v>10123</v>
      </c>
      <c r="I436" s="10">
        <v>44743</v>
      </c>
      <c r="J436" s="9" t="str">
        <v>75fa1246</v>
      </c>
      <c r="K436" s="9" t="str">
        <v>Tamil</v>
      </c>
      <c r="L436" s="9" t="str">
        <v>Documentary</v>
      </c>
    </row>
    <row r="437" spans="1:12" x14ac:dyDescent="0.3">
      <c r="A437" s="9">
        <v>10040</v>
      </c>
      <c r="B437" s="10">
        <v>44805</v>
      </c>
      <c r="C437" s="9" t="str">
        <v>607da286</v>
      </c>
      <c r="D437" s="9" t="str">
        <f>_xlfn.XLOOKUP(C437, Content!A:A, Content!C:C, "NONE")</f>
        <v>Kannada</v>
      </c>
      <c r="E437" s="9" t="str">
        <f>_xlfn.XLOOKUP(C437, Content!A:A, Content!D:D, "NONE")</f>
        <v>Drama</v>
      </c>
      <c r="H437" s="9">
        <v>10123</v>
      </c>
      <c r="I437" s="10">
        <v>44562</v>
      </c>
      <c r="J437" s="9" t="str">
        <v>4130ea10</v>
      </c>
      <c r="K437" s="9" t="str">
        <v>Kannada</v>
      </c>
      <c r="L437" s="9" t="str">
        <v>Horror</v>
      </c>
    </row>
    <row r="438" spans="1:12" x14ac:dyDescent="0.3">
      <c r="A438" s="9">
        <v>10040</v>
      </c>
      <c r="B438" s="10">
        <v>44621</v>
      </c>
      <c r="C438" s="9" t="str">
        <v>af4e0c6c</v>
      </c>
      <c r="D438" s="9" t="str">
        <f>_xlfn.XLOOKUP(C438, Content!A:A, Content!C:C, "NONE")</f>
        <v>Tamil</v>
      </c>
      <c r="E438" s="9" t="str">
        <f>_xlfn.XLOOKUP(C438, Content!A:A, Content!D:D, "NONE")</f>
        <v>Drama</v>
      </c>
      <c r="H438" s="9">
        <v>10124</v>
      </c>
      <c r="I438" s="10">
        <v>44562</v>
      </c>
      <c r="J438" s="9" t="str">
        <v>7fc77e90</v>
      </c>
      <c r="K438" s="9" t="str">
        <v>Malayalam</v>
      </c>
      <c r="L438" s="9" t="str">
        <v>Romance</v>
      </c>
    </row>
    <row r="439" spans="1:12" x14ac:dyDescent="0.3">
      <c r="A439" s="9">
        <v>10040</v>
      </c>
      <c r="B439" s="10">
        <v>45231</v>
      </c>
      <c r="C439" s="9" t="str">
        <v>f82d44ce</v>
      </c>
      <c r="D439" s="9" t="str">
        <f>_xlfn.XLOOKUP(C439, Content!A:A, Content!C:C, "NONE")</f>
        <v>Telugu</v>
      </c>
      <c r="E439" s="9" t="str">
        <f>_xlfn.XLOOKUP(C439, Content!A:A, Content!D:D, "NONE")</f>
        <v>Sci-Fi</v>
      </c>
      <c r="H439" s="9">
        <v>10125</v>
      </c>
      <c r="I439" s="10">
        <v>44682</v>
      </c>
      <c r="J439" s="9" t="str">
        <v>4cfd0dd8</v>
      </c>
      <c r="K439" s="9" t="str">
        <v>Kannada</v>
      </c>
      <c r="L439" s="9" t="str">
        <v>Documentary</v>
      </c>
    </row>
    <row r="440" spans="1:12" x14ac:dyDescent="0.3">
      <c r="A440" s="9">
        <v>10040</v>
      </c>
      <c r="B440" s="10">
        <v>44986</v>
      </c>
      <c r="C440" s="9" t="str">
        <v>74c9ff93</v>
      </c>
      <c r="D440" s="9" t="str">
        <f>_xlfn.XLOOKUP(C440, Content!A:A, Content!C:C, "NONE")</f>
        <v>English</v>
      </c>
      <c r="E440" s="9" t="str">
        <f>_xlfn.XLOOKUP(C440, Content!A:A, Content!D:D, "NONE")</f>
        <v>Horror</v>
      </c>
      <c r="H440" s="9">
        <v>10125</v>
      </c>
      <c r="I440" s="10">
        <v>44562</v>
      </c>
      <c r="J440" s="9" t="str">
        <v>39c8c16a</v>
      </c>
      <c r="K440" s="9" t="str">
        <v>Malayalam</v>
      </c>
      <c r="L440" s="9" t="str">
        <v>Drama</v>
      </c>
    </row>
    <row r="441" spans="1:12" x14ac:dyDescent="0.3">
      <c r="A441" s="9">
        <v>10040</v>
      </c>
      <c r="B441" s="10">
        <v>44562</v>
      </c>
      <c r="C441" s="9" t="str">
        <v>4130ea10</v>
      </c>
      <c r="D441" s="9" t="str">
        <f>_xlfn.XLOOKUP(C441, Content!A:A, Content!C:C, "NONE")</f>
        <v>Kannada</v>
      </c>
      <c r="E441" s="9" t="str">
        <f>_xlfn.XLOOKUP(C441, Content!A:A, Content!D:D, "NONE")</f>
        <v>Horror</v>
      </c>
      <c r="H441" s="9">
        <v>10126</v>
      </c>
      <c r="I441" s="10">
        <v>44652</v>
      </c>
      <c r="J441" s="9" t="str">
        <v>7e543bc4</v>
      </c>
      <c r="K441" s="9" t="str">
        <v>Malayalam</v>
      </c>
      <c r="L441" s="9" t="str">
        <v>Drama</v>
      </c>
    </row>
    <row r="442" spans="1:12" x14ac:dyDescent="0.3">
      <c r="A442" s="9">
        <v>10040</v>
      </c>
      <c r="B442" s="10">
        <v>44562</v>
      </c>
      <c r="C442" s="9" t="str">
        <v>fda707e0</v>
      </c>
      <c r="D442" s="9" t="str">
        <f>_xlfn.XLOOKUP(C442, Content!A:A, Content!C:C, "NONE")</f>
        <v>Tamil</v>
      </c>
      <c r="E442" s="9" t="str">
        <f>_xlfn.XLOOKUP(C442, Content!A:A, Content!D:D, "NONE")</f>
        <v>Documentary</v>
      </c>
      <c r="H442" s="9">
        <v>10126</v>
      </c>
      <c r="I442" s="10">
        <v>44743</v>
      </c>
      <c r="J442" s="9" t="str">
        <v>18f2ed16</v>
      </c>
      <c r="K442" s="9" t="str">
        <v>Malayalam</v>
      </c>
      <c r="L442" s="9" t="str">
        <v>Comedy</v>
      </c>
    </row>
    <row r="443" spans="1:12" x14ac:dyDescent="0.3">
      <c r="A443" s="9">
        <v>10041</v>
      </c>
      <c r="B443" s="10">
        <v>45078</v>
      </c>
      <c r="C443" s="9" t="str">
        <v>982b8061</v>
      </c>
      <c r="D443" s="9" t="str">
        <f>_xlfn.XLOOKUP(C443, Content!A:A, Content!C:C, "NONE")</f>
        <v>Malayalam</v>
      </c>
      <c r="E443" s="9" t="str">
        <f>_xlfn.XLOOKUP(C443, Content!A:A, Content!D:D, "NONE")</f>
        <v>Comedy</v>
      </c>
      <c r="H443" s="9">
        <v>10126</v>
      </c>
      <c r="I443" s="10">
        <v>44682</v>
      </c>
      <c r="J443" s="9" t="str">
        <v>872a4423</v>
      </c>
      <c r="K443" s="9" t="str">
        <v>Hindi</v>
      </c>
      <c r="L443" s="9" t="str">
        <v>Horror</v>
      </c>
    </row>
    <row r="444" spans="1:12" x14ac:dyDescent="0.3">
      <c r="A444" s="9">
        <v>10041</v>
      </c>
      <c r="B444" s="10">
        <v>45261</v>
      </c>
      <c r="C444" s="9" t="str">
        <v>fe8686d0</v>
      </c>
      <c r="D444" s="9" t="str">
        <f>_xlfn.XLOOKUP(C444, Content!A:A, Content!C:C, "NONE")</f>
        <v>Telugu</v>
      </c>
      <c r="E444" s="9" t="str">
        <f>_xlfn.XLOOKUP(C444, Content!A:A, Content!D:D, "NONE")</f>
        <v>Horror</v>
      </c>
      <c r="H444" s="9">
        <v>10126</v>
      </c>
      <c r="I444" s="10">
        <v>44835</v>
      </c>
      <c r="J444" s="9" t="str">
        <v>e24dee1d</v>
      </c>
      <c r="K444" s="9" t="str">
        <v>Telugu</v>
      </c>
      <c r="L444" s="9" t="str">
        <v>Documentary</v>
      </c>
    </row>
    <row r="445" spans="1:12" x14ac:dyDescent="0.3">
      <c r="A445" s="9">
        <v>10041</v>
      </c>
      <c r="B445" s="10">
        <v>45231</v>
      </c>
      <c r="C445" s="9" t="str">
        <v>5b93d799</v>
      </c>
      <c r="D445" s="9" t="str">
        <f>_xlfn.XLOOKUP(C445, Content!A:A, Content!C:C, "NONE")</f>
        <v>English</v>
      </c>
      <c r="E445" s="9" t="str">
        <f>_xlfn.XLOOKUP(C445, Content!A:A, Content!D:D, "NONE")</f>
        <v>Drama</v>
      </c>
      <c r="H445" s="9">
        <v>10126</v>
      </c>
      <c r="I445" s="10">
        <v>44621</v>
      </c>
      <c r="J445" s="9" t="str">
        <v>9787b7de</v>
      </c>
      <c r="K445" s="9" t="str">
        <v>Tamil</v>
      </c>
      <c r="L445" s="9" t="str">
        <v>Documentary</v>
      </c>
    </row>
    <row r="446" spans="1:12" x14ac:dyDescent="0.3">
      <c r="A446" s="9">
        <v>10041</v>
      </c>
      <c r="B446" s="10">
        <v>45413</v>
      </c>
      <c r="C446" s="9" t="str">
        <v>cc9d9893</v>
      </c>
      <c r="D446" s="9" t="str">
        <f>_xlfn.XLOOKUP(C446, Content!A:A, Content!C:C, "NONE")</f>
        <v>Malayalam</v>
      </c>
      <c r="E446" s="9" t="str">
        <f>_xlfn.XLOOKUP(C446, Content!A:A, Content!D:D, "NONE")</f>
        <v>Action</v>
      </c>
      <c r="H446" s="9">
        <v>10127</v>
      </c>
      <c r="I446" s="10">
        <v>44896</v>
      </c>
      <c r="J446" s="9" t="str">
        <v>fc3255a1</v>
      </c>
      <c r="K446" s="9" t="str">
        <v>English</v>
      </c>
      <c r="L446" s="9" t="str">
        <v>Horror</v>
      </c>
    </row>
    <row r="447" spans="1:12" x14ac:dyDescent="0.3">
      <c r="A447" s="9">
        <v>10041</v>
      </c>
      <c r="B447" s="10">
        <v>45627</v>
      </c>
      <c r="C447" s="9" t="str">
        <v>3abe3a47</v>
      </c>
      <c r="D447" s="9" t="str">
        <f>_xlfn.XLOOKUP(C447, Content!A:A, Content!C:C, "NONE")</f>
        <v>English</v>
      </c>
      <c r="E447" s="9" t="str">
        <f>_xlfn.XLOOKUP(C447, Content!A:A, Content!D:D, "NONE")</f>
        <v>Romance</v>
      </c>
      <c r="H447" s="9">
        <v>10127</v>
      </c>
      <c r="I447" s="10">
        <v>44713</v>
      </c>
      <c r="J447" s="9" t="str">
        <v>459528e0</v>
      </c>
      <c r="K447" s="9" t="str">
        <v>English</v>
      </c>
      <c r="L447" s="9" t="str">
        <v>Documentary</v>
      </c>
    </row>
    <row r="448" spans="1:12" x14ac:dyDescent="0.3">
      <c r="A448" s="9">
        <v>10041</v>
      </c>
      <c r="B448" s="10">
        <v>44835</v>
      </c>
      <c r="C448" s="9" t="str">
        <v>591bdfe5</v>
      </c>
      <c r="D448" s="9" t="str">
        <f>_xlfn.XLOOKUP(C448, Content!A:A, Content!C:C, "NONE")</f>
        <v>Kannada</v>
      </c>
      <c r="E448" s="9" t="str">
        <f>_xlfn.XLOOKUP(C448, Content!A:A, Content!D:D, "NONE")</f>
        <v>Drama</v>
      </c>
      <c r="H448" s="9">
        <v>10127</v>
      </c>
      <c r="I448" s="10">
        <v>44835</v>
      </c>
      <c r="J448" s="9" t="str">
        <v>7fc77e90</v>
      </c>
      <c r="K448" s="9" t="str">
        <v>Malayalam</v>
      </c>
      <c r="L448" s="9" t="str">
        <v>Romance</v>
      </c>
    </row>
    <row r="449" spans="1:12" x14ac:dyDescent="0.3">
      <c r="A449" s="9">
        <v>10041</v>
      </c>
      <c r="B449" s="10">
        <v>45047</v>
      </c>
      <c r="C449" s="9" t="str">
        <v>af4e0c6c</v>
      </c>
      <c r="D449" s="9" t="str">
        <f>_xlfn.XLOOKUP(C449, Content!A:A, Content!C:C, "NONE")</f>
        <v>Tamil</v>
      </c>
      <c r="E449" s="9" t="str">
        <f>_xlfn.XLOOKUP(C449, Content!A:A, Content!D:D, "NONE")</f>
        <v>Drama</v>
      </c>
      <c r="H449" s="9">
        <v>10127</v>
      </c>
      <c r="I449" s="10">
        <v>44835</v>
      </c>
      <c r="J449" s="9" t="str">
        <v>591bdfe5</v>
      </c>
      <c r="K449" s="9" t="str">
        <v>Kannada</v>
      </c>
      <c r="L449" s="9" t="str">
        <v>Drama</v>
      </c>
    </row>
    <row r="450" spans="1:12" x14ac:dyDescent="0.3">
      <c r="A450" s="9">
        <v>10041</v>
      </c>
      <c r="B450" s="10">
        <v>45323</v>
      </c>
      <c r="C450" s="9" t="str">
        <v>a48a202b</v>
      </c>
      <c r="D450" s="9" t="str">
        <f>_xlfn.XLOOKUP(C450, Content!A:A, Content!C:C, "NONE")</f>
        <v>Telugu</v>
      </c>
      <c r="E450" s="9" t="str">
        <f>_xlfn.XLOOKUP(C450, Content!A:A, Content!D:D, "NONE")</f>
        <v>Drama</v>
      </c>
      <c r="H450" s="9">
        <v>10128</v>
      </c>
      <c r="I450" s="10">
        <v>44593</v>
      </c>
      <c r="J450" s="9" t="str">
        <v>2aac9072</v>
      </c>
      <c r="K450" s="9" t="str">
        <v>English</v>
      </c>
      <c r="L450" s="9" t="str">
        <v>Comedy</v>
      </c>
    </row>
    <row r="451" spans="1:12" x14ac:dyDescent="0.3">
      <c r="A451" s="9">
        <v>10041</v>
      </c>
      <c r="B451" s="10">
        <v>45505</v>
      </c>
      <c r="C451" s="9" t="str">
        <v>872a4423</v>
      </c>
      <c r="D451" s="9" t="str">
        <f>_xlfn.XLOOKUP(C451, Content!A:A, Content!C:C, "NONE")</f>
        <v>Hindi</v>
      </c>
      <c r="E451" s="9" t="str">
        <f>_xlfn.XLOOKUP(C451, Content!A:A, Content!D:D, "NONE")</f>
        <v>Horror</v>
      </c>
      <c r="H451" s="9">
        <v>10128</v>
      </c>
      <c r="I451" s="10">
        <v>44713</v>
      </c>
      <c r="J451" s="9" t="str">
        <v>459528e0</v>
      </c>
      <c r="K451" s="9" t="str">
        <v>English</v>
      </c>
      <c r="L451" s="9" t="str">
        <v>Documentary</v>
      </c>
    </row>
    <row r="452" spans="1:12" x14ac:dyDescent="0.3">
      <c r="A452" s="9">
        <v>10041</v>
      </c>
      <c r="B452" s="10">
        <v>44621</v>
      </c>
      <c r="C452" s="9" t="str">
        <v>9787b7de</v>
      </c>
      <c r="D452" s="9" t="str">
        <f>_xlfn.XLOOKUP(C452, Content!A:A, Content!C:C, "NONE")</f>
        <v>Tamil</v>
      </c>
      <c r="E452" s="9" t="str">
        <f>_xlfn.XLOOKUP(C452, Content!A:A, Content!D:D, "NONE")</f>
        <v>Documentary</v>
      </c>
      <c r="H452" s="9">
        <v>10129</v>
      </c>
      <c r="I452" s="10">
        <v>44713</v>
      </c>
      <c r="J452" s="9" t="str">
        <v>cc777b0c</v>
      </c>
      <c r="K452" s="9" t="str">
        <v>Hindi</v>
      </c>
      <c r="L452" s="9" t="str">
        <v>Thriller</v>
      </c>
    </row>
    <row r="453" spans="1:12" x14ac:dyDescent="0.3">
      <c r="A453" s="9">
        <v>10042</v>
      </c>
      <c r="B453" s="10">
        <v>44713</v>
      </c>
      <c r="C453" s="9" t="str">
        <v>cc777b0c</v>
      </c>
      <c r="D453" s="9" t="str">
        <f>_xlfn.XLOOKUP(C453, Content!A:A, Content!C:C, "NONE")</f>
        <v>Hindi</v>
      </c>
      <c r="E453" s="9" t="str">
        <f>_xlfn.XLOOKUP(C453, Content!A:A, Content!D:D, "NONE")</f>
        <v>Thriller</v>
      </c>
      <c r="H453" s="9">
        <v>10129</v>
      </c>
      <c r="I453" s="10">
        <v>44835</v>
      </c>
      <c r="J453" s="9" t="str">
        <v>40fb817f</v>
      </c>
      <c r="K453" s="9" t="str">
        <v>Kannada</v>
      </c>
      <c r="L453" s="9" t="str">
        <v>Thriller</v>
      </c>
    </row>
    <row r="454" spans="1:12" x14ac:dyDescent="0.3">
      <c r="A454" s="9">
        <v>10042</v>
      </c>
      <c r="B454" s="10">
        <v>45323</v>
      </c>
      <c r="C454" s="9" t="str">
        <v>7495495f</v>
      </c>
      <c r="D454" s="9" t="str">
        <f>_xlfn.XLOOKUP(C454, Content!A:A, Content!C:C, "NONE")</f>
        <v>Malayalam</v>
      </c>
      <c r="E454" s="9" t="str">
        <f>_xlfn.XLOOKUP(C454, Content!A:A, Content!D:D, "NONE")</f>
        <v>Horror</v>
      </c>
      <c r="H454" s="9">
        <v>10129</v>
      </c>
      <c r="I454" s="10">
        <v>44593</v>
      </c>
      <c r="J454" s="9" t="str">
        <v>18110fb2</v>
      </c>
      <c r="K454" s="9" t="str">
        <v>Telugu</v>
      </c>
      <c r="L454" s="9" t="str">
        <v>Romance</v>
      </c>
    </row>
    <row r="455" spans="1:12" x14ac:dyDescent="0.3">
      <c r="A455" s="9">
        <v>10042</v>
      </c>
      <c r="B455" s="10">
        <v>45627</v>
      </c>
      <c r="C455" s="9" t="str">
        <v>9787b7de</v>
      </c>
      <c r="D455" s="9" t="str">
        <f>_xlfn.XLOOKUP(C455, Content!A:A, Content!C:C, "NONE")</f>
        <v>Tamil</v>
      </c>
      <c r="E455" s="9" t="str">
        <f>_xlfn.XLOOKUP(C455, Content!A:A, Content!D:D, "NONE")</f>
        <v>Documentary</v>
      </c>
      <c r="H455" s="9">
        <v>10129</v>
      </c>
      <c r="I455" s="10">
        <v>44835</v>
      </c>
      <c r="J455" s="9" t="str">
        <v>fe8686d0</v>
      </c>
      <c r="K455" s="9" t="str">
        <v>Telugu</v>
      </c>
      <c r="L455" s="9" t="str">
        <v>Horror</v>
      </c>
    </row>
    <row r="456" spans="1:12" x14ac:dyDescent="0.3">
      <c r="A456" s="9">
        <v>10042</v>
      </c>
      <c r="B456" s="10">
        <v>45078</v>
      </c>
      <c r="C456" s="9" t="str">
        <v>40fb817f</v>
      </c>
      <c r="D456" s="9" t="str">
        <f>_xlfn.XLOOKUP(C456, Content!A:A, Content!C:C, "NONE")</f>
        <v>Kannada</v>
      </c>
      <c r="E456" s="9" t="str">
        <f>_xlfn.XLOOKUP(C456, Content!A:A, Content!D:D, "NONE")</f>
        <v>Thriller</v>
      </c>
      <c r="H456" s="9">
        <v>10130</v>
      </c>
      <c r="I456" s="10">
        <v>44896</v>
      </c>
      <c r="J456" s="9" t="str">
        <v>6fc6d737</v>
      </c>
      <c r="K456" s="9" t="str">
        <v>Malayalam</v>
      </c>
      <c r="L456" s="9" t="str">
        <v>Comedy</v>
      </c>
    </row>
    <row r="457" spans="1:12" x14ac:dyDescent="0.3">
      <c r="A457" s="9">
        <v>10042</v>
      </c>
      <c r="B457" s="10">
        <v>44562</v>
      </c>
      <c r="C457" s="9" t="str">
        <v>cc9d9893</v>
      </c>
      <c r="D457" s="9" t="str">
        <f>_xlfn.XLOOKUP(C457, Content!A:A, Content!C:C, "NONE")</f>
        <v>Malayalam</v>
      </c>
      <c r="E457" s="9" t="str">
        <f>_xlfn.XLOOKUP(C457, Content!A:A, Content!D:D, "NONE")</f>
        <v>Action</v>
      </c>
      <c r="H457" s="9">
        <v>10130</v>
      </c>
      <c r="I457" s="10">
        <v>44866</v>
      </c>
      <c r="J457" s="9" t="str">
        <v>67b09f1b</v>
      </c>
      <c r="K457" s="9" t="str">
        <v>English</v>
      </c>
      <c r="L457" s="9" t="str">
        <v>Horror</v>
      </c>
    </row>
    <row r="458" spans="1:12" x14ac:dyDescent="0.3">
      <c r="A458" s="9">
        <v>10042</v>
      </c>
      <c r="B458" s="10">
        <v>44682</v>
      </c>
      <c r="C458" s="9" t="str">
        <v>c741736d</v>
      </c>
      <c r="D458" s="9" t="str">
        <f>_xlfn.XLOOKUP(C458, Content!A:A, Content!C:C, "NONE")</f>
        <v>English</v>
      </c>
      <c r="E458" s="9" t="str">
        <f>_xlfn.XLOOKUP(C458, Content!A:A, Content!D:D, "NONE")</f>
        <v>Romance</v>
      </c>
      <c r="H458" s="9">
        <v>10130</v>
      </c>
      <c r="I458" s="10">
        <v>44593</v>
      </c>
      <c r="J458" s="9" t="str">
        <v>9452bf77</v>
      </c>
      <c r="K458" s="9" t="str">
        <v>English</v>
      </c>
      <c r="L458" s="9" t="str">
        <v>Horror</v>
      </c>
    </row>
    <row r="459" spans="1:12" x14ac:dyDescent="0.3">
      <c r="A459" s="9">
        <v>10042</v>
      </c>
      <c r="B459" s="10">
        <v>45047</v>
      </c>
      <c r="C459" s="9" t="str">
        <v>6cec19a5</v>
      </c>
      <c r="D459" s="9" t="str">
        <f>_xlfn.XLOOKUP(C459, Content!A:A, Content!C:C, "NONE")</f>
        <v>Malayalam</v>
      </c>
      <c r="E459" s="9" t="str">
        <f>_xlfn.XLOOKUP(C459, Content!A:A, Content!D:D, "NONE")</f>
        <v>Drama</v>
      </c>
      <c r="H459" s="9">
        <v>10130</v>
      </c>
      <c r="I459" s="10">
        <v>44774</v>
      </c>
      <c r="J459" s="9" t="str">
        <v>1187d074</v>
      </c>
      <c r="K459" s="9" t="str">
        <v>English</v>
      </c>
      <c r="L459" s="9" t="str">
        <v>Horror</v>
      </c>
    </row>
    <row r="460" spans="1:12" x14ac:dyDescent="0.3">
      <c r="A460" s="9">
        <v>10043</v>
      </c>
      <c r="B460" s="10">
        <v>45474</v>
      </c>
      <c r="C460" s="9" t="str">
        <v>872a4423</v>
      </c>
      <c r="D460" s="9" t="str">
        <f>_xlfn.XLOOKUP(C460, Content!A:A, Content!C:C, "NONE")</f>
        <v>Hindi</v>
      </c>
      <c r="E460" s="9" t="str">
        <f>_xlfn.XLOOKUP(C460, Content!A:A, Content!D:D, "NONE")</f>
        <v>Horror</v>
      </c>
      <c r="H460" s="9">
        <v>10130</v>
      </c>
      <c r="I460" s="10">
        <v>44713</v>
      </c>
      <c r="J460" s="9" t="str">
        <v>c324f9b4</v>
      </c>
      <c r="K460" s="9" t="str">
        <v>Tamil</v>
      </c>
      <c r="L460" s="9" t="str">
        <v>Sci-Fi</v>
      </c>
    </row>
    <row r="461" spans="1:12" x14ac:dyDescent="0.3">
      <c r="A461" s="9">
        <v>10043</v>
      </c>
      <c r="B461" s="10">
        <v>44986</v>
      </c>
      <c r="C461" s="9" t="str">
        <v>b49e8b74</v>
      </c>
      <c r="D461" s="9" t="str">
        <f>_xlfn.XLOOKUP(C461, Content!A:A, Content!C:C, "NONE")</f>
        <v>English</v>
      </c>
      <c r="E461" s="9" t="str">
        <f>_xlfn.XLOOKUP(C461, Content!A:A, Content!D:D, "NONE")</f>
        <v>Thriller</v>
      </c>
      <c r="H461" s="9">
        <v>10130</v>
      </c>
      <c r="I461" s="10">
        <v>44713</v>
      </c>
      <c r="J461" s="9" t="str">
        <v>35e41ff6</v>
      </c>
      <c r="K461" s="9" t="str">
        <v>Telugu</v>
      </c>
      <c r="L461" s="9" t="str">
        <v>Romance</v>
      </c>
    </row>
    <row r="462" spans="1:12" x14ac:dyDescent="0.3">
      <c r="A462" s="9">
        <v>10043</v>
      </c>
      <c r="B462" s="10">
        <v>45597</v>
      </c>
      <c r="C462" s="9" t="str">
        <v>566c44a8</v>
      </c>
      <c r="D462" s="9" t="str">
        <f>_xlfn.XLOOKUP(C462, Content!A:A, Content!C:C, "NONE")</f>
        <v>Tamil</v>
      </c>
      <c r="E462" s="9" t="str">
        <f>_xlfn.XLOOKUP(C462, Content!A:A, Content!D:D, "NONE")</f>
        <v>Sci-Fi</v>
      </c>
      <c r="H462" s="9">
        <v>10130</v>
      </c>
      <c r="I462" s="10">
        <v>44896</v>
      </c>
      <c r="J462" s="9" t="str">
        <v>b72e97f6</v>
      </c>
      <c r="K462" s="9" t="str">
        <v>Hindi</v>
      </c>
      <c r="L462" s="9" t="str">
        <v>Action</v>
      </c>
    </row>
    <row r="463" spans="1:12" x14ac:dyDescent="0.3">
      <c r="A463" s="9">
        <v>10043</v>
      </c>
      <c r="B463" s="10">
        <v>45323</v>
      </c>
      <c r="C463" s="9" t="str">
        <v>9544ce3b</v>
      </c>
      <c r="D463" s="9" t="str">
        <f>_xlfn.XLOOKUP(C463, Content!A:A, Content!C:C, "NONE")</f>
        <v>English</v>
      </c>
      <c r="E463" s="9" t="str">
        <f>_xlfn.XLOOKUP(C463, Content!A:A, Content!D:D, "NONE")</f>
        <v>Horror</v>
      </c>
      <c r="H463" s="9">
        <v>10131</v>
      </c>
      <c r="I463" s="10">
        <v>44774</v>
      </c>
      <c r="J463" s="9" t="str">
        <v>c5000cc1</v>
      </c>
      <c r="K463" s="9" t="str">
        <v>Malayalam</v>
      </c>
      <c r="L463" s="9" t="str">
        <v>Comedy</v>
      </c>
    </row>
    <row r="464" spans="1:12" x14ac:dyDescent="0.3">
      <c r="A464" s="9">
        <v>10043</v>
      </c>
      <c r="B464" s="10">
        <v>45231</v>
      </c>
      <c r="C464" s="9" t="str">
        <v>92becfc7</v>
      </c>
      <c r="D464" s="9" t="str">
        <f>_xlfn.XLOOKUP(C464, Content!A:A, Content!C:C, "NONE")</f>
        <v>Hindi</v>
      </c>
      <c r="E464" s="9" t="str">
        <f>_xlfn.XLOOKUP(C464, Content!A:A, Content!D:D, "NONE")</f>
        <v>Sci-Fi</v>
      </c>
      <c r="H464" s="9">
        <v>10131</v>
      </c>
      <c r="I464" s="10">
        <v>44835</v>
      </c>
      <c r="J464" s="9" t="str">
        <v>5b93d799</v>
      </c>
      <c r="K464" s="9" t="str">
        <v>English</v>
      </c>
      <c r="L464" s="9" t="str">
        <v>Drama</v>
      </c>
    </row>
    <row r="465" spans="1:12" x14ac:dyDescent="0.3">
      <c r="A465" s="9">
        <v>10043</v>
      </c>
      <c r="B465" s="10">
        <v>44927</v>
      </c>
      <c r="C465" s="9" t="str">
        <v>fd1ad95a</v>
      </c>
      <c r="D465" s="9" t="str">
        <f>_xlfn.XLOOKUP(C465, Content!A:A, Content!C:C, "NONE")</f>
        <v>English</v>
      </c>
      <c r="E465" s="9" t="str">
        <f>_xlfn.XLOOKUP(C465, Content!A:A, Content!D:D, "NONE")</f>
        <v>Romance</v>
      </c>
      <c r="H465" s="9">
        <v>10131</v>
      </c>
      <c r="I465" s="10">
        <v>44562</v>
      </c>
      <c r="J465" s="9" t="str">
        <v>a4c168f1</v>
      </c>
      <c r="K465" s="9" t="str">
        <v>Telugu</v>
      </c>
      <c r="L465" s="9" t="str">
        <v>Drama</v>
      </c>
    </row>
    <row r="466" spans="1:12" x14ac:dyDescent="0.3">
      <c r="A466" s="9">
        <v>10043</v>
      </c>
      <c r="B466" s="10">
        <v>44958</v>
      </c>
      <c r="C466" s="9" t="str">
        <v>19351768</v>
      </c>
      <c r="D466" s="9" t="str">
        <f>_xlfn.XLOOKUP(C466, Content!A:A, Content!C:C, "NONE")</f>
        <v>Malayalam</v>
      </c>
      <c r="E466" s="9" t="str">
        <f>_xlfn.XLOOKUP(C466, Content!A:A, Content!D:D, "NONE")</f>
        <v>Thriller</v>
      </c>
      <c r="H466" s="9">
        <v>10131</v>
      </c>
      <c r="I466" s="10">
        <v>44652</v>
      </c>
      <c r="J466" s="9" t="str">
        <v>4cfd0dd8</v>
      </c>
      <c r="K466" s="9" t="str">
        <v>Kannada</v>
      </c>
      <c r="L466" s="9" t="str">
        <v>Documentary</v>
      </c>
    </row>
    <row r="467" spans="1:12" x14ac:dyDescent="0.3">
      <c r="A467" s="9">
        <v>10043</v>
      </c>
      <c r="B467" s="10">
        <v>44743</v>
      </c>
      <c r="C467" s="9" t="str">
        <v>b142e834</v>
      </c>
      <c r="D467" s="9" t="str">
        <f>_xlfn.XLOOKUP(C467, Content!A:A, Content!C:C, "NONE")</f>
        <v>Hindi</v>
      </c>
      <c r="E467" s="9" t="str">
        <f>_xlfn.XLOOKUP(C467, Content!A:A, Content!D:D, "NONE")</f>
        <v>Documentary</v>
      </c>
      <c r="H467" s="9">
        <v>10131</v>
      </c>
      <c r="I467" s="10">
        <v>44774</v>
      </c>
      <c r="J467" s="9" t="str">
        <v>53dcee70</v>
      </c>
      <c r="K467" s="9" t="str">
        <v>Kannada</v>
      </c>
      <c r="L467" s="9" t="str">
        <v>Sci-Fi</v>
      </c>
    </row>
    <row r="468" spans="1:12" x14ac:dyDescent="0.3">
      <c r="A468" s="9">
        <v>10043</v>
      </c>
      <c r="B468" s="10">
        <v>44621</v>
      </c>
      <c r="C468" s="9" t="str">
        <v>b72e97f6</v>
      </c>
      <c r="D468" s="9" t="str">
        <f>_xlfn.XLOOKUP(C468, Content!A:A, Content!C:C, "NONE")</f>
        <v>Hindi</v>
      </c>
      <c r="E468" s="9" t="str">
        <f>_xlfn.XLOOKUP(C468, Content!A:A, Content!D:D, "NONE")</f>
        <v>Action</v>
      </c>
      <c r="H468" s="9">
        <v>10131</v>
      </c>
      <c r="I468" s="10">
        <v>44562</v>
      </c>
      <c r="J468" s="9" t="str">
        <v>607da286</v>
      </c>
      <c r="K468" s="9" t="str">
        <v>Kannada</v>
      </c>
      <c r="L468" s="9" t="str">
        <v>Drama</v>
      </c>
    </row>
    <row r="469" spans="1:12" x14ac:dyDescent="0.3">
      <c r="A469" s="9">
        <v>10043</v>
      </c>
      <c r="B469" s="10">
        <v>45078</v>
      </c>
      <c r="C469" s="9" t="str">
        <v>e0abb092</v>
      </c>
      <c r="D469" s="9" t="str">
        <f>_xlfn.XLOOKUP(C469, Content!A:A, Content!C:C, "NONE")</f>
        <v>Malayalam</v>
      </c>
      <c r="E469" s="9" t="str">
        <f>_xlfn.XLOOKUP(C469, Content!A:A, Content!D:D, "NONE")</f>
        <v>Documentary</v>
      </c>
      <c r="H469" s="9">
        <v>10132</v>
      </c>
      <c r="I469" s="10">
        <v>44652</v>
      </c>
      <c r="J469" s="9" t="str">
        <v>9c8c4c67</v>
      </c>
      <c r="K469" s="9" t="str">
        <v>English</v>
      </c>
      <c r="L469" s="9" t="str">
        <v>Horror</v>
      </c>
    </row>
    <row r="470" spans="1:12" x14ac:dyDescent="0.3">
      <c r="A470" s="9">
        <v>10043</v>
      </c>
      <c r="B470" s="10">
        <v>44986</v>
      </c>
      <c r="C470" s="9" t="str">
        <v>18110fb2</v>
      </c>
      <c r="D470" s="9" t="str">
        <f>_xlfn.XLOOKUP(C470, Content!A:A, Content!C:C, "NONE")</f>
        <v>Telugu</v>
      </c>
      <c r="E470" s="9" t="str">
        <f>_xlfn.XLOOKUP(C470, Content!A:A, Content!D:D, "NONE")</f>
        <v>Romance</v>
      </c>
      <c r="H470" s="9">
        <v>10132</v>
      </c>
      <c r="I470" s="10">
        <v>44805</v>
      </c>
      <c r="J470" s="9" t="str">
        <v>577b4107</v>
      </c>
      <c r="K470" s="9" t="str">
        <v>Malayalam</v>
      </c>
      <c r="L470" s="9" t="str">
        <v>Sci-Fi</v>
      </c>
    </row>
    <row r="471" spans="1:12" x14ac:dyDescent="0.3">
      <c r="A471" s="9">
        <v>10044</v>
      </c>
      <c r="B471" s="10">
        <v>44896</v>
      </c>
      <c r="C471" s="9" t="str">
        <v>6d9b457c</v>
      </c>
      <c r="D471" s="9" t="str">
        <f>_xlfn.XLOOKUP(C471, Content!A:A, Content!C:C, "NONE")</f>
        <v>English</v>
      </c>
      <c r="E471" s="9" t="str">
        <f>_xlfn.XLOOKUP(C471, Content!A:A, Content!D:D, "NONE")</f>
        <v>Thriller</v>
      </c>
      <c r="H471" s="9">
        <v>10134</v>
      </c>
      <c r="I471" s="10">
        <v>44652</v>
      </c>
      <c r="J471" s="9" t="str">
        <v>e9c2f251</v>
      </c>
      <c r="K471" s="9" t="str">
        <v>Telugu</v>
      </c>
      <c r="L471" s="9" t="str">
        <v>Sci-Fi</v>
      </c>
    </row>
    <row r="472" spans="1:12" x14ac:dyDescent="0.3">
      <c r="A472" s="9">
        <v>10044</v>
      </c>
      <c r="B472" s="10">
        <v>44562</v>
      </c>
      <c r="C472" s="9" t="str">
        <v>fcc640cb</v>
      </c>
      <c r="D472" s="9" t="str">
        <f>_xlfn.XLOOKUP(C472, Content!A:A, Content!C:C, "NONE")</f>
        <v>English</v>
      </c>
      <c r="E472" s="9" t="str">
        <f>_xlfn.XLOOKUP(C472, Content!A:A, Content!D:D, "NONE")</f>
        <v>Thriller</v>
      </c>
      <c r="H472" s="9">
        <v>10134</v>
      </c>
      <c r="I472" s="10">
        <v>44621</v>
      </c>
      <c r="J472" s="9" t="str">
        <v>67b09f1b</v>
      </c>
      <c r="K472" s="9" t="str">
        <v>English</v>
      </c>
      <c r="L472" s="9" t="str">
        <v>Horror</v>
      </c>
    </row>
    <row r="473" spans="1:12" x14ac:dyDescent="0.3">
      <c r="A473" s="9">
        <v>10044</v>
      </c>
      <c r="B473" s="10">
        <v>45261</v>
      </c>
      <c r="C473" s="9" t="str">
        <v>7bc7f2c7</v>
      </c>
      <c r="D473" s="9" t="str">
        <f>_xlfn.XLOOKUP(C473, Content!A:A, Content!C:C, "NONE")</f>
        <v>Tamil</v>
      </c>
      <c r="E473" s="9" t="str">
        <f>_xlfn.XLOOKUP(C473, Content!A:A, Content!D:D, "NONE")</f>
        <v>Drama</v>
      </c>
      <c r="H473" s="9">
        <v>10134</v>
      </c>
      <c r="I473" s="10">
        <v>44682</v>
      </c>
      <c r="J473" s="9" t="str">
        <v>5b93d799</v>
      </c>
      <c r="K473" s="9" t="str">
        <v>English</v>
      </c>
      <c r="L473" s="9" t="str">
        <v>Drama</v>
      </c>
    </row>
    <row r="474" spans="1:12" x14ac:dyDescent="0.3">
      <c r="A474" s="9">
        <v>10044</v>
      </c>
      <c r="B474" s="10">
        <v>45078</v>
      </c>
      <c r="C474" s="9" t="str">
        <v>b72e97f6</v>
      </c>
      <c r="D474" s="9" t="str">
        <f>_xlfn.XLOOKUP(C474, Content!A:A, Content!C:C, "NONE")</f>
        <v>Hindi</v>
      </c>
      <c r="E474" s="9" t="str">
        <f>_xlfn.XLOOKUP(C474, Content!A:A, Content!D:D, "NONE")</f>
        <v>Action</v>
      </c>
      <c r="H474" s="9">
        <v>10134</v>
      </c>
      <c r="I474" s="10">
        <v>44562</v>
      </c>
      <c r="J474" s="9" t="str">
        <v>2888a95e</v>
      </c>
      <c r="K474" s="9" t="str">
        <v>Tamil</v>
      </c>
      <c r="L474" s="9" t="str">
        <v>Documentary</v>
      </c>
    </row>
    <row r="475" spans="1:12" x14ac:dyDescent="0.3">
      <c r="A475" s="9">
        <v>10044</v>
      </c>
      <c r="B475" s="10">
        <v>45505</v>
      </c>
      <c r="C475" s="9" t="str">
        <v>19351768</v>
      </c>
      <c r="D475" s="9" t="str">
        <f>_xlfn.XLOOKUP(C475, Content!A:A, Content!C:C, "NONE")</f>
        <v>Malayalam</v>
      </c>
      <c r="E475" s="9" t="str">
        <f>_xlfn.XLOOKUP(C475, Content!A:A, Content!D:D, "NONE")</f>
        <v>Thriller</v>
      </c>
      <c r="H475" s="9">
        <v>10135</v>
      </c>
      <c r="I475" s="10">
        <v>44835</v>
      </c>
      <c r="J475" s="9" t="str">
        <v>ae026103</v>
      </c>
      <c r="K475" s="9" t="str">
        <v>Kannada</v>
      </c>
      <c r="L475" s="9" t="str">
        <v>Comedy</v>
      </c>
    </row>
    <row r="476" spans="1:12" x14ac:dyDescent="0.3">
      <c r="A476" s="9">
        <v>10045</v>
      </c>
      <c r="B476" s="10">
        <v>45627</v>
      </c>
      <c r="C476" s="9" t="str">
        <v>40e9137d</v>
      </c>
      <c r="D476" s="9" t="str">
        <f>_xlfn.XLOOKUP(C476, Content!A:A, Content!C:C, "NONE")</f>
        <v>Telugu</v>
      </c>
      <c r="E476" s="9" t="str">
        <f>_xlfn.XLOOKUP(C476, Content!A:A, Content!D:D, "NONE")</f>
        <v>Sci-Fi</v>
      </c>
      <c r="H476" s="9">
        <v>10135</v>
      </c>
      <c r="I476" s="10">
        <v>44774</v>
      </c>
      <c r="J476" s="9" t="str">
        <v>9767fb4f</v>
      </c>
      <c r="K476" s="9" t="str">
        <v>Telugu</v>
      </c>
      <c r="L476" s="9" t="str">
        <v>Drama</v>
      </c>
    </row>
    <row r="477" spans="1:12" x14ac:dyDescent="0.3">
      <c r="A477" s="9">
        <v>10045</v>
      </c>
      <c r="B477" s="10">
        <v>45474</v>
      </c>
      <c r="C477" s="9" t="str">
        <v>2aac9072</v>
      </c>
      <c r="D477" s="9" t="str">
        <f>_xlfn.XLOOKUP(C477, Content!A:A, Content!C:C, "NONE")</f>
        <v>English</v>
      </c>
      <c r="E477" s="9" t="str">
        <f>_xlfn.XLOOKUP(C477, Content!A:A, Content!D:D, "NONE")</f>
        <v>Comedy</v>
      </c>
      <c r="H477" s="9">
        <v>10136</v>
      </c>
      <c r="I477" s="10">
        <v>44805</v>
      </c>
      <c r="J477" s="9" t="str">
        <v>fcc640cb</v>
      </c>
      <c r="K477" s="9" t="str">
        <v>English</v>
      </c>
      <c r="L477" s="9" t="str">
        <v>Thriller</v>
      </c>
    </row>
    <row r="478" spans="1:12" x14ac:dyDescent="0.3">
      <c r="A478" s="9">
        <v>10045</v>
      </c>
      <c r="B478" s="10">
        <v>45566</v>
      </c>
      <c r="C478" s="9" t="str">
        <v>f82d44ce</v>
      </c>
      <c r="D478" s="9" t="str">
        <f>_xlfn.XLOOKUP(C478, Content!A:A, Content!C:C, "NONE")</f>
        <v>Telugu</v>
      </c>
      <c r="E478" s="9" t="str">
        <f>_xlfn.XLOOKUP(C478, Content!A:A, Content!D:D, "NONE")</f>
        <v>Sci-Fi</v>
      </c>
      <c r="H478" s="9">
        <v>10136</v>
      </c>
      <c r="I478" s="10">
        <v>44713</v>
      </c>
      <c r="J478" s="9" t="str">
        <v>fa1a76a3</v>
      </c>
      <c r="K478" s="9" t="str">
        <v>Tamil</v>
      </c>
      <c r="L478" s="9" t="str">
        <v>Action</v>
      </c>
    </row>
    <row r="479" spans="1:12" x14ac:dyDescent="0.3">
      <c r="A479" s="9">
        <v>10045</v>
      </c>
      <c r="B479" s="10">
        <v>45627</v>
      </c>
      <c r="C479" s="9" t="str">
        <v>07976026</v>
      </c>
      <c r="D479" s="9" t="str">
        <f>_xlfn.XLOOKUP(C479, Content!A:A, Content!C:C, "NONE")</f>
        <v>Malayalam</v>
      </c>
      <c r="E479" s="9" t="str">
        <f>_xlfn.XLOOKUP(C479, Content!A:A, Content!D:D, "NONE")</f>
        <v>Drama</v>
      </c>
      <c r="H479" s="9">
        <v>10136</v>
      </c>
      <c r="I479" s="10">
        <v>44896</v>
      </c>
      <c r="J479" s="9" t="str">
        <v>6d9b457c</v>
      </c>
      <c r="K479" s="9" t="str">
        <v>English</v>
      </c>
      <c r="L479" s="9" t="str">
        <v>Thriller</v>
      </c>
    </row>
    <row r="480" spans="1:12" x14ac:dyDescent="0.3">
      <c r="A480" s="9">
        <v>10045</v>
      </c>
      <c r="B480" s="10">
        <v>44866</v>
      </c>
      <c r="C480" s="9" t="str">
        <v>2560b2d1</v>
      </c>
      <c r="D480" s="9" t="str">
        <f>_xlfn.XLOOKUP(C480, Content!A:A, Content!C:C, "NONE")</f>
        <v>Telugu</v>
      </c>
      <c r="E480" s="9" t="str">
        <f>_xlfn.XLOOKUP(C480, Content!A:A, Content!D:D, "NONE")</f>
        <v>Action</v>
      </c>
      <c r="H480" s="9">
        <v>10137</v>
      </c>
      <c r="I480" s="10">
        <v>44652</v>
      </c>
      <c r="J480" s="9" t="str">
        <v>0cbc4720</v>
      </c>
      <c r="K480" s="9" t="str">
        <v>Hindi</v>
      </c>
      <c r="L480" s="9" t="str">
        <v>Sci-Fi</v>
      </c>
    </row>
    <row r="481" spans="1:12" x14ac:dyDescent="0.3">
      <c r="A481" s="9">
        <v>10045</v>
      </c>
      <c r="B481" s="10">
        <v>44743</v>
      </c>
      <c r="C481" s="9" t="str">
        <v>b72e97f6</v>
      </c>
      <c r="D481" s="9" t="str">
        <f>_xlfn.XLOOKUP(C481, Content!A:A, Content!C:C, "NONE")</f>
        <v>Hindi</v>
      </c>
      <c r="E481" s="9" t="str">
        <f>_xlfn.XLOOKUP(C481, Content!A:A, Content!D:D, "NONE")</f>
        <v>Action</v>
      </c>
      <c r="H481" s="9">
        <v>10137</v>
      </c>
      <c r="I481" s="10">
        <v>44743</v>
      </c>
      <c r="J481" s="9" t="str">
        <v>c1fb785c</v>
      </c>
      <c r="K481" s="9" t="str">
        <v>Malayalam</v>
      </c>
      <c r="L481" s="9" t="str">
        <v>Action</v>
      </c>
    </row>
    <row r="482" spans="1:12" x14ac:dyDescent="0.3">
      <c r="A482" s="9">
        <v>10045</v>
      </c>
      <c r="B482" s="10">
        <v>45627</v>
      </c>
      <c r="C482" s="9" t="str">
        <v>ef45c45f</v>
      </c>
      <c r="D482" s="9" t="str">
        <f>_xlfn.XLOOKUP(C482, Content!A:A, Content!C:C, "NONE")</f>
        <v>Tamil</v>
      </c>
      <c r="E482" s="9" t="str">
        <f>_xlfn.XLOOKUP(C482, Content!A:A, Content!D:D, "NONE")</f>
        <v>Action</v>
      </c>
      <c r="H482" s="9">
        <v>10137</v>
      </c>
      <c r="I482" s="10">
        <v>44805</v>
      </c>
      <c r="J482" s="9" t="str">
        <v>1b7fe76a</v>
      </c>
      <c r="K482" s="9" t="str">
        <v>Kannada</v>
      </c>
      <c r="L482" s="9" t="str">
        <v>Thriller</v>
      </c>
    </row>
    <row r="483" spans="1:12" x14ac:dyDescent="0.3">
      <c r="A483" s="9">
        <v>10045</v>
      </c>
      <c r="B483" s="10">
        <v>44774</v>
      </c>
      <c r="C483" s="9" t="str">
        <v>67b09f1b</v>
      </c>
      <c r="D483" s="9" t="str">
        <f>_xlfn.XLOOKUP(C483, Content!A:A, Content!C:C, "NONE")</f>
        <v>English</v>
      </c>
      <c r="E483" s="9" t="str">
        <f>_xlfn.XLOOKUP(C483, Content!A:A, Content!D:D, "NONE")</f>
        <v>Horror</v>
      </c>
      <c r="H483" s="9">
        <v>10137</v>
      </c>
      <c r="I483" s="10">
        <v>44774</v>
      </c>
      <c r="J483" s="9" t="str">
        <v>2e190b5a</v>
      </c>
      <c r="K483" s="9" t="str">
        <v>Tamil</v>
      </c>
      <c r="L483" s="9" t="str">
        <v>Drama</v>
      </c>
    </row>
    <row r="484" spans="1:12" x14ac:dyDescent="0.3">
      <c r="A484" s="9">
        <v>10045</v>
      </c>
      <c r="B484" s="10">
        <v>45231</v>
      </c>
      <c r="C484" s="9" t="str">
        <v>5988d89d</v>
      </c>
      <c r="D484" s="9" t="str">
        <f>_xlfn.XLOOKUP(C484, Content!A:A, Content!C:C, "NONE")</f>
        <v>Hindi</v>
      </c>
      <c r="E484" s="9" t="str">
        <f>_xlfn.XLOOKUP(C484, Content!A:A, Content!D:D, "NONE")</f>
        <v>Sci-Fi</v>
      </c>
      <c r="H484" s="9">
        <v>10137</v>
      </c>
      <c r="I484" s="10">
        <v>44774</v>
      </c>
      <c r="J484" s="9" t="str">
        <v>3abe3a47</v>
      </c>
      <c r="K484" s="9" t="str">
        <v>English</v>
      </c>
      <c r="L484" s="9" t="str">
        <v>Romance</v>
      </c>
    </row>
    <row r="485" spans="1:12" x14ac:dyDescent="0.3">
      <c r="A485" s="9">
        <v>10045</v>
      </c>
      <c r="B485" s="10">
        <v>45292</v>
      </c>
      <c r="C485" s="9" t="str">
        <v>7fc77e90</v>
      </c>
      <c r="D485" s="9" t="str">
        <f>_xlfn.XLOOKUP(C485, Content!A:A, Content!C:C, "NONE")</f>
        <v>Malayalam</v>
      </c>
      <c r="E485" s="9" t="str">
        <f>_xlfn.XLOOKUP(C485, Content!A:A, Content!D:D, "NONE")</f>
        <v>Romance</v>
      </c>
      <c r="H485" s="9">
        <v>10138</v>
      </c>
      <c r="I485" s="10">
        <v>44743</v>
      </c>
      <c r="J485" s="9" t="str">
        <v>d71466ea</v>
      </c>
      <c r="K485" s="9" t="str">
        <v>Malayalam</v>
      </c>
      <c r="L485" s="9" t="str">
        <v>Comedy</v>
      </c>
    </row>
    <row r="486" spans="1:12" x14ac:dyDescent="0.3">
      <c r="A486" s="9">
        <v>10045</v>
      </c>
      <c r="B486" s="10">
        <v>45200</v>
      </c>
      <c r="C486" s="9" t="str">
        <v>40fb817f</v>
      </c>
      <c r="D486" s="9" t="str">
        <f>_xlfn.XLOOKUP(C486, Content!A:A, Content!C:C, "NONE")</f>
        <v>Kannada</v>
      </c>
      <c r="E486" s="9" t="str">
        <f>_xlfn.XLOOKUP(C486, Content!A:A, Content!D:D, "NONE")</f>
        <v>Thriller</v>
      </c>
      <c r="H486" s="9">
        <v>10138</v>
      </c>
      <c r="I486" s="10">
        <v>44743</v>
      </c>
      <c r="J486" s="9" t="str">
        <v>ae026103</v>
      </c>
      <c r="K486" s="9" t="str">
        <v>Kannada</v>
      </c>
      <c r="L486" s="9" t="str">
        <v>Comedy</v>
      </c>
    </row>
    <row r="487" spans="1:12" x14ac:dyDescent="0.3">
      <c r="A487" s="9">
        <v>10046</v>
      </c>
      <c r="B487" s="10">
        <v>45078</v>
      </c>
      <c r="C487" s="9" t="str">
        <v>6cec19a5</v>
      </c>
      <c r="D487" s="9" t="str">
        <f>_xlfn.XLOOKUP(C487, Content!A:A, Content!C:C, "NONE")</f>
        <v>Malayalam</v>
      </c>
      <c r="E487" s="9" t="str">
        <f>_xlfn.XLOOKUP(C487, Content!A:A, Content!D:D, "NONE")</f>
        <v>Drama</v>
      </c>
      <c r="H487" s="9">
        <v>10138</v>
      </c>
      <c r="I487" s="10">
        <v>44805</v>
      </c>
      <c r="J487" s="9" t="str">
        <v>f82d44ce</v>
      </c>
      <c r="K487" s="9" t="str">
        <v>Telugu</v>
      </c>
      <c r="L487" s="9" t="str">
        <v>Sci-Fi</v>
      </c>
    </row>
    <row r="488" spans="1:12" x14ac:dyDescent="0.3">
      <c r="A488" s="9">
        <v>10046</v>
      </c>
      <c r="B488" s="10">
        <v>45566</v>
      </c>
      <c r="C488" s="9" t="str">
        <v>fd1ad95a</v>
      </c>
      <c r="D488" s="9" t="str">
        <f>_xlfn.XLOOKUP(C488, Content!A:A, Content!C:C, "NONE")</f>
        <v>English</v>
      </c>
      <c r="E488" s="9" t="str">
        <f>_xlfn.XLOOKUP(C488, Content!A:A, Content!D:D, "NONE")</f>
        <v>Romance</v>
      </c>
      <c r="H488" s="9">
        <v>10138</v>
      </c>
      <c r="I488" s="10">
        <v>44835</v>
      </c>
      <c r="J488" s="9" t="str">
        <v>40fb817f</v>
      </c>
      <c r="K488" s="9" t="str">
        <v>Kannada</v>
      </c>
      <c r="L488" s="9" t="str">
        <v>Thriller</v>
      </c>
    </row>
    <row r="489" spans="1:12" x14ac:dyDescent="0.3">
      <c r="A489" s="9">
        <v>10046</v>
      </c>
      <c r="B489" s="10">
        <v>44805</v>
      </c>
      <c r="C489" s="9" t="str">
        <v>ef45c45f</v>
      </c>
      <c r="D489" s="9" t="str">
        <f>_xlfn.XLOOKUP(C489, Content!A:A, Content!C:C, "NONE")</f>
        <v>Tamil</v>
      </c>
      <c r="E489" s="9" t="str">
        <f>_xlfn.XLOOKUP(C489, Content!A:A, Content!D:D, "NONE")</f>
        <v>Action</v>
      </c>
      <c r="H489" s="9">
        <v>10139</v>
      </c>
      <c r="I489" s="10">
        <v>44682</v>
      </c>
      <c r="J489" s="9" t="str">
        <v>566c44a8</v>
      </c>
      <c r="K489" s="9" t="str">
        <v>Tamil</v>
      </c>
      <c r="L489" s="9" t="str">
        <v>Sci-Fi</v>
      </c>
    </row>
    <row r="490" spans="1:12" x14ac:dyDescent="0.3">
      <c r="A490" s="9">
        <v>10046</v>
      </c>
      <c r="B490" s="10">
        <v>45323</v>
      </c>
      <c r="C490" s="9" t="str">
        <v>9c8c4c67</v>
      </c>
      <c r="D490" s="9" t="str">
        <f>_xlfn.XLOOKUP(C490, Content!A:A, Content!C:C, "NONE")</f>
        <v>English</v>
      </c>
      <c r="E490" s="9" t="str">
        <f>_xlfn.XLOOKUP(C490, Content!A:A, Content!D:D, "NONE")</f>
        <v>Horror</v>
      </c>
      <c r="H490" s="9">
        <v>10139</v>
      </c>
      <c r="I490" s="10">
        <v>44682</v>
      </c>
      <c r="J490" s="9" t="str">
        <v>8ce0be18</v>
      </c>
      <c r="K490" s="9" t="str">
        <v>Telugu</v>
      </c>
      <c r="L490" s="9" t="str">
        <v>Horror</v>
      </c>
    </row>
    <row r="491" spans="1:12" x14ac:dyDescent="0.3">
      <c r="A491" s="9">
        <v>10046</v>
      </c>
      <c r="B491" s="10">
        <v>44652</v>
      </c>
      <c r="C491" s="9" t="str">
        <v>cc9d9893</v>
      </c>
      <c r="D491" s="9" t="str">
        <f>_xlfn.XLOOKUP(C491, Content!A:A, Content!C:C, "NONE")</f>
        <v>Malayalam</v>
      </c>
      <c r="E491" s="9" t="str">
        <f>_xlfn.XLOOKUP(C491, Content!A:A, Content!D:D, "NONE")</f>
        <v>Action</v>
      </c>
      <c r="H491" s="9">
        <v>10139</v>
      </c>
      <c r="I491" s="10">
        <v>44743</v>
      </c>
      <c r="J491" s="9" t="str">
        <v>40fb817f</v>
      </c>
      <c r="K491" s="9" t="str">
        <v>Kannada</v>
      </c>
      <c r="L491" s="9" t="str">
        <v>Thriller</v>
      </c>
    </row>
    <row r="492" spans="1:12" x14ac:dyDescent="0.3">
      <c r="A492" s="9">
        <v>10046</v>
      </c>
      <c r="B492" s="10">
        <v>45047</v>
      </c>
      <c r="C492" s="9" t="str">
        <v>2fa395f5</v>
      </c>
      <c r="D492" s="9" t="str">
        <f>_xlfn.XLOOKUP(C492, Content!A:A, Content!C:C, "NONE")</f>
        <v>Telugu</v>
      </c>
      <c r="E492" s="9" t="str">
        <f>_xlfn.XLOOKUP(C492, Content!A:A, Content!D:D, "NONE")</f>
        <v>Action</v>
      </c>
      <c r="H492" s="9">
        <v>10139</v>
      </c>
      <c r="I492" s="10">
        <v>44866</v>
      </c>
      <c r="J492" s="9" t="str">
        <v>34ac25b9</v>
      </c>
      <c r="K492" s="9" t="str">
        <v>Kannada</v>
      </c>
      <c r="L492" s="9" t="str">
        <v>Documentary</v>
      </c>
    </row>
    <row r="493" spans="1:12" x14ac:dyDescent="0.3">
      <c r="A493" s="9">
        <v>10047</v>
      </c>
      <c r="B493" s="10">
        <v>44621</v>
      </c>
      <c r="C493" s="9" t="str">
        <v>5833d4f3</v>
      </c>
      <c r="D493" s="9" t="str">
        <f>_xlfn.XLOOKUP(C493, Content!A:A, Content!C:C, "NONE")</f>
        <v>Malayalam</v>
      </c>
      <c r="E493" s="9" t="str">
        <f>_xlfn.XLOOKUP(C493, Content!A:A, Content!D:D, "NONE")</f>
        <v>Horror</v>
      </c>
      <c r="H493" s="9">
        <v>10139</v>
      </c>
      <c r="I493" s="10">
        <v>44593</v>
      </c>
      <c r="J493" s="9" t="str">
        <v>618d5c47</v>
      </c>
      <c r="K493" s="9" t="str">
        <v>Hindi</v>
      </c>
      <c r="L493" s="9" t="str">
        <v>Documentary</v>
      </c>
    </row>
    <row r="494" spans="1:12" x14ac:dyDescent="0.3">
      <c r="A494" s="9">
        <v>10047</v>
      </c>
      <c r="B494" s="10">
        <v>45078</v>
      </c>
      <c r="C494" s="9" t="str">
        <v>fa1a76a3</v>
      </c>
      <c r="D494" s="9" t="str">
        <f>_xlfn.XLOOKUP(C494, Content!A:A, Content!C:C, "NONE")</f>
        <v>Tamil</v>
      </c>
      <c r="E494" s="9" t="str">
        <f>_xlfn.XLOOKUP(C494, Content!A:A, Content!D:D, "NONE")</f>
        <v>Action</v>
      </c>
      <c r="H494" s="9">
        <v>10139</v>
      </c>
      <c r="I494" s="10">
        <v>44896</v>
      </c>
      <c r="J494" s="9" t="str">
        <v>c1fb785c</v>
      </c>
      <c r="K494" s="9" t="str">
        <v>Malayalam</v>
      </c>
      <c r="L494" s="9" t="str">
        <v>Action</v>
      </c>
    </row>
    <row r="495" spans="1:12" x14ac:dyDescent="0.3">
      <c r="A495" s="9">
        <v>10047</v>
      </c>
      <c r="B495" s="10">
        <v>45444</v>
      </c>
      <c r="C495" s="9" t="str">
        <v>7fd28e87</v>
      </c>
      <c r="D495" s="9" t="str">
        <f>_xlfn.XLOOKUP(C495, Content!A:A, Content!C:C, "NONE")</f>
        <v>Malayalam</v>
      </c>
      <c r="E495" s="9" t="str">
        <f>_xlfn.XLOOKUP(C495, Content!A:A, Content!D:D, "NONE")</f>
        <v>Romance</v>
      </c>
      <c r="H495" s="9">
        <v>10140</v>
      </c>
      <c r="I495" s="10">
        <v>44713</v>
      </c>
      <c r="J495" s="9" t="str">
        <v>6d9b457c</v>
      </c>
      <c r="K495" s="9" t="str">
        <v>English</v>
      </c>
      <c r="L495" s="9" t="str">
        <v>Thriller</v>
      </c>
    </row>
    <row r="496" spans="1:12" x14ac:dyDescent="0.3">
      <c r="A496" s="9">
        <v>10047</v>
      </c>
      <c r="B496" s="10">
        <v>45231</v>
      </c>
      <c r="C496" s="9" t="str">
        <v>4cfd0dd8</v>
      </c>
      <c r="D496" s="9" t="str">
        <f>_xlfn.XLOOKUP(C496, Content!A:A, Content!C:C, "NONE")</f>
        <v>Kannada</v>
      </c>
      <c r="E496" s="9" t="str">
        <f>_xlfn.XLOOKUP(C496, Content!A:A, Content!D:D, "NONE")</f>
        <v>Documentary</v>
      </c>
      <c r="H496" s="9">
        <v>10140</v>
      </c>
      <c r="I496" s="10">
        <v>44774</v>
      </c>
      <c r="J496" s="9" t="str">
        <v>53dcee70</v>
      </c>
      <c r="K496" s="9" t="str">
        <v>Kannada</v>
      </c>
      <c r="L496" s="9" t="str">
        <v>Sci-Fi</v>
      </c>
    </row>
    <row r="497" spans="1:12" x14ac:dyDescent="0.3">
      <c r="A497" s="9">
        <v>10047</v>
      </c>
      <c r="B497" s="10">
        <v>45139</v>
      </c>
      <c r="C497" s="9" t="str">
        <v>2560b2d1</v>
      </c>
      <c r="D497" s="9" t="str">
        <f>_xlfn.XLOOKUP(C497, Content!A:A, Content!C:C, "NONE")</f>
        <v>Telugu</v>
      </c>
      <c r="E497" s="9" t="str">
        <f>_xlfn.XLOOKUP(C497, Content!A:A, Content!D:D, "NONE")</f>
        <v>Action</v>
      </c>
      <c r="H497" s="9">
        <v>10140</v>
      </c>
      <c r="I497" s="10">
        <v>44682</v>
      </c>
      <c r="J497" s="9" t="str">
        <v>4cfd0dd8</v>
      </c>
      <c r="K497" s="9" t="str">
        <v>Kannada</v>
      </c>
      <c r="L497" s="9" t="str">
        <v>Documentary</v>
      </c>
    </row>
    <row r="498" spans="1:12" x14ac:dyDescent="0.3">
      <c r="A498" s="9">
        <v>10047</v>
      </c>
      <c r="B498" s="10">
        <v>44562</v>
      </c>
      <c r="C498" s="9" t="str">
        <v>420e1019</v>
      </c>
      <c r="D498" s="9" t="str">
        <f>_xlfn.XLOOKUP(C498, Content!A:A, Content!C:C, "NONE")</f>
        <v>Tamil</v>
      </c>
      <c r="E498" s="9" t="str">
        <f>_xlfn.XLOOKUP(C498, Content!A:A, Content!D:D, "NONE")</f>
        <v>Action</v>
      </c>
      <c r="H498" s="9">
        <v>10140</v>
      </c>
      <c r="I498" s="10">
        <v>44682</v>
      </c>
      <c r="J498" s="9" t="str">
        <v>5c52d1ad</v>
      </c>
      <c r="K498" s="9" t="str">
        <v>Telugu</v>
      </c>
      <c r="L498" s="9" t="str">
        <v>Comedy</v>
      </c>
    </row>
    <row r="499" spans="1:12" x14ac:dyDescent="0.3">
      <c r="A499" s="9">
        <v>10047</v>
      </c>
      <c r="B499" s="10">
        <v>45474</v>
      </c>
      <c r="C499" s="9" t="str">
        <v>607da286</v>
      </c>
      <c r="D499" s="9" t="str">
        <f>_xlfn.XLOOKUP(C499, Content!A:A, Content!C:C, "NONE")</f>
        <v>Kannada</v>
      </c>
      <c r="E499" s="9" t="str">
        <f>_xlfn.XLOOKUP(C499, Content!A:A, Content!D:D, "NONE")</f>
        <v>Drama</v>
      </c>
      <c r="H499" s="9">
        <v>10140</v>
      </c>
      <c r="I499" s="10">
        <v>44621</v>
      </c>
      <c r="J499" s="9" t="str">
        <v>872a4423</v>
      </c>
      <c r="K499" s="9" t="str">
        <v>Hindi</v>
      </c>
      <c r="L499" s="9" t="str">
        <v>Horror</v>
      </c>
    </row>
    <row r="500" spans="1:12" x14ac:dyDescent="0.3">
      <c r="A500" s="9">
        <v>10047</v>
      </c>
      <c r="B500" s="10">
        <v>44562</v>
      </c>
      <c r="C500" s="9" t="str">
        <v>18110fb2</v>
      </c>
      <c r="D500" s="9" t="str">
        <f>_xlfn.XLOOKUP(C500, Content!A:A, Content!C:C, "NONE")</f>
        <v>Telugu</v>
      </c>
      <c r="E500" s="9" t="str">
        <f>_xlfn.XLOOKUP(C500, Content!A:A, Content!D:D, "NONE")</f>
        <v>Romance</v>
      </c>
      <c r="H500" s="9">
        <v>10141</v>
      </c>
      <c r="I500" s="10">
        <v>44593</v>
      </c>
      <c r="J500" s="9" t="str">
        <v>2e190b5a</v>
      </c>
      <c r="K500" s="9" t="str">
        <v>Tamil</v>
      </c>
      <c r="L500" s="9" t="str">
        <v>Drama</v>
      </c>
    </row>
    <row r="501" spans="1:12" x14ac:dyDescent="0.3">
      <c r="A501" s="9">
        <v>10048</v>
      </c>
      <c r="B501" s="10">
        <v>45292</v>
      </c>
      <c r="C501" s="9" t="str">
        <v>2888a95e</v>
      </c>
      <c r="D501" s="9" t="str">
        <f>_xlfn.XLOOKUP(C501, Content!A:A, Content!C:C, "NONE")</f>
        <v>Tamil</v>
      </c>
      <c r="E501" s="9" t="str">
        <f>_xlfn.XLOOKUP(C501, Content!A:A, Content!D:D, "NONE")</f>
        <v>Documentary</v>
      </c>
      <c r="H501" s="9">
        <v>10141</v>
      </c>
      <c r="I501" s="10">
        <v>44805</v>
      </c>
      <c r="J501" s="9" t="str">
        <v>ef45c45f</v>
      </c>
      <c r="K501" s="9" t="str">
        <v>Tamil</v>
      </c>
      <c r="L501" s="9" t="str">
        <v>Action</v>
      </c>
    </row>
    <row r="502" spans="1:12" x14ac:dyDescent="0.3">
      <c r="A502" s="9">
        <v>10048</v>
      </c>
      <c r="B502" s="10">
        <v>45017</v>
      </c>
      <c r="C502" s="9" t="str">
        <v>c324f9b4</v>
      </c>
      <c r="D502" s="9" t="str">
        <f>_xlfn.XLOOKUP(C502, Content!A:A, Content!C:C, "NONE")</f>
        <v>Tamil</v>
      </c>
      <c r="E502" s="9" t="str">
        <f>_xlfn.XLOOKUP(C502, Content!A:A, Content!D:D, "NONE")</f>
        <v>Sci-Fi</v>
      </c>
      <c r="H502" s="9">
        <v>10141</v>
      </c>
      <c r="I502" s="10">
        <v>44562</v>
      </c>
      <c r="J502" s="9" t="str">
        <v>18110fb2</v>
      </c>
      <c r="K502" s="9" t="str">
        <v>Telugu</v>
      </c>
      <c r="L502" s="9" t="str">
        <v>Romance</v>
      </c>
    </row>
    <row r="503" spans="1:12" x14ac:dyDescent="0.3">
      <c r="A503" s="9">
        <v>10048</v>
      </c>
      <c r="B503" s="10">
        <v>45108</v>
      </c>
      <c r="C503" s="9" t="str">
        <v>0cbc4720</v>
      </c>
      <c r="D503" s="9" t="str">
        <f>_xlfn.XLOOKUP(C503, Content!A:A, Content!C:C, "NONE")</f>
        <v>Hindi</v>
      </c>
      <c r="E503" s="9" t="str">
        <f>_xlfn.XLOOKUP(C503, Content!A:A, Content!D:D, "NONE")</f>
        <v>Sci-Fi</v>
      </c>
      <c r="H503" s="9">
        <v>10141</v>
      </c>
      <c r="I503" s="10">
        <v>44562</v>
      </c>
      <c r="J503" s="9" t="str">
        <v>19351768</v>
      </c>
      <c r="K503" s="9" t="str">
        <v>Malayalam</v>
      </c>
      <c r="L503" s="9" t="str">
        <v>Thriller</v>
      </c>
    </row>
    <row r="504" spans="1:12" x14ac:dyDescent="0.3">
      <c r="A504" s="9">
        <v>10048</v>
      </c>
      <c r="B504" s="10">
        <v>44896</v>
      </c>
      <c r="C504" s="9" t="str">
        <v>d71466ea</v>
      </c>
      <c r="D504" s="9" t="str">
        <f>_xlfn.XLOOKUP(C504, Content!A:A, Content!C:C, "NONE")</f>
        <v>Malayalam</v>
      </c>
      <c r="E504" s="9" t="str">
        <f>_xlfn.XLOOKUP(C504, Content!A:A, Content!D:D, "NONE")</f>
        <v>Comedy</v>
      </c>
      <c r="H504" s="9">
        <v>10141</v>
      </c>
      <c r="I504" s="10">
        <v>44774</v>
      </c>
      <c r="J504" s="9" t="str">
        <v>c5000cc1</v>
      </c>
      <c r="K504" s="9" t="str">
        <v>Malayalam</v>
      </c>
      <c r="L504" s="9" t="str">
        <v>Comedy</v>
      </c>
    </row>
    <row r="505" spans="1:12" x14ac:dyDescent="0.3">
      <c r="A505" s="9">
        <v>10048</v>
      </c>
      <c r="B505" s="10">
        <v>45413</v>
      </c>
      <c r="C505" s="9" t="str">
        <v>7bc7f2c7</v>
      </c>
      <c r="D505" s="9" t="str">
        <f>_xlfn.XLOOKUP(C505, Content!A:A, Content!C:C, "NONE")</f>
        <v>Tamil</v>
      </c>
      <c r="E505" s="9" t="str">
        <f>_xlfn.XLOOKUP(C505, Content!A:A, Content!D:D, "NONE")</f>
        <v>Drama</v>
      </c>
      <c r="H505" s="9">
        <v>10142</v>
      </c>
      <c r="I505" s="10">
        <v>44621</v>
      </c>
      <c r="J505" s="9" t="str">
        <v>9452bf77</v>
      </c>
      <c r="K505" s="9" t="str">
        <v>English</v>
      </c>
      <c r="L505" s="9" t="str">
        <v>Horror</v>
      </c>
    </row>
    <row r="506" spans="1:12" x14ac:dyDescent="0.3">
      <c r="A506" s="9">
        <v>10048</v>
      </c>
      <c r="B506" s="10">
        <v>44593</v>
      </c>
      <c r="C506" s="9" t="str">
        <v>9544ce3b</v>
      </c>
      <c r="D506" s="9" t="str">
        <f>_xlfn.XLOOKUP(C506, Content!A:A, Content!C:C, "NONE")</f>
        <v>English</v>
      </c>
      <c r="E506" s="9" t="str">
        <f>_xlfn.XLOOKUP(C506, Content!A:A, Content!D:D, "NONE")</f>
        <v>Horror</v>
      </c>
      <c r="H506" s="9">
        <v>10142</v>
      </c>
      <c r="I506" s="10">
        <v>44593</v>
      </c>
      <c r="J506" s="9" t="str">
        <v>6fc6d737</v>
      </c>
      <c r="K506" s="9" t="str">
        <v>Malayalam</v>
      </c>
      <c r="L506" s="9" t="str">
        <v>Comedy</v>
      </c>
    </row>
    <row r="507" spans="1:12" x14ac:dyDescent="0.3">
      <c r="A507" s="9">
        <v>10048</v>
      </c>
      <c r="B507" s="10">
        <v>45108</v>
      </c>
      <c r="C507" s="9" t="str">
        <v>6cec19a5</v>
      </c>
      <c r="D507" s="9" t="str">
        <f>_xlfn.XLOOKUP(C507, Content!A:A, Content!C:C, "NONE")</f>
        <v>Malayalam</v>
      </c>
      <c r="E507" s="9" t="str">
        <f>_xlfn.XLOOKUP(C507, Content!A:A, Content!D:D, "NONE")</f>
        <v>Drama</v>
      </c>
      <c r="H507" s="9">
        <v>10142</v>
      </c>
      <c r="I507" s="10">
        <v>44652</v>
      </c>
      <c r="J507" s="9" t="str">
        <v>74c9ff93</v>
      </c>
      <c r="K507" s="9" t="str">
        <v>English</v>
      </c>
      <c r="L507" s="9" t="str">
        <v>Horror</v>
      </c>
    </row>
    <row r="508" spans="1:12" x14ac:dyDescent="0.3">
      <c r="A508" s="9">
        <v>10048</v>
      </c>
      <c r="B508" s="10">
        <v>44986</v>
      </c>
      <c r="C508" s="9" t="str">
        <v>f72d44e6</v>
      </c>
      <c r="D508" s="9" t="str">
        <f>_xlfn.XLOOKUP(C508, Content!A:A, Content!C:C, "NONE")</f>
        <v>Malayalam</v>
      </c>
      <c r="E508" s="9" t="str">
        <f>_xlfn.XLOOKUP(C508, Content!A:A, Content!D:D, "NONE")</f>
        <v>Horror</v>
      </c>
      <c r="H508" s="9">
        <v>10142</v>
      </c>
      <c r="I508" s="10">
        <v>44896</v>
      </c>
      <c r="J508" s="9" t="str">
        <v>ae026103</v>
      </c>
      <c r="K508" s="9" t="str">
        <v>Kannada</v>
      </c>
      <c r="L508" s="9" t="str">
        <v>Comedy</v>
      </c>
    </row>
    <row r="509" spans="1:12" x14ac:dyDescent="0.3">
      <c r="A509" s="9">
        <v>10048</v>
      </c>
      <c r="B509" s="10">
        <v>45200</v>
      </c>
      <c r="C509" s="9" t="str">
        <v>5833d4f3</v>
      </c>
      <c r="D509" s="9" t="str">
        <f>_xlfn.XLOOKUP(C509, Content!A:A, Content!C:C, "NONE")</f>
        <v>Malayalam</v>
      </c>
      <c r="E509" s="9" t="str">
        <f>_xlfn.XLOOKUP(C509, Content!A:A, Content!D:D, "NONE")</f>
        <v>Horror</v>
      </c>
      <c r="H509" s="9">
        <v>10143</v>
      </c>
      <c r="I509" s="10">
        <v>44896</v>
      </c>
      <c r="J509" s="9" t="str">
        <v>b49e8b74</v>
      </c>
      <c r="K509" s="9" t="str">
        <v>English</v>
      </c>
      <c r="L509" s="9" t="str">
        <v>Thriller</v>
      </c>
    </row>
    <row r="510" spans="1:12" x14ac:dyDescent="0.3">
      <c r="A510" s="9">
        <v>10048</v>
      </c>
      <c r="B510" s="10">
        <v>44621</v>
      </c>
      <c r="C510" s="9" t="str">
        <v>fe99e0ba</v>
      </c>
      <c r="D510" s="9" t="str">
        <f>_xlfn.XLOOKUP(C510, Content!A:A, Content!C:C, "NONE")</f>
        <v>English</v>
      </c>
      <c r="E510" s="9" t="str">
        <f>_xlfn.XLOOKUP(C510, Content!A:A, Content!D:D, "NONE")</f>
        <v>Horror</v>
      </c>
      <c r="H510" s="9">
        <v>10143</v>
      </c>
      <c r="I510" s="10">
        <v>44774</v>
      </c>
      <c r="J510" s="9" t="str">
        <v>b06fbc58</v>
      </c>
      <c r="K510" s="9" t="str">
        <v>Telugu</v>
      </c>
      <c r="L510" s="9" t="str">
        <v>Horror</v>
      </c>
    </row>
    <row r="511" spans="1:12" x14ac:dyDescent="0.3">
      <c r="A511" s="9">
        <v>10049</v>
      </c>
      <c r="B511" s="10">
        <v>45017</v>
      </c>
      <c r="C511" s="9" t="str">
        <v>35e41ff6</v>
      </c>
      <c r="D511" s="9" t="str">
        <f>_xlfn.XLOOKUP(C511, Content!A:A, Content!C:C, "NONE")</f>
        <v>Telugu</v>
      </c>
      <c r="E511" s="9" t="str">
        <f>_xlfn.XLOOKUP(C511, Content!A:A, Content!D:D, "NONE")</f>
        <v>Romance</v>
      </c>
      <c r="H511" s="9">
        <v>10143</v>
      </c>
      <c r="I511" s="10">
        <v>44593</v>
      </c>
      <c r="J511" s="9" t="str">
        <v>7fb18db3</v>
      </c>
      <c r="K511" s="9" t="str">
        <v>Hindi</v>
      </c>
      <c r="L511" s="9" t="str">
        <v>Thriller</v>
      </c>
    </row>
    <row r="512" spans="1:12" x14ac:dyDescent="0.3">
      <c r="A512" s="9">
        <v>10049</v>
      </c>
      <c r="B512" s="10">
        <v>45444</v>
      </c>
      <c r="C512" s="9" t="str">
        <v>9767fb4f</v>
      </c>
      <c r="D512" s="9" t="str">
        <f>_xlfn.XLOOKUP(C512, Content!A:A, Content!C:C, "NONE")</f>
        <v>Telugu</v>
      </c>
      <c r="E512" s="9" t="str">
        <f>_xlfn.XLOOKUP(C512, Content!A:A, Content!D:D, "NONE")</f>
        <v>Drama</v>
      </c>
      <c r="H512" s="9">
        <v>10143</v>
      </c>
      <c r="I512" s="10">
        <v>44621</v>
      </c>
      <c r="J512" s="9" t="str">
        <v>577b4107</v>
      </c>
      <c r="K512" s="9" t="str">
        <v>Malayalam</v>
      </c>
      <c r="L512" s="9" t="str">
        <v>Sci-Fi</v>
      </c>
    </row>
    <row r="513" spans="1:12" x14ac:dyDescent="0.3">
      <c r="A513" s="9">
        <v>10049</v>
      </c>
      <c r="B513" s="10">
        <v>45292</v>
      </c>
      <c r="C513" s="9" t="str">
        <v>e2949854</v>
      </c>
      <c r="D513" s="9" t="str">
        <f>_xlfn.XLOOKUP(C513, Content!A:A, Content!C:C, "NONE")</f>
        <v>Malayalam</v>
      </c>
      <c r="E513" s="9" t="str">
        <f>_xlfn.XLOOKUP(C513, Content!A:A, Content!D:D, "NONE")</f>
        <v>Documentary</v>
      </c>
      <c r="H513" s="9">
        <v>10144</v>
      </c>
      <c r="I513" s="10">
        <v>44713</v>
      </c>
      <c r="J513" s="9" t="str">
        <v>459528e0</v>
      </c>
      <c r="K513" s="9" t="str">
        <v>English</v>
      </c>
      <c r="L513" s="9" t="str">
        <v>Documentary</v>
      </c>
    </row>
    <row r="514" spans="1:12" x14ac:dyDescent="0.3">
      <c r="A514" s="9">
        <v>10049</v>
      </c>
      <c r="B514" s="10">
        <v>45566</v>
      </c>
      <c r="C514" s="9" t="str">
        <v>f82d44ce</v>
      </c>
      <c r="D514" s="9" t="str">
        <f>_xlfn.XLOOKUP(C514, Content!A:A, Content!C:C, "NONE")</f>
        <v>Telugu</v>
      </c>
      <c r="E514" s="9" t="str">
        <f>_xlfn.XLOOKUP(C514, Content!A:A, Content!D:D, "NONE")</f>
        <v>Sci-Fi</v>
      </c>
      <c r="H514" s="9">
        <v>10144</v>
      </c>
      <c r="I514" s="10">
        <v>44652</v>
      </c>
      <c r="J514" s="9" t="str">
        <v>10101146</v>
      </c>
      <c r="K514" s="9" t="str">
        <v>Telugu</v>
      </c>
      <c r="L514" s="9" t="str">
        <v>Comedy</v>
      </c>
    </row>
    <row r="515" spans="1:12" x14ac:dyDescent="0.3">
      <c r="A515" s="9">
        <v>10049</v>
      </c>
      <c r="B515" s="10">
        <v>45261</v>
      </c>
      <c r="C515" s="9" t="str">
        <v>2888a95e</v>
      </c>
      <c r="D515" s="9" t="str">
        <f>_xlfn.XLOOKUP(C515, Content!A:A, Content!C:C, "NONE")</f>
        <v>Tamil</v>
      </c>
      <c r="E515" s="9" t="str">
        <f>_xlfn.XLOOKUP(C515, Content!A:A, Content!D:D, "NONE")</f>
        <v>Documentary</v>
      </c>
      <c r="H515" s="9">
        <v>10144</v>
      </c>
      <c r="I515" s="10">
        <v>44805</v>
      </c>
      <c r="J515" s="9" t="str">
        <v>7e543bc4</v>
      </c>
      <c r="K515" s="9" t="str">
        <v>Malayalam</v>
      </c>
      <c r="L515" s="9" t="str">
        <v>Drama</v>
      </c>
    </row>
    <row r="516" spans="1:12" x14ac:dyDescent="0.3">
      <c r="A516" s="9">
        <v>10049</v>
      </c>
      <c r="B516" s="10">
        <v>45383</v>
      </c>
      <c r="C516" s="9" t="str">
        <v>591bdfe5</v>
      </c>
      <c r="D516" s="9" t="str">
        <f>_xlfn.XLOOKUP(C516, Content!A:A, Content!C:C, "NONE")</f>
        <v>Kannada</v>
      </c>
      <c r="E516" s="9" t="str">
        <f>_xlfn.XLOOKUP(C516, Content!A:A, Content!D:D, "NONE")</f>
        <v>Drama</v>
      </c>
      <c r="H516" s="9">
        <v>10145</v>
      </c>
      <c r="I516" s="10">
        <v>44743</v>
      </c>
      <c r="J516" s="9" t="str">
        <v>420e1019</v>
      </c>
      <c r="K516" s="9" t="str">
        <v>Tamil</v>
      </c>
      <c r="L516" s="9" t="str">
        <v>Action</v>
      </c>
    </row>
    <row r="517" spans="1:12" x14ac:dyDescent="0.3">
      <c r="A517" s="9">
        <v>10049</v>
      </c>
      <c r="B517" s="10">
        <v>44774</v>
      </c>
      <c r="C517" s="9" t="str">
        <v>5c52d1ad</v>
      </c>
      <c r="D517" s="9" t="str">
        <f>_xlfn.XLOOKUP(C517, Content!A:A, Content!C:C, "NONE")</f>
        <v>Telugu</v>
      </c>
      <c r="E517" s="9" t="str">
        <f>_xlfn.XLOOKUP(C517, Content!A:A, Content!D:D, "NONE")</f>
        <v>Comedy</v>
      </c>
      <c r="H517" s="9">
        <v>10145</v>
      </c>
      <c r="I517" s="10">
        <v>44652</v>
      </c>
      <c r="J517" s="9" t="str">
        <v>4130ea10</v>
      </c>
      <c r="K517" s="9" t="str">
        <v>Kannada</v>
      </c>
      <c r="L517" s="9" t="str">
        <v>Horror</v>
      </c>
    </row>
    <row r="518" spans="1:12" x14ac:dyDescent="0.3">
      <c r="A518" s="9">
        <v>10049</v>
      </c>
      <c r="B518" s="10">
        <v>45474</v>
      </c>
      <c r="C518" s="9" t="str">
        <v>f1c74cb8</v>
      </c>
      <c r="D518" s="9" t="str">
        <f>_xlfn.XLOOKUP(C518, Content!A:A, Content!C:C, "NONE")</f>
        <v>Kannada</v>
      </c>
      <c r="E518" s="9" t="str">
        <f>_xlfn.XLOOKUP(C518, Content!A:A, Content!D:D, "NONE")</f>
        <v>Action</v>
      </c>
      <c r="H518" s="9">
        <v>10146</v>
      </c>
      <c r="I518" s="10">
        <v>44743</v>
      </c>
      <c r="J518" s="9" t="str">
        <v>9c8c4c67</v>
      </c>
      <c r="K518" s="9" t="str">
        <v>English</v>
      </c>
      <c r="L518" s="9" t="str">
        <v>Horror</v>
      </c>
    </row>
    <row r="519" spans="1:12" x14ac:dyDescent="0.3">
      <c r="A519" s="9">
        <v>10049</v>
      </c>
      <c r="B519" s="10">
        <v>45505</v>
      </c>
      <c r="C519" s="9" t="str">
        <v>18f2ed16</v>
      </c>
      <c r="D519" s="9" t="str">
        <f>_xlfn.XLOOKUP(C519, Content!A:A, Content!C:C, "NONE")</f>
        <v>Malayalam</v>
      </c>
      <c r="E519" s="9" t="str">
        <f>_xlfn.XLOOKUP(C519, Content!A:A, Content!D:D, "NONE")</f>
        <v>Comedy</v>
      </c>
      <c r="H519" s="9">
        <v>10146</v>
      </c>
      <c r="I519" s="10">
        <v>44805</v>
      </c>
      <c r="J519" s="9" t="str">
        <v>e24dee1d</v>
      </c>
      <c r="K519" s="9" t="str">
        <v>Telugu</v>
      </c>
      <c r="L519" s="9" t="str">
        <v>Documentary</v>
      </c>
    </row>
    <row r="520" spans="1:12" x14ac:dyDescent="0.3">
      <c r="A520" s="9">
        <v>10049</v>
      </c>
      <c r="B520" s="10">
        <v>44652</v>
      </c>
      <c r="C520" s="9" t="str">
        <v>566c44a8</v>
      </c>
      <c r="D520" s="9" t="str">
        <f>_xlfn.XLOOKUP(C520, Content!A:A, Content!C:C, "NONE")</f>
        <v>Tamil</v>
      </c>
      <c r="E520" s="9" t="str">
        <f>_xlfn.XLOOKUP(C520, Content!A:A, Content!D:D, "NONE")</f>
        <v>Sci-Fi</v>
      </c>
      <c r="H520" s="9">
        <v>10146</v>
      </c>
      <c r="I520" s="10">
        <v>44774</v>
      </c>
      <c r="J520" s="9" t="str">
        <v>8ce0be18</v>
      </c>
      <c r="K520" s="9" t="str">
        <v>Telugu</v>
      </c>
      <c r="L520" s="9" t="str">
        <v>Horror</v>
      </c>
    </row>
    <row r="521" spans="1:12" x14ac:dyDescent="0.3">
      <c r="A521" s="9">
        <v>10049</v>
      </c>
      <c r="B521" s="10">
        <v>44805</v>
      </c>
      <c r="C521" s="9" t="str">
        <v>f72d44e6</v>
      </c>
      <c r="D521" s="9" t="str">
        <f>_xlfn.XLOOKUP(C521, Content!A:A, Content!C:C, "NONE")</f>
        <v>Malayalam</v>
      </c>
      <c r="E521" s="9" t="str">
        <f>_xlfn.XLOOKUP(C521, Content!A:A, Content!D:D, "NONE")</f>
        <v>Horror</v>
      </c>
      <c r="H521" s="9">
        <v>10146</v>
      </c>
      <c r="I521" s="10">
        <v>44866</v>
      </c>
      <c r="J521" s="9" t="str">
        <v>6fc6d737</v>
      </c>
      <c r="K521" s="9" t="str">
        <v>Malayalam</v>
      </c>
      <c r="L521" s="9" t="str">
        <v>Comedy</v>
      </c>
    </row>
    <row r="522" spans="1:12" x14ac:dyDescent="0.3">
      <c r="A522" s="9">
        <v>10050</v>
      </c>
      <c r="B522" s="10">
        <v>45505</v>
      </c>
      <c r="C522" s="9" t="str">
        <v>1187d074</v>
      </c>
      <c r="D522" s="9" t="str">
        <f>_xlfn.XLOOKUP(C522, Content!A:A, Content!C:C, "NONE")</f>
        <v>English</v>
      </c>
      <c r="E522" s="9" t="str">
        <f>_xlfn.XLOOKUP(C522, Content!A:A, Content!D:D, "NONE")</f>
        <v>Horror</v>
      </c>
      <c r="H522" s="9">
        <v>10147</v>
      </c>
      <c r="I522" s="10">
        <v>44621</v>
      </c>
      <c r="J522" s="9" t="str">
        <v>cc777b0c</v>
      </c>
      <c r="K522" s="9" t="str">
        <v>Hindi</v>
      </c>
      <c r="L522" s="9" t="str">
        <v>Thriller</v>
      </c>
    </row>
    <row r="523" spans="1:12" x14ac:dyDescent="0.3">
      <c r="A523" s="9">
        <v>10050</v>
      </c>
      <c r="B523" s="10">
        <v>45505</v>
      </c>
      <c r="C523" s="9" t="str">
        <v>b9f74c1c</v>
      </c>
      <c r="D523" s="9" t="str">
        <f>_xlfn.XLOOKUP(C523, Content!A:A, Content!C:C, "NONE")</f>
        <v>Malayalam</v>
      </c>
      <c r="E523" s="9" t="str">
        <f>_xlfn.XLOOKUP(C523, Content!A:A, Content!D:D, "NONE")</f>
        <v>Comedy</v>
      </c>
      <c r="H523" s="9">
        <v>10147</v>
      </c>
      <c r="I523" s="10">
        <v>44774</v>
      </c>
      <c r="J523" s="9" t="str">
        <v>67b09f1b</v>
      </c>
      <c r="K523" s="9" t="str">
        <v>English</v>
      </c>
      <c r="L523" s="9" t="str">
        <v>Horror</v>
      </c>
    </row>
    <row r="524" spans="1:12" x14ac:dyDescent="0.3">
      <c r="A524" s="9">
        <v>10050</v>
      </c>
      <c r="B524" s="10">
        <v>45444</v>
      </c>
      <c r="C524" s="9" t="str">
        <v>5c52d1ad</v>
      </c>
      <c r="D524" s="9" t="str">
        <f>_xlfn.XLOOKUP(C524, Content!A:A, Content!C:C, "NONE")</f>
        <v>Telugu</v>
      </c>
      <c r="E524" s="9" t="str">
        <f>_xlfn.XLOOKUP(C524, Content!A:A, Content!D:D, "NONE")</f>
        <v>Comedy</v>
      </c>
      <c r="H524" s="9">
        <v>10147</v>
      </c>
      <c r="I524" s="10">
        <v>44774</v>
      </c>
      <c r="J524" s="9" t="str">
        <v>2888a95e</v>
      </c>
      <c r="K524" s="9" t="str">
        <v>Tamil</v>
      </c>
      <c r="L524" s="9" t="str">
        <v>Documentary</v>
      </c>
    </row>
    <row r="525" spans="1:12" x14ac:dyDescent="0.3">
      <c r="A525" s="9">
        <v>10050</v>
      </c>
      <c r="B525" s="10">
        <v>45566</v>
      </c>
      <c r="C525" s="9" t="str">
        <v>f83fb848</v>
      </c>
      <c r="D525" s="9" t="str">
        <f>_xlfn.XLOOKUP(C525, Content!A:A, Content!C:C, "NONE")</f>
        <v>Malayalam</v>
      </c>
      <c r="E525" s="9" t="str">
        <f>_xlfn.XLOOKUP(C525, Content!A:A, Content!D:D, "NONE")</f>
        <v>Sci-Fi</v>
      </c>
      <c r="H525" s="9">
        <v>10148</v>
      </c>
      <c r="I525" s="10">
        <v>44652</v>
      </c>
      <c r="J525" s="9" t="str">
        <v>4130ea10</v>
      </c>
      <c r="K525" s="9" t="str">
        <v>Kannada</v>
      </c>
      <c r="L525" s="9" t="str">
        <v>Horror</v>
      </c>
    </row>
    <row r="526" spans="1:12" x14ac:dyDescent="0.3">
      <c r="A526" s="9">
        <v>10050</v>
      </c>
      <c r="B526" s="10">
        <v>45261</v>
      </c>
      <c r="C526" s="9" t="str">
        <v>5988d89d</v>
      </c>
      <c r="D526" s="9" t="str">
        <f>_xlfn.XLOOKUP(C526, Content!A:A, Content!C:C, "NONE")</f>
        <v>Hindi</v>
      </c>
      <c r="E526" s="9" t="str">
        <f>_xlfn.XLOOKUP(C526, Content!A:A, Content!D:D, "NONE")</f>
        <v>Sci-Fi</v>
      </c>
      <c r="H526" s="9">
        <v>10148</v>
      </c>
      <c r="I526" s="10">
        <v>44562</v>
      </c>
      <c r="J526" s="9" t="str">
        <v>7fc77e90</v>
      </c>
      <c r="K526" s="9" t="str">
        <v>Malayalam</v>
      </c>
      <c r="L526" s="9" t="str">
        <v>Romance</v>
      </c>
    </row>
    <row r="527" spans="1:12" x14ac:dyDescent="0.3">
      <c r="A527" s="9">
        <v>10050</v>
      </c>
      <c r="B527" s="10">
        <v>45261</v>
      </c>
      <c r="C527" s="9" t="str">
        <v>1b7fe76a</v>
      </c>
      <c r="D527" s="9" t="str">
        <f>_xlfn.XLOOKUP(C527, Content!A:A, Content!C:C, "NONE")</f>
        <v>Kannada</v>
      </c>
      <c r="E527" s="9" t="str">
        <f>_xlfn.XLOOKUP(C527, Content!A:A, Content!D:D, "NONE")</f>
        <v>Thriller</v>
      </c>
      <c r="H527" s="9">
        <v>10148</v>
      </c>
      <c r="I527" s="10">
        <v>44621</v>
      </c>
      <c r="J527" s="9" t="str">
        <v>9452bf77</v>
      </c>
      <c r="K527" s="9" t="str">
        <v>English</v>
      </c>
      <c r="L527" s="9" t="str">
        <v>Horror</v>
      </c>
    </row>
    <row r="528" spans="1:12" x14ac:dyDescent="0.3">
      <c r="A528" s="9">
        <v>10050</v>
      </c>
      <c r="B528" s="10">
        <v>45566</v>
      </c>
      <c r="C528" s="9" t="str">
        <v>591bdfe5</v>
      </c>
      <c r="D528" s="9" t="str">
        <f>_xlfn.XLOOKUP(C528, Content!A:A, Content!C:C, "NONE")</f>
        <v>Kannada</v>
      </c>
      <c r="E528" s="9" t="str">
        <f>_xlfn.XLOOKUP(C528, Content!A:A, Content!D:D, "NONE")</f>
        <v>Drama</v>
      </c>
      <c r="H528" s="9">
        <v>10149</v>
      </c>
      <c r="I528" s="10">
        <v>44593</v>
      </c>
      <c r="J528" s="9" t="str">
        <v>2560b2d1</v>
      </c>
      <c r="K528" s="9" t="str">
        <v>Telugu</v>
      </c>
      <c r="L528" s="9" t="str">
        <v>Action</v>
      </c>
    </row>
    <row r="529" spans="1:12" x14ac:dyDescent="0.3">
      <c r="A529" s="9">
        <v>10050</v>
      </c>
      <c r="B529" s="10">
        <v>45352</v>
      </c>
      <c r="C529" s="9" t="str">
        <v>e24dee1d</v>
      </c>
      <c r="D529" s="9" t="str">
        <f>_xlfn.XLOOKUP(C529, Content!A:A, Content!C:C, "NONE")</f>
        <v>Telugu</v>
      </c>
      <c r="E529" s="9" t="str">
        <f>_xlfn.XLOOKUP(C529, Content!A:A, Content!D:D, "NONE")</f>
        <v>Documentary</v>
      </c>
      <c r="H529" s="9">
        <v>10149</v>
      </c>
      <c r="I529" s="10">
        <v>44743</v>
      </c>
      <c r="J529" s="9" t="str">
        <v>7fb18db3</v>
      </c>
      <c r="K529" s="9" t="str">
        <v>Hindi</v>
      </c>
      <c r="L529" s="9" t="str">
        <v>Thriller</v>
      </c>
    </row>
    <row r="530" spans="1:12" x14ac:dyDescent="0.3">
      <c r="A530" s="9">
        <v>10051</v>
      </c>
      <c r="B530" s="10">
        <v>44621</v>
      </c>
      <c r="C530" s="9" t="str">
        <v>34ac25b9</v>
      </c>
      <c r="D530" s="9" t="str">
        <f>_xlfn.XLOOKUP(C530, Content!A:A, Content!C:C, "NONE")</f>
        <v>Kannada</v>
      </c>
      <c r="E530" s="9" t="str">
        <f>_xlfn.XLOOKUP(C530, Content!A:A, Content!D:D, "NONE")</f>
        <v>Documentary</v>
      </c>
      <c r="H530" s="9">
        <v>10149</v>
      </c>
      <c r="I530" s="10">
        <v>44593</v>
      </c>
      <c r="J530" s="9" t="str">
        <v>6d98c117</v>
      </c>
      <c r="K530" s="9" t="str">
        <v>English</v>
      </c>
      <c r="L530" s="9" t="str">
        <v>Action</v>
      </c>
    </row>
    <row r="531" spans="1:12" x14ac:dyDescent="0.3">
      <c r="A531" s="9">
        <v>10051</v>
      </c>
      <c r="B531" s="10">
        <v>45047</v>
      </c>
      <c r="C531" s="9" t="str">
        <v>7495495f</v>
      </c>
      <c r="D531" s="9" t="str">
        <f>_xlfn.XLOOKUP(C531, Content!A:A, Content!C:C, "NONE")</f>
        <v>Malayalam</v>
      </c>
      <c r="E531" s="9" t="str">
        <f>_xlfn.XLOOKUP(C531, Content!A:A, Content!D:D, "NONE")</f>
        <v>Horror</v>
      </c>
      <c r="H531" s="9">
        <v>10149</v>
      </c>
      <c r="I531" s="10">
        <v>44743</v>
      </c>
      <c r="J531" s="9" t="str">
        <v>7e543bc4</v>
      </c>
      <c r="K531" s="9" t="str">
        <v>Malayalam</v>
      </c>
      <c r="L531" s="9" t="str">
        <v>Drama</v>
      </c>
    </row>
    <row r="532" spans="1:12" x14ac:dyDescent="0.3">
      <c r="A532" s="9">
        <v>10051</v>
      </c>
      <c r="B532" s="10">
        <v>44958</v>
      </c>
      <c r="C532" s="9" t="str">
        <v>a4c168f1</v>
      </c>
      <c r="D532" s="9" t="str">
        <f>_xlfn.XLOOKUP(C532, Content!A:A, Content!C:C, "NONE")</f>
        <v>Telugu</v>
      </c>
      <c r="E532" s="9" t="str">
        <f>_xlfn.XLOOKUP(C532, Content!A:A, Content!D:D, "NONE")</f>
        <v>Drama</v>
      </c>
      <c r="H532" s="9">
        <v>10149</v>
      </c>
      <c r="I532" s="10">
        <v>44835</v>
      </c>
      <c r="J532" s="9" t="str">
        <v>c1fb785c</v>
      </c>
      <c r="K532" s="9" t="str">
        <v>Malayalam</v>
      </c>
      <c r="L532" s="9" t="str">
        <v>Action</v>
      </c>
    </row>
    <row r="533" spans="1:12" x14ac:dyDescent="0.3">
      <c r="A533" s="9">
        <v>10051</v>
      </c>
      <c r="B533" s="10">
        <v>45627</v>
      </c>
      <c r="C533" s="9" t="str">
        <v>982b8061</v>
      </c>
      <c r="D533" s="9" t="str">
        <f>_xlfn.XLOOKUP(C533, Content!A:A, Content!C:C, "NONE")</f>
        <v>Malayalam</v>
      </c>
      <c r="E533" s="9" t="str">
        <f>_xlfn.XLOOKUP(C533, Content!A:A, Content!D:D, "NONE")</f>
        <v>Comedy</v>
      </c>
      <c r="H533" s="9">
        <v>10150</v>
      </c>
      <c r="I533" s="10">
        <v>44621</v>
      </c>
      <c r="J533" s="9" t="str">
        <v>fd1ad95a</v>
      </c>
      <c r="K533" s="9" t="str">
        <v>English</v>
      </c>
      <c r="L533" s="9" t="str">
        <v>Romance</v>
      </c>
    </row>
    <row r="534" spans="1:12" x14ac:dyDescent="0.3">
      <c r="A534" s="9">
        <v>10051</v>
      </c>
      <c r="B534" s="10">
        <v>44621</v>
      </c>
      <c r="C534" s="9" t="str">
        <v>9452bf77</v>
      </c>
      <c r="D534" s="9" t="str">
        <f>_xlfn.XLOOKUP(C534, Content!A:A, Content!C:C, "NONE")</f>
        <v>English</v>
      </c>
      <c r="E534" s="9" t="str">
        <f>_xlfn.XLOOKUP(C534, Content!A:A, Content!D:D, "NONE")</f>
        <v>Horror</v>
      </c>
      <c r="H534" s="9">
        <v>10150</v>
      </c>
      <c r="I534" s="10">
        <v>44866</v>
      </c>
      <c r="J534" s="9" t="str">
        <v>6148f50b</v>
      </c>
      <c r="K534" s="9" t="str">
        <v>Tamil</v>
      </c>
      <c r="L534" s="9" t="str">
        <v>Comedy</v>
      </c>
    </row>
    <row r="535" spans="1:12" x14ac:dyDescent="0.3">
      <c r="A535" s="9">
        <v>10051</v>
      </c>
      <c r="B535" s="10">
        <v>44743</v>
      </c>
      <c r="C535" s="9" t="str">
        <v>2888a95e</v>
      </c>
      <c r="D535" s="9" t="str">
        <f>_xlfn.XLOOKUP(C535, Content!A:A, Content!C:C, "NONE")</f>
        <v>Tamil</v>
      </c>
      <c r="E535" s="9" t="str">
        <f>_xlfn.XLOOKUP(C535, Content!A:A, Content!D:D, "NONE")</f>
        <v>Documentary</v>
      </c>
      <c r="H535" s="9">
        <v>10150</v>
      </c>
      <c r="I535" s="10">
        <v>44866</v>
      </c>
      <c r="J535" s="9" t="str">
        <v>872a4423</v>
      </c>
      <c r="K535" s="9" t="str">
        <v>Hindi</v>
      </c>
      <c r="L535" s="9" t="str">
        <v>Horror</v>
      </c>
    </row>
    <row r="536" spans="1:12" x14ac:dyDescent="0.3">
      <c r="A536" s="9">
        <v>10051</v>
      </c>
      <c r="B536" s="10">
        <v>44927</v>
      </c>
      <c r="C536" s="9" t="str">
        <v>67b09f1b</v>
      </c>
      <c r="D536" s="9" t="str">
        <f>_xlfn.XLOOKUP(C536, Content!A:A, Content!C:C, "NONE")</f>
        <v>English</v>
      </c>
      <c r="E536" s="9" t="str">
        <f>_xlfn.XLOOKUP(C536, Content!A:A, Content!D:D, "NONE")</f>
        <v>Horror</v>
      </c>
      <c r="H536" s="9">
        <v>10150</v>
      </c>
      <c r="I536" s="10">
        <v>44896</v>
      </c>
      <c r="J536" s="9" t="str">
        <v>fda707e0</v>
      </c>
      <c r="K536" s="9" t="str">
        <v>Tamil</v>
      </c>
      <c r="L536" s="9" t="str">
        <v>Documentary</v>
      </c>
    </row>
    <row r="537" spans="1:12" x14ac:dyDescent="0.3">
      <c r="A537" s="9">
        <v>10052</v>
      </c>
      <c r="B537" s="10">
        <v>44743</v>
      </c>
      <c r="C537" s="9" t="str">
        <v>75fa1246</v>
      </c>
      <c r="D537" s="9" t="str">
        <f>_xlfn.XLOOKUP(C537, Content!A:A, Content!C:C, "NONE")</f>
        <v>Tamil</v>
      </c>
      <c r="E537" s="9" t="str">
        <f>_xlfn.XLOOKUP(C537, Content!A:A, Content!D:D, "NONE")</f>
        <v>Documentary</v>
      </c>
      <c r="H537" s="9">
        <v>10151</v>
      </c>
      <c r="I537" s="10">
        <v>44835</v>
      </c>
      <c r="J537" s="9" t="str">
        <v>6cec19a5</v>
      </c>
      <c r="K537" s="9" t="str">
        <v>Malayalam</v>
      </c>
      <c r="L537" s="9" t="str">
        <v>Drama</v>
      </c>
    </row>
    <row r="538" spans="1:12" x14ac:dyDescent="0.3">
      <c r="A538" s="9">
        <v>10052</v>
      </c>
      <c r="B538" s="10">
        <v>45200</v>
      </c>
      <c r="C538" s="9" t="str">
        <v>0cbc4720</v>
      </c>
      <c r="D538" s="9" t="str">
        <f>_xlfn.XLOOKUP(C538, Content!A:A, Content!C:C, "NONE")</f>
        <v>Hindi</v>
      </c>
      <c r="E538" s="9" t="str">
        <f>_xlfn.XLOOKUP(C538, Content!A:A, Content!D:D, "NONE")</f>
        <v>Sci-Fi</v>
      </c>
      <c r="H538" s="9">
        <v>10151</v>
      </c>
      <c r="I538" s="10">
        <v>44743</v>
      </c>
      <c r="J538" s="9" t="str">
        <v>53dcee70</v>
      </c>
      <c r="K538" s="9" t="str">
        <v>Kannada</v>
      </c>
      <c r="L538" s="9" t="str">
        <v>Sci-Fi</v>
      </c>
    </row>
    <row r="539" spans="1:12" x14ac:dyDescent="0.3">
      <c r="A539" s="9">
        <v>10052</v>
      </c>
      <c r="B539" s="10">
        <v>45170</v>
      </c>
      <c r="C539" s="9" t="str">
        <v>c1fb785c</v>
      </c>
      <c r="D539" s="9" t="str">
        <f>_xlfn.XLOOKUP(C539, Content!A:A, Content!C:C, "NONE")</f>
        <v>Malayalam</v>
      </c>
      <c r="E539" s="9" t="str">
        <f>_xlfn.XLOOKUP(C539, Content!A:A, Content!D:D, "NONE")</f>
        <v>Action</v>
      </c>
      <c r="H539" s="9">
        <v>10152</v>
      </c>
      <c r="I539" s="10">
        <v>44835</v>
      </c>
      <c r="J539" s="9" t="str">
        <v>566c44a8</v>
      </c>
      <c r="K539" s="9" t="str">
        <v>Tamil</v>
      </c>
      <c r="L539" s="9" t="str">
        <v>Sci-Fi</v>
      </c>
    </row>
    <row r="540" spans="1:12" x14ac:dyDescent="0.3">
      <c r="A540" s="9">
        <v>10052</v>
      </c>
      <c r="B540" s="10">
        <v>45383</v>
      </c>
      <c r="C540" s="9" t="str">
        <v>982b8061</v>
      </c>
      <c r="D540" s="9" t="str">
        <f>_xlfn.XLOOKUP(C540, Content!A:A, Content!C:C, "NONE")</f>
        <v>Malayalam</v>
      </c>
      <c r="E540" s="9" t="str">
        <f>_xlfn.XLOOKUP(C540, Content!A:A, Content!D:D, "NONE")</f>
        <v>Comedy</v>
      </c>
      <c r="H540" s="9">
        <v>10152</v>
      </c>
      <c r="I540" s="10">
        <v>44682</v>
      </c>
      <c r="J540" s="9" t="str">
        <v>e0abb092</v>
      </c>
      <c r="K540" s="9" t="str">
        <v>Malayalam</v>
      </c>
      <c r="L540" s="9" t="str">
        <v>Documentary</v>
      </c>
    </row>
    <row r="541" spans="1:12" x14ac:dyDescent="0.3">
      <c r="A541" s="9">
        <v>10052</v>
      </c>
      <c r="B541" s="10">
        <v>45627</v>
      </c>
      <c r="C541" s="9" t="str">
        <v>566c44a8</v>
      </c>
      <c r="D541" s="9" t="str">
        <f>_xlfn.XLOOKUP(C541, Content!A:A, Content!C:C, "NONE")</f>
        <v>Tamil</v>
      </c>
      <c r="E541" s="9" t="str">
        <f>_xlfn.XLOOKUP(C541, Content!A:A, Content!D:D, "NONE")</f>
        <v>Sci-Fi</v>
      </c>
      <c r="H541" s="9">
        <v>10152</v>
      </c>
      <c r="I541" s="10">
        <v>44593</v>
      </c>
      <c r="J541" s="9" t="str">
        <v>e2949854</v>
      </c>
      <c r="K541" s="9" t="str">
        <v>Malayalam</v>
      </c>
      <c r="L541" s="9" t="str">
        <v>Documentary</v>
      </c>
    </row>
    <row r="542" spans="1:12" x14ac:dyDescent="0.3">
      <c r="A542" s="9">
        <v>10052</v>
      </c>
      <c r="B542" s="10">
        <v>44562</v>
      </c>
      <c r="C542" s="9" t="str">
        <v>b06fbc58</v>
      </c>
      <c r="D542" s="9" t="str">
        <f>_xlfn.XLOOKUP(C542, Content!A:A, Content!C:C, "NONE")</f>
        <v>Telugu</v>
      </c>
      <c r="E542" s="9" t="str">
        <f>_xlfn.XLOOKUP(C542, Content!A:A, Content!D:D, "NONE")</f>
        <v>Horror</v>
      </c>
      <c r="H542" s="9">
        <v>10152</v>
      </c>
      <c r="I542" s="10">
        <v>44562</v>
      </c>
      <c r="J542" s="9" t="str">
        <v>607da286</v>
      </c>
      <c r="K542" s="9" t="str">
        <v>Kannada</v>
      </c>
      <c r="L542" s="9" t="str">
        <v>Drama</v>
      </c>
    </row>
    <row r="543" spans="1:12" x14ac:dyDescent="0.3">
      <c r="A543" s="9">
        <v>10052</v>
      </c>
      <c r="B543" s="10">
        <v>44562</v>
      </c>
      <c r="C543" s="9" t="str">
        <v>07976026</v>
      </c>
      <c r="D543" s="9" t="str">
        <f>_xlfn.XLOOKUP(C543, Content!A:A, Content!C:C, "NONE")</f>
        <v>Malayalam</v>
      </c>
      <c r="E543" s="9" t="str">
        <f>_xlfn.XLOOKUP(C543, Content!A:A, Content!D:D, "NONE")</f>
        <v>Drama</v>
      </c>
      <c r="H543" s="9">
        <v>10152</v>
      </c>
      <c r="I543" s="10">
        <v>44562</v>
      </c>
      <c r="J543" s="9" t="str">
        <v>c741736d</v>
      </c>
      <c r="K543" s="9" t="str">
        <v>English</v>
      </c>
      <c r="L543" s="9" t="str">
        <v>Romance</v>
      </c>
    </row>
    <row r="544" spans="1:12" x14ac:dyDescent="0.3">
      <c r="A544" s="9">
        <v>10052</v>
      </c>
      <c r="B544" s="10">
        <v>45078</v>
      </c>
      <c r="C544" s="9" t="str">
        <v>f83fb848</v>
      </c>
      <c r="D544" s="9" t="str">
        <f>_xlfn.XLOOKUP(C544, Content!A:A, Content!C:C, "NONE")</f>
        <v>Malayalam</v>
      </c>
      <c r="E544" s="9" t="str">
        <f>_xlfn.XLOOKUP(C544, Content!A:A, Content!D:D, "NONE")</f>
        <v>Sci-Fi</v>
      </c>
      <c r="H544" s="9">
        <v>10152</v>
      </c>
      <c r="I544" s="10">
        <v>44652</v>
      </c>
      <c r="J544" s="9" t="str">
        <v>39c8c16a</v>
      </c>
      <c r="K544" s="9" t="str">
        <v>Malayalam</v>
      </c>
      <c r="L544" s="9" t="str">
        <v>Drama</v>
      </c>
    </row>
    <row r="545" spans="1:12" x14ac:dyDescent="0.3">
      <c r="A545" s="9">
        <v>10052</v>
      </c>
      <c r="B545" s="10">
        <v>44835</v>
      </c>
      <c r="C545" s="9" t="str">
        <v>cc777b0c</v>
      </c>
      <c r="D545" s="9" t="str">
        <f>_xlfn.XLOOKUP(C545, Content!A:A, Content!C:C, "NONE")</f>
        <v>Hindi</v>
      </c>
      <c r="E545" s="9" t="str">
        <f>_xlfn.XLOOKUP(C545, Content!A:A, Content!D:D, "NONE")</f>
        <v>Thriller</v>
      </c>
      <c r="H545" s="9">
        <v>10153</v>
      </c>
      <c r="I545" s="10">
        <v>44896</v>
      </c>
      <c r="J545" s="9" t="str">
        <v>75fa1246</v>
      </c>
      <c r="K545" s="9" t="str">
        <v>Tamil</v>
      </c>
      <c r="L545" s="9" t="str">
        <v>Documentary</v>
      </c>
    </row>
    <row r="546" spans="1:12" x14ac:dyDescent="0.3">
      <c r="A546" s="9">
        <v>10052</v>
      </c>
      <c r="B546" s="10">
        <v>44805</v>
      </c>
      <c r="C546" s="9" t="str">
        <v>b142e834</v>
      </c>
      <c r="D546" s="9" t="str">
        <f>_xlfn.XLOOKUP(C546, Content!A:A, Content!C:C, "NONE")</f>
        <v>Hindi</v>
      </c>
      <c r="E546" s="9" t="str">
        <f>_xlfn.XLOOKUP(C546, Content!A:A, Content!D:D, "NONE")</f>
        <v>Documentary</v>
      </c>
      <c r="H546" s="9">
        <v>10153</v>
      </c>
      <c r="I546" s="10">
        <v>44593</v>
      </c>
      <c r="J546" s="9" t="str">
        <v>92becfc7</v>
      </c>
      <c r="K546" s="9" t="str">
        <v>Hindi</v>
      </c>
      <c r="L546" s="9" t="str">
        <v>Sci-Fi</v>
      </c>
    </row>
    <row r="547" spans="1:12" x14ac:dyDescent="0.3">
      <c r="A547" s="9">
        <v>10052</v>
      </c>
      <c r="B547" s="10">
        <v>45139</v>
      </c>
      <c r="C547" s="9" t="str">
        <v>30bb7728</v>
      </c>
      <c r="D547" s="9" t="str">
        <f>_xlfn.XLOOKUP(C547, Content!A:A, Content!C:C, "NONE")</f>
        <v>Tamil</v>
      </c>
      <c r="E547" s="9" t="str">
        <f>_xlfn.XLOOKUP(C547, Content!A:A, Content!D:D, "NONE")</f>
        <v>Documentary</v>
      </c>
      <c r="H547" s="9">
        <v>10153</v>
      </c>
      <c r="I547" s="10">
        <v>44562</v>
      </c>
      <c r="J547" s="9" t="str">
        <v>9767fb4f</v>
      </c>
      <c r="K547" s="9" t="str">
        <v>Telugu</v>
      </c>
      <c r="L547" s="9" t="str">
        <v>Drama</v>
      </c>
    </row>
    <row r="548" spans="1:12" x14ac:dyDescent="0.3">
      <c r="A548" s="9">
        <v>10052</v>
      </c>
      <c r="B548" s="10">
        <v>45170</v>
      </c>
      <c r="C548" s="9" t="str">
        <v>586db896</v>
      </c>
      <c r="D548" s="9" t="str">
        <f>_xlfn.XLOOKUP(C548, Content!A:A, Content!C:C, "NONE")</f>
        <v>Tamil</v>
      </c>
      <c r="E548" s="9" t="str">
        <f>_xlfn.XLOOKUP(C548, Content!A:A, Content!D:D, "NONE")</f>
        <v>Sci-Fi</v>
      </c>
      <c r="H548" s="9">
        <v>10153</v>
      </c>
      <c r="I548" s="10">
        <v>44621</v>
      </c>
      <c r="J548" s="9" t="str">
        <v>7495495f</v>
      </c>
      <c r="K548" s="9" t="str">
        <v>Malayalam</v>
      </c>
      <c r="L548" s="9" t="str">
        <v>Horror</v>
      </c>
    </row>
    <row r="549" spans="1:12" x14ac:dyDescent="0.3">
      <c r="A549" s="9">
        <v>10052</v>
      </c>
      <c r="B549" s="10">
        <v>45139</v>
      </c>
      <c r="C549" s="9" t="str">
        <v>5b93d799</v>
      </c>
      <c r="D549" s="9" t="str">
        <f>_xlfn.XLOOKUP(C549, Content!A:A, Content!C:C, "NONE")</f>
        <v>English</v>
      </c>
      <c r="E549" s="9" t="str">
        <f>_xlfn.XLOOKUP(C549, Content!A:A, Content!D:D, "NONE")</f>
        <v>Drama</v>
      </c>
      <c r="H549" s="9">
        <v>10154</v>
      </c>
      <c r="I549" s="10">
        <v>44713</v>
      </c>
      <c r="J549" s="9" t="str">
        <v>75fa1246</v>
      </c>
      <c r="K549" s="9" t="str">
        <v>Tamil</v>
      </c>
      <c r="L549" s="9" t="str">
        <v>Documentary</v>
      </c>
    </row>
    <row r="550" spans="1:12" x14ac:dyDescent="0.3">
      <c r="A550" s="9">
        <v>10053</v>
      </c>
      <c r="B550" s="10">
        <v>45292</v>
      </c>
      <c r="C550" s="9" t="str">
        <v>fcc640cb</v>
      </c>
      <c r="D550" s="9" t="str">
        <f>_xlfn.XLOOKUP(C550, Content!A:A, Content!C:C, "NONE")</f>
        <v>English</v>
      </c>
      <c r="E550" s="9" t="str">
        <f>_xlfn.XLOOKUP(C550, Content!A:A, Content!D:D, "NONE")</f>
        <v>Thriller</v>
      </c>
      <c r="H550" s="9">
        <v>10154</v>
      </c>
      <c r="I550" s="10">
        <v>44896</v>
      </c>
      <c r="J550" s="9" t="str">
        <v>39c8c16a</v>
      </c>
      <c r="K550" s="9" t="str">
        <v>Malayalam</v>
      </c>
      <c r="L550" s="9" t="str">
        <v>Drama</v>
      </c>
    </row>
    <row r="551" spans="1:12" x14ac:dyDescent="0.3">
      <c r="A551" s="9">
        <v>10053</v>
      </c>
      <c r="B551" s="10">
        <v>44835</v>
      </c>
      <c r="C551" s="9" t="str">
        <v>d71466ea</v>
      </c>
      <c r="D551" s="9" t="str">
        <f>_xlfn.XLOOKUP(C551, Content!A:A, Content!C:C, "NONE")</f>
        <v>Malayalam</v>
      </c>
      <c r="E551" s="9" t="str">
        <f>_xlfn.XLOOKUP(C551, Content!A:A, Content!D:D, "NONE")</f>
        <v>Comedy</v>
      </c>
      <c r="H551" s="9">
        <v>10154</v>
      </c>
      <c r="I551" s="10">
        <v>44866</v>
      </c>
      <c r="J551" s="9" t="str">
        <v>f82d44ce</v>
      </c>
      <c r="K551" s="9" t="str">
        <v>Telugu</v>
      </c>
      <c r="L551" s="9" t="str">
        <v>Sci-Fi</v>
      </c>
    </row>
    <row r="552" spans="1:12" x14ac:dyDescent="0.3">
      <c r="A552" s="9">
        <v>10053</v>
      </c>
      <c r="B552" s="10">
        <v>44652</v>
      </c>
      <c r="C552" s="9" t="str">
        <v>c1fb785c</v>
      </c>
      <c r="D552" s="9" t="str">
        <f>_xlfn.XLOOKUP(C552, Content!A:A, Content!C:C, "NONE")</f>
        <v>Malayalam</v>
      </c>
      <c r="E552" s="9" t="str">
        <f>_xlfn.XLOOKUP(C552, Content!A:A, Content!D:D, "NONE")</f>
        <v>Action</v>
      </c>
      <c r="H552" s="9">
        <v>10154</v>
      </c>
      <c r="I552" s="10">
        <v>44743</v>
      </c>
      <c r="J552" s="9" t="str">
        <v>8ce0be18</v>
      </c>
      <c r="K552" s="9" t="str">
        <v>Telugu</v>
      </c>
      <c r="L552" s="9" t="str">
        <v>Horror</v>
      </c>
    </row>
    <row r="553" spans="1:12" x14ac:dyDescent="0.3">
      <c r="A553" s="9">
        <v>10053</v>
      </c>
      <c r="B553" s="10">
        <v>44713</v>
      </c>
      <c r="C553" s="9" t="str">
        <v>18f2ed16</v>
      </c>
      <c r="D553" s="9" t="str">
        <f>_xlfn.XLOOKUP(C553, Content!A:A, Content!C:C, "NONE")</f>
        <v>Malayalam</v>
      </c>
      <c r="E553" s="9" t="str">
        <f>_xlfn.XLOOKUP(C553, Content!A:A, Content!D:D, "NONE")</f>
        <v>Comedy</v>
      </c>
      <c r="H553" s="9">
        <v>10155</v>
      </c>
      <c r="I553" s="10">
        <v>44835</v>
      </c>
      <c r="J553" s="9" t="str">
        <v>e0abb092</v>
      </c>
      <c r="K553" s="9" t="str">
        <v>Malayalam</v>
      </c>
      <c r="L553" s="9" t="str">
        <v>Documentary</v>
      </c>
    </row>
    <row r="554" spans="1:12" x14ac:dyDescent="0.3">
      <c r="A554" s="9">
        <v>10053</v>
      </c>
      <c r="B554" s="10">
        <v>44805</v>
      </c>
      <c r="C554" s="9" t="str">
        <v>566c44a8</v>
      </c>
      <c r="D554" s="9" t="str">
        <f>_xlfn.XLOOKUP(C554, Content!A:A, Content!C:C, "NONE")</f>
        <v>Tamil</v>
      </c>
      <c r="E554" s="9" t="str">
        <f>_xlfn.XLOOKUP(C554, Content!A:A, Content!D:D, "NONE")</f>
        <v>Sci-Fi</v>
      </c>
      <c r="H554" s="9">
        <v>10155</v>
      </c>
      <c r="I554" s="10">
        <v>44896</v>
      </c>
      <c r="J554" s="9" t="str">
        <v>07976026</v>
      </c>
      <c r="K554" s="9" t="str">
        <v>Malayalam</v>
      </c>
      <c r="L554" s="9" t="str">
        <v>Drama</v>
      </c>
    </row>
    <row r="555" spans="1:12" x14ac:dyDescent="0.3">
      <c r="A555" s="9">
        <v>10053</v>
      </c>
      <c r="B555" s="10">
        <v>45323</v>
      </c>
      <c r="C555" s="9" t="str">
        <v>ef45c45f</v>
      </c>
      <c r="D555" s="9" t="str">
        <f>_xlfn.XLOOKUP(C555, Content!A:A, Content!C:C, "NONE")</f>
        <v>Tamil</v>
      </c>
      <c r="E555" s="9" t="str">
        <f>_xlfn.XLOOKUP(C555, Content!A:A, Content!D:D, "NONE")</f>
        <v>Action</v>
      </c>
      <c r="H555" s="9">
        <v>10155</v>
      </c>
      <c r="I555" s="10">
        <v>44835</v>
      </c>
      <c r="J555" s="9" t="str">
        <v>b9f74c1c</v>
      </c>
      <c r="K555" s="9" t="str">
        <v>Malayalam</v>
      </c>
      <c r="L555" s="9" t="str">
        <v>Comedy</v>
      </c>
    </row>
    <row r="556" spans="1:12" x14ac:dyDescent="0.3">
      <c r="A556" s="9">
        <v>10053</v>
      </c>
      <c r="B556" s="10">
        <v>44805</v>
      </c>
      <c r="C556" s="9" t="str">
        <v>75fa1246</v>
      </c>
      <c r="D556" s="9" t="str">
        <f>_xlfn.XLOOKUP(C556, Content!A:A, Content!C:C, "NONE")</f>
        <v>Tamil</v>
      </c>
      <c r="E556" s="9" t="str">
        <f>_xlfn.XLOOKUP(C556, Content!A:A, Content!D:D, "NONE")</f>
        <v>Documentary</v>
      </c>
      <c r="H556" s="9">
        <v>10156</v>
      </c>
      <c r="I556" s="10">
        <v>44896</v>
      </c>
      <c r="J556" s="9" t="str">
        <v>18110fb2</v>
      </c>
      <c r="K556" s="9" t="str">
        <v>Telugu</v>
      </c>
      <c r="L556" s="9" t="str">
        <v>Romance</v>
      </c>
    </row>
    <row r="557" spans="1:12" x14ac:dyDescent="0.3">
      <c r="A557" s="9">
        <v>10053</v>
      </c>
      <c r="B557" s="10">
        <v>45323</v>
      </c>
      <c r="C557" s="9" t="str">
        <v>cc9d9893</v>
      </c>
      <c r="D557" s="9" t="str">
        <f>_xlfn.XLOOKUP(C557, Content!A:A, Content!C:C, "NONE")</f>
        <v>Malayalam</v>
      </c>
      <c r="E557" s="9" t="str">
        <f>_xlfn.XLOOKUP(C557, Content!A:A, Content!D:D, "NONE")</f>
        <v>Action</v>
      </c>
      <c r="H557" s="9">
        <v>10156</v>
      </c>
      <c r="I557" s="10">
        <v>44743</v>
      </c>
      <c r="J557" s="9" t="str">
        <v>34ac25b9</v>
      </c>
      <c r="K557" s="9" t="str">
        <v>Kannada</v>
      </c>
      <c r="L557" s="9" t="str">
        <v>Documentary</v>
      </c>
    </row>
    <row r="558" spans="1:12" x14ac:dyDescent="0.3">
      <c r="A558" s="9">
        <v>10053</v>
      </c>
      <c r="B558" s="10">
        <v>45017</v>
      </c>
      <c r="C558" s="9" t="str">
        <v>c5000cc1</v>
      </c>
      <c r="D558" s="9" t="str">
        <f>_xlfn.XLOOKUP(C558, Content!A:A, Content!C:C, "NONE")</f>
        <v>Malayalam</v>
      </c>
      <c r="E558" s="9" t="str">
        <f>_xlfn.XLOOKUP(C558, Content!A:A, Content!D:D, "NONE")</f>
        <v>Comedy</v>
      </c>
      <c r="H558" s="9">
        <v>10156</v>
      </c>
      <c r="I558" s="10">
        <v>44774</v>
      </c>
      <c r="J558" s="9" t="str">
        <v>e9c2f251</v>
      </c>
      <c r="K558" s="9" t="str">
        <v>Telugu</v>
      </c>
      <c r="L558" s="9" t="str">
        <v>Sci-Fi</v>
      </c>
    </row>
    <row r="559" spans="1:12" x14ac:dyDescent="0.3">
      <c r="A559" s="9">
        <v>10053</v>
      </c>
      <c r="B559" s="10">
        <v>44713</v>
      </c>
      <c r="C559" s="9" t="str">
        <v>f1c74cb8</v>
      </c>
      <c r="D559" s="9" t="str">
        <f>_xlfn.XLOOKUP(C559, Content!A:A, Content!C:C, "NONE")</f>
        <v>Kannada</v>
      </c>
      <c r="E559" s="9" t="str">
        <f>_xlfn.XLOOKUP(C559, Content!A:A, Content!D:D, "NONE")</f>
        <v>Action</v>
      </c>
      <c r="H559" s="9">
        <v>10157</v>
      </c>
      <c r="I559" s="10">
        <v>44652</v>
      </c>
      <c r="J559" s="9" t="str">
        <v>af4e0c6c</v>
      </c>
      <c r="K559" s="9" t="str">
        <v>Tamil</v>
      </c>
      <c r="L559" s="9" t="str">
        <v>Drama</v>
      </c>
    </row>
    <row r="560" spans="1:12" x14ac:dyDescent="0.3">
      <c r="A560" s="9">
        <v>10054</v>
      </c>
      <c r="B560" s="10">
        <v>45231</v>
      </c>
      <c r="C560" s="9" t="str">
        <v>6148f50b</v>
      </c>
      <c r="D560" s="9" t="str">
        <f>_xlfn.XLOOKUP(C560, Content!A:A, Content!C:C, "NONE")</f>
        <v>Tamil</v>
      </c>
      <c r="E560" s="9" t="str">
        <f>_xlfn.XLOOKUP(C560, Content!A:A, Content!D:D, "NONE")</f>
        <v>Comedy</v>
      </c>
      <c r="H560" s="9">
        <v>10157</v>
      </c>
      <c r="I560" s="10">
        <v>44621</v>
      </c>
      <c r="J560" s="9" t="str">
        <v>577b4107</v>
      </c>
      <c r="K560" s="9" t="str">
        <v>Malayalam</v>
      </c>
      <c r="L560" s="9" t="str">
        <v>Sci-Fi</v>
      </c>
    </row>
    <row r="561" spans="1:12" x14ac:dyDescent="0.3">
      <c r="A561" s="9">
        <v>10054</v>
      </c>
      <c r="B561" s="10">
        <v>44986</v>
      </c>
      <c r="C561" s="9" t="str">
        <v>fcc640cb</v>
      </c>
      <c r="D561" s="9" t="str">
        <f>_xlfn.XLOOKUP(C561, Content!A:A, Content!C:C, "NONE")</f>
        <v>English</v>
      </c>
      <c r="E561" s="9" t="str">
        <f>_xlfn.XLOOKUP(C561, Content!A:A, Content!D:D, "NONE")</f>
        <v>Thriller</v>
      </c>
      <c r="H561" s="9">
        <v>10157</v>
      </c>
      <c r="I561" s="10">
        <v>44896</v>
      </c>
      <c r="J561" s="9" t="str">
        <v>8ce0be18</v>
      </c>
      <c r="K561" s="9" t="str">
        <v>Telugu</v>
      </c>
      <c r="L561" s="9" t="str">
        <v>Horror</v>
      </c>
    </row>
    <row r="562" spans="1:12" x14ac:dyDescent="0.3">
      <c r="A562" s="9">
        <v>10054</v>
      </c>
      <c r="B562" s="10">
        <v>44652</v>
      </c>
      <c r="C562" s="9" t="str">
        <v>fda707e0</v>
      </c>
      <c r="D562" s="9" t="str">
        <f>_xlfn.XLOOKUP(C562, Content!A:A, Content!C:C, "NONE")</f>
        <v>Tamil</v>
      </c>
      <c r="E562" s="9" t="str">
        <f>_xlfn.XLOOKUP(C562, Content!A:A, Content!D:D, "NONE")</f>
        <v>Documentary</v>
      </c>
      <c r="H562" s="9">
        <v>10157</v>
      </c>
      <c r="I562" s="10">
        <v>44593</v>
      </c>
      <c r="J562" s="9" t="str">
        <v>fa1a76a3</v>
      </c>
      <c r="K562" s="9" t="str">
        <v>Tamil</v>
      </c>
      <c r="L562" s="9" t="str">
        <v>Action</v>
      </c>
    </row>
    <row r="563" spans="1:12" x14ac:dyDescent="0.3">
      <c r="A563" s="9">
        <v>10054</v>
      </c>
      <c r="B563" s="10">
        <v>45200</v>
      </c>
      <c r="C563" s="9" t="str">
        <v>cc9d9893</v>
      </c>
      <c r="D563" s="9" t="str">
        <f>_xlfn.XLOOKUP(C563, Content!A:A, Content!C:C, "NONE")</f>
        <v>Malayalam</v>
      </c>
      <c r="E563" s="9" t="str">
        <f>_xlfn.XLOOKUP(C563, Content!A:A, Content!D:D, "NONE")</f>
        <v>Action</v>
      </c>
      <c r="H563" s="9">
        <v>10157</v>
      </c>
      <c r="I563" s="10">
        <v>44896</v>
      </c>
      <c r="J563" s="9" t="str">
        <v>9452bf77</v>
      </c>
      <c r="K563" s="9" t="str">
        <v>English</v>
      </c>
      <c r="L563" s="9" t="str">
        <v>Horror</v>
      </c>
    </row>
    <row r="564" spans="1:12" x14ac:dyDescent="0.3">
      <c r="A564" s="9">
        <v>10054</v>
      </c>
      <c r="B564" s="10">
        <v>45200</v>
      </c>
      <c r="C564" s="9" t="str">
        <v>18110fb2</v>
      </c>
      <c r="D564" s="9" t="str">
        <f>_xlfn.XLOOKUP(C564, Content!A:A, Content!C:C, "NONE")</f>
        <v>Telugu</v>
      </c>
      <c r="E564" s="9" t="str">
        <f>_xlfn.XLOOKUP(C564, Content!A:A, Content!D:D, "NONE")</f>
        <v>Romance</v>
      </c>
      <c r="H564" s="9">
        <v>10158</v>
      </c>
      <c r="I564" s="10">
        <v>44562</v>
      </c>
      <c r="J564" s="9" t="str">
        <v>2560b2d1</v>
      </c>
      <c r="K564" s="9" t="str">
        <v>Telugu</v>
      </c>
      <c r="L564" s="9" t="str">
        <v>Action</v>
      </c>
    </row>
    <row r="565" spans="1:12" x14ac:dyDescent="0.3">
      <c r="A565" s="9">
        <v>10054</v>
      </c>
      <c r="B565" s="10">
        <v>45566</v>
      </c>
      <c r="C565" s="9" t="str">
        <v>566c44a8</v>
      </c>
      <c r="D565" s="9" t="str">
        <f>_xlfn.XLOOKUP(C565, Content!A:A, Content!C:C, "NONE")</f>
        <v>Tamil</v>
      </c>
      <c r="E565" s="9" t="str">
        <f>_xlfn.XLOOKUP(C565, Content!A:A, Content!D:D, "NONE")</f>
        <v>Sci-Fi</v>
      </c>
      <c r="H565" s="9">
        <v>10158</v>
      </c>
      <c r="I565" s="10">
        <v>44835</v>
      </c>
      <c r="J565" s="9" t="str">
        <v>40e9137d</v>
      </c>
      <c r="K565" s="9" t="str">
        <v>Telugu</v>
      </c>
      <c r="L565" s="9" t="str">
        <v>Sci-Fi</v>
      </c>
    </row>
    <row r="566" spans="1:12" x14ac:dyDescent="0.3">
      <c r="A566" s="9">
        <v>10054</v>
      </c>
      <c r="B566" s="10">
        <v>44593</v>
      </c>
      <c r="C566" s="9" t="str">
        <v>c5c4fdf9</v>
      </c>
      <c r="D566" s="9" t="str">
        <f>_xlfn.XLOOKUP(C566, Content!A:A, Content!C:C, "NONE")</f>
        <v>Telugu</v>
      </c>
      <c r="E566" s="9" t="str">
        <f>_xlfn.XLOOKUP(C566, Content!A:A, Content!D:D, "NONE")</f>
        <v>Sci-Fi</v>
      </c>
      <c r="H566" s="9">
        <v>10159</v>
      </c>
      <c r="I566" s="10">
        <v>44805</v>
      </c>
      <c r="J566" s="9" t="str">
        <v>fe8686d0</v>
      </c>
      <c r="K566" s="9" t="str">
        <v>Telugu</v>
      </c>
      <c r="L566" s="9" t="str">
        <v>Horror</v>
      </c>
    </row>
    <row r="567" spans="1:12" x14ac:dyDescent="0.3">
      <c r="A567" s="9">
        <v>10054</v>
      </c>
      <c r="B567" s="10">
        <v>45047</v>
      </c>
      <c r="C567" s="9" t="str">
        <v>607da286</v>
      </c>
      <c r="D567" s="9" t="str">
        <f>_xlfn.XLOOKUP(C567, Content!A:A, Content!C:C, "NONE")</f>
        <v>Kannada</v>
      </c>
      <c r="E567" s="9" t="str">
        <f>_xlfn.XLOOKUP(C567, Content!A:A, Content!D:D, "NONE")</f>
        <v>Drama</v>
      </c>
      <c r="H567" s="9">
        <v>10159</v>
      </c>
      <c r="I567" s="10">
        <v>44896</v>
      </c>
      <c r="J567" s="9" t="str">
        <v>c1fb785c</v>
      </c>
      <c r="K567" s="9" t="str">
        <v>Malayalam</v>
      </c>
      <c r="L567" s="9" t="str">
        <v>Action</v>
      </c>
    </row>
    <row r="568" spans="1:12" x14ac:dyDescent="0.3">
      <c r="A568" s="9">
        <v>10055</v>
      </c>
      <c r="B568" s="10">
        <v>45536</v>
      </c>
      <c r="C568" s="9" t="str">
        <v>7fc77e90</v>
      </c>
      <c r="D568" s="9" t="str">
        <f>_xlfn.XLOOKUP(C568, Content!A:A, Content!C:C, "NONE")</f>
        <v>Malayalam</v>
      </c>
      <c r="E568" s="9" t="str">
        <f>_xlfn.XLOOKUP(C568, Content!A:A, Content!D:D, "NONE")</f>
        <v>Romance</v>
      </c>
      <c r="H568" s="9">
        <v>10160</v>
      </c>
      <c r="I568" s="10">
        <v>44593</v>
      </c>
      <c r="J568" s="9" t="str">
        <v>e9c2f251</v>
      </c>
      <c r="K568" s="9" t="str">
        <v>Telugu</v>
      </c>
      <c r="L568" s="9" t="str">
        <v>Sci-Fi</v>
      </c>
    </row>
    <row r="569" spans="1:12" x14ac:dyDescent="0.3">
      <c r="A569" s="9">
        <v>10055</v>
      </c>
      <c r="B569" s="10">
        <v>44927</v>
      </c>
      <c r="C569" s="9" t="str">
        <v>fc3255a1</v>
      </c>
      <c r="D569" s="9" t="str">
        <f>_xlfn.XLOOKUP(C569, Content!A:A, Content!C:C, "NONE")</f>
        <v>English</v>
      </c>
      <c r="E569" s="9" t="str">
        <f>_xlfn.XLOOKUP(C569, Content!A:A, Content!D:D, "NONE")</f>
        <v>Horror</v>
      </c>
      <c r="H569" s="9">
        <v>10160</v>
      </c>
      <c r="I569" s="10">
        <v>44621</v>
      </c>
      <c r="J569" s="9" t="str">
        <v>fda707e0</v>
      </c>
      <c r="K569" s="9" t="str">
        <v>Tamil</v>
      </c>
      <c r="L569" s="9" t="str">
        <v>Documentary</v>
      </c>
    </row>
    <row r="570" spans="1:12" x14ac:dyDescent="0.3">
      <c r="A570" s="9">
        <v>10055</v>
      </c>
      <c r="B570" s="10">
        <v>45017</v>
      </c>
      <c r="C570" s="9" t="str">
        <v>0be1e40e</v>
      </c>
      <c r="D570" s="9" t="str">
        <f>_xlfn.XLOOKUP(C570, Content!A:A, Content!C:C, "NONE")</f>
        <v>Telugu</v>
      </c>
      <c r="E570" s="9" t="str">
        <f>_xlfn.XLOOKUP(C570, Content!A:A, Content!D:D, "NONE")</f>
        <v>Drama</v>
      </c>
      <c r="H570" s="9">
        <v>10160</v>
      </c>
      <c r="I570" s="10">
        <v>44835</v>
      </c>
      <c r="J570" s="9" t="str">
        <v>10101146</v>
      </c>
      <c r="K570" s="9" t="str">
        <v>Telugu</v>
      </c>
      <c r="L570" s="9" t="str">
        <v>Comedy</v>
      </c>
    </row>
    <row r="571" spans="1:12" x14ac:dyDescent="0.3">
      <c r="A571" s="9">
        <v>10055</v>
      </c>
      <c r="B571" s="10">
        <v>44866</v>
      </c>
      <c r="C571" s="9" t="str">
        <v>cc9d9893</v>
      </c>
      <c r="D571" s="9" t="str">
        <f>_xlfn.XLOOKUP(C571, Content!A:A, Content!C:C, "NONE")</f>
        <v>Malayalam</v>
      </c>
      <c r="E571" s="9" t="str">
        <f>_xlfn.XLOOKUP(C571, Content!A:A, Content!D:D, "NONE")</f>
        <v>Action</v>
      </c>
      <c r="H571" s="9">
        <v>10160</v>
      </c>
      <c r="I571" s="10">
        <v>44621</v>
      </c>
      <c r="J571" s="9" t="str">
        <v>40fb817f</v>
      </c>
      <c r="K571" s="9" t="str">
        <v>Kannada</v>
      </c>
      <c r="L571" s="9" t="str">
        <v>Thriller</v>
      </c>
    </row>
    <row r="572" spans="1:12" x14ac:dyDescent="0.3">
      <c r="A572" s="9">
        <v>10055</v>
      </c>
      <c r="B572" s="10">
        <v>45139</v>
      </c>
      <c r="C572" s="9" t="str">
        <v>f1c74cb8</v>
      </c>
      <c r="D572" s="9" t="str">
        <f>_xlfn.XLOOKUP(C572, Content!A:A, Content!C:C, "NONE")</f>
        <v>Kannada</v>
      </c>
      <c r="E572" s="9" t="str">
        <f>_xlfn.XLOOKUP(C572, Content!A:A, Content!D:D, "NONE")</f>
        <v>Action</v>
      </c>
      <c r="H572" s="9">
        <v>10161</v>
      </c>
      <c r="I572" s="10">
        <v>44835</v>
      </c>
      <c r="J572" s="9" t="str">
        <v>f72d44e6</v>
      </c>
      <c r="K572" s="9" t="str">
        <v>Malayalam</v>
      </c>
      <c r="L572" s="9" t="str">
        <v>Horror</v>
      </c>
    </row>
    <row r="573" spans="1:12" x14ac:dyDescent="0.3">
      <c r="A573" s="9">
        <v>10055</v>
      </c>
      <c r="B573" s="10">
        <v>45047</v>
      </c>
      <c r="C573" s="9" t="str">
        <v>53dcee70</v>
      </c>
      <c r="D573" s="9" t="str">
        <f>_xlfn.XLOOKUP(C573, Content!A:A, Content!C:C, "NONE")</f>
        <v>Kannada</v>
      </c>
      <c r="E573" s="9" t="str">
        <f>_xlfn.XLOOKUP(C573, Content!A:A, Content!D:D, "NONE")</f>
        <v>Sci-Fi</v>
      </c>
      <c r="H573" s="9">
        <v>10161</v>
      </c>
      <c r="I573" s="10">
        <v>44562</v>
      </c>
      <c r="J573" s="9" t="str">
        <v>872a4423</v>
      </c>
      <c r="K573" s="9" t="str">
        <v>Hindi</v>
      </c>
      <c r="L573" s="9" t="str">
        <v>Horror</v>
      </c>
    </row>
    <row r="574" spans="1:12" x14ac:dyDescent="0.3">
      <c r="A574" s="9">
        <v>10055</v>
      </c>
      <c r="B574" s="10">
        <v>45200</v>
      </c>
      <c r="C574" s="9" t="str">
        <v>618d5c47</v>
      </c>
      <c r="D574" s="9" t="str">
        <f>_xlfn.XLOOKUP(C574, Content!A:A, Content!C:C, "NONE")</f>
        <v>Hindi</v>
      </c>
      <c r="E574" s="9" t="str">
        <f>_xlfn.XLOOKUP(C574, Content!A:A, Content!D:D, "NONE")</f>
        <v>Documentary</v>
      </c>
      <c r="H574" s="9">
        <v>10161</v>
      </c>
      <c r="I574" s="10">
        <v>44866</v>
      </c>
      <c r="J574" s="9" t="str">
        <v>b06fbc58</v>
      </c>
      <c r="K574" s="9" t="str">
        <v>Telugu</v>
      </c>
      <c r="L574" s="9" t="str">
        <v>Horror</v>
      </c>
    </row>
    <row r="575" spans="1:12" x14ac:dyDescent="0.3">
      <c r="A575" s="9">
        <v>10055</v>
      </c>
      <c r="B575" s="10">
        <v>44986</v>
      </c>
      <c r="C575" s="9" t="str">
        <v>2f9c6d63</v>
      </c>
      <c r="D575" s="9" t="str">
        <f>_xlfn.XLOOKUP(C575, Content!A:A, Content!C:C, "NONE")</f>
        <v>Tamil</v>
      </c>
      <c r="E575" s="9" t="str">
        <f>_xlfn.XLOOKUP(C575, Content!A:A, Content!D:D, "NONE")</f>
        <v>Sci-Fi</v>
      </c>
      <c r="H575" s="9">
        <v>10161</v>
      </c>
      <c r="I575" s="10">
        <v>44682</v>
      </c>
      <c r="J575" s="9" t="str">
        <v>7fd28e87</v>
      </c>
      <c r="K575" s="9" t="str">
        <v>Malayalam</v>
      </c>
      <c r="L575" s="9" t="str">
        <v>Romance</v>
      </c>
    </row>
    <row r="576" spans="1:12" x14ac:dyDescent="0.3">
      <c r="A576" s="9">
        <v>10055</v>
      </c>
      <c r="B576" s="10">
        <v>45139</v>
      </c>
      <c r="C576" s="9" t="str">
        <v>9787b7de</v>
      </c>
      <c r="D576" s="9" t="str">
        <f>_xlfn.XLOOKUP(C576, Content!A:A, Content!C:C, "NONE")</f>
        <v>Tamil</v>
      </c>
      <c r="E576" s="9" t="str">
        <f>_xlfn.XLOOKUP(C576, Content!A:A, Content!D:D, "NONE")</f>
        <v>Documentary</v>
      </c>
      <c r="H576" s="9">
        <v>10161</v>
      </c>
      <c r="I576" s="10">
        <v>44835</v>
      </c>
      <c r="J576" s="9" t="str">
        <v>cc777b0c</v>
      </c>
      <c r="K576" s="9" t="str">
        <v>Hindi</v>
      </c>
      <c r="L576" s="9" t="str">
        <v>Thriller</v>
      </c>
    </row>
    <row r="577" spans="1:12" x14ac:dyDescent="0.3">
      <c r="A577" s="9">
        <v>10055</v>
      </c>
      <c r="B577" s="10">
        <v>44805</v>
      </c>
      <c r="C577" s="9" t="str">
        <v>982b8061</v>
      </c>
      <c r="D577" s="9" t="str">
        <f>_xlfn.XLOOKUP(C577, Content!A:A, Content!C:C, "NONE")</f>
        <v>Malayalam</v>
      </c>
      <c r="E577" s="9" t="str">
        <f>_xlfn.XLOOKUP(C577, Content!A:A, Content!D:D, "NONE")</f>
        <v>Comedy</v>
      </c>
      <c r="H577" s="9">
        <v>10162</v>
      </c>
      <c r="I577" s="10">
        <v>44896</v>
      </c>
      <c r="J577" s="9" t="str">
        <v>9787b7de</v>
      </c>
      <c r="K577" s="9" t="str">
        <v>Tamil</v>
      </c>
      <c r="L577" s="9" t="str">
        <v>Documentary</v>
      </c>
    </row>
    <row r="578" spans="1:12" x14ac:dyDescent="0.3">
      <c r="A578" s="9">
        <v>10055</v>
      </c>
      <c r="B578" s="10">
        <v>45566</v>
      </c>
      <c r="C578" s="9" t="str">
        <v>1187d074</v>
      </c>
      <c r="D578" s="9" t="str">
        <f>_xlfn.XLOOKUP(C578, Content!A:A, Content!C:C, "NONE")</f>
        <v>English</v>
      </c>
      <c r="E578" s="9" t="str">
        <f>_xlfn.XLOOKUP(C578, Content!A:A, Content!D:D, "NONE")</f>
        <v>Horror</v>
      </c>
      <c r="H578" s="9">
        <v>10162</v>
      </c>
      <c r="I578" s="10">
        <v>44896</v>
      </c>
      <c r="J578" s="9" t="str">
        <v>586db896</v>
      </c>
      <c r="K578" s="9" t="str">
        <v>Tamil</v>
      </c>
      <c r="L578" s="9" t="str">
        <v>Sci-Fi</v>
      </c>
    </row>
    <row r="579" spans="1:12" x14ac:dyDescent="0.3">
      <c r="A579" s="9">
        <v>10055</v>
      </c>
      <c r="B579" s="10">
        <v>44682</v>
      </c>
      <c r="C579" s="9" t="str">
        <v>2fa395f5</v>
      </c>
      <c r="D579" s="9" t="str">
        <f>_xlfn.XLOOKUP(C579, Content!A:A, Content!C:C, "NONE")</f>
        <v>Telugu</v>
      </c>
      <c r="E579" s="9" t="str">
        <f>_xlfn.XLOOKUP(C579, Content!A:A, Content!D:D, "NONE")</f>
        <v>Action</v>
      </c>
      <c r="H579" s="9">
        <v>10162</v>
      </c>
      <c r="I579" s="10">
        <v>44713</v>
      </c>
      <c r="J579" s="9" t="str">
        <v>7495495f</v>
      </c>
      <c r="K579" s="9" t="str">
        <v>Malayalam</v>
      </c>
      <c r="L579" s="9" t="str">
        <v>Horror</v>
      </c>
    </row>
    <row r="580" spans="1:12" x14ac:dyDescent="0.3">
      <c r="A580" s="9">
        <v>10055</v>
      </c>
      <c r="B580" s="10">
        <v>45170</v>
      </c>
      <c r="C580" s="9" t="str">
        <v>ef45c45f</v>
      </c>
      <c r="D580" s="9" t="str">
        <f>_xlfn.XLOOKUP(C580, Content!A:A, Content!C:C, "NONE")</f>
        <v>Tamil</v>
      </c>
      <c r="E580" s="9" t="str">
        <f>_xlfn.XLOOKUP(C580, Content!A:A, Content!D:D, "NONE")</f>
        <v>Action</v>
      </c>
      <c r="H580" s="9">
        <v>10162</v>
      </c>
      <c r="I580" s="10">
        <v>44682</v>
      </c>
      <c r="J580" s="9" t="str">
        <v>67b09f1b</v>
      </c>
      <c r="K580" s="9" t="str">
        <v>English</v>
      </c>
      <c r="L580" s="9" t="str">
        <v>Horror</v>
      </c>
    </row>
    <row r="581" spans="1:12" x14ac:dyDescent="0.3">
      <c r="A581" s="9">
        <v>10055</v>
      </c>
      <c r="B581" s="10">
        <v>45139</v>
      </c>
      <c r="C581" s="9" t="str">
        <v>5c52d1ad</v>
      </c>
      <c r="D581" s="9" t="str">
        <f>_xlfn.XLOOKUP(C581, Content!A:A, Content!C:C, "NONE")</f>
        <v>Telugu</v>
      </c>
      <c r="E581" s="9" t="str">
        <f>_xlfn.XLOOKUP(C581, Content!A:A, Content!D:D, "NONE")</f>
        <v>Comedy</v>
      </c>
      <c r="H581" s="9">
        <v>10163</v>
      </c>
      <c r="I581" s="10">
        <v>44774</v>
      </c>
      <c r="J581" s="9" t="str">
        <v>a4c168f1</v>
      </c>
      <c r="K581" s="9" t="str">
        <v>Telugu</v>
      </c>
      <c r="L581" s="9" t="str">
        <v>Drama</v>
      </c>
    </row>
    <row r="582" spans="1:12" x14ac:dyDescent="0.3">
      <c r="A582" s="9">
        <v>10056</v>
      </c>
      <c r="B582" s="10">
        <v>44986</v>
      </c>
      <c r="C582" s="9" t="str">
        <v>f82d44ce</v>
      </c>
      <c r="D582" s="9" t="str">
        <f>_xlfn.XLOOKUP(C582, Content!A:A, Content!C:C, "NONE")</f>
        <v>Telugu</v>
      </c>
      <c r="E582" s="9" t="str">
        <f>_xlfn.XLOOKUP(C582, Content!A:A, Content!D:D, "NONE")</f>
        <v>Sci-Fi</v>
      </c>
      <c r="H582" s="9">
        <v>10163</v>
      </c>
      <c r="I582" s="10">
        <v>44896</v>
      </c>
      <c r="J582" s="9" t="str">
        <v>9767fb4f</v>
      </c>
      <c r="K582" s="9" t="str">
        <v>Telugu</v>
      </c>
      <c r="L582" s="9" t="str">
        <v>Drama</v>
      </c>
    </row>
    <row r="583" spans="1:12" x14ac:dyDescent="0.3">
      <c r="A583" s="9">
        <v>10056</v>
      </c>
      <c r="B583" s="10">
        <v>44713</v>
      </c>
      <c r="C583" s="9" t="str">
        <v>18110fb2</v>
      </c>
      <c r="D583" s="9" t="str">
        <f>_xlfn.XLOOKUP(C583, Content!A:A, Content!C:C, "NONE")</f>
        <v>Telugu</v>
      </c>
      <c r="E583" s="9" t="str">
        <f>_xlfn.XLOOKUP(C583, Content!A:A, Content!D:D, "NONE")</f>
        <v>Romance</v>
      </c>
      <c r="H583" s="9">
        <v>10163</v>
      </c>
      <c r="I583" s="10">
        <v>44896</v>
      </c>
      <c r="J583" s="9" t="str">
        <v>9452bf77</v>
      </c>
      <c r="K583" s="9" t="str">
        <v>English</v>
      </c>
      <c r="L583" s="9" t="str">
        <v>Horror</v>
      </c>
    </row>
    <row r="584" spans="1:12" x14ac:dyDescent="0.3">
      <c r="A584" s="9">
        <v>10056</v>
      </c>
      <c r="B584" s="10">
        <v>45261</v>
      </c>
      <c r="C584" s="9" t="str">
        <v>7e543bc4</v>
      </c>
      <c r="D584" s="9" t="str">
        <f>_xlfn.XLOOKUP(C584, Content!A:A, Content!C:C, "NONE")</f>
        <v>Malayalam</v>
      </c>
      <c r="E584" s="9" t="str">
        <f>_xlfn.XLOOKUP(C584, Content!A:A, Content!D:D, "NONE")</f>
        <v>Drama</v>
      </c>
      <c r="H584" s="9">
        <v>10163</v>
      </c>
      <c r="I584" s="10">
        <v>44866</v>
      </c>
      <c r="J584" s="9" t="str">
        <v>3abe3a47</v>
      </c>
      <c r="K584" s="9" t="str">
        <v>English</v>
      </c>
      <c r="L584" s="9" t="str">
        <v>Romance</v>
      </c>
    </row>
    <row r="585" spans="1:12" x14ac:dyDescent="0.3">
      <c r="A585" s="9">
        <v>10056</v>
      </c>
      <c r="B585" s="10">
        <v>44866</v>
      </c>
      <c r="C585" s="9" t="str">
        <v>577b4107</v>
      </c>
      <c r="D585" s="9" t="str">
        <f>_xlfn.XLOOKUP(C585, Content!A:A, Content!C:C, "NONE")</f>
        <v>Malayalam</v>
      </c>
      <c r="E585" s="9" t="str">
        <f>_xlfn.XLOOKUP(C585, Content!A:A, Content!D:D, "NONE")</f>
        <v>Sci-Fi</v>
      </c>
      <c r="H585" s="9">
        <v>10163</v>
      </c>
      <c r="I585" s="10">
        <v>44866</v>
      </c>
      <c r="J585" s="9" t="str">
        <v>d71466ea</v>
      </c>
      <c r="K585" s="9" t="str">
        <v>Malayalam</v>
      </c>
      <c r="L585" s="9" t="str">
        <v>Comedy</v>
      </c>
    </row>
    <row r="586" spans="1:12" x14ac:dyDescent="0.3">
      <c r="A586" s="9">
        <v>10056</v>
      </c>
      <c r="B586" s="10">
        <v>45078</v>
      </c>
      <c r="C586" s="9" t="str">
        <v>7fc77e90</v>
      </c>
      <c r="D586" s="9" t="str">
        <f>_xlfn.XLOOKUP(C586, Content!A:A, Content!C:C, "NONE")</f>
        <v>Malayalam</v>
      </c>
      <c r="E586" s="9" t="str">
        <f>_xlfn.XLOOKUP(C586, Content!A:A, Content!D:D, "NONE")</f>
        <v>Romance</v>
      </c>
      <c r="H586" s="9">
        <v>10164</v>
      </c>
      <c r="I586" s="10">
        <v>44743</v>
      </c>
      <c r="J586" s="9" t="str">
        <v>8ab4abc6</v>
      </c>
      <c r="K586" s="9" t="str">
        <v>Kannada</v>
      </c>
      <c r="L586" s="9" t="str">
        <v>Drama</v>
      </c>
    </row>
    <row r="587" spans="1:12" x14ac:dyDescent="0.3">
      <c r="A587" s="9">
        <v>10056</v>
      </c>
      <c r="B587" s="10">
        <v>44958</v>
      </c>
      <c r="C587" s="9" t="str">
        <v>c5000cc1</v>
      </c>
      <c r="D587" s="9" t="str">
        <f>_xlfn.XLOOKUP(C587, Content!A:A, Content!C:C, "NONE")</f>
        <v>Malayalam</v>
      </c>
      <c r="E587" s="9" t="str">
        <f>_xlfn.XLOOKUP(C587, Content!A:A, Content!D:D, "NONE")</f>
        <v>Comedy</v>
      </c>
      <c r="H587" s="9">
        <v>10165</v>
      </c>
      <c r="I587" s="10">
        <v>44682</v>
      </c>
      <c r="J587" s="9" t="str">
        <v>e0abb092</v>
      </c>
      <c r="K587" s="9" t="str">
        <v>Malayalam</v>
      </c>
      <c r="L587" s="9" t="str">
        <v>Documentary</v>
      </c>
    </row>
    <row r="588" spans="1:12" x14ac:dyDescent="0.3">
      <c r="A588" s="9">
        <v>10056</v>
      </c>
      <c r="B588" s="10">
        <v>45170</v>
      </c>
      <c r="C588" s="9" t="str">
        <v>872a4423</v>
      </c>
      <c r="D588" s="9" t="str">
        <f>_xlfn.XLOOKUP(C588, Content!A:A, Content!C:C, "NONE")</f>
        <v>Hindi</v>
      </c>
      <c r="E588" s="9" t="str">
        <f>_xlfn.XLOOKUP(C588, Content!A:A, Content!D:D, "NONE")</f>
        <v>Horror</v>
      </c>
      <c r="H588" s="9">
        <v>10165</v>
      </c>
      <c r="I588" s="10">
        <v>44805</v>
      </c>
      <c r="J588" s="9" t="str">
        <v>67b09f1b</v>
      </c>
      <c r="K588" s="9" t="str">
        <v>English</v>
      </c>
      <c r="L588" s="9" t="str">
        <v>Horror</v>
      </c>
    </row>
    <row r="589" spans="1:12" x14ac:dyDescent="0.3">
      <c r="A589" s="9">
        <v>10057</v>
      </c>
      <c r="B589" s="10">
        <v>45566</v>
      </c>
      <c r="C589" s="9" t="str">
        <v>5833d4f3</v>
      </c>
      <c r="D589" s="9" t="str">
        <f>_xlfn.XLOOKUP(C589, Content!A:A, Content!C:C, "NONE")</f>
        <v>Malayalam</v>
      </c>
      <c r="E589" s="9" t="str">
        <f>_xlfn.XLOOKUP(C589, Content!A:A, Content!D:D, "NONE")</f>
        <v>Horror</v>
      </c>
      <c r="H589" s="9">
        <v>10165</v>
      </c>
      <c r="I589" s="10">
        <v>44896</v>
      </c>
      <c r="J589" s="9" t="str">
        <v>b06fbc58</v>
      </c>
      <c r="K589" s="9" t="str">
        <v>Telugu</v>
      </c>
      <c r="L589" s="9" t="str">
        <v>Horror</v>
      </c>
    </row>
    <row r="590" spans="1:12" x14ac:dyDescent="0.3">
      <c r="A590" s="9">
        <v>10057</v>
      </c>
      <c r="B590" s="10">
        <v>45566</v>
      </c>
      <c r="C590" s="9" t="str">
        <v>5c52d1ad</v>
      </c>
      <c r="D590" s="9" t="str">
        <f>_xlfn.XLOOKUP(C590, Content!A:A, Content!C:C, "NONE")</f>
        <v>Telugu</v>
      </c>
      <c r="E590" s="9" t="str">
        <f>_xlfn.XLOOKUP(C590, Content!A:A, Content!D:D, "NONE")</f>
        <v>Comedy</v>
      </c>
      <c r="H590" s="9">
        <v>10165</v>
      </c>
      <c r="I590" s="10">
        <v>44805</v>
      </c>
      <c r="J590" s="9" t="str">
        <v>40e9137d</v>
      </c>
      <c r="K590" s="9" t="str">
        <v>Telugu</v>
      </c>
      <c r="L590" s="9" t="str">
        <v>Sci-Fi</v>
      </c>
    </row>
    <row r="591" spans="1:12" x14ac:dyDescent="0.3">
      <c r="A591" s="9">
        <v>10057</v>
      </c>
      <c r="B591" s="10">
        <v>44652</v>
      </c>
      <c r="C591" s="9" t="str">
        <v>5988d89d</v>
      </c>
      <c r="D591" s="9" t="str">
        <f>_xlfn.XLOOKUP(C591, Content!A:A, Content!C:C, "NONE")</f>
        <v>Hindi</v>
      </c>
      <c r="E591" s="9" t="str">
        <f>_xlfn.XLOOKUP(C591, Content!A:A, Content!D:D, "NONE")</f>
        <v>Sci-Fi</v>
      </c>
      <c r="H591" s="9">
        <v>10165</v>
      </c>
      <c r="I591" s="10">
        <v>44652</v>
      </c>
      <c r="J591" s="9" t="str">
        <v>a48a202b</v>
      </c>
      <c r="K591" s="9" t="str">
        <v>Telugu</v>
      </c>
      <c r="L591" s="9" t="str">
        <v>Drama</v>
      </c>
    </row>
    <row r="592" spans="1:12" x14ac:dyDescent="0.3">
      <c r="A592" s="9">
        <v>10057</v>
      </c>
      <c r="B592" s="10">
        <v>45108</v>
      </c>
      <c r="C592" s="9" t="str">
        <v>9c8c4c67</v>
      </c>
      <c r="D592" s="9" t="str">
        <f>_xlfn.XLOOKUP(C592, Content!A:A, Content!C:C, "NONE")</f>
        <v>English</v>
      </c>
      <c r="E592" s="9" t="str">
        <f>_xlfn.XLOOKUP(C592, Content!A:A, Content!D:D, "NONE")</f>
        <v>Horror</v>
      </c>
      <c r="H592" s="9">
        <v>10165</v>
      </c>
      <c r="I592" s="10">
        <v>44774</v>
      </c>
      <c r="J592" s="9" t="str">
        <v>fa1a76a3</v>
      </c>
      <c r="K592" s="9" t="str">
        <v>Tamil</v>
      </c>
      <c r="L592" s="9" t="str">
        <v>Action</v>
      </c>
    </row>
    <row r="593" spans="1:12" x14ac:dyDescent="0.3">
      <c r="A593" s="9">
        <v>10057</v>
      </c>
      <c r="B593" s="10">
        <v>44652</v>
      </c>
      <c r="C593" s="9" t="str">
        <v>7bc7f2c7</v>
      </c>
      <c r="D593" s="9" t="str">
        <f>_xlfn.XLOOKUP(C593, Content!A:A, Content!C:C, "NONE")</f>
        <v>Tamil</v>
      </c>
      <c r="E593" s="9" t="str">
        <f>_xlfn.XLOOKUP(C593, Content!A:A, Content!D:D, "NONE")</f>
        <v>Drama</v>
      </c>
      <c r="H593" s="9">
        <v>10166</v>
      </c>
      <c r="I593" s="10">
        <v>44835</v>
      </c>
      <c r="J593" s="9" t="str">
        <v>07976026</v>
      </c>
      <c r="K593" s="9" t="str">
        <v>Malayalam</v>
      </c>
      <c r="L593" s="9" t="str">
        <v>Drama</v>
      </c>
    </row>
    <row r="594" spans="1:12" x14ac:dyDescent="0.3">
      <c r="A594" s="9">
        <v>10057</v>
      </c>
      <c r="B594" s="10">
        <v>45536</v>
      </c>
      <c r="C594" s="9" t="str">
        <v>577b4107</v>
      </c>
      <c r="D594" s="9" t="str">
        <f>_xlfn.XLOOKUP(C594, Content!A:A, Content!C:C, "NONE")</f>
        <v>Malayalam</v>
      </c>
      <c r="E594" s="9" t="str">
        <f>_xlfn.XLOOKUP(C594, Content!A:A, Content!D:D, "NONE")</f>
        <v>Sci-Fi</v>
      </c>
      <c r="H594" s="9">
        <v>10166</v>
      </c>
      <c r="I594" s="10">
        <v>44835</v>
      </c>
      <c r="J594" s="9" t="str">
        <v>c741736d</v>
      </c>
      <c r="K594" s="9" t="str">
        <v>English</v>
      </c>
      <c r="L594" s="9" t="str">
        <v>Romance</v>
      </c>
    </row>
    <row r="595" spans="1:12" x14ac:dyDescent="0.3">
      <c r="A595" s="9">
        <v>10057</v>
      </c>
      <c r="B595" s="10">
        <v>44805</v>
      </c>
      <c r="C595" s="9" t="str">
        <v>75fa1246</v>
      </c>
      <c r="D595" s="9" t="str">
        <f>_xlfn.XLOOKUP(C595, Content!A:A, Content!C:C, "NONE")</f>
        <v>Tamil</v>
      </c>
      <c r="E595" s="9" t="str">
        <f>_xlfn.XLOOKUP(C595, Content!A:A, Content!D:D, "NONE")</f>
        <v>Documentary</v>
      </c>
      <c r="H595" s="9">
        <v>10166</v>
      </c>
      <c r="I595" s="10">
        <v>44743</v>
      </c>
      <c r="J595" s="9" t="str">
        <v>c9f9dfdb</v>
      </c>
      <c r="K595" s="9" t="str">
        <v>Kannada</v>
      </c>
      <c r="L595" s="9" t="str">
        <v>Horror</v>
      </c>
    </row>
    <row r="596" spans="1:12" x14ac:dyDescent="0.3">
      <c r="A596" s="9">
        <v>10057</v>
      </c>
      <c r="B596" s="10">
        <v>44896</v>
      </c>
      <c r="C596" s="9" t="str">
        <v>07976026</v>
      </c>
      <c r="D596" s="9" t="str">
        <f>_xlfn.XLOOKUP(C596, Content!A:A, Content!C:C, "NONE")</f>
        <v>Malayalam</v>
      </c>
      <c r="E596" s="9" t="str">
        <f>_xlfn.XLOOKUP(C596, Content!A:A, Content!D:D, "NONE")</f>
        <v>Drama</v>
      </c>
      <c r="H596" s="9">
        <v>10167</v>
      </c>
      <c r="I596" s="10">
        <v>44593</v>
      </c>
      <c r="J596" s="9" t="str">
        <v>53dcee70</v>
      </c>
      <c r="K596" s="9" t="str">
        <v>Kannada</v>
      </c>
      <c r="L596" s="9" t="str">
        <v>Sci-Fi</v>
      </c>
    </row>
    <row r="597" spans="1:12" x14ac:dyDescent="0.3">
      <c r="A597" s="9">
        <v>10057</v>
      </c>
      <c r="B597" s="10">
        <v>44713</v>
      </c>
      <c r="C597" s="9" t="str">
        <v>fda707e0</v>
      </c>
      <c r="D597" s="9" t="str">
        <f>_xlfn.XLOOKUP(C597, Content!A:A, Content!C:C, "NONE")</f>
        <v>Tamil</v>
      </c>
      <c r="E597" s="9" t="str">
        <f>_xlfn.XLOOKUP(C597, Content!A:A, Content!D:D, "NONE")</f>
        <v>Documentary</v>
      </c>
      <c r="H597" s="9">
        <v>10167</v>
      </c>
      <c r="I597" s="10">
        <v>44774</v>
      </c>
      <c r="J597" s="9" t="str">
        <v>9c8c4c67</v>
      </c>
      <c r="K597" s="9" t="str">
        <v>English</v>
      </c>
      <c r="L597" s="9" t="str">
        <v>Horror</v>
      </c>
    </row>
    <row r="598" spans="1:12" x14ac:dyDescent="0.3">
      <c r="A598" s="9">
        <v>10057</v>
      </c>
      <c r="B598" s="10">
        <v>44774</v>
      </c>
      <c r="C598" s="9" t="str">
        <v>a48a202b</v>
      </c>
      <c r="D598" s="9" t="str">
        <f>_xlfn.XLOOKUP(C598, Content!A:A, Content!C:C, "NONE")</f>
        <v>Telugu</v>
      </c>
      <c r="E598" s="9" t="str">
        <f>_xlfn.XLOOKUP(C598, Content!A:A, Content!D:D, "NONE")</f>
        <v>Drama</v>
      </c>
      <c r="H598" s="9">
        <v>10167</v>
      </c>
      <c r="I598" s="10">
        <v>44774</v>
      </c>
      <c r="J598" s="9" t="str">
        <v>ef45c45f</v>
      </c>
      <c r="K598" s="9" t="str">
        <v>Tamil</v>
      </c>
      <c r="L598" s="9" t="str">
        <v>Action</v>
      </c>
    </row>
    <row r="599" spans="1:12" x14ac:dyDescent="0.3">
      <c r="A599" s="9">
        <v>10057</v>
      </c>
      <c r="B599" s="10">
        <v>44866</v>
      </c>
      <c r="C599" s="9" t="str">
        <v>420e1019</v>
      </c>
      <c r="D599" s="9" t="str">
        <f>_xlfn.XLOOKUP(C599, Content!A:A, Content!C:C, "NONE")</f>
        <v>Tamil</v>
      </c>
      <c r="E599" s="9" t="str">
        <f>_xlfn.XLOOKUP(C599, Content!A:A, Content!D:D, "NONE")</f>
        <v>Action</v>
      </c>
      <c r="H599" s="9">
        <v>10167</v>
      </c>
      <c r="I599" s="10">
        <v>44743</v>
      </c>
      <c r="J599" s="9" t="str">
        <v>2e190b5a</v>
      </c>
      <c r="K599" s="9" t="str">
        <v>Tamil</v>
      </c>
      <c r="L599" s="9" t="str">
        <v>Drama</v>
      </c>
    </row>
    <row r="600" spans="1:12" x14ac:dyDescent="0.3">
      <c r="A600" s="9">
        <v>10057</v>
      </c>
      <c r="B600" s="10">
        <v>45200</v>
      </c>
      <c r="C600" s="9" t="str">
        <v>fe99e0ba</v>
      </c>
      <c r="D600" s="9" t="str">
        <f>_xlfn.XLOOKUP(C600, Content!A:A, Content!C:C, "NONE")</f>
        <v>English</v>
      </c>
      <c r="E600" s="9" t="str">
        <f>_xlfn.XLOOKUP(C600, Content!A:A, Content!D:D, "NONE")</f>
        <v>Horror</v>
      </c>
      <c r="H600" s="9">
        <v>10167</v>
      </c>
      <c r="I600" s="10">
        <v>44562</v>
      </c>
      <c r="J600" s="9" t="str">
        <v>7fc77e90</v>
      </c>
      <c r="K600" s="9" t="str">
        <v>Malayalam</v>
      </c>
      <c r="L600" s="9" t="str">
        <v>Romance</v>
      </c>
    </row>
    <row r="601" spans="1:12" x14ac:dyDescent="0.3">
      <c r="A601" s="9">
        <v>10057</v>
      </c>
      <c r="B601" s="10">
        <v>44652</v>
      </c>
      <c r="C601" s="9" t="str">
        <v>6d98c117</v>
      </c>
      <c r="D601" s="9" t="str">
        <f>_xlfn.XLOOKUP(C601, Content!A:A, Content!C:C, "NONE")</f>
        <v>English</v>
      </c>
      <c r="E601" s="9" t="str">
        <f>_xlfn.XLOOKUP(C601, Content!A:A, Content!D:D, "NONE")</f>
        <v>Action</v>
      </c>
      <c r="H601" s="9">
        <v>10168</v>
      </c>
      <c r="I601" s="10">
        <v>44621</v>
      </c>
      <c r="J601" s="9" t="str">
        <v>34ac25b9</v>
      </c>
      <c r="K601" s="9" t="str">
        <v>Kannada</v>
      </c>
      <c r="L601" s="9" t="str">
        <v>Documentary</v>
      </c>
    </row>
    <row r="602" spans="1:12" x14ac:dyDescent="0.3">
      <c r="A602" s="9">
        <v>10057</v>
      </c>
      <c r="B602" s="10">
        <v>45108</v>
      </c>
      <c r="C602" s="9" t="str">
        <v>7495495f</v>
      </c>
      <c r="D602" s="9" t="str">
        <f>_xlfn.XLOOKUP(C602, Content!A:A, Content!C:C, "NONE")</f>
        <v>Malayalam</v>
      </c>
      <c r="E602" s="9" t="str">
        <f>_xlfn.XLOOKUP(C602, Content!A:A, Content!D:D, "NONE")</f>
        <v>Horror</v>
      </c>
      <c r="H602" s="9">
        <v>10168</v>
      </c>
      <c r="I602" s="10">
        <v>44866</v>
      </c>
      <c r="J602" s="9" t="str">
        <v>74c9ff93</v>
      </c>
      <c r="K602" s="9" t="str">
        <v>English</v>
      </c>
      <c r="L602" s="9" t="str">
        <v>Horror</v>
      </c>
    </row>
    <row r="603" spans="1:12" x14ac:dyDescent="0.3">
      <c r="A603" s="9">
        <v>10058</v>
      </c>
      <c r="B603" s="10">
        <v>45413</v>
      </c>
      <c r="C603" s="9" t="str">
        <v>7e543bc4</v>
      </c>
      <c r="D603" s="9" t="str">
        <f>_xlfn.XLOOKUP(C603, Content!A:A, Content!C:C, "NONE")</f>
        <v>Malayalam</v>
      </c>
      <c r="E603" s="9" t="str">
        <f>_xlfn.XLOOKUP(C603, Content!A:A, Content!D:D, "NONE")</f>
        <v>Drama</v>
      </c>
      <c r="H603" s="9">
        <v>10169</v>
      </c>
      <c r="I603" s="10">
        <v>44805</v>
      </c>
      <c r="J603" s="9" t="str">
        <v>b06fbc58</v>
      </c>
      <c r="K603" s="9" t="str">
        <v>Telugu</v>
      </c>
      <c r="L603" s="9" t="str">
        <v>Horror</v>
      </c>
    </row>
    <row r="604" spans="1:12" x14ac:dyDescent="0.3">
      <c r="A604" s="9">
        <v>10058</v>
      </c>
      <c r="B604" s="10">
        <v>45627</v>
      </c>
      <c r="C604" s="9" t="str">
        <v>591bdfe5</v>
      </c>
      <c r="D604" s="9" t="str">
        <f>_xlfn.XLOOKUP(C604, Content!A:A, Content!C:C, "NONE")</f>
        <v>Kannada</v>
      </c>
      <c r="E604" s="9" t="str">
        <f>_xlfn.XLOOKUP(C604, Content!A:A, Content!D:D, "NONE")</f>
        <v>Drama</v>
      </c>
      <c r="H604" s="9">
        <v>10170</v>
      </c>
      <c r="I604" s="10">
        <v>44835</v>
      </c>
      <c r="J604" s="9" t="str">
        <v>9787b7de</v>
      </c>
      <c r="K604" s="9" t="str">
        <v>Tamil</v>
      </c>
      <c r="L604" s="9" t="str">
        <v>Documentary</v>
      </c>
    </row>
    <row r="605" spans="1:12" x14ac:dyDescent="0.3">
      <c r="A605" s="9">
        <v>10058</v>
      </c>
      <c r="B605" s="10">
        <v>44652</v>
      </c>
      <c r="C605" s="9" t="str">
        <v>f1c74cb8</v>
      </c>
      <c r="D605" s="9" t="str">
        <f>_xlfn.XLOOKUP(C605, Content!A:A, Content!C:C, "NONE")</f>
        <v>Kannada</v>
      </c>
      <c r="E605" s="9" t="str">
        <f>_xlfn.XLOOKUP(C605, Content!A:A, Content!D:D, "NONE")</f>
        <v>Action</v>
      </c>
      <c r="H605" s="9">
        <v>10170</v>
      </c>
      <c r="I605" s="10">
        <v>44652</v>
      </c>
      <c r="J605" s="9" t="str">
        <v>9767fb4f</v>
      </c>
      <c r="K605" s="9" t="str">
        <v>Telugu</v>
      </c>
      <c r="L605" s="9" t="str">
        <v>Drama</v>
      </c>
    </row>
    <row r="606" spans="1:12" x14ac:dyDescent="0.3">
      <c r="A606" s="9">
        <v>10058</v>
      </c>
      <c r="B606" s="10">
        <v>44835</v>
      </c>
      <c r="C606" s="9" t="str">
        <v>b142e834</v>
      </c>
      <c r="D606" s="9" t="str">
        <f>_xlfn.XLOOKUP(C606, Content!A:A, Content!C:C, "NONE")</f>
        <v>Hindi</v>
      </c>
      <c r="E606" s="9" t="str">
        <f>_xlfn.XLOOKUP(C606, Content!A:A, Content!D:D, "NONE")</f>
        <v>Documentary</v>
      </c>
      <c r="H606" s="9">
        <v>10170</v>
      </c>
      <c r="I606" s="10">
        <v>44682</v>
      </c>
      <c r="J606" s="9" t="str">
        <v>b9f74c1c</v>
      </c>
      <c r="K606" s="9" t="str">
        <v>Malayalam</v>
      </c>
      <c r="L606" s="9" t="str">
        <v>Comedy</v>
      </c>
    </row>
    <row r="607" spans="1:12" x14ac:dyDescent="0.3">
      <c r="A607" s="9">
        <v>10058</v>
      </c>
      <c r="B607" s="10">
        <v>44713</v>
      </c>
      <c r="C607" s="9" t="str">
        <v>921da29a</v>
      </c>
      <c r="D607" s="9" t="str">
        <f>_xlfn.XLOOKUP(C607, Content!A:A, Content!C:C, "NONE")</f>
        <v>English</v>
      </c>
      <c r="E607" s="9" t="str">
        <f>_xlfn.XLOOKUP(C607, Content!A:A, Content!D:D, "NONE")</f>
        <v>Horror</v>
      </c>
      <c r="H607" s="9">
        <v>10170</v>
      </c>
      <c r="I607" s="10">
        <v>44682</v>
      </c>
      <c r="J607" s="9" t="str">
        <v>420e1019</v>
      </c>
      <c r="K607" s="9" t="str">
        <v>Tamil</v>
      </c>
      <c r="L607" s="9" t="str">
        <v>Action</v>
      </c>
    </row>
    <row r="608" spans="1:12" x14ac:dyDescent="0.3">
      <c r="A608" s="9">
        <v>10058</v>
      </c>
      <c r="B608" s="10">
        <v>45108</v>
      </c>
      <c r="C608" s="9" t="str">
        <v>9767fb4f</v>
      </c>
      <c r="D608" s="9" t="str">
        <f>_xlfn.XLOOKUP(C608, Content!A:A, Content!C:C, "NONE")</f>
        <v>Telugu</v>
      </c>
      <c r="E608" s="9" t="str">
        <f>_xlfn.XLOOKUP(C608, Content!A:A, Content!D:D, "NONE")</f>
        <v>Drama</v>
      </c>
      <c r="H608" s="9">
        <v>10170</v>
      </c>
      <c r="I608" s="10">
        <v>44866</v>
      </c>
      <c r="J608" s="9" t="str">
        <v>607da286</v>
      </c>
      <c r="K608" s="9" t="str">
        <v>Kannada</v>
      </c>
      <c r="L608" s="9" t="str">
        <v>Drama</v>
      </c>
    </row>
    <row r="609" spans="1:12" x14ac:dyDescent="0.3">
      <c r="A609" s="9">
        <v>10058</v>
      </c>
      <c r="B609" s="10">
        <v>44713</v>
      </c>
      <c r="C609" s="9" t="str">
        <v>c741736d</v>
      </c>
      <c r="D609" s="9" t="str">
        <f>_xlfn.XLOOKUP(C609, Content!A:A, Content!C:C, "NONE")</f>
        <v>English</v>
      </c>
      <c r="E609" s="9" t="str">
        <f>_xlfn.XLOOKUP(C609, Content!A:A, Content!D:D, "NONE")</f>
        <v>Romance</v>
      </c>
      <c r="H609" s="9">
        <v>10170</v>
      </c>
      <c r="I609" s="10">
        <v>44805</v>
      </c>
      <c r="J609" s="9" t="str">
        <v>6cec19a5</v>
      </c>
      <c r="K609" s="9" t="str">
        <v>Malayalam</v>
      </c>
      <c r="L609" s="9" t="str">
        <v>Drama</v>
      </c>
    </row>
    <row r="610" spans="1:12" x14ac:dyDescent="0.3">
      <c r="A610" s="9">
        <v>10058</v>
      </c>
      <c r="B610" s="10">
        <v>45383</v>
      </c>
      <c r="C610" s="9" t="str">
        <v>c5000cc1</v>
      </c>
      <c r="D610" s="9" t="str">
        <f>_xlfn.XLOOKUP(C610, Content!A:A, Content!C:C, "NONE")</f>
        <v>Malayalam</v>
      </c>
      <c r="E610" s="9" t="str">
        <f>_xlfn.XLOOKUP(C610, Content!A:A, Content!D:D, "NONE")</f>
        <v>Comedy</v>
      </c>
      <c r="H610" s="9">
        <v>10170</v>
      </c>
      <c r="I610" s="10">
        <v>44835</v>
      </c>
      <c r="J610" s="9" t="str">
        <v>67b09f1b</v>
      </c>
      <c r="K610" s="9" t="str">
        <v>English</v>
      </c>
      <c r="L610" s="9" t="str">
        <v>Horror</v>
      </c>
    </row>
    <row r="611" spans="1:12" x14ac:dyDescent="0.3">
      <c r="A611" s="9">
        <v>10058</v>
      </c>
      <c r="B611" s="10">
        <v>44774</v>
      </c>
      <c r="C611" s="9" t="str">
        <v>40fb817f</v>
      </c>
      <c r="D611" s="9" t="str">
        <f>_xlfn.XLOOKUP(C611, Content!A:A, Content!C:C, "NONE")</f>
        <v>Kannada</v>
      </c>
      <c r="E611" s="9" t="str">
        <f>_xlfn.XLOOKUP(C611, Content!A:A, Content!D:D, "NONE")</f>
        <v>Thriller</v>
      </c>
      <c r="H611" s="9">
        <v>10171</v>
      </c>
      <c r="I611" s="10">
        <v>44743</v>
      </c>
      <c r="J611" s="9" t="str">
        <v>9787b7de</v>
      </c>
      <c r="K611" s="9" t="str">
        <v>Tamil</v>
      </c>
      <c r="L611" s="9" t="str">
        <v>Documentary</v>
      </c>
    </row>
    <row r="612" spans="1:12" x14ac:dyDescent="0.3">
      <c r="A612" s="9">
        <v>10058</v>
      </c>
      <c r="B612" s="10">
        <v>44958</v>
      </c>
      <c r="C612" s="9" t="str">
        <v>459528e0</v>
      </c>
      <c r="D612" s="9" t="str">
        <f>_xlfn.XLOOKUP(C612, Content!A:A, Content!C:C, "NONE")</f>
        <v>English</v>
      </c>
      <c r="E612" s="9" t="str">
        <f>_xlfn.XLOOKUP(C612, Content!A:A, Content!D:D, "NONE")</f>
        <v>Documentary</v>
      </c>
      <c r="H612" s="9">
        <v>10172</v>
      </c>
      <c r="I612" s="10">
        <v>44713</v>
      </c>
      <c r="J612" s="9" t="str">
        <v>75fa1246</v>
      </c>
      <c r="K612" s="9" t="str">
        <v>Tamil</v>
      </c>
      <c r="L612" s="9" t="str">
        <v>Documentary</v>
      </c>
    </row>
    <row r="613" spans="1:12" x14ac:dyDescent="0.3">
      <c r="A613" s="9">
        <v>10058</v>
      </c>
      <c r="B613" s="10">
        <v>45108</v>
      </c>
      <c r="C613" s="9" t="str">
        <v>e0abb092</v>
      </c>
      <c r="D613" s="9" t="str">
        <f>_xlfn.XLOOKUP(C613, Content!A:A, Content!C:C, "NONE")</f>
        <v>Malayalam</v>
      </c>
      <c r="E613" s="9" t="str">
        <f>_xlfn.XLOOKUP(C613, Content!A:A, Content!D:D, "NONE")</f>
        <v>Documentary</v>
      </c>
      <c r="H613" s="9">
        <v>10172</v>
      </c>
      <c r="I613" s="10">
        <v>44743</v>
      </c>
      <c r="J613" s="9" t="str">
        <v>19351768</v>
      </c>
      <c r="K613" s="9" t="str">
        <v>Malayalam</v>
      </c>
      <c r="L613" s="9" t="str">
        <v>Thriller</v>
      </c>
    </row>
    <row r="614" spans="1:12" x14ac:dyDescent="0.3">
      <c r="A614" s="9">
        <v>10058</v>
      </c>
      <c r="B614" s="10">
        <v>45231</v>
      </c>
      <c r="C614" s="9" t="str">
        <v>2f9c6d63</v>
      </c>
      <c r="D614" s="9" t="str">
        <f>_xlfn.XLOOKUP(C614, Content!A:A, Content!C:C, "NONE")</f>
        <v>Tamil</v>
      </c>
      <c r="E614" s="9" t="str">
        <f>_xlfn.XLOOKUP(C614, Content!A:A, Content!D:D, "NONE")</f>
        <v>Sci-Fi</v>
      </c>
      <c r="H614" s="9">
        <v>10172</v>
      </c>
      <c r="I614" s="10">
        <v>44896</v>
      </c>
      <c r="J614" s="9" t="str">
        <v>d71466ea</v>
      </c>
      <c r="K614" s="9" t="str">
        <v>Malayalam</v>
      </c>
      <c r="L614" s="9" t="str">
        <v>Comedy</v>
      </c>
    </row>
    <row r="615" spans="1:12" x14ac:dyDescent="0.3">
      <c r="A615" s="9">
        <v>10058</v>
      </c>
      <c r="B615" s="10">
        <v>45505</v>
      </c>
      <c r="C615" s="9" t="str">
        <v>e2949854</v>
      </c>
      <c r="D615" s="9" t="str">
        <f>_xlfn.XLOOKUP(C615, Content!A:A, Content!C:C, "NONE")</f>
        <v>Malayalam</v>
      </c>
      <c r="E615" s="9" t="str">
        <f>_xlfn.XLOOKUP(C615, Content!A:A, Content!D:D, "NONE")</f>
        <v>Documentary</v>
      </c>
      <c r="H615" s="9">
        <v>10172</v>
      </c>
      <c r="I615" s="10">
        <v>44593</v>
      </c>
      <c r="J615" s="9" t="str">
        <v>18110fb2</v>
      </c>
      <c r="K615" s="9" t="str">
        <v>Telugu</v>
      </c>
      <c r="L615" s="9" t="str">
        <v>Romance</v>
      </c>
    </row>
    <row r="616" spans="1:12" x14ac:dyDescent="0.3">
      <c r="A616" s="9">
        <v>10058</v>
      </c>
      <c r="B616" s="10">
        <v>45108</v>
      </c>
      <c r="C616" s="9" t="str">
        <v>c324f9b4</v>
      </c>
      <c r="D616" s="9" t="str">
        <f>_xlfn.XLOOKUP(C616, Content!A:A, Content!C:C, "NONE")</f>
        <v>Tamil</v>
      </c>
      <c r="E616" s="9" t="str">
        <f>_xlfn.XLOOKUP(C616, Content!A:A, Content!D:D, "NONE")</f>
        <v>Sci-Fi</v>
      </c>
      <c r="H616" s="9">
        <v>10172</v>
      </c>
      <c r="I616" s="10">
        <v>44682</v>
      </c>
      <c r="J616" s="9" t="str">
        <v>872a4423</v>
      </c>
      <c r="K616" s="9" t="str">
        <v>Hindi</v>
      </c>
      <c r="L616" s="9" t="str">
        <v>Horror</v>
      </c>
    </row>
    <row r="617" spans="1:12" x14ac:dyDescent="0.3">
      <c r="A617" s="9">
        <v>10059</v>
      </c>
      <c r="B617" s="10">
        <v>45108</v>
      </c>
      <c r="C617" s="9" t="str">
        <v>18f2ed16</v>
      </c>
      <c r="D617" s="9" t="str">
        <f>_xlfn.XLOOKUP(C617, Content!A:A, Content!C:C, "NONE")</f>
        <v>Malayalam</v>
      </c>
      <c r="E617" s="9" t="str">
        <f>_xlfn.XLOOKUP(C617, Content!A:A, Content!D:D, "NONE")</f>
        <v>Comedy</v>
      </c>
      <c r="H617" s="9">
        <v>10172</v>
      </c>
      <c r="I617" s="10">
        <v>44835</v>
      </c>
      <c r="J617" s="9" t="str">
        <v>f82d44ce</v>
      </c>
      <c r="K617" s="9" t="str">
        <v>Telugu</v>
      </c>
      <c r="L617" s="9" t="str">
        <v>Sci-Fi</v>
      </c>
    </row>
    <row r="618" spans="1:12" x14ac:dyDescent="0.3">
      <c r="A618" s="9">
        <v>10059</v>
      </c>
      <c r="B618" s="10">
        <v>45627</v>
      </c>
      <c r="C618" s="9" t="str">
        <v>5833d4f3</v>
      </c>
      <c r="D618" s="9" t="str">
        <f>_xlfn.XLOOKUP(C618, Content!A:A, Content!C:C, "NONE")</f>
        <v>Malayalam</v>
      </c>
      <c r="E618" s="9" t="str">
        <f>_xlfn.XLOOKUP(C618, Content!A:A, Content!D:D, "NONE")</f>
        <v>Horror</v>
      </c>
      <c r="H618" s="9">
        <v>10173</v>
      </c>
      <c r="I618" s="10">
        <v>44562</v>
      </c>
      <c r="J618" s="9" t="str">
        <v>18110fb2</v>
      </c>
      <c r="K618" s="9" t="str">
        <v>Telugu</v>
      </c>
      <c r="L618" s="9" t="str">
        <v>Romance</v>
      </c>
    </row>
    <row r="619" spans="1:12" x14ac:dyDescent="0.3">
      <c r="A619" s="9">
        <v>10059</v>
      </c>
      <c r="B619" s="10">
        <v>45323</v>
      </c>
      <c r="C619" s="9" t="str">
        <v>6fc6d737</v>
      </c>
      <c r="D619" s="9" t="str">
        <f>_xlfn.XLOOKUP(C619, Content!A:A, Content!C:C, "NONE")</f>
        <v>Malayalam</v>
      </c>
      <c r="E619" s="9" t="str">
        <f>_xlfn.XLOOKUP(C619, Content!A:A, Content!D:D, "NONE")</f>
        <v>Comedy</v>
      </c>
      <c r="H619" s="9">
        <v>10173</v>
      </c>
      <c r="I619" s="10">
        <v>44896</v>
      </c>
      <c r="J619" s="9" t="str">
        <v>ed012678</v>
      </c>
      <c r="K619" s="9" t="str">
        <v>Telugu</v>
      </c>
      <c r="L619" s="9" t="str">
        <v>Thriller</v>
      </c>
    </row>
    <row r="620" spans="1:12" x14ac:dyDescent="0.3">
      <c r="A620" s="9">
        <v>10059</v>
      </c>
      <c r="B620" s="10">
        <v>45474</v>
      </c>
      <c r="C620" s="9" t="str">
        <v>577b4107</v>
      </c>
      <c r="D620" s="9" t="str">
        <f>_xlfn.XLOOKUP(C620, Content!A:A, Content!C:C, "NONE")</f>
        <v>Malayalam</v>
      </c>
      <c r="E620" s="9" t="str">
        <f>_xlfn.XLOOKUP(C620, Content!A:A, Content!D:D, "NONE")</f>
        <v>Sci-Fi</v>
      </c>
      <c r="H620" s="9">
        <v>10174</v>
      </c>
      <c r="I620" s="10">
        <v>44835</v>
      </c>
      <c r="J620" s="9" t="str">
        <v>1187d074</v>
      </c>
      <c r="K620" s="9" t="str">
        <v>English</v>
      </c>
      <c r="L620" s="9" t="str">
        <v>Horror</v>
      </c>
    </row>
    <row r="621" spans="1:12" x14ac:dyDescent="0.3">
      <c r="A621" s="9">
        <v>10059</v>
      </c>
      <c r="B621" s="10">
        <v>45444</v>
      </c>
      <c r="C621" s="9" t="str">
        <v>c1fb785c</v>
      </c>
      <c r="D621" s="9" t="str">
        <f>_xlfn.XLOOKUP(C621, Content!A:A, Content!C:C, "NONE")</f>
        <v>Malayalam</v>
      </c>
      <c r="E621" s="9" t="str">
        <f>_xlfn.XLOOKUP(C621, Content!A:A, Content!D:D, "NONE")</f>
        <v>Action</v>
      </c>
      <c r="H621" s="9">
        <v>10174</v>
      </c>
      <c r="I621" s="10">
        <v>44805</v>
      </c>
      <c r="J621" s="9" t="str">
        <v>2aac9072</v>
      </c>
      <c r="K621" s="9" t="str">
        <v>English</v>
      </c>
      <c r="L621" s="9" t="str">
        <v>Comedy</v>
      </c>
    </row>
    <row r="622" spans="1:12" x14ac:dyDescent="0.3">
      <c r="A622" s="9">
        <v>10059</v>
      </c>
      <c r="B622" s="10">
        <v>45566</v>
      </c>
      <c r="C622" s="9" t="str">
        <v>c324f9b4</v>
      </c>
      <c r="D622" s="9" t="str">
        <f>_xlfn.XLOOKUP(C622, Content!A:A, Content!C:C, "NONE")</f>
        <v>Tamil</v>
      </c>
      <c r="E622" s="9" t="str">
        <f>_xlfn.XLOOKUP(C622, Content!A:A, Content!D:D, "NONE")</f>
        <v>Sci-Fi</v>
      </c>
      <c r="H622" s="9">
        <v>10174</v>
      </c>
      <c r="I622" s="10">
        <v>44774</v>
      </c>
      <c r="J622" s="9" t="str">
        <v>fcc640cb</v>
      </c>
      <c r="K622" s="9" t="str">
        <v>English</v>
      </c>
      <c r="L622" s="9" t="str">
        <v>Thriller</v>
      </c>
    </row>
    <row r="623" spans="1:12" x14ac:dyDescent="0.3">
      <c r="A623" s="9">
        <v>10059</v>
      </c>
      <c r="B623" s="10">
        <v>45627</v>
      </c>
      <c r="C623" s="9" t="str">
        <v>e24dee1d</v>
      </c>
      <c r="D623" s="9" t="str">
        <f>_xlfn.XLOOKUP(C623, Content!A:A, Content!C:C, "NONE")</f>
        <v>Telugu</v>
      </c>
      <c r="E623" s="9" t="str">
        <f>_xlfn.XLOOKUP(C623, Content!A:A, Content!D:D, "NONE")</f>
        <v>Documentary</v>
      </c>
      <c r="H623" s="9">
        <v>10175</v>
      </c>
      <c r="I623" s="10">
        <v>44652</v>
      </c>
      <c r="J623" s="9" t="str">
        <v>39c8c16a</v>
      </c>
      <c r="K623" s="9" t="str">
        <v>Malayalam</v>
      </c>
      <c r="L623" s="9" t="str">
        <v>Drama</v>
      </c>
    </row>
    <row r="624" spans="1:12" x14ac:dyDescent="0.3">
      <c r="A624" s="9">
        <v>10059</v>
      </c>
      <c r="B624" s="10">
        <v>44682</v>
      </c>
      <c r="C624" s="9" t="str">
        <v>8ab4abc6</v>
      </c>
      <c r="D624" s="9" t="str">
        <f>_xlfn.XLOOKUP(C624, Content!A:A, Content!C:C, "NONE")</f>
        <v>Kannada</v>
      </c>
      <c r="E624" s="9" t="str">
        <f>_xlfn.XLOOKUP(C624, Content!A:A, Content!D:D, "NONE")</f>
        <v>Drama</v>
      </c>
      <c r="H624" s="9">
        <v>10175</v>
      </c>
      <c r="I624" s="10">
        <v>44562</v>
      </c>
      <c r="J624" s="9" t="str">
        <v>67b09f1b</v>
      </c>
      <c r="K624" s="9" t="str">
        <v>English</v>
      </c>
      <c r="L624" s="9" t="str">
        <v>Horror</v>
      </c>
    </row>
    <row r="625" spans="1:12" x14ac:dyDescent="0.3">
      <c r="A625" s="9">
        <v>10059</v>
      </c>
      <c r="B625" s="10">
        <v>45597</v>
      </c>
      <c r="C625" s="9" t="str">
        <v>fcc640cb</v>
      </c>
      <c r="D625" s="9" t="str">
        <f>_xlfn.XLOOKUP(C625, Content!A:A, Content!C:C, "NONE")</f>
        <v>English</v>
      </c>
      <c r="E625" s="9" t="str">
        <f>_xlfn.XLOOKUP(C625, Content!A:A, Content!D:D, "NONE")</f>
        <v>Thriller</v>
      </c>
      <c r="H625" s="9">
        <v>10175</v>
      </c>
      <c r="I625" s="10">
        <v>44896</v>
      </c>
      <c r="J625" s="9" t="str">
        <v>07976026</v>
      </c>
      <c r="K625" s="9" t="str">
        <v>Malayalam</v>
      </c>
      <c r="L625" s="9" t="str">
        <v>Drama</v>
      </c>
    </row>
    <row r="626" spans="1:12" x14ac:dyDescent="0.3">
      <c r="A626" s="9">
        <v>10059</v>
      </c>
      <c r="B626" s="10">
        <v>44774</v>
      </c>
      <c r="C626" s="9" t="str">
        <v>0cbc4720</v>
      </c>
      <c r="D626" s="9" t="str">
        <f>_xlfn.XLOOKUP(C626, Content!A:A, Content!C:C, "NONE")</f>
        <v>Hindi</v>
      </c>
      <c r="E626" s="9" t="str">
        <f>_xlfn.XLOOKUP(C626, Content!A:A, Content!D:D, "NONE")</f>
        <v>Sci-Fi</v>
      </c>
      <c r="H626" s="9">
        <v>10175</v>
      </c>
      <c r="I626" s="10">
        <v>44896</v>
      </c>
      <c r="J626" s="9" t="str">
        <v>b72e97f6</v>
      </c>
      <c r="K626" s="9" t="str">
        <v>Hindi</v>
      </c>
      <c r="L626" s="9" t="str">
        <v>Action</v>
      </c>
    </row>
    <row r="627" spans="1:12" x14ac:dyDescent="0.3">
      <c r="A627" s="9">
        <v>10059</v>
      </c>
      <c r="B627" s="10">
        <v>44713</v>
      </c>
      <c r="C627" s="9" t="str">
        <v>b06fbc58</v>
      </c>
      <c r="D627" s="9" t="str">
        <f>_xlfn.XLOOKUP(C627, Content!A:A, Content!C:C, "NONE")</f>
        <v>Telugu</v>
      </c>
      <c r="E627" s="9" t="str">
        <f>_xlfn.XLOOKUP(C627, Content!A:A, Content!D:D, "NONE")</f>
        <v>Horror</v>
      </c>
      <c r="H627" s="9">
        <v>10175</v>
      </c>
      <c r="I627" s="10">
        <v>44593</v>
      </c>
      <c r="J627" s="9" t="str">
        <v>618d5c47</v>
      </c>
      <c r="K627" s="9" t="str">
        <v>Hindi</v>
      </c>
      <c r="L627" s="9" t="str">
        <v>Documentary</v>
      </c>
    </row>
    <row r="628" spans="1:12" x14ac:dyDescent="0.3">
      <c r="A628" s="9">
        <v>10059</v>
      </c>
      <c r="B628" s="10">
        <v>44958</v>
      </c>
      <c r="C628" s="9" t="str">
        <v>459528e0</v>
      </c>
      <c r="D628" s="9" t="str">
        <f>_xlfn.XLOOKUP(C628, Content!A:A, Content!C:C, "NONE")</f>
        <v>English</v>
      </c>
      <c r="E628" s="9" t="str">
        <f>_xlfn.XLOOKUP(C628, Content!A:A, Content!D:D, "NONE")</f>
        <v>Documentary</v>
      </c>
      <c r="H628" s="9">
        <v>10175</v>
      </c>
      <c r="I628" s="10">
        <v>44743</v>
      </c>
      <c r="J628" s="9" t="str">
        <v>c324f9b4</v>
      </c>
      <c r="K628" s="9" t="str">
        <v>Tamil</v>
      </c>
      <c r="L628" s="9" t="str">
        <v>Sci-Fi</v>
      </c>
    </row>
    <row r="629" spans="1:12" x14ac:dyDescent="0.3">
      <c r="A629" s="9">
        <v>10059</v>
      </c>
      <c r="B629" s="10">
        <v>44621</v>
      </c>
      <c r="C629" s="9" t="str">
        <v>f1c74cb8</v>
      </c>
      <c r="D629" s="9" t="str">
        <f>_xlfn.XLOOKUP(C629, Content!A:A, Content!C:C, "NONE")</f>
        <v>Kannada</v>
      </c>
      <c r="E629" s="9" t="str">
        <f>_xlfn.XLOOKUP(C629, Content!A:A, Content!D:D, "NONE")</f>
        <v>Action</v>
      </c>
      <c r="H629" s="9">
        <v>10175</v>
      </c>
      <c r="I629" s="10">
        <v>44743</v>
      </c>
      <c r="J629" s="9" t="str">
        <v>5c52d1ad</v>
      </c>
      <c r="K629" s="9" t="str">
        <v>Telugu</v>
      </c>
      <c r="L629" s="9" t="str">
        <v>Comedy</v>
      </c>
    </row>
    <row r="630" spans="1:12" x14ac:dyDescent="0.3">
      <c r="A630" s="9">
        <v>10059</v>
      </c>
      <c r="B630" s="10">
        <v>45536</v>
      </c>
      <c r="C630" s="9" t="str">
        <v>a4c168f1</v>
      </c>
      <c r="D630" s="9" t="str">
        <f>_xlfn.XLOOKUP(C630, Content!A:A, Content!C:C, "NONE")</f>
        <v>Telugu</v>
      </c>
      <c r="E630" s="9" t="str">
        <f>_xlfn.XLOOKUP(C630, Content!A:A, Content!D:D, "NONE")</f>
        <v>Drama</v>
      </c>
      <c r="H630" s="9">
        <v>10176</v>
      </c>
      <c r="I630" s="10">
        <v>44743</v>
      </c>
      <c r="J630" s="9" t="str">
        <v>9452bf77</v>
      </c>
      <c r="K630" s="9" t="str">
        <v>English</v>
      </c>
      <c r="L630" s="9" t="str">
        <v>Horror</v>
      </c>
    </row>
    <row r="631" spans="1:12" x14ac:dyDescent="0.3">
      <c r="A631" s="9">
        <v>10059</v>
      </c>
      <c r="B631" s="10">
        <v>45139</v>
      </c>
      <c r="C631" s="9" t="str">
        <v>b9f74c1c</v>
      </c>
      <c r="D631" s="9" t="str">
        <f>_xlfn.XLOOKUP(C631, Content!A:A, Content!C:C, "NONE")</f>
        <v>Malayalam</v>
      </c>
      <c r="E631" s="9" t="str">
        <f>_xlfn.XLOOKUP(C631, Content!A:A, Content!D:D, "NONE")</f>
        <v>Comedy</v>
      </c>
      <c r="H631" s="9">
        <v>10176</v>
      </c>
      <c r="I631" s="10">
        <v>44652</v>
      </c>
      <c r="J631" s="9" t="str">
        <v>044707f1</v>
      </c>
      <c r="K631" s="9" t="str">
        <v>Kannada</v>
      </c>
      <c r="L631" s="9" t="str">
        <v>Action</v>
      </c>
    </row>
    <row r="632" spans="1:12" x14ac:dyDescent="0.3">
      <c r="A632" s="9">
        <v>10060</v>
      </c>
      <c r="B632" s="10">
        <v>44562</v>
      </c>
      <c r="C632" s="9" t="str">
        <v>b142e834</v>
      </c>
      <c r="D632" s="9" t="str">
        <f>_xlfn.XLOOKUP(C632, Content!A:A, Content!C:C, "NONE")</f>
        <v>Hindi</v>
      </c>
      <c r="E632" s="9" t="str">
        <f>_xlfn.XLOOKUP(C632, Content!A:A, Content!D:D, "NONE")</f>
        <v>Documentary</v>
      </c>
      <c r="H632" s="9">
        <v>10177</v>
      </c>
      <c r="I632" s="10">
        <v>44896</v>
      </c>
      <c r="J632" s="9" t="str">
        <v>5833d4f3</v>
      </c>
      <c r="K632" s="9" t="str">
        <v>Malayalam</v>
      </c>
      <c r="L632" s="9" t="str">
        <v>Horror</v>
      </c>
    </row>
    <row r="633" spans="1:12" x14ac:dyDescent="0.3">
      <c r="A633" s="9">
        <v>10060</v>
      </c>
      <c r="B633" s="10">
        <v>44621</v>
      </c>
      <c r="C633" s="9" t="str">
        <v>618d5c47</v>
      </c>
      <c r="D633" s="9" t="str">
        <f>_xlfn.XLOOKUP(C633, Content!A:A, Content!C:C, "NONE")</f>
        <v>Hindi</v>
      </c>
      <c r="E633" s="9" t="str">
        <f>_xlfn.XLOOKUP(C633, Content!A:A, Content!D:D, "NONE")</f>
        <v>Documentary</v>
      </c>
      <c r="H633" s="9">
        <v>10177</v>
      </c>
      <c r="I633" s="10">
        <v>44774</v>
      </c>
      <c r="J633" s="9" t="str">
        <v>420e1019</v>
      </c>
      <c r="K633" s="9" t="str">
        <v>Tamil</v>
      </c>
      <c r="L633" s="9" t="str">
        <v>Action</v>
      </c>
    </row>
    <row r="634" spans="1:12" x14ac:dyDescent="0.3">
      <c r="A634" s="9">
        <v>10060</v>
      </c>
      <c r="B634" s="10">
        <v>44593</v>
      </c>
      <c r="C634" s="9" t="str">
        <v>f72d44e6</v>
      </c>
      <c r="D634" s="9" t="str">
        <f>_xlfn.XLOOKUP(C634, Content!A:A, Content!C:C, "NONE")</f>
        <v>Malayalam</v>
      </c>
      <c r="E634" s="9" t="str">
        <f>_xlfn.XLOOKUP(C634, Content!A:A, Content!D:D, "NONE")</f>
        <v>Horror</v>
      </c>
      <c r="H634" s="9">
        <v>10177</v>
      </c>
      <c r="I634" s="10">
        <v>44835</v>
      </c>
      <c r="J634" s="9" t="str">
        <v>e9c2f251</v>
      </c>
      <c r="K634" s="9" t="str">
        <v>Telugu</v>
      </c>
      <c r="L634" s="9" t="str">
        <v>Sci-Fi</v>
      </c>
    </row>
    <row r="635" spans="1:12" x14ac:dyDescent="0.3">
      <c r="A635" s="9">
        <v>10060</v>
      </c>
      <c r="B635" s="10">
        <v>45108</v>
      </c>
      <c r="C635" s="9" t="str">
        <v>74c9ff93</v>
      </c>
      <c r="D635" s="9" t="str">
        <f>_xlfn.XLOOKUP(C635, Content!A:A, Content!C:C, "NONE")</f>
        <v>English</v>
      </c>
      <c r="E635" s="9" t="str">
        <f>_xlfn.XLOOKUP(C635, Content!A:A, Content!D:D, "NONE")</f>
        <v>Horror</v>
      </c>
      <c r="H635" s="9">
        <v>10177</v>
      </c>
      <c r="I635" s="10">
        <v>44562</v>
      </c>
      <c r="J635" s="9" t="str">
        <v>e24dee1d</v>
      </c>
      <c r="K635" s="9" t="str">
        <v>Telugu</v>
      </c>
      <c r="L635" s="9" t="str">
        <v>Documentary</v>
      </c>
    </row>
    <row r="636" spans="1:12" x14ac:dyDescent="0.3">
      <c r="A636" s="9">
        <v>10060</v>
      </c>
      <c r="B636" s="10">
        <v>44774</v>
      </c>
      <c r="C636" s="9" t="str">
        <v>f6d69d19</v>
      </c>
      <c r="D636" s="9" t="str">
        <f>_xlfn.XLOOKUP(C636, Content!A:A, Content!C:C, "NONE")</f>
        <v>English</v>
      </c>
      <c r="E636" s="9" t="str">
        <f>_xlfn.XLOOKUP(C636, Content!A:A, Content!D:D, "NONE")</f>
        <v>Comedy</v>
      </c>
      <c r="H636" s="9">
        <v>10177</v>
      </c>
      <c r="I636" s="10">
        <v>44682</v>
      </c>
      <c r="J636" s="9" t="str">
        <v>67b09f1b</v>
      </c>
      <c r="K636" s="9" t="str">
        <v>English</v>
      </c>
      <c r="L636" s="9" t="str">
        <v>Horror</v>
      </c>
    </row>
    <row r="637" spans="1:12" x14ac:dyDescent="0.3">
      <c r="A637" s="9">
        <v>10061</v>
      </c>
      <c r="B637" s="10">
        <v>45597</v>
      </c>
      <c r="C637" s="9" t="str">
        <v>c9f9dfdb</v>
      </c>
      <c r="D637" s="9" t="str">
        <f>_xlfn.XLOOKUP(C637, Content!A:A, Content!C:C, "NONE")</f>
        <v>Kannada</v>
      </c>
      <c r="E637" s="9" t="str">
        <f>_xlfn.XLOOKUP(C637, Content!A:A, Content!D:D, "NONE")</f>
        <v>Horror</v>
      </c>
      <c r="H637" s="9">
        <v>10178</v>
      </c>
      <c r="I637" s="10">
        <v>44682</v>
      </c>
      <c r="J637" s="9" t="str">
        <v>18f2ed16</v>
      </c>
      <c r="K637" s="9" t="str">
        <v>Malayalam</v>
      </c>
      <c r="L637" s="9" t="str">
        <v>Comedy</v>
      </c>
    </row>
    <row r="638" spans="1:12" x14ac:dyDescent="0.3">
      <c r="A638" s="9">
        <v>10061</v>
      </c>
      <c r="B638" s="10">
        <v>45108</v>
      </c>
      <c r="C638" s="9" t="str">
        <v>0cbc4720</v>
      </c>
      <c r="D638" s="9" t="str">
        <f>_xlfn.XLOOKUP(C638, Content!A:A, Content!C:C, "NONE")</f>
        <v>Hindi</v>
      </c>
      <c r="E638" s="9" t="str">
        <f>_xlfn.XLOOKUP(C638, Content!A:A, Content!D:D, "NONE")</f>
        <v>Sci-Fi</v>
      </c>
      <c r="H638" s="9">
        <v>10178</v>
      </c>
      <c r="I638" s="10">
        <v>44835</v>
      </c>
      <c r="J638" s="9" t="str">
        <v>7bc7f2c7</v>
      </c>
      <c r="K638" s="9" t="str">
        <v>Tamil</v>
      </c>
      <c r="L638" s="9" t="str">
        <v>Drama</v>
      </c>
    </row>
    <row r="639" spans="1:12" x14ac:dyDescent="0.3">
      <c r="A639" s="9">
        <v>10061</v>
      </c>
      <c r="B639" s="10">
        <v>45200</v>
      </c>
      <c r="C639" s="9" t="str">
        <v>10101146</v>
      </c>
      <c r="D639" s="9" t="str">
        <f>_xlfn.XLOOKUP(C639, Content!A:A, Content!C:C, "NONE")</f>
        <v>Telugu</v>
      </c>
      <c r="E639" s="9" t="str">
        <f>_xlfn.XLOOKUP(C639, Content!A:A, Content!D:D, "NONE")</f>
        <v>Comedy</v>
      </c>
      <c r="H639" s="9">
        <v>10178</v>
      </c>
      <c r="I639" s="10">
        <v>44652</v>
      </c>
      <c r="J639" s="9" t="str">
        <v>0cbc4720</v>
      </c>
      <c r="K639" s="9" t="str">
        <v>Hindi</v>
      </c>
      <c r="L639" s="9" t="str">
        <v>Sci-Fi</v>
      </c>
    </row>
    <row r="640" spans="1:12" x14ac:dyDescent="0.3">
      <c r="A640" s="9">
        <v>10061</v>
      </c>
      <c r="B640" s="10">
        <v>45474</v>
      </c>
      <c r="C640" s="9" t="str">
        <v>982b8061</v>
      </c>
      <c r="D640" s="9" t="str">
        <f>_xlfn.XLOOKUP(C640, Content!A:A, Content!C:C, "NONE")</f>
        <v>Malayalam</v>
      </c>
      <c r="E640" s="9" t="str">
        <f>_xlfn.XLOOKUP(C640, Content!A:A, Content!D:D, "NONE")</f>
        <v>Comedy</v>
      </c>
      <c r="H640" s="9">
        <v>10178</v>
      </c>
      <c r="I640" s="10">
        <v>44682</v>
      </c>
      <c r="J640" s="9" t="str">
        <v>921da29a</v>
      </c>
      <c r="K640" s="9" t="str">
        <v>English</v>
      </c>
      <c r="L640" s="9" t="str">
        <v>Horror</v>
      </c>
    </row>
    <row r="641" spans="1:12" x14ac:dyDescent="0.3">
      <c r="A641" s="9">
        <v>10061</v>
      </c>
      <c r="B641" s="10">
        <v>45383</v>
      </c>
      <c r="C641" s="9" t="str">
        <v>6fc6d737</v>
      </c>
      <c r="D641" s="9" t="str">
        <f>_xlfn.XLOOKUP(C641, Content!A:A, Content!C:C, "NONE")</f>
        <v>Malayalam</v>
      </c>
      <c r="E641" s="9" t="str">
        <f>_xlfn.XLOOKUP(C641, Content!A:A, Content!D:D, "NONE")</f>
        <v>Comedy</v>
      </c>
      <c r="H641" s="9">
        <v>10179</v>
      </c>
      <c r="I641" s="10">
        <v>44593</v>
      </c>
      <c r="J641" s="9" t="str">
        <v>fa1a76a3</v>
      </c>
      <c r="K641" s="9" t="str">
        <v>Tamil</v>
      </c>
      <c r="L641" s="9" t="str">
        <v>Action</v>
      </c>
    </row>
    <row r="642" spans="1:12" x14ac:dyDescent="0.3">
      <c r="A642" s="9">
        <v>10062</v>
      </c>
      <c r="B642" s="10">
        <v>44805</v>
      </c>
      <c r="C642" s="9" t="str">
        <v>b9f74c1c</v>
      </c>
      <c r="D642" s="9" t="str">
        <f>_xlfn.XLOOKUP(C642, Content!A:A, Content!C:C, "NONE")</f>
        <v>Malayalam</v>
      </c>
      <c r="E642" s="9" t="str">
        <f>_xlfn.XLOOKUP(C642, Content!A:A, Content!D:D, "NONE")</f>
        <v>Comedy</v>
      </c>
      <c r="H642" s="9">
        <v>10179</v>
      </c>
      <c r="I642" s="10">
        <v>44743</v>
      </c>
      <c r="J642" s="9" t="str">
        <v>0cbc4720</v>
      </c>
      <c r="K642" s="9" t="str">
        <v>Hindi</v>
      </c>
      <c r="L642" s="9" t="str">
        <v>Sci-Fi</v>
      </c>
    </row>
    <row r="643" spans="1:12" x14ac:dyDescent="0.3">
      <c r="A643" s="9">
        <v>10062</v>
      </c>
      <c r="B643" s="10">
        <v>45444</v>
      </c>
      <c r="C643" s="9" t="str">
        <v>30bb7728</v>
      </c>
      <c r="D643" s="9" t="str">
        <f>_xlfn.XLOOKUP(C643, Content!A:A, Content!C:C, "NONE")</f>
        <v>Tamil</v>
      </c>
      <c r="E643" s="9" t="str">
        <f>_xlfn.XLOOKUP(C643, Content!A:A, Content!D:D, "NONE")</f>
        <v>Documentary</v>
      </c>
      <c r="H643" s="9">
        <v>10179</v>
      </c>
      <c r="I643" s="10">
        <v>44652</v>
      </c>
      <c r="J643" s="9" t="str">
        <v>6cec19a5</v>
      </c>
      <c r="K643" s="9" t="str">
        <v>Malayalam</v>
      </c>
      <c r="L643" s="9" t="str">
        <v>Drama</v>
      </c>
    </row>
    <row r="644" spans="1:12" x14ac:dyDescent="0.3">
      <c r="A644" s="9">
        <v>10062</v>
      </c>
      <c r="B644" s="10">
        <v>45047</v>
      </c>
      <c r="C644" s="9" t="str">
        <v>2aac9072</v>
      </c>
      <c r="D644" s="9" t="str">
        <f>_xlfn.XLOOKUP(C644, Content!A:A, Content!C:C, "NONE")</f>
        <v>English</v>
      </c>
      <c r="E644" s="9" t="str">
        <f>_xlfn.XLOOKUP(C644, Content!A:A, Content!D:D, "NONE")</f>
        <v>Comedy</v>
      </c>
      <c r="H644" s="9">
        <v>10179</v>
      </c>
      <c r="I644" s="10">
        <v>44621</v>
      </c>
      <c r="J644" s="9" t="str">
        <v>ae026103</v>
      </c>
      <c r="K644" s="9" t="str">
        <v>Kannada</v>
      </c>
      <c r="L644" s="9" t="str">
        <v>Comedy</v>
      </c>
    </row>
    <row r="645" spans="1:12" x14ac:dyDescent="0.3">
      <c r="A645" s="9">
        <v>10062</v>
      </c>
      <c r="B645" s="10">
        <v>45444</v>
      </c>
      <c r="C645" s="9" t="str">
        <v>577b4107</v>
      </c>
      <c r="D645" s="9" t="str">
        <f>_xlfn.XLOOKUP(C645, Content!A:A, Content!C:C, "NONE")</f>
        <v>Malayalam</v>
      </c>
      <c r="E645" s="9" t="str">
        <f>_xlfn.XLOOKUP(C645, Content!A:A, Content!D:D, "NONE")</f>
        <v>Sci-Fi</v>
      </c>
      <c r="H645" s="9">
        <v>10179</v>
      </c>
      <c r="I645" s="10">
        <v>44896</v>
      </c>
      <c r="J645" s="9" t="str">
        <v>f6d69d19</v>
      </c>
      <c r="K645" s="9" t="str">
        <v>English</v>
      </c>
      <c r="L645" s="9" t="str">
        <v>Comedy</v>
      </c>
    </row>
    <row r="646" spans="1:12" x14ac:dyDescent="0.3">
      <c r="A646" s="9">
        <v>10062</v>
      </c>
      <c r="B646" s="10">
        <v>45231</v>
      </c>
      <c r="C646" s="9" t="str">
        <v>f83fb848</v>
      </c>
      <c r="D646" s="9" t="str">
        <f>_xlfn.XLOOKUP(C646, Content!A:A, Content!C:C, "NONE")</f>
        <v>Malayalam</v>
      </c>
      <c r="E646" s="9" t="str">
        <f>_xlfn.XLOOKUP(C646, Content!A:A, Content!D:D, "NONE")</f>
        <v>Sci-Fi</v>
      </c>
      <c r="H646" s="9">
        <v>10180</v>
      </c>
      <c r="I646" s="10">
        <v>44866</v>
      </c>
      <c r="J646" s="9" t="str">
        <v>2f9c6d63</v>
      </c>
      <c r="K646" s="9" t="str">
        <v>Tamil</v>
      </c>
      <c r="L646" s="9" t="str">
        <v>Sci-Fi</v>
      </c>
    </row>
    <row r="647" spans="1:12" x14ac:dyDescent="0.3">
      <c r="A647" s="9">
        <v>10062</v>
      </c>
      <c r="B647" s="10">
        <v>44805</v>
      </c>
      <c r="C647" s="9" t="str">
        <v>c5c4fdf9</v>
      </c>
      <c r="D647" s="9" t="str">
        <f>_xlfn.XLOOKUP(C647, Content!A:A, Content!C:C, "NONE")</f>
        <v>Telugu</v>
      </c>
      <c r="E647" s="9" t="str">
        <f>_xlfn.XLOOKUP(C647, Content!A:A, Content!D:D, "NONE")</f>
        <v>Sci-Fi</v>
      </c>
      <c r="H647" s="9">
        <v>10180</v>
      </c>
      <c r="I647" s="10">
        <v>44593</v>
      </c>
      <c r="J647" s="9" t="str">
        <v>c9f9dfdb</v>
      </c>
      <c r="K647" s="9" t="str">
        <v>Kannada</v>
      </c>
      <c r="L647" s="9" t="str">
        <v>Horror</v>
      </c>
    </row>
    <row r="648" spans="1:12" x14ac:dyDescent="0.3">
      <c r="A648" s="9">
        <v>10062</v>
      </c>
      <c r="B648" s="10">
        <v>45627</v>
      </c>
      <c r="C648" s="9" t="str">
        <v>8ab4abc6</v>
      </c>
      <c r="D648" s="9" t="str">
        <f>_xlfn.XLOOKUP(C648, Content!A:A, Content!C:C, "NONE")</f>
        <v>Kannada</v>
      </c>
      <c r="E648" s="9" t="str">
        <f>_xlfn.XLOOKUP(C648, Content!A:A, Content!D:D, "NONE")</f>
        <v>Drama</v>
      </c>
      <c r="H648" s="9">
        <v>10180</v>
      </c>
      <c r="I648" s="10">
        <v>44835</v>
      </c>
      <c r="J648" s="9" t="str">
        <v>9787b7de</v>
      </c>
      <c r="K648" s="9" t="str">
        <v>Tamil</v>
      </c>
      <c r="L648" s="9" t="str">
        <v>Documentary</v>
      </c>
    </row>
    <row r="649" spans="1:12" x14ac:dyDescent="0.3">
      <c r="A649" s="9">
        <v>10062</v>
      </c>
      <c r="B649" s="10">
        <v>45352</v>
      </c>
      <c r="C649" s="9" t="str">
        <v>a4c168f1</v>
      </c>
      <c r="D649" s="9" t="str">
        <f>_xlfn.XLOOKUP(C649, Content!A:A, Content!C:C, "NONE")</f>
        <v>Telugu</v>
      </c>
      <c r="E649" s="9" t="str">
        <f>_xlfn.XLOOKUP(C649, Content!A:A, Content!D:D, "NONE")</f>
        <v>Drama</v>
      </c>
      <c r="H649" s="9">
        <v>10181</v>
      </c>
      <c r="I649" s="10">
        <v>44896</v>
      </c>
      <c r="J649" s="9" t="str">
        <v>8ab4abc6</v>
      </c>
      <c r="K649" s="9" t="str">
        <v>Kannada</v>
      </c>
      <c r="L649" s="9" t="str">
        <v>Drama</v>
      </c>
    </row>
    <row r="650" spans="1:12" x14ac:dyDescent="0.3">
      <c r="A650" s="9">
        <v>10062</v>
      </c>
      <c r="B650" s="10">
        <v>45292</v>
      </c>
      <c r="C650" s="9" t="str">
        <v>f72d44e6</v>
      </c>
      <c r="D650" s="9" t="str">
        <f>_xlfn.XLOOKUP(C650, Content!A:A, Content!C:C, "NONE")</f>
        <v>Malayalam</v>
      </c>
      <c r="E650" s="9" t="str">
        <f>_xlfn.XLOOKUP(C650, Content!A:A, Content!D:D, "NONE")</f>
        <v>Horror</v>
      </c>
      <c r="H650" s="9">
        <v>10181</v>
      </c>
      <c r="I650" s="10">
        <v>44866</v>
      </c>
      <c r="J650" s="9" t="str">
        <v>39c8c16a</v>
      </c>
      <c r="K650" s="9" t="str">
        <v>Malayalam</v>
      </c>
      <c r="L650" s="9" t="str">
        <v>Drama</v>
      </c>
    </row>
    <row r="651" spans="1:12" x14ac:dyDescent="0.3">
      <c r="A651" s="9">
        <v>10062</v>
      </c>
      <c r="B651" s="10">
        <v>45200</v>
      </c>
      <c r="C651" s="9" t="str">
        <v>7e543bc4</v>
      </c>
      <c r="D651" s="9" t="str">
        <f>_xlfn.XLOOKUP(C651, Content!A:A, Content!C:C, "NONE")</f>
        <v>Malayalam</v>
      </c>
      <c r="E651" s="9" t="str">
        <f>_xlfn.XLOOKUP(C651, Content!A:A, Content!D:D, "NONE")</f>
        <v>Drama</v>
      </c>
      <c r="H651" s="9">
        <v>10182</v>
      </c>
      <c r="I651" s="10">
        <v>44896</v>
      </c>
      <c r="J651" s="9" t="str">
        <v>67b09f1b</v>
      </c>
      <c r="K651" s="9" t="str">
        <v>English</v>
      </c>
      <c r="L651" s="9" t="str">
        <v>Horror</v>
      </c>
    </row>
    <row r="652" spans="1:12" x14ac:dyDescent="0.3">
      <c r="A652" s="9">
        <v>10062</v>
      </c>
      <c r="B652" s="10">
        <v>45505</v>
      </c>
      <c r="C652" s="9" t="str">
        <v>586db896</v>
      </c>
      <c r="D652" s="9" t="str">
        <f>_xlfn.XLOOKUP(C652, Content!A:A, Content!C:C, "NONE")</f>
        <v>Tamil</v>
      </c>
      <c r="E652" s="9" t="str">
        <f>_xlfn.XLOOKUP(C652, Content!A:A, Content!D:D, "NONE")</f>
        <v>Sci-Fi</v>
      </c>
      <c r="H652" s="9">
        <v>10182</v>
      </c>
      <c r="I652" s="10">
        <v>44713</v>
      </c>
      <c r="J652" s="9" t="str">
        <v>92becfc7</v>
      </c>
      <c r="K652" s="9" t="str">
        <v>Hindi</v>
      </c>
      <c r="L652" s="9" t="str">
        <v>Sci-Fi</v>
      </c>
    </row>
    <row r="653" spans="1:12" x14ac:dyDescent="0.3">
      <c r="A653" s="9">
        <v>10062</v>
      </c>
      <c r="B653" s="10">
        <v>45627</v>
      </c>
      <c r="C653" s="9" t="str">
        <v>a48a202b</v>
      </c>
      <c r="D653" s="9" t="str">
        <f>_xlfn.XLOOKUP(C653, Content!A:A, Content!C:C, "NONE")</f>
        <v>Telugu</v>
      </c>
      <c r="E653" s="9" t="str">
        <f>_xlfn.XLOOKUP(C653, Content!A:A, Content!D:D, "NONE")</f>
        <v>Drama</v>
      </c>
      <c r="H653" s="9">
        <v>10183</v>
      </c>
      <c r="I653" s="10">
        <v>44562</v>
      </c>
      <c r="J653" s="9" t="str">
        <v>30bb7728</v>
      </c>
      <c r="K653" s="9" t="str">
        <v>Tamil</v>
      </c>
      <c r="L653" s="9" t="str">
        <v>Documentary</v>
      </c>
    </row>
    <row r="654" spans="1:12" x14ac:dyDescent="0.3">
      <c r="A654" s="9">
        <v>10062</v>
      </c>
      <c r="B654" s="10">
        <v>44682</v>
      </c>
      <c r="C654" s="9" t="str">
        <v>7fb18db3</v>
      </c>
      <c r="D654" s="9" t="str">
        <f>_xlfn.XLOOKUP(C654, Content!A:A, Content!C:C, "NONE")</f>
        <v>Hindi</v>
      </c>
      <c r="E654" s="9" t="str">
        <f>_xlfn.XLOOKUP(C654, Content!A:A, Content!D:D, "NONE")</f>
        <v>Thriller</v>
      </c>
      <c r="H654" s="9">
        <v>10184</v>
      </c>
      <c r="I654" s="10">
        <v>44713</v>
      </c>
      <c r="J654" s="9" t="str">
        <v>5988d89d</v>
      </c>
      <c r="K654" s="9" t="str">
        <v>Hindi</v>
      </c>
      <c r="L654" s="9" t="str">
        <v>Sci-Fi</v>
      </c>
    </row>
    <row r="655" spans="1:12" x14ac:dyDescent="0.3">
      <c r="A655" s="9">
        <v>10062</v>
      </c>
      <c r="B655" s="10">
        <v>44652</v>
      </c>
      <c r="C655" s="9" t="str">
        <v>92becfc7</v>
      </c>
      <c r="D655" s="9" t="str">
        <f>_xlfn.XLOOKUP(C655, Content!A:A, Content!C:C, "NONE")</f>
        <v>Hindi</v>
      </c>
      <c r="E655" s="9" t="str">
        <f>_xlfn.XLOOKUP(C655, Content!A:A, Content!D:D, "NONE")</f>
        <v>Sci-Fi</v>
      </c>
      <c r="H655" s="9">
        <v>10184</v>
      </c>
      <c r="I655" s="10">
        <v>44743</v>
      </c>
      <c r="J655" s="9" t="str">
        <v>af4e0c6c</v>
      </c>
      <c r="K655" s="9" t="str">
        <v>Tamil</v>
      </c>
      <c r="L655" s="9" t="str">
        <v>Drama</v>
      </c>
    </row>
    <row r="656" spans="1:12" x14ac:dyDescent="0.3">
      <c r="A656" s="9">
        <v>10062</v>
      </c>
      <c r="B656" s="10">
        <v>44835</v>
      </c>
      <c r="C656" s="9" t="str">
        <v>0be1e40e</v>
      </c>
      <c r="D656" s="9" t="str">
        <f>_xlfn.XLOOKUP(C656, Content!A:A, Content!C:C, "NONE")</f>
        <v>Telugu</v>
      </c>
      <c r="E656" s="9" t="str">
        <f>_xlfn.XLOOKUP(C656, Content!A:A, Content!D:D, "NONE")</f>
        <v>Drama</v>
      </c>
      <c r="H656" s="9">
        <v>10184</v>
      </c>
      <c r="I656" s="10">
        <v>44835</v>
      </c>
      <c r="J656" s="9" t="str">
        <v>d6e6f4af</v>
      </c>
      <c r="K656" s="9" t="str">
        <v>Malayalam</v>
      </c>
      <c r="L656" s="9" t="str">
        <v>Action</v>
      </c>
    </row>
    <row r="657" spans="1:12" x14ac:dyDescent="0.3">
      <c r="A657" s="9">
        <v>10063</v>
      </c>
      <c r="B657" s="10">
        <v>45536</v>
      </c>
      <c r="C657" s="9" t="str">
        <v>2aac9072</v>
      </c>
      <c r="D657" s="9" t="str">
        <f>_xlfn.XLOOKUP(C657, Content!A:A, Content!C:C, "NONE")</f>
        <v>English</v>
      </c>
      <c r="E657" s="9" t="str">
        <f>_xlfn.XLOOKUP(C657, Content!A:A, Content!D:D, "NONE")</f>
        <v>Comedy</v>
      </c>
      <c r="H657" s="9">
        <v>10184</v>
      </c>
      <c r="I657" s="10">
        <v>44805</v>
      </c>
      <c r="J657" s="9" t="str">
        <v>fa1a76a3</v>
      </c>
      <c r="K657" s="9" t="str">
        <v>Tamil</v>
      </c>
      <c r="L657" s="9" t="str">
        <v>Action</v>
      </c>
    </row>
    <row r="658" spans="1:12" x14ac:dyDescent="0.3">
      <c r="A658" s="9">
        <v>10063</v>
      </c>
      <c r="B658" s="10">
        <v>45627</v>
      </c>
      <c r="C658" s="9" t="str">
        <v>a4c168f1</v>
      </c>
      <c r="D658" s="9" t="str">
        <f>_xlfn.XLOOKUP(C658, Content!A:A, Content!C:C, "NONE")</f>
        <v>Telugu</v>
      </c>
      <c r="E658" s="9" t="str">
        <f>_xlfn.XLOOKUP(C658, Content!A:A, Content!D:D, "NONE")</f>
        <v>Drama</v>
      </c>
      <c r="H658" s="9">
        <v>10184</v>
      </c>
      <c r="I658" s="10">
        <v>44562</v>
      </c>
      <c r="J658" s="9" t="str">
        <v>7fc77e90</v>
      </c>
      <c r="K658" s="9" t="str">
        <v>Malayalam</v>
      </c>
      <c r="L658" s="9" t="str">
        <v>Romance</v>
      </c>
    </row>
    <row r="659" spans="1:12" x14ac:dyDescent="0.3">
      <c r="A659" s="9">
        <v>10063</v>
      </c>
      <c r="B659" s="10">
        <v>44593</v>
      </c>
      <c r="C659" s="9" t="str">
        <v>6fc6d737</v>
      </c>
      <c r="D659" s="9" t="str">
        <f>_xlfn.XLOOKUP(C659, Content!A:A, Content!C:C, "NONE")</f>
        <v>Malayalam</v>
      </c>
      <c r="E659" s="9" t="str">
        <f>_xlfn.XLOOKUP(C659, Content!A:A, Content!D:D, "NONE")</f>
        <v>Comedy</v>
      </c>
      <c r="H659" s="9">
        <v>10184</v>
      </c>
      <c r="I659" s="10">
        <v>44652</v>
      </c>
      <c r="J659" s="9" t="str">
        <v>586db896</v>
      </c>
      <c r="K659" s="9" t="str">
        <v>Tamil</v>
      </c>
      <c r="L659" s="9" t="str">
        <v>Sci-Fi</v>
      </c>
    </row>
    <row r="660" spans="1:12" x14ac:dyDescent="0.3">
      <c r="A660" s="9">
        <v>10063</v>
      </c>
      <c r="B660" s="10">
        <v>45170</v>
      </c>
      <c r="C660" s="9" t="str">
        <v>b72e97f6</v>
      </c>
      <c r="D660" s="9" t="str">
        <f>_xlfn.XLOOKUP(C660, Content!A:A, Content!C:C, "NONE")</f>
        <v>Hindi</v>
      </c>
      <c r="E660" s="9" t="str">
        <f>_xlfn.XLOOKUP(C660, Content!A:A, Content!D:D, "NONE")</f>
        <v>Action</v>
      </c>
      <c r="H660" s="9">
        <v>10185</v>
      </c>
      <c r="I660" s="10">
        <v>44774</v>
      </c>
      <c r="J660" s="9" t="str">
        <v>a4c168f1</v>
      </c>
      <c r="K660" s="9" t="str">
        <v>Telugu</v>
      </c>
      <c r="L660" s="9" t="str">
        <v>Drama</v>
      </c>
    </row>
    <row r="661" spans="1:12" x14ac:dyDescent="0.3">
      <c r="A661" s="9">
        <v>10063</v>
      </c>
      <c r="B661" s="10">
        <v>44958</v>
      </c>
      <c r="C661" s="9" t="str">
        <v>9c8c4c67</v>
      </c>
      <c r="D661" s="9" t="str">
        <f>_xlfn.XLOOKUP(C661, Content!A:A, Content!C:C, "NONE")</f>
        <v>English</v>
      </c>
      <c r="E661" s="9" t="str">
        <f>_xlfn.XLOOKUP(C661, Content!A:A, Content!D:D, "NONE")</f>
        <v>Horror</v>
      </c>
      <c r="H661" s="9">
        <v>10185</v>
      </c>
      <c r="I661" s="10">
        <v>44866</v>
      </c>
      <c r="J661" s="9" t="str">
        <v>af4e0c6c</v>
      </c>
      <c r="K661" s="9" t="str">
        <v>Tamil</v>
      </c>
      <c r="L661" s="9" t="str">
        <v>Drama</v>
      </c>
    </row>
    <row r="662" spans="1:12" x14ac:dyDescent="0.3">
      <c r="A662" s="9">
        <v>10063</v>
      </c>
      <c r="B662" s="10">
        <v>45292</v>
      </c>
      <c r="C662" s="9" t="str">
        <v>2e190b5a</v>
      </c>
      <c r="D662" s="9" t="str">
        <f>_xlfn.XLOOKUP(C662, Content!A:A, Content!C:C, "NONE")</f>
        <v>Tamil</v>
      </c>
      <c r="E662" s="9" t="str">
        <f>_xlfn.XLOOKUP(C662, Content!A:A, Content!D:D, "NONE")</f>
        <v>Drama</v>
      </c>
      <c r="H662" s="9">
        <v>10185</v>
      </c>
      <c r="I662" s="10">
        <v>44682</v>
      </c>
      <c r="J662" s="9" t="str">
        <v>07976026</v>
      </c>
      <c r="K662" s="9" t="str">
        <v>Malayalam</v>
      </c>
      <c r="L662" s="9" t="str">
        <v>Drama</v>
      </c>
    </row>
    <row r="663" spans="1:12" x14ac:dyDescent="0.3">
      <c r="A663" s="9">
        <v>10063</v>
      </c>
      <c r="B663" s="10">
        <v>44805</v>
      </c>
      <c r="C663" s="9" t="str">
        <v>872a4423</v>
      </c>
      <c r="D663" s="9" t="str">
        <f>_xlfn.XLOOKUP(C663, Content!A:A, Content!C:C, "NONE")</f>
        <v>Hindi</v>
      </c>
      <c r="E663" s="9" t="str">
        <f>_xlfn.XLOOKUP(C663, Content!A:A, Content!D:D, "NONE")</f>
        <v>Horror</v>
      </c>
      <c r="H663" s="9">
        <v>10186</v>
      </c>
      <c r="I663" s="10">
        <v>44866</v>
      </c>
      <c r="J663" s="9" t="str">
        <v>f83fb848</v>
      </c>
      <c r="K663" s="9" t="str">
        <v>Malayalam</v>
      </c>
      <c r="L663" s="9" t="str">
        <v>Sci-Fi</v>
      </c>
    </row>
    <row r="664" spans="1:12" x14ac:dyDescent="0.3">
      <c r="A664" s="9">
        <v>10063</v>
      </c>
      <c r="B664" s="10">
        <v>45505</v>
      </c>
      <c r="C664" s="9" t="str">
        <v>cc777b0c</v>
      </c>
      <c r="D664" s="9" t="str">
        <f>_xlfn.XLOOKUP(C664, Content!A:A, Content!C:C, "NONE")</f>
        <v>Hindi</v>
      </c>
      <c r="E664" s="9" t="str">
        <f>_xlfn.XLOOKUP(C664, Content!A:A, Content!D:D, "NONE")</f>
        <v>Thriller</v>
      </c>
      <c r="H664" s="9">
        <v>10186</v>
      </c>
      <c r="I664" s="10">
        <v>44835</v>
      </c>
      <c r="J664" s="9" t="str">
        <v>b49e8b74</v>
      </c>
      <c r="K664" s="9" t="str">
        <v>English</v>
      </c>
      <c r="L664" s="9" t="str">
        <v>Thriller</v>
      </c>
    </row>
    <row r="665" spans="1:12" x14ac:dyDescent="0.3">
      <c r="A665" s="9">
        <v>10063</v>
      </c>
      <c r="B665" s="10">
        <v>45352</v>
      </c>
      <c r="C665" s="9" t="str">
        <v>d71466ea</v>
      </c>
      <c r="D665" s="9" t="str">
        <f>_xlfn.XLOOKUP(C665, Content!A:A, Content!C:C, "NONE")</f>
        <v>Malayalam</v>
      </c>
      <c r="E665" s="9" t="str">
        <f>_xlfn.XLOOKUP(C665, Content!A:A, Content!D:D, "NONE")</f>
        <v>Comedy</v>
      </c>
      <c r="H665" s="9">
        <v>10186</v>
      </c>
      <c r="I665" s="10">
        <v>44896</v>
      </c>
      <c r="J665" s="9" t="str">
        <v>921da29a</v>
      </c>
      <c r="K665" s="9" t="str">
        <v>English</v>
      </c>
      <c r="L665" s="9" t="str">
        <v>Horror</v>
      </c>
    </row>
    <row r="666" spans="1:12" x14ac:dyDescent="0.3">
      <c r="A666" s="9">
        <v>10063</v>
      </c>
      <c r="B666" s="10">
        <v>45536</v>
      </c>
      <c r="C666" s="9" t="str">
        <v>f72d44e6</v>
      </c>
      <c r="D666" s="9" t="str">
        <f>_xlfn.XLOOKUP(C666, Content!A:A, Content!C:C, "NONE")</f>
        <v>Malayalam</v>
      </c>
      <c r="E666" s="9" t="str">
        <f>_xlfn.XLOOKUP(C666, Content!A:A, Content!D:D, "NONE")</f>
        <v>Horror</v>
      </c>
      <c r="H666" s="9">
        <v>10186</v>
      </c>
      <c r="I666" s="10">
        <v>44593</v>
      </c>
      <c r="J666" s="9" t="str">
        <v>2e190b5a</v>
      </c>
      <c r="K666" s="9" t="str">
        <v>Tamil</v>
      </c>
      <c r="L666" s="9" t="str">
        <v>Drama</v>
      </c>
    </row>
    <row r="667" spans="1:12" x14ac:dyDescent="0.3">
      <c r="A667" s="9">
        <v>10063</v>
      </c>
      <c r="B667" s="10">
        <v>44986</v>
      </c>
      <c r="C667" s="9" t="str">
        <v>fcc640cb</v>
      </c>
      <c r="D667" s="9" t="str">
        <f>_xlfn.XLOOKUP(C667, Content!A:A, Content!C:C, "NONE")</f>
        <v>English</v>
      </c>
      <c r="E667" s="9" t="str">
        <f>_xlfn.XLOOKUP(C667, Content!A:A, Content!D:D, "NONE")</f>
        <v>Thriller</v>
      </c>
      <c r="H667" s="9">
        <v>10186</v>
      </c>
      <c r="I667" s="10">
        <v>44652</v>
      </c>
      <c r="J667" s="9" t="str">
        <v>9767fb4f</v>
      </c>
      <c r="K667" s="9" t="str">
        <v>Telugu</v>
      </c>
      <c r="L667" s="9" t="str">
        <v>Drama</v>
      </c>
    </row>
    <row r="668" spans="1:12" x14ac:dyDescent="0.3">
      <c r="A668" s="9">
        <v>10063</v>
      </c>
      <c r="B668" s="10">
        <v>45505</v>
      </c>
      <c r="C668" s="9" t="str">
        <v>39c8c16a</v>
      </c>
      <c r="D668" s="9" t="str">
        <f>_xlfn.XLOOKUP(C668, Content!A:A, Content!C:C, "NONE")</f>
        <v>Malayalam</v>
      </c>
      <c r="E668" s="9" t="str">
        <f>_xlfn.XLOOKUP(C668, Content!A:A, Content!D:D, "NONE")</f>
        <v>Drama</v>
      </c>
      <c r="H668" s="9">
        <v>10187</v>
      </c>
      <c r="I668" s="10">
        <v>44743</v>
      </c>
      <c r="J668" s="9" t="str">
        <v>18f2ed16</v>
      </c>
      <c r="K668" s="9" t="str">
        <v>Malayalam</v>
      </c>
      <c r="L668" s="9" t="str">
        <v>Comedy</v>
      </c>
    </row>
    <row r="669" spans="1:12" x14ac:dyDescent="0.3">
      <c r="A669" s="9">
        <v>10063</v>
      </c>
      <c r="B669" s="10">
        <v>45261</v>
      </c>
      <c r="C669" s="9" t="str">
        <v>3abe3a47</v>
      </c>
      <c r="D669" s="9" t="str">
        <f>_xlfn.XLOOKUP(C669, Content!A:A, Content!C:C, "NONE")</f>
        <v>English</v>
      </c>
      <c r="E669" s="9" t="str">
        <f>_xlfn.XLOOKUP(C669, Content!A:A, Content!D:D, "NONE")</f>
        <v>Romance</v>
      </c>
      <c r="H669" s="9">
        <v>10187</v>
      </c>
      <c r="I669" s="10">
        <v>44652</v>
      </c>
      <c r="J669" s="9" t="str">
        <v>420e1019</v>
      </c>
      <c r="K669" s="9" t="str">
        <v>Tamil</v>
      </c>
      <c r="L669" s="9" t="str">
        <v>Action</v>
      </c>
    </row>
    <row r="670" spans="1:12" x14ac:dyDescent="0.3">
      <c r="A670" s="9">
        <v>10063</v>
      </c>
      <c r="B670" s="10">
        <v>45474</v>
      </c>
      <c r="C670" s="9" t="str">
        <v>f1c74cb8</v>
      </c>
      <c r="D670" s="9" t="str">
        <f>_xlfn.XLOOKUP(C670, Content!A:A, Content!C:C, "NONE")</f>
        <v>Kannada</v>
      </c>
      <c r="E670" s="9" t="str">
        <f>_xlfn.XLOOKUP(C670, Content!A:A, Content!D:D, "NONE")</f>
        <v>Action</v>
      </c>
      <c r="H670" s="9">
        <v>10187</v>
      </c>
      <c r="I670" s="10">
        <v>44562</v>
      </c>
      <c r="J670" s="9" t="str">
        <v>b9f74c1c</v>
      </c>
      <c r="K670" s="9" t="str">
        <v>Malayalam</v>
      </c>
      <c r="L670" s="9" t="str">
        <v>Comedy</v>
      </c>
    </row>
    <row r="671" spans="1:12" x14ac:dyDescent="0.3">
      <c r="A671" s="9">
        <v>10064</v>
      </c>
      <c r="B671" s="10">
        <v>44682</v>
      </c>
      <c r="C671" s="9" t="str">
        <v>0be1e40e</v>
      </c>
      <c r="D671" s="9" t="str">
        <f>_xlfn.XLOOKUP(C671, Content!A:A, Content!C:C, "NONE")</f>
        <v>Telugu</v>
      </c>
      <c r="E671" s="9" t="str">
        <f>_xlfn.XLOOKUP(C671, Content!A:A, Content!D:D, "NONE")</f>
        <v>Drama</v>
      </c>
      <c r="H671" s="9">
        <v>10187</v>
      </c>
      <c r="I671" s="10">
        <v>44593</v>
      </c>
      <c r="J671" s="9" t="str">
        <v>872a4423</v>
      </c>
      <c r="K671" s="9" t="str">
        <v>Hindi</v>
      </c>
      <c r="L671" s="9" t="str">
        <v>Horror</v>
      </c>
    </row>
    <row r="672" spans="1:12" x14ac:dyDescent="0.3">
      <c r="A672" s="9">
        <v>10064</v>
      </c>
      <c r="B672" s="10">
        <v>45200</v>
      </c>
      <c r="C672" s="9" t="str">
        <v>74c9ff93</v>
      </c>
      <c r="D672" s="9" t="str">
        <f>_xlfn.XLOOKUP(C672, Content!A:A, Content!C:C, "NONE")</f>
        <v>English</v>
      </c>
      <c r="E672" s="9" t="str">
        <f>_xlfn.XLOOKUP(C672, Content!A:A, Content!D:D, "NONE")</f>
        <v>Horror</v>
      </c>
      <c r="H672" s="9">
        <v>10188</v>
      </c>
      <c r="I672" s="10">
        <v>44593</v>
      </c>
      <c r="J672" s="9" t="str">
        <v>5c52d1ad</v>
      </c>
      <c r="K672" s="9" t="str">
        <v>Telugu</v>
      </c>
      <c r="L672" s="9" t="str">
        <v>Comedy</v>
      </c>
    </row>
    <row r="673" spans="1:12" x14ac:dyDescent="0.3">
      <c r="A673" s="9">
        <v>10064</v>
      </c>
      <c r="B673" s="10">
        <v>45474</v>
      </c>
      <c r="C673" s="9" t="str">
        <v>7fb18db3</v>
      </c>
      <c r="D673" s="9" t="str">
        <f>_xlfn.XLOOKUP(C673, Content!A:A, Content!C:C, "NONE")</f>
        <v>Hindi</v>
      </c>
      <c r="E673" s="9" t="str">
        <f>_xlfn.XLOOKUP(C673, Content!A:A, Content!D:D, "NONE")</f>
        <v>Thriller</v>
      </c>
      <c r="H673" s="9">
        <v>10188</v>
      </c>
      <c r="I673" s="10">
        <v>44835</v>
      </c>
      <c r="J673" s="9" t="str">
        <v>0cbc4720</v>
      </c>
      <c r="K673" s="9" t="str">
        <v>Hindi</v>
      </c>
      <c r="L673" s="9" t="str">
        <v>Sci-Fi</v>
      </c>
    </row>
    <row r="674" spans="1:12" x14ac:dyDescent="0.3">
      <c r="A674" s="9">
        <v>10064</v>
      </c>
      <c r="B674" s="10">
        <v>44866</v>
      </c>
      <c r="C674" s="9" t="str">
        <v>577b4107</v>
      </c>
      <c r="D674" s="9" t="str">
        <f>_xlfn.XLOOKUP(C674, Content!A:A, Content!C:C, "NONE")</f>
        <v>Malayalam</v>
      </c>
      <c r="E674" s="9" t="str">
        <f>_xlfn.XLOOKUP(C674, Content!A:A, Content!D:D, "NONE")</f>
        <v>Sci-Fi</v>
      </c>
      <c r="H674" s="9">
        <v>10188</v>
      </c>
      <c r="I674" s="10">
        <v>44621</v>
      </c>
      <c r="J674" s="9" t="str">
        <v>fda707e0</v>
      </c>
      <c r="K674" s="9" t="str">
        <v>Tamil</v>
      </c>
      <c r="L674" s="9" t="str">
        <v>Documentary</v>
      </c>
    </row>
    <row r="675" spans="1:12" x14ac:dyDescent="0.3">
      <c r="A675" s="9">
        <v>10064</v>
      </c>
      <c r="B675" s="10">
        <v>45047</v>
      </c>
      <c r="C675" s="9" t="str">
        <v>39c8c16a</v>
      </c>
      <c r="D675" s="9" t="str">
        <f>_xlfn.XLOOKUP(C675, Content!A:A, Content!C:C, "NONE")</f>
        <v>Malayalam</v>
      </c>
      <c r="E675" s="9" t="str">
        <f>_xlfn.XLOOKUP(C675, Content!A:A, Content!D:D, "NONE")</f>
        <v>Drama</v>
      </c>
      <c r="H675" s="9">
        <v>10189</v>
      </c>
      <c r="I675" s="10">
        <v>44835</v>
      </c>
      <c r="J675" s="9" t="str">
        <v>f72d44e6</v>
      </c>
      <c r="K675" s="9" t="str">
        <v>Malayalam</v>
      </c>
      <c r="L675" s="9" t="str">
        <v>Horror</v>
      </c>
    </row>
    <row r="676" spans="1:12" x14ac:dyDescent="0.3">
      <c r="A676" s="9">
        <v>10064</v>
      </c>
      <c r="B676" s="10">
        <v>44652</v>
      </c>
      <c r="C676" s="9" t="str">
        <v>9544ce3b</v>
      </c>
      <c r="D676" s="9" t="str">
        <f>_xlfn.XLOOKUP(C676, Content!A:A, Content!C:C, "NONE")</f>
        <v>English</v>
      </c>
      <c r="E676" s="9" t="str">
        <f>_xlfn.XLOOKUP(C676, Content!A:A, Content!D:D, "NONE")</f>
        <v>Horror</v>
      </c>
      <c r="H676" s="9">
        <v>10189</v>
      </c>
      <c r="I676" s="10">
        <v>44774</v>
      </c>
      <c r="J676" s="9" t="str">
        <v>40fb817f</v>
      </c>
      <c r="K676" s="9" t="str">
        <v>Kannada</v>
      </c>
      <c r="L676" s="9" t="str">
        <v>Thriller</v>
      </c>
    </row>
    <row r="677" spans="1:12" x14ac:dyDescent="0.3">
      <c r="A677" s="9">
        <v>10064</v>
      </c>
      <c r="B677" s="10">
        <v>44713</v>
      </c>
      <c r="C677" s="9" t="str">
        <v>e2949854</v>
      </c>
      <c r="D677" s="9" t="str">
        <f>_xlfn.XLOOKUP(C677, Content!A:A, Content!C:C, "NONE")</f>
        <v>Malayalam</v>
      </c>
      <c r="E677" s="9" t="str">
        <f>_xlfn.XLOOKUP(C677, Content!A:A, Content!D:D, "NONE")</f>
        <v>Documentary</v>
      </c>
      <c r="H677" s="9">
        <v>10189</v>
      </c>
      <c r="I677" s="10">
        <v>44621</v>
      </c>
      <c r="J677" s="9" t="str">
        <v>92becfc7</v>
      </c>
      <c r="K677" s="9" t="str">
        <v>Hindi</v>
      </c>
      <c r="L677" s="9" t="str">
        <v>Sci-Fi</v>
      </c>
    </row>
    <row r="678" spans="1:12" x14ac:dyDescent="0.3">
      <c r="A678" s="9">
        <v>10064</v>
      </c>
      <c r="B678" s="10">
        <v>44805</v>
      </c>
      <c r="C678" s="9" t="str">
        <v>4cfd0dd8</v>
      </c>
      <c r="D678" s="9" t="str">
        <f>_xlfn.XLOOKUP(C678, Content!A:A, Content!C:C, "NONE")</f>
        <v>Kannada</v>
      </c>
      <c r="E678" s="9" t="str">
        <f>_xlfn.XLOOKUP(C678, Content!A:A, Content!D:D, "NONE")</f>
        <v>Documentary</v>
      </c>
      <c r="H678" s="9">
        <v>10189</v>
      </c>
      <c r="I678" s="10">
        <v>44866</v>
      </c>
      <c r="J678" s="9" t="str">
        <v>921da29a</v>
      </c>
      <c r="K678" s="9" t="str">
        <v>English</v>
      </c>
      <c r="L678" s="9" t="str">
        <v>Horror</v>
      </c>
    </row>
    <row r="679" spans="1:12" x14ac:dyDescent="0.3">
      <c r="A679" s="9">
        <v>10064</v>
      </c>
      <c r="B679" s="10">
        <v>44896</v>
      </c>
      <c r="C679" s="9" t="str">
        <v>5833d4f3</v>
      </c>
      <c r="D679" s="9" t="str">
        <f>_xlfn.XLOOKUP(C679, Content!A:A, Content!C:C, "NONE")</f>
        <v>Malayalam</v>
      </c>
      <c r="E679" s="9" t="str">
        <f>_xlfn.XLOOKUP(C679, Content!A:A, Content!D:D, "NONE")</f>
        <v>Horror</v>
      </c>
      <c r="H679" s="9">
        <v>10190</v>
      </c>
      <c r="I679" s="10">
        <v>44743</v>
      </c>
      <c r="J679" s="9" t="str">
        <v>c5000cc1</v>
      </c>
      <c r="K679" s="9" t="str">
        <v>Malayalam</v>
      </c>
      <c r="L679" s="9" t="str">
        <v>Comedy</v>
      </c>
    </row>
    <row r="680" spans="1:12" x14ac:dyDescent="0.3">
      <c r="A680" s="9">
        <v>10065</v>
      </c>
      <c r="B680" s="10">
        <v>44835</v>
      </c>
      <c r="C680" s="9" t="str">
        <v>9452bf77</v>
      </c>
      <c r="D680" s="9" t="str">
        <f>_xlfn.XLOOKUP(C680, Content!A:A, Content!C:C, "NONE")</f>
        <v>English</v>
      </c>
      <c r="E680" s="9" t="str">
        <f>_xlfn.XLOOKUP(C680, Content!A:A, Content!D:D, "NONE")</f>
        <v>Horror</v>
      </c>
      <c r="H680" s="9">
        <v>10190</v>
      </c>
      <c r="I680" s="10">
        <v>44562</v>
      </c>
      <c r="J680" s="9" t="str">
        <v>10101146</v>
      </c>
      <c r="K680" s="9" t="str">
        <v>Telugu</v>
      </c>
      <c r="L680" s="9" t="str">
        <v>Comedy</v>
      </c>
    </row>
    <row r="681" spans="1:12" x14ac:dyDescent="0.3">
      <c r="A681" s="9">
        <v>10065</v>
      </c>
      <c r="B681" s="10">
        <v>45413</v>
      </c>
      <c r="C681" s="9" t="str">
        <v>f82d44ce</v>
      </c>
      <c r="D681" s="9" t="str">
        <f>_xlfn.XLOOKUP(C681, Content!A:A, Content!C:C, "NONE")</f>
        <v>Telugu</v>
      </c>
      <c r="E681" s="9" t="str">
        <f>_xlfn.XLOOKUP(C681, Content!A:A, Content!D:D, "NONE")</f>
        <v>Sci-Fi</v>
      </c>
      <c r="H681" s="9">
        <v>10191</v>
      </c>
      <c r="I681" s="10">
        <v>44652</v>
      </c>
      <c r="J681" s="9" t="str">
        <v>6148f50b</v>
      </c>
      <c r="K681" s="9" t="str">
        <v>Tamil</v>
      </c>
      <c r="L681" s="9" t="str">
        <v>Comedy</v>
      </c>
    </row>
    <row r="682" spans="1:12" x14ac:dyDescent="0.3">
      <c r="A682" s="9">
        <v>10065</v>
      </c>
      <c r="B682" s="10">
        <v>44652</v>
      </c>
      <c r="C682" s="9" t="str">
        <v>420e1019</v>
      </c>
      <c r="D682" s="9" t="str">
        <f>_xlfn.XLOOKUP(C682, Content!A:A, Content!C:C, "NONE")</f>
        <v>Tamil</v>
      </c>
      <c r="E682" s="9" t="str">
        <f>_xlfn.XLOOKUP(C682, Content!A:A, Content!D:D, "NONE")</f>
        <v>Action</v>
      </c>
      <c r="H682" s="9">
        <v>10191</v>
      </c>
      <c r="I682" s="10">
        <v>44835</v>
      </c>
      <c r="J682" s="9" t="str">
        <v>92becfc7</v>
      </c>
      <c r="K682" s="9" t="str">
        <v>Hindi</v>
      </c>
      <c r="L682" s="9" t="str">
        <v>Sci-Fi</v>
      </c>
    </row>
    <row r="683" spans="1:12" x14ac:dyDescent="0.3">
      <c r="A683" s="9">
        <v>10065</v>
      </c>
      <c r="B683" s="10">
        <v>45323</v>
      </c>
      <c r="C683" s="9" t="str">
        <v>7495495f</v>
      </c>
      <c r="D683" s="9" t="str">
        <f>_xlfn.XLOOKUP(C683, Content!A:A, Content!C:C, "NONE")</f>
        <v>Malayalam</v>
      </c>
      <c r="E683" s="9" t="str">
        <f>_xlfn.XLOOKUP(C683, Content!A:A, Content!D:D, "NONE")</f>
        <v>Horror</v>
      </c>
      <c r="H683" s="9">
        <v>10191</v>
      </c>
      <c r="I683" s="10">
        <v>44593</v>
      </c>
      <c r="J683" s="9" t="str">
        <v>607da286</v>
      </c>
      <c r="K683" s="9" t="str">
        <v>Kannada</v>
      </c>
      <c r="L683" s="9" t="str">
        <v>Drama</v>
      </c>
    </row>
    <row r="684" spans="1:12" x14ac:dyDescent="0.3">
      <c r="A684" s="9">
        <v>10065</v>
      </c>
      <c r="B684" s="10">
        <v>45292</v>
      </c>
      <c r="C684" s="9" t="str">
        <v>fd1ad95a</v>
      </c>
      <c r="D684" s="9" t="str">
        <f>_xlfn.XLOOKUP(C684, Content!A:A, Content!C:C, "NONE")</f>
        <v>English</v>
      </c>
      <c r="E684" s="9" t="str">
        <f>_xlfn.XLOOKUP(C684, Content!A:A, Content!D:D, "NONE")</f>
        <v>Romance</v>
      </c>
      <c r="H684" s="9">
        <v>10191</v>
      </c>
      <c r="I684" s="10">
        <v>44835</v>
      </c>
      <c r="J684" s="9" t="str">
        <v>0cbc4720</v>
      </c>
      <c r="K684" s="9" t="str">
        <v>Hindi</v>
      </c>
      <c r="L684" s="9" t="str">
        <v>Sci-Fi</v>
      </c>
    </row>
    <row r="685" spans="1:12" x14ac:dyDescent="0.3">
      <c r="A685" s="9">
        <v>10065</v>
      </c>
      <c r="B685" s="10">
        <v>45108</v>
      </c>
      <c r="C685" s="9" t="str">
        <v>7fb18db3</v>
      </c>
      <c r="D685" s="9" t="str">
        <f>_xlfn.XLOOKUP(C685, Content!A:A, Content!C:C, "NONE")</f>
        <v>Hindi</v>
      </c>
      <c r="E685" s="9" t="str">
        <f>_xlfn.XLOOKUP(C685, Content!A:A, Content!D:D, "NONE")</f>
        <v>Thriller</v>
      </c>
      <c r="H685" s="9">
        <v>10191</v>
      </c>
      <c r="I685" s="10">
        <v>44621</v>
      </c>
      <c r="J685" s="9" t="str">
        <v>fda707e0</v>
      </c>
      <c r="K685" s="9" t="str">
        <v>Tamil</v>
      </c>
      <c r="L685" s="9" t="str">
        <v>Documentary</v>
      </c>
    </row>
    <row r="686" spans="1:12" x14ac:dyDescent="0.3">
      <c r="A686" s="9">
        <v>10065</v>
      </c>
      <c r="B686" s="10">
        <v>44621</v>
      </c>
      <c r="C686" s="9" t="str">
        <v>ae026103</v>
      </c>
      <c r="D686" s="9" t="str">
        <f>_xlfn.XLOOKUP(C686, Content!A:A, Content!C:C, "NONE")</f>
        <v>Kannada</v>
      </c>
      <c r="E686" s="9" t="str">
        <f>_xlfn.XLOOKUP(C686, Content!A:A, Content!D:D, "NONE")</f>
        <v>Comedy</v>
      </c>
      <c r="H686" s="9">
        <v>10192</v>
      </c>
      <c r="I686" s="10">
        <v>44621</v>
      </c>
      <c r="J686" s="9" t="str">
        <v>2f9c6d63</v>
      </c>
      <c r="K686" s="9" t="str">
        <v>Tamil</v>
      </c>
      <c r="L686" s="9" t="str">
        <v>Sci-Fi</v>
      </c>
    </row>
    <row r="687" spans="1:12" x14ac:dyDescent="0.3">
      <c r="A687" s="9">
        <v>10065</v>
      </c>
      <c r="B687" s="10">
        <v>45078</v>
      </c>
      <c r="C687" s="9" t="str">
        <v>fda707e0</v>
      </c>
      <c r="D687" s="9" t="str">
        <f>_xlfn.XLOOKUP(C687, Content!A:A, Content!C:C, "NONE")</f>
        <v>Tamil</v>
      </c>
      <c r="E687" s="9" t="str">
        <f>_xlfn.XLOOKUP(C687, Content!A:A, Content!D:D, "NONE")</f>
        <v>Documentary</v>
      </c>
      <c r="H687" s="9">
        <v>10192</v>
      </c>
      <c r="I687" s="10">
        <v>44652</v>
      </c>
      <c r="J687" s="9" t="str">
        <v>53dcee70</v>
      </c>
      <c r="K687" s="9" t="str">
        <v>Kannada</v>
      </c>
      <c r="L687" s="9" t="str">
        <v>Sci-Fi</v>
      </c>
    </row>
    <row r="688" spans="1:12" x14ac:dyDescent="0.3">
      <c r="A688" s="9">
        <v>10066</v>
      </c>
      <c r="B688" s="10">
        <v>45627</v>
      </c>
      <c r="C688" s="9" t="str">
        <v>3abe3a47</v>
      </c>
      <c r="D688" s="9" t="str">
        <f>_xlfn.XLOOKUP(C688, Content!A:A, Content!C:C, "NONE")</f>
        <v>English</v>
      </c>
      <c r="E688" s="9" t="str">
        <f>_xlfn.XLOOKUP(C688, Content!A:A, Content!D:D, "NONE")</f>
        <v>Romance</v>
      </c>
      <c r="H688" s="9">
        <v>10193</v>
      </c>
      <c r="I688" s="10">
        <v>44835</v>
      </c>
      <c r="J688" s="9" t="str">
        <v>ae026103</v>
      </c>
      <c r="K688" s="9" t="str">
        <v>Kannada</v>
      </c>
      <c r="L688" s="9" t="str">
        <v>Comedy</v>
      </c>
    </row>
    <row r="689" spans="1:12" x14ac:dyDescent="0.3">
      <c r="A689" s="9">
        <v>10066</v>
      </c>
      <c r="B689" s="10">
        <v>44743</v>
      </c>
      <c r="C689" s="9" t="str">
        <v>7bc7f2c7</v>
      </c>
      <c r="D689" s="9" t="str">
        <f>_xlfn.XLOOKUP(C689, Content!A:A, Content!C:C, "NONE")</f>
        <v>Tamil</v>
      </c>
      <c r="E689" s="9" t="str">
        <f>_xlfn.XLOOKUP(C689, Content!A:A, Content!D:D, "NONE")</f>
        <v>Drama</v>
      </c>
      <c r="H689" s="9">
        <v>10193</v>
      </c>
      <c r="I689" s="10">
        <v>44713</v>
      </c>
      <c r="J689" s="9" t="str">
        <v>6148f50b</v>
      </c>
      <c r="K689" s="9" t="str">
        <v>Tamil</v>
      </c>
      <c r="L689" s="9" t="str">
        <v>Comedy</v>
      </c>
    </row>
    <row r="690" spans="1:12" x14ac:dyDescent="0.3">
      <c r="A690" s="9">
        <v>10066</v>
      </c>
      <c r="B690" s="10">
        <v>45108</v>
      </c>
      <c r="C690" s="9" t="str">
        <v>0be1e40e</v>
      </c>
      <c r="D690" s="9" t="str">
        <f>_xlfn.XLOOKUP(C690, Content!A:A, Content!C:C, "NONE")</f>
        <v>Telugu</v>
      </c>
      <c r="E690" s="9" t="str">
        <f>_xlfn.XLOOKUP(C690, Content!A:A, Content!D:D, "NONE")</f>
        <v>Drama</v>
      </c>
      <c r="H690" s="9">
        <v>10193</v>
      </c>
      <c r="I690" s="10">
        <v>44866</v>
      </c>
      <c r="J690" s="9" t="str">
        <v>fcc640cb</v>
      </c>
      <c r="K690" s="9" t="str">
        <v>English</v>
      </c>
      <c r="L690" s="9" t="str">
        <v>Thriller</v>
      </c>
    </row>
    <row r="691" spans="1:12" x14ac:dyDescent="0.3">
      <c r="A691" s="9">
        <v>10066</v>
      </c>
      <c r="B691" s="10">
        <v>44713</v>
      </c>
      <c r="C691" s="9" t="str">
        <v>566c44a8</v>
      </c>
      <c r="D691" s="9" t="str">
        <f>_xlfn.XLOOKUP(C691, Content!A:A, Content!C:C, "NONE")</f>
        <v>Tamil</v>
      </c>
      <c r="E691" s="9" t="str">
        <f>_xlfn.XLOOKUP(C691, Content!A:A, Content!D:D, "NONE")</f>
        <v>Sci-Fi</v>
      </c>
      <c r="H691" s="9">
        <v>10193</v>
      </c>
      <c r="I691" s="10">
        <v>44743</v>
      </c>
      <c r="J691" s="9" t="str">
        <v>34ac25b9</v>
      </c>
      <c r="K691" s="9" t="str">
        <v>Kannada</v>
      </c>
      <c r="L691" s="9" t="str">
        <v>Documentary</v>
      </c>
    </row>
    <row r="692" spans="1:12" x14ac:dyDescent="0.3">
      <c r="A692" s="9">
        <v>10066</v>
      </c>
      <c r="B692" s="10">
        <v>44774</v>
      </c>
      <c r="C692" s="9" t="str">
        <v>cc777b0c</v>
      </c>
      <c r="D692" s="9" t="str">
        <f>_xlfn.XLOOKUP(C692, Content!A:A, Content!C:C, "NONE")</f>
        <v>Hindi</v>
      </c>
      <c r="E692" s="9" t="str">
        <f>_xlfn.XLOOKUP(C692, Content!A:A, Content!D:D, "NONE")</f>
        <v>Thriller</v>
      </c>
      <c r="H692" s="9">
        <v>10193</v>
      </c>
      <c r="I692" s="10">
        <v>44743</v>
      </c>
      <c r="J692" s="9" t="str">
        <v>e9c2f251</v>
      </c>
      <c r="K692" s="9" t="str">
        <v>Telugu</v>
      </c>
      <c r="L692" s="9" t="str">
        <v>Sci-Fi</v>
      </c>
    </row>
    <row r="693" spans="1:12" x14ac:dyDescent="0.3">
      <c r="A693" s="9">
        <v>10066</v>
      </c>
      <c r="B693" s="10">
        <v>44896</v>
      </c>
      <c r="C693" s="9" t="str">
        <v>75fa1246</v>
      </c>
      <c r="D693" s="9" t="str">
        <f>_xlfn.XLOOKUP(C693, Content!A:A, Content!C:C, "NONE")</f>
        <v>Tamil</v>
      </c>
      <c r="E693" s="9" t="str">
        <f>_xlfn.XLOOKUP(C693, Content!A:A, Content!D:D, "NONE")</f>
        <v>Documentary</v>
      </c>
      <c r="H693" s="9">
        <v>10193</v>
      </c>
      <c r="I693" s="10">
        <v>44743</v>
      </c>
      <c r="J693" s="9" t="str">
        <v>2fa395f5</v>
      </c>
      <c r="K693" s="9" t="str">
        <v>Telugu</v>
      </c>
      <c r="L693" s="9" t="str">
        <v>Action</v>
      </c>
    </row>
    <row r="694" spans="1:12" x14ac:dyDescent="0.3">
      <c r="A694" s="9">
        <v>10066</v>
      </c>
      <c r="B694" s="10">
        <v>44682</v>
      </c>
      <c r="C694" s="9" t="str">
        <v>40fb817f</v>
      </c>
      <c r="D694" s="9" t="str">
        <f>_xlfn.XLOOKUP(C694, Content!A:A, Content!C:C, "NONE")</f>
        <v>Kannada</v>
      </c>
      <c r="E694" s="9" t="str">
        <f>_xlfn.XLOOKUP(C694, Content!A:A, Content!D:D, "NONE")</f>
        <v>Thriller</v>
      </c>
      <c r="H694" s="9">
        <v>10194</v>
      </c>
      <c r="I694" s="10">
        <v>44621</v>
      </c>
      <c r="J694" s="9" t="str">
        <v>b72e97f6</v>
      </c>
      <c r="K694" s="9" t="str">
        <v>Hindi</v>
      </c>
      <c r="L694" s="9" t="str">
        <v>Action</v>
      </c>
    </row>
    <row r="695" spans="1:12" x14ac:dyDescent="0.3">
      <c r="A695" s="9">
        <v>10066</v>
      </c>
      <c r="B695" s="10">
        <v>44866</v>
      </c>
      <c r="C695" s="9" t="str">
        <v>8ce0be18</v>
      </c>
      <c r="D695" s="9" t="str">
        <f>_xlfn.XLOOKUP(C695, Content!A:A, Content!C:C, "NONE")</f>
        <v>Telugu</v>
      </c>
      <c r="E695" s="9" t="str">
        <f>_xlfn.XLOOKUP(C695, Content!A:A, Content!D:D, "NONE")</f>
        <v>Horror</v>
      </c>
      <c r="H695" s="9">
        <v>10194</v>
      </c>
      <c r="I695" s="10">
        <v>44593</v>
      </c>
      <c r="J695" s="9" t="str">
        <v>35e41ff6</v>
      </c>
      <c r="K695" s="9" t="str">
        <v>Telugu</v>
      </c>
      <c r="L695" s="9" t="str">
        <v>Romance</v>
      </c>
    </row>
    <row r="696" spans="1:12" x14ac:dyDescent="0.3">
      <c r="A696" s="9">
        <v>10066</v>
      </c>
      <c r="B696" s="10">
        <v>45200</v>
      </c>
      <c r="C696" s="9" t="str">
        <v>e0abb092</v>
      </c>
      <c r="D696" s="9" t="str">
        <f>_xlfn.XLOOKUP(C696, Content!A:A, Content!C:C, "NONE")</f>
        <v>Malayalam</v>
      </c>
      <c r="E696" s="9" t="str">
        <f>_xlfn.XLOOKUP(C696, Content!A:A, Content!D:D, "NONE")</f>
        <v>Documentary</v>
      </c>
      <c r="H696" s="9">
        <v>10195</v>
      </c>
      <c r="I696" s="10">
        <v>44743</v>
      </c>
      <c r="J696" s="9" t="str">
        <v>e2949854</v>
      </c>
      <c r="K696" s="9" t="str">
        <v>Malayalam</v>
      </c>
      <c r="L696" s="9" t="str">
        <v>Documentary</v>
      </c>
    </row>
    <row r="697" spans="1:12" x14ac:dyDescent="0.3">
      <c r="A697" s="9">
        <v>10066</v>
      </c>
      <c r="B697" s="10">
        <v>44682</v>
      </c>
      <c r="C697" s="9" t="str">
        <v>2888a95e</v>
      </c>
      <c r="D697" s="9" t="str">
        <f>_xlfn.XLOOKUP(C697, Content!A:A, Content!C:C, "NONE")</f>
        <v>Tamil</v>
      </c>
      <c r="E697" s="9" t="str">
        <f>_xlfn.XLOOKUP(C697, Content!A:A, Content!D:D, "NONE")</f>
        <v>Documentary</v>
      </c>
      <c r="H697" s="9">
        <v>10195</v>
      </c>
      <c r="I697" s="10">
        <v>44805</v>
      </c>
      <c r="J697" s="9" t="str">
        <v>39c8c16a</v>
      </c>
      <c r="K697" s="9" t="str">
        <v>Malayalam</v>
      </c>
      <c r="L697" s="9" t="str">
        <v>Drama</v>
      </c>
    </row>
    <row r="698" spans="1:12" x14ac:dyDescent="0.3">
      <c r="A698" s="9">
        <v>10066</v>
      </c>
      <c r="B698" s="10">
        <v>45505</v>
      </c>
      <c r="C698" s="9" t="str">
        <v>74c9ff93</v>
      </c>
      <c r="D698" s="9" t="str">
        <f>_xlfn.XLOOKUP(C698, Content!A:A, Content!C:C, "NONE")</f>
        <v>English</v>
      </c>
      <c r="E698" s="9" t="str">
        <f>_xlfn.XLOOKUP(C698, Content!A:A, Content!D:D, "NONE")</f>
        <v>Horror</v>
      </c>
      <c r="H698" s="9">
        <v>10195</v>
      </c>
      <c r="I698" s="10">
        <v>44896</v>
      </c>
      <c r="J698" s="9" t="str">
        <v>7fb18db3</v>
      </c>
      <c r="K698" s="9" t="str">
        <v>Hindi</v>
      </c>
      <c r="L698" s="9" t="str">
        <v>Thriller</v>
      </c>
    </row>
    <row r="699" spans="1:12" x14ac:dyDescent="0.3">
      <c r="A699" s="9">
        <v>10066</v>
      </c>
      <c r="B699" s="10">
        <v>44743</v>
      </c>
      <c r="C699" s="9" t="str">
        <v>fd1ad95a</v>
      </c>
      <c r="D699" s="9" t="str">
        <f>_xlfn.XLOOKUP(C699, Content!A:A, Content!C:C, "NONE")</f>
        <v>English</v>
      </c>
      <c r="E699" s="9" t="str">
        <f>_xlfn.XLOOKUP(C699, Content!A:A, Content!D:D, "NONE")</f>
        <v>Romance</v>
      </c>
      <c r="H699" s="9">
        <v>10195</v>
      </c>
      <c r="I699" s="10">
        <v>44774</v>
      </c>
      <c r="J699" s="9" t="str">
        <v>9544ce3b</v>
      </c>
      <c r="K699" s="9" t="str">
        <v>English</v>
      </c>
      <c r="L699" s="9" t="str">
        <v>Horror</v>
      </c>
    </row>
    <row r="700" spans="1:12" x14ac:dyDescent="0.3">
      <c r="A700" s="9">
        <v>10066</v>
      </c>
      <c r="B700" s="10">
        <v>44682</v>
      </c>
      <c r="C700" s="9" t="str">
        <v>b9f74c1c</v>
      </c>
      <c r="D700" s="9" t="str">
        <f>_xlfn.XLOOKUP(C700, Content!A:A, Content!C:C, "NONE")</f>
        <v>Malayalam</v>
      </c>
      <c r="E700" s="9" t="str">
        <f>_xlfn.XLOOKUP(C700, Content!A:A, Content!D:D, "NONE")</f>
        <v>Comedy</v>
      </c>
      <c r="H700" s="9">
        <v>10196</v>
      </c>
      <c r="I700" s="10">
        <v>44835</v>
      </c>
      <c r="J700" s="9" t="str">
        <v>e24dee1d</v>
      </c>
      <c r="K700" s="9" t="str">
        <v>Telugu</v>
      </c>
      <c r="L700" s="9" t="str">
        <v>Documentary</v>
      </c>
    </row>
    <row r="701" spans="1:12" x14ac:dyDescent="0.3">
      <c r="A701" s="9">
        <v>10066</v>
      </c>
      <c r="B701" s="10">
        <v>44562</v>
      </c>
      <c r="C701" s="9" t="str">
        <v>f82d44ce</v>
      </c>
      <c r="D701" s="9" t="str">
        <f>_xlfn.XLOOKUP(C701, Content!A:A, Content!C:C, "NONE")</f>
        <v>Telugu</v>
      </c>
      <c r="E701" s="9" t="str">
        <f>_xlfn.XLOOKUP(C701, Content!A:A, Content!D:D, "NONE")</f>
        <v>Sci-Fi</v>
      </c>
      <c r="H701" s="9">
        <v>10196</v>
      </c>
      <c r="I701" s="10">
        <v>44562</v>
      </c>
      <c r="J701" s="9" t="str">
        <v>2fa395f5</v>
      </c>
      <c r="K701" s="9" t="str">
        <v>Telugu</v>
      </c>
      <c r="L701" s="9" t="str">
        <v>Action</v>
      </c>
    </row>
    <row r="702" spans="1:12" x14ac:dyDescent="0.3">
      <c r="A702" s="9">
        <v>10066</v>
      </c>
      <c r="B702" s="10">
        <v>45200</v>
      </c>
      <c r="C702" s="9" t="str">
        <v>9c8c4c67</v>
      </c>
      <c r="D702" s="9" t="str">
        <f>_xlfn.XLOOKUP(C702, Content!A:A, Content!C:C, "NONE")</f>
        <v>English</v>
      </c>
      <c r="E702" s="9" t="str">
        <f>_xlfn.XLOOKUP(C702, Content!A:A, Content!D:D, "NONE")</f>
        <v>Horror</v>
      </c>
      <c r="H702" s="9">
        <v>10196</v>
      </c>
      <c r="I702" s="10">
        <v>44896</v>
      </c>
      <c r="J702" s="9" t="str">
        <v>fda707e0</v>
      </c>
      <c r="K702" s="9" t="str">
        <v>Tamil</v>
      </c>
      <c r="L702" s="9" t="str">
        <v>Documentary</v>
      </c>
    </row>
    <row r="703" spans="1:12" x14ac:dyDescent="0.3">
      <c r="A703" s="9">
        <v>10067</v>
      </c>
      <c r="B703" s="10">
        <v>45597</v>
      </c>
      <c r="C703" s="9" t="str">
        <v>4130ea10</v>
      </c>
      <c r="D703" s="9" t="str">
        <f>_xlfn.XLOOKUP(C703, Content!A:A, Content!C:C, "NONE")</f>
        <v>Kannada</v>
      </c>
      <c r="E703" s="9" t="str">
        <f>_xlfn.XLOOKUP(C703, Content!A:A, Content!D:D, "NONE")</f>
        <v>Horror</v>
      </c>
      <c r="H703" s="9">
        <v>10196</v>
      </c>
      <c r="I703" s="10">
        <v>44774</v>
      </c>
      <c r="J703" s="9" t="str">
        <v>8ab4abc6</v>
      </c>
      <c r="K703" s="9" t="str">
        <v>Kannada</v>
      </c>
      <c r="L703" s="9" t="str">
        <v>Drama</v>
      </c>
    </row>
    <row r="704" spans="1:12" x14ac:dyDescent="0.3">
      <c r="A704" s="9">
        <v>10067</v>
      </c>
      <c r="B704" s="10">
        <v>44713</v>
      </c>
      <c r="C704" s="9" t="str">
        <v>8ce0be18</v>
      </c>
      <c r="D704" s="9" t="str">
        <f>_xlfn.XLOOKUP(C704, Content!A:A, Content!C:C, "NONE")</f>
        <v>Telugu</v>
      </c>
      <c r="E704" s="9" t="str">
        <f>_xlfn.XLOOKUP(C704, Content!A:A, Content!D:D, "NONE")</f>
        <v>Horror</v>
      </c>
      <c r="H704" s="9">
        <v>10196</v>
      </c>
      <c r="I704" s="10">
        <v>44593</v>
      </c>
      <c r="J704" s="9" t="str">
        <v>5b93d799</v>
      </c>
      <c r="K704" s="9" t="str">
        <v>English</v>
      </c>
      <c r="L704" s="9" t="str">
        <v>Drama</v>
      </c>
    </row>
    <row r="705" spans="1:12" x14ac:dyDescent="0.3">
      <c r="A705" s="9">
        <v>10067</v>
      </c>
      <c r="B705" s="10">
        <v>45108</v>
      </c>
      <c r="C705" s="9" t="str">
        <v>19351768</v>
      </c>
      <c r="D705" s="9" t="str">
        <f>_xlfn.XLOOKUP(C705, Content!A:A, Content!C:C, "NONE")</f>
        <v>Malayalam</v>
      </c>
      <c r="E705" s="9" t="str">
        <f>_xlfn.XLOOKUP(C705, Content!A:A, Content!D:D, "NONE")</f>
        <v>Thriller</v>
      </c>
      <c r="H705" s="9">
        <v>10196</v>
      </c>
      <c r="I705" s="10">
        <v>44593</v>
      </c>
      <c r="J705" s="9" t="str">
        <v>f6d69d19</v>
      </c>
      <c r="K705" s="9" t="str">
        <v>English</v>
      </c>
      <c r="L705" s="9" t="str">
        <v>Comedy</v>
      </c>
    </row>
    <row r="706" spans="1:12" x14ac:dyDescent="0.3">
      <c r="A706" s="9">
        <v>10067</v>
      </c>
      <c r="B706" s="10">
        <v>44927</v>
      </c>
      <c r="C706" s="9" t="str">
        <v>53dcee70</v>
      </c>
      <c r="D706" s="9" t="str">
        <f>_xlfn.XLOOKUP(C706, Content!A:A, Content!C:C, "NONE")</f>
        <v>Kannada</v>
      </c>
      <c r="E706" s="9" t="str">
        <f>_xlfn.XLOOKUP(C706, Content!A:A, Content!D:D, "NONE")</f>
        <v>Sci-Fi</v>
      </c>
      <c r="H706" s="9">
        <v>10196</v>
      </c>
      <c r="I706" s="10">
        <v>44621</v>
      </c>
      <c r="J706" s="9" t="str">
        <v>b72e97f6</v>
      </c>
      <c r="K706" s="9" t="str">
        <v>Hindi</v>
      </c>
      <c r="L706" s="9" t="str">
        <v>Action</v>
      </c>
    </row>
    <row r="707" spans="1:12" x14ac:dyDescent="0.3">
      <c r="A707" s="9">
        <v>10067</v>
      </c>
      <c r="B707" s="10">
        <v>44713</v>
      </c>
      <c r="C707" s="9" t="str">
        <v>9767fb4f</v>
      </c>
      <c r="D707" s="9" t="str">
        <f>_xlfn.XLOOKUP(C707, Content!A:A, Content!C:C, "NONE")</f>
        <v>Telugu</v>
      </c>
      <c r="E707" s="9" t="str">
        <f>_xlfn.XLOOKUP(C707, Content!A:A, Content!D:D, "NONE")</f>
        <v>Drama</v>
      </c>
      <c r="H707" s="9">
        <v>10197</v>
      </c>
      <c r="I707" s="10">
        <v>44713</v>
      </c>
      <c r="J707" s="9" t="str">
        <v>af4e0c6c</v>
      </c>
      <c r="K707" s="9" t="str">
        <v>Tamil</v>
      </c>
      <c r="L707" s="9" t="str">
        <v>Drama</v>
      </c>
    </row>
    <row r="708" spans="1:12" x14ac:dyDescent="0.3">
      <c r="A708" s="9">
        <v>10067</v>
      </c>
      <c r="B708" s="10">
        <v>44593</v>
      </c>
      <c r="C708" s="9" t="str">
        <v>ed012678</v>
      </c>
      <c r="D708" s="9" t="str">
        <f>_xlfn.XLOOKUP(C708, Content!A:A, Content!C:C, "NONE")</f>
        <v>Telugu</v>
      </c>
      <c r="E708" s="9" t="str">
        <f>_xlfn.XLOOKUP(C708, Content!A:A, Content!D:D, "NONE")</f>
        <v>Thriller</v>
      </c>
      <c r="H708" s="9">
        <v>10197</v>
      </c>
      <c r="I708" s="10">
        <v>44805</v>
      </c>
      <c r="J708" s="9" t="str">
        <v>e2949854</v>
      </c>
      <c r="K708" s="9" t="str">
        <v>Malayalam</v>
      </c>
      <c r="L708" s="9" t="str">
        <v>Documentary</v>
      </c>
    </row>
    <row r="709" spans="1:12" x14ac:dyDescent="0.3">
      <c r="A709" s="9">
        <v>10067</v>
      </c>
      <c r="B709" s="10">
        <v>45139</v>
      </c>
      <c r="C709" s="9" t="str">
        <v>c741736d</v>
      </c>
      <c r="D709" s="9" t="str">
        <f>_xlfn.XLOOKUP(C709, Content!A:A, Content!C:C, "NONE")</f>
        <v>English</v>
      </c>
      <c r="E709" s="9" t="str">
        <f>_xlfn.XLOOKUP(C709, Content!A:A, Content!D:D, "NONE")</f>
        <v>Romance</v>
      </c>
      <c r="H709" s="9">
        <v>10197</v>
      </c>
      <c r="I709" s="10">
        <v>44562</v>
      </c>
      <c r="J709" s="9" t="str">
        <v>4130ea10</v>
      </c>
      <c r="K709" s="9" t="str">
        <v>Kannada</v>
      </c>
      <c r="L709" s="9" t="str">
        <v>Horror</v>
      </c>
    </row>
    <row r="710" spans="1:12" x14ac:dyDescent="0.3">
      <c r="A710" s="9">
        <v>10067</v>
      </c>
      <c r="B710" s="10">
        <v>45200</v>
      </c>
      <c r="C710" s="9" t="str">
        <v>618d5c47</v>
      </c>
      <c r="D710" s="9" t="str">
        <f>_xlfn.XLOOKUP(C710, Content!A:A, Content!C:C, "NONE")</f>
        <v>Hindi</v>
      </c>
      <c r="E710" s="9" t="str">
        <f>_xlfn.XLOOKUP(C710, Content!A:A, Content!D:D, "NONE")</f>
        <v>Documentary</v>
      </c>
      <c r="H710" s="9">
        <v>10198</v>
      </c>
      <c r="I710" s="10">
        <v>44835</v>
      </c>
      <c r="J710" s="9" t="str">
        <v>2e190b5a</v>
      </c>
      <c r="K710" s="9" t="str">
        <v>Tamil</v>
      </c>
      <c r="L710" s="9" t="str">
        <v>Drama</v>
      </c>
    </row>
    <row r="711" spans="1:12" x14ac:dyDescent="0.3">
      <c r="A711" s="9">
        <v>10067</v>
      </c>
      <c r="B711" s="10">
        <v>44958</v>
      </c>
      <c r="C711" s="9" t="str">
        <v>b9f74c1c</v>
      </c>
      <c r="D711" s="9" t="str">
        <f>_xlfn.XLOOKUP(C711, Content!A:A, Content!C:C, "NONE")</f>
        <v>Malayalam</v>
      </c>
      <c r="E711" s="9" t="str">
        <f>_xlfn.XLOOKUP(C711, Content!A:A, Content!D:D, "NONE")</f>
        <v>Comedy</v>
      </c>
      <c r="H711" s="9">
        <v>10198</v>
      </c>
      <c r="I711" s="10">
        <v>44866</v>
      </c>
      <c r="J711" s="9" t="str">
        <v>1b7fe76a</v>
      </c>
      <c r="K711" s="9" t="str">
        <v>Kannada</v>
      </c>
      <c r="L711" s="9" t="str">
        <v>Thriller</v>
      </c>
    </row>
    <row r="712" spans="1:12" x14ac:dyDescent="0.3">
      <c r="A712" s="9">
        <v>10067</v>
      </c>
      <c r="B712" s="10">
        <v>44986</v>
      </c>
      <c r="C712" s="9" t="str">
        <v>b49e8b74</v>
      </c>
      <c r="D712" s="9" t="str">
        <f>_xlfn.XLOOKUP(C712, Content!A:A, Content!C:C, "NONE")</f>
        <v>English</v>
      </c>
      <c r="E712" s="9" t="str">
        <f>_xlfn.XLOOKUP(C712, Content!A:A, Content!D:D, "NONE")</f>
        <v>Thriller</v>
      </c>
      <c r="H712" s="9">
        <v>10198</v>
      </c>
      <c r="I712" s="10">
        <v>44593</v>
      </c>
      <c r="J712" s="9" t="str">
        <v>9544ce3b</v>
      </c>
      <c r="K712" s="9" t="str">
        <v>English</v>
      </c>
      <c r="L712" s="9" t="str">
        <v>Horror</v>
      </c>
    </row>
    <row r="713" spans="1:12" x14ac:dyDescent="0.3">
      <c r="A713" s="9">
        <v>10067</v>
      </c>
      <c r="B713" s="10">
        <v>44593</v>
      </c>
      <c r="C713" s="9" t="str">
        <v>18f2ed16</v>
      </c>
      <c r="D713" s="9" t="str">
        <f>_xlfn.XLOOKUP(C713, Content!A:A, Content!C:C, "NONE")</f>
        <v>Malayalam</v>
      </c>
      <c r="E713" s="9" t="str">
        <f>_xlfn.XLOOKUP(C713, Content!A:A, Content!D:D, "NONE")</f>
        <v>Comedy</v>
      </c>
      <c r="H713" s="9">
        <v>10198</v>
      </c>
      <c r="I713" s="10">
        <v>44866</v>
      </c>
      <c r="J713" s="9" t="str">
        <v>459528e0</v>
      </c>
      <c r="K713" s="9" t="str">
        <v>English</v>
      </c>
      <c r="L713" s="9" t="str">
        <v>Documentary</v>
      </c>
    </row>
    <row r="714" spans="1:12" x14ac:dyDescent="0.3">
      <c r="A714" s="9">
        <v>10068</v>
      </c>
      <c r="B714" s="10">
        <v>44986</v>
      </c>
      <c r="C714" s="9" t="str">
        <v>2560b2d1</v>
      </c>
      <c r="D714" s="9" t="str">
        <f>_xlfn.XLOOKUP(C714, Content!A:A, Content!C:C, "NONE")</f>
        <v>Telugu</v>
      </c>
      <c r="E714" s="9" t="str">
        <f>_xlfn.XLOOKUP(C714, Content!A:A, Content!D:D, "NONE")</f>
        <v>Action</v>
      </c>
      <c r="H714" s="9">
        <v>10198</v>
      </c>
      <c r="I714" s="10">
        <v>44682</v>
      </c>
      <c r="J714" s="9" t="str">
        <v>2888a95e</v>
      </c>
      <c r="K714" s="9" t="str">
        <v>Tamil</v>
      </c>
      <c r="L714" s="9" t="str">
        <v>Documentary</v>
      </c>
    </row>
    <row r="715" spans="1:12" x14ac:dyDescent="0.3">
      <c r="A715" s="9">
        <v>10068</v>
      </c>
      <c r="B715" s="10">
        <v>45323</v>
      </c>
      <c r="C715" s="9" t="str">
        <v>f1c74cb8</v>
      </c>
      <c r="D715" s="9" t="str">
        <f>_xlfn.XLOOKUP(C715, Content!A:A, Content!C:C, "NONE")</f>
        <v>Kannada</v>
      </c>
      <c r="E715" s="9" t="str">
        <f>_xlfn.XLOOKUP(C715, Content!A:A, Content!D:D, "NONE")</f>
        <v>Action</v>
      </c>
      <c r="H715" s="9">
        <v>10200</v>
      </c>
      <c r="I715" s="10">
        <v>44774</v>
      </c>
      <c r="J715" s="9" t="str">
        <v>a48a202b</v>
      </c>
      <c r="K715" s="9" t="str">
        <v>Telugu</v>
      </c>
      <c r="L715" s="9" t="str">
        <v>Drama</v>
      </c>
    </row>
    <row r="716" spans="1:12" x14ac:dyDescent="0.3">
      <c r="A716" s="9">
        <v>10068</v>
      </c>
      <c r="B716" s="10">
        <v>44621</v>
      </c>
      <c r="C716" s="9" t="str">
        <v>34ac25b9</v>
      </c>
      <c r="D716" s="9" t="str">
        <f>_xlfn.XLOOKUP(C716, Content!A:A, Content!C:C, "NONE")</f>
        <v>Kannada</v>
      </c>
      <c r="E716" s="9" t="str">
        <f>_xlfn.XLOOKUP(C716, Content!A:A, Content!D:D, "NONE")</f>
        <v>Documentary</v>
      </c>
      <c r="H716" s="9">
        <v>10200</v>
      </c>
      <c r="I716" s="10">
        <v>44621</v>
      </c>
      <c r="J716" s="9" t="str">
        <v>fd1ad95a</v>
      </c>
      <c r="K716" s="9" t="str">
        <v>English</v>
      </c>
      <c r="L716" s="9" t="str">
        <v>Romance</v>
      </c>
    </row>
    <row r="717" spans="1:12" x14ac:dyDescent="0.3">
      <c r="A717" s="9">
        <v>10068</v>
      </c>
      <c r="B717" s="10">
        <v>44835</v>
      </c>
      <c r="C717" s="9" t="str">
        <v>4cfd0dd8</v>
      </c>
      <c r="D717" s="9" t="str">
        <f>_xlfn.XLOOKUP(C717, Content!A:A, Content!C:C, "NONE")</f>
        <v>Kannada</v>
      </c>
      <c r="E717" s="9" t="str">
        <f>_xlfn.XLOOKUP(C717, Content!A:A, Content!D:D, "NONE")</f>
        <v>Documentary</v>
      </c>
      <c r="H717" s="9">
        <v>10200</v>
      </c>
      <c r="I717" s="10">
        <v>44743</v>
      </c>
      <c r="J717" s="9" t="str">
        <v>ae026103</v>
      </c>
      <c r="K717" s="9" t="str">
        <v>Kannada</v>
      </c>
      <c r="L717" s="9" t="str">
        <v>Comedy</v>
      </c>
    </row>
    <row r="718" spans="1:12" x14ac:dyDescent="0.3">
      <c r="A718" s="9">
        <v>10068</v>
      </c>
      <c r="B718" s="10">
        <v>44866</v>
      </c>
      <c r="C718" s="9" t="str">
        <v>fc3255a1</v>
      </c>
      <c r="D718" s="9" t="str">
        <f>_xlfn.XLOOKUP(C718, Content!A:A, Content!C:C, "NONE")</f>
        <v>English</v>
      </c>
      <c r="E718" s="9" t="str">
        <f>_xlfn.XLOOKUP(C718, Content!A:A, Content!D:D, "NONE")</f>
        <v>Horror</v>
      </c>
      <c r="H718" s="9">
        <v>10200</v>
      </c>
      <c r="I718" s="10">
        <v>44774</v>
      </c>
      <c r="J718" s="9" t="str">
        <v>591bdfe5</v>
      </c>
      <c r="K718" s="9" t="str">
        <v>Kannada</v>
      </c>
      <c r="L718" s="9" t="str">
        <v>Drama</v>
      </c>
    </row>
    <row r="719" spans="1:12" x14ac:dyDescent="0.3">
      <c r="A719" s="9">
        <v>10068</v>
      </c>
      <c r="B719" s="10">
        <v>44743</v>
      </c>
      <c r="C719" s="9" t="str">
        <v>c5c4fdf9</v>
      </c>
      <c r="D719" s="9" t="str">
        <f>_xlfn.XLOOKUP(C719, Content!A:A, Content!C:C, "NONE")</f>
        <v>Telugu</v>
      </c>
      <c r="E719" s="9" t="str">
        <f>_xlfn.XLOOKUP(C719, Content!A:A, Content!D:D, "NONE")</f>
        <v>Sci-Fi</v>
      </c>
      <c r="H719" s="9">
        <v>10200</v>
      </c>
      <c r="I719" s="10">
        <v>44866</v>
      </c>
      <c r="J719" s="9" t="str">
        <v>18f2ed16</v>
      </c>
      <c r="K719" s="9" t="str">
        <v>Malayalam</v>
      </c>
      <c r="L719" s="9" t="str">
        <v>Comedy</v>
      </c>
    </row>
    <row r="720" spans="1:12" x14ac:dyDescent="0.3">
      <c r="A720" s="9">
        <v>10068</v>
      </c>
      <c r="B720" s="10">
        <v>44562</v>
      </c>
      <c r="C720" s="9" t="str">
        <v>67b09f1b</v>
      </c>
      <c r="D720" s="9" t="str">
        <f>_xlfn.XLOOKUP(C720, Content!A:A, Content!C:C, "NONE")</f>
        <v>English</v>
      </c>
      <c r="E720" s="9" t="str">
        <f>_xlfn.XLOOKUP(C720, Content!A:A, Content!D:D, "NONE")</f>
        <v>Horror</v>
      </c>
      <c r="H720" s="9">
        <v>10200</v>
      </c>
      <c r="I720" s="10">
        <v>44866</v>
      </c>
      <c r="J720" s="9" t="str">
        <v>5c52d1ad</v>
      </c>
      <c r="K720" s="9" t="str">
        <v>Telugu</v>
      </c>
      <c r="L720" s="9" t="str">
        <v>Comedy</v>
      </c>
    </row>
    <row r="721" spans="1:12" x14ac:dyDescent="0.3">
      <c r="A721" s="9">
        <v>10068</v>
      </c>
      <c r="B721" s="10">
        <v>45474</v>
      </c>
      <c r="C721" s="9" t="str">
        <v>b142e834</v>
      </c>
      <c r="D721" s="9" t="str">
        <f>_xlfn.XLOOKUP(C721, Content!A:A, Content!C:C, "NONE")</f>
        <v>Hindi</v>
      </c>
      <c r="E721" s="9" t="str">
        <f>_xlfn.XLOOKUP(C721, Content!A:A, Content!D:D, "NONE")</f>
        <v>Documentary</v>
      </c>
      <c r="H721" s="9">
        <v>10201</v>
      </c>
      <c r="I721" s="10">
        <v>44562</v>
      </c>
      <c r="J721" s="9" t="str">
        <v>18f2ed16</v>
      </c>
      <c r="K721" s="9" t="str">
        <v>Malayalam</v>
      </c>
      <c r="L721" s="9" t="str">
        <v>Comedy</v>
      </c>
    </row>
    <row r="722" spans="1:12" x14ac:dyDescent="0.3">
      <c r="A722" s="9">
        <v>10068</v>
      </c>
      <c r="B722" s="10">
        <v>45413</v>
      </c>
      <c r="C722" s="9" t="str">
        <v>577b4107</v>
      </c>
      <c r="D722" s="9" t="str">
        <f>_xlfn.XLOOKUP(C722, Content!A:A, Content!C:C, "NONE")</f>
        <v>Malayalam</v>
      </c>
      <c r="E722" s="9" t="str">
        <f>_xlfn.XLOOKUP(C722, Content!A:A, Content!D:D, "NONE")</f>
        <v>Sci-Fi</v>
      </c>
      <c r="H722" s="9">
        <v>10201</v>
      </c>
      <c r="I722" s="10">
        <v>44682</v>
      </c>
      <c r="J722" s="9" t="str">
        <v>b142e834</v>
      </c>
      <c r="K722" s="9" t="str">
        <v>Hindi</v>
      </c>
      <c r="L722" s="9" t="str">
        <v>Documentary</v>
      </c>
    </row>
    <row r="723" spans="1:12" x14ac:dyDescent="0.3">
      <c r="A723" s="9">
        <v>10068</v>
      </c>
      <c r="B723" s="10">
        <v>44896</v>
      </c>
      <c r="C723" s="9" t="str">
        <v>607da286</v>
      </c>
      <c r="D723" s="9" t="str">
        <f>_xlfn.XLOOKUP(C723, Content!A:A, Content!C:C, "NONE")</f>
        <v>Kannada</v>
      </c>
      <c r="E723" s="9" t="str">
        <f>_xlfn.XLOOKUP(C723, Content!A:A, Content!D:D, "NONE")</f>
        <v>Drama</v>
      </c>
      <c r="H723" s="9">
        <v>10202</v>
      </c>
      <c r="I723" s="10">
        <v>44652</v>
      </c>
      <c r="J723" s="9" t="str">
        <v>9787b7de</v>
      </c>
      <c r="K723" s="9" t="str">
        <v>Tamil</v>
      </c>
      <c r="L723" s="9" t="str">
        <v>Documentary</v>
      </c>
    </row>
    <row r="724" spans="1:12" x14ac:dyDescent="0.3">
      <c r="A724" s="9">
        <v>10068</v>
      </c>
      <c r="B724" s="10">
        <v>45352</v>
      </c>
      <c r="C724" s="9" t="str">
        <v>e0abb092</v>
      </c>
      <c r="D724" s="9" t="str">
        <f>_xlfn.XLOOKUP(C724, Content!A:A, Content!C:C, "NONE")</f>
        <v>Malayalam</v>
      </c>
      <c r="E724" s="9" t="str">
        <f>_xlfn.XLOOKUP(C724, Content!A:A, Content!D:D, "NONE")</f>
        <v>Documentary</v>
      </c>
      <c r="H724" s="9">
        <v>10202</v>
      </c>
      <c r="I724" s="10">
        <v>44835</v>
      </c>
      <c r="J724" s="9" t="str">
        <v>b49e8b74</v>
      </c>
      <c r="K724" s="9" t="str">
        <v>English</v>
      </c>
      <c r="L724" s="9" t="str">
        <v>Thriller</v>
      </c>
    </row>
    <row r="725" spans="1:12" x14ac:dyDescent="0.3">
      <c r="A725" s="9">
        <v>10068</v>
      </c>
      <c r="B725" s="10">
        <v>45566</v>
      </c>
      <c r="C725" s="9" t="str">
        <v>53dcee70</v>
      </c>
      <c r="D725" s="9" t="str">
        <f>_xlfn.XLOOKUP(C725, Content!A:A, Content!C:C, "NONE")</f>
        <v>Kannada</v>
      </c>
      <c r="E725" s="9" t="str">
        <f>_xlfn.XLOOKUP(C725, Content!A:A, Content!D:D, "NONE")</f>
        <v>Sci-Fi</v>
      </c>
      <c r="H725" s="9">
        <v>10202</v>
      </c>
      <c r="I725" s="10">
        <v>44713</v>
      </c>
      <c r="J725" s="9" t="str">
        <v>607da286</v>
      </c>
      <c r="K725" s="9" t="str">
        <v>Kannada</v>
      </c>
      <c r="L725" s="9" t="str">
        <v>Drama</v>
      </c>
    </row>
    <row r="726" spans="1:12" x14ac:dyDescent="0.3">
      <c r="A726" s="9">
        <v>10068</v>
      </c>
      <c r="B726" s="10">
        <v>44986</v>
      </c>
      <c r="C726" s="9" t="str">
        <v>982b8061</v>
      </c>
      <c r="D726" s="9" t="str">
        <f>_xlfn.XLOOKUP(C726, Content!A:A, Content!C:C, "NONE")</f>
        <v>Malayalam</v>
      </c>
      <c r="E726" s="9" t="str">
        <f>_xlfn.XLOOKUP(C726, Content!A:A, Content!D:D, "NONE")</f>
        <v>Comedy</v>
      </c>
      <c r="H726" s="9">
        <v>10202</v>
      </c>
      <c r="I726" s="10">
        <v>44593</v>
      </c>
      <c r="J726" s="9" t="str">
        <v>3abe3a47</v>
      </c>
      <c r="K726" s="9" t="str">
        <v>English</v>
      </c>
      <c r="L726" s="9" t="str">
        <v>Romance</v>
      </c>
    </row>
    <row r="727" spans="1:12" x14ac:dyDescent="0.3">
      <c r="A727" s="9">
        <v>10068</v>
      </c>
      <c r="B727" s="10">
        <v>44774</v>
      </c>
      <c r="C727" s="9" t="str">
        <v>f6d69d19</v>
      </c>
      <c r="D727" s="9" t="str">
        <f>_xlfn.XLOOKUP(C727, Content!A:A, Content!C:C, "NONE")</f>
        <v>English</v>
      </c>
      <c r="E727" s="9" t="str">
        <f>_xlfn.XLOOKUP(C727, Content!A:A, Content!D:D, "NONE")</f>
        <v>Comedy</v>
      </c>
      <c r="H727" s="9">
        <v>10203</v>
      </c>
      <c r="I727" s="10">
        <v>44562</v>
      </c>
      <c r="J727" s="9" t="str">
        <v>34ac25b9</v>
      </c>
      <c r="K727" s="9" t="str">
        <v>Kannada</v>
      </c>
      <c r="L727" s="9" t="str">
        <v>Documentary</v>
      </c>
    </row>
    <row r="728" spans="1:12" x14ac:dyDescent="0.3">
      <c r="A728" s="9">
        <v>10068</v>
      </c>
      <c r="B728" s="10">
        <v>44621</v>
      </c>
      <c r="C728" s="9" t="str">
        <v>921da29a</v>
      </c>
      <c r="D728" s="9" t="str">
        <f>_xlfn.XLOOKUP(C728, Content!A:A, Content!C:C, "NONE")</f>
        <v>English</v>
      </c>
      <c r="E728" s="9" t="str">
        <f>_xlfn.XLOOKUP(C728, Content!A:A, Content!D:D, "NONE")</f>
        <v>Horror</v>
      </c>
      <c r="H728" s="9">
        <v>10203</v>
      </c>
      <c r="I728" s="10">
        <v>44774</v>
      </c>
      <c r="J728" s="9" t="str">
        <v>0be1e40e</v>
      </c>
      <c r="K728" s="9" t="str">
        <v>Telugu</v>
      </c>
      <c r="L728" s="9" t="str">
        <v>Drama</v>
      </c>
    </row>
    <row r="729" spans="1:12" x14ac:dyDescent="0.3">
      <c r="A729" s="9">
        <v>10069</v>
      </c>
      <c r="B729" s="10">
        <v>44896</v>
      </c>
      <c r="C729" s="9" t="str">
        <v>8ab4abc6</v>
      </c>
      <c r="D729" s="9" t="str">
        <f>_xlfn.XLOOKUP(C729, Content!A:A, Content!C:C, "NONE")</f>
        <v>Kannada</v>
      </c>
      <c r="E729" s="9" t="str">
        <f>_xlfn.XLOOKUP(C729, Content!A:A, Content!D:D, "NONE")</f>
        <v>Drama</v>
      </c>
      <c r="H729" s="9">
        <v>10205</v>
      </c>
      <c r="I729" s="10">
        <v>44743</v>
      </c>
      <c r="J729" s="9" t="str">
        <v>2aac9072</v>
      </c>
      <c r="K729" s="9" t="str">
        <v>English</v>
      </c>
      <c r="L729" s="9" t="str">
        <v>Comedy</v>
      </c>
    </row>
    <row r="730" spans="1:12" x14ac:dyDescent="0.3">
      <c r="A730" s="9">
        <v>10069</v>
      </c>
      <c r="B730" s="10">
        <v>45017</v>
      </c>
      <c r="C730" s="9" t="str">
        <v>577b4107</v>
      </c>
      <c r="D730" s="9" t="str">
        <f>_xlfn.XLOOKUP(C730, Content!A:A, Content!C:C, "NONE")</f>
        <v>Malayalam</v>
      </c>
      <c r="E730" s="9" t="str">
        <f>_xlfn.XLOOKUP(C730, Content!A:A, Content!D:D, "NONE")</f>
        <v>Sci-Fi</v>
      </c>
      <c r="H730" s="9">
        <v>10205</v>
      </c>
      <c r="I730" s="10">
        <v>44835</v>
      </c>
      <c r="J730" s="9" t="str">
        <v>1b7fe76a</v>
      </c>
      <c r="K730" s="9" t="str">
        <v>Kannada</v>
      </c>
      <c r="L730" s="9" t="str">
        <v>Thriller</v>
      </c>
    </row>
    <row r="731" spans="1:12" x14ac:dyDescent="0.3">
      <c r="A731" s="9">
        <v>10069</v>
      </c>
      <c r="B731" s="10">
        <v>44927</v>
      </c>
      <c r="C731" s="9" t="str">
        <v>7e543bc4</v>
      </c>
      <c r="D731" s="9" t="str">
        <f>_xlfn.XLOOKUP(C731, Content!A:A, Content!C:C, "NONE")</f>
        <v>Malayalam</v>
      </c>
      <c r="E731" s="9" t="str">
        <f>_xlfn.XLOOKUP(C731, Content!A:A, Content!D:D, "NONE")</f>
        <v>Drama</v>
      </c>
      <c r="H731" s="9">
        <v>10205</v>
      </c>
      <c r="I731" s="10">
        <v>44652</v>
      </c>
      <c r="J731" s="9" t="str">
        <v>7bc7f2c7</v>
      </c>
      <c r="K731" s="9" t="str">
        <v>Tamil</v>
      </c>
      <c r="L731" s="9" t="str">
        <v>Drama</v>
      </c>
    </row>
    <row r="732" spans="1:12" x14ac:dyDescent="0.3">
      <c r="A732" s="9">
        <v>10069</v>
      </c>
      <c r="B732" s="10">
        <v>44743</v>
      </c>
      <c r="C732" s="9" t="str">
        <v>b142e834</v>
      </c>
      <c r="D732" s="9" t="str">
        <f>_xlfn.XLOOKUP(C732, Content!A:A, Content!C:C, "NONE")</f>
        <v>Hindi</v>
      </c>
      <c r="E732" s="9" t="str">
        <f>_xlfn.XLOOKUP(C732, Content!A:A, Content!D:D, "NONE")</f>
        <v>Documentary</v>
      </c>
      <c r="H732" s="9">
        <v>10205</v>
      </c>
      <c r="I732" s="10">
        <v>44713</v>
      </c>
      <c r="J732" s="9" t="str">
        <v>ef45c45f</v>
      </c>
      <c r="K732" s="9" t="str">
        <v>Tamil</v>
      </c>
      <c r="L732" s="9" t="str">
        <v>Action</v>
      </c>
    </row>
    <row r="733" spans="1:12" x14ac:dyDescent="0.3">
      <c r="A733" s="9">
        <v>10069</v>
      </c>
      <c r="B733" s="10">
        <v>44682</v>
      </c>
      <c r="C733" s="9" t="str">
        <v>e24dee1d</v>
      </c>
      <c r="D733" s="9" t="str">
        <f>_xlfn.XLOOKUP(C733, Content!A:A, Content!C:C, "NONE")</f>
        <v>Telugu</v>
      </c>
      <c r="E733" s="9" t="str">
        <f>_xlfn.XLOOKUP(C733, Content!A:A, Content!D:D, "NONE")</f>
        <v>Documentary</v>
      </c>
      <c r="H733" s="9">
        <v>10205</v>
      </c>
      <c r="I733" s="10">
        <v>44621</v>
      </c>
      <c r="J733" s="9" t="str">
        <v>7fd28e87</v>
      </c>
      <c r="K733" s="9" t="str">
        <v>Malayalam</v>
      </c>
      <c r="L733" s="9" t="str">
        <v>Romance</v>
      </c>
    </row>
    <row r="734" spans="1:12" x14ac:dyDescent="0.3">
      <c r="A734" s="9">
        <v>10069</v>
      </c>
      <c r="B734" s="10">
        <v>44835</v>
      </c>
      <c r="C734" s="9" t="str">
        <v>982b8061</v>
      </c>
      <c r="D734" s="9" t="str">
        <f>_xlfn.XLOOKUP(C734, Content!A:A, Content!C:C, "NONE")</f>
        <v>Malayalam</v>
      </c>
      <c r="E734" s="9" t="str">
        <f>_xlfn.XLOOKUP(C734, Content!A:A, Content!D:D, "NONE")</f>
        <v>Comedy</v>
      </c>
      <c r="H734" s="9">
        <v>10207</v>
      </c>
      <c r="I734" s="10">
        <v>44743</v>
      </c>
      <c r="J734" s="9" t="str">
        <v>b49e8b74</v>
      </c>
      <c r="K734" s="9" t="str">
        <v>English</v>
      </c>
      <c r="L734" s="9" t="str">
        <v>Thriller</v>
      </c>
    </row>
    <row r="735" spans="1:12" x14ac:dyDescent="0.3">
      <c r="A735" s="9">
        <v>10069</v>
      </c>
      <c r="B735" s="10">
        <v>45261</v>
      </c>
      <c r="C735" s="9" t="str">
        <v>5833d4f3</v>
      </c>
      <c r="D735" s="9" t="str">
        <f>_xlfn.XLOOKUP(C735, Content!A:A, Content!C:C, "NONE")</f>
        <v>Malayalam</v>
      </c>
      <c r="E735" s="9" t="str">
        <f>_xlfn.XLOOKUP(C735, Content!A:A, Content!D:D, "NONE")</f>
        <v>Horror</v>
      </c>
      <c r="H735" s="9">
        <v>10207</v>
      </c>
      <c r="I735" s="10">
        <v>44866</v>
      </c>
      <c r="J735" s="9" t="str">
        <v>10101146</v>
      </c>
      <c r="K735" s="9" t="str">
        <v>Telugu</v>
      </c>
      <c r="L735" s="9" t="str">
        <v>Comedy</v>
      </c>
    </row>
    <row r="736" spans="1:12" x14ac:dyDescent="0.3">
      <c r="A736" s="9">
        <v>10069</v>
      </c>
      <c r="B736" s="10">
        <v>44927</v>
      </c>
      <c r="C736" s="9" t="str">
        <v>fc3255a1</v>
      </c>
      <c r="D736" s="9" t="str">
        <f>_xlfn.XLOOKUP(C736, Content!A:A, Content!C:C, "NONE")</f>
        <v>English</v>
      </c>
      <c r="E736" s="9" t="str">
        <f>_xlfn.XLOOKUP(C736, Content!A:A, Content!D:D, "NONE")</f>
        <v>Horror</v>
      </c>
      <c r="H736" s="9">
        <v>10207</v>
      </c>
      <c r="I736" s="10">
        <v>44866</v>
      </c>
      <c r="J736" s="9" t="str">
        <v>fc3255a1</v>
      </c>
      <c r="K736" s="9" t="str">
        <v>English</v>
      </c>
      <c r="L736" s="9" t="str">
        <v>Horror</v>
      </c>
    </row>
    <row r="737" spans="1:12" x14ac:dyDescent="0.3">
      <c r="A737" s="9">
        <v>10069</v>
      </c>
      <c r="B737" s="10">
        <v>44805</v>
      </c>
      <c r="C737" s="9" t="str">
        <v>a48a202b</v>
      </c>
      <c r="D737" s="9" t="str">
        <f>_xlfn.XLOOKUP(C737, Content!A:A, Content!C:C, "NONE")</f>
        <v>Telugu</v>
      </c>
      <c r="E737" s="9" t="str">
        <f>_xlfn.XLOOKUP(C737, Content!A:A, Content!D:D, "NONE")</f>
        <v>Drama</v>
      </c>
      <c r="H737" s="9">
        <v>10207</v>
      </c>
      <c r="I737" s="10">
        <v>44713</v>
      </c>
      <c r="J737" s="9" t="str">
        <v>e0abb092</v>
      </c>
      <c r="K737" s="9" t="str">
        <v>Malayalam</v>
      </c>
      <c r="L737" s="9" t="str">
        <v>Documentary</v>
      </c>
    </row>
    <row r="738" spans="1:12" x14ac:dyDescent="0.3">
      <c r="A738" s="9">
        <v>10070</v>
      </c>
      <c r="B738" s="10">
        <v>44713</v>
      </c>
      <c r="C738" s="9" t="str">
        <v>ed012678</v>
      </c>
      <c r="D738" s="9" t="str">
        <f>_xlfn.XLOOKUP(C738, Content!A:A, Content!C:C, "NONE")</f>
        <v>Telugu</v>
      </c>
      <c r="E738" s="9" t="str">
        <f>_xlfn.XLOOKUP(C738, Content!A:A, Content!D:D, "NONE")</f>
        <v>Thriller</v>
      </c>
      <c r="H738" s="9">
        <v>10207</v>
      </c>
      <c r="I738" s="10">
        <v>44713</v>
      </c>
      <c r="J738" s="9" t="str">
        <v>591bdfe5</v>
      </c>
      <c r="K738" s="9" t="str">
        <v>Kannada</v>
      </c>
      <c r="L738" s="9" t="str">
        <v>Drama</v>
      </c>
    </row>
    <row r="739" spans="1:12" x14ac:dyDescent="0.3">
      <c r="A739" s="9">
        <v>10070</v>
      </c>
      <c r="B739" s="10">
        <v>45474</v>
      </c>
      <c r="C739" s="9" t="str">
        <v>2fa395f5</v>
      </c>
      <c r="D739" s="9" t="str">
        <f>_xlfn.XLOOKUP(C739, Content!A:A, Content!C:C, "NONE")</f>
        <v>Telugu</v>
      </c>
      <c r="E739" s="9" t="str">
        <f>_xlfn.XLOOKUP(C739, Content!A:A, Content!D:D, "NONE")</f>
        <v>Action</v>
      </c>
      <c r="H739" s="9">
        <v>10208</v>
      </c>
      <c r="I739" s="10">
        <v>44743</v>
      </c>
      <c r="J739" s="9" t="str">
        <v>2fa395f5</v>
      </c>
      <c r="K739" s="9" t="str">
        <v>Telugu</v>
      </c>
      <c r="L739" s="9" t="str">
        <v>Action</v>
      </c>
    </row>
    <row r="740" spans="1:12" x14ac:dyDescent="0.3">
      <c r="A740" s="9">
        <v>10070</v>
      </c>
      <c r="B740" s="10">
        <v>45017</v>
      </c>
      <c r="C740" s="9" t="str">
        <v>c5000cc1</v>
      </c>
      <c r="D740" s="9" t="str">
        <f>_xlfn.XLOOKUP(C740, Content!A:A, Content!C:C, "NONE")</f>
        <v>Malayalam</v>
      </c>
      <c r="E740" s="9" t="str">
        <f>_xlfn.XLOOKUP(C740, Content!A:A, Content!D:D, "NONE")</f>
        <v>Comedy</v>
      </c>
      <c r="H740" s="9">
        <v>10208</v>
      </c>
      <c r="I740" s="10">
        <v>44562</v>
      </c>
      <c r="J740" s="9" t="str">
        <v>9787b7de</v>
      </c>
      <c r="K740" s="9" t="str">
        <v>Tamil</v>
      </c>
      <c r="L740" s="9" t="str">
        <v>Documentary</v>
      </c>
    </row>
    <row r="741" spans="1:12" x14ac:dyDescent="0.3">
      <c r="A741" s="9">
        <v>10070</v>
      </c>
      <c r="B741" s="10">
        <v>44835</v>
      </c>
      <c r="C741" s="9" t="str">
        <v>6cec19a5</v>
      </c>
      <c r="D741" s="9" t="str">
        <f>_xlfn.XLOOKUP(C741, Content!A:A, Content!C:C, "NONE")</f>
        <v>Malayalam</v>
      </c>
      <c r="E741" s="9" t="str">
        <f>_xlfn.XLOOKUP(C741, Content!A:A, Content!D:D, "NONE")</f>
        <v>Drama</v>
      </c>
      <c r="H741" s="9">
        <v>10209</v>
      </c>
      <c r="I741" s="10">
        <v>44713</v>
      </c>
      <c r="J741" s="9" t="str">
        <v>67b09f1b</v>
      </c>
      <c r="K741" s="9" t="str">
        <v>English</v>
      </c>
      <c r="L741" s="9" t="str">
        <v>Horror</v>
      </c>
    </row>
    <row r="742" spans="1:12" x14ac:dyDescent="0.3">
      <c r="A742" s="9">
        <v>10070</v>
      </c>
      <c r="B742" s="10">
        <v>45536</v>
      </c>
      <c r="C742" s="9" t="str">
        <v>b06fbc58</v>
      </c>
      <c r="D742" s="9" t="str">
        <f>_xlfn.XLOOKUP(C742, Content!A:A, Content!C:C, "NONE")</f>
        <v>Telugu</v>
      </c>
      <c r="E742" s="9" t="str">
        <f>_xlfn.XLOOKUP(C742, Content!A:A, Content!D:D, "NONE")</f>
        <v>Horror</v>
      </c>
      <c r="H742" s="9">
        <v>10209</v>
      </c>
      <c r="I742" s="10">
        <v>44805</v>
      </c>
      <c r="J742" s="9" t="str">
        <v>6cec19a5</v>
      </c>
      <c r="K742" s="9" t="str">
        <v>Malayalam</v>
      </c>
      <c r="L742" s="9" t="str">
        <v>Drama</v>
      </c>
    </row>
    <row r="743" spans="1:12" x14ac:dyDescent="0.3">
      <c r="A743" s="9">
        <v>10070</v>
      </c>
      <c r="B743" s="10">
        <v>44743</v>
      </c>
      <c r="C743" s="9" t="str">
        <v>577b4107</v>
      </c>
      <c r="D743" s="9" t="str">
        <f>_xlfn.XLOOKUP(C743, Content!A:A, Content!C:C, "NONE")</f>
        <v>Malayalam</v>
      </c>
      <c r="E743" s="9" t="str">
        <f>_xlfn.XLOOKUP(C743, Content!A:A, Content!D:D, "NONE")</f>
        <v>Sci-Fi</v>
      </c>
      <c r="H743" s="9">
        <v>10210</v>
      </c>
      <c r="I743" s="10">
        <v>44562</v>
      </c>
      <c r="J743" s="9" t="str">
        <v>6d9b457c</v>
      </c>
      <c r="K743" s="9" t="str">
        <v>English</v>
      </c>
      <c r="L743" s="9" t="str">
        <v>Thriller</v>
      </c>
    </row>
    <row r="744" spans="1:12" x14ac:dyDescent="0.3">
      <c r="A744" s="9">
        <v>10070</v>
      </c>
      <c r="B744" s="10">
        <v>44562</v>
      </c>
      <c r="C744" s="9" t="str">
        <v>607da286</v>
      </c>
      <c r="D744" s="9" t="str">
        <f>_xlfn.XLOOKUP(C744, Content!A:A, Content!C:C, "NONE")</f>
        <v>Kannada</v>
      </c>
      <c r="E744" s="9" t="str">
        <f>_xlfn.XLOOKUP(C744, Content!A:A, Content!D:D, "NONE")</f>
        <v>Drama</v>
      </c>
      <c r="H744" s="9">
        <v>10211</v>
      </c>
      <c r="I744" s="10">
        <v>44866</v>
      </c>
      <c r="J744" s="9" t="str">
        <v>2f9c6d63</v>
      </c>
      <c r="K744" s="9" t="str">
        <v>Tamil</v>
      </c>
      <c r="L744" s="9" t="str">
        <v>Sci-Fi</v>
      </c>
    </row>
    <row r="745" spans="1:12" x14ac:dyDescent="0.3">
      <c r="A745" s="9">
        <v>10070</v>
      </c>
      <c r="B745" s="10">
        <v>45017</v>
      </c>
      <c r="C745" s="9" t="str">
        <v>07976026</v>
      </c>
      <c r="D745" s="9" t="str">
        <f>_xlfn.XLOOKUP(C745, Content!A:A, Content!C:C, "NONE")</f>
        <v>Malayalam</v>
      </c>
      <c r="E745" s="9" t="str">
        <f>_xlfn.XLOOKUP(C745, Content!A:A, Content!D:D, "NONE")</f>
        <v>Drama</v>
      </c>
      <c r="H745" s="9">
        <v>10211</v>
      </c>
      <c r="I745" s="10">
        <v>44562</v>
      </c>
      <c r="J745" s="9" t="str">
        <v>19351768</v>
      </c>
      <c r="K745" s="9" t="str">
        <v>Malayalam</v>
      </c>
      <c r="L745" s="9" t="str">
        <v>Thriller</v>
      </c>
    </row>
    <row r="746" spans="1:12" x14ac:dyDescent="0.3">
      <c r="A746" s="9">
        <v>10070</v>
      </c>
      <c r="B746" s="10">
        <v>45444</v>
      </c>
      <c r="C746" s="9" t="str">
        <v>d6e6f4af</v>
      </c>
      <c r="D746" s="9" t="str">
        <f>_xlfn.XLOOKUP(C746, Content!A:A, Content!C:C, "NONE")</f>
        <v>Malayalam</v>
      </c>
      <c r="E746" s="9" t="str">
        <f>_xlfn.XLOOKUP(C746, Content!A:A, Content!D:D, "NONE")</f>
        <v>Action</v>
      </c>
      <c r="H746" s="9">
        <v>10211</v>
      </c>
      <c r="I746" s="10">
        <v>44713</v>
      </c>
      <c r="J746" s="9" t="str">
        <v>0cbc4720</v>
      </c>
      <c r="K746" s="9" t="str">
        <v>Hindi</v>
      </c>
      <c r="L746" s="9" t="str">
        <v>Sci-Fi</v>
      </c>
    </row>
    <row r="747" spans="1:12" x14ac:dyDescent="0.3">
      <c r="A747" s="9">
        <v>10070</v>
      </c>
      <c r="B747" s="10">
        <v>45323</v>
      </c>
      <c r="C747" s="9" t="str">
        <v>ef45c45f</v>
      </c>
      <c r="D747" s="9" t="str">
        <f>_xlfn.XLOOKUP(C747, Content!A:A, Content!C:C, "NONE")</f>
        <v>Tamil</v>
      </c>
      <c r="E747" s="9" t="str">
        <f>_xlfn.XLOOKUP(C747, Content!A:A, Content!D:D, "NONE")</f>
        <v>Action</v>
      </c>
      <c r="H747" s="9">
        <v>10211</v>
      </c>
      <c r="I747" s="10">
        <v>44866</v>
      </c>
      <c r="J747" s="9" t="str">
        <v>34ac25b9</v>
      </c>
      <c r="K747" s="9" t="str">
        <v>Kannada</v>
      </c>
      <c r="L747" s="9" t="str">
        <v>Documentary</v>
      </c>
    </row>
    <row r="748" spans="1:12" x14ac:dyDescent="0.3">
      <c r="A748" s="9">
        <v>10071</v>
      </c>
      <c r="B748" s="10">
        <v>45383</v>
      </c>
      <c r="C748" s="9" t="str">
        <v>618d5c47</v>
      </c>
      <c r="D748" s="9" t="str">
        <f>_xlfn.XLOOKUP(C748, Content!A:A, Content!C:C, "NONE")</f>
        <v>Hindi</v>
      </c>
      <c r="E748" s="9" t="str">
        <f>_xlfn.XLOOKUP(C748, Content!A:A, Content!D:D, "NONE")</f>
        <v>Documentary</v>
      </c>
      <c r="H748" s="9">
        <v>10211</v>
      </c>
      <c r="I748" s="10">
        <v>44682</v>
      </c>
      <c r="J748" s="9" t="str">
        <v>9767fb4f</v>
      </c>
      <c r="K748" s="9" t="str">
        <v>Telugu</v>
      </c>
      <c r="L748" s="9" t="str">
        <v>Drama</v>
      </c>
    </row>
    <row r="749" spans="1:12" x14ac:dyDescent="0.3">
      <c r="A749" s="9">
        <v>10071</v>
      </c>
      <c r="B749" s="10">
        <v>44713</v>
      </c>
      <c r="C749" s="9" t="str">
        <v>b9f74c1c</v>
      </c>
      <c r="D749" s="9" t="str">
        <f>_xlfn.XLOOKUP(C749, Content!A:A, Content!C:C, "NONE")</f>
        <v>Malayalam</v>
      </c>
      <c r="E749" s="9" t="str">
        <f>_xlfn.XLOOKUP(C749, Content!A:A, Content!D:D, "NONE")</f>
        <v>Comedy</v>
      </c>
      <c r="H749" s="9">
        <v>10212</v>
      </c>
      <c r="I749" s="10">
        <v>44593</v>
      </c>
      <c r="J749" s="9" t="str">
        <v>fe99e0ba</v>
      </c>
      <c r="K749" s="9" t="str">
        <v>English</v>
      </c>
      <c r="L749" s="9" t="str">
        <v>Horror</v>
      </c>
    </row>
    <row r="750" spans="1:12" x14ac:dyDescent="0.3">
      <c r="A750" s="9">
        <v>10071</v>
      </c>
      <c r="B750" s="10">
        <v>45292</v>
      </c>
      <c r="C750" s="9" t="str">
        <v>8ab4abc6</v>
      </c>
      <c r="D750" s="9" t="str">
        <f>_xlfn.XLOOKUP(C750, Content!A:A, Content!C:C, "NONE")</f>
        <v>Kannada</v>
      </c>
      <c r="E750" s="9" t="str">
        <f>_xlfn.XLOOKUP(C750, Content!A:A, Content!D:D, "NONE")</f>
        <v>Drama</v>
      </c>
      <c r="H750" s="9">
        <v>10212</v>
      </c>
      <c r="I750" s="10">
        <v>44805</v>
      </c>
      <c r="J750" s="9" t="str">
        <v>a4c168f1</v>
      </c>
      <c r="K750" s="9" t="str">
        <v>Telugu</v>
      </c>
      <c r="L750" s="9" t="str">
        <v>Drama</v>
      </c>
    </row>
    <row r="751" spans="1:12" x14ac:dyDescent="0.3">
      <c r="A751" s="9">
        <v>10071</v>
      </c>
      <c r="B751" s="10">
        <v>45261</v>
      </c>
      <c r="C751" s="9" t="str">
        <v>420e1019</v>
      </c>
      <c r="D751" s="9" t="str">
        <f>_xlfn.XLOOKUP(C751, Content!A:A, Content!C:C, "NONE")</f>
        <v>Tamil</v>
      </c>
      <c r="E751" s="9" t="str">
        <f>_xlfn.XLOOKUP(C751, Content!A:A, Content!D:D, "NONE")</f>
        <v>Action</v>
      </c>
      <c r="H751" s="9">
        <v>10212</v>
      </c>
      <c r="I751" s="10">
        <v>44774</v>
      </c>
      <c r="J751" s="9" t="str">
        <v>e24dee1d</v>
      </c>
      <c r="K751" s="9" t="str">
        <v>Telugu</v>
      </c>
      <c r="L751" s="9" t="str">
        <v>Documentary</v>
      </c>
    </row>
    <row r="752" spans="1:12" x14ac:dyDescent="0.3">
      <c r="A752" s="9">
        <v>10071</v>
      </c>
      <c r="B752" s="10">
        <v>44958</v>
      </c>
      <c r="C752" s="9" t="str">
        <v>7495495f</v>
      </c>
      <c r="D752" s="9" t="str">
        <f>_xlfn.XLOOKUP(C752, Content!A:A, Content!C:C, "NONE")</f>
        <v>Malayalam</v>
      </c>
      <c r="E752" s="9" t="str">
        <f>_xlfn.XLOOKUP(C752, Content!A:A, Content!D:D, "NONE")</f>
        <v>Horror</v>
      </c>
      <c r="H752" s="9">
        <v>10212</v>
      </c>
      <c r="I752" s="10">
        <v>44805</v>
      </c>
      <c r="J752" s="9" t="str">
        <v>2aac9072</v>
      </c>
      <c r="K752" s="9" t="str">
        <v>English</v>
      </c>
      <c r="L752" s="9" t="str">
        <v>Comedy</v>
      </c>
    </row>
    <row r="753" spans="1:12" x14ac:dyDescent="0.3">
      <c r="A753" s="9">
        <v>10071</v>
      </c>
      <c r="B753" s="10">
        <v>45474</v>
      </c>
      <c r="C753" s="9" t="str">
        <v>2fa395f5</v>
      </c>
      <c r="D753" s="9" t="str">
        <f>_xlfn.XLOOKUP(C753, Content!A:A, Content!C:C, "NONE")</f>
        <v>Telugu</v>
      </c>
      <c r="E753" s="9" t="str">
        <f>_xlfn.XLOOKUP(C753, Content!A:A, Content!D:D, "NONE")</f>
        <v>Action</v>
      </c>
      <c r="H753" s="9">
        <v>10212</v>
      </c>
      <c r="I753" s="10">
        <v>44774</v>
      </c>
      <c r="J753" s="9" t="str">
        <v>f83fb848</v>
      </c>
      <c r="K753" s="9" t="str">
        <v>Malayalam</v>
      </c>
      <c r="L753" s="9" t="str">
        <v>Sci-Fi</v>
      </c>
    </row>
    <row r="754" spans="1:12" x14ac:dyDescent="0.3">
      <c r="A754" s="9">
        <v>10072</v>
      </c>
      <c r="B754" s="10">
        <v>45597</v>
      </c>
      <c r="C754" s="9" t="str">
        <v>b72e97f6</v>
      </c>
      <c r="D754" s="9" t="str">
        <f>_xlfn.XLOOKUP(C754, Content!A:A, Content!C:C, "NONE")</f>
        <v>Hindi</v>
      </c>
      <c r="E754" s="9" t="str">
        <f>_xlfn.XLOOKUP(C754, Content!A:A, Content!D:D, "NONE")</f>
        <v>Action</v>
      </c>
      <c r="H754" s="9">
        <v>10213</v>
      </c>
      <c r="I754" s="10">
        <v>44713</v>
      </c>
      <c r="J754" s="9" t="str">
        <v>3abe3a47</v>
      </c>
      <c r="K754" s="9" t="str">
        <v>English</v>
      </c>
      <c r="L754" s="9" t="str">
        <v>Romance</v>
      </c>
    </row>
    <row r="755" spans="1:12" x14ac:dyDescent="0.3">
      <c r="A755" s="9">
        <v>10072</v>
      </c>
      <c r="B755" s="10">
        <v>44682</v>
      </c>
      <c r="C755" s="9" t="str">
        <v>5b93d799</v>
      </c>
      <c r="D755" s="9" t="str">
        <f>_xlfn.XLOOKUP(C755, Content!A:A, Content!C:C, "NONE")</f>
        <v>English</v>
      </c>
      <c r="E755" s="9" t="str">
        <f>_xlfn.XLOOKUP(C755, Content!A:A, Content!D:D, "NONE")</f>
        <v>Drama</v>
      </c>
      <c r="H755" s="9">
        <v>10213</v>
      </c>
      <c r="I755" s="10">
        <v>44743</v>
      </c>
      <c r="J755" s="9" t="str">
        <v>7fb18db3</v>
      </c>
      <c r="K755" s="9" t="str">
        <v>Hindi</v>
      </c>
      <c r="L755" s="9" t="str">
        <v>Thriller</v>
      </c>
    </row>
    <row r="756" spans="1:12" x14ac:dyDescent="0.3">
      <c r="A756" s="9">
        <v>10072</v>
      </c>
      <c r="B756" s="10">
        <v>44896</v>
      </c>
      <c r="C756" s="9" t="str">
        <v>40e9137d</v>
      </c>
      <c r="D756" s="9" t="str">
        <f>_xlfn.XLOOKUP(C756, Content!A:A, Content!C:C, "NONE")</f>
        <v>Telugu</v>
      </c>
      <c r="E756" s="9" t="str">
        <f>_xlfn.XLOOKUP(C756, Content!A:A, Content!D:D, "NONE")</f>
        <v>Sci-Fi</v>
      </c>
      <c r="H756" s="9">
        <v>10213</v>
      </c>
      <c r="I756" s="10">
        <v>44743</v>
      </c>
      <c r="J756" s="9" t="str">
        <v>40e9137d</v>
      </c>
      <c r="K756" s="9" t="str">
        <v>Telugu</v>
      </c>
      <c r="L756" s="9" t="str">
        <v>Sci-Fi</v>
      </c>
    </row>
    <row r="757" spans="1:12" x14ac:dyDescent="0.3">
      <c r="A757" s="9">
        <v>10072</v>
      </c>
      <c r="B757" s="10">
        <v>44774</v>
      </c>
      <c r="C757" s="9" t="str">
        <v>fc3255a1</v>
      </c>
      <c r="D757" s="9" t="str">
        <f>_xlfn.XLOOKUP(C757, Content!A:A, Content!C:C, "NONE")</f>
        <v>English</v>
      </c>
      <c r="E757" s="9" t="str">
        <f>_xlfn.XLOOKUP(C757, Content!A:A, Content!D:D, "NONE")</f>
        <v>Horror</v>
      </c>
      <c r="H757" s="9">
        <v>10214</v>
      </c>
      <c r="I757" s="10">
        <v>44805</v>
      </c>
      <c r="J757" s="9" t="str">
        <v>40fb817f</v>
      </c>
      <c r="K757" s="9" t="str">
        <v>Kannada</v>
      </c>
      <c r="L757" s="9" t="str">
        <v>Thriller</v>
      </c>
    </row>
    <row r="758" spans="1:12" x14ac:dyDescent="0.3">
      <c r="A758" s="9">
        <v>10072</v>
      </c>
      <c r="B758" s="10">
        <v>44593</v>
      </c>
      <c r="C758" s="9" t="str">
        <v>53dcee70</v>
      </c>
      <c r="D758" s="9" t="str">
        <f>_xlfn.XLOOKUP(C758, Content!A:A, Content!C:C, "NONE")</f>
        <v>Kannada</v>
      </c>
      <c r="E758" s="9" t="str">
        <f>_xlfn.XLOOKUP(C758, Content!A:A, Content!D:D, "NONE")</f>
        <v>Sci-Fi</v>
      </c>
      <c r="H758" s="9">
        <v>10214</v>
      </c>
      <c r="I758" s="10">
        <v>44805</v>
      </c>
      <c r="J758" s="9" t="str">
        <v>b72e97f6</v>
      </c>
      <c r="K758" s="9" t="str">
        <v>Hindi</v>
      </c>
      <c r="L758" s="9" t="str">
        <v>Action</v>
      </c>
    </row>
    <row r="759" spans="1:12" x14ac:dyDescent="0.3">
      <c r="A759" s="9">
        <v>10072</v>
      </c>
      <c r="B759" s="10">
        <v>45231</v>
      </c>
      <c r="C759" s="9" t="str">
        <v>e9c2f251</v>
      </c>
      <c r="D759" s="9" t="str">
        <f>_xlfn.XLOOKUP(C759, Content!A:A, Content!C:C, "NONE")</f>
        <v>Telugu</v>
      </c>
      <c r="E759" s="9" t="str">
        <f>_xlfn.XLOOKUP(C759, Content!A:A, Content!D:D, "NONE")</f>
        <v>Sci-Fi</v>
      </c>
      <c r="H759" s="9">
        <v>10214</v>
      </c>
      <c r="I759" s="10">
        <v>44621</v>
      </c>
      <c r="J759" s="9" t="str">
        <v>74c9ff93</v>
      </c>
      <c r="K759" s="9" t="str">
        <v>English</v>
      </c>
      <c r="L759" s="9" t="str">
        <v>Horror</v>
      </c>
    </row>
    <row r="760" spans="1:12" x14ac:dyDescent="0.3">
      <c r="A760" s="9">
        <v>10072</v>
      </c>
      <c r="B760" s="10">
        <v>44682</v>
      </c>
      <c r="C760" s="9" t="str">
        <v>fcc640cb</v>
      </c>
      <c r="D760" s="9" t="str">
        <f>_xlfn.XLOOKUP(C760, Content!A:A, Content!C:C, "NONE")</f>
        <v>English</v>
      </c>
      <c r="E760" s="9" t="str">
        <f>_xlfn.XLOOKUP(C760, Content!A:A, Content!D:D, "NONE")</f>
        <v>Thriller</v>
      </c>
      <c r="H760" s="9">
        <v>10214</v>
      </c>
      <c r="I760" s="10">
        <v>44562</v>
      </c>
      <c r="J760" s="9" t="str">
        <v>07976026</v>
      </c>
      <c r="K760" s="9" t="str">
        <v>Malayalam</v>
      </c>
      <c r="L760" s="9" t="str">
        <v>Drama</v>
      </c>
    </row>
    <row r="761" spans="1:12" x14ac:dyDescent="0.3">
      <c r="A761" s="9">
        <v>10072</v>
      </c>
      <c r="B761" s="10">
        <v>45352</v>
      </c>
      <c r="C761" s="9" t="str">
        <v>2aac9072</v>
      </c>
      <c r="D761" s="9" t="str">
        <f>_xlfn.XLOOKUP(C761, Content!A:A, Content!C:C, "NONE")</f>
        <v>English</v>
      </c>
      <c r="E761" s="9" t="str">
        <f>_xlfn.XLOOKUP(C761, Content!A:A, Content!D:D, "NONE")</f>
        <v>Comedy</v>
      </c>
      <c r="H761" s="9">
        <v>10214</v>
      </c>
      <c r="I761" s="10">
        <v>44774</v>
      </c>
      <c r="J761" s="9" t="str">
        <v>19351768</v>
      </c>
      <c r="K761" s="9" t="str">
        <v>Malayalam</v>
      </c>
      <c r="L761" s="9" t="str">
        <v>Thriller</v>
      </c>
    </row>
    <row r="762" spans="1:12" x14ac:dyDescent="0.3">
      <c r="A762" s="9">
        <v>10072</v>
      </c>
      <c r="B762" s="10">
        <v>45139</v>
      </c>
      <c r="C762" s="9" t="str">
        <v>9452bf77</v>
      </c>
      <c r="D762" s="9" t="str">
        <f>_xlfn.XLOOKUP(C762, Content!A:A, Content!C:C, "NONE")</f>
        <v>English</v>
      </c>
      <c r="E762" s="9" t="str">
        <f>_xlfn.XLOOKUP(C762, Content!A:A, Content!D:D, "NONE")</f>
        <v>Horror</v>
      </c>
      <c r="H762" s="9">
        <v>10214</v>
      </c>
      <c r="I762" s="10">
        <v>44562</v>
      </c>
      <c r="J762" s="9" t="str">
        <v>044707f1</v>
      </c>
      <c r="K762" s="9" t="str">
        <v>Kannada</v>
      </c>
      <c r="L762" s="9" t="str">
        <v>Action</v>
      </c>
    </row>
    <row r="763" spans="1:12" x14ac:dyDescent="0.3">
      <c r="A763" s="9">
        <v>10072</v>
      </c>
      <c r="B763" s="10">
        <v>44986</v>
      </c>
      <c r="C763" s="9" t="str">
        <v>6d9b457c</v>
      </c>
      <c r="D763" s="9" t="str">
        <f>_xlfn.XLOOKUP(C763, Content!A:A, Content!C:C, "NONE")</f>
        <v>English</v>
      </c>
      <c r="E763" s="9" t="str">
        <f>_xlfn.XLOOKUP(C763, Content!A:A, Content!D:D, "NONE")</f>
        <v>Thriller</v>
      </c>
      <c r="H763" s="9">
        <v>10215</v>
      </c>
      <c r="I763" s="10">
        <v>44805</v>
      </c>
      <c r="J763" s="9" t="str">
        <v>34ac25b9</v>
      </c>
      <c r="K763" s="9" t="str">
        <v>Kannada</v>
      </c>
      <c r="L763" s="9" t="str">
        <v>Documentary</v>
      </c>
    </row>
    <row r="764" spans="1:12" x14ac:dyDescent="0.3">
      <c r="A764" s="9">
        <v>10072</v>
      </c>
      <c r="B764" s="10">
        <v>45231</v>
      </c>
      <c r="C764" s="9" t="str">
        <v>420e1019</v>
      </c>
      <c r="D764" s="9" t="str">
        <f>_xlfn.XLOOKUP(C764, Content!A:A, Content!C:C, "NONE")</f>
        <v>Tamil</v>
      </c>
      <c r="E764" s="9" t="str">
        <f>_xlfn.XLOOKUP(C764, Content!A:A, Content!D:D, "NONE")</f>
        <v>Action</v>
      </c>
      <c r="H764" s="9">
        <v>10215</v>
      </c>
      <c r="I764" s="10">
        <v>44743</v>
      </c>
      <c r="J764" s="9" t="str">
        <v>e2949854</v>
      </c>
      <c r="K764" s="9" t="str">
        <v>Malayalam</v>
      </c>
      <c r="L764" s="9" t="str">
        <v>Documentary</v>
      </c>
    </row>
    <row r="765" spans="1:12" x14ac:dyDescent="0.3">
      <c r="A765" s="9">
        <v>10072</v>
      </c>
      <c r="B765" s="10">
        <v>45108</v>
      </c>
      <c r="C765" s="9" t="str">
        <v>18f2ed16</v>
      </c>
      <c r="D765" s="9" t="str">
        <f>_xlfn.XLOOKUP(C765, Content!A:A, Content!C:C, "NONE")</f>
        <v>Malayalam</v>
      </c>
      <c r="E765" s="9" t="str">
        <f>_xlfn.XLOOKUP(C765, Content!A:A, Content!D:D, "NONE")</f>
        <v>Comedy</v>
      </c>
      <c r="H765" s="9">
        <v>10217</v>
      </c>
      <c r="I765" s="10">
        <v>44866</v>
      </c>
      <c r="J765" s="9" t="str">
        <v>b9f74c1c</v>
      </c>
      <c r="K765" s="9" t="str">
        <v>Malayalam</v>
      </c>
      <c r="L765" s="9" t="str">
        <v>Comedy</v>
      </c>
    </row>
    <row r="766" spans="1:12" x14ac:dyDescent="0.3">
      <c r="A766" s="9">
        <v>10072</v>
      </c>
      <c r="B766" s="10">
        <v>44835</v>
      </c>
      <c r="C766" s="9" t="str">
        <v>e2949854</v>
      </c>
      <c r="D766" s="9" t="str">
        <f>_xlfn.XLOOKUP(C766, Content!A:A, Content!C:C, "NONE")</f>
        <v>Malayalam</v>
      </c>
      <c r="E766" s="9" t="str">
        <f>_xlfn.XLOOKUP(C766, Content!A:A, Content!D:D, "NONE")</f>
        <v>Documentary</v>
      </c>
      <c r="H766" s="9">
        <v>10217</v>
      </c>
      <c r="I766" s="10">
        <v>44743</v>
      </c>
      <c r="J766" s="9" t="str">
        <v>35e41ff6</v>
      </c>
      <c r="K766" s="9" t="str">
        <v>Telugu</v>
      </c>
      <c r="L766" s="9" t="str">
        <v>Romance</v>
      </c>
    </row>
    <row r="767" spans="1:12" x14ac:dyDescent="0.3">
      <c r="A767" s="9">
        <v>10073</v>
      </c>
      <c r="B767" s="10">
        <v>45597</v>
      </c>
      <c r="C767" s="9" t="str">
        <v>2560b2d1</v>
      </c>
      <c r="D767" s="9" t="str">
        <f>_xlfn.XLOOKUP(C767, Content!A:A, Content!C:C, "NONE")</f>
        <v>Telugu</v>
      </c>
      <c r="E767" s="9" t="str">
        <f>_xlfn.XLOOKUP(C767, Content!A:A, Content!D:D, "NONE")</f>
        <v>Action</v>
      </c>
      <c r="H767" s="9">
        <v>10217</v>
      </c>
      <c r="I767" s="10">
        <v>44896</v>
      </c>
      <c r="J767" s="9" t="str">
        <v>c324f9b4</v>
      </c>
      <c r="K767" s="9" t="str">
        <v>Tamil</v>
      </c>
      <c r="L767" s="9" t="str">
        <v>Sci-Fi</v>
      </c>
    </row>
    <row r="768" spans="1:12" x14ac:dyDescent="0.3">
      <c r="A768" s="9">
        <v>10073</v>
      </c>
      <c r="B768" s="10">
        <v>45323</v>
      </c>
      <c r="C768" s="9" t="str">
        <v>7fd28e87</v>
      </c>
      <c r="D768" s="9" t="str">
        <f>_xlfn.XLOOKUP(C768, Content!A:A, Content!C:C, "NONE")</f>
        <v>Malayalam</v>
      </c>
      <c r="E768" s="9" t="str">
        <f>_xlfn.XLOOKUP(C768, Content!A:A, Content!D:D, "NONE")</f>
        <v>Romance</v>
      </c>
      <c r="H768" s="9">
        <v>10219</v>
      </c>
      <c r="I768" s="10">
        <v>44805</v>
      </c>
      <c r="J768" s="9" t="str">
        <v>9c8c4c67</v>
      </c>
      <c r="K768" s="9" t="str">
        <v>English</v>
      </c>
      <c r="L768" s="9" t="str">
        <v>Horror</v>
      </c>
    </row>
    <row r="769" spans="1:12" x14ac:dyDescent="0.3">
      <c r="A769" s="9">
        <v>10073</v>
      </c>
      <c r="B769" s="10">
        <v>44562</v>
      </c>
      <c r="C769" s="9" t="str">
        <v>af4e0c6c</v>
      </c>
      <c r="D769" s="9" t="str">
        <f>_xlfn.XLOOKUP(C769, Content!A:A, Content!C:C, "NONE")</f>
        <v>Tamil</v>
      </c>
      <c r="E769" s="9" t="str">
        <f>_xlfn.XLOOKUP(C769, Content!A:A, Content!D:D, "NONE")</f>
        <v>Drama</v>
      </c>
      <c r="H769" s="9">
        <v>10219</v>
      </c>
      <c r="I769" s="10">
        <v>44805</v>
      </c>
      <c r="J769" s="9" t="str">
        <v>8ce0be18</v>
      </c>
      <c r="K769" s="9" t="str">
        <v>Telugu</v>
      </c>
      <c r="L769" s="9" t="str">
        <v>Horror</v>
      </c>
    </row>
    <row r="770" spans="1:12" x14ac:dyDescent="0.3">
      <c r="A770" s="9">
        <v>10073</v>
      </c>
      <c r="B770" s="10">
        <v>45108</v>
      </c>
      <c r="C770" s="9" t="str">
        <v>e9c2f251</v>
      </c>
      <c r="D770" s="9" t="str">
        <f>_xlfn.XLOOKUP(C770, Content!A:A, Content!C:C, "NONE")</f>
        <v>Telugu</v>
      </c>
      <c r="E770" s="9" t="str">
        <f>_xlfn.XLOOKUP(C770, Content!A:A, Content!D:D, "NONE")</f>
        <v>Sci-Fi</v>
      </c>
      <c r="H770" s="9">
        <v>10219</v>
      </c>
      <c r="I770" s="10">
        <v>44805</v>
      </c>
      <c r="J770" s="9" t="str">
        <v>566c44a8</v>
      </c>
      <c r="K770" s="9" t="str">
        <v>Tamil</v>
      </c>
      <c r="L770" s="9" t="str">
        <v>Sci-Fi</v>
      </c>
    </row>
    <row r="771" spans="1:12" x14ac:dyDescent="0.3">
      <c r="A771" s="9">
        <v>10073</v>
      </c>
      <c r="B771" s="10">
        <v>44774</v>
      </c>
      <c r="C771" s="9" t="str">
        <v>f82d44ce</v>
      </c>
      <c r="D771" s="9" t="str">
        <f>_xlfn.XLOOKUP(C771, Content!A:A, Content!C:C, "NONE")</f>
        <v>Telugu</v>
      </c>
      <c r="E771" s="9" t="str">
        <f>_xlfn.XLOOKUP(C771, Content!A:A, Content!D:D, "NONE")</f>
        <v>Sci-Fi</v>
      </c>
      <c r="H771" s="9">
        <v>10219</v>
      </c>
      <c r="I771" s="10">
        <v>44593</v>
      </c>
      <c r="J771" s="9" t="str">
        <v>4130ea10</v>
      </c>
      <c r="K771" s="9" t="str">
        <v>Kannada</v>
      </c>
      <c r="L771" s="9" t="str">
        <v>Horror</v>
      </c>
    </row>
    <row r="772" spans="1:12" x14ac:dyDescent="0.3">
      <c r="A772" s="9">
        <v>10073</v>
      </c>
      <c r="B772" s="10">
        <v>44593</v>
      </c>
      <c r="C772" s="9" t="str">
        <v>6fc6d737</v>
      </c>
      <c r="D772" s="9" t="str">
        <f>_xlfn.XLOOKUP(C772, Content!A:A, Content!C:C, "NONE")</f>
        <v>Malayalam</v>
      </c>
      <c r="E772" s="9" t="str">
        <f>_xlfn.XLOOKUP(C772, Content!A:A, Content!D:D, "NONE")</f>
        <v>Comedy</v>
      </c>
      <c r="H772" s="9">
        <v>10219</v>
      </c>
      <c r="I772" s="10">
        <v>44713</v>
      </c>
      <c r="J772" s="9" t="str">
        <v>2fa395f5</v>
      </c>
      <c r="K772" s="9" t="str">
        <v>Telugu</v>
      </c>
      <c r="L772" s="9" t="str">
        <v>Action</v>
      </c>
    </row>
    <row r="773" spans="1:12" x14ac:dyDescent="0.3">
      <c r="A773" s="9">
        <v>10073</v>
      </c>
      <c r="B773" s="10">
        <v>44713</v>
      </c>
      <c r="C773" s="9" t="str">
        <v>0cbc4720</v>
      </c>
      <c r="D773" s="9" t="str">
        <f>_xlfn.XLOOKUP(C773, Content!A:A, Content!C:C, "NONE")</f>
        <v>Hindi</v>
      </c>
      <c r="E773" s="9" t="str">
        <f>_xlfn.XLOOKUP(C773, Content!A:A, Content!D:D, "NONE")</f>
        <v>Sci-Fi</v>
      </c>
      <c r="H773" s="9">
        <v>10220</v>
      </c>
      <c r="I773" s="10">
        <v>44621</v>
      </c>
      <c r="J773" s="9" t="str">
        <v>fda707e0</v>
      </c>
      <c r="K773" s="9" t="str">
        <v>Tamil</v>
      </c>
      <c r="L773" s="9" t="str">
        <v>Documentary</v>
      </c>
    </row>
    <row r="774" spans="1:12" x14ac:dyDescent="0.3">
      <c r="A774" s="9">
        <v>10073</v>
      </c>
      <c r="B774" s="10">
        <v>44927</v>
      </c>
      <c r="C774" s="9" t="str">
        <v>6d98c117</v>
      </c>
      <c r="D774" s="9" t="str">
        <f>_xlfn.XLOOKUP(C774, Content!A:A, Content!C:C, "NONE")</f>
        <v>English</v>
      </c>
      <c r="E774" s="9" t="str">
        <f>_xlfn.XLOOKUP(C774, Content!A:A, Content!D:D, "NONE")</f>
        <v>Action</v>
      </c>
      <c r="H774" s="9">
        <v>10220</v>
      </c>
      <c r="I774" s="10">
        <v>44835</v>
      </c>
      <c r="J774" s="9" t="str">
        <v>07976026</v>
      </c>
      <c r="K774" s="9" t="str">
        <v>Malayalam</v>
      </c>
      <c r="L774" s="9" t="str">
        <v>Drama</v>
      </c>
    </row>
    <row r="775" spans="1:12" x14ac:dyDescent="0.3">
      <c r="A775" s="9">
        <v>10073</v>
      </c>
      <c r="B775" s="10">
        <v>45323</v>
      </c>
      <c r="C775" s="9" t="str">
        <v>7495495f</v>
      </c>
      <c r="D775" s="9" t="str">
        <f>_xlfn.XLOOKUP(C775, Content!A:A, Content!C:C, "NONE")</f>
        <v>Malayalam</v>
      </c>
      <c r="E775" s="9" t="str">
        <f>_xlfn.XLOOKUP(C775, Content!A:A, Content!D:D, "NONE")</f>
        <v>Horror</v>
      </c>
      <c r="H775" s="9">
        <v>10221</v>
      </c>
      <c r="I775" s="10">
        <v>44652</v>
      </c>
      <c r="J775" s="9" t="str">
        <v>c5c4fdf9</v>
      </c>
      <c r="K775" s="9" t="str">
        <v>Telugu</v>
      </c>
      <c r="L775" s="9" t="str">
        <v>Sci-Fi</v>
      </c>
    </row>
    <row r="776" spans="1:12" x14ac:dyDescent="0.3">
      <c r="A776" s="9">
        <v>10073</v>
      </c>
      <c r="B776" s="10">
        <v>45536</v>
      </c>
      <c r="C776" s="9" t="str">
        <v>586db896</v>
      </c>
      <c r="D776" s="9" t="str">
        <f>_xlfn.XLOOKUP(C776, Content!A:A, Content!C:C, "NONE")</f>
        <v>Tamil</v>
      </c>
      <c r="E776" s="9" t="str">
        <f>_xlfn.XLOOKUP(C776, Content!A:A, Content!D:D, "NONE")</f>
        <v>Sci-Fi</v>
      </c>
      <c r="H776" s="9">
        <v>10221</v>
      </c>
      <c r="I776" s="10">
        <v>44896</v>
      </c>
      <c r="J776" s="9" t="str">
        <v>07976026</v>
      </c>
      <c r="K776" s="9" t="str">
        <v>Malayalam</v>
      </c>
      <c r="L776" s="9" t="str">
        <v>Drama</v>
      </c>
    </row>
    <row r="777" spans="1:12" x14ac:dyDescent="0.3">
      <c r="A777" s="9">
        <v>10073</v>
      </c>
      <c r="B777" s="10">
        <v>45261</v>
      </c>
      <c r="C777" s="9" t="str">
        <v>9c8c4c67</v>
      </c>
      <c r="D777" s="9" t="str">
        <f>_xlfn.XLOOKUP(C777, Content!A:A, Content!C:C, "NONE")</f>
        <v>English</v>
      </c>
      <c r="E777" s="9" t="str">
        <f>_xlfn.XLOOKUP(C777, Content!A:A, Content!D:D, "NONE")</f>
        <v>Horror</v>
      </c>
      <c r="H777" s="9">
        <v>10221</v>
      </c>
      <c r="I777" s="10">
        <v>44621</v>
      </c>
      <c r="J777" s="9" t="str">
        <v>c324f9b4</v>
      </c>
      <c r="K777" s="9" t="str">
        <v>Tamil</v>
      </c>
      <c r="L777" s="9" t="str">
        <v>Sci-Fi</v>
      </c>
    </row>
    <row r="778" spans="1:12" x14ac:dyDescent="0.3">
      <c r="A778" s="9">
        <v>10073</v>
      </c>
      <c r="B778" s="10">
        <v>45231</v>
      </c>
      <c r="C778" s="9" t="str">
        <v>fcc640cb</v>
      </c>
      <c r="D778" s="9" t="str">
        <f>_xlfn.XLOOKUP(C778, Content!A:A, Content!C:C, "NONE")</f>
        <v>English</v>
      </c>
      <c r="E778" s="9" t="str">
        <f>_xlfn.XLOOKUP(C778, Content!A:A, Content!D:D, "NONE")</f>
        <v>Thriller</v>
      </c>
      <c r="H778" s="9">
        <v>10221</v>
      </c>
      <c r="I778" s="10">
        <v>44713</v>
      </c>
      <c r="J778" s="9" t="str">
        <v>40fb817f</v>
      </c>
      <c r="K778" s="9" t="str">
        <v>Kannada</v>
      </c>
      <c r="L778" s="9" t="str">
        <v>Thriller</v>
      </c>
    </row>
    <row r="779" spans="1:12" x14ac:dyDescent="0.3">
      <c r="A779" s="9">
        <v>10073</v>
      </c>
      <c r="B779" s="10">
        <v>45413</v>
      </c>
      <c r="C779" s="9" t="str">
        <v>ae026103</v>
      </c>
      <c r="D779" s="9" t="str">
        <f>_xlfn.XLOOKUP(C779, Content!A:A, Content!C:C, "NONE")</f>
        <v>Kannada</v>
      </c>
      <c r="E779" s="9" t="str">
        <f>_xlfn.XLOOKUP(C779, Content!A:A, Content!D:D, "NONE")</f>
        <v>Comedy</v>
      </c>
      <c r="H779" s="9">
        <v>10222</v>
      </c>
      <c r="I779" s="10">
        <v>44896</v>
      </c>
      <c r="J779" s="9" t="str">
        <v>07976026</v>
      </c>
      <c r="K779" s="9" t="str">
        <v>Malayalam</v>
      </c>
      <c r="L779" s="9" t="str">
        <v>Drama</v>
      </c>
    </row>
    <row r="780" spans="1:12" x14ac:dyDescent="0.3">
      <c r="A780" s="9">
        <v>10073</v>
      </c>
      <c r="B780" s="10">
        <v>45352</v>
      </c>
      <c r="C780" s="9" t="str">
        <v>2aac9072</v>
      </c>
      <c r="D780" s="9" t="str">
        <f>_xlfn.XLOOKUP(C780, Content!A:A, Content!C:C, "NONE")</f>
        <v>English</v>
      </c>
      <c r="E780" s="9" t="str">
        <f>_xlfn.XLOOKUP(C780, Content!A:A, Content!D:D, "NONE")</f>
        <v>Comedy</v>
      </c>
      <c r="H780" s="9">
        <v>10222</v>
      </c>
      <c r="I780" s="10">
        <v>44652</v>
      </c>
      <c r="J780" s="9" t="str">
        <v>420e1019</v>
      </c>
      <c r="K780" s="9" t="str">
        <v>Tamil</v>
      </c>
      <c r="L780" s="9" t="str">
        <v>Action</v>
      </c>
    </row>
    <row r="781" spans="1:12" x14ac:dyDescent="0.3">
      <c r="A781" s="9">
        <v>10074</v>
      </c>
      <c r="B781" s="10">
        <v>44713</v>
      </c>
      <c r="C781" s="9" t="str">
        <v>2e190b5a</v>
      </c>
      <c r="D781" s="9" t="str">
        <f>_xlfn.XLOOKUP(C781, Content!A:A, Content!C:C, "NONE")</f>
        <v>Tamil</v>
      </c>
      <c r="E781" s="9" t="str">
        <f>_xlfn.XLOOKUP(C781, Content!A:A, Content!D:D, "NONE")</f>
        <v>Drama</v>
      </c>
      <c r="H781" s="9">
        <v>10223</v>
      </c>
      <c r="I781" s="10">
        <v>44743</v>
      </c>
      <c r="J781" s="9" t="str">
        <v>7495495f</v>
      </c>
      <c r="K781" s="9" t="str">
        <v>Malayalam</v>
      </c>
      <c r="L781" s="9" t="str">
        <v>Horror</v>
      </c>
    </row>
    <row r="782" spans="1:12" x14ac:dyDescent="0.3">
      <c r="A782" s="9">
        <v>10074</v>
      </c>
      <c r="B782" s="10">
        <v>45627</v>
      </c>
      <c r="C782" s="9" t="str">
        <v>e2949854</v>
      </c>
      <c r="D782" s="9" t="str">
        <f>_xlfn.XLOOKUP(C782, Content!A:A, Content!C:C, "NONE")</f>
        <v>Malayalam</v>
      </c>
      <c r="E782" s="9" t="str">
        <f>_xlfn.XLOOKUP(C782, Content!A:A, Content!D:D, "NONE")</f>
        <v>Documentary</v>
      </c>
      <c r="H782" s="9">
        <v>10223</v>
      </c>
      <c r="I782" s="10">
        <v>44896</v>
      </c>
      <c r="J782" s="9" t="str">
        <v>5988d89d</v>
      </c>
      <c r="K782" s="9" t="str">
        <v>Hindi</v>
      </c>
      <c r="L782" s="9" t="str">
        <v>Sci-Fi</v>
      </c>
    </row>
    <row r="783" spans="1:12" x14ac:dyDescent="0.3">
      <c r="A783" s="9">
        <v>10074</v>
      </c>
      <c r="B783" s="10">
        <v>45292</v>
      </c>
      <c r="C783" s="9" t="str">
        <v>420e1019</v>
      </c>
      <c r="D783" s="9" t="str">
        <f>_xlfn.XLOOKUP(C783, Content!A:A, Content!C:C, "NONE")</f>
        <v>Tamil</v>
      </c>
      <c r="E783" s="9" t="str">
        <f>_xlfn.XLOOKUP(C783, Content!A:A, Content!D:D, "NONE")</f>
        <v>Action</v>
      </c>
      <c r="H783" s="9">
        <v>10223</v>
      </c>
      <c r="I783" s="10">
        <v>44774</v>
      </c>
      <c r="J783" s="9" t="str">
        <v>92becfc7</v>
      </c>
      <c r="K783" s="9" t="str">
        <v>Hindi</v>
      </c>
      <c r="L783" s="9" t="str">
        <v>Sci-Fi</v>
      </c>
    </row>
    <row r="784" spans="1:12" x14ac:dyDescent="0.3">
      <c r="A784" s="9">
        <v>10074</v>
      </c>
      <c r="B784" s="10">
        <v>45139</v>
      </c>
      <c r="C784" s="9" t="str">
        <v>8ab4abc6</v>
      </c>
      <c r="D784" s="9" t="str">
        <f>_xlfn.XLOOKUP(C784, Content!A:A, Content!C:C, "NONE")</f>
        <v>Kannada</v>
      </c>
      <c r="E784" s="9" t="str">
        <f>_xlfn.XLOOKUP(C784, Content!A:A, Content!D:D, "NONE")</f>
        <v>Drama</v>
      </c>
      <c r="H784" s="9">
        <v>10223</v>
      </c>
      <c r="I784" s="10">
        <v>44682</v>
      </c>
      <c r="J784" s="9" t="str">
        <v>7e543bc4</v>
      </c>
      <c r="K784" s="9" t="str">
        <v>Malayalam</v>
      </c>
      <c r="L784" s="9" t="str">
        <v>Drama</v>
      </c>
    </row>
    <row r="785" spans="1:12" x14ac:dyDescent="0.3">
      <c r="A785" s="9">
        <v>10074</v>
      </c>
      <c r="B785" s="10">
        <v>44593</v>
      </c>
      <c r="C785" s="9" t="str">
        <v>53dcee70</v>
      </c>
      <c r="D785" s="9" t="str">
        <f>_xlfn.XLOOKUP(C785, Content!A:A, Content!C:C, "NONE")</f>
        <v>Kannada</v>
      </c>
      <c r="E785" s="9" t="str">
        <f>_xlfn.XLOOKUP(C785, Content!A:A, Content!D:D, "NONE")</f>
        <v>Sci-Fi</v>
      </c>
      <c r="H785" s="9">
        <v>10223</v>
      </c>
      <c r="I785" s="10">
        <v>44743</v>
      </c>
      <c r="J785" s="9" t="str">
        <v>6d9b457c</v>
      </c>
      <c r="K785" s="9" t="str">
        <v>English</v>
      </c>
      <c r="L785" s="9" t="str">
        <v>Thriller</v>
      </c>
    </row>
    <row r="786" spans="1:12" x14ac:dyDescent="0.3">
      <c r="A786" s="9">
        <v>10074</v>
      </c>
      <c r="B786" s="10">
        <v>45474</v>
      </c>
      <c r="C786" s="9" t="str">
        <v>e0abb092</v>
      </c>
      <c r="D786" s="9" t="str">
        <f>_xlfn.XLOOKUP(C786, Content!A:A, Content!C:C, "NONE")</f>
        <v>Malayalam</v>
      </c>
      <c r="E786" s="9" t="str">
        <f>_xlfn.XLOOKUP(C786, Content!A:A, Content!D:D, "NONE")</f>
        <v>Documentary</v>
      </c>
      <c r="H786" s="9">
        <v>10225</v>
      </c>
      <c r="I786" s="10">
        <v>44652</v>
      </c>
      <c r="J786" s="9" t="str">
        <v>34ac25b9</v>
      </c>
      <c r="K786" s="9" t="str">
        <v>Kannada</v>
      </c>
      <c r="L786" s="9" t="str">
        <v>Documentary</v>
      </c>
    </row>
    <row r="787" spans="1:12" x14ac:dyDescent="0.3">
      <c r="A787" s="9">
        <v>10074</v>
      </c>
      <c r="B787" s="10">
        <v>45017</v>
      </c>
      <c r="C787" s="9" t="str">
        <v>92becfc7</v>
      </c>
      <c r="D787" s="9" t="str">
        <f>_xlfn.XLOOKUP(C787, Content!A:A, Content!C:C, "NONE")</f>
        <v>Hindi</v>
      </c>
      <c r="E787" s="9" t="str">
        <f>_xlfn.XLOOKUP(C787, Content!A:A, Content!D:D, "NONE")</f>
        <v>Sci-Fi</v>
      </c>
      <c r="H787" s="9">
        <v>10225</v>
      </c>
      <c r="I787" s="10">
        <v>44743</v>
      </c>
      <c r="J787" s="9" t="str">
        <v>566c44a8</v>
      </c>
      <c r="K787" s="9" t="str">
        <v>Tamil</v>
      </c>
      <c r="L787" s="9" t="str">
        <v>Sci-Fi</v>
      </c>
    </row>
    <row r="788" spans="1:12" x14ac:dyDescent="0.3">
      <c r="A788" s="9">
        <v>10074</v>
      </c>
      <c r="B788" s="10">
        <v>45261</v>
      </c>
      <c r="C788" s="9" t="str">
        <v>5c52d1ad</v>
      </c>
      <c r="D788" s="9" t="str">
        <f>_xlfn.XLOOKUP(C788, Content!A:A, Content!C:C, "NONE")</f>
        <v>Telugu</v>
      </c>
      <c r="E788" s="9" t="str">
        <f>_xlfn.XLOOKUP(C788, Content!A:A, Content!D:D, "NONE")</f>
        <v>Comedy</v>
      </c>
      <c r="H788" s="9">
        <v>10225</v>
      </c>
      <c r="I788" s="10">
        <v>44774</v>
      </c>
      <c r="J788" s="9" t="str">
        <v>591bdfe5</v>
      </c>
      <c r="K788" s="9" t="str">
        <v>Kannada</v>
      </c>
      <c r="L788" s="9" t="str">
        <v>Drama</v>
      </c>
    </row>
    <row r="789" spans="1:12" x14ac:dyDescent="0.3">
      <c r="A789" s="9">
        <v>10075</v>
      </c>
      <c r="B789" s="10">
        <v>44805</v>
      </c>
      <c r="C789" s="9" t="str">
        <v>e2949854</v>
      </c>
      <c r="D789" s="9" t="str">
        <f>_xlfn.XLOOKUP(C789, Content!A:A, Content!C:C, "NONE")</f>
        <v>Malayalam</v>
      </c>
      <c r="E789" s="9" t="str">
        <f>_xlfn.XLOOKUP(C789, Content!A:A, Content!D:D, "NONE")</f>
        <v>Documentary</v>
      </c>
      <c r="H789" s="9">
        <v>10225</v>
      </c>
      <c r="I789" s="10">
        <v>44621</v>
      </c>
      <c r="J789" s="9" t="str">
        <v>f83fb848</v>
      </c>
      <c r="K789" s="9" t="str">
        <v>Malayalam</v>
      </c>
      <c r="L789" s="9" t="str">
        <v>Sci-Fi</v>
      </c>
    </row>
    <row r="790" spans="1:12" x14ac:dyDescent="0.3">
      <c r="A790" s="9">
        <v>10075</v>
      </c>
      <c r="B790" s="10">
        <v>45352</v>
      </c>
      <c r="C790" s="9" t="str">
        <v>b9f74c1c</v>
      </c>
      <c r="D790" s="9" t="str">
        <f>_xlfn.XLOOKUP(C790, Content!A:A, Content!C:C, "NONE")</f>
        <v>Malayalam</v>
      </c>
      <c r="E790" s="9" t="str">
        <f>_xlfn.XLOOKUP(C790, Content!A:A, Content!D:D, "NONE")</f>
        <v>Comedy</v>
      </c>
      <c r="H790" s="9">
        <v>10226</v>
      </c>
      <c r="I790" s="10">
        <v>44593</v>
      </c>
      <c r="J790" s="9" t="str">
        <v>fc3255a1</v>
      </c>
      <c r="K790" s="9" t="str">
        <v>English</v>
      </c>
      <c r="L790" s="9" t="str">
        <v>Horror</v>
      </c>
    </row>
    <row r="791" spans="1:12" x14ac:dyDescent="0.3">
      <c r="A791" s="9">
        <v>10075</v>
      </c>
      <c r="B791" s="10">
        <v>44682</v>
      </c>
      <c r="C791" s="9" t="str">
        <v>18f2ed16</v>
      </c>
      <c r="D791" s="9" t="str">
        <f>_xlfn.XLOOKUP(C791, Content!A:A, Content!C:C, "NONE")</f>
        <v>Malayalam</v>
      </c>
      <c r="E791" s="9" t="str">
        <f>_xlfn.XLOOKUP(C791, Content!A:A, Content!D:D, "NONE")</f>
        <v>Comedy</v>
      </c>
      <c r="H791" s="9">
        <v>10226</v>
      </c>
      <c r="I791" s="10">
        <v>44682</v>
      </c>
      <c r="J791" s="9" t="str">
        <v>982b8061</v>
      </c>
      <c r="K791" s="9" t="str">
        <v>Malayalam</v>
      </c>
      <c r="L791" s="9" t="str">
        <v>Comedy</v>
      </c>
    </row>
    <row r="792" spans="1:12" x14ac:dyDescent="0.3">
      <c r="A792" s="9">
        <v>10075</v>
      </c>
      <c r="B792" s="10">
        <v>44866</v>
      </c>
      <c r="C792" s="9" t="str">
        <v>e9c2f251</v>
      </c>
      <c r="D792" s="9" t="str">
        <f>_xlfn.XLOOKUP(C792, Content!A:A, Content!C:C, "NONE")</f>
        <v>Telugu</v>
      </c>
      <c r="E792" s="9" t="str">
        <f>_xlfn.XLOOKUP(C792, Content!A:A, Content!D:D, "NONE")</f>
        <v>Sci-Fi</v>
      </c>
      <c r="H792" s="9">
        <v>10227</v>
      </c>
      <c r="I792" s="10">
        <v>44593</v>
      </c>
      <c r="J792" s="9" t="str">
        <v>c9f9dfdb</v>
      </c>
      <c r="K792" s="9" t="str">
        <v>Kannada</v>
      </c>
      <c r="L792" s="9" t="str">
        <v>Horror</v>
      </c>
    </row>
    <row r="793" spans="1:12" x14ac:dyDescent="0.3">
      <c r="A793" s="9">
        <v>10075</v>
      </c>
      <c r="B793" s="10">
        <v>45078</v>
      </c>
      <c r="C793" s="9" t="str">
        <v>10101146</v>
      </c>
      <c r="D793" s="9" t="str">
        <f>_xlfn.XLOOKUP(C793, Content!A:A, Content!C:C, "NONE")</f>
        <v>Telugu</v>
      </c>
      <c r="E793" s="9" t="str">
        <f>_xlfn.XLOOKUP(C793, Content!A:A, Content!D:D, "NONE")</f>
        <v>Comedy</v>
      </c>
      <c r="H793" s="9">
        <v>10227</v>
      </c>
      <c r="I793" s="10">
        <v>44562</v>
      </c>
      <c r="J793" s="9" t="str">
        <v>982b8061</v>
      </c>
      <c r="K793" s="9" t="str">
        <v>Malayalam</v>
      </c>
      <c r="L793" s="9" t="str">
        <v>Comedy</v>
      </c>
    </row>
    <row r="794" spans="1:12" x14ac:dyDescent="0.3">
      <c r="A794" s="9">
        <v>10075</v>
      </c>
      <c r="B794" s="10">
        <v>44805</v>
      </c>
      <c r="C794" s="9" t="str">
        <v>8ce0be18</v>
      </c>
      <c r="D794" s="9" t="str">
        <f>_xlfn.XLOOKUP(C794, Content!A:A, Content!C:C, "NONE")</f>
        <v>Telugu</v>
      </c>
      <c r="E794" s="9" t="str">
        <f>_xlfn.XLOOKUP(C794, Content!A:A, Content!D:D, "NONE")</f>
        <v>Horror</v>
      </c>
      <c r="H794" s="9">
        <v>10227</v>
      </c>
      <c r="I794" s="10">
        <v>44682</v>
      </c>
      <c r="J794" s="9" t="str">
        <v>2fa395f5</v>
      </c>
      <c r="K794" s="9" t="str">
        <v>Telugu</v>
      </c>
      <c r="L794" s="9" t="str">
        <v>Action</v>
      </c>
    </row>
    <row r="795" spans="1:12" x14ac:dyDescent="0.3">
      <c r="A795" s="9">
        <v>10075</v>
      </c>
      <c r="B795" s="10">
        <v>45200</v>
      </c>
      <c r="C795" s="9" t="str">
        <v>07976026</v>
      </c>
      <c r="D795" s="9" t="str">
        <f>_xlfn.XLOOKUP(C795, Content!A:A, Content!C:C, "NONE")</f>
        <v>Malayalam</v>
      </c>
      <c r="E795" s="9" t="str">
        <f>_xlfn.XLOOKUP(C795, Content!A:A, Content!D:D, "NONE")</f>
        <v>Drama</v>
      </c>
      <c r="H795" s="9">
        <v>10227</v>
      </c>
      <c r="I795" s="10">
        <v>44835</v>
      </c>
      <c r="J795" s="9" t="str">
        <v>ae026103</v>
      </c>
      <c r="K795" s="9" t="str">
        <v>Kannada</v>
      </c>
      <c r="L795" s="9" t="str">
        <v>Comedy</v>
      </c>
    </row>
    <row r="796" spans="1:12" x14ac:dyDescent="0.3">
      <c r="A796" s="9">
        <v>10075</v>
      </c>
      <c r="B796" s="10">
        <v>44986</v>
      </c>
      <c r="C796" s="9" t="str">
        <v>1187d074</v>
      </c>
      <c r="D796" s="9" t="str">
        <f>_xlfn.XLOOKUP(C796, Content!A:A, Content!C:C, "NONE")</f>
        <v>English</v>
      </c>
      <c r="E796" s="9" t="str">
        <f>_xlfn.XLOOKUP(C796, Content!A:A, Content!D:D, "NONE")</f>
        <v>Horror</v>
      </c>
      <c r="H796" s="9">
        <v>10227</v>
      </c>
      <c r="I796" s="10">
        <v>44774</v>
      </c>
      <c r="J796" s="9" t="str">
        <v>d71466ea</v>
      </c>
      <c r="K796" s="9" t="str">
        <v>Malayalam</v>
      </c>
      <c r="L796" s="9" t="str">
        <v>Comedy</v>
      </c>
    </row>
    <row r="797" spans="1:12" x14ac:dyDescent="0.3">
      <c r="A797" s="9">
        <v>10075</v>
      </c>
      <c r="B797" s="10">
        <v>45627</v>
      </c>
      <c r="C797" s="9" t="str">
        <v>af4e0c6c</v>
      </c>
      <c r="D797" s="9" t="str">
        <f>_xlfn.XLOOKUP(C797, Content!A:A, Content!C:C, "NONE")</f>
        <v>Tamil</v>
      </c>
      <c r="E797" s="9" t="str">
        <f>_xlfn.XLOOKUP(C797, Content!A:A, Content!D:D, "NONE")</f>
        <v>Drama</v>
      </c>
      <c r="H797" s="9">
        <v>10227</v>
      </c>
      <c r="I797" s="10">
        <v>44835</v>
      </c>
      <c r="J797" s="9" t="str">
        <v>4130ea10</v>
      </c>
      <c r="K797" s="9" t="str">
        <v>Kannada</v>
      </c>
      <c r="L797" s="9" t="str">
        <v>Horror</v>
      </c>
    </row>
    <row r="798" spans="1:12" x14ac:dyDescent="0.3">
      <c r="A798" s="9">
        <v>10075</v>
      </c>
      <c r="B798" s="10">
        <v>44805</v>
      </c>
      <c r="C798" s="9" t="str">
        <v>6cec19a5</v>
      </c>
      <c r="D798" s="9" t="str">
        <f>_xlfn.XLOOKUP(C798, Content!A:A, Content!C:C, "NONE")</f>
        <v>Malayalam</v>
      </c>
      <c r="E798" s="9" t="str">
        <f>_xlfn.XLOOKUP(C798, Content!A:A, Content!D:D, "NONE")</f>
        <v>Drama</v>
      </c>
      <c r="H798" s="9">
        <v>10228</v>
      </c>
      <c r="I798" s="10">
        <v>44774</v>
      </c>
      <c r="J798" s="9" t="str">
        <v>e24dee1d</v>
      </c>
      <c r="K798" s="9" t="str">
        <v>Telugu</v>
      </c>
      <c r="L798" s="9" t="str">
        <v>Documentary</v>
      </c>
    </row>
    <row r="799" spans="1:12" x14ac:dyDescent="0.3">
      <c r="A799" s="9">
        <v>10075</v>
      </c>
      <c r="B799" s="10">
        <v>45261</v>
      </c>
      <c r="C799" s="9" t="str">
        <v>3abe3a47</v>
      </c>
      <c r="D799" s="9" t="str">
        <f>_xlfn.XLOOKUP(C799, Content!A:A, Content!C:C, "NONE")</f>
        <v>English</v>
      </c>
      <c r="E799" s="9" t="str">
        <f>_xlfn.XLOOKUP(C799, Content!A:A, Content!D:D, "NONE")</f>
        <v>Romance</v>
      </c>
      <c r="H799" s="9">
        <v>10228</v>
      </c>
      <c r="I799" s="10">
        <v>44896</v>
      </c>
      <c r="J799" s="9" t="str">
        <v>92becfc7</v>
      </c>
      <c r="K799" s="9" t="str">
        <v>Hindi</v>
      </c>
      <c r="L799" s="9" t="str">
        <v>Sci-Fi</v>
      </c>
    </row>
    <row r="800" spans="1:12" x14ac:dyDescent="0.3">
      <c r="A800" s="9">
        <v>10075</v>
      </c>
      <c r="B800" s="10">
        <v>44896</v>
      </c>
      <c r="C800" s="9" t="str">
        <v>044707f1</v>
      </c>
      <c r="D800" s="9" t="str">
        <f>_xlfn.XLOOKUP(C800, Content!A:A, Content!C:C, "NONE")</f>
        <v>Kannada</v>
      </c>
      <c r="E800" s="9" t="str">
        <f>_xlfn.XLOOKUP(C800, Content!A:A, Content!D:D, "NONE")</f>
        <v>Action</v>
      </c>
      <c r="H800" s="9">
        <v>10228</v>
      </c>
      <c r="I800" s="10">
        <v>44593</v>
      </c>
      <c r="J800" s="9" t="str">
        <v>d71466ea</v>
      </c>
      <c r="K800" s="9" t="str">
        <v>Malayalam</v>
      </c>
      <c r="L800" s="9" t="str">
        <v>Comedy</v>
      </c>
    </row>
    <row r="801" spans="1:12" x14ac:dyDescent="0.3">
      <c r="A801" s="9">
        <v>10075</v>
      </c>
      <c r="B801" s="10">
        <v>44835</v>
      </c>
      <c r="C801" s="9" t="str">
        <v>ae026103</v>
      </c>
      <c r="D801" s="9" t="str">
        <f>_xlfn.XLOOKUP(C801, Content!A:A, Content!C:C, "NONE")</f>
        <v>Kannada</v>
      </c>
      <c r="E801" s="9" t="str">
        <f>_xlfn.XLOOKUP(C801, Content!A:A, Content!D:D, "NONE")</f>
        <v>Comedy</v>
      </c>
      <c r="H801" s="9">
        <v>10228</v>
      </c>
      <c r="I801" s="10">
        <v>44652</v>
      </c>
      <c r="J801" s="9" t="str">
        <v>fda707e0</v>
      </c>
      <c r="K801" s="9" t="str">
        <v>Tamil</v>
      </c>
      <c r="L801" s="9" t="str">
        <v>Documentary</v>
      </c>
    </row>
    <row r="802" spans="1:12" x14ac:dyDescent="0.3">
      <c r="A802" s="9">
        <v>10075</v>
      </c>
      <c r="B802" s="10">
        <v>44713</v>
      </c>
      <c r="C802" s="9" t="str">
        <v>9c8c4c67</v>
      </c>
      <c r="D802" s="9" t="str">
        <f>_xlfn.XLOOKUP(C802, Content!A:A, Content!C:C, "NONE")</f>
        <v>English</v>
      </c>
      <c r="E802" s="9" t="str">
        <f>_xlfn.XLOOKUP(C802, Content!A:A, Content!D:D, "NONE")</f>
        <v>Horror</v>
      </c>
      <c r="H802" s="9">
        <v>10228</v>
      </c>
      <c r="I802" s="10">
        <v>44682</v>
      </c>
      <c r="J802" s="9" t="str">
        <v>618d5c47</v>
      </c>
      <c r="K802" s="9" t="str">
        <v>Hindi</v>
      </c>
      <c r="L802" s="9" t="str">
        <v>Documentary</v>
      </c>
    </row>
    <row r="803" spans="1:12" x14ac:dyDescent="0.3">
      <c r="A803" s="9">
        <v>10075</v>
      </c>
      <c r="B803" s="10">
        <v>45383</v>
      </c>
      <c r="C803" s="9" t="str">
        <v>0be1e40e</v>
      </c>
      <c r="D803" s="9" t="str">
        <f>_xlfn.XLOOKUP(C803, Content!A:A, Content!C:C, "NONE")</f>
        <v>Telugu</v>
      </c>
      <c r="E803" s="9" t="str">
        <f>_xlfn.XLOOKUP(C803, Content!A:A, Content!D:D, "NONE")</f>
        <v>Drama</v>
      </c>
      <c r="H803" s="9">
        <v>10228</v>
      </c>
      <c r="I803" s="10">
        <v>44713</v>
      </c>
      <c r="J803" s="9" t="str">
        <v>53dcee70</v>
      </c>
      <c r="K803" s="9" t="str">
        <v>Kannada</v>
      </c>
      <c r="L803" s="9" t="str">
        <v>Sci-Fi</v>
      </c>
    </row>
    <row r="804" spans="1:12" x14ac:dyDescent="0.3">
      <c r="A804" s="9">
        <v>10076</v>
      </c>
      <c r="B804" s="10">
        <v>44958</v>
      </c>
      <c r="C804" s="9" t="str">
        <v>e0abb092</v>
      </c>
      <c r="D804" s="9" t="str">
        <f>_xlfn.XLOOKUP(C804, Content!A:A, Content!C:C, "NONE")</f>
        <v>Malayalam</v>
      </c>
      <c r="E804" s="9" t="str">
        <f>_xlfn.XLOOKUP(C804, Content!A:A, Content!D:D, "NONE")</f>
        <v>Documentary</v>
      </c>
      <c r="H804" s="9">
        <v>10229</v>
      </c>
      <c r="I804" s="10">
        <v>44713</v>
      </c>
      <c r="J804" s="9" t="str">
        <v>0be1e40e</v>
      </c>
      <c r="K804" s="9" t="str">
        <v>Telugu</v>
      </c>
      <c r="L804" s="9" t="str">
        <v>Drama</v>
      </c>
    </row>
    <row r="805" spans="1:12" x14ac:dyDescent="0.3">
      <c r="A805" s="9">
        <v>10076</v>
      </c>
      <c r="B805" s="10">
        <v>44713</v>
      </c>
      <c r="C805" s="9" t="str">
        <v>044707f1</v>
      </c>
      <c r="D805" s="9" t="str">
        <f>_xlfn.XLOOKUP(C805, Content!A:A, Content!C:C, "NONE")</f>
        <v>Kannada</v>
      </c>
      <c r="E805" s="9" t="str">
        <f>_xlfn.XLOOKUP(C805, Content!A:A, Content!D:D, "NONE")</f>
        <v>Action</v>
      </c>
      <c r="H805" s="9">
        <v>10229</v>
      </c>
      <c r="I805" s="10">
        <v>44774</v>
      </c>
      <c r="J805" s="9" t="str">
        <v>607da286</v>
      </c>
      <c r="K805" s="9" t="str">
        <v>Kannada</v>
      </c>
      <c r="L805" s="9" t="str">
        <v>Drama</v>
      </c>
    </row>
    <row r="806" spans="1:12" x14ac:dyDescent="0.3">
      <c r="A806" s="9">
        <v>10076</v>
      </c>
      <c r="B806" s="10">
        <v>45536</v>
      </c>
      <c r="C806" s="9" t="str">
        <v>e2949854</v>
      </c>
      <c r="D806" s="9" t="str">
        <f>_xlfn.XLOOKUP(C806, Content!A:A, Content!C:C, "NONE")</f>
        <v>Malayalam</v>
      </c>
      <c r="E806" s="9" t="str">
        <f>_xlfn.XLOOKUP(C806, Content!A:A, Content!D:D, "NONE")</f>
        <v>Documentary</v>
      </c>
      <c r="H806" s="9">
        <v>10229</v>
      </c>
      <c r="I806" s="10">
        <v>44866</v>
      </c>
      <c r="J806" s="9" t="str">
        <v>982b8061</v>
      </c>
      <c r="K806" s="9" t="str">
        <v>Malayalam</v>
      </c>
      <c r="L806" s="9" t="str">
        <v>Comedy</v>
      </c>
    </row>
    <row r="807" spans="1:12" x14ac:dyDescent="0.3">
      <c r="A807" s="9">
        <v>10076</v>
      </c>
      <c r="B807" s="10">
        <v>44562</v>
      </c>
      <c r="C807" s="9" t="str">
        <v>18f2ed16</v>
      </c>
      <c r="D807" s="9" t="str">
        <f>_xlfn.XLOOKUP(C807, Content!A:A, Content!C:C, "NONE")</f>
        <v>Malayalam</v>
      </c>
      <c r="E807" s="9" t="str">
        <f>_xlfn.XLOOKUP(C807, Content!A:A, Content!D:D, "NONE")</f>
        <v>Comedy</v>
      </c>
      <c r="H807" s="9">
        <v>10230</v>
      </c>
      <c r="I807" s="10">
        <v>44713</v>
      </c>
      <c r="J807" s="9" t="str">
        <v>d71466ea</v>
      </c>
      <c r="K807" s="9" t="str">
        <v>Malayalam</v>
      </c>
      <c r="L807" s="9" t="str">
        <v>Comedy</v>
      </c>
    </row>
    <row r="808" spans="1:12" x14ac:dyDescent="0.3">
      <c r="A808" s="9">
        <v>10076</v>
      </c>
      <c r="B808" s="10">
        <v>44866</v>
      </c>
      <c r="C808" s="9" t="str">
        <v>591bdfe5</v>
      </c>
      <c r="D808" s="9" t="str">
        <f>_xlfn.XLOOKUP(C808, Content!A:A, Content!C:C, "NONE")</f>
        <v>Kannada</v>
      </c>
      <c r="E808" s="9" t="str">
        <f>_xlfn.XLOOKUP(C808, Content!A:A, Content!D:D, "NONE")</f>
        <v>Drama</v>
      </c>
      <c r="H808" s="9">
        <v>10230</v>
      </c>
      <c r="I808" s="10">
        <v>44896</v>
      </c>
      <c r="J808" s="9" t="str">
        <v>40fb817f</v>
      </c>
      <c r="K808" s="9" t="str">
        <v>Kannada</v>
      </c>
      <c r="L808" s="9" t="str">
        <v>Thriller</v>
      </c>
    </row>
    <row r="809" spans="1:12" x14ac:dyDescent="0.3">
      <c r="A809" s="9">
        <v>10076</v>
      </c>
      <c r="B809" s="10">
        <v>45474</v>
      </c>
      <c r="C809" s="9" t="str">
        <v>e24dee1d</v>
      </c>
      <c r="D809" s="9" t="str">
        <f>_xlfn.XLOOKUP(C809, Content!A:A, Content!C:C, "NONE")</f>
        <v>Telugu</v>
      </c>
      <c r="E809" s="9" t="str">
        <f>_xlfn.XLOOKUP(C809, Content!A:A, Content!D:D, "NONE")</f>
        <v>Documentary</v>
      </c>
      <c r="H809" s="9">
        <v>10230</v>
      </c>
      <c r="I809" s="10">
        <v>44774</v>
      </c>
      <c r="J809" s="9" t="str">
        <v>6fc6d737</v>
      </c>
      <c r="K809" s="9" t="str">
        <v>Malayalam</v>
      </c>
      <c r="L809" s="9" t="str">
        <v>Comedy</v>
      </c>
    </row>
    <row r="810" spans="1:12" x14ac:dyDescent="0.3">
      <c r="A810" s="9">
        <v>10076</v>
      </c>
      <c r="B810" s="10">
        <v>44743</v>
      </c>
      <c r="C810" s="9" t="str">
        <v>53dcee70</v>
      </c>
      <c r="D810" s="9" t="str">
        <f>_xlfn.XLOOKUP(C810, Content!A:A, Content!C:C, "NONE")</f>
        <v>Kannada</v>
      </c>
      <c r="E810" s="9" t="str">
        <f>_xlfn.XLOOKUP(C810, Content!A:A, Content!D:D, "NONE")</f>
        <v>Sci-Fi</v>
      </c>
      <c r="H810" s="9">
        <v>10230</v>
      </c>
      <c r="I810" s="10">
        <v>44562</v>
      </c>
      <c r="J810" s="9" t="str">
        <v>591bdfe5</v>
      </c>
      <c r="K810" s="9" t="str">
        <v>Kannada</v>
      </c>
      <c r="L810" s="9" t="str">
        <v>Drama</v>
      </c>
    </row>
    <row r="811" spans="1:12" x14ac:dyDescent="0.3">
      <c r="A811" s="9">
        <v>10076</v>
      </c>
      <c r="B811" s="10">
        <v>45536</v>
      </c>
      <c r="C811" s="9" t="str">
        <v>2e190b5a</v>
      </c>
      <c r="D811" s="9" t="str">
        <f>_xlfn.XLOOKUP(C811, Content!A:A, Content!C:C, "NONE")</f>
        <v>Tamil</v>
      </c>
      <c r="E811" s="9" t="str">
        <f>_xlfn.XLOOKUP(C811, Content!A:A, Content!D:D, "NONE")</f>
        <v>Drama</v>
      </c>
      <c r="H811" s="9">
        <v>10230</v>
      </c>
      <c r="I811" s="10">
        <v>44866</v>
      </c>
      <c r="J811" s="9" t="str">
        <v>982b8061</v>
      </c>
      <c r="K811" s="9" t="str">
        <v>Malayalam</v>
      </c>
      <c r="L811" s="9" t="str">
        <v>Comedy</v>
      </c>
    </row>
    <row r="812" spans="1:12" x14ac:dyDescent="0.3">
      <c r="A812" s="9">
        <v>10076</v>
      </c>
      <c r="B812" s="10">
        <v>45444</v>
      </c>
      <c r="C812" s="9" t="str">
        <v>586db896</v>
      </c>
      <c r="D812" s="9" t="str">
        <f>_xlfn.XLOOKUP(C812, Content!A:A, Content!C:C, "NONE")</f>
        <v>Tamil</v>
      </c>
      <c r="E812" s="9" t="str">
        <f>_xlfn.XLOOKUP(C812, Content!A:A, Content!D:D, "NONE")</f>
        <v>Sci-Fi</v>
      </c>
      <c r="H812" s="9">
        <v>10230</v>
      </c>
      <c r="I812" s="10">
        <v>44866</v>
      </c>
      <c r="J812" s="9" t="str">
        <v>7bc7f2c7</v>
      </c>
      <c r="K812" s="9" t="str">
        <v>Tamil</v>
      </c>
      <c r="L812" s="9" t="str">
        <v>Drama</v>
      </c>
    </row>
    <row r="813" spans="1:12" x14ac:dyDescent="0.3">
      <c r="A813" s="9">
        <v>10076</v>
      </c>
      <c r="B813" s="10">
        <v>45108</v>
      </c>
      <c r="C813" s="9" t="str">
        <v>f1c74cb8</v>
      </c>
      <c r="D813" s="9" t="str">
        <f>_xlfn.XLOOKUP(C813, Content!A:A, Content!C:C, "NONE")</f>
        <v>Kannada</v>
      </c>
      <c r="E813" s="9" t="str">
        <f>_xlfn.XLOOKUP(C813, Content!A:A, Content!D:D, "NONE")</f>
        <v>Action</v>
      </c>
      <c r="H813" s="9">
        <v>10231</v>
      </c>
      <c r="I813" s="10">
        <v>44682</v>
      </c>
      <c r="J813" s="9" t="str">
        <v>2aac9072</v>
      </c>
      <c r="K813" s="9" t="str">
        <v>English</v>
      </c>
      <c r="L813" s="9" t="str">
        <v>Comedy</v>
      </c>
    </row>
    <row r="814" spans="1:12" x14ac:dyDescent="0.3">
      <c r="A814" s="9">
        <v>10076</v>
      </c>
      <c r="B814" s="10">
        <v>44774</v>
      </c>
      <c r="C814" s="9" t="str">
        <v>92becfc7</v>
      </c>
      <c r="D814" s="9" t="str">
        <f>_xlfn.XLOOKUP(C814, Content!A:A, Content!C:C, "NONE")</f>
        <v>Hindi</v>
      </c>
      <c r="E814" s="9" t="str">
        <f>_xlfn.XLOOKUP(C814, Content!A:A, Content!D:D, "NONE")</f>
        <v>Sci-Fi</v>
      </c>
      <c r="H814" s="9">
        <v>10231</v>
      </c>
      <c r="I814" s="10">
        <v>44621</v>
      </c>
      <c r="J814" s="9" t="str">
        <v>982b8061</v>
      </c>
      <c r="K814" s="9" t="str">
        <v>Malayalam</v>
      </c>
      <c r="L814" s="9" t="str">
        <v>Comedy</v>
      </c>
    </row>
    <row r="815" spans="1:12" x14ac:dyDescent="0.3">
      <c r="A815" s="9">
        <v>10076</v>
      </c>
      <c r="B815" s="10">
        <v>45413</v>
      </c>
      <c r="C815" s="9" t="str">
        <v>67b09f1b</v>
      </c>
      <c r="D815" s="9" t="str">
        <f>_xlfn.XLOOKUP(C815, Content!A:A, Content!C:C, "NONE")</f>
        <v>English</v>
      </c>
      <c r="E815" s="9" t="str">
        <f>_xlfn.XLOOKUP(C815, Content!A:A, Content!D:D, "NONE")</f>
        <v>Horror</v>
      </c>
      <c r="H815" s="9">
        <v>10231</v>
      </c>
      <c r="I815" s="10">
        <v>44621</v>
      </c>
      <c r="J815" s="9" t="str">
        <v>af4e0c6c</v>
      </c>
      <c r="K815" s="9" t="str">
        <v>Tamil</v>
      </c>
      <c r="L815" s="9" t="str">
        <v>Drama</v>
      </c>
    </row>
    <row r="816" spans="1:12" x14ac:dyDescent="0.3">
      <c r="A816" s="9">
        <v>10076</v>
      </c>
      <c r="B816" s="10">
        <v>44927</v>
      </c>
      <c r="C816" s="9" t="str">
        <v>c5000cc1</v>
      </c>
      <c r="D816" s="9" t="str">
        <f>_xlfn.XLOOKUP(C816, Content!A:A, Content!C:C, "NONE")</f>
        <v>Malayalam</v>
      </c>
      <c r="E816" s="9" t="str">
        <f>_xlfn.XLOOKUP(C816, Content!A:A, Content!D:D, "NONE")</f>
        <v>Comedy</v>
      </c>
      <c r="H816" s="9">
        <v>10231</v>
      </c>
      <c r="I816" s="10">
        <v>44713</v>
      </c>
      <c r="J816" s="9" t="str">
        <v>fe8686d0</v>
      </c>
      <c r="K816" s="9" t="str">
        <v>Telugu</v>
      </c>
      <c r="L816" s="9" t="str">
        <v>Horror</v>
      </c>
    </row>
    <row r="817" spans="1:12" x14ac:dyDescent="0.3">
      <c r="A817" s="9">
        <v>10077</v>
      </c>
      <c r="B817" s="10">
        <v>44682</v>
      </c>
      <c r="C817" s="9" t="str">
        <v>9452bf77</v>
      </c>
      <c r="D817" s="9" t="str">
        <f>_xlfn.XLOOKUP(C817, Content!A:A, Content!C:C, "NONE")</f>
        <v>English</v>
      </c>
      <c r="E817" s="9" t="str">
        <f>_xlfn.XLOOKUP(C817, Content!A:A, Content!D:D, "NONE")</f>
        <v>Horror</v>
      </c>
      <c r="H817" s="9">
        <v>10231</v>
      </c>
      <c r="I817" s="10">
        <v>44896</v>
      </c>
      <c r="J817" s="9" t="str">
        <v>74c9ff93</v>
      </c>
      <c r="K817" s="9" t="str">
        <v>English</v>
      </c>
      <c r="L817" s="9" t="str">
        <v>Horror</v>
      </c>
    </row>
    <row r="818" spans="1:12" x14ac:dyDescent="0.3">
      <c r="A818" s="9">
        <v>10077</v>
      </c>
      <c r="B818" s="10">
        <v>45323</v>
      </c>
      <c r="C818" s="9" t="str">
        <v>cc777b0c</v>
      </c>
      <c r="D818" s="9" t="str">
        <f>_xlfn.XLOOKUP(C818, Content!A:A, Content!C:C, "NONE")</f>
        <v>Hindi</v>
      </c>
      <c r="E818" s="9" t="str">
        <f>_xlfn.XLOOKUP(C818, Content!A:A, Content!D:D, "NONE")</f>
        <v>Thriller</v>
      </c>
      <c r="H818" s="9">
        <v>10231</v>
      </c>
      <c r="I818" s="10">
        <v>44682</v>
      </c>
      <c r="J818" s="9" t="str">
        <v>cc9d9893</v>
      </c>
      <c r="K818" s="9" t="str">
        <v>Malayalam</v>
      </c>
      <c r="L818" s="9" t="str">
        <v>Action</v>
      </c>
    </row>
    <row r="819" spans="1:12" x14ac:dyDescent="0.3">
      <c r="A819" s="9">
        <v>10077</v>
      </c>
      <c r="B819" s="10">
        <v>45078</v>
      </c>
      <c r="C819" s="9" t="str">
        <v>982b8061</v>
      </c>
      <c r="D819" s="9" t="str">
        <f>_xlfn.XLOOKUP(C819, Content!A:A, Content!C:C, "NONE")</f>
        <v>Malayalam</v>
      </c>
      <c r="E819" s="9" t="str">
        <f>_xlfn.XLOOKUP(C819, Content!A:A, Content!D:D, "NONE")</f>
        <v>Comedy</v>
      </c>
      <c r="H819" s="9">
        <v>10232</v>
      </c>
      <c r="I819" s="10">
        <v>44562</v>
      </c>
      <c r="J819" s="9" t="str">
        <v>fe99e0ba</v>
      </c>
      <c r="K819" s="9" t="str">
        <v>English</v>
      </c>
      <c r="L819" s="9" t="str">
        <v>Horror</v>
      </c>
    </row>
    <row r="820" spans="1:12" x14ac:dyDescent="0.3">
      <c r="A820" s="9">
        <v>10077</v>
      </c>
      <c r="B820" s="10">
        <v>45536</v>
      </c>
      <c r="C820" s="9" t="str">
        <v>7bc7f2c7</v>
      </c>
      <c r="D820" s="9" t="str">
        <f>_xlfn.XLOOKUP(C820, Content!A:A, Content!C:C, "NONE")</f>
        <v>Tamil</v>
      </c>
      <c r="E820" s="9" t="str">
        <f>_xlfn.XLOOKUP(C820, Content!A:A, Content!D:D, "NONE")</f>
        <v>Drama</v>
      </c>
      <c r="H820" s="9">
        <v>10232</v>
      </c>
      <c r="I820" s="10">
        <v>44774</v>
      </c>
      <c r="J820" s="9" t="str">
        <v>b72e97f6</v>
      </c>
      <c r="K820" s="9" t="str">
        <v>Hindi</v>
      </c>
      <c r="L820" s="9" t="str">
        <v>Action</v>
      </c>
    </row>
    <row r="821" spans="1:12" x14ac:dyDescent="0.3">
      <c r="A821" s="9">
        <v>10077</v>
      </c>
      <c r="B821" s="10">
        <v>45047</v>
      </c>
      <c r="C821" s="9" t="str">
        <v>7fd28e87</v>
      </c>
      <c r="D821" s="9" t="str">
        <f>_xlfn.XLOOKUP(C821, Content!A:A, Content!C:C, "NONE")</f>
        <v>Malayalam</v>
      </c>
      <c r="E821" s="9" t="str">
        <f>_xlfn.XLOOKUP(C821, Content!A:A, Content!D:D, "NONE")</f>
        <v>Romance</v>
      </c>
      <c r="H821" s="9">
        <v>10233</v>
      </c>
      <c r="I821" s="10">
        <v>44896</v>
      </c>
      <c r="J821" s="9" t="str">
        <v>f83fb848</v>
      </c>
      <c r="K821" s="9" t="str">
        <v>Malayalam</v>
      </c>
      <c r="L821" s="9" t="str">
        <v>Sci-Fi</v>
      </c>
    </row>
    <row r="822" spans="1:12" x14ac:dyDescent="0.3">
      <c r="A822" s="9">
        <v>10077</v>
      </c>
      <c r="B822" s="10">
        <v>44743</v>
      </c>
      <c r="C822" s="9" t="str">
        <v>74c9ff93</v>
      </c>
      <c r="D822" s="9" t="str">
        <f>_xlfn.XLOOKUP(C822, Content!A:A, Content!C:C, "NONE")</f>
        <v>English</v>
      </c>
      <c r="E822" s="9" t="str">
        <f>_xlfn.XLOOKUP(C822, Content!A:A, Content!D:D, "NONE")</f>
        <v>Horror</v>
      </c>
      <c r="H822" s="9">
        <v>10233</v>
      </c>
      <c r="I822" s="10">
        <v>44774</v>
      </c>
      <c r="J822" s="9" t="str">
        <v>b72e97f6</v>
      </c>
      <c r="K822" s="9" t="str">
        <v>Hindi</v>
      </c>
      <c r="L822" s="9" t="str">
        <v>Action</v>
      </c>
    </row>
    <row r="823" spans="1:12" x14ac:dyDescent="0.3">
      <c r="A823" s="9">
        <v>10077</v>
      </c>
      <c r="B823" s="10">
        <v>45292</v>
      </c>
      <c r="C823" s="9" t="str">
        <v>2f9c6d63</v>
      </c>
      <c r="D823" s="9" t="str">
        <f>_xlfn.XLOOKUP(C823, Content!A:A, Content!C:C, "NONE")</f>
        <v>Tamil</v>
      </c>
      <c r="E823" s="9" t="str">
        <f>_xlfn.XLOOKUP(C823, Content!A:A, Content!D:D, "NONE")</f>
        <v>Sci-Fi</v>
      </c>
      <c r="H823" s="9">
        <v>10233</v>
      </c>
      <c r="I823" s="10">
        <v>44743</v>
      </c>
      <c r="J823" s="9" t="str">
        <v>7fc77e90</v>
      </c>
      <c r="K823" s="9" t="str">
        <v>Malayalam</v>
      </c>
      <c r="L823" s="9" t="str">
        <v>Romance</v>
      </c>
    </row>
    <row r="824" spans="1:12" x14ac:dyDescent="0.3">
      <c r="A824" s="9">
        <v>10077</v>
      </c>
      <c r="B824" s="10">
        <v>45566</v>
      </c>
      <c r="C824" s="9" t="str">
        <v>7fb18db3</v>
      </c>
      <c r="D824" s="9" t="str">
        <f>_xlfn.XLOOKUP(C824, Content!A:A, Content!C:C, "NONE")</f>
        <v>Hindi</v>
      </c>
      <c r="E824" s="9" t="str">
        <f>_xlfn.XLOOKUP(C824, Content!A:A, Content!D:D, "NONE")</f>
        <v>Thriller</v>
      </c>
      <c r="H824" s="9">
        <v>10234</v>
      </c>
      <c r="I824" s="10">
        <v>44743</v>
      </c>
      <c r="J824" s="9" t="str">
        <v>9787b7de</v>
      </c>
      <c r="K824" s="9" t="str">
        <v>Tamil</v>
      </c>
      <c r="L824" s="9" t="str">
        <v>Documentary</v>
      </c>
    </row>
    <row r="825" spans="1:12" x14ac:dyDescent="0.3">
      <c r="A825" s="9">
        <v>10077</v>
      </c>
      <c r="B825" s="10">
        <v>45505</v>
      </c>
      <c r="C825" s="9" t="str">
        <v>18f2ed16</v>
      </c>
      <c r="D825" s="9" t="str">
        <f>_xlfn.XLOOKUP(C825, Content!A:A, Content!C:C, "NONE")</f>
        <v>Malayalam</v>
      </c>
      <c r="E825" s="9" t="str">
        <f>_xlfn.XLOOKUP(C825, Content!A:A, Content!D:D, "NONE")</f>
        <v>Comedy</v>
      </c>
      <c r="H825" s="9">
        <v>10234</v>
      </c>
      <c r="I825" s="10">
        <v>44593</v>
      </c>
      <c r="J825" s="9" t="str">
        <v>c9f9dfdb</v>
      </c>
      <c r="K825" s="9" t="str">
        <v>Kannada</v>
      </c>
      <c r="L825" s="9" t="str">
        <v>Horror</v>
      </c>
    </row>
    <row r="826" spans="1:12" x14ac:dyDescent="0.3">
      <c r="A826" s="9">
        <v>10077</v>
      </c>
      <c r="B826" s="10">
        <v>45597</v>
      </c>
      <c r="C826" s="9" t="str">
        <v>ae026103</v>
      </c>
      <c r="D826" s="9" t="str">
        <f>_xlfn.XLOOKUP(C826, Content!A:A, Content!C:C, "NONE")</f>
        <v>Kannada</v>
      </c>
      <c r="E826" s="9" t="str">
        <f>_xlfn.XLOOKUP(C826, Content!A:A, Content!D:D, "NONE")</f>
        <v>Comedy</v>
      </c>
      <c r="H826" s="9">
        <v>10234</v>
      </c>
      <c r="I826" s="10">
        <v>44805</v>
      </c>
      <c r="J826" s="9" t="str">
        <v>e2949854</v>
      </c>
      <c r="K826" s="9" t="str">
        <v>Malayalam</v>
      </c>
      <c r="L826" s="9" t="str">
        <v>Documentary</v>
      </c>
    </row>
    <row r="827" spans="1:12" x14ac:dyDescent="0.3">
      <c r="A827" s="9">
        <v>10077</v>
      </c>
      <c r="B827" s="10">
        <v>45292</v>
      </c>
      <c r="C827" s="9" t="str">
        <v>4130ea10</v>
      </c>
      <c r="D827" s="9" t="str">
        <f>_xlfn.XLOOKUP(C827, Content!A:A, Content!C:C, "NONE")</f>
        <v>Kannada</v>
      </c>
      <c r="E827" s="9" t="str">
        <f>_xlfn.XLOOKUP(C827, Content!A:A, Content!D:D, "NONE")</f>
        <v>Horror</v>
      </c>
      <c r="H827" s="9">
        <v>10234</v>
      </c>
      <c r="I827" s="10">
        <v>44866</v>
      </c>
      <c r="J827" s="9" t="str">
        <v>420e1019</v>
      </c>
      <c r="K827" s="9" t="str">
        <v>Tamil</v>
      </c>
      <c r="L827" s="9" t="str">
        <v>Action</v>
      </c>
    </row>
    <row r="828" spans="1:12" x14ac:dyDescent="0.3">
      <c r="A828" s="9">
        <v>10077</v>
      </c>
      <c r="B828" s="10">
        <v>44621</v>
      </c>
      <c r="C828" s="9" t="str">
        <v>b9f74c1c</v>
      </c>
      <c r="D828" s="9" t="str">
        <f>_xlfn.XLOOKUP(C828, Content!A:A, Content!C:C, "NONE")</f>
        <v>Malayalam</v>
      </c>
      <c r="E828" s="9" t="str">
        <f>_xlfn.XLOOKUP(C828, Content!A:A, Content!D:D, "NONE")</f>
        <v>Comedy</v>
      </c>
      <c r="H828" s="9">
        <v>10235</v>
      </c>
      <c r="I828" s="10">
        <v>44866</v>
      </c>
      <c r="J828" s="9" t="str">
        <v>566c44a8</v>
      </c>
      <c r="K828" s="9" t="str">
        <v>Tamil</v>
      </c>
      <c r="L828" s="9" t="str">
        <v>Sci-Fi</v>
      </c>
    </row>
    <row r="829" spans="1:12" x14ac:dyDescent="0.3">
      <c r="A829" s="9">
        <v>10077</v>
      </c>
      <c r="B829" s="10">
        <v>44866</v>
      </c>
      <c r="C829" s="9" t="str">
        <v>e0abb092</v>
      </c>
      <c r="D829" s="9" t="str">
        <f>_xlfn.XLOOKUP(C829, Content!A:A, Content!C:C, "NONE")</f>
        <v>Malayalam</v>
      </c>
      <c r="E829" s="9" t="str">
        <f>_xlfn.XLOOKUP(C829, Content!A:A, Content!D:D, "NONE")</f>
        <v>Documentary</v>
      </c>
      <c r="H829" s="9">
        <v>10235</v>
      </c>
      <c r="I829" s="10">
        <v>44774</v>
      </c>
      <c r="J829" s="9" t="str">
        <v>c1fb785c</v>
      </c>
      <c r="K829" s="9" t="str">
        <v>Malayalam</v>
      </c>
      <c r="L829" s="9" t="str">
        <v>Action</v>
      </c>
    </row>
    <row r="830" spans="1:12" x14ac:dyDescent="0.3">
      <c r="A830" s="9">
        <v>10077</v>
      </c>
      <c r="B830" s="10">
        <v>45505</v>
      </c>
      <c r="C830" s="9" t="str">
        <v>5833d4f3</v>
      </c>
      <c r="D830" s="9" t="str">
        <f>_xlfn.XLOOKUP(C830, Content!A:A, Content!C:C, "NONE")</f>
        <v>Malayalam</v>
      </c>
      <c r="E830" s="9" t="str">
        <f>_xlfn.XLOOKUP(C830, Content!A:A, Content!D:D, "NONE")</f>
        <v>Horror</v>
      </c>
      <c r="H830" s="9">
        <v>10235</v>
      </c>
      <c r="I830" s="10">
        <v>44562</v>
      </c>
      <c r="J830" s="9" t="str">
        <v>92becfc7</v>
      </c>
      <c r="K830" s="9" t="str">
        <v>Hindi</v>
      </c>
      <c r="L830" s="9" t="str">
        <v>Sci-Fi</v>
      </c>
    </row>
    <row r="831" spans="1:12" x14ac:dyDescent="0.3">
      <c r="A831" s="9">
        <v>10077</v>
      </c>
      <c r="B831" s="10">
        <v>45627</v>
      </c>
      <c r="C831" s="9" t="str">
        <v>607da286</v>
      </c>
      <c r="D831" s="9" t="str">
        <f>_xlfn.XLOOKUP(C831, Content!A:A, Content!C:C, "NONE")</f>
        <v>Kannada</v>
      </c>
      <c r="E831" s="9" t="str">
        <f>_xlfn.XLOOKUP(C831, Content!A:A, Content!D:D, "NONE")</f>
        <v>Drama</v>
      </c>
      <c r="H831" s="9">
        <v>10235</v>
      </c>
      <c r="I831" s="10">
        <v>44774</v>
      </c>
      <c r="J831" s="9" t="str">
        <v>a48a202b</v>
      </c>
      <c r="K831" s="9" t="str">
        <v>Telugu</v>
      </c>
      <c r="L831" s="9" t="str">
        <v>Drama</v>
      </c>
    </row>
    <row r="832" spans="1:12" x14ac:dyDescent="0.3">
      <c r="A832" s="9">
        <v>10078</v>
      </c>
      <c r="B832" s="10">
        <v>45231</v>
      </c>
      <c r="C832" s="9" t="str">
        <v>6d9b457c</v>
      </c>
      <c r="D832" s="9" t="str">
        <f>_xlfn.XLOOKUP(C832, Content!A:A, Content!C:C, "NONE")</f>
        <v>English</v>
      </c>
      <c r="E832" s="9" t="str">
        <f>_xlfn.XLOOKUP(C832, Content!A:A, Content!D:D, "NONE")</f>
        <v>Thriller</v>
      </c>
      <c r="H832" s="9">
        <v>10236</v>
      </c>
      <c r="I832" s="10">
        <v>44682</v>
      </c>
      <c r="J832" s="9" t="str">
        <v>f72d44e6</v>
      </c>
      <c r="K832" s="9" t="str">
        <v>Malayalam</v>
      </c>
      <c r="L832" s="9" t="str">
        <v>Horror</v>
      </c>
    </row>
    <row r="833" spans="1:12" x14ac:dyDescent="0.3">
      <c r="A833" s="9">
        <v>10078</v>
      </c>
      <c r="B833" s="10">
        <v>44621</v>
      </c>
      <c r="C833" s="9" t="str">
        <v>044707f1</v>
      </c>
      <c r="D833" s="9" t="str">
        <f>_xlfn.XLOOKUP(C833, Content!A:A, Content!C:C, "NONE")</f>
        <v>Kannada</v>
      </c>
      <c r="E833" s="9" t="str">
        <f>_xlfn.XLOOKUP(C833, Content!A:A, Content!D:D, "NONE")</f>
        <v>Action</v>
      </c>
      <c r="H833" s="9">
        <v>10236</v>
      </c>
      <c r="I833" s="10">
        <v>44562</v>
      </c>
      <c r="J833" s="9" t="str">
        <v>ae026103</v>
      </c>
      <c r="K833" s="9" t="str">
        <v>Kannada</v>
      </c>
      <c r="L833" s="9" t="str">
        <v>Comedy</v>
      </c>
    </row>
    <row r="834" spans="1:12" x14ac:dyDescent="0.3">
      <c r="A834" s="9">
        <v>10078</v>
      </c>
      <c r="B834" s="10">
        <v>44593</v>
      </c>
      <c r="C834" s="9" t="str">
        <v>7bc7f2c7</v>
      </c>
      <c r="D834" s="9" t="str">
        <f>_xlfn.XLOOKUP(C834, Content!A:A, Content!C:C, "NONE")</f>
        <v>Tamil</v>
      </c>
      <c r="E834" s="9" t="str">
        <f>_xlfn.XLOOKUP(C834, Content!A:A, Content!D:D, "NONE")</f>
        <v>Drama</v>
      </c>
      <c r="H834" s="9">
        <v>10236</v>
      </c>
      <c r="I834" s="10">
        <v>44562</v>
      </c>
      <c r="J834" s="9" t="str">
        <v>921da29a</v>
      </c>
      <c r="K834" s="9" t="str">
        <v>English</v>
      </c>
      <c r="L834" s="9" t="str">
        <v>Horror</v>
      </c>
    </row>
    <row r="835" spans="1:12" x14ac:dyDescent="0.3">
      <c r="A835" s="9">
        <v>10078</v>
      </c>
      <c r="B835" s="10">
        <v>45231</v>
      </c>
      <c r="C835" s="9" t="str">
        <v>af4e0c6c</v>
      </c>
      <c r="D835" s="9" t="str">
        <f>_xlfn.XLOOKUP(C835, Content!A:A, Content!C:C, "NONE")</f>
        <v>Tamil</v>
      </c>
      <c r="E835" s="9" t="str">
        <f>_xlfn.XLOOKUP(C835, Content!A:A, Content!D:D, "NONE")</f>
        <v>Drama</v>
      </c>
      <c r="H835" s="9">
        <v>10237</v>
      </c>
      <c r="I835" s="10">
        <v>44743</v>
      </c>
      <c r="J835" s="9" t="str">
        <v>7495495f</v>
      </c>
      <c r="K835" s="9" t="str">
        <v>Malayalam</v>
      </c>
      <c r="L835" s="9" t="str">
        <v>Horror</v>
      </c>
    </row>
    <row r="836" spans="1:12" x14ac:dyDescent="0.3">
      <c r="A836" s="9">
        <v>10078</v>
      </c>
      <c r="B836" s="10">
        <v>45017</v>
      </c>
      <c r="C836" s="9" t="str">
        <v>921da29a</v>
      </c>
      <c r="D836" s="9" t="str">
        <f>_xlfn.XLOOKUP(C836, Content!A:A, Content!C:C, "NONE")</f>
        <v>English</v>
      </c>
      <c r="E836" s="9" t="str">
        <f>_xlfn.XLOOKUP(C836, Content!A:A, Content!D:D, "NONE")</f>
        <v>Horror</v>
      </c>
      <c r="H836" s="9">
        <v>10237</v>
      </c>
      <c r="I836" s="10">
        <v>44593</v>
      </c>
      <c r="J836" s="9" t="str">
        <v>c9f9dfdb</v>
      </c>
      <c r="K836" s="9" t="str">
        <v>Kannada</v>
      </c>
      <c r="L836" s="9" t="str">
        <v>Horror</v>
      </c>
    </row>
    <row r="837" spans="1:12" x14ac:dyDescent="0.3">
      <c r="A837" s="9">
        <v>10078</v>
      </c>
      <c r="B837" s="10">
        <v>44774</v>
      </c>
      <c r="C837" s="9" t="str">
        <v>e0abb092</v>
      </c>
      <c r="D837" s="9" t="str">
        <f>_xlfn.XLOOKUP(C837, Content!A:A, Content!C:C, "NONE")</f>
        <v>Malayalam</v>
      </c>
      <c r="E837" s="9" t="str">
        <f>_xlfn.XLOOKUP(C837, Content!A:A, Content!D:D, "NONE")</f>
        <v>Documentary</v>
      </c>
      <c r="H837" s="9">
        <v>10237</v>
      </c>
      <c r="I837" s="10">
        <v>44682</v>
      </c>
      <c r="J837" s="9" t="str">
        <v>10101146</v>
      </c>
      <c r="K837" s="9" t="str">
        <v>Telugu</v>
      </c>
      <c r="L837" s="9" t="str">
        <v>Comedy</v>
      </c>
    </row>
    <row r="838" spans="1:12" x14ac:dyDescent="0.3">
      <c r="A838" s="9">
        <v>10078</v>
      </c>
      <c r="B838" s="10">
        <v>45444</v>
      </c>
      <c r="C838" s="9" t="str">
        <v>5c52d1ad</v>
      </c>
      <c r="D838" s="9" t="str">
        <f>_xlfn.XLOOKUP(C838, Content!A:A, Content!C:C, "NONE")</f>
        <v>Telugu</v>
      </c>
      <c r="E838" s="9" t="str">
        <f>_xlfn.XLOOKUP(C838, Content!A:A, Content!D:D, "NONE")</f>
        <v>Comedy</v>
      </c>
      <c r="H838" s="9">
        <v>10237</v>
      </c>
      <c r="I838" s="10">
        <v>44774</v>
      </c>
      <c r="J838" s="9" t="str">
        <v>5833d4f3</v>
      </c>
      <c r="K838" s="9" t="str">
        <v>Malayalam</v>
      </c>
      <c r="L838" s="9" t="str">
        <v>Horror</v>
      </c>
    </row>
    <row r="839" spans="1:12" x14ac:dyDescent="0.3">
      <c r="A839" s="9">
        <v>10079</v>
      </c>
      <c r="B839" s="10">
        <v>45292</v>
      </c>
      <c r="C839" s="9" t="str">
        <v>30bb7728</v>
      </c>
      <c r="D839" s="9" t="str">
        <f>_xlfn.XLOOKUP(C839, Content!A:A, Content!C:C, "NONE")</f>
        <v>Tamil</v>
      </c>
      <c r="E839" s="9" t="str">
        <f>_xlfn.XLOOKUP(C839, Content!A:A, Content!D:D, "NONE")</f>
        <v>Documentary</v>
      </c>
      <c r="H839" s="9">
        <v>10237</v>
      </c>
      <c r="I839" s="10">
        <v>44896</v>
      </c>
      <c r="J839" s="9" t="str">
        <v>2f9c6d63</v>
      </c>
      <c r="K839" s="9" t="str">
        <v>Tamil</v>
      </c>
      <c r="L839" s="9" t="str">
        <v>Sci-Fi</v>
      </c>
    </row>
    <row r="840" spans="1:12" x14ac:dyDescent="0.3">
      <c r="A840" s="9">
        <v>10079</v>
      </c>
      <c r="B840" s="10">
        <v>44958</v>
      </c>
      <c r="C840" s="9" t="str">
        <v>e2949854</v>
      </c>
      <c r="D840" s="9" t="str">
        <f>_xlfn.XLOOKUP(C840, Content!A:A, Content!C:C, "NONE")</f>
        <v>Malayalam</v>
      </c>
      <c r="E840" s="9" t="str">
        <f>_xlfn.XLOOKUP(C840, Content!A:A, Content!D:D, "NONE")</f>
        <v>Documentary</v>
      </c>
      <c r="H840" s="9">
        <v>10237</v>
      </c>
      <c r="I840" s="10">
        <v>44896</v>
      </c>
      <c r="J840" s="9" t="str">
        <v>d6e6f4af</v>
      </c>
      <c r="K840" s="9" t="str">
        <v>Malayalam</v>
      </c>
      <c r="L840" s="9" t="str">
        <v>Action</v>
      </c>
    </row>
    <row r="841" spans="1:12" x14ac:dyDescent="0.3">
      <c r="A841" s="9">
        <v>10079</v>
      </c>
      <c r="B841" s="10">
        <v>45139</v>
      </c>
      <c r="C841" s="9" t="str">
        <v>e0abb092</v>
      </c>
      <c r="D841" s="9" t="str">
        <f>_xlfn.XLOOKUP(C841, Content!A:A, Content!C:C, "NONE")</f>
        <v>Malayalam</v>
      </c>
      <c r="E841" s="9" t="str">
        <f>_xlfn.XLOOKUP(C841, Content!A:A, Content!D:D, "NONE")</f>
        <v>Documentary</v>
      </c>
      <c r="H841" s="9">
        <v>10238</v>
      </c>
      <c r="I841" s="10">
        <v>44805</v>
      </c>
      <c r="J841" s="9" t="str">
        <v>9452bf77</v>
      </c>
      <c r="K841" s="9" t="str">
        <v>English</v>
      </c>
      <c r="L841" s="9" t="str">
        <v>Horror</v>
      </c>
    </row>
    <row r="842" spans="1:12" x14ac:dyDescent="0.3">
      <c r="A842" s="9">
        <v>10079</v>
      </c>
      <c r="B842" s="10">
        <v>44682</v>
      </c>
      <c r="C842" s="9" t="str">
        <v>1187d074</v>
      </c>
      <c r="D842" s="9" t="str">
        <f>_xlfn.XLOOKUP(C842, Content!A:A, Content!C:C, "NONE")</f>
        <v>English</v>
      </c>
      <c r="E842" s="9" t="str">
        <f>_xlfn.XLOOKUP(C842, Content!A:A, Content!D:D, "NONE")</f>
        <v>Horror</v>
      </c>
      <c r="H842" s="9">
        <v>10238</v>
      </c>
      <c r="I842" s="10">
        <v>44621</v>
      </c>
      <c r="J842" s="9" t="str">
        <v>6148f50b</v>
      </c>
      <c r="K842" s="9" t="str">
        <v>Tamil</v>
      </c>
      <c r="L842" s="9" t="str">
        <v>Comedy</v>
      </c>
    </row>
    <row r="843" spans="1:12" x14ac:dyDescent="0.3">
      <c r="A843" s="9">
        <v>10079</v>
      </c>
      <c r="B843" s="10">
        <v>45139</v>
      </c>
      <c r="C843" s="9" t="str">
        <v>9c8c4c67</v>
      </c>
      <c r="D843" s="9" t="str">
        <f>_xlfn.XLOOKUP(C843, Content!A:A, Content!C:C, "NONE")</f>
        <v>English</v>
      </c>
      <c r="E843" s="9" t="str">
        <f>_xlfn.XLOOKUP(C843, Content!A:A, Content!D:D, "NONE")</f>
        <v>Horror</v>
      </c>
      <c r="H843" s="9">
        <v>10239</v>
      </c>
      <c r="I843" s="10">
        <v>44774</v>
      </c>
      <c r="J843" s="9" t="str">
        <v>1187d074</v>
      </c>
      <c r="K843" s="9" t="str">
        <v>English</v>
      </c>
      <c r="L843" s="9" t="str">
        <v>Horror</v>
      </c>
    </row>
    <row r="844" spans="1:12" x14ac:dyDescent="0.3">
      <c r="A844" s="9">
        <v>10080</v>
      </c>
      <c r="B844" s="10">
        <v>45536</v>
      </c>
      <c r="C844" s="9" t="str">
        <v>67b09f1b</v>
      </c>
      <c r="D844" s="9" t="str">
        <f>_xlfn.XLOOKUP(C844, Content!A:A, Content!C:C, "NONE")</f>
        <v>English</v>
      </c>
      <c r="E844" s="9" t="str">
        <f>_xlfn.XLOOKUP(C844, Content!A:A, Content!D:D, "NONE")</f>
        <v>Horror</v>
      </c>
      <c r="H844" s="9">
        <v>10239</v>
      </c>
      <c r="I844" s="10">
        <v>44774</v>
      </c>
      <c r="J844" s="9" t="str">
        <v>19351768</v>
      </c>
      <c r="K844" s="9" t="str">
        <v>Malayalam</v>
      </c>
      <c r="L844" s="9" t="str">
        <v>Thriller</v>
      </c>
    </row>
    <row r="845" spans="1:12" x14ac:dyDescent="0.3">
      <c r="A845" s="9">
        <v>10080</v>
      </c>
      <c r="B845" s="10">
        <v>45352</v>
      </c>
      <c r="C845" s="9" t="str">
        <v>e0abb092</v>
      </c>
      <c r="D845" s="9" t="str">
        <f>_xlfn.XLOOKUP(C845, Content!A:A, Content!C:C, "NONE")</f>
        <v>Malayalam</v>
      </c>
      <c r="E845" s="9" t="str">
        <f>_xlfn.XLOOKUP(C845, Content!A:A, Content!D:D, "NONE")</f>
        <v>Documentary</v>
      </c>
      <c r="H845" s="9">
        <v>10239</v>
      </c>
      <c r="I845" s="10">
        <v>44774</v>
      </c>
      <c r="J845" s="9" t="str">
        <v>fe99e0ba</v>
      </c>
      <c r="K845" s="9" t="str">
        <v>English</v>
      </c>
      <c r="L845" s="9" t="str">
        <v>Horror</v>
      </c>
    </row>
    <row r="846" spans="1:12" x14ac:dyDescent="0.3">
      <c r="A846" s="9">
        <v>10080</v>
      </c>
      <c r="B846" s="10">
        <v>45566</v>
      </c>
      <c r="C846" s="9" t="str">
        <v>fd1ad95a</v>
      </c>
      <c r="D846" s="9" t="str">
        <f>_xlfn.XLOOKUP(C846, Content!A:A, Content!C:C, "NONE")</f>
        <v>English</v>
      </c>
      <c r="E846" s="9" t="str">
        <f>_xlfn.XLOOKUP(C846, Content!A:A, Content!D:D, "NONE")</f>
        <v>Romance</v>
      </c>
      <c r="H846" s="9">
        <v>10239</v>
      </c>
      <c r="I846" s="10">
        <v>44621</v>
      </c>
      <c r="J846" s="9" t="str">
        <v>607da286</v>
      </c>
      <c r="K846" s="9" t="str">
        <v>Kannada</v>
      </c>
      <c r="L846" s="9" t="str">
        <v>Drama</v>
      </c>
    </row>
    <row r="847" spans="1:12" x14ac:dyDescent="0.3">
      <c r="A847" s="9">
        <v>10080</v>
      </c>
      <c r="B847" s="10">
        <v>45444</v>
      </c>
      <c r="C847" s="9" t="str">
        <v>7fc77e90</v>
      </c>
      <c r="D847" s="9" t="str">
        <f>_xlfn.XLOOKUP(C847, Content!A:A, Content!C:C, "NONE")</f>
        <v>Malayalam</v>
      </c>
      <c r="E847" s="9" t="str">
        <f>_xlfn.XLOOKUP(C847, Content!A:A, Content!D:D, "NONE")</f>
        <v>Romance</v>
      </c>
      <c r="H847" s="9">
        <v>10240</v>
      </c>
      <c r="I847" s="10">
        <v>44621</v>
      </c>
      <c r="J847" s="9" t="str">
        <v>fd1ad95a</v>
      </c>
      <c r="K847" s="9" t="str">
        <v>English</v>
      </c>
      <c r="L847" s="9" t="str">
        <v>Romance</v>
      </c>
    </row>
    <row r="848" spans="1:12" x14ac:dyDescent="0.3">
      <c r="A848" s="9">
        <v>10080</v>
      </c>
      <c r="B848" s="10">
        <v>44652</v>
      </c>
      <c r="C848" s="9" t="str">
        <v>53dcee70</v>
      </c>
      <c r="D848" s="9" t="str">
        <f>_xlfn.XLOOKUP(C848, Content!A:A, Content!C:C, "NONE")</f>
        <v>Kannada</v>
      </c>
      <c r="E848" s="9" t="str">
        <f>_xlfn.XLOOKUP(C848, Content!A:A, Content!D:D, "NONE")</f>
        <v>Sci-Fi</v>
      </c>
      <c r="H848" s="9">
        <v>10240</v>
      </c>
      <c r="I848" s="10">
        <v>44743</v>
      </c>
      <c r="J848" s="9" t="str">
        <v>420e1019</v>
      </c>
      <c r="K848" s="9" t="str">
        <v>Tamil</v>
      </c>
      <c r="L848" s="9" t="str">
        <v>Action</v>
      </c>
    </row>
    <row r="849" spans="1:12" x14ac:dyDescent="0.3">
      <c r="A849" s="9">
        <v>10080</v>
      </c>
      <c r="B849" s="10">
        <v>45017</v>
      </c>
      <c r="C849" s="9" t="str">
        <v>872a4423</v>
      </c>
      <c r="D849" s="9" t="str">
        <f>_xlfn.XLOOKUP(C849, Content!A:A, Content!C:C, "NONE")</f>
        <v>Hindi</v>
      </c>
      <c r="E849" s="9" t="str">
        <f>_xlfn.XLOOKUP(C849, Content!A:A, Content!D:D, "NONE")</f>
        <v>Horror</v>
      </c>
      <c r="H849" s="9">
        <v>10240</v>
      </c>
      <c r="I849" s="10">
        <v>44835</v>
      </c>
      <c r="J849" s="9" t="str">
        <v>7fd28e87</v>
      </c>
      <c r="K849" s="9" t="str">
        <v>Malayalam</v>
      </c>
      <c r="L849" s="9" t="str">
        <v>Romance</v>
      </c>
    </row>
    <row r="850" spans="1:12" x14ac:dyDescent="0.3">
      <c r="A850" s="9">
        <v>10080</v>
      </c>
      <c r="B850" s="10">
        <v>44682</v>
      </c>
      <c r="C850" s="9" t="str">
        <v>420e1019</v>
      </c>
      <c r="D850" s="9" t="str">
        <f>_xlfn.XLOOKUP(C850, Content!A:A, Content!C:C, "NONE")</f>
        <v>Tamil</v>
      </c>
      <c r="E850" s="9" t="str">
        <f>_xlfn.XLOOKUP(C850, Content!A:A, Content!D:D, "NONE")</f>
        <v>Action</v>
      </c>
      <c r="H850" s="9">
        <v>10241</v>
      </c>
      <c r="I850" s="10">
        <v>44562</v>
      </c>
      <c r="J850" s="9" t="str">
        <v>30bb7728</v>
      </c>
      <c r="K850" s="9" t="str">
        <v>Tamil</v>
      </c>
      <c r="L850" s="9" t="str">
        <v>Documentary</v>
      </c>
    </row>
    <row r="851" spans="1:12" x14ac:dyDescent="0.3">
      <c r="A851" s="9">
        <v>10080</v>
      </c>
      <c r="B851" s="10">
        <v>44866</v>
      </c>
      <c r="C851" s="9" t="str">
        <v>e2949854</v>
      </c>
      <c r="D851" s="9" t="str">
        <f>_xlfn.XLOOKUP(C851, Content!A:A, Content!C:C, "NONE")</f>
        <v>Malayalam</v>
      </c>
      <c r="E851" s="9" t="str">
        <f>_xlfn.XLOOKUP(C851, Content!A:A, Content!D:D, "NONE")</f>
        <v>Documentary</v>
      </c>
      <c r="H851" s="9">
        <v>10241</v>
      </c>
      <c r="I851" s="10">
        <v>44835</v>
      </c>
      <c r="J851" s="9" t="str">
        <v>fcc640cb</v>
      </c>
      <c r="K851" s="9" t="str">
        <v>English</v>
      </c>
      <c r="L851" s="9" t="str">
        <v>Thriller</v>
      </c>
    </row>
    <row r="852" spans="1:12" x14ac:dyDescent="0.3">
      <c r="A852" s="9">
        <v>10080</v>
      </c>
      <c r="B852" s="10">
        <v>44774</v>
      </c>
      <c r="C852" s="9" t="str">
        <v>5b93d799</v>
      </c>
      <c r="D852" s="9" t="str">
        <f>_xlfn.XLOOKUP(C852, Content!A:A, Content!C:C, "NONE")</f>
        <v>English</v>
      </c>
      <c r="E852" s="9" t="str">
        <f>_xlfn.XLOOKUP(C852, Content!A:A, Content!D:D, "NONE")</f>
        <v>Drama</v>
      </c>
      <c r="H852" s="9">
        <v>10241</v>
      </c>
      <c r="I852" s="10">
        <v>44835</v>
      </c>
      <c r="J852" s="9" t="str">
        <v>53dcee70</v>
      </c>
      <c r="K852" s="9" t="str">
        <v>Kannada</v>
      </c>
      <c r="L852" s="9" t="str">
        <v>Sci-Fi</v>
      </c>
    </row>
    <row r="853" spans="1:12" x14ac:dyDescent="0.3">
      <c r="A853" s="9">
        <v>10080</v>
      </c>
      <c r="B853" s="10">
        <v>45444</v>
      </c>
      <c r="C853" s="9" t="str">
        <v>6fc6d737</v>
      </c>
      <c r="D853" s="9" t="str">
        <f>_xlfn.XLOOKUP(C853, Content!A:A, Content!C:C, "NONE")</f>
        <v>Malayalam</v>
      </c>
      <c r="E853" s="9" t="str">
        <f>_xlfn.XLOOKUP(C853, Content!A:A, Content!D:D, "NONE")</f>
        <v>Comedy</v>
      </c>
      <c r="H853" s="9">
        <v>10241</v>
      </c>
      <c r="I853" s="10">
        <v>44866</v>
      </c>
      <c r="J853" s="9" t="str">
        <v>5833d4f3</v>
      </c>
      <c r="K853" s="9" t="str">
        <v>Malayalam</v>
      </c>
      <c r="L853" s="9" t="str">
        <v>Horror</v>
      </c>
    </row>
    <row r="854" spans="1:12" x14ac:dyDescent="0.3">
      <c r="A854" s="9">
        <v>10080</v>
      </c>
      <c r="B854" s="10">
        <v>44621</v>
      </c>
      <c r="C854" s="9" t="str">
        <v>fcc640cb</v>
      </c>
      <c r="D854" s="9" t="str">
        <f>_xlfn.XLOOKUP(C854, Content!A:A, Content!C:C, "NONE")</f>
        <v>English</v>
      </c>
      <c r="E854" s="9" t="str">
        <f>_xlfn.XLOOKUP(C854, Content!A:A, Content!D:D, "NONE")</f>
        <v>Thriller</v>
      </c>
      <c r="H854" s="9">
        <v>10241</v>
      </c>
      <c r="I854" s="10">
        <v>44652</v>
      </c>
      <c r="J854" s="9" t="str">
        <v>cc9d9893</v>
      </c>
      <c r="K854" s="9" t="str">
        <v>Malayalam</v>
      </c>
      <c r="L854" s="9" t="str">
        <v>Action</v>
      </c>
    </row>
    <row r="855" spans="1:12" x14ac:dyDescent="0.3">
      <c r="A855" s="9">
        <v>10080</v>
      </c>
      <c r="B855" s="10">
        <v>45047</v>
      </c>
      <c r="C855" s="9" t="str">
        <v>35e41ff6</v>
      </c>
      <c r="D855" s="9" t="str">
        <f>_xlfn.XLOOKUP(C855, Content!A:A, Content!C:C, "NONE")</f>
        <v>Telugu</v>
      </c>
      <c r="E855" s="9" t="str">
        <f>_xlfn.XLOOKUP(C855, Content!A:A, Content!D:D, "NONE")</f>
        <v>Romance</v>
      </c>
      <c r="H855" s="9">
        <v>10242</v>
      </c>
      <c r="I855" s="10">
        <v>44805</v>
      </c>
      <c r="J855" s="9" t="str">
        <v>d71466ea</v>
      </c>
      <c r="K855" s="9" t="str">
        <v>Malayalam</v>
      </c>
      <c r="L855" s="9" t="str">
        <v>Comedy</v>
      </c>
    </row>
    <row r="856" spans="1:12" x14ac:dyDescent="0.3">
      <c r="A856" s="9">
        <v>10080</v>
      </c>
      <c r="B856" s="10">
        <v>44593</v>
      </c>
      <c r="C856" s="9" t="str">
        <v>cc9d9893</v>
      </c>
      <c r="D856" s="9" t="str">
        <f>_xlfn.XLOOKUP(C856, Content!A:A, Content!C:C, "NONE")</f>
        <v>Malayalam</v>
      </c>
      <c r="E856" s="9" t="str">
        <f>_xlfn.XLOOKUP(C856, Content!A:A, Content!D:D, "NONE")</f>
        <v>Action</v>
      </c>
      <c r="H856" s="9">
        <v>10242</v>
      </c>
      <c r="I856" s="10">
        <v>44682</v>
      </c>
      <c r="J856" s="9" t="str">
        <v>c324f9b4</v>
      </c>
      <c r="K856" s="9" t="str">
        <v>Tamil</v>
      </c>
      <c r="L856" s="9" t="str">
        <v>Sci-Fi</v>
      </c>
    </row>
    <row r="857" spans="1:12" x14ac:dyDescent="0.3">
      <c r="A857" s="9">
        <v>10080</v>
      </c>
      <c r="B857" s="10">
        <v>45352</v>
      </c>
      <c r="C857" s="9" t="str">
        <v>2e190b5a</v>
      </c>
      <c r="D857" s="9" t="str">
        <f>_xlfn.XLOOKUP(C857, Content!A:A, Content!C:C, "NONE")</f>
        <v>Tamil</v>
      </c>
      <c r="E857" s="9" t="str">
        <f>_xlfn.XLOOKUP(C857, Content!A:A, Content!D:D, "NONE")</f>
        <v>Drama</v>
      </c>
      <c r="H857" s="9">
        <v>10243</v>
      </c>
      <c r="I857" s="10">
        <v>44621</v>
      </c>
      <c r="J857" s="9" t="str">
        <v>1b7fe76a</v>
      </c>
      <c r="K857" s="9" t="str">
        <v>Kannada</v>
      </c>
      <c r="L857" s="9" t="str">
        <v>Thriller</v>
      </c>
    </row>
    <row r="858" spans="1:12" x14ac:dyDescent="0.3">
      <c r="A858" s="9">
        <v>10081</v>
      </c>
      <c r="B858" s="10">
        <v>45566</v>
      </c>
      <c r="C858" s="9" t="str">
        <v>07976026</v>
      </c>
      <c r="D858" s="9" t="str">
        <f>_xlfn.XLOOKUP(C858, Content!A:A, Content!C:C, "NONE")</f>
        <v>Malayalam</v>
      </c>
      <c r="E858" s="9" t="str">
        <f>_xlfn.XLOOKUP(C858, Content!A:A, Content!D:D, "NONE")</f>
        <v>Drama</v>
      </c>
      <c r="H858" s="9">
        <v>10245</v>
      </c>
      <c r="I858" s="10">
        <v>44713</v>
      </c>
      <c r="J858" s="9" t="str">
        <v>c741736d</v>
      </c>
      <c r="K858" s="9" t="str">
        <v>English</v>
      </c>
      <c r="L858" s="9" t="str">
        <v>Romance</v>
      </c>
    </row>
    <row r="859" spans="1:12" x14ac:dyDescent="0.3">
      <c r="A859" s="9">
        <v>10081</v>
      </c>
      <c r="B859" s="10">
        <v>44774</v>
      </c>
      <c r="C859" s="9" t="str">
        <v>5833d4f3</v>
      </c>
      <c r="D859" s="9" t="str">
        <f>_xlfn.XLOOKUP(C859, Content!A:A, Content!C:C, "NONE")</f>
        <v>Malayalam</v>
      </c>
      <c r="E859" s="9" t="str">
        <f>_xlfn.XLOOKUP(C859, Content!A:A, Content!D:D, "NONE")</f>
        <v>Horror</v>
      </c>
      <c r="H859" s="9">
        <v>10245</v>
      </c>
      <c r="I859" s="10">
        <v>44593</v>
      </c>
      <c r="J859" s="9" t="str">
        <v>586db896</v>
      </c>
      <c r="K859" s="9" t="str">
        <v>Tamil</v>
      </c>
      <c r="L859" s="9" t="str">
        <v>Sci-Fi</v>
      </c>
    </row>
    <row r="860" spans="1:12" x14ac:dyDescent="0.3">
      <c r="A860" s="9">
        <v>10081</v>
      </c>
      <c r="B860" s="10">
        <v>44958</v>
      </c>
      <c r="C860" s="9" t="str">
        <v>6d9b457c</v>
      </c>
      <c r="D860" s="9" t="str">
        <f>_xlfn.XLOOKUP(C860, Content!A:A, Content!C:C, "NONE")</f>
        <v>English</v>
      </c>
      <c r="E860" s="9" t="str">
        <f>_xlfn.XLOOKUP(C860, Content!A:A, Content!D:D, "NONE")</f>
        <v>Thriller</v>
      </c>
      <c r="H860" s="9">
        <v>10245</v>
      </c>
      <c r="I860" s="10">
        <v>44896</v>
      </c>
      <c r="J860" s="9" t="str">
        <v>6cec19a5</v>
      </c>
      <c r="K860" s="9" t="str">
        <v>Malayalam</v>
      </c>
      <c r="L860" s="9" t="str">
        <v>Drama</v>
      </c>
    </row>
    <row r="861" spans="1:12" x14ac:dyDescent="0.3">
      <c r="A861" s="9">
        <v>10081</v>
      </c>
      <c r="B861" s="10">
        <v>45413</v>
      </c>
      <c r="C861" s="9" t="str">
        <v>18f2ed16</v>
      </c>
      <c r="D861" s="9" t="str">
        <f>_xlfn.XLOOKUP(C861, Content!A:A, Content!C:C, "NONE")</f>
        <v>Malayalam</v>
      </c>
      <c r="E861" s="9" t="str">
        <f>_xlfn.XLOOKUP(C861, Content!A:A, Content!D:D, "NONE")</f>
        <v>Comedy</v>
      </c>
      <c r="H861" s="9">
        <v>10245</v>
      </c>
      <c r="I861" s="10">
        <v>44774</v>
      </c>
      <c r="J861" s="9" t="str">
        <v>d71466ea</v>
      </c>
      <c r="K861" s="9" t="str">
        <v>Malayalam</v>
      </c>
      <c r="L861" s="9" t="str">
        <v>Comedy</v>
      </c>
    </row>
    <row r="862" spans="1:12" x14ac:dyDescent="0.3">
      <c r="A862" s="9">
        <v>10081</v>
      </c>
      <c r="B862" s="10">
        <v>45261</v>
      </c>
      <c r="C862" s="9" t="str">
        <v>74c9ff93</v>
      </c>
      <c r="D862" s="9" t="str">
        <f>_xlfn.XLOOKUP(C862, Content!A:A, Content!C:C, "NONE")</f>
        <v>English</v>
      </c>
      <c r="E862" s="9" t="str">
        <f>_xlfn.XLOOKUP(C862, Content!A:A, Content!D:D, "NONE")</f>
        <v>Horror</v>
      </c>
      <c r="H862" s="9">
        <v>10245</v>
      </c>
      <c r="I862" s="10">
        <v>44743</v>
      </c>
      <c r="J862" s="9" t="str">
        <v>7bc7f2c7</v>
      </c>
      <c r="K862" s="9" t="str">
        <v>Tamil</v>
      </c>
      <c r="L862" s="9" t="str">
        <v>Drama</v>
      </c>
    </row>
    <row r="863" spans="1:12" x14ac:dyDescent="0.3">
      <c r="A863" s="9">
        <v>10081</v>
      </c>
      <c r="B863" s="10">
        <v>45017</v>
      </c>
      <c r="C863" s="9" t="str">
        <v>586db896</v>
      </c>
      <c r="D863" s="9" t="str">
        <f>_xlfn.XLOOKUP(C863, Content!A:A, Content!C:C, "NONE")</f>
        <v>Tamil</v>
      </c>
      <c r="E863" s="9" t="str">
        <f>_xlfn.XLOOKUP(C863, Content!A:A, Content!D:D, "NONE")</f>
        <v>Sci-Fi</v>
      </c>
      <c r="H863" s="9">
        <v>10246</v>
      </c>
      <c r="I863" s="10">
        <v>44805</v>
      </c>
      <c r="J863" s="9" t="str">
        <v>34ac25b9</v>
      </c>
      <c r="K863" s="9" t="str">
        <v>Kannada</v>
      </c>
      <c r="L863" s="9" t="str">
        <v>Documentary</v>
      </c>
    </row>
    <row r="864" spans="1:12" x14ac:dyDescent="0.3">
      <c r="A864" s="9">
        <v>10082</v>
      </c>
      <c r="B864" s="10">
        <v>45017</v>
      </c>
      <c r="C864" s="9" t="str">
        <v>1187d074</v>
      </c>
      <c r="D864" s="9" t="str">
        <f>_xlfn.XLOOKUP(C864, Content!A:A, Content!C:C, "NONE")</f>
        <v>English</v>
      </c>
      <c r="E864" s="9" t="str">
        <f>_xlfn.XLOOKUP(C864, Content!A:A, Content!D:D, "NONE")</f>
        <v>Horror</v>
      </c>
      <c r="H864" s="9">
        <v>10246</v>
      </c>
      <c r="I864" s="10">
        <v>44652</v>
      </c>
      <c r="J864" s="9" t="str">
        <v>6148f50b</v>
      </c>
      <c r="K864" s="9" t="str">
        <v>Tamil</v>
      </c>
      <c r="L864" s="9" t="str">
        <v>Comedy</v>
      </c>
    </row>
    <row r="865" spans="1:12" x14ac:dyDescent="0.3">
      <c r="A865" s="9">
        <v>10082</v>
      </c>
      <c r="B865" s="10">
        <v>45261</v>
      </c>
      <c r="C865" s="9" t="str">
        <v>fe99e0ba</v>
      </c>
      <c r="D865" s="9" t="str">
        <f>_xlfn.XLOOKUP(C865, Content!A:A, Content!C:C, "NONE")</f>
        <v>English</v>
      </c>
      <c r="E865" s="9" t="str">
        <f>_xlfn.XLOOKUP(C865, Content!A:A, Content!D:D, "NONE")</f>
        <v>Horror</v>
      </c>
      <c r="H865" s="9">
        <v>10246</v>
      </c>
      <c r="I865" s="10">
        <v>44713</v>
      </c>
      <c r="J865" s="9" t="str">
        <v>d71466ea</v>
      </c>
      <c r="K865" s="9" t="str">
        <v>Malayalam</v>
      </c>
      <c r="L865" s="9" t="str">
        <v>Comedy</v>
      </c>
    </row>
    <row r="866" spans="1:12" x14ac:dyDescent="0.3">
      <c r="A866" s="9">
        <v>10082</v>
      </c>
      <c r="B866" s="10">
        <v>44562</v>
      </c>
      <c r="C866" s="9" t="str">
        <v>c5000cc1</v>
      </c>
      <c r="D866" s="9" t="str">
        <f>_xlfn.XLOOKUP(C866, Content!A:A, Content!C:C, "NONE")</f>
        <v>Malayalam</v>
      </c>
      <c r="E866" s="9" t="str">
        <f>_xlfn.XLOOKUP(C866, Content!A:A, Content!D:D, "NONE")</f>
        <v>Comedy</v>
      </c>
      <c r="H866" s="9">
        <v>10246</v>
      </c>
      <c r="I866" s="10">
        <v>44713</v>
      </c>
      <c r="J866" s="9" t="str">
        <v>f82d44ce</v>
      </c>
      <c r="K866" s="9" t="str">
        <v>Telugu</v>
      </c>
      <c r="L866" s="9" t="str">
        <v>Sci-Fi</v>
      </c>
    </row>
    <row r="867" spans="1:12" x14ac:dyDescent="0.3">
      <c r="A867" s="9">
        <v>10082</v>
      </c>
      <c r="B867" s="10">
        <v>45139</v>
      </c>
      <c r="C867" s="9" t="str">
        <v>7495495f</v>
      </c>
      <c r="D867" s="9" t="str">
        <f>_xlfn.XLOOKUP(C867, Content!A:A, Content!C:C, "NONE")</f>
        <v>Malayalam</v>
      </c>
      <c r="E867" s="9" t="str">
        <f>_xlfn.XLOOKUP(C867, Content!A:A, Content!D:D, "NONE")</f>
        <v>Horror</v>
      </c>
      <c r="H867" s="9">
        <v>10246</v>
      </c>
      <c r="I867" s="10">
        <v>44866</v>
      </c>
      <c r="J867" s="9" t="str">
        <v>5833d4f3</v>
      </c>
      <c r="K867" s="9" t="str">
        <v>Malayalam</v>
      </c>
      <c r="L867" s="9" t="str">
        <v>Horror</v>
      </c>
    </row>
    <row r="868" spans="1:12" x14ac:dyDescent="0.3">
      <c r="A868" s="9">
        <v>10082</v>
      </c>
      <c r="B868" s="10">
        <v>45352</v>
      </c>
      <c r="C868" s="9" t="str">
        <v>5833d4f3</v>
      </c>
      <c r="D868" s="9" t="str">
        <f>_xlfn.XLOOKUP(C868, Content!A:A, Content!C:C, "NONE")</f>
        <v>Malayalam</v>
      </c>
      <c r="E868" s="9" t="str">
        <f>_xlfn.XLOOKUP(C868, Content!A:A, Content!D:D, "NONE")</f>
        <v>Horror</v>
      </c>
      <c r="H868" s="9">
        <v>10247</v>
      </c>
      <c r="I868" s="10">
        <v>44593</v>
      </c>
      <c r="J868" s="9" t="str">
        <v>07976026</v>
      </c>
      <c r="K868" s="9" t="str">
        <v>Malayalam</v>
      </c>
      <c r="L868" s="9" t="str">
        <v>Drama</v>
      </c>
    </row>
    <row r="869" spans="1:12" x14ac:dyDescent="0.3">
      <c r="A869" s="9">
        <v>10082</v>
      </c>
      <c r="B869" s="10">
        <v>45352</v>
      </c>
      <c r="C869" s="9" t="str">
        <v>2f9c6d63</v>
      </c>
      <c r="D869" s="9" t="str">
        <f>_xlfn.XLOOKUP(C869, Content!A:A, Content!C:C, "NONE")</f>
        <v>Tamil</v>
      </c>
      <c r="E869" s="9" t="str">
        <f>_xlfn.XLOOKUP(C869, Content!A:A, Content!D:D, "NONE")</f>
        <v>Sci-Fi</v>
      </c>
      <c r="H869" s="9">
        <v>10247</v>
      </c>
      <c r="I869" s="10">
        <v>44713</v>
      </c>
      <c r="J869" s="9" t="str">
        <v>6d9b457c</v>
      </c>
      <c r="K869" s="9" t="str">
        <v>English</v>
      </c>
      <c r="L869" s="9" t="str">
        <v>Thriller</v>
      </c>
    </row>
    <row r="870" spans="1:12" x14ac:dyDescent="0.3">
      <c r="A870" s="9">
        <v>10082</v>
      </c>
      <c r="B870" s="10">
        <v>45047</v>
      </c>
      <c r="C870" s="9" t="str">
        <v>fc3255a1</v>
      </c>
      <c r="D870" s="9" t="str">
        <f>_xlfn.XLOOKUP(C870, Content!A:A, Content!C:C, "NONE")</f>
        <v>English</v>
      </c>
      <c r="E870" s="9" t="str">
        <f>_xlfn.XLOOKUP(C870, Content!A:A, Content!D:D, "NONE")</f>
        <v>Horror</v>
      </c>
      <c r="H870" s="9">
        <v>10247</v>
      </c>
      <c r="I870" s="10">
        <v>44713</v>
      </c>
      <c r="J870" s="9" t="str">
        <v>e9c2f251</v>
      </c>
      <c r="K870" s="9" t="str">
        <v>Telugu</v>
      </c>
      <c r="L870" s="9" t="str">
        <v>Sci-Fi</v>
      </c>
    </row>
    <row r="871" spans="1:12" x14ac:dyDescent="0.3">
      <c r="A871" s="9">
        <v>10082</v>
      </c>
      <c r="B871" s="10">
        <v>45627</v>
      </c>
      <c r="C871" s="9" t="str">
        <v>b9f74c1c</v>
      </c>
      <c r="D871" s="9" t="str">
        <f>_xlfn.XLOOKUP(C871, Content!A:A, Content!C:C, "NONE")</f>
        <v>Malayalam</v>
      </c>
      <c r="E871" s="9" t="str">
        <f>_xlfn.XLOOKUP(C871, Content!A:A, Content!D:D, "NONE")</f>
        <v>Comedy</v>
      </c>
      <c r="H871" s="9">
        <v>10247</v>
      </c>
      <c r="I871" s="10">
        <v>44774</v>
      </c>
      <c r="J871" s="9" t="str">
        <v>34ac25b9</v>
      </c>
      <c r="K871" s="9" t="str">
        <v>Kannada</v>
      </c>
      <c r="L871" s="9" t="str">
        <v>Documentary</v>
      </c>
    </row>
    <row r="872" spans="1:12" x14ac:dyDescent="0.3">
      <c r="A872" s="9">
        <v>10082</v>
      </c>
      <c r="B872" s="10">
        <v>44896</v>
      </c>
      <c r="C872" s="9" t="str">
        <v>586db896</v>
      </c>
      <c r="D872" s="9" t="str">
        <f>_xlfn.XLOOKUP(C872, Content!A:A, Content!C:C, "NONE")</f>
        <v>Tamil</v>
      </c>
      <c r="E872" s="9" t="str">
        <f>_xlfn.XLOOKUP(C872, Content!A:A, Content!D:D, "NONE")</f>
        <v>Sci-Fi</v>
      </c>
      <c r="H872" s="9">
        <v>10248</v>
      </c>
      <c r="I872" s="10">
        <v>44562</v>
      </c>
      <c r="J872" s="9" t="str">
        <v>0cbc4720</v>
      </c>
      <c r="K872" s="9" t="str">
        <v>Hindi</v>
      </c>
      <c r="L872" s="9" t="str">
        <v>Sci-Fi</v>
      </c>
    </row>
    <row r="873" spans="1:12" x14ac:dyDescent="0.3">
      <c r="A873" s="9">
        <v>10083</v>
      </c>
      <c r="B873" s="10">
        <v>45352</v>
      </c>
      <c r="C873" s="9" t="str">
        <v>c5c4fdf9</v>
      </c>
      <c r="D873" s="9" t="str">
        <f>_xlfn.XLOOKUP(C873, Content!A:A, Content!C:C, "NONE")</f>
        <v>Telugu</v>
      </c>
      <c r="E873" s="9" t="str">
        <f>_xlfn.XLOOKUP(C873, Content!A:A, Content!D:D, "NONE")</f>
        <v>Sci-Fi</v>
      </c>
      <c r="H873" s="9">
        <v>10248</v>
      </c>
      <c r="I873" s="10">
        <v>44835</v>
      </c>
      <c r="J873" s="9" t="str">
        <v>ed012678</v>
      </c>
      <c r="K873" s="9" t="str">
        <v>Telugu</v>
      </c>
      <c r="L873" s="9" t="str">
        <v>Thriller</v>
      </c>
    </row>
    <row r="874" spans="1:12" x14ac:dyDescent="0.3">
      <c r="A874" s="9">
        <v>10083</v>
      </c>
      <c r="B874" s="10">
        <v>44896</v>
      </c>
      <c r="C874" s="9" t="str">
        <v>9c8c4c67</v>
      </c>
      <c r="D874" s="9" t="str">
        <f>_xlfn.XLOOKUP(C874, Content!A:A, Content!C:C, "NONE")</f>
        <v>English</v>
      </c>
      <c r="E874" s="9" t="str">
        <f>_xlfn.XLOOKUP(C874, Content!A:A, Content!D:D, "NONE")</f>
        <v>Horror</v>
      </c>
      <c r="H874" s="9">
        <v>10248</v>
      </c>
      <c r="I874" s="10">
        <v>44621</v>
      </c>
      <c r="J874" s="9" t="str">
        <v>5c52d1ad</v>
      </c>
      <c r="K874" s="9" t="str">
        <v>Telugu</v>
      </c>
      <c r="L874" s="9" t="str">
        <v>Comedy</v>
      </c>
    </row>
    <row r="875" spans="1:12" x14ac:dyDescent="0.3">
      <c r="A875" s="9">
        <v>10083</v>
      </c>
      <c r="B875" s="10">
        <v>45261</v>
      </c>
      <c r="C875" s="9" t="str">
        <v>07976026</v>
      </c>
      <c r="D875" s="9" t="str">
        <f>_xlfn.XLOOKUP(C875, Content!A:A, Content!C:C, "NONE")</f>
        <v>Malayalam</v>
      </c>
      <c r="E875" s="9" t="str">
        <f>_xlfn.XLOOKUP(C875, Content!A:A, Content!D:D, "NONE")</f>
        <v>Drama</v>
      </c>
      <c r="H875" s="9">
        <v>10248</v>
      </c>
      <c r="I875" s="10">
        <v>44835</v>
      </c>
      <c r="J875" s="9" t="str">
        <v>f83fb848</v>
      </c>
      <c r="K875" s="9" t="str">
        <v>Malayalam</v>
      </c>
      <c r="L875" s="9" t="str">
        <v>Sci-Fi</v>
      </c>
    </row>
    <row r="876" spans="1:12" x14ac:dyDescent="0.3">
      <c r="A876" s="9">
        <v>10083</v>
      </c>
      <c r="B876" s="10">
        <v>44593</v>
      </c>
      <c r="C876" s="9" t="str">
        <v>7fb18db3</v>
      </c>
      <c r="D876" s="9" t="str">
        <f>_xlfn.XLOOKUP(C876, Content!A:A, Content!C:C, "NONE")</f>
        <v>Hindi</v>
      </c>
      <c r="E876" s="9" t="str">
        <f>_xlfn.XLOOKUP(C876, Content!A:A, Content!D:D, "NONE")</f>
        <v>Thriller</v>
      </c>
      <c r="H876" s="9">
        <v>10248</v>
      </c>
      <c r="I876" s="10">
        <v>44682</v>
      </c>
      <c r="J876" s="9" t="str">
        <v>19351768</v>
      </c>
      <c r="K876" s="9" t="str">
        <v>Malayalam</v>
      </c>
      <c r="L876" s="9" t="str">
        <v>Thriller</v>
      </c>
    </row>
    <row r="877" spans="1:12" x14ac:dyDescent="0.3">
      <c r="A877" s="9">
        <v>10083</v>
      </c>
      <c r="B877" s="10">
        <v>45444</v>
      </c>
      <c r="C877" s="9" t="str">
        <v>f6d69d19</v>
      </c>
      <c r="D877" s="9" t="str">
        <f>_xlfn.XLOOKUP(C877, Content!A:A, Content!C:C, "NONE")</f>
        <v>English</v>
      </c>
      <c r="E877" s="9" t="str">
        <f>_xlfn.XLOOKUP(C877, Content!A:A, Content!D:D, "NONE")</f>
        <v>Comedy</v>
      </c>
      <c r="H877" s="9">
        <v>10249</v>
      </c>
      <c r="I877" s="10">
        <v>44621</v>
      </c>
      <c r="J877" s="9" t="str">
        <v>b06fbc58</v>
      </c>
      <c r="K877" s="9" t="str">
        <v>Telugu</v>
      </c>
      <c r="L877" s="9" t="str">
        <v>Horror</v>
      </c>
    </row>
    <row r="878" spans="1:12" x14ac:dyDescent="0.3">
      <c r="A878" s="9">
        <v>10083</v>
      </c>
      <c r="B878" s="10">
        <v>45383</v>
      </c>
      <c r="C878" s="9" t="str">
        <v>6cec19a5</v>
      </c>
      <c r="D878" s="9" t="str">
        <f>_xlfn.XLOOKUP(C878, Content!A:A, Content!C:C, "NONE")</f>
        <v>Malayalam</v>
      </c>
      <c r="E878" s="9" t="str">
        <f>_xlfn.XLOOKUP(C878, Content!A:A, Content!D:D, "NONE")</f>
        <v>Drama</v>
      </c>
      <c r="H878" s="9">
        <v>10249</v>
      </c>
      <c r="I878" s="10">
        <v>44593</v>
      </c>
      <c r="J878" s="9" t="str">
        <v>6cec19a5</v>
      </c>
      <c r="K878" s="9" t="str">
        <v>Malayalam</v>
      </c>
      <c r="L878" s="9" t="str">
        <v>Drama</v>
      </c>
    </row>
    <row r="879" spans="1:12" x14ac:dyDescent="0.3">
      <c r="A879" s="9">
        <v>10083</v>
      </c>
      <c r="B879" s="10">
        <v>44774</v>
      </c>
      <c r="C879" s="9" t="str">
        <v>9544ce3b</v>
      </c>
      <c r="D879" s="9" t="str">
        <f>_xlfn.XLOOKUP(C879, Content!A:A, Content!C:C, "NONE")</f>
        <v>English</v>
      </c>
      <c r="E879" s="9" t="str">
        <f>_xlfn.XLOOKUP(C879, Content!A:A, Content!D:D, "NONE")</f>
        <v>Horror</v>
      </c>
      <c r="H879" s="9">
        <v>10249</v>
      </c>
      <c r="I879" s="10">
        <v>44835</v>
      </c>
      <c r="J879" s="9" t="str">
        <v>6fc6d737</v>
      </c>
      <c r="K879" s="9" t="str">
        <v>Malayalam</v>
      </c>
      <c r="L879" s="9" t="str">
        <v>Comedy</v>
      </c>
    </row>
    <row r="880" spans="1:12" x14ac:dyDescent="0.3">
      <c r="A880" s="9">
        <v>10083</v>
      </c>
      <c r="B880" s="10">
        <v>45505</v>
      </c>
      <c r="C880" s="9" t="str">
        <v>74c9ff93</v>
      </c>
      <c r="D880" s="9" t="str">
        <f>_xlfn.XLOOKUP(C880, Content!A:A, Content!C:C, "NONE")</f>
        <v>English</v>
      </c>
      <c r="E880" s="9" t="str">
        <f>_xlfn.XLOOKUP(C880, Content!A:A, Content!D:D, "NONE")</f>
        <v>Horror</v>
      </c>
      <c r="H880" s="9">
        <v>10249</v>
      </c>
      <c r="I880" s="10">
        <v>44621</v>
      </c>
      <c r="J880" s="9" t="str">
        <v>f72d44e6</v>
      </c>
      <c r="K880" s="9" t="str">
        <v>Malayalam</v>
      </c>
      <c r="L880" s="9" t="str">
        <v>Horror</v>
      </c>
    </row>
    <row r="881" spans="1:12" x14ac:dyDescent="0.3">
      <c r="A881" s="9">
        <v>10083</v>
      </c>
      <c r="B881" s="10">
        <v>45078</v>
      </c>
      <c r="C881" s="9" t="str">
        <v>f72d44e6</v>
      </c>
      <c r="D881" s="9" t="str">
        <f>_xlfn.XLOOKUP(C881, Content!A:A, Content!C:C, "NONE")</f>
        <v>Malayalam</v>
      </c>
      <c r="E881" s="9" t="str">
        <f>_xlfn.XLOOKUP(C881, Content!A:A, Content!D:D, "NONE")</f>
        <v>Horror</v>
      </c>
      <c r="H881" s="9">
        <v>10249</v>
      </c>
      <c r="I881" s="10">
        <v>44713</v>
      </c>
      <c r="J881" s="9" t="str">
        <v>fd1ad95a</v>
      </c>
      <c r="K881" s="9" t="str">
        <v>English</v>
      </c>
      <c r="L881" s="9" t="str">
        <v>Romance</v>
      </c>
    </row>
    <row r="882" spans="1:12" x14ac:dyDescent="0.3">
      <c r="A882" s="9">
        <v>10083</v>
      </c>
      <c r="B882" s="10">
        <v>44958</v>
      </c>
      <c r="C882" s="9" t="str">
        <v>566c44a8</v>
      </c>
      <c r="D882" s="9" t="str">
        <f>_xlfn.XLOOKUP(C882, Content!A:A, Content!C:C, "NONE")</f>
        <v>Tamil</v>
      </c>
      <c r="E882" s="9" t="str">
        <f>_xlfn.XLOOKUP(C882, Content!A:A, Content!D:D, "NONE")</f>
        <v>Sci-Fi</v>
      </c>
      <c r="H882" s="9">
        <v>10249</v>
      </c>
      <c r="I882" s="10">
        <v>44652</v>
      </c>
      <c r="J882" s="9" t="str">
        <v>f82d44ce</v>
      </c>
      <c r="K882" s="9" t="str">
        <v>Telugu</v>
      </c>
      <c r="L882" s="9" t="str">
        <v>Sci-Fi</v>
      </c>
    </row>
    <row r="883" spans="1:12" x14ac:dyDescent="0.3">
      <c r="A883" s="9">
        <v>10083</v>
      </c>
      <c r="B883" s="10">
        <v>45352</v>
      </c>
      <c r="C883" s="9" t="str">
        <v>cc9d9893</v>
      </c>
      <c r="D883" s="9" t="str">
        <f>_xlfn.XLOOKUP(C883, Content!A:A, Content!C:C, "NONE")</f>
        <v>Malayalam</v>
      </c>
      <c r="E883" s="9" t="str">
        <f>_xlfn.XLOOKUP(C883, Content!A:A, Content!D:D, "NONE")</f>
        <v>Action</v>
      </c>
      <c r="H883" s="9">
        <v>10250</v>
      </c>
      <c r="I883" s="10">
        <v>44805</v>
      </c>
      <c r="J883" s="9" t="str">
        <v>35e41ff6</v>
      </c>
      <c r="K883" s="9" t="str">
        <v>Telugu</v>
      </c>
      <c r="L883" s="9" t="str">
        <v>Romance</v>
      </c>
    </row>
    <row r="884" spans="1:12" x14ac:dyDescent="0.3">
      <c r="A884" s="9">
        <v>10083</v>
      </c>
      <c r="B884" s="10">
        <v>45413</v>
      </c>
      <c r="C884" s="9" t="str">
        <v>7e543bc4</v>
      </c>
      <c r="D884" s="9" t="str">
        <f>_xlfn.XLOOKUP(C884, Content!A:A, Content!C:C, "NONE")</f>
        <v>Malayalam</v>
      </c>
      <c r="E884" s="9" t="str">
        <f>_xlfn.XLOOKUP(C884, Content!A:A, Content!D:D, "NONE")</f>
        <v>Drama</v>
      </c>
      <c r="H884" s="9">
        <v>10250</v>
      </c>
      <c r="I884" s="10">
        <v>44593</v>
      </c>
      <c r="J884" s="9" t="str">
        <v>7fb18db3</v>
      </c>
      <c r="K884" s="9" t="str">
        <v>Hindi</v>
      </c>
      <c r="L884" s="9" t="str">
        <v>Thriller</v>
      </c>
    </row>
    <row r="885" spans="1:12" x14ac:dyDescent="0.3">
      <c r="A885" s="9">
        <v>10083</v>
      </c>
      <c r="B885" s="10">
        <v>45474</v>
      </c>
      <c r="C885" s="9" t="str">
        <v>2560b2d1</v>
      </c>
      <c r="D885" s="9" t="str">
        <f>_xlfn.XLOOKUP(C885, Content!A:A, Content!C:C, "NONE")</f>
        <v>Telugu</v>
      </c>
      <c r="E885" s="9" t="str">
        <f>_xlfn.XLOOKUP(C885, Content!A:A, Content!D:D, "NONE")</f>
        <v>Action</v>
      </c>
      <c r="H885" s="9">
        <v>10252</v>
      </c>
      <c r="I885" s="10">
        <v>44896</v>
      </c>
      <c r="J885" s="9" t="str">
        <v>9544ce3b</v>
      </c>
      <c r="K885" s="9" t="str">
        <v>English</v>
      </c>
      <c r="L885" s="9" t="str">
        <v>Horror</v>
      </c>
    </row>
    <row r="886" spans="1:12" x14ac:dyDescent="0.3">
      <c r="A886" s="9">
        <v>10083</v>
      </c>
      <c r="B886" s="10">
        <v>45383</v>
      </c>
      <c r="C886" s="9" t="str">
        <v>fda707e0</v>
      </c>
      <c r="D886" s="9" t="str">
        <f>_xlfn.XLOOKUP(C886, Content!A:A, Content!C:C, "NONE")</f>
        <v>Tamil</v>
      </c>
      <c r="E886" s="9" t="str">
        <f>_xlfn.XLOOKUP(C886, Content!A:A, Content!D:D, "NONE")</f>
        <v>Documentary</v>
      </c>
      <c r="H886" s="9">
        <v>10252</v>
      </c>
      <c r="I886" s="10">
        <v>44652</v>
      </c>
      <c r="J886" s="9" t="str">
        <v>af4e0c6c</v>
      </c>
      <c r="K886" s="9" t="str">
        <v>Tamil</v>
      </c>
      <c r="L886" s="9" t="str">
        <v>Drama</v>
      </c>
    </row>
    <row r="887" spans="1:12" x14ac:dyDescent="0.3">
      <c r="A887" s="9">
        <v>10083</v>
      </c>
      <c r="B887" s="10">
        <v>45200</v>
      </c>
      <c r="C887" s="9" t="str">
        <v>b72e97f6</v>
      </c>
      <c r="D887" s="9" t="str">
        <f>_xlfn.XLOOKUP(C887, Content!A:A, Content!C:C, "NONE")</f>
        <v>Hindi</v>
      </c>
      <c r="E887" s="9" t="str">
        <f>_xlfn.XLOOKUP(C887, Content!A:A, Content!D:D, "NONE")</f>
        <v>Action</v>
      </c>
      <c r="H887" s="9">
        <v>10252</v>
      </c>
      <c r="I887" s="10">
        <v>44896</v>
      </c>
      <c r="J887" s="9" t="str">
        <v>4130ea10</v>
      </c>
      <c r="K887" s="9" t="str">
        <v>Kannada</v>
      </c>
      <c r="L887" s="9" t="str">
        <v>Horror</v>
      </c>
    </row>
    <row r="888" spans="1:12" x14ac:dyDescent="0.3">
      <c r="A888" s="9">
        <v>10084</v>
      </c>
      <c r="B888" s="10">
        <v>44621</v>
      </c>
      <c r="C888" s="9" t="str">
        <v>6d98c117</v>
      </c>
      <c r="D888" s="9" t="str">
        <f>_xlfn.XLOOKUP(C888, Content!A:A, Content!C:C, "NONE")</f>
        <v>English</v>
      </c>
      <c r="E888" s="9" t="str">
        <f>_xlfn.XLOOKUP(C888, Content!A:A, Content!D:D, "NONE")</f>
        <v>Action</v>
      </c>
      <c r="H888" s="9">
        <v>10252</v>
      </c>
      <c r="I888" s="10">
        <v>44682</v>
      </c>
      <c r="J888" s="9" t="str">
        <v>2560b2d1</v>
      </c>
      <c r="K888" s="9" t="str">
        <v>Telugu</v>
      </c>
      <c r="L888" s="9" t="str">
        <v>Action</v>
      </c>
    </row>
    <row r="889" spans="1:12" x14ac:dyDescent="0.3">
      <c r="A889" s="9">
        <v>10084</v>
      </c>
      <c r="B889" s="10">
        <v>45444</v>
      </c>
      <c r="C889" s="9" t="str">
        <v>75fa1246</v>
      </c>
      <c r="D889" s="9" t="str">
        <f>_xlfn.XLOOKUP(C889, Content!A:A, Content!C:C, "NONE")</f>
        <v>Tamil</v>
      </c>
      <c r="E889" s="9" t="str">
        <f>_xlfn.XLOOKUP(C889, Content!A:A, Content!D:D, "NONE")</f>
        <v>Documentary</v>
      </c>
      <c r="H889" s="9">
        <v>10253</v>
      </c>
      <c r="I889" s="10">
        <v>44835</v>
      </c>
      <c r="J889" s="9" t="str">
        <v>c741736d</v>
      </c>
      <c r="K889" s="9" t="str">
        <v>English</v>
      </c>
      <c r="L889" s="9" t="str">
        <v>Romance</v>
      </c>
    </row>
    <row r="890" spans="1:12" x14ac:dyDescent="0.3">
      <c r="A890" s="9">
        <v>10084</v>
      </c>
      <c r="B890" s="10">
        <v>45047</v>
      </c>
      <c r="C890" s="9" t="str">
        <v>e24dee1d</v>
      </c>
      <c r="D890" s="9" t="str">
        <f>_xlfn.XLOOKUP(C890, Content!A:A, Content!C:C, "NONE")</f>
        <v>Telugu</v>
      </c>
      <c r="E890" s="9" t="str">
        <f>_xlfn.XLOOKUP(C890, Content!A:A, Content!D:D, "NONE")</f>
        <v>Documentary</v>
      </c>
      <c r="H890" s="9">
        <v>10253</v>
      </c>
      <c r="I890" s="10">
        <v>44713</v>
      </c>
      <c r="J890" s="9" t="str">
        <v>b49e8b74</v>
      </c>
      <c r="K890" s="9" t="str">
        <v>English</v>
      </c>
      <c r="L890" s="9" t="str">
        <v>Thriller</v>
      </c>
    </row>
    <row r="891" spans="1:12" x14ac:dyDescent="0.3">
      <c r="A891" s="9">
        <v>10084</v>
      </c>
      <c r="B891" s="10">
        <v>45078</v>
      </c>
      <c r="C891" s="9" t="str">
        <v>c741736d</v>
      </c>
      <c r="D891" s="9" t="str">
        <f>_xlfn.XLOOKUP(C891, Content!A:A, Content!C:C, "NONE")</f>
        <v>English</v>
      </c>
      <c r="E891" s="9" t="str">
        <f>_xlfn.XLOOKUP(C891, Content!A:A, Content!D:D, "NONE")</f>
        <v>Romance</v>
      </c>
      <c r="H891" s="9">
        <v>10254</v>
      </c>
      <c r="I891" s="10">
        <v>44562</v>
      </c>
      <c r="J891" s="9" t="str">
        <v>2fa395f5</v>
      </c>
      <c r="K891" s="9" t="str">
        <v>Telugu</v>
      </c>
      <c r="L891" s="9" t="str">
        <v>Action</v>
      </c>
    </row>
    <row r="892" spans="1:12" x14ac:dyDescent="0.3">
      <c r="A892" s="9">
        <v>10084</v>
      </c>
      <c r="B892" s="10">
        <v>45047</v>
      </c>
      <c r="C892" s="9" t="str">
        <v>591bdfe5</v>
      </c>
      <c r="D892" s="9" t="str">
        <f>_xlfn.XLOOKUP(C892, Content!A:A, Content!C:C, "NONE")</f>
        <v>Kannada</v>
      </c>
      <c r="E892" s="9" t="str">
        <f>_xlfn.XLOOKUP(C892, Content!A:A, Content!D:D, "NONE")</f>
        <v>Drama</v>
      </c>
      <c r="H892" s="9">
        <v>10254</v>
      </c>
      <c r="I892" s="10">
        <v>44621</v>
      </c>
      <c r="J892" s="9" t="str">
        <v>fe99e0ba</v>
      </c>
      <c r="K892" s="9" t="str">
        <v>English</v>
      </c>
      <c r="L892" s="9" t="str">
        <v>Horror</v>
      </c>
    </row>
    <row r="893" spans="1:12" x14ac:dyDescent="0.3">
      <c r="A893" s="9">
        <v>10084</v>
      </c>
      <c r="B893" s="10">
        <v>45505</v>
      </c>
      <c r="C893" s="9" t="str">
        <v>6d9b457c</v>
      </c>
      <c r="D893" s="9" t="str">
        <f>_xlfn.XLOOKUP(C893, Content!A:A, Content!C:C, "NONE")</f>
        <v>English</v>
      </c>
      <c r="E893" s="9" t="str">
        <f>_xlfn.XLOOKUP(C893, Content!A:A, Content!D:D, "NONE")</f>
        <v>Thriller</v>
      </c>
      <c r="H893" s="9">
        <v>10254</v>
      </c>
      <c r="I893" s="10">
        <v>44743</v>
      </c>
      <c r="J893" s="9" t="str">
        <v>607da286</v>
      </c>
      <c r="K893" s="9" t="str">
        <v>Kannada</v>
      </c>
      <c r="L893" s="9" t="str">
        <v>Drama</v>
      </c>
    </row>
    <row r="894" spans="1:12" x14ac:dyDescent="0.3">
      <c r="A894" s="9">
        <v>10084</v>
      </c>
      <c r="B894" s="10">
        <v>44652</v>
      </c>
      <c r="C894" s="9" t="str">
        <v>c9f9dfdb</v>
      </c>
      <c r="D894" s="9" t="str">
        <f>_xlfn.XLOOKUP(C894, Content!A:A, Content!C:C, "NONE")</f>
        <v>Kannada</v>
      </c>
      <c r="E894" s="9" t="str">
        <f>_xlfn.XLOOKUP(C894, Content!A:A, Content!D:D, "NONE")</f>
        <v>Horror</v>
      </c>
      <c r="H894" s="9">
        <v>10254</v>
      </c>
      <c r="I894" s="10">
        <v>44896</v>
      </c>
      <c r="J894" s="9" t="str">
        <v>18110fb2</v>
      </c>
      <c r="K894" s="9" t="str">
        <v>Telugu</v>
      </c>
      <c r="L894" s="9" t="str">
        <v>Romance</v>
      </c>
    </row>
    <row r="895" spans="1:12" x14ac:dyDescent="0.3">
      <c r="A895" s="9">
        <v>10084</v>
      </c>
      <c r="B895" s="10">
        <v>44621</v>
      </c>
      <c r="C895" s="9" t="str">
        <v>5c52d1ad</v>
      </c>
      <c r="D895" s="9" t="str">
        <f>_xlfn.XLOOKUP(C895, Content!A:A, Content!C:C, "NONE")</f>
        <v>Telugu</v>
      </c>
      <c r="E895" s="9" t="str">
        <f>_xlfn.XLOOKUP(C895, Content!A:A, Content!D:D, "NONE")</f>
        <v>Comedy</v>
      </c>
      <c r="H895" s="9">
        <v>10254</v>
      </c>
      <c r="I895" s="10">
        <v>44774</v>
      </c>
      <c r="J895" s="9" t="str">
        <v>5c52d1ad</v>
      </c>
      <c r="K895" s="9" t="str">
        <v>Telugu</v>
      </c>
      <c r="L895" s="9" t="str">
        <v>Comedy</v>
      </c>
    </row>
    <row r="896" spans="1:12" x14ac:dyDescent="0.3">
      <c r="A896" s="9">
        <v>10084</v>
      </c>
      <c r="B896" s="10">
        <v>44774</v>
      </c>
      <c r="C896" s="9" t="str">
        <v>2e190b5a</v>
      </c>
      <c r="D896" s="9" t="str">
        <f>_xlfn.XLOOKUP(C896, Content!A:A, Content!C:C, "NONE")</f>
        <v>Tamil</v>
      </c>
      <c r="E896" s="9" t="str">
        <f>_xlfn.XLOOKUP(C896, Content!A:A, Content!D:D, "NONE")</f>
        <v>Drama</v>
      </c>
      <c r="H896" s="9">
        <v>10254</v>
      </c>
      <c r="I896" s="10">
        <v>44652</v>
      </c>
      <c r="J896" s="9" t="str">
        <v>35e41ff6</v>
      </c>
      <c r="K896" s="9" t="str">
        <v>Telugu</v>
      </c>
      <c r="L896" s="9" t="str">
        <v>Romance</v>
      </c>
    </row>
    <row r="897" spans="1:12" x14ac:dyDescent="0.3">
      <c r="A897" s="9">
        <v>10084</v>
      </c>
      <c r="B897" s="10">
        <v>45627</v>
      </c>
      <c r="C897" s="9" t="str">
        <v>7bc7f2c7</v>
      </c>
      <c r="D897" s="9" t="str">
        <f>_xlfn.XLOOKUP(C897, Content!A:A, Content!C:C, "NONE")</f>
        <v>Tamil</v>
      </c>
      <c r="E897" s="9" t="str">
        <f>_xlfn.XLOOKUP(C897, Content!A:A, Content!D:D, "NONE")</f>
        <v>Drama</v>
      </c>
      <c r="H897" s="9">
        <v>10254</v>
      </c>
      <c r="I897" s="10">
        <v>44743</v>
      </c>
      <c r="J897" s="9" t="str">
        <v>e2949854</v>
      </c>
      <c r="K897" s="9" t="str">
        <v>Malayalam</v>
      </c>
      <c r="L897" s="9" t="str">
        <v>Documentary</v>
      </c>
    </row>
    <row r="898" spans="1:12" x14ac:dyDescent="0.3">
      <c r="A898" s="9">
        <v>10084</v>
      </c>
      <c r="B898" s="10">
        <v>44774</v>
      </c>
      <c r="C898" s="9" t="str">
        <v>586db896</v>
      </c>
      <c r="D898" s="9" t="str">
        <f>_xlfn.XLOOKUP(C898, Content!A:A, Content!C:C, "NONE")</f>
        <v>Tamil</v>
      </c>
      <c r="E898" s="9" t="str">
        <f>_xlfn.XLOOKUP(C898, Content!A:A, Content!D:D, "NONE")</f>
        <v>Sci-Fi</v>
      </c>
      <c r="H898" s="9">
        <v>10255</v>
      </c>
      <c r="I898" s="10">
        <v>44774</v>
      </c>
      <c r="J898" s="9" t="str">
        <v>ed012678</v>
      </c>
      <c r="K898" s="9" t="str">
        <v>Telugu</v>
      </c>
      <c r="L898" s="9" t="str">
        <v>Thriller</v>
      </c>
    </row>
    <row r="899" spans="1:12" x14ac:dyDescent="0.3">
      <c r="A899" s="9">
        <v>10084</v>
      </c>
      <c r="B899" s="10">
        <v>44866</v>
      </c>
      <c r="C899" s="9" t="str">
        <v>e9c2f251</v>
      </c>
      <c r="D899" s="9" t="str">
        <f>_xlfn.XLOOKUP(C899, Content!A:A, Content!C:C, "NONE")</f>
        <v>Telugu</v>
      </c>
      <c r="E899" s="9" t="str">
        <f>_xlfn.XLOOKUP(C899, Content!A:A, Content!D:D, "NONE")</f>
        <v>Sci-Fi</v>
      </c>
      <c r="H899" s="9">
        <v>10255</v>
      </c>
      <c r="I899" s="10">
        <v>44593</v>
      </c>
      <c r="J899" s="9" t="str">
        <v>e0abb092</v>
      </c>
      <c r="K899" s="9" t="str">
        <v>Malayalam</v>
      </c>
      <c r="L899" s="9" t="str">
        <v>Documentary</v>
      </c>
    </row>
    <row r="900" spans="1:12" x14ac:dyDescent="0.3">
      <c r="A900" s="9">
        <v>10084</v>
      </c>
      <c r="B900" s="10">
        <v>44896</v>
      </c>
      <c r="C900" s="9" t="str">
        <v>2560b2d1</v>
      </c>
      <c r="D900" s="9" t="str">
        <f>_xlfn.XLOOKUP(C900, Content!A:A, Content!C:C, "NONE")</f>
        <v>Telugu</v>
      </c>
      <c r="E900" s="9" t="str">
        <f>_xlfn.XLOOKUP(C900, Content!A:A, Content!D:D, "NONE")</f>
        <v>Action</v>
      </c>
      <c r="H900" s="9">
        <v>10255</v>
      </c>
      <c r="I900" s="10">
        <v>44774</v>
      </c>
      <c r="J900" s="9" t="str">
        <v>6cec19a5</v>
      </c>
      <c r="K900" s="9" t="str">
        <v>Malayalam</v>
      </c>
      <c r="L900" s="9" t="str">
        <v>Drama</v>
      </c>
    </row>
    <row r="901" spans="1:12" x14ac:dyDescent="0.3">
      <c r="A901" s="9">
        <v>10084</v>
      </c>
      <c r="B901" s="10">
        <v>44743</v>
      </c>
      <c r="C901" s="9" t="str">
        <v>0cbc4720</v>
      </c>
      <c r="D901" s="9" t="str">
        <f>_xlfn.XLOOKUP(C901, Content!A:A, Content!C:C, "NONE")</f>
        <v>Hindi</v>
      </c>
      <c r="E901" s="9" t="str">
        <f>_xlfn.XLOOKUP(C901, Content!A:A, Content!D:D, "NONE")</f>
        <v>Sci-Fi</v>
      </c>
      <c r="H901" s="9">
        <v>10256</v>
      </c>
      <c r="I901" s="10">
        <v>44621</v>
      </c>
      <c r="J901" s="9" t="str">
        <v>fe99e0ba</v>
      </c>
      <c r="K901" s="9" t="str">
        <v>English</v>
      </c>
      <c r="L901" s="9" t="str">
        <v>Horror</v>
      </c>
    </row>
    <row r="902" spans="1:12" x14ac:dyDescent="0.3">
      <c r="A902" s="9">
        <v>10085</v>
      </c>
      <c r="B902" s="10">
        <v>45444</v>
      </c>
      <c r="C902" s="9" t="str">
        <v>e0abb092</v>
      </c>
      <c r="D902" s="9" t="str">
        <f>_xlfn.XLOOKUP(C902, Content!A:A, Content!C:C, "NONE")</f>
        <v>Malayalam</v>
      </c>
      <c r="E902" s="9" t="str">
        <f>_xlfn.XLOOKUP(C902, Content!A:A, Content!D:D, "NONE")</f>
        <v>Documentary</v>
      </c>
      <c r="H902" s="9">
        <v>10256</v>
      </c>
      <c r="I902" s="10">
        <v>44713</v>
      </c>
      <c r="J902" s="9" t="str">
        <v>7fb18db3</v>
      </c>
      <c r="K902" s="9" t="str">
        <v>Hindi</v>
      </c>
      <c r="L902" s="9" t="str">
        <v>Thriller</v>
      </c>
    </row>
    <row r="903" spans="1:12" x14ac:dyDescent="0.3">
      <c r="A903" s="9">
        <v>10085</v>
      </c>
      <c r="B903" s="10">
        <v>44621</v>
      </c>
      <c r="C903" s="9" t="str">
        <v>982b8061</v>
      </c>
      <c r="D903" s="9" t="str">
        <f>_xlfn.XLOOKUP(C903, Content!A:A, Content!C:C, "NONE")</f>
        <v>Malayalam</v>
      </c>
      <c r="E903" s="9" t="str">
        <f>_xlfn.XLOOKUP(C903, Content!A:A, Content!D:D, "NONE")</f>
        <v>Comedy</v>
      </c>
      <c r="H903" s="9">
        <v>10256</v>
      </c>
      <c r="I903" s="10">
        <v>44713</v>
      </c>
      <c r="J903" s="9" t="str">
        <v>e0abb092</v>
      </c>
      <c r="K903" s="9" t="str">
        <v>Malayalam</v>
      </c>
      <c r="L903" s="9" t="str">
        <v>Documentary</v>
      </c>
    </row>
    <row r="904" spans="1:12" x14ac:dyDescent="0.3">
      <c r="A904" s="9">
        <v>10085</v>
      </c>
      <c r="B904" s="10">
        <v>45108</v>
      </c>
      <c r="C904" s="9" t="str">
        <v>6148f50b</v>
      </c>
      <c r="D904" s="9" t="str">
        <f>_xlfn.XLOOKUP(C904, Content!A:A, Content!C:C, "NONE")</f>
        <v>Tamil</v>
      </c>
      <c r="E904" s="9" t="str">
        <f>_xlfn.XLOOKUP(C904, Content!A:A, Content!D:D, "NONE")</f>
        <v>Comedy</v>
      </c>
      <c r="H904" s="9">
        <v>10257</v>
      </c>
      <c r="I904" s="10">
        <v>44682</v>
      </c>
      <c r="J904" s="9" t="str">
        <v>b72e97f6</v>
      </c>
      <c r="K904" s="9" t="str">
        <v>Hindi</v>
      </c>
      <c r="L904" s="9" t="str">
        <v>Action</v>
      </c>
    </row>
    <row r="905" spans="1:12" x14ac:dyDescent="0.3">
      <c r="A905" s="9">
        <v>10085</v>
      </c>
      <c r="B905" s="10">
        <v>45323</v>
      </c>
      <c r="C905" s="9" t="str">
        <v>fe8686d0</v>
      </c>
      <c r="D905" s="9" t="str">
        <f>_xlfn.XLOOKUP(C905, Content!A:A, Content!C:C, "NONE")</f>
        <v>Telugu</v>
      </c>
      <c r="E905" s="9" t="str">
        <f>_xlfn.XLOOKUP(C905, Content!A:A, Content!D:D, "NONE")</f>
        <v>Horror</v>
      </c>
      <c r="H905" s="9">
        <v>10257</v>
      </c>
      <c r="I905" s="10">
        <v>44593</v>
      </c>
      <c r="J905" s="9" t="str">
        <v>2f9c6d63</v>
      </c>
      <c r="K905" s="9" t="str">
        <v>Tamil</v>
      </c>
      <c r="L905" s="9" t="str">
        <v>Sci-Fi</v>
      </c>
    </row>
    <row r="906" spans="1:12" x14ac:dyDescent="0.3">
      <c r="A906" s="9">
        <v>10085</v>
      </c>
      <c r="B906" s="10">
        <v>44593</v>
      </c>
      <c r="C906" s="9" t="str">
        <v>18110fb2</v>
      </c>
      <c r="D906" s="9" t="str">
        <f>_xlfn.XLOOKUP(C906, Content!A:A, Content!C:C, "NONE")</f>
        <v>Telugu</v>
      </c>
      <c r="E906" s="9" t="str">
        <f>_xlfn.XLOOKUP(C906, Content!A:A, Content!D:D, "NONE")</f>
        <v>Romance</v>
      </c>
      <c r="H906" s="9">
        <v>10257</v>
      </c>
      <c r="I906" s="10">
        <v>44713</v>
      </c>
      <c r="J906" s="9" t="str">
        <v>9452bf77</v>
      </c>
      <c r="K906" s="9" t="str">
        <v>English</v>
      </c>
      <c r="L906" s="9" t="str">
        <v>Horror</v>
      </c>
    </row>
    <row r="907" spans="1:12" x14ac:dyDescent="0.3">
      <c r="A907" s="9">
        <v>10085</v>
      </c>
      <c r="B907" s="10">
        <v>44835</v>
      </c>
      <c r="C907" s="9" t="str">
        <v>7fb18db3</v>
      </c>
      <c r="D907" s="9" t="str">
        <f>_xlfn.XLOOKUP(C907, Content!A:A, Content!C:C, "NONE")</f>
        <v>Hindi</v>
      </c>
      <c r="E907" s="9" t="str">
        <f>_xlfn.XLOOKUP(C907, Content!A:A, Content!D:D, "NONE")</f>
        <v>Thriller</v>
      </c>
      <c r="H907" s="9">
        <v>10257</v>
      </c>
      <c r="I907" s="10">
        <v>44835</v>
      </c>
      <c r="J907" s="9" t="str">
        <v>e0abb092</v>
      </c>
      <c r="K907" s="9" t="str">
        <v>Malayalam</v>
      </c>
      <c r="L907" s="9" t="str">
        <v>Documentary</v>
      </c>
    </row>
    <row r="908" spans="1:12" x14ac:dyDescent="0.3">
      <c r="A908" s="9">
        <v>10085</v>
      </c>
      <c r="B908" s="10">
        <v>44805</v>
      </c>
      <c r="C908" s="9" t="str">
        <v>b142e834</v>
      </c>
      <c r="D908" s="9" t="str">
        <f>_xlfn.XLOOKUP(C908, Content!A:A, Content!C:C, "NONE")</f>
        <v>Hindi</v>
      </c>
      <c r="E908" s="9" t="str">
        <f>_xlfn.XLOOKUP(C908, Content!A:A, Content!D:D, "NONE")</f>
        <v>Documentary</v>
      </c>
      <c r="H908" s="9">
        <v>10258</v>
      </c>
      <c r="I908" s="10">
        <v>44866</v>
      </c>
      <c r="J908" s="9" t="str">
        <v>c741736d</v>
      </c>
      <c r="K908" s="9" t="str">
        <v>English</v>
      </c>
      <c r="L908" s="9" t="str">
        <v>Romance</v>
      </c>
    </row>
    <row r="909" spans="1:12" x14ac:dyDescent="0.3">
      <c r="A909" s="9">
        <v>10085</v>
      </c>
      <c r="B909" s="10">
        <v>45413</v>
      </c>
      <c r="C909" s="9" t="str">
        <v>6d98c117</v>
      </c>
      <c r="D909" s="9" t="str">
        <f>_xlfn.XLOOKUP(C909, Content!A:A, Content!C:C, "NONE")</f>
        <v>English</v>
      </c>
      <c r="E909" s="9" t="str">
        <f>_xlfn.XLOOKUP(C909, Content!A:A, Content!D:D, "NONE")</f>
        <v>Action</v>
      </c>
      <c r="H909" s="9">
        <v>10258</v>
      </c>
      <c r="I909" s="10">
        <v>44562</v>
      </c>
      <c r="J909" s="9" t="str">
        <v>07976026</v>
      </c>
      <c r="K909" s="9" t="str">
        <v>Malayalam</v>
      </c>
      <c r="L909" s="9" t="str">
        <v>Drama</v>
      </c>
    </row>
    <row r="910" spans="1:12" x14ac:dyDescent="0.3">
      <c r="A910" s="9">
        <v>10085</v>
      </c>
      <c r="B910" s="10">
        <v>45383</v>
      </c>
      <c r="C910" s="9" t="str">
        <v>2f9c6d63</v>
      </c>
      <c r="D910" s="9" t="str">
        <f>_xlfn.XLOOKUP(C910, Content!A:A, Content!C:C, "NONE")</f>
        <v>Tamil</v>
      </c>
      <c r="E910" s="9" t="str">
        <f>_xlfn.XLOOKUP(C910, Content!A:A, Content!D:D, "NONE")</f>
        <v>Sci-Fi</v>
      </c>
      <c r="H910" s="9">
        <v>10258</v>
      </c>
      <c r="I910" s="10">
        <v>44682</v>
      </c>
      <c r="J910" s="9" t="str">
        <v>8ce0be18</v>
      </c>
      <c r="K910" s="9" t="str">
        <v>Telugu</v>
      </c>
      <c r="L910" s="9" t="str">
        <v>Horror</v>
      </c>
    </row>
    <row r="911" spans="1:12" x14ac:dyDescent="0.3">
      <c r="A911" s="9">
        <v>10085</v>
      </c>
      <c r="B911" s="10">
        <v>45383</v>
      </c>
      <c r="C911" s="9" t="str">
        <v>b49e8b74</v>
      </c>
      <c r="D911" s="9" t="str">
        <f>_xlfn.XLOOKUP(C911, Content!A:A, Content!C:C, "NONE")</f>
        <v>English</v>
      </c>
      <c r="E911" s="9" t="str">
        <f>_xlfn.XLOOKUP(C911, Content!A:A, Content!D:D, "NONE")</f>
        <v>Thriller</v>
      </c>
      <c r="H911" s="9">
        <v>10258</v>
      </c>
      <c r="I911" s="10">
        <v>44682</v>
      </c>
      <c r="J911" s="9" t="str">
        <v>fc3255a1</v>
      </c>
      <c r="K911" s="9" t="str">
        <v>English</v>
      </c>
      <c r="L911" s="9" t="str">
        <v>Horror</v>
      </c>
    </row>
    <row r="912" spans="1:12" x14ac:dyDescent="0.3">
      <c r="A912" s="9">
        <v>10086</v>
      </c>
      <c r="B912" s="10">
        <v>45139</v>
      </c>
      <c r="C912" s="9" t="str">
        <v>ed012678</v>
      </c>
      <c r="D912" s="9" t="str">
        <f>_xlfn.XLOOKUP(C912, Content!A:A, Content!C:C, "NONE")</f>
        <v>Telugu</v>
      </c>
      <c r="E912" s="9" t="str">
        <f>_xlfn.XLOOKUP(C912, Content!A:A, Content!D:D, "NONE")</f>
        <v>Thriller</v>
      </c>
      <c r="H912" s="9">
        <v>10258</v>
      </c>
      <c r="I912" s="10">
        <v>44713</v>
      </c>
      <c r="J912" s="9" t="str">
        <v>4cfd0dd8</v>
      </c>
      <c r="K912" s="9" t="str">
        <v>Kannada</v>
      </c>
      <c r="L912" s="9" t="str">
        <v>Documentary</v>
      </c>
    </row>
    <row r="913" spans="1:12" x14ac:dyDescent="0.3">
      <c r="A913" s="9">
        <v>10086</v>
      </c>
      <c r="B913" s="10">
        <v>44652</v>
      </c>
      <c r="C913" s="9" t="str">
        <v>fe99e0ba</v>
      </c>
      <c r="D913" s="9" t="str">
        <f>_xlfn.XLOOKUP(C913, Content!A:A, Content!C:C, "NONE")</f>
        <v>English</v>
      </c>
      <c r="E913" s="9" t="str">
        <f>_xlfn.XLOOKUP(C913, Content!A:A, Content!D:D, "NONE")</f>
        <v>Horror</v>
      </c>
      <c r="H913" s="9">
        <v>10259</v>
      </c>
      <c r="I913" s="10">
        <v>44713</v>
      </c>
      <c r="J913" s="9" t="str">
        <v>0be1e40e</v>
      </c>
      <c r="K913" s="9" t="str">
        <v>Telugu</v>
      </c>
      <c r="L913" s="9" t="str">
        <v>Drama</v>
      </c>
    </row>
    <row r="914" spans="1:12" x14ac:dyDescent="0.3">
      <c r="A914" s="9">
        <v>10086</v>
      </c>
      <c r="B914" s="10">
        <v>45383</v>
      </c>
      <c r="C914" s="9" t="str">
        <v>b72e97f6</v>
      </c>
      <c r="D914" s="9" t="str">
        <f>_xlfn.XLOOKUP(C914, Content!A:A, Content!C:C, "NONE")</f>
        <v>Hindi</v>
      </c>
      <c r="E914" s="9" t="str">
        <f>_xlfn.XLOOKUP(C914, Content!A:A, Content!D:D, "NONE")</f>
        <v>Action</v>
      </c>
      <c r="H914" s="9">
        <v>10259</v>
      </c>
      <c r="I914" s="10">
        <v>44805</v>
      </c>
      <c r="J914" s="9" t="str">
        <v>e0abb092</v>
      </c>
      <c r="K914" s="9" t="str">
        <v>Malayalam</v>
      </c>
      <c r="L914" s="9" t="str">
        <v>Documentary</v>
      </c>
    </row>
    <row r="915" spans="1:12" x14ac:dyDescent="0.3">
      <c r="A915" s="9">
        <v>10086</v>
      </c>
      <c r="B915" s="10">
        <v>45047</v>
      </c>
      <c r="C915" s="9" t="str">
        <v>f72d44e6</v>
      </c>
      <c r="D915" s="9" t="str">
        <f>_xlfn.XLOOKUP(C915, Content!A:A, Content!C:C, "NONE")</f>
        <v>Malayalam</v>
      </c>
      <c r="E915" s="9" t="str">
        <f>_xlfn.XLOOKUP(C915, Content!A:A, Content!D:D, "NONE")</f>
        <v>Horror</v>
      </c>
      <c r="H915" s="9">
        <v>10261</v>
      </c>
      <c r="I915" s="10">
        <v>44652</v>
      </c>
      <c r="J915" s="9" t="str">
        <v>f72d44e6</v>
      </c>
      <c r="K915" s="9" t="str">
        <v>Malayalam</v>
      </c>
      <c r="L915" s="9" t="str">
        <v>Horror</v>
      </c>
    </row>
    <row r="916" spans="1:12" x14ac:dyDescent="0.3">
      <c r="A916" s="9">
        <v>10086</v>
      </c>
      <c r="B916" s="10">
        <v>45444</v>
      </c>
      <c r="C916" s="9" t="str">
        <v>fe8686d0</v>
      </c>
      <c r="D916" s="9" t="str">
        <f>_xlfn.XLOOKUP(C916, Content!A:A, Content!C:C, "NONE")</f>
        <v>Telugu</v>
      </c>
      <c r="E916" s="9" t="str">
        <f>_xlfn.XLOOKUP(C916, Content!A:A, Content!D:D, "NONE")</f>
        <v>Horror</v>
      </c>
      <c r="H916" s="9">
        <v>10261</v>
      </c>
      <c r="I916" s="10">
        <v>44713</v>
      </c>
      <c r="J916" s="9" t="str">
        <v>591bdfe5</v>
      </c>
      <c r="K916" s="9" t="str">
        <v>Kannada</v>
      </c>
      <c r="L916" s="9" t="str">
        <v>Drama</v>
      </c>
    </row>
    <row r="917" spans="1:12" x14ac:dyDescent="0.3">
      <c r="A917" s="9">
        <v>10086</v>
      </c>
      <c r="B917" s="10">
        <v>45352</v>
      </c>
      <c r="C917" s="9" t="str">
        <v>921da29a</v>
      </c>
      <c r="D917" s="9" t="str">
        <f>_xlfn.XLOOKUP(C917, Content!A:A, Content!C:C, "NONE")</f>
        <v>English</v>
      </c>
      <c r="E917" s="9" t="str">
        <f>_xlfn.XLOOKUP(C917, Content!A:A, Content!D:D, "NONE")</f>
        <v>Horror</v>
      </c>
      <c r="H917" s="9">
        <v>10261</v>
      </c>
      <c r="I917" s="10">
        <v>44896</v>
      </c>
      <c r="J917" s="9" t="str">
        <v>2e190b5a</v>
      </c>
      <c r="K917" s="9" t="str">
        <v>Tamil</v>
      </c>
      <c r="L917" s="9" t="str">
        <v>Drama</v>
      </c>
    </row>
    <row r="918" spans="1:12" x14ac:dyDescent="0.3">
      <c r="A918" s="9">
        <v>10086</v>
      </c>
      <c r="B918" s="10">
        <v>45047</v>
      </c>
      <c r="C918" s="9" t="str">
        <v>420e1019</v>
      </c>
      <c r="D918" s="9" t="str">
        <f>_xlfn.XLOOKUP(C918, Content!A:A, Content!C:C, "NONE")</f>
        <v>Tamil</v>
      </c>
      <c r="E918" s="9" t="str">
        <f>_xlfn.XLOOKUP(C918, Content!A:A, Content!D:D, "NONE")</f>
        <v>Action</v>
      </c>
      <c r="H918" s="9">
        <v>10261</v>
      </c>
      <c r="I918" s="10">
        <v>44743</v>
      </c>
      <c r="J918" s="9" t="str">
        <v>9767fb4f</v>
      </c>
      <c r="K918" s="9" t="str">
        <v>Telugu</v>
      </c>
      <c r="L918" s="9" t="str">
        <v>Drama</v>
      </c>
    </row>
    <row r="919" spans="1:12" x14ac:dyDescent="0.3">
      <c r="A919" s="9">
        <v>10086</v>
      </c>
      <c r="B919" s="10">
        <v>45047</v>
      </c>
      <c r="C919" s="9" t="str">
        <v>4cfd0dd8</v>
      </c>
      <c r="D919" s="9" t="str">
        <f>_xlfn.XLOOKUP(C919, Content!A:A, Content!C:C, "NONE")</f>
        <v>Kannada</v>
      </c>
      <c r="E919" s="9" t="str">
        <f>_xlfn.XLOOKUP(C919, Content!A:A, Content!D:D, "NONE")</f>
        <v>Documentary</v>
      </c>
      <c r="H919" s="9">
        <v>10261</v>
      </c>
      <c r="I919" s="10">
        <v>44743</v>
      </c>
      <c r="J919" s="9" t="str">
        <v>6d9b457c</v>
      </c>
      <c r="K919" s="9" t="str">
        <v>English</v>
      </c>
      <c r="L919" s="9" t="str">
        <v>Thriller</v>
      </c>
    </row>
    <row r="920" spans="1:12" x14ac:dyDescent="0.3">
      <c r="A920" s="9">
        <v>10086</v>
      </c>
      <c r="B920" s="10">
        <v>45323</v>
      </c>
      <c r="C920" s="9" t="str">
        <v>7fb18db3</v>
      </c>
      <c r="D920" s="9" t="str">
        <f>_xlfn.XLOOKUP(C920, Content!A:A, Content!C:C, "NONE")</f>
        <v>Hindi</v>
      </c>
      <c r="E920" s="9" t="str">
        <f>_xlfn.XLOOKUP(C920, Content!A:A, Content!D:D, "NONE")</f>
        <v>Thriller</v>
      </c>
      <c r="H920" s="9">
        <v>10262</v>
      </c>
      <c r="I920" s="10">
        <v>44866</v>
      </c>
      <c r="J920" s="9" t="str">
        <v>618d5c47</v>
      </c>
      <c r="K920" s="9" t="str">
        <v>Hindi</v>
      </c>
      <c r="L920" s="9" t="str">
        <v>Documentary</v>
      </c>
    </row>
    <row r="921" spans="1:12" x14ac:dyDescent="0.3">
      <c r="A921" s="9">
        <v>10086</v>
      </c>
      <c r="B921" s="10">
        <v>45323</v>
      </c>
      <c r="C921" s="9" t="str">
        <v>2fa395f5</v>
      </c>
      <c r="D921" s="9" t="str">
        <f>_xlfn.XLOOKUP(C921, Content!A:A, Content!C:C, "NONE")</f>
        <v>Telugu</v>
      </c>
      <c r="E921" s="9" t="str">
        <f>_xlfn.XLOOKUP(C921, Content!A:A, Content!D:D, "NONE")</f>
        <v>Action</v>
      </c>
      <c r="H921" s="9">
        <v>10262</v>
      </c>
      <c r="I921" s="10">
        <v>44805</v>
      </c>
      <c r="J921" s="9" t="str">
        <v>fda707e0</v>
      </c>
      <c r="K921" s="9" t="str">
        <v>Tamil</v>
      </c>
      <c r="L921" s="9" t="str">
        <v>Documentary</v>
      </c>
    </row>
    <row r="922" spans="1:12" x14ac:dyDescent="0.3">
      <c r="A922" s="9">
        <v>10086</v>
      </c>
      <c r="B922" s="10">
        <v>45323</v>
      </c>
      <c r="C922" s="9" t="str">
        <v>0be1e40e</v>
      </c>
      <c r="D922" s="9" t="str">
        <f>_xlfn.XLOOKUP(C922, Content!A:A, Content!C:C, "NONE")</f>
        <v>Telugu</v>
      </c>
      <c r="E922" s="9" t="str">
        <f>_xlfn.XLOOKUP(C922, Content!A:A, Content!D:D, "NONE")</f>
        <v>Drama</v>
      </c>
      <c r="H922" s="9">
        <v>10262</v>
      </c>
      <c r="I922" s="10">
        <v>44652</v>
      </c>
      <c r="J922" s="9" t="str">
        <v>b72e97f6</v>
      </c>
      <c r="K922" s="9" t="str">
        <v>Hindi</v>
      </c>
      <c r="L922" s="9" t="str">
        <v>Action</v>
      </c>
    </row>
    <row r="923" spans="1:12" x14ac:dyDescent="0.3">
      <c r="A923" s="9">
        <v>10086</v>
      </c>
      <c r="B923" s="10">
        <v>44927</v>
      </c>
      <c r="C923" s="9" t="str">
        <v>d71466ea</v>
      </c>
      <c r="D923" s="9" t="str">
        <f>_xlfn.XLOOKUP(C923, Content!A:A, Content!C:C, "NONE")</f>
        <v>Malayalam</v>
      </c>
      <c r="E923" s="9" t="str">
        <f>_xlfn.XLOOKUP(C923, Content!A:A, Content!D:D, "NONE")</f>
        <v>Comedy</v>
      </c>
      <c r="H923" s="9">
        <v>10262</v>
      </c>
      <c r="I923" s="10">
        <v>44562</v>
      </c>
      <c r="J923" s="9" t="str">
        <v>7fd28e87</v>
      </c>
      <c r="K923" s="9" t="str">
        <v>Malayalam</v>
      </c>
      <c r="L923" s="9" t="str">
        <v>Romance</v>
      </c>
    </row>
    <row r="924" spans="1:12" x14ac:dyDescent="0.3">
      <c r="A924" s="9">
        <v>10086</v>
      </c>
      <c r="B924" s="10">
        <v>45474</v>
      </c>
      <c r="C924" s="9" t="str">
        <v>b49e8b74</v>
      </c>
      <c r="D924" s="9" t="str">
        <f>_xlfn.XLOOKUP(C924, Content!A:A, Content!C:C, "NONE")</f>
        <v>English</v>
      </c>
      <c r="E924" s="9" t="str">
        <f>_xlfn.XLOOKUP(C924, Content!A:A, Content!D:D, "NONE")</f>
        <v>Thriller</v>
      </c>
      <c r="H924" s="9">
        <v>10262</v>
      </c>
      <c r="I924" s="10">
        <v>44621</v>
      </c>
      <c r="J924" s="9" t="str">
        <v>30bb7728</v>
      </c>
      <c r="K924" s="9" t="str">
        <v>Tamil</v>
      </c>
      <c r="L924" s="9" t="str">
        <v>Documentary</v>
      </c>
    </row>
    <row r="925" spans="1:12" x14ac:dyDescent="0.3">
      <c r="A925" s="9">
        <v>10086</v>
      </c>
      <c r="B925" s="10">
        <v>45139</v>
      </c>
      <c r="C925" s="9" t="str">
        <v>2e190b5a</v>
      </c>
      <c r="D925" s="9" t="str">
        <f>_xlfn.XLOOKUP(C925, Content!A:A, Content!C:C, "NONE")</f>
        <v>Tamil</v>
      </c>
      <c r="E925" s="9" t="str">
        <f>_xlfn.XLOOKUP(C925, Content!A:A, Content!D:D, "NONE")</f>
        <v>Drama</v>
      </c>
      <c r="H925" s="9">
        <v>10262</v>
      </c>
      <c r="I925" s="10">
        <v>44682</v>
      </c>
      <c r="J925" s="9" t="str">
        <v>34ac25b9</v>
      </c>
      <c r="K925" s="9" t="str">
        <v>Kannada</v>
      </c>
      <c r="L925" s="9" t="str">
        <v>Documentary</v>
      </c>
    </row>
    <row r="926" spans="1:12" x14ac:dyDescent="0.3">
      <c r="A926" s="9">
        <v>10086</v>
      </c>
      <c r="B926" s="10">
        <v>44774</v>
      </c>
      <c r="C926" s="9" t="str">
        <v>2560b2d1</v>
      </c>
      <c r="D926" s="9" t="str">
        <f>_xlfn.XLOOKUP(C926, Content!A:A, Content!C:C, "NONE")</f>
        <v>Telugu</v>
      </c>
      <c r="E926" s="9" t="str">
        <f>_xlfn.XLOOKUP(C926, Content!A:A, Content!D:D, "NONE")</f>
        <v>Action</v>
      </c>
      <c r="H926" s="9">
        <v>10263</v>
      </c>
      <c r="I926" s="10">
        <v>44621</v>
      </c>
      <c r="J926" s="9" t="str">
        <v>34ac25b9</v>
      </c>
      <c r="K926" s="9" t="str">
        <v>Kannada</v>
      </c>
      <c r="L926" s="9" t="str">
        <v>Documentary</v>
      </c>
    </row>
    <row r="927" spans="1:12" x14ac:dyDescent="0.3">
      <c r="A927" s="9">
        <v>10087</v>
      </c>
      <c r="B927" s="10">
        <v>44743</v>
      </c>
      <c r="C927" s="9" t="str">
        <v>e2949854</v>
      </c>
      <c r="D927" s="9" t="str">
        <f>_xlfn.XLOOKUP(C927, Content!A:A, Content!C:C, "NONE")</f>
        <v>Malayalam</v>
      </c>
      <c r="E927" s="9" t="str">
        <f>_xlfn.XLOOKUP(C927, Content!A:A, Content!D:D, "NONE")</f>
        <v>Documentary</v>
      </c>
      <c r="H927" s="9">
        <v>10263</v>
      </c>
      <c r="I927" s="10">
        <v>44593</v>
      </c>
      <c r="J927" s="9" t="str">
        <v>9767fb4f</v>
      </c>
      <c r="K927" s="9" t="str">
        <v>Telugu</v>
      </c>
      <c r="L927" s="9" t="str">
        <v>Drama</v>
      </c>
    </row>
    <row r="928" spans="1:12" x14ac:dyDescent="0.3">
      <c r="A928" s="9">
        <v>10087</v>
      </c>
      <c r="B928" s="10">
        <v>45505</v>
      </c>
      <c r="C928" s="9" t="str">
        <v>1187d074</v>
      </c>
      <c r="D928" s="9" t="str">
        <f>_xlfn.XLOOKUP(C928, Content!A:A, Content!C:C, "NONE")</f>
        <v>English</v>
      </c>
      <c r="E928" s="9" t="str">
        <f>_xlfn.XLOOKUP(C928, Content!A:A, Content!D:D, "NONE")</f>
        <v>Horror</v>
      </c>
      <c r="H928" s="9">
        <v>10263</v>
      </c>
      <c r="I928" s="10">
        <v>44805</v>
      </c>
      <c r="J928" s="9" t="str">
        <v>7e543bc4</v>
      </c>
      <c r="K928" s="9" t="str">
        <v>Malayalam</v>
      </c>
      <c r="L928" s="9" t="str">
        <v>Drama</v>
      </c>
    </row>
    <row r="929" spans="1:12" x14ac:dyDescent="0.3">
      <c r="A929" s="9">
        <v>10087</v>
      </c>
      <c r="B929" s="10">
        <v>45505</v>
      </c>
      <c r="C929" s="9" t="str">
        <v>2aac9072</v>
      </c>
      <c r="D929" s="9" t="str">
        <f>_xlfn.XLOOKUP(C929, Content!A:A, Content!C:C, "NONE")</f>
        <v>English</v>
      </c>
      <c r="E929" s="9" t="str">
        <f>_xlfn.XLOOKUP(C929, Content!A:A, Content!D:D, "NONE")</f>
        <v>Comedy</v>
      </c>
      <c r="H929" s="9">
        <v>10264</v>
      </c>
      <c r="I929" s="10">
        <v>44652</v>
      </c>
      <c r="J929" s="9" t="str">
        <v>fa1a76a3</v>
      </c>
      <c r="K929" s="9" t="str">
        <v>Tamil</v>
      </c>
      <c r="L929" s="9" t="str">
        <v>Action</v>
      </c>
    </row>
    <row r="930" spans="1:12" x14ac:dyDescent="0.3">
      <c r="A930" s="9">
        <v>10087</v>
      </c>
      <c r="B930" s="10">
        <v>45170</v>
      </c>
      <c r="C930" s="9" t="str">
        <v>3abe3a47</v>
      </c>
      <c r="D930" s="9" t="str">
        <f>_xlfn.XLOOKUP(C930, Content!A:A, Content!C:C, "NONE")</f>
        <v>English</v>
      </c>
      <c r="E930" s="9" t="str">
        <f>_xlfn.XLOOKUP(C930, Content!A:A, Content!D:D, "NONE")</f>
        <v>Romance</v>
      </c>
      <c r="H930" s="9">
        <v>10264</v>
      </c>
      <c r="I930" s="10">
        <v>44621</v>
      </c>
      <c r="J930" s="9" t="str">
        <v>b142e834</v>
      </c>
      <c r="K930" s="9" t="str">
        <v>Hindi</v>
      </c>
      <c r="L930" s="9" t="str">
        <v>Documentary</v>
      </c>
    </row>
    <row r="931" spans="1:12" x14ac:dyDescent="0.3">
      <c r="A931" s="9">
        <v>10087</v>
      </c>
      <c r="B931" s="10">
        <v>44774</v>
      </c>
      <c r="C931" s="9" t="str">
        <v>9544ce3b</v>
      </c>
      <c r="D931" s="9" t="str">
        <f>_xlfn.XLOOKUP(C931, Content!A:A, Content!C:C, "NONE")</f>
        <v>English</v>
      </c>
      <c r="E931" s="9" t="str">
        <f>_xlfn.XLOOKUP(C931, Content!A:A, Content!D:D, "NONE")</f>
        <v>Horror</v>
      </c>
      <c r="H931" s="9">
        <v>10264</v>
      </c>
      <c r="I931" s="10">
        <v>44562</v>
      </c>
      <c r="J931" s="9" t="str">
        <v>a48a202b</v>
      </c>
      <c r="K931" s="9" t="str">
        <v>Telugu</v>
      </c>
      <c r="L931" s="9" t="str">
        <v>Drama</v>
      </c>
    </row>
    <row r="932" spans="1:12" x14ac:dyDescent="0.3">
      <c r="A932" s="9">
        <v>10087</v>
      </c>
      <c r="B932" s="10">
        <v>45383</v>
      </c>
      <c r="C932" s="9" t="str">
        <v>a4c168f1</v>
      </c>
      <c r="D932" s="9" t="str">
        <f>_xlfn.XLOOKUP(C932, Content!A:A, Content!C:C, "NONE")</f>
        <v>Telugu</v>
      </c>
      <c r="E932" s="9" t="str">
        <f>_xlfn.XLOOKUP(C932, Content!A:A, Content!D:D, "NONE")</f>
        <v>Drama</v>
      </c>
      <c r="H932" s="9">
        <v>10264</v>
      </c>
      <c r="I932" s="10">
        <v>44562</v>
      </c>
      <c r="J932" s="9" t="str">
        <v>591bdfe5</v>
      </c>
      <c r="K932" s="9" t="str">
        <v>Kannada</v>
      </c>
      <c r="L932" s="9" t="str">
        <v>Drama</v>
      </c>
    </row>
    <row r="933" spans="1:12" x14ac:dyDescent="0.3">
      <c r="A933" s="9">
        <v>10087</v>
      </c>
      <c r="B933" s="10">
        <v>45231</v>
      </c>
      <c r="C933" s="9" t="str">
        <v>2fa395f5</v>
      </c>
      <c r="D933" s="9" t="str">
        <f>_xlfn.XLOOKUP(C933, Content!A:A, Content!C:C, "NONE")</f>
        <v>Telugu</v>
      </c>
      <c r="E933" s="9" t="str">
        <f>_xlfn.XLOOKUP(C933, Content!A:A, Content!D:D, "NONE")</f>
        <v>Action</v>
      </c>
      <c r="H933" s="9">
        <v>10265</v>
      </c>
      <c r="I933" s="10">
        <v>44866</v>
      </c>
      <c r="J933" s="9" t="str">
        <v>39c8c16a</v>
      </c>
      <c r="K933" s="9" t="str">
        <v>Malayalam</v>
      </c>
      <c r="L933" s="9" t="str">
        <v>Drama</v>
      </c>
    </row>
    <row r="934" spans="1:12" x14ac:dyDescent="0.3">
      <c r="A934" s="9">
        <v>10087</v>
      </c>
      <c r="B934" s="10">
        <v>45200</v>
      </c>
      <c r="C934" s="9" t="str">
        <v>872a4423</v>
      </c>
      <c r="D934" s="9" t="str">
        <f>_xlfn.XLOOKUP(C934, Content!A:A, Content!C:C, "NONE")</f>
        <v>Hindi</v>
      </c>
      <c r="E934" s="9" t="str">
        <f>_xlfn.XLOOKUP(C934, Content!A:A, Content!D:D, "NONE")</f>
        <v>Horror</v>
      </c>
      <c r="H934" s="9">
        <v>10265</v>
      </c>
      <c r="I934" s="10">
        <v>44896</v>
      </c>
      <c r="J934" s="9" t="str">
        <v>607da286</v>
      </c>
      <c r="K934" s="9" t="str">
        <v>Kannada</v>
      </c>
      <c r="L934" s="9" t="str">
        <v>Drama</v>
      </c>
    </row>
    <row r="935" spans="1:12" x14ac:dyDescent="0.3">
      <c r="A935" s="9">
        <v>10087</v>
      </c>
      <c r="B935" s="10">
        <v>45261</v>
      </c>
      <c r="C935" s="9" t="str">
        <v>7bc7f2c7</v>
      </c>
      <c r="D935" s="9" t="str">
        <f>_xlfn.XLOOKUP(C935, Content!A:A, Content!C:C, "NONE")</f>
        <v>Tamil</v>
      </c>
      <c r="E935" s="9" t="str">
        <f>_xlfn.XLOOKUP(C935, Content!A:A, Content!D:D, "NONE")</f>
        <v>Drama</v>
      </c>
      <c r="H935" s="9">
        <v>10265</v>
      </c>
      <c r="I935" s="10">
        <v>44593</v>
      </c>
      <c r="J935" s="9" t="str">
        <v>5833d4f3</v>
      </c>
      <c r="K935" s="9" t="str">
        <v>Malayalam</v>
      </c>
      <c r="L935" s="9" t="str">
        <v>Horror</v>
      </c>
    </row>
    <row r="936" spans="1:12" x14ac:dyDescent="0.3">
      <c r="A936" s="9">
        <v>10087</v>
      </c>
      <c r="B936" s="10">
        <v>44713</v>
      </c>
      <c r="C936" s="9" t="str">
        <v>fc3255a1</v>
      </c>
      <c r="D936" s="9" t="str">
        <f>_xlfn.XLOOKUP(C936, Content!A:A, Content!C:C, "NONE")</f>
        <v>English</v>
      </c>
      <c r="E936" s="9" t="str">
        <f>_xlfn.XLOOKUP(C936, Content!A:A, Content!D:D, "NONE")</f>
        <v>Horror</v>
      </c>
      <c r="H936" s="9">
        <v>10265</v>
      </c>
      <c r="I936" s="10">
        <v>44896</v>
      </c>
      <c r="J936" s="9" t="str">
        <v>5b93d799</v>
      </c>
      <c r="K936" s="9" t="str">
        <v>English</v>
      </c>
      <c r="L936" s="9" t="str">
        <v>Drama</v>
      </c>
    </row>
    <row r="937" spans="1:12" x14ac:dyDescent="0.3">
      <c r="A937" s="9">
        <v>10087</v>
      </c>
      <c r="B937" s="10">
        <v>45505</v>
      </c>
      <c r="C937" s="9" t="str">
        <v>8ab4abc6</v>
      </c>
      <c r="D937" s="9" t="str">
        <f>_xlfn.XLOOKUP(C937, Content!A:A, Content!C:C, "NONE")</f>
        <v>Kannada</v>
      </c>
      <c r="E937" s="9" t="str">
        <f>_xlfn.XLOOKUP(C937, Content!A:A, Content!D:D, "NONE")</f>
        <v>Drama</v>
      </c>
      <c r="H937" s="9">
        <v>10265</v>
      </c>
      <c r="I937" s="10">
        <v>44866</v>
      </c>
      <c r="J937" s="9" t="str">
        <v>c5c4fdf9</v>
      </c>
      <c r="K937" s="9" t="str">
        <v>Telugu</v>
      </c>
      <c r="L937" s="9" t="str">
        <v>Sci-Fi</v>
      </c>
    </row>
    <row r="938" spans="1:12" x14ac:dyDescent="0.3">
      <c r="A938" s="9">
        <v>10087</v>
      </c>
      <c r="B938" s="10">
        <v>44958</v>
      </c>
      <c r="C938" s="9" t="str">
        <v>f1c74cb8</v>
      </c>
      <c r="D938" s="9" t="str">
        <f>_xlfn.XLOOKUP(C938, Content!A:A, Content!C:C, "NONE")</f>
        <v>Kannada</v>
      </c>
      <c r="E938" s="9" t="str">
        <f>_xlfn.XLOOKUP(C938, Content!A:A, Content!D:D, "NONE")</f>
        <v>Action</v>
      </c>
      <c r="H938" s="9">
        <v>10266</v>
      </c>
      <c r="I938" s="10">
        <v>44743</v>
      </c>
      <c r="J938" s="9" t="str">
        <v>566c44a8</v>
      </c>
      <c r="K938" s="9" t="str">
        <v>Tamil</v>
      </c>
      <c r="L938" s="9" t="str">
        <v>Sci-Fi</v>
      </c>
    </row>
    <row r="939" spans="1:12" x14ac:dyDescent="0.3">
      <c r="A939" s="9">
        <v>10088</v>
      </c>
      <c r="B939" s="10">
        <v>44986</v>
      </c>
      <c r="C939" s="9" t="str">
        <v>cc777b0c</v>
      </c>
      <c r="D939" s="9" t="str">
        <f>_xlfn.XLOOKUP(C939, Content!A:A, Content!C:C, "NONE")</f>
        <v>Hindi</v>
      </c>
      <c r="E939" s="9" t="str">
        <f>_xlfn.XLOOKUP(C939, Content!A:A, Content!D:D, "NONE")</f>
        <v>Thriller</v>
      </c>
      <c r="H939" s="9">
        <v>10266</v>
      </c>
      <c r="I939" s="10">
        <v>44562</v>
      </c>
      <c r="J939" s="9" t="str">
        <v>f6d69d19</v>
      </c>
      <c r="K939" s="9" t="str">
        <v>English</v>
      </c>
      <c r="L939" s="9" t="str">
        <v>Comedy</v>
      </c>
    </row>
    <row r="940" spans="1:12" x14ac:dyDescent="0.3">
      <c r="A940" s="9">
        <v>10088</v>
      </c>
      <c r="B940" s="10">
        <v>45200</v>
      </c>
      <c r="C940" s="9" t="str">
        <v>6cec19a5</v>
      </c>
      <c r="D940" s="9" t="str">
        <f>_xlfn.XLOOKUP(C940, Content!A:A, Content!C:C, "NONE")</f>
        <v>Malayalam</v>
      </c>
      <c r="E940" s="9" t="str">
        <f>_xlfn.XLOOKUP(C940, Content!A:A, Content!D:D, "NONE")</f>
        <v>Drama</v>
      </c>
      <c r="H940" s="9">
        <v>10266</v>
      </c>
      <c r="I940" s="10">
        <v>44835</v>
      </c>
      <c r="J940" s="9" t="str">
        <v>459528e0</v>
      </c>
      <c r="K940" s="9" t="str">
        <v>English</v>
      </c>
      <c r="L940" s="9" t="str">
        <v>Documentary</v>
      </c>
    </row>
    <row r="941" spans="1:12" x14ac:dyDescent="0.3">
      <c r="A941" s="9">
        <v>10088</v>
      </c>
      <c r="B941" s="10">
        <v>45536</v>
      </c>
      <c r="C941" s="9" t="str">
        <v>34ac25b9</v>
      </c>
      <c r="D941" s="9" t="str">
        <f>_xlfn.XLOOKUP(C941, Content!A:A, Content!C:C, "NONE")</f>
        <v>Kannada</v>
      </c>
      <c r="E941" s="9" t="str">
        <f>_xlfn.XLOOKUP(C941, Content!A:A, Content!D:D, "NONE")</f>
        <v>Documentary</v>
      </c>
      <c r="H941" s="9">
        <v>10266</v>
      </c>
      <c r="I941" s="10">
        <v>44774</v>
      </c>
      <c r="J941" s="9" t="str">
        <v>e9c2f251</v>
      </c>
      <c r="K941" s="9" t="str">
        <v>Telugu</v>
      </c>
      <c r="L941" s="9" t="str">
        <v>Sci-Fi</v>
      </c>
    </row>
    <row r="942" spans="1:12" x14ac:dyDescent="0.3">
      <c r="A942" s="9">
        <v>10088</v>
      </c>
      <c r="B942" s="10">
        <v>44743</v>
      </c>
      <c r="C942" s="9" t="str">
        <v>6d9b457c</v>
      </c>
      <c r="D942" s="9" t="str">
        <f>_xlfn.XLOOKUP(C942, Content!A:A, Content!C:C, "NONE")</f>
        <v>English</v>
      </c>
      <c r="E942" s="9" t="str">
        <f>_xlfn.XLOOKUP(C942, Content!A:A, Content!D:D, "NONE")</f>
        <v>Thriller</v>
      </c>
      <c r="H942" s="9">
        <v>10266</v>
      </c>
      <c r="I942" s="10">
        <v>44805</v>
      </c>
      <c r="J942" s="9" t="str">
        <v>d6e6f4af</v>
      </c>
      <c r="K942" s="9" t="str">
        <v>Malayalam</v>
      </c>
      <c r="L942" s="9" t="str">
        <v>Action</v>
      </c>
    </row>
    <row r="943" spans="1:12" x14ac:dyDescent="0.3">
      <c r="A943" s="9">
        <v>10088</v>
      </c>
      <c r="B943" s="10">
        <v>44774</v>
      </c>
      <c r="C943" s="9" t="str">
        <v>7495495f</v>
      </c>
      <c r="D943" s="9" t="str">
        <f>_xlfn.XLOOKUP(C943, Content!A:A, Content!C:C, "NONE")</f>
        <v>Malayalam</v>
      </c>
      <c r="E943" s="9" t="str">
        <f>_xlfn.XLOOKUP(C943, Content!A:A, Content!D:D, "NONE")</f>
        <v>Horror</v>
      </c>
      <c r="H943" s="9">
        <v>10266</v>
      </c>
      <c r="I943" s="10">
        <v>44835</v>
      </c>
      <c r="J943" s="9" t="str">
        <v>7fb18db3</v>
      </c>
      <c r="K943" s="9" t="str">
        <v>Hindi</v>
      </c>
      <c r="L943" s="9" t="str">
        <v>Thriller</v>
      </c>
    </row>
    <row r="944" spans="1:12" x14ac:dyDescent="0.3">
      <c r="A944" s="9">
        <v>10088</v>
      </c>
      <c r="B944" s="10">
        <v>45413</v>
      </c>
      <c r="C944" s="9" t="str">
        <v>53dcee70</v>
      </c>
      <c r="D944" s="9" t="str">
        <f>_xlfn.XLOOKUP(C944, Content!A:A, Content!C:C, "NONE")</f>
        <v>Kannada</v>
      </c>
      <c r="E944" s="9" t="str">
        <f>_xlfn.XLOOKUP(C944, Content!A:A, Content!D:D, "NONE")</f>
        <v>Sci-Fi</v>
      </c>
      <c r="H944" s="9">
        <v>10267</v>
      </c>
      <c r="I944" s="10">
        <v>44866</v>
      </c>
      <c r="J944" s="9" t="str">
        <v>39c8c16a</v>
      </c>
      <c r="K944" s="9" t="str">
        <v>Malayalam</v>
      </c>
      <c r="L944" s="9" t="str">
        <v>Drama</v>
      </c>
    </row>
    <row r="945" spans="1:12" x14ac:dyDescent="0.3">
      <c r="A945" s="9">
        <v>10088</v>
      </c>
      <c r="B945" s="10">
        <v>45261</v>
      </c>
      <c r="C945" s="9" t="str">
        <v>fd1ad95a</v>
      </c>
      <c r="D945" s="9" t="str">
        <f>_xlfn.XLOOKUP(C945, Content!A:A, Content!C:C, "NONE")</f>
        <v>English</v>
      </c>
      <c r="E945" s="9" t="str">
        <f>_xlfn.XLOOKUP(C945, Content!A:A, Content!D:D, "NONE")</f>
        <v>Romance</v>
      </c>
      <c r="H945" s="9">
        <v>10268</v>
      </c>
      <c r="I945" s="10">
        <v>44835</v>
      </c>
      <c r="J945" s="9" t="str">
        <v>e24dee1d</v>
      </c>
      <c r="K945" s="9" t="str">
        <v>Telugu</v>
      </c>
      <c r="L945" s="9" t="str">
        <v>Documentary</v>
      </c>
    </row>
    <row r="946" spans="1:12" x14ac:dyDescent="0.3">
      <c r="A946" s="9">
        <v>10088</v>
      </c>
      <c r="B946" s="10">
        <v>45352</v>
      </c>
      <c r="C946" s="9" t="str">
        <v>d71466ea</v>
      </c>
      <c r="D946" s="9" t="str">
        <f>_xlfn.XLOOKUP(C946, Content!A:A, Content!C:C, "NONE")</f>
        <v>Malayalam</v>
      </c>
      <c r="E946" s="9" t="str">
        <f>_xlfn.XLOOKUP(C946, Content!A:A, Content!D:D, "NONE")</f>
        <v>Comedy</v>
      </c>
      <c r="H946" s="9">
        <v>10269</v>
      </c>
      <c r="I946" s="10">
        <v>44593</v>
      </c>
      <c r="J946" s="9" t="str">
        <v>30bb7728</v>
      </c>
      <c r="K946" s="9" t="str">
        <v>Tamil</v>
      </c>
      <c r="L946" s="9" t="str">
        <v>Documentary</v>
      </c>
    </row>
    <row r="947" spans="1:12" x14ac:dyDescent="0.3">
      <c r="A947" s="9">
        <v>10088</v>
      </c>
      <c r="B947" s="10">
        <v>45536</v>
      </c>
      <c r="C947" s="9" t="str">
        <v>f6d69d19</v>
      </c>
      <c r="D947" s="9" t="str">
        <f>_xlfn.XLOOKUP(C947, Content!A:A, Content!C:C, "NONE")</f>
        <v>English</v>
      </c>
      <c r="E947" s="9" t="str">
        <f>_xlfn.XLOOKUP(C947, Content!A:A, Content!D:D, "NONE")</f>
        <v>Comedy</v>
      </c>
      <c r="H947" s="9">
        <v>10270</v>
      </c>
      <c r="I947" s="10">
        <v>44562</v>
      </c>
      <c r="J947" s="9" t="str">
        <v>f72d44e6</v>
      </c>
      <c r="K947" s="9" t="str">
        <v>Malayalam</v>
      </c>
      <c r="L947" s="9" t="str">
        <v>Horror</v>
      </c>
    </row>
    <row r="948" spans="1:12" x14ac:dyDescent="0.3">
      <c r="A948" s="9">
        <v>10088</v>
      </c>
      <c r="B948" s="10">
        <v>45261</v>
      </c>
      <c r="C948" s="9" t="str">
        <v>c9f9dfdb</v>
      </c>
      <c r="D948" s="9" t="str">
        <f>_xlfn.XLOOKUP(C948, Content!A:A, Content!C:C, "NONE")</f>
        <v>Kannada</v>
      </c>
      <c r="E948" s="9" t="str">
        <f>_xlfn.XLOOKUP(C948, Content!A:A, Content!D:D, "NONE")</f>
        <v>Horror</v>
      </c>
      <c r="H948" s="9">
        <v>10270</v>
      </c>
      <c r="I948" s="10">
        <v>44774</v>
      </c>
      <c r="J948" s="9" t="str">
        <v>5988d89d</v>
      </c>
      <c r="K948" s="9" t="str">
        <v>Hindi</v>
      </c>
      <c r="L948" s="9" t="str">
        <v>Sci-Fi</v>
      </c>
    </row>
    <row r="949" spans="1:12" x14ac:dyDescent="0.3">
      <c r="A949" s="9">
        <v>10089</v>
      </c>
      <c r="B949" s="10">
        <v>45413</v>
      </c>
      <c r="C949" s="9" t="str">
        <v>5b93d799</v>
      </c>
      <c r="D949" s="9" t="str">
        <f>_xlfn.XLOOKUP(C949, Content!A:A, Content!C:C, "NONE")</f>
        <v>English</v>
      </c>
      <c r="E949" s="9" t="str">
        <f>_xlfn.XLOOKUP(C949, Content!A:A, Content!D:D, "NONE")</f>
        <v>Drama</v>
      </c>
      <c r="H949" s="9">
        <v>10270</v>
      </c>
      <c r="I949" s="10">
        <v>44652</v>
      </c>
      <c r="J949" s="9" t="str">
        <v>566c44a8</v>
      </c>
      <c r="K949" s="9" t="str">
        <v>Tamil</v>
      </c>
      <c r="L949" s="9" t="str">
        <v>Sci-Fi</v>
      </c>
    </row>
    <row r="950" spans="1:12" x14ac:dyDescent="0.3">
      <c r="A950" s="9">
        <v>10089</v>
      </c>
      <c r="B950" s="10">
        <v>45170</v>
      </c>
      <c r="C950" s="9" t="str">
        <v>c324f9b4</v>
      </c>
      <c r="D950" s="9" t="str">
        <f>_xlfn.XLOOKUP(C950, Content!A:A, Content!C:C, "NONE")</f>
        <v>Tamil</v>
      </c>
      <c r="E950" s="9" t="str">
        <f>_xlfn.XLOOKUP(C950, Content!A:A, Content!D:D, "NONE")</f>
        <v>Sci-Fi</v>
      </c>
      <c r="H950" s="9">
        <v>10270</v>
      </c>
      <c r="I950" s="10">
        <v>44866</v>
      </c>
      <c r="J950" s="9" t="str">
        <v>b06fbc58</v>
      </c>
      <c r="K950" s="9" t="str">
        <v>Telugu</v>
      </c>
      <c r="L950" s="9" t="str">
        <v>Horror</v>
      </c>
    </row>
    <row r="951" spans="1:12" x14ac:dyDescent="0.3">
      <c r="A951" s="9">
        <v>10089</v>
      </c>
      <c r="B951" s="10">
        <v>44621</v>
      </c>
      <c r="C951" s="9" t="str">
        <v>b142e834</v>
      </c>
      <c r="D951" s="9" t="str">
        <f>_xlfn.XLOOKUP(C951, Content!A:A, Content!C:C, "NONE")</f>
        <v>Hindi</v>
      </c>
      <c r="E951" s="9" t="str">
        <f>_xlfn.XLOOKUP(C951, Content!A:A, Content!D:D, "NONE")</f>
        <v>Documentary</v>
      </c>
      <c r="H951" s="9">
        <v>10270</v>
      </c>
      <c r="I951" s="10">
        <v>44774</v>
      </c>
      <c r="J951" s="9" t="str">
        <v>40fb817f</v>
      </c>
      <c r="K951" s="9" t="str">
        <v>Kannada</v>
      </c>
      <c r="L951" s="9" t="str">
        <v>Thriller</v>
      </c>
    </row>
    <row r="952" spans="1:12" x14ac:dyDescent="0.3">
      <c r="A952" s="9">
        <v>10089</v>
      </c>
      <c r="B952" s="10">
        <v>45323</v>
      </c>
      <c r="C952" s="9" t="str">
        <v>74c9ff93</v>
      </c>
      <c r="D952" s="9" t="str">
        <f>_xlfn.XLOOKUP(C952, Content!A:A, Content!C:C, "NONE")</f>
        <v>English</v>
      </c>
      <c r="E952" s="9" t="str">
        <f>_xlfn.XLOOKUP(C952, Content!A:A, Content!D:D, "NONE")</f>
        <v>Horror</v>
      </c>
      <c r="H952" s="9">
        <v>10271</v>
      </c>
      <c r="I952" s="10">
        <v>44866</v>
      </c>
      <c r="J952" s="9" t="str">
        <v>d6e6f4af</v>
      </c>
      <c r="K952" s="9" t="str">
        <v>Malayalam</v>
      </c>
      <c r="L952" s="9" t="str">
        <v>Action</v>
      </c>
    </row>
    <row r="953" spans="1:12" x14ac:dyDescent="0.3">
      <c r="A953" s="9">
        <v>10089</v>
      </c>
      <c r="B953" s="10">
        <v>45078</v>
      </c>
      <c r="C953" s="9" t="str">
        <v>b72e97f6</v>
      </c>
      <c r="D953" s="9" t="str">
        <f>_xlfn.XLOOKUP(C953, Content!A:A, Content!C:C, "NONE")</f>
        <v>Hindi</v>
      </c>
      <c r="E953" s="9" t="str">
        <f>_xlfn.XLOOKUP(C953, Content!A:A, Content!D:D, "NONE")</f>
        <v>Action</v>
      </c>
      <c r="H953" s="9">
        <v>10272</v>
      </c>
      <c r="I953" s="10">
        <v>44896</v>
      </c>
      <c r="J953" s="9" t="str">
        <v>40e9137d</v>
      </c>
      <c r="K953" s="9" t="str">
        <v>Telugu</v>
      </c>
      <c r="L953" s="9" t="str">
        <v>Sci-Fi</v>
      </c>
    </row>
    <row r="954" spans="1:12" x14ac:dyDescent="0.3">
      <c r="A954" s="9">
        <v>10089</v>
      </c>
      <c r="B954" s="10">
        <v>44958</v>
      </c>
      <c r="C954" s="9" t="str">
        <v>9787b7de</v>
      </c>
      <c r="D954" s="9" t="str">
        <f>_xlfn.XLOOKUP(C954, Content!A:A, Content!C:C, "NONE")</f>
        <v>Tamil</v>
      </c>
      <c r="E954" s="9" t="str">
        <f>_xlfn.XLOOKUP(C954, Content!A:A, Content!D:D, "NONE")</f>
        <v>Documentary</v>
      </c>
      <c r="H954" s="9">
        <v>10272</v>
      </c>
      <c r="I954" s="10">
        <v>44835</v>
      </c>
      <c r="J954" s="9" t="str">
        <v>4cfd0dd8</v>
      </c>
      <c r="K954" s="9" t="str">
        <v>Kannada</v>
      </c>
      <c r="L954" s="9" t="str">
        <v>Documentary</v>
      </c>
    </row>
    <row r="955" spans="1:12" x14ac:dyDescent="0.3">
      <c r="A955" s="9">
        <v>10089</v>
      </c>
      <c r="B955" s="10">
        <v>45231</v>
      </c>
      <c r="C955" s="9" t="str">
        <v>18110fb2</v>
      </c>
      <c r="D955" s="9" t="str">
        <f>_xlfn.XLOOKUP(C955, Content!A:A, Content!C:C, "NONE")</f>
        <v>Telugu</v>
      </c>
      <c r="E955" s="9" t="str">
        <f>_xlfn.XLOOKUP(C955, Content!A:A, Content!D:D, "NONE")</f>
        <v>Romance</v>
      </c>
      <c r="H955" s="9">
        <v>10272</v>
      </c>
      <c r="I955" s="10">
        <v>44896</v>
      </c>
      <c r="J955" s="9" t="str">
        <v>30bb7728</v>
      </c>
      <c r="K955" s="9" t="str">
        <v>Tamil</v>
      </c>
      <c r="L955" s="9" t="str">
        <v>Documentary</v>
      </c>
    </row>
    <row r="956" spans="1:12" x14ac:dyDescent="0.3">
      <c r="A956" s="9">
        <v>10090</v>
      </c>
      <c r="B956" s="10">
        <v>45566</v>
      </c>
      <c r="C956" s="9" t="str">
        <v>8ab4abc6</v>
      </c>
      <c r="D956" s="9" t="str">
        <f>_xlfn.XLOOKUP(C956, Content!A:A, Content!C:C, "NONE")</f>
        <v>Kannada</v>
      </c>
      <c r="E956" s="9" t="str">
        <f>_xlfn.XLOOKUP(C956, Content!A:A, Content!D:D, "NONE")</f>
        <v>Drama</v>
      </c>
      <c r="H956" s="9">
        <v>10273</v>
      </c>
      <c r="I956" s="10">
        <v>44896</v>
      </c>
      <c r="J956" s="9" t="str">
        <v>5b93d799</v>
      </c>
      <c r="K956" s="9" t="str">
        <v>English</v>
      </c>
      <c r="L956" s="9" t="str">
        <v>Drama</v>
      </c>
    </row>
    <row r="957" spans="1:12" x14ac:dyDescent="0.3">
      <c r="A957" s="9">
        <v>10090</v>
      </c>
      <c r="B957" s="10">
        <v>45047</v>
      </c>
      <c r="C957" s="9" t="str">
        <v>618d5c47</v>
      </c>
      <c r="D957" s="9" t="str">
        <f>_xlfn.XLOOKUP(C957, Content!A:A, Content!C:C, "NONE")</f>
        <v>Hindi</v>
      </c>
      <c r="E957" s="9" t="str">
        <f>_xlfn.XLOOKUP(C957, Content!A:A, Content!D:D, "NONE")</f>
        <v>Documentary</v>
      </c>
      <c r="H957" s="9">
        <v>10273</v>
      </c>
      <c r="I957" s="10">
        <v>44866</v>
      </c>
      <c r="J957" s="9" t="str">
        <v>39c8c16a</v>
      </c>
      <c r="K957" s="9" t="str">
        <v>Malayalam</v>
      </c>
      <c r="L957" s="9" t="str">
        <v>Drama</v>
      </c>
    </row>
    <row r="958" spans="1:12" x14ac:dyDescent="0.3">
      <c r="A958" s="9">
        <v>10090</v>
      </c>
      <c r="B958" s="10">
        <v>45261</v>
      </c>
      <c r="C958" s="9" t="str">
        <v>5988d89d</v>
      </c>
      <c r="D958" s="9" t="str">
        <f>_xlfn.XLOOKUP(C958, Content!A:A, Content!C:C, "NONE")</f>
        <v>Hindi</v>
      </c>
      <c r="E958" s="9" t="str">
        <f>_xlfn.XLOOKUP(C958, Content!A:A, Content!D:D, "NONE")</f>
        <v>Sci-Fi</v>
      </c>
      <c r="H958" s="9">
        <v>10273</v>
      </c>
      <c r="I958" s="10">
        <v>44896</v>
      </c>
      <c r="J958" s="9" t="str">
        <v>7495495f</v>
      </c>
      <c r="K958" s="9" t="str">
        <v>Malayalam</v>
      </c>
      <c r="L958" s="9" t="str">
        <v>Horror</v>
      </c>
    </row>
    <row r="959" spans="1:12" x14ac:dyDescent="0.3">
      <c r="A959" s="9">
        <v>10090</v>
      </c>
      <c r="B959" s="10">
        <v>44774</v>
      </c>
      <c r="C959" s="9" t="str">
        <v>5833d4f3</v>
      </c>
      <c r="D959" s="9" t="str">
        <f>_xlfn.XLOOKUP(C959, Content!A:A, Content!C:C, "NONE")</f>
        <v>Malayalam</v>
      </c>
      <c r="E959" s="9" t="str">
        <f>_xlfn.XLOOKUP(C959, Content!A:A, Content!D:D, "NONE")</f>
        <v>Horror</v>
      </c>
      <c r="H959" s="9">
        <v>10274</v>
      </c>
      <c r="I959" s="10">
        <v>44593</v>
      </c>
      <c r="J959" s="9" t="str">
        <v>2560b2d1</v>
      </c>
      <c r="K959" s="9" t="str">
        <v>Telugu</v>
      </c>
      <c r="L959" s="9" t="str">
        <v>Action</v>
      </c>
    </row>
    <row r="960" spans="1:12" x14ac:dyDescent="0.3">
      <c r="A960" s="9">
        <v>10090</v>
      </c>
      <c r="B960" s="10">
        <v>45017</v>
      </c>
      <c r="C960" s="9" t="str">
        <v>2560b2d1</v>
      </c>
      <c r="D960" s="9" t="str">
        <f>_xlfn.XLOOKUP(C960, Content!A:A, Content!C:C, "NONE")</f>
        <v>Telugu</v>
      </c>
      <c r="E960" s="9" t="str">
        <f>_xlfn.XLOOKUP(C960, Content!A:A, Content!D:D, "NONE")</f>
        <v>Action</v>
      </c>
      <c r="H960" s="9">
        <v>10275</v>
      </c>
      <c r="I960" s="10">
        <v>44682</v>
      </c>
      <c r="J960" s="9" t="str">
        <v>07976026</v>
      </c>
      <c r="K960" s="9" t="str">
        <v>Malayalam</v>
      </c>
      <c r="L960" s="9" t="str">
        <v>Drama</v>
      </c>
    </row>
    <row r="961" spans="1:12" x14ac:dyDescent="0.3">
      <c r="A961" s="9">
        <v>10090</v>
      </c>
      <c r="B961" s="10">
        <v>45139</v>
      </c>
      <c r="C961" s="9" t="str">
        <v>74c9ff93</v>
      </c>
      <c r="D961" s="9" t="str">
        <f>_xlfn.XLOOKUP(C961, Content!A:A, Content!C:C, "NONE")</f>
        <v>English</v>
      </c>
      <c r="E961" s="9" t="str">
        <f>_xlfn.XLOOKUP(C961, Content!A:A, Content!D:D, "NONE")</f>
        <v>Horror</v>
      </c>
      <c r="H961" s="9">
        <v>10275</v>
      </c>
      <c r="I961" s="10">
        <v>44805</v>
      </c>
      <c r="J961" s="9" t="str">
        <v>618d5c47</v>
      </c>
      <c r="K961" s="9" t="str">
        <v>Hindi</v>
      </c>
      <c r="L961" s="9" t="str">
        <v>Documentary</v>
      </c>
    </row>
    <row r="962" spans="1:12" x14ac:dyDescent="0.3">
      <c r="A962" s="9">
        <v>10090</v>
      </c>
      <c r="B962" s="10">
        <v>45566</v>
      </c>
      <c r="C962" s="9" t="str">
        <v>9767fb4f</v>
      </c>
      <c r="D962" s="9" t="str">
        <f>_xlfn.XLOOKUP(C962, Content!A:A, Content!C:C, "NONE")</f>
        <v>Telugu</v>
      </c>
      <c r="E962" s="9" t="str">
        <f>_xlfn.XLOOKUP(C962, Content!A:A, Content!D:D, "NONE")</f>
        <v>Drama</v>
      </c>
      <c r="H962" s="9">
        <v>10275</v>
      </c>
      <c r="I962" s="10">
        <v>44562</v>
      </c>
      <c r="J962" s="9" t="str">
        <v>53dcee70</v>
      </c>
      <c r="K962" s="9" t="str">
        <v>Kannada</v>
      </c>
      <c r="L962" s="9" t="str">
        <v>Sci-Fi</v>
      </c>
    </row>
    <row r="963" spans="1:12" x14ac:dyDescent="0.3">
      <c r="A963" s="9">
        <v>10090</v>
      </c>
      <c r="B963" s="10">
        <v>45444</v>
      </c>
      <c r="C963" s="9" t="str">
        <v>fa1a76a3</v>
      </c>
      <c r="D963" s="9" t="str">
        <f>_xlfn.XLOOKUP(C963, Content!A:A, Content!C:C, "NONE")</f>
        <v>Tamil</v>
      </c>
      <c r="E963" s="9" t="str">
        <f>_xlfn.XLOOKUP(C963, Content!A:A, Content!D:D, "NONE")</f>
        <v>Action</v>
      </c>
      <c r="H963" s="9">
        <v>10275</v>
      </c>
      <c r="I963" s="10">
        <v>44805</v>
      </c>
      <c r="J963" s="9" t="str">
        <v>9c8c4c67</v>
      </c>
      <c r="K963" s="9" t="str">
        <v>English</v>
      </c>
      <c r="L963" s="9" t="str">
        <v>Horror</v>
      </c>
    </row>
    <row r="964" spans="1:12" x14ac:dyDescent="0.3">
      <c r="A964" s="9">
        <v>10090</v>
      </c>
      <c r="B964" s="10">
        <v>44713</v>
      </c>
      <c r="C964" s="9" t="str">
        <v>459528e0</v>
      </c>
      <c r="D964" s="9" t="str">
        <f>_xlfn.XLOOKUP(C964, Content!A:A, Content!C:C, "NONE")</f>
        <v>English</v>
      </c>
      <c r="E964" s="9" t="str">
        <f>_xlfn.XLOOKUP(C964, Content!A:A, Content!D:D, "NONE")</f>
        <v>Documentary</v>
      </c>
      <c r="H964" s="9">
        <v>10276</v>
      </c>
      <c r="I964" s="10">
        <v>44896</v>
      </c>
      <c r="J964" s="9" t="str">
        <v>5b93d799</v>
      </c>
      <c r="K964" s="9" t="str">
        <v>English</v>
      </c>
      <c r="L964" s="9" t="str">
        <v>Drama</v>
      </c>
    </row>
    <row r="965" spans="1:12" x14ac:dyDescent="0.3">
      <c r="A965" s="9">
        <v>10090</v>
      </c>
      <c r="B965" s="10">
        <v>44958</v>
      </c>
      <c r="C965" s="9" t="str">
        <v>39c8c16a</v>
      </c>
      <c r="D965" s="9" t="str">
        <f>_xlfn.XLOOKUP(C965, Content!A:A, Content!C:C, "NONE")</f>
        <v>Malayalam</v>
      </c>
      <c r="E965" s="9" t="str">
        <f>_xlfn.XLOOKUP(C965, Content!A:A, Content!D:D, "NONE")</f>
        <v>Drama</v>
      </c>
      <c r="H965" s="9">
        <v>10276</v>
      </c>
      <c r="I965" s="10">
        <v>44774</v>
      </c>
      <c r="J965" s="9" t="str">
        <v>c5000cc1</v>
      </c>
      <c r="K965" s="9" t="str">
        <v>Malayalam</v>
      </c>
      <c r="L965" s="9" t="str">
        <v>Comedy</v>
      </c>
    </row>
    <row r="966" spans="1:12" x14ac:dyDescent="0.3">
      <c r="A966" s="9">
        <v>10090</v>
      </c>
      <c r="B966" s="10">
        <v>45627</v>
      </c>
      <c r="C966" s="9" t="str">
        <v>10101146</v>
      </c>
      <c r="D966" s="9" t="str">
        <f>_xlfn.XLOOKUP(C966, Content!A:A, Content!C:C, "NONE")</f>
        <v>Telugu</v>
      </c>
      <c r="E966" s="9" t="str">
        <f>_xlfn.XLOOKUP(C966, Content!A:A, Content!D:D, "NONE")</f>
        <v>Comedy</v>
      </c>
      <c r="H966" s="9">
        <v>10276</v>
      </c>
      <c r="I966" s="10">
        <v>44682</v>
      </c>
      <c r="J966" s="9" t="str">
        <v>566c44a8</v>
      </c>
      <c r="K966" s="9" t="str">
        <v>Tamil</v>
      </c>
      <c r="L966" s="9" t="str">
        <v>Sci-Fi</v>
      </c>
    </row>
    <row r="967" spans="1:12" x14ac:dyDescent="0.3">
      <c r="A967" s="9">
        <v>10090</v>
      </c>
      <c r="B967" s="10">
        <v>45383</v>
      </c>
      <c r="C967" s="9" t="str">
        <v>d6e6f4af</v>
      </c>
      <c r="D967" s="9" t="str">
        <f>_xlfn.XLOOKUP(C967, Content!A:A, Content!C:C, "NONE")</f>
        <v>Malayalam</v>
      </c>
      <c r="E967" s="9" t="str">
        <f>_xlfn.XLOOKUP(C967, Content!A:A, Content!D:D, "NONE")</f>
        <v>Action</v>
      </c>
      <c r="H967" s="9">
        <v>10277</v>
      </c>
      <c r="I967" s="10">
        <v>44621</v>
      </c>
      <c r="J967" s="9" t="str">
        <v>b49e8b74</v>
      </c>
      <c r="K967" s="9" t="str">
        <v>English</v>
      </c>
      <c r="L967" s="9" t="str">
        <v>Thriller</v>
      </c>
    </row>
    <row r="968" spans="1:12" x14ac:dyDescent="0.3">
      <c r="A968" s="9">
        <v>10090</v>
      </c>
      <c r="B968" s="10">
        <v>45536</v>
      </c>
      <c r="C968" s="9" t="str">
        <v>c5c4fdf9</v>
      </c>
      <c r="D968" s="9" t="str">
        <f>_xlfn.XLOOKUP(C968, Content!A:A, Content!C:C, "NONE")</f>
        <v>Telugu</v>
      </c>
      <c r="E968" s="9" t="str">
        <f>_xlfn.XLOOKUP(C968, Content!A:A, Content!D:D, "NONE")</f>
        <v>Sci-Fi</v>
      </c>
      <c r="H968" s="9">
        <v>10279</v>
      </c>
      <c r="I968" s="10">
        <v>44866</v>
      </c>
      <c r="J968" s="9" t="str">
        <v>2f9c6d63</v>
      </c>
      <c r="K968" s="9" t="str">
        <v>Tamil</v>
      </c>
      <c r="L968" s="9" t="str">
        <v>Sci-Fi</v>
      </c>
    </row>
    <row r="969" spans="1:12" x14ac:dyDescent="0.3">
      <c r="A969" s="9">
        <v>10091</v>
      </c>
      <c r="B969" s="10">
        <v>44774</v>
      </c>
      <c r="C969" s="9" t="str">
        <v>420e1019</v>
      </c>
      <c r="D969" s="9" t="str">
        <f>_xlfn.XLOOKUP(C969, Content!A:A, Content!C:C, "NONE")</f>
        <v>Tamil</v>
      </c>
      <c r="E969" s="9" t="str">
        <f>_xlfn.XLOOKUP(C969, Content!A:A, Content!D:D, "NONE")</f>
        <v>Action</v>
      </c>
      <c r="H969" s="9">
        <v>10279</v>
      </c>
      <c r="I969" s="10">
        <v>44896</v>
      </c>
      <c r="J969" s="9" t="str">
        <v>30bb7728</v>
      </c>
      <c r="K969" s="9" t="str">
        <v>Tamil</v>
      </c>
      <c r="L969" s="9" t="str">
        <v>Documentary</v>
      </c>
    </row>
    <row r="970" spans="1:12" x14ac:dyDescent="0.3">
      <c r="A970" s="9">
        <v>10091</v>
      </c>
      <c r="B970" s="10">
        <v>44835</v>
      </c>
      <c r="C970" s="9" t="str">
        <v>18f2ed16</v>
      </c>
      <c r="D970" s="9" t="str">
        <f>_xlfn.XLOOKUP(C970, Content!A:A, Content!C:C, "NONE")</f>
        <v>Malayalam</v>
      </c>
      <c r="E970" s="9" t="str">
        <f>_xlfn.XLOOKUP(C970, Content!A:A, Content!D:D, "NONE")</f>
        <v>Comedy</v>
      </c>
      <c r="H970" s="9">
        <v>10280</v>
      </c>
      <c r="I970" s="10">
        <v>44621</v>
      </c>
      <c r="J970" s="9" t="str">
        <v>fcc640cb</v>
      </c>
      <c r="K970" s="9" t="str">
        <v>English</v>
      </c>
      <c r="L970" s="9" t="str">
        <v>Thriller</v>
      </c>
    </row>
    <row r="971" spans="1:12" x14ac:dyDescent="0.3">
      <c r="A971" s="9">
        <v>10091</v>
      </c>
      <c r="B971" s="10">
        <v>45108</v>
      </c>
      <c r="C971" s="9" t="str">
        <v>b9f74c1c</v>
      </c>
      <c r="D971" s="9" t="str">
        <f>_xlfn.XLOOKUP(C971, Content!A:A, Content!C:C, "NONE")</f>
        <v>Malayalam</v>
      </c>
      <c r="E971" s="9" t="str">
        <f>_xlfn.XLOOKUP(C971, Content!A:A, Content!D:D, "NONE")</f>
        <v>Comedy</v>
      </c>
      <c r="H971" s="9">
        <v>10280</v>
      </c>
      <c r="I971" s="10">
        <v>44682</v>
      </c>
      <c r="J971" s="9" t="str">
        <v>2888a95e</v>
      </c>
      <c r="K971" s="9" t="str">
        <v>Tamil</v>
      </c>
      <c r="L971" s="9" t="str">
        <v>Documentary</v>
      </c>
    </row>
    <row r="972" spans="1:12" x14ac:dyDescent="0.3">
      <c r="A972" s="9">
        <v>10091</v>
      </c>
      <c r="B972" s="10">
        <v>45352</v>
      </c>
      <c r="C972" s="9" t="str">
        <v>459528e0</v>
      </c>
      <c r="D972" s="9" t="str">
        <f>_xlfn.XLOOKUP(C972, Content!A:A, Content!C:C, "NONE")</f>
        <v>English</v>
      </c>
      <c r="E972" s="9" t="str">
        <f>_xlfn.XLOOKUP(C972, Content!A:A, Content!D:D, "NONE")</f>
        <v>Documentary</v>
      </c>
      <c r="H972" s="9">
        <v>10280</v>
      </c>
      <c r="I972" s="10">
        <v>44835</v>
      </c>
      <c r="J972" s="9" t="str">
        <v>fa1a76a3</v>
      </c>
      <c r="K972" s="9" t="str">
        <v>Tamil</v>
      </c>
      <c r="L972" s="9" t="str">
        <v>Action</v>
      </c>
    </row>
    <row r="973" spans="1:12" x14ac:dyDescent="0.3">
      <c r="A973" s="9">
        <v>10091</v>
      </c>
      <c r="B973" s="10">
        <v>45505</v>
      </c>
      <c r="C973" s="9" t="str">
        <v>b142e834</v>
      </c>
      <c r="D973" s="9" t="str">
        <f>_xlfn.XLOOKUP(C973, Content!A:A, Content!C:C, "NONE")</f>
        <v>Hindi</v>
      </c>
      <c r="E973" s="9" t="str">
        <f>_xlfn.XLOOKUP(C973, Content!A:A, Content!D:D, "NONE")</f>
        <v>Documentary</v>
      </c>
      <c r="H973" s="9">
        <v>10281</v>
      </c>
      <c r="I973" s="10">
        <v>44805</v>
      </c>
      <c r="J973" s="9" t="str">
        <v>ed012678</v>
      </c>
      <c r="K973" s="9" t="str">
        <v>Telugu</v>
      </c>
      <c r="L973" s="9" t="str">
        <v>Thriller</v>
      </c>
    </row>
    <row r="974" spans="1:12" x14ac:dyDescent="0.3">
      <c r="A974" s="9">
        <v>10091</v>
      </c>
      <c r="B974" s="10">
        <v>45352</v>
      </c>
      <c r="C974" s="9" t="str">
        <v>e2949854</v>
      </c>
      <c r="D974" s="9" t="str">
        <f>_xlfn.XLOOKUP(C974, Content!A:A, Content!C:C, "NONE")</f>
        <v>Malayalam</v>
      </c>
      <c r="E974" s="9" t="str">
        <f>_xlfn.XLOOKUP(C974, Content!A:A, Content!D:D, "NONE")</f>
        <v>Documentary</v>
      </c>
      <c r="H974" s="9">
        <v>10281</v>
      </c>
      <c r="I974" s="10">
        <v>44743</v>
      </c>
      <c r="J974" s="9" t="str">
        <v>d6e6f4af</v>
      </c>
      <c r="K974" s="9" t="str">
        <v>Malayalam</v>
      </c>
      <c r="L974" s="9" t="str">
        <v>Action</v>
      </c>
    </row>
    <row r="975" spans="1:12" x14ac:dyDescent="0.3">
      <c r="A975" s="9">
        <v>10091</v>
      </c>
      <c r="B975" s="10">
        <v>45200</v>
      </c>
      <c r="C975" s="9" t="str">
        <v>7495495f</v>
      </c>
      <c r="D975" s="9" t="str">
        <f>_xlfn.XLOOKUP(C975, Content!A:A, Content!C:C, "NONE")</f>
        <v>Malayalam</v>
      </c>
      <c r="E975" s="9" t="str">
        <f>_xlfn.XLOOKUP(C975, Content!A:A, Content!D:D, "NONE")</f>
        <v>Horror</v>
      </c>
      <c r="H975" s="9">
        <v>10282</v>
      </c>
      <c r="I975" s="10">
        <v>44835</v>
      </c>
      <c r="J975" s="9" t="str">
        <v>fe99e0ba</v>
      </c>
      <c r="K975" s="9" t="str">
        <v>English</v>
      </c>
      <c r="L975" s="9" t="str">
        <v>Horror</v>
      </c>
    </row>
    <row r="976" spans="1:12" x14ac:dyDescent="0.3">
      <c r="A976" s="9">
        <v>10091</v>
      </c>
      <c r="B976" s="10">
        <v>45536</v>
      </c>
      <c r="C976" s="9" t="str">
        <v>75fa1246</v>
      </c>
      <c r="D976" s="9" t="str">
        <f>_xlfn.XLOOKUP(C976, Content!A:A, Content!C:C, "NONE")</f>
        <v>Tamil</v>
      </c>
      <c r="E976" s="9" t="str">
        <f>_xlfn.XLOOKUP(C976, Content!A:A, Content!D:D, "NONE")</f>
        <v>Documentary</v>
      </c>
      <c r="H976" s="9">
        <v>10282</v>
      </c>
      <c r="I976" s="10">
        <v>44562</v>
      </c>
      <c r="J976" s="9" t="str">
        <v>9452bf77</v>
      </c>
      <c r="K976" s="9" t="str">
        <v>English</v>
      </c>
      <c r="L976" s="9" t="str">
        <v>Horror</v>
      </c>
    </row>
    <row r="977" spans="1:12" x14ac:dyDescent="0.3">
      <c r="A977" s="9">
        <v>10091</v>
      </c>
      <c r="B977" s="10">
        <v>44713</v>
      </c>
      <c r="C977" s="9" t="str">
        <v>6cec19a5</v>
      </c>
      <c r="D977" s="9" t="str">
        <f>_xlfn.XLOOKUP(C977, Content!A:A, Content!C:C, "NONE")</f>
        <v>Malayalam</v>
      </c>
      <c r="E977" s="9" t="str">
        <f>_xlfn.XLOOKUP(C977, Content!A:A, Content!D:D, "NONE")</f>
        <v>Drama</v>
      </c>
      <c r="H977" s="9">
        <v>10282</v>
      </c>
      <c r="I977" s="10">
        <v>44835</v>
      </c>
      <c r="J977" s="9" t="str">
        <v>53dcee70</v>
      </c>
      <c r="K977" s="9" t="str">
        <v>Kannada</v>
      </c>
      <c r="L977" s="9" t="str">
        <v>Sci-Fi</v>
      </c>
    </row>
    <row r="978" spans="1:12" x14ac:dyDescent="0.3">
      <c r="A978" s="9">
        <v>10091</v>
      </c>
      <c r="B978" s="10">
        <v>45597</v>
      </c>
      <c r="C978" s="9" t="str">
        <v>0cbc4720</v>
      </c>
      <c r="D978" s="9" t="str">
        <f>_xlfn.XLOOKUP(C978, Content!A:A, Content!C:C, "NONE")</f>
        <v>Hindi</v>
      </c>
      <c r="E978" s="9" t="str">
        <f>_xlfn.XLOOKUP(C978, Content!A:A, Content!D:D, "NONE")</f>
        <v>Sci-Fi</v>
      </c>
      <c r="H978" s="9">
        <v>10282</v>
      </c>
      <c r="I978" s="10">
        <v>44652</v>
      </c>
      <c r="J978" s="9" t="str">
        <v>af4e0c6c</v>
      </c>
      <c r="K978" s="9" t="str">
        <v>Tamil</v>
      </c>
      <c r="L978" s="9" t="str">
        <v>Drama</v>
      </c>
    </row>
    <row r="979" spans="1:12" x14ac:dyDescent="0.3">
      <c r="A979" s="9">
        <v>10091</v>
      </c>
      <c r="B979" s="10">
        <v>44866</v>
      </c>
      <c r="C979" s="9" t="str">
        <v>e9c2f251</v>
      </c>
      <c r="D979" s="9" t="str">
        <f>_xlfn.XLOOKUP(C979, Content!A:A, Content!C:C, "NONE")</f>
        <v>Telugu</v>
      </c>
      <c r="E979" s="9" t="str">
        <f>_xlfn.XLOOKUP(C979, Content!A:A, Content!D:D, "NONE")</f>
        <v>Sci-Fi</v>
      </c>
      <c r="H979" s="9">
        <v>10282</v>
      </c>
      <c r="I979" s="10">
        <v>44866</v>
      </c>
      <c r="J979" s="9" t="str">
        <v>2888a95e</v>
      </c>
      <c r="K979" s="9" t="str">
        <v>Tamil</v>
      </c>
      <c r="L979" s="9" t="str">
        <v>Documentary</v>
      </c>
    </row>
    <row r="980" spans="1:12" x14ac:dyDescent="0.3">
      <c r="A980" s="9">
        <v>10091</v>
      </c>
      <c r="B980" s="10">
        <v>45627</v>
      </c>
      <c r="C980" s="9" t="str">
        <v>c5000cc1</v>
      </c>
      <c r="D980" s="9" t="str">
        <f>_xlfn.XLOOKUP(C980, Content!A:A, Content!C:C, "NONE")</f>
        <v>Malayalam</v>
      </c>
      <c r="E980" s="9" t="str">
        <f>_xlfn.XLOOKUP(C980, Content!A:A, Content!D:D, "NONE")</f>
        <v>Comedy</v>
      </c>
      <c r="H980" s="9">
        <v>10282</v>
      </c>
      <c r="I980" s="10">
        <v>44621</v>
      </c>
      <c r="J980" s="9" t="str">
        <v>7495495f</v>
      </c>
      <c r="K980" s="9" t="str">
        <v>Malayalam</v>
      </c>
      <c r="L980" s="9" t="str">
        <v>Horror</v>
      </c>
    </row>
    <row r="981" spans="1:12" x14ac:dyDescent="0.3">
      <c r="A981" s="9">
        <v>10091</v>
      </c>
      <c r="B981" s="10">
        <v>45597</v>
      </c>
      <c r="C981" s="9" t="str">
        <v>c324f9b4</v>
      </c>
      <c r="D981" s="9" t="str">
        <f>_xlfn.XLOOKUP(C981, Content!A:A, Content!C:C, "NONE")</f>
        <v>Tamil</v>
      </c>
      <c r="E981" s="9" t="str">
        <f>_xlfn.XLOOKUP(C981, Content!A:A, Content!D:D, "NONE")</f>
        <v>Sci-Fi</v>
      </c>
      <c r="H981" s="9">
        <v>10283</v>
      </c>
      <c r="I981" s="10">
        <v>44896</v>
      </c>
      <c r="J981" s="9" t="str">
        <v>1187d074</v>
      </c>
      <c r="K981" s="9" t="str">
        <v>English</v>
      </c>
      <c r="L981" s="9" t="str">
        <v>Horror</v>
      </c>
    </row>
    <row r="982" spans="1:12" x14ac:dyDescent="0.3">
      <c r="A982" s="9">
        <v>10092</v>
      </c>
      <c r="B982" s="10">
        <v>45170</v>
      </c>
      <c r="C982" s="9" t="str">
        <v>1187d074</v>
      </c>
      <c r="D982" s="9" t="str">
        <f>_xlfn.XLOOKUP(C982, Content!A:A, Content!C:C, "NONE")</f>
        <v>English</v>
      </c>
      <c r="E982" s="9" t="str">
        <f>_xlfn.XLOOKUP(C982, Content!A:A, Content!D:D, "NONE")</f>
        <v>Horror</v>
      </c>
      <c r="H982" s="9">
        <v>10283</v>
      </c>
      <c r="I982" s="10">
        <v>44682</v>
      </c>
      <c r="J982" s="9" t="str">
        <v>2560b2d1</v>
      </c>
      <c r="K982" s="9" t="str">
        <v>Telugu</v>
      </c>
      <c r="L982" s="9" t="str">
        <v>Action</v>
      </c>
    </row>
    <row r="983" spans="1:12" x14ac:dyDescent="0.3">
      <c r="A983" s="9">
        <v>10092</v>
      </c>
      <c r="B983" s="10">
        <v>45200</v>
      </c>
      <c r="C983" s="9" t="str">
        <v>18f2ed16</v>
      </c>
      <c r="D983" s="9" t="str">
        <f>_xlfn.XLOOKUP(C983, Content!A:A, Content!C:C, "NONE")</f>
        <v>Malayalam</v>
      </c>
      <c r="E983" s="9" t="str">
        <f>_xlfn.XLOOKUP(C983, Content!A:A, Content!D:D, "NONE")</f>
        <v>Comedy</v>
      </c>
      <c r="H983" s="9">
        <v>10283</v>
      </c>
      <c r="I983" s="10">
        <v>44652</v>
      </c>
      <c r="J983" s="9" t="str">
        <v>2fa395f5</v>
      </c>
      <c r="K983" s="9" t="str">
        <v>Telugu</v>
      </c>
      <c r="L983" s="9" t="str">
        <v>Action</v>
      </c>
    </row>
    <row r="984" spans="1:12" x14ac:dyDescent="0.3">
      <c r="A984" s="9">
        <v>10092</v>
      </c>
      <c r="B984" s="10">
        <v>45170</v>
      </c>
      <c r="C984" s="9" t="str">
        <v>2f9c6d63</v>
      </c>
      <c r="D984" s="9" t="str">
        <f>_xlfn.XLOOKUP(C984, Content!A:A, Content!C:C, "NONE")</f>
        <v>Tamil</v>
      </c>
      <c r="E984" s="9" t="str">
        <f>_xlfn.XLOOKUP(C984, Content!A:A, Content!D:D, "NONE")</f>
        <v>Sci-Fi</v>
      </c>
      <c r="H984" s="9">
        <v>10283</v>
      </c>
      <c r="I984" s="10">
        <v>44682</v>
      </c>
      <c r="J984" s="9" t="str">
        <v>e9c2f251</v>
      </c>
      <c r="K984" s="9" t="str">
        <v>Telugu</v>
      </c>
      <c r="L984" s="9" t="str">
        <v>Sci-Fi</v>
      </c>
    </row>
    <row r="985" spans="1:12" x14ac:dyDescent="0.3">
      <c r="A985" s="9">
        <v>10092</v>
      </c>
      <c r="B985" s="10">
        <v>45597</v>
      </c>
      <c r="C985" s="9" t="str">
        <v>a48a202b</v>
      </c>
      <c r="D985" s="9" t="str">
        <f>_xlfn.XLOOKUP(C985, Content!A:A, Content!C:C, "NONE")</f>
        <v>Telugu</v>
      </c>
      <c r="E985" s="9" t="str">
        <f>_xlfn.XLOOKUP(C985, Content!A:A, Content!D:D, "NONE")</f>
        <v>Drama</v>
      </c>
      <c r="H985" s="9">
        <v>10283</v>
      </c>
      <c r="I985" s="10">
        <v>44621</v>
      </c>
      <c r="J985" s="9" t="str">
        <v>044707f1</v>
      </c>
      <c r="K985" s="9" t="str">
        <v>Kannada</v>
      </c>
      <c r="L985" s="9" t="str">
        <v>Action</v>
      </c>
    </row>
    <row r="986" spans="1:12" x14ac:dyDescent="0.3">
      <c r="A986" s="9">
        <v>10092</v>
      </c>
      <c r="B986" s="10">
        <v>44713</v>
      </c>
      <c r="C986" s="9" t="str">
        <v>f82d44ce</v>
      </c>
      <c r="D986" s="9" t="str">
        <f>_xlfn.XLOOKUP(C986, Content!A:A, Content!C:C, "NONE")</f>
        <v>Telugu</v>
      </c>
      <c r="E986" s="9" t="str">
        <f>_xlfn.XLOOKUP(C986, Content!A:A, Content!D:D, "NONE")</f>
        <v>Sci-Fi</v>
      </c>
      <c r="H986" s="9">
        <v>10284</v>
      </c>
      <c r="I986" s="10">
        <v>44866</v>
      </c>
      <c r="J986" s="9" t="str">
        <v>982b8061</v>
      </c>
      <c r="K986" s="9" t="str">
        <v>Malayalam</v>
      </c>
      <c r="L986" s="9" t="str">
        <v>Comedy</v>
      </c>
    </row>
    <row r="987" spans="1:12" x14ac:dyDescent="0.3">
      <c r="A987" s="9">
        <v>10092</v>
      </c>
      <c r="B987" s="10">
        <v>45170</v>
      </c>
      <c r="C987" s="9" t="str">
        <v>40e9137d</v>
      </c>
      <c r="D987" s="9" t="str">
        <f>_xlfn.XLOOKUP(C987, Content!A:A, Content!C:C, "NONE")</f>
        <v>Telugu</v>
      </c>
      <c r="E987" s="9" t="str">
        <f>_xlfn.XLOOKUP(C987, Content!A:A, Content!D:D, "NONE")</f>
        <v>Sci-Fi</v>
      </c>
      <c r="H987" s="9">
        <v>10284</v>
      </c>
      <c r="I987" s="10">
        <v>44774</v>
      </c>
      <c r="J987" s="9" t="str">
        <v>34ac25b9</v>
      </c>
      <c r="K987" s="9" t="str">
        <v>Kannada</v>
      </c>
      <c r="L987" s="9" t="str">
        <v>Documentary</v>
      </c>
    </row>
    <row r="988" spans="1:12" x14ac:dyDescent="0.3">
      <c r="A988" s="9">
        <v>10092</v>
      </c>
      <c r="B988" s="10">
        <v>44743</v>
      </c>
      <c r="C988" s="9" t="str">
        <v>6fc6d737</v>
      </c>
      <c r="D988" s="9" t="str">
        <f>_xlfn.XLOOKUP(C988, Content!A:A, Content!C:C, "NONE")</f>
        <v>Malayalam</v>
      </c>
      <c r="E988" s="9" t="str">
        <f>_xlfn.XLOOKUP(C988, Content!A:A, Content!D:D, "NONE")</f>
        <v>Comedy</v>
      </c>
      <c r="H988" s="9">
        <v>10285</v>
      </c>
      <c r="I988" s="10">
        <v>44866</v>
      </c>
      <c r="J988" s="9" t="str">
        <v>c5000cc1</v>
      </c>
      <c r="K988" s="9" t="str">
        <v>Malayalam</v>
      </c>
      <c r="L988" s="9" t="str">
        <v>Comedy</v>
      </c>
    </row>
    <row r="989" spans="1:12" x14ac:dyDescent="0.3">
      <c r="A989" s="9">
        <v>10092</v>
      </c>
      <c r="B989" s="10">
        <v>45292</v>
      </c>
      <c r="C989" s="9" t="str">
        <v>9544ce3b</v>
      </c>
      <c r="D989" s="9" t="str">
        <f>_xlfn.XLOOKUP(C989, Content!A:A, Content!C:C, "NONE")</f>
        <v>English</v>
      </c>
      <c r="E989" s="9" t="str">
        <f>_xlfn.XLOOKUP(C989, Content!A:A, Content!D:D, "NONE")</f>
        <v>Horror</v>
      </c>
      <c r="H989" s="9">
        <v>10286</v>
      </c>
      <c r="I989" s="10">
        <v>44866</v>
      </c>
      <c r="J989" s="9" t="str">
        <v>cc9d9893</v>
      </c>
      <c r="K989" s="9" t="str">
        <v>Malayalam</v>
      </c>
      <c r="L989" s="9" t="str">
        <v>Action</v>
      </c>
    </row>
    <row r="990" spans="1:12" x14ac:dyDescent="0.3">
      <c r="A990" s="9">
        <v>10092</v>
      </c>
      <c r="B990" s="10">
        <v>45017</v>
      </c>
      <c r="C990" s="9" t="str">
        <v>6d98c117</v>
      </c>
      <c r="D990" s="9" t="str">
        <f>_xlfn.XLOOKUP(C990, Content!A:A, Content!C:C, "NONE")</f>
        <v>English</v>
      </c>
      <c r="E990" s="9" t="str">
        <f>_xlfn.XLOOKUP(C990, Content!A:A, Content!D:D, "NONE")</f>
        <v>Action</v>
      </c>
      <c r="H990" s="9">
        <v>10286</v>
      </c>
      <c r="I990" s="10">
        <v>44896</v>
      </c>
      <c r="J990" s="9" t="str">
        <v>a48a202b</v>
      </c>
      <c r="K990" s="9" t="str">
        <v>Telugu</v>
      </c>
      <c r="L990" s="9" t="str">
        <v>Drama</v>
      </c>
    </row>
    <row r="991" spans="1:12" x14ac:dyDescent="0.3">
      <c r="A991" s="9">
        <v>10092</v>
      </c>
      <c r="B991" s="10">
        <v>45078</v>
      </c>
      <c r="C991" s="9" t="str">
        <v>3abe3a47</v>
      </c>
      <c r="D991" s="9" t="str">
        <f>_xlfn.XLOOKUP(C991, Content!A:A, Content!C:C, "NONE")</f>
        <v>English</v>
      </c>
      <c r="E991" s="9" t="str">
        <f>_xlfn.XLOOKUP(C991, Content!A:A, Content!D:D, "NONE")</f>
        <v>Romance</v>
      </c>
      <c r="H991" s="9">
        <v>10286</v>
      </c>
      <c r="I991" s="10">
        <v>44774</v>
      </c>
      <c r="J991" s="9" t="str">
        <v>7e543bc4</v>
      </c>
      <c r="K991" s="9" t="str">
        <v>Malayalam</v>
      </c>
      <c r="L991" s="9" t="str">
        <v>Drama</v>
      </c>
    </row>
    <row r="992" spans="1:12" x14ac:dyDescent="0.3">
      <c r="A992" s="9">
        <v>10092</v>
      </c>
      <c r="B992" s="10">
        <v>45474</v>
      </c>
      <c r="C992" s="9" t="str">
        <v>7fd28e87</v>
      </c>
      <c r="D992" s="9" t="str">
        <f>_xlfn.XLOOKUP(C992, Content!A:A, Content!C:C, "NONE")</f>
        <v>Malayalam</v>
      </c>
      <c r="E992" s="9" t="str">
        <f>_xlfn.XLOOKUP(C992, Content!A:A, Content!D:D, "NONE")</f>
        <v>Romance</v>
      </c>
      <c r="H992" s="9">
        <v>10286</v>
      </c>
      <c r="I992" s="10">
        <v>44743</v>
      </c>
      <c r="J992" s="9" t="str">
        <v>7fc77e90</v>
      </c>
      <c r="K992" s="9" t="str">
        <v>Malayalam</v>
      </c>
      <c r="L992" s="9" t="str">
        <v>Romance</v>
      </c>
    </row>
    <row r="993" spans="1:12" x14ac:dyDescent="0.3">
      <c r="A993" s="9">
        <v>10092</v>
      </c>
      <c r="B993" s="10">
        <v>45627</v>
      </c>
      <c r="C993" s="9" t="str">
        <v>7fb18db3</v>
      </c>
      <c r="D993" s="9" t="str">
        <f>_xlfn.XLOOKUP(C993, Content!A:A, Content!C:C, "NONE")</f>
        <v>Hindi</v>
      </c>
      <c r="E993" s="9" t="str">
        <f>_xlfn.XLOOKUP(C993, Content!A:A, Content!D:D, "NONE")</f>
        <v>Thriller</v>
      </c>
      <c r="H993" s="9">
        <v>10286</v>
      </c>
      <c r="I993" s="10">
        <v>44562</v>
      </c>
      <c r="J993" s="9" t="str">
        <v>ed012678</v>
      </c>
      <c r="K993" s="9" t="str">
        <v>Telugu</v>
      </c>
      <c r="L993" s="9" t="str">
        <v>Thriller</v>
      </c>
    </row>
    <row r="994" spans="1:12" x14ac:dyDescent="0.3">
      <c r="A994" s="9">
        <v>10092</v>
      </c>
      <c r="B994" s="10">
        <v>45139</v>
      </c>
      <c r="C994" s="9" t="str">
        <v>c5000cc1</v>
      </c>
      <c r="D994" s="9" t="str">
        <f>_xlfn.XLOOKUP(C994, Content!A:A, Content!C:C, "NONE")</f>
        <v>Malayalam</v>
      </c>
      <c r="E994" s="9" t="str">
        <f>_xlfn.XLOOKUP(C994, Content!A:A, Content!D:D, "NONE")</f>
        <v>Comedy</v>
      </c>
      <c r="H994" s="9">
        <v>10287</v>
      </c>
      <c r="I994" s="10">
        <v>44835</v>
      </c>
      <c r="J994" s="9" t="str">
        <v>4130ea10</v>
      </c>
      <c r="K994" s="9" t="str">
        <v>Kannada</v>
      </c>
      <c r="L994" s="9" t="str">
        <v>Horror</v>
      </c>
    </row>
    <row r="995" spans="1:12" x14ac:dyDescent="0.3">
      <c r="A995" s="9">
        <v>10093</v>
      </c>
      <c r="B995" s="10">
        <v>45108</v>
      </c>
      <c r="C995" s="9" t="str">
        <v>6fc6d737</v>
      </c>
      <c r="D995" s="9" t="str">
        <f>_xlfn.XLOOKUP(C995, Content!A:A, Content!C:C, "NONE")</f>
        <v>Malayalam</v>
      </c>
      <c r="E995" s="9" t="str">
        <f>_xlfn.XLOOKUP(C995, Content!A:A, Content!D:D, "NONE")</f>
        <v>Comedy</v>
      </c>
      <c r="H995" s="9">
        <v>10287</v>
      </c>
      <c r="I995" s="10">
        <v>44896</v>
      </c>
      <c r="J995" s="9" t="str">
        <v>fa1a76a3</v>
      </c>
      <c r="K995" s="9" t="str">
        <v>Tamil</v>
      </c>
      <c r="L995" s="9" t="str">
        <v>Action</v>
      </c>
    </row>
    <row r="996" spans="1:12" x14ac:dyDescent="0.3">
      <c r="A996" s="9">
        <v>10093</v>
      </c>
      <c r="B996" s="10">
        <v>45047</v>
      </c>
      <c r="C996" s="9" t="str">
        <v>ae026103</v>
      </c>
      <c r="D996" s="9" t="str">
        <f>_xlfn.XLOOKUP(C996, Content!A:A, Content!C:C, "NONE")</f>
        <v>Kannada</v>
      </c>
      <c r="E996" s="9" t="str">
        <f>_xlfn.XLOOKUP(C996, Content!A:A, Content!D:D, "NONE")</f>
        <v>Comedy</v>
      </c>
      <c r="H996" s="9">
        <v>10287</v>
      </c>
      <c r="I996" s="10">
        <v>44866</v>
      </c>
      <c r="J996" s="9" t="str">
        <v>75fa1246</v>
      </c>
      <c r="K996" s="9" t="str">
        <v>Tamil</v>
      </c>
      <c r="L996" s="9" t="str">
        <v>Documentary</v>
      </c>
    </row>
    <row r="997" spans="1:12" x14ac:dyDescent="0.3">
      <c r="A997" s="9">
        <v>10093</v>
      </c>
      <c r="B997" s="10">
        <v>44866</v>
      </c>
      <c r="C997" s="9" t="str">
        <v>e9c2f251</v>
      </c>
      <c r="D997" s="9" t="str">
        <f>_xlfn.XLOOKUP(C997, Content!A:A, Content!C:C, "NONE")</f>
        <v>Telugu</v>
      </c>
      <c r="E997" s="9" t="str">
        <f>_xlfn.XLOOKUP(C997, Content!A:A, Content!D:D, "NONE")</f>
        <v>Sci-Fi</v>
      </c>
      <c r="H997" s="9">
        <v>10287</v>
      </c>
      <c r="I997" s="10">
        <v>44774</v>
      </c>
      <c r="J997" s="9" t="str">
        <v>fda707e0</v>
      </c>
      <c r="K997" s="9" t="str">
        <v>Tamil</v>
      </c>
      <c r="L997" s="9" t="str">
        <v>Documentary</v>
      </c>
    </row>
    <row r="998" spans="1:12" x14ac:dyDescent="0.3">
      <c r="A998" s="9">
        <v>10093</v>
      </c>
      <c r="B998" s="10">
        <v>45323</v>
      </c>
      <c r="C998" s="9" t="str">
        <v>9767fb4f</v>
      </c>
      <c r="D998" s="9" t="str">
        <f>_xlfn.XLOOKUP(C998, Content!A:A, Content!C:C, "NONE")</f>
        <v>Telugu</v>
      </c>
      <c r="E998" s="9" t="str">
        <f>_xlfn.XLOOKUP(C998, Content!A:A, Content!D:D, "NONE")</f>
        <v>Drama</v>
      </c>
      <c r="H998" s="9">
        <v>10287</v>
      </c>
      <c r="I998" s="10">
        <v>44562</v>
      </c>
      <c r="J998" s="9" t="str">
        <v>5988d89d</v>
      </c>
      <c r="K998" s="9" t="str">
        <v>Hindi</v>
      </c>
      <c r="L998" s="9" t="str">
        <v>Sci-Fi</v>
      </c>
    </row>
    <row r="999" spans="1:12" x14ac:dyDescent="0.3">
      <c r="A999" s="9">
        <v>10093</v>
      </c>
      <c r="B999" s="10">
        <v>45383</v>
      </c>
      <c r="C999" s="9" t="str">
        <v>607da286</v>
      </c>
      <c r="D999" s="9" t="str">
        <f>_xlfn.XLOOKUP(C999, Content!A:A, Content!C:C, "NONE")</f>
        <v>Kannada</v>
      </c>
      <c r="E999" s="9" t="str">
        <f>_xlfn.XLOOKUP(C999, Content!A:A, Content!D:D, "NONE")</f>
        <v>Drama</v>
      </c>
      <c r="H999" s="9">
        <v>10287</v>
      </c>
      <c r="I999" s="10">
        <v>44562</v>
      </c>
      <c r="J999" s="9" t="str">
        <v>459528e0</v>
      </c>
      <c r="K999" s="9" t="str">
        <v>English</v>
      </c>
      <c r="L999" s="9" t="str">
        <v>Documentary</v>
      </c>
    </row>
    <row r="1000" spans="1:12" x14ac:dyDescent="0.3">
      <c r="A1000" s="9">
        <v>10093</v>
      </c>
      <c r="B1000" s="10">
        <v>45200</v>
      </c>
      <c r="C1000" s="9" t="str">
        <v>9544ce3b</v>
      </c>
      <c r="D1000" s="9" t="str">
        <f>_xlfn.XLOOKUP(C1000, Content!A:A, Content!C:C, "NONE")</f>
        <v>English</v>
      </c>
      <c r="E1000" s="9" t="str">
        <f>_xlfn.XLOOKUP(C1000, Content!A:A, Content!D:D, "NONE")</f>
        <v>Horror</v>
      </c>
      <c r="H1000" s="9">
        <v>10287</v>
      </c>
      <c r="I1000" s="10">
        <v>44652</v>
      </c>
      <c r="J1000" s="9" t="str">
        <v>f82d44ce</v>
      </c>
      <c r="K1000" s="9" t="str">
        <v>Telugu</v>
      </c>
      <c r="L1000" s="9" t="str">
        <v>Sci-Fi</v>
      </c>
    </row>
    <row r="1001" spans="1:12" x14ac:dyDescent="0.3">
      <c r="A1001" s="9">
        <v>10093</v>
      </c>
      <c r="B1001" s="10">
        <v>45170</v>
      </c>
      <c r="C1001" s="9" t="str">
        <v>a48a202b</v>
      </c>
      <c r="D1001" s="9" t="str">
        <f>_xlfn.XLOOKUP(C1001, Content!A:A, Content!C:C, "NONE")</f>
        <v>Telugu</v>
      </c>
      <c r="E1001" s="9" t="str">
        <f>_xlfn.XLOOKUP(C1001, Content!A:A, Content!D:D, "NONE")</f>
        <v>Drama</v>
      </c>
      <c r="H1001" s="9">
        <v>10288</v>
      </c>
      <c r="I1001" s="10">
        <v>44713</v>
      </c>
      <c r="J1001" s="9" t="str">
        <v>6d9b457c</v>
      </c>
      <c r="K1001" s="9" t="str">
        <v>English</v>
      </c>
      <c r="L1001" s="9" t="str">
        <v>Thriller</v>
      </c>
    </row>
    <row r="1002" spans="1:12" x14ac:dyDescent="0.3">
      <c r="A1002" s="9">
        <v>10093</v>
      </c>
      <c r="B1002" s="10">
        <v>44805</v>
      </c>
      <c r="C1002" s="9" t="str">
        <v>5b93d799</v>
      </c>
      <c r="D1002" s="9" t="str">
        <f>_xlfn.XLOOKUP(C1002, Content!A:A, Content!C:C, "NONE")</f>
        <v>English</v>
      </c>
      <c r="E1002" s="9" t="str">
        <f>_xlfn.XLOOKUP(C1002, Content!A:A, Content!D:D, "NONE")</f>
        <v>Drama</v>
      </c>
      <c r="H1002" s="9">
        <v>10288</v>
      </c>
      <c r="I1002" s="10">
        <v>44682</v>
      </c>
      <c r="J1002" s="9" t="str">
        <v>459528e0</v>
      </c>
      <c r="K1002" s="9" t="str">
        <v>English</v>
      </c>
      <c r="L1002" s="9" t="str">
        <v>Documentary</v>
      </c>
    </row>
    <row r="1003" spans="1:12" x14ac:dyDescent="0.3">
      <c r="A1003" s="9">
        <v>10093</v>
      </c>
      <c r="B1003" s="10">
        <v>44896</v>
      </c>
      <c r="C1003" s="9" t="str">
        <v>0cbc4720</v>
      </c>
      <c r="D1003" s="9" t="str">
        <f>_xlfn.XLOOKUP(C1003, Content!A:A, Content!C:C, "NONE")</f>
        <v>Hindi</v>
      </c>
      <c r="E1003" s="9" t="str">
        <f>_xlfn.XLOOKUP(C1003, Content!A:A, Content!D:D, "NONE")</f>
        <v>Sci-Fi</v>
      </c>
      <c r="H1003" s="9">
        <v>10288</v>
      </c>
      <c r="I1003" s="10">
        <v>44593</v>
      </c>
      <c r="J1003" s="9" t="str">
        <v>b49e8b74</v>
      </c>
      <c r="K1003" s="9" t="str">
        <v>English</v>
      </c>
      <c r="L1003" s="9" t="str">
        <v>Thriller</v>
      </c>
    </row>
    <row r="1004" spans="1:12" x14ac:dyDescent="0.3">
      <c r="A1004" s="9">
        <v>10093</v>
      </c>
      <c r="B1004" s="10">
        <v>45323</v>
      </c>
      <c r="C1004" s="9" t="str">
        <v>2aac9072</v>
      </c>
      <c r="D1004" s="9" t="str">
        <f>_xlfn.XLOOKUP(C1004, Content!A:A, Content!C:C, "NONE")</f>
        <v>English</v>
      </c>
      <c r="E1004" s="9" t="str">
        <f>_xlfn.XLOOKUP(C1004, Content!A:A, Content!D:D, "NONE")</f>
        <v>Comedy</v>
      </c>
      <c r="H1004" s="9">
        <v>10288</v>
      </c>
      <c r="I1004" s="10">
        <v>44621</v>
      </c>
      <c r="J1004" s="9" t="str">
        <v>c324f9b4</v>
      </c>
      <c r="K1004" s="9" t="str">
        <v>Tamil</v>
      </c>
      <c r="L1004" s="9" t="str">
        <v>Sci-Fi</v>
      </c>
    </row>
    <row r="1005" spans="1:12" x14ac:dyDescent="0.3">
      <c r="A1005" s="9">
        <v>10093</v>
      </c>
      <c r="B1005" s="10">
        <v>45413</v>
      </c>
      <c r="C1005" s="9" t="str">
        <v>e24dee1d</v>
      </c>
      <c r="D1005" s="9" t="str">
        <f>_xlfn.XLOOKUP(C1005, Content!A:A, Content!C:C, "NONE")</f>
        <v>Telugu</v>
      </c>
      <c r="E1005" s="9" t="str">
        <f>_xlfn.XLOOKUP(C1005, Content!A:A, Content!D:D, "NONE")</f>
        <v>Documentary</v>
      </c>
      <c r="H1005" s="9">
        <v>10289</v>
      </c>
      <c r="I1005" s="10">
        <v>44774</v>
      </c>
      <c r="J1005" s="9" t="str">
        <v>74c9ff93</v>
      </c>
      <c r="K1005" s="9" t="str">
        <v>English</v>
      </c>
      <c r="L1005" s="9" t="str">
        <v>Horror</v>
      </c>
    </row>
    <row r="1006" spans="1:12" x14ac:dyDescent="0.3">
      <c r="A1006" s="9">
        <v>10093</v>
      </c>
      <c r="B1006" s="10">
        <v>44896</v>
      </c>
      <c r="C1006" s="9" t="str">
        <v>c741736d</v>
      </c>
      <c r="D1006" s="9" t="str">
        <f>_xlfn.XLOOKUP(C1006, Content!A:A, Content!C:C, "NONE")</f>
        <v>English</v>
      </c>
      <c r="E1006" s="9" t="str">
        <f>_xlfn.XLOOKUP(C1006, Content!A:A, Content!D:D, "NONE")</f>
        <v>Romance</v>
      </c>
      <c r="H1006" s="9">
        <v>10289</v>
      </c>
      <c r="I1006" s="10">
        <v>44835</v>
      </c>
      <c r="J1006" s="9" t="str">
        <v>7fc77e90</v>
      </c>
      <c r="K1006" s="9" t="str">
        <v>Malayalam</v>
      </c>
      <c r="L1006" s="9" t="str">
        <v>Romance</v>
      </c>
    </row>
    <row r="1007" spans="1:12" x14ac:dyDescent="0.3">
      <c r="A1007" s="9">
        <v>10093</v>
      </c>
      <c r="B1007" s="10">
        <v>45413</v>
      </c>
      <c r="C1007" s="9" t="str">
        <v>0be1e40e</v>
      </c>
      <c r="D1007" s="9" t="str">
        <f>_xlfn.XLOOKUP(C1007, Content!A:A, Content!C:C, "NONE")</f>
        <v>Telugu</v>
      </c>
      <c r="E1007" s="9" t="str">
        <f>_xlfn.XLOOKUP(C1007, Content!A:A, Content!D:D, "NONE")</f>
        <v>Drama</v>
      </c>
      <c r="H1007" s="9">
        <v>10289</v>
      </c>
      <c r="I1007" s="10">
        <v>44743</v>
      </c>
      <c r="J1007" s="9" t="str">
        <v>566c44a8</v>
      </c>
      <c r="K1007" s="9" t="str">
        <v>Tamil</v>
      </c>
      <c r="L1007" s="9" t="str">
        <v>Sci-Fi</v>
      </c>
    </row>
    <row r="1008" spans="1:12" x14ac:dyDescent="0.3">
      <c r="A1008" s="9">
        <v>10094</v>
      </c>
      <c r="B1008" s="10">
        <v>44958</v>
      </c>
      <c r="C1008" s="9" t="str">
        <v>6d98c117</v>
      </c>
      <c r="D1008" s="9" t="str">
        <f>_xlfn.XLOOKUP(C1008, Content!A:A, Content!C:C, "NONE")</f>
        <v>English</v>
      </c>
      <c r="E1008" s="9" t="str">
        <f>_xlfn.XLOOKUP(C1008, Content!A:A, Content!D:D, "NONE")</f>
        <v>Action</v>
      </c>
      <c r="H1008" s="9">
        <v>10289</v>
      </c>
      <c r="I1008" s="10">
        <v>44593</v>
      </c>
      <c r="J1008" s="9" t="str">
        <v>2560b2d1</v>
      </c>
      <c r="K1008" s="9" t="str">
        <v>Telugu</v>
      </c>
      <c r="L1008" s="9" t="str">
        <v>Action</v>
      </c>
    </row>
    <row r="1009" spans="1:12" x14ac:dyDescent="0.3">
      <c r="A1009" s="9">
        <v>10094</v>
      </c>
      <c r="B1009" s="10">
        <v>45078</v>
      </c>
      <c r="C1009" s="9" t="str">
        <v>f83fb848</v>
      </c>
      <c r="D1009" s="9" t="str">
        <f>_xlfn.XLOOKUP(C1009, Content!A:A, Content!C:C, "NONE")</f>
        <v>Malayalam</v>
      </c>
      <c r="E1009" s="9" t="str">
        <f>_xlfn.XLOOKUP(C1009, Content!A:A, Content!D:D, "NONE")</f>
        <v>Sci-Fi</v>
      </c>
      <c r="H1009" s="9">
        <v>10290</v>
      </c>
      <c r="I1009" s="10">
        <v>44866</v>
      </c>
      <c r="J1009" s="9" t="str">
        <v>c324f9b4</v>
      </c>
      <c r="K1009" s="9" t="str">
        <v>Tamil</v>
      </c>
      <c r="L1009" s="9" t="str">
        <v>Sci-Fi</v>
      </c>
    </row>
    <row r="1010" spans="1:12" x14ac:dyDescent="0.3">
      <c r="A1010" s="9">
        <v>10094</v>
      </c>
      <c r="B1010" s="10">
        <v>44896</v>
      </c>
      <c r="C1010" s="9" t="str">
        <v>2888a95e</v>
      </c>
      <c r="D1010" s="9" t="str">
        <f>_xlfn.XLOOKUP(C1010, Content!A:A, Content!C:C, "NONE")</f>
        <v>Tamil</v>
      </c>
      <c r="E1010" s="9" t="str">
        <f>_xlfn.XLOOKUP(C1010, Content!A:A, Content!D:D, "NONE")</f>
        <v>Documentary</v>
      </c>
      <c r="H1010" s="9">
        <v>10290</v>
      </c>
      <c r="I1010" s="10">
        <v>44774</v>
      </c>
      <c r="J1010" s="9" t="str">
        <v>0be1e40e</v>
      </c>
      <c r="K1010" s="9" t="str">
        <v>Telugu</v>
      </c>
      <c r="L1010" s="9" t="str">
        <v>Drama</v>
      </c>
    </row>
    <row r="1011" spans="1:12" x14ac:dyDescent="0.3">
      <c r="A1011" s="9">
        <v>10094</v>
      </c>
      <c r="B1011" s="10">
        <v>45047</v>
      </c>
      <c r="C1011" s="9" t="str">
        <v>39c8c16a</v>
      </c>
      <c r="D1011" s="9" t="str">
        <f>_xlfn.XLOOKUP(C1011, Content!A:A, Content!C:C, "NONE")</f>
        <v>Malayalam</v>
      </c>
      <c r="E1011" s="9" t="str">
        <f>_xlfn.XLOOKUP(C1011, Content!A:A, Content!D:D, "NONE")</f>
        <v>Drama</v>
      </c>
      <c r="H1011" s="9">
        <v>10290</v>
      </c>
      <c r="I1011" s="10">
        <v>44621</v>
      </c>
      <c r="J1011" s="9" t="str">
        <v>9544ce3b</v>
      </c>
      <c r="K1011" s="9" t="str">
        <v>English</v>
      </c>
      <c r="L1011" s="9" t="str">
        <v>Horror</v>
      </c>
    </row>
    <row r="1012" spans="1:12" x14ac:dyDescent="0.3">
      <c r="A1012" s="9">
        <v>10094</v>
      </c>
      <c r="B1012" s="10">
        <v>44593</v>
      </c>
      <c r="C1012" s="9" t="str">
        <v>577b4107</v>
      </c>
      <c r="D1012" s="9" t="str">
        <f>_xlfn.XLOOKUP(C1012, Content!A:A, Content!C:C, "NONE")</f>
        <v>Malayalam</v>
      </c>
      <c r="E1012" s="9" t="str">
        <f>_xlfn.XLOOKUP(C1012, Content!A:A, Content!D:D, "NONE")</f>
        <v>Sci-Fi</v>
      </c>
      <c r="H1012" s="9">
        <v>10290</v>
      </c>
      <c r="I1012" s="10">
        <v>44652</v>
      </c>
      <c r="J1012" s="9" t="str">
        <v>fa1a76a3</v>
      </c>
      <c r="K1012" s="9" t="str">
        <v>Tamil</v>
      </c>
      <c r="L1012" s="9" t="str">
        <v>Action</v>
      </c>
    </row>
    <row r="1013" spans="1:12" x14ac:dyDescent="0.3">
      <c r="A1013" s="9">
        <v>10094</v>
      </c>
      <c r="B1013" s="10">
        <v>45444</v>
      </c>
      <c r="C1013" s="9" t="str">
        <v>4cfd0dd8</v>
      </c>
      <c r="D1013" s="9" t="str">
        <f>_xlfn.XLOOKUP(C1013, Content!A:A, Content!C:C, "NONE")</f>
        <v>Kannada</v>
      </c>
      <c r="E1013" s="9" t="str">
        <f>_xlfn.XLOOKUP(C1013, Content!A:A, Content!D:D, "NONE")</f>
        <v>Documentary</v>
      </c>
      <c r="H1013" s="9">
        <v>10290</v>
      </c>
      <c r="I1013" s="10">
        <v>44621</v>
      </c>
      <c r="J1013" s="9" t="str">
        <v>4cfd0dd8</v>
      </c>
      <c r="K1013" s="9" t="str">
        <v>Kannada</v>
      </c>
      <c r="L1013" s="9" t="str">
        <v>Documentary</v>
      </c>
    </row>
    <row r="1014" spans="1:12" x14ac:dyDescent="0.3">
      <c r="A1014" s="9">
        <v>10094</v>
      </c>
      <c r="B1014" s="10">
        <v>45352</v>
      </c>
      <c r="C1014" s="9" t="str">
        <v>2e190b5a</v>
      </c>
      <c r="D1014" s="9" t="str">
        <f>_xlfn.XLOOKUP(C1014, Content!A:A, Content!C:C, "NONE")</f>
        <v>Tamil</v>
      </c>
      <c r="E1014" s="9" t="str">
        <f>_xlfn.XLOOKUP(C1014, Content!A:A, Content!D:D, "NONE")</f>
        <v>Drama</v>
      </c>
      <c r="H1014" s="9">
        <v>10290</v>
      </c>
      <c r="I1014" s="10">
        <v>44743</v>
      </c>
      <c r="J1014" s="9" t="str">
        <v>6fc6d737</v>
      </c>
      <c r="K1014" s="9" t="str">
        <v>Malayalam</v>
      </c>
      <c r="L1014" s="9" t="str">
        <v>Comedy</v>
      </c>
    </row>
    <row r="1015" spans="1:12" x14ac:dyDescent="0.3">
      <c r="A1015" s="9">
        <v>10094</v>
      </c>
      <c r="B1015" s="10">
        <v>45566</v>
      </c>
      <c r="C1015" s="9" t="str">
        <v>f72d44e6</v>
      </c>
      <c r="D1015" s="9" t="str">
        <f>_xlfn.XLOOKUP(C1015, Content!A:A, Content!C:C, "NONE")</f>
        <v>Malayalam</v>
      </c>
      <c r="E1015" s="9" t="str">
        <f>_xlfn.XLOOKUP(C1015, Content!A:A, Content!D:D, "NONE")</f>
        <v>Horror</v>
      </c>
      <c r="H1015" s="9">
        <v>10290</v>
      </c>
      <c r="I1015" s="10">
        <v>44835</v>
      </c>
      <c r="J1015" s="9" t="str">
        <v>4130ea10</v>
      </c>
      <c r="K1015" s="9" t="str">
        <v>Kannada</v>
      </c>
      <c r="L1015" s="9" t="str">
        <v>Horror</v>
      </c>
    </row>
    <row r="1016" spans="1:12" x14ac:dyDescent="0.3">
      <c r="A1016" s="9">
        <v>10094</v>
      </c>
      <c r="B1016" s="10">
        <v>45597</v>
      </c>
      <c r="C1016" s="9" t="str">
        <v>ed012678</v>
      </c>
      <c r="D1016" s="9" t="str">
        <f>_xlfn.XLOOKUP(C1016, Content!A:A, Content!C:C, "NONE")</f>
        <v>Telugu</v>
      </c>
      <c r="E1016" s="9" t="str">
        <f>_xlfn.XLOOKUP(C1016, Content!A:A, Content!D:D, "NONE")</f>
        <v>Thriller</v>
      </c>
      <c r="H1016" s="9">
        <v>10291</v>
      </c>
      <c r="I1016" s="10">
        <v>44652</v>
      </c>
      <c r="J1016" s="9" t="str">
        <v>fda707e0</v>
      </c>
      <c r="K1016" s="9" t="str">
        <v>Tamil</v>
      </c>
      <c r="L1016" s="9" t="str">
        <v>Documentary</v>
      </c>
    </row>
    <row r="1017" spans="1:12" x14ac:dyDescent="0.3">
      <c r="A1017" s="9">
        <v>10094</v>
      </c>
      <c r="B1017" s="10">
        <v>45200</v>
      </c>
      <c r="C1017" s="9" t="str">
        <v>ef45c45f</v>
      </c>
      <c r="D1017" s="9" t="str">
        <f>_xlfn.XLOOKUP(C1017, Content!A:A, Content!C:C, "NONE")</f>
        <v>Tamil</v>
      </c>
      <c r="E1017" s="9" t="str">
        <f>_xlfn.XLOOKUP(C1017, Content!A:A, Content!D:D, "NONE")</f>
        <v>Action</v>
      </c>
      <c r="H1017" s="9">
        <v>10291</v>
      </c>
      <c r="I1017" s="10">
        <v>44621</v>
      </c>
      <c r="J1017" s="9" t="str">
        <v>1187d074</v>
      </c>
      <c r="K1017" s="9" t="str">
        <v>English</v>
      </c>
      <c r="L1017" s="9" t="str">
        <v>Horror</v>
      </c>
    </row>
    <row r="1018" spans="1:12" x14ac:dyDescent="0.3">
      <c r="A1018" s="9">
        <v>10094</v>
      </c>
      <c r="B1018" s="10">
        <v>45383</v>
      </c>
      <c r="C1018" s="9" t="str">
        <v>921da29a</v>
      </c>
      <c r="D1018" s="9" t="str">
        <f>_xlfn.XLOOKUP(C1018, Content!A:A, Content!C:C, "NONE")</f>
        <v>English</v>
      </c>
      <c r="E1018" s="9" t="str">
        <f>_xlfn.XLOOKUP(C1018, Content!A:A, Content!D:D, "NONE")</f>
        <v>Horror</v>
      </c>
      <c r="H1018" s="9">
        <v>10291</v>
      </c>
      <c r="I1018" s="10">
        <v>44621</v>
      </c>
      <c r="J1018" s="9" t="str">
        <v>2fa395f5</v>
      </c>
      <c r="K1018" s="9" t="str">
        <v>Telugu</v>
      </c>
      <c r="L1018" s="9" t="str">
        <v>Action</v>
      </c>
    </row>
    <row r="1019" spans="1:12" x14ac:dyDescent="0.3">
      <c r="A1019" s="9">
        <v>10094</v>
      </c>
      <c r="B1019" s="10">
        <v>45139</v>
      </c>
      <c r="C1019" s="9" t="str">
        <v>9787b7de</v>
      </c>
      <c r="D1019" s="9" t="str">
        <f>_xlfn.XLOOKUP(C1019, Content!A:A, Content!C:C, "NONE")</f>
        <v>Tamil</v>
      </c>
      <c r="E1019" s="9" t="str">
        <f>_xlfn.XLOOKUP(C1019, Content!A:A, Content!D:D, "NONE")</f>
        <v>Documentary</v>
      </c>
      <c r="H1019" s="9">
        <v>10291</v>
      </c>
      <c r="I1019" s="10">
        <v>44896</v>
      </c>
      <c r="J1019" s="9" t="str">
        <v>0cbc4720</v>
      </c>
      <c r="K1019" s="9" t="str">
        <v>Hindi</v>
      </c>
      <c r="L1019" s="9" t="str">
        <v>Sci-Fi</v>
      </c>
    </row>
    <row r="1020" spans="1:12" x14ac:dyDescent="0.3">
      <c r="A1020" s="9">
        <v>10094</v>
      </c>
      <c r="B1020" s="10">
        <v>44593</v>
      </c>
      <c r="C1020" s="9" t="str">
        <v>7495495f</v>
      </c>
      <c r="D1020" s="9" t="str">
        <f>_xlfn.XLOOKUP(C1020, Content!A:A, Content!C:C, "NONE")</f>
        <v>Malayalam</v>
      </c>
      <c r="E1020" s="9" t="str">
        <f>_xlfn.XLOOKUP(C1020, Content!A:A, Content!D:D, "NONE")</f>
        <v>Horror</v>
      </c>
      <c r="H1020" s="9">
        <v>10291</v>
      </c>
      <c r="I1020" s="10">
        <v>44866</v>
      </c>
      <c r="J1020" s="9" t="str">
        <v>2888a95e</v>
      </c>
      <c r="K1020" s="9" t="str">
        <v>Tamil</v>
      </c>
      <c r="L1020" s="9" t="str">
        <v>Documentary</v>
      </c>
    </row>
    <row r="1021" spans="1:12" x14ac:dyDescent="0.3">
      <c r="A1021" s="9">
        <v>10094</v>
      </c>
      <c r="B1021" s="10">
        <v>45017</v>
      </c>
      <c r="C1021" s="9" t="str">
        <v>40e9137d</v>
      </c>
      <c r="D1021" s="9" t="str">
        <f>_xlfn.XLOOKUP(C1021, Content!A:A, Content!C:C, "NONE")</f>
        <v>Telugu</v>
      </c>
      <c r="E1021" s="9" t="str">
        <f>_xlfn.XLOOKUP(C1021, Content!A:A, Content!D:D, "NONE")</f>
        <v>Sci-Fi</v>
      </c>
      <c r="H1021" s="9">
        <v>10292</v>
      </c>
      <c r="I1021" s="10">
        <v>44682</v>
      </c>
      <c r="J1021" s="9" t="str">
        <v>1b7fe76a</v>
      </c>
      <c r="K1021" s="9" t="str">
        <v>Kannada</v>
      </c>
      <c r="L1021" s="9" t="str">
        <v>Thriller</v>
      </c>
    </row>
    <row r="1022" spans="1:12" x14ac:dyDescent="0.3">
      <c r="A1022" s="9">
        <v>10094</v>
      </c>
      <c r="B1022" s="10">
        <v>45413</v>
      </c>
      <c r="C1022" s="9" t="str">
        <v>c5000cc1</v>
      </c>
      <c r="D1022" s="9" t="str">
        <f>_xlfn.XLOOKUP(C1022, Content!A:A, Content!C:C, "NONE")</f>
        <v>Malayalam</v>
      </c>
      <c r="E1022" s="9" t="str">
        <f>_xlfn.XLOOKUP(C1022, Content!A:A, Content!D:D, "NONE")</f>
        <v>Comedy</v>
      </c>
      <c r="H1022" s="9">
        <v>10293</v>
      </c>
      <c r="I1022" s="10">
        <v>44652</v>
      </c>
      <c r="J1022" s="9" t="str">
        <v>607da286</v>
      </c>
      <c r="K1022" s="9" t="str">
        <v>Kannada</v>
      </c>
      <c r="L1022" s="9" t="str">
        <v>Drama</v>
      </c>
    </row>
    <row r="1023" spans="1:12" x14ac:dyDescent="0.3">
      <c r="A1023" s="9">
        <v>10095</v>
      </c>
      <c r="B1023" s="10">
        <v>44805</v>
      </c>
      <c r="C1023" s="9" t="str">
        <v>7495495f</v>
      </c>
      <c r="D1023" s="9" t="str">
        <f>_xlfn.XLOOKUP(C1023, Content!A:A, Content!C:C, "NONE")</f>
        <v>Malayalam</v>
      </c>
      <c r="E1023" s="9" t="str">
        <f>_xlfn.XLOOKUP(C1023, Content!A:A, Content!D:D, "NONE")</f>
        <v>Horror</v>
      </c>
      <c r="H1023" s="9">
        <v>10293</v>
      </c>
      <c r="I1023" s="10">
        <v>44896</v>
      </c>
      <c r="J1023" s="9" t="str">
        <v>f6d69d19</v>
      </c>
      <c r="K1023" s="9" t="str">
        <v>English</v>
      </c>
      <c r="L1023" s="9" t="str">
        <v>Comedy</v>
      </c>
    </row>
    <row r="1024" spans="1:12" x14ac:dyDescent="0.3">
      <c r="A1024" s="9">
        <v>10095</v>
      </c>
      <c r="B1024" s="10">
        <v>45383</v>
      </c>
      <c r="C1024" s="9" t="str">
        <v>5c52d1ad</v>
      </c>
      <c r="D1024" s="9" t="str">
        <f>_xlfn.XLOOKUP(C1024, Content!A:A, Content!C:C, "NONE")</f>
        <v>Telugu</v>
      </c>
      <c r="E1024" s="9" t="str">
        <f>_xlfn.XLOOKUP(C1024, Content!A:A, Content!D:D, "NONE")</f>
        <v>Comedy</v>
      </c>
      <c r="H1024" s="9">
        <v>10294</v>
      </c>
      <c r="I1024" s="10">
        <v>44621</v>
      </c>
      <c r="J1024" s="9" t="str">
        <v>b49e8b74</v>
      </c>
      <c r="K1024" s="9" t="str">
        <v>English</v>
      </c>
      <c r="L1024" s="9" t="str">
        <v>Thriller</v>
      </c>
    </row>
    <row r="1025" spans="1:12" x14ac:dyDescent="0.3">
      <c r="A1025" s="9">
        <v>10095</v>
      </c>
      <c r="B1025" s="10">
        <v>45292</v>
      </c>
      <c r="C1025" s="9" t="str">
        <v>9c8c4c67</v>
      </c>
      <c r="D1025" s="9" t="str">
        <f>_xlfn.XLOOKUP(C1025, Content!A:A, Content!C:C, "NONE")</f>
        <v>English</v>
      </c>
      <c r="E1025" s="9" t="str">
        <f>_xlfn.XLOOKUP(C1025, Content!A:A, Content!D:D, "NONE")</f>
        <v>Horror</v>
      </c>
      <c r="H1025" s="9">
        <v>10294</v>
      </c>
      <c r="I1025" s="10">
        <v>44593</v>
      </c>
      <c r="J1025" s="9" t="str">
        <v>10101146</v>
      </c>
      <c r="K1025" s="9" t="str">
        <v>Telugu</v>
      </c>
      <c r="L1025" s="9" t="str">
        <v>Comedy</v>
      </c>
    </row>
    <row r="1026" spans="1:12" x14ac:dyDescent="0.3">
      <c r="A1026" s="9">
        <v>10095</v>
      </c>
      <c r="B1026" s="10">
        <v>44562</v>
      </c>
      <c r="C1026" s="9" t="str">
        <v>b9f74c1c</v>
      </c>
      <c r="D1026" s="9" t="str">
        <f>_xlfn.XLOOKUP(C1026, Content!A:A, Content!C:C, "NONE")</f>
        <v>Malayalam</v>
      </c>
      <c r="E1026" s="9" t="str">
        <f>_xlfn.XLOOKUP(C1026, Content!A:A, Content!D:D, "NONE")</f>
        <v>Comedy</v>
      </c>
      <c r="H1026" s="9">
        <v>10294</v>
      </c>
      <c r="I1026" s="10">
        <v>44866</v>
      </c>
      <c r="J1026" s="9" t="str">
        <v>fc3255a1</v>
      </c>
      <c r="K1026" s="9" t="str">
        <v>English</v>
      </c>
      <c r="L1026" s="9" t="str">
        <v>Horror</v>
      </c>
    </row>
    <row r="1027" spans="1:12" x14ac:dyDescent="0.3">
      <c r="A1027" s="9">
        <v>10095</v>
      </c>
      <c r="B1027" s="10">
        <v>44743</v>
      </c>
      <c r="C1027" s="9" t="str">
        <v>53dcee70</v>
      </c>
      <c r="D1027" s="9" t="str">
        <f>_xlfn.XLOOKUP(C1027, Content!A:A, Content!C:C, "NONE")</f>
        <v>Kannada</v>
      </c>
      <c r="E1027" s="9" t="str">
        <f>_xlfn.XLOOKUP(C1027, Content!A:A, Content!D:D, "NONE")</f>
        <v>Sci-Fi</v>
      </c>
      <c r="H1027" s="9">
        <v>10294</v>
      </c>
      <c r="I1027" s="10">
        <v>44866</v>
      </c>
      <c r="J1027" s="9" t="str">
        <v>67b09f1b</v>
      </c>
      <c r="K1027" s="9" t="str">
        <v>English</v>
      </c>
      <c r="L1027" s="9" t="str">
        <v>Horror</v>
      </c>
    </row>
    <row r="1028" spans="1:12" x14ac:dyDescent="0.3">
      <c r="A1028" s="9">
        <v>10096</v>
      </c>
      <c r="B1028" s="10">
        <v>44805</v>
      </c>
      <c r="C1028" s="9" t="str">
        <v>982b8061</v>
      </c>
      <c r="D1028" s="9" t="str">
        <f>_xlfn.XLOOKUP(C1028, Content!A:A, Content!C:C, "NONE")</f>
        <v>Malayalam</v>
      </c>
      <c r="E1028" s="9" t="str">
        <f>_xlfn.XLOOKUP(C1028, Content!A:A, Content!D:D, "NONE")</f>
        <v>Comedy</v>
      </c>
      <c r="H1028" s="9">
        <v>10294</v>
      </c>
      <c r="I1028" s="10">
        <v>44652</v>
      </c>
      <c r="J1028" s="9" t="str">
        <v>5b93d799</v>
      </c>
      <c r="K1028" s="9" t="str">
        <v>English</v>
      </c>
      <c r="L1028" s="9" t="str">
        <v>Drama</v>
      </c>
    </row>
    <row r="1029" spans="1:12" x14ac:dyDescent="0.3">
      <c r="A1029" s="9">
        <v>10096</v>
      </c>
      <c r="B1029" s="10">
        <v>45413</v>
      </c>
      <c r="C1029" s="9" t="str">
        <v>f1c74cb8</v>
      </c>
      <c r="D1029" s="9" t="str">
        <f>_xlfn.XLOOKUP(C1029, Content!A:A, Content!C:C, "NONE")</f>
        <v>Kannada</v>
      </c>
      <c r="E1029" s="9" t="str">
        <f>_xlfn.XLOOKUP(C1029, Content!A:A, Content!D:D, "NONE")</f>
        <v>Action</v>
      </c>
      <c r="H1029" s="9">
        <v>10294</v>
      </c>
      <c r="I1029" s="10">
        <v>44682</v>
      </c>
      <c r="J1029" s="9" t="str">
        <v>2888a95e</v>
      </c>
      <c r="K1029" s="9" t="str">
        <v>Tamil</v>
      </c>
      <c r="L1029" s="9" t="str">
        <v>Documentary</v>
      </c>
    </row>
    <row r="1030" spans="1:12" x14ac:dyDescent="0.3">
      <c r="A1030" s="9">
        <v>10096</v>
      </c>
      <c r="B1030" s="10">
        <v>44805</v>
      </c>
      <c r="C1030" s="9" t="str">
        <v>fda707e0</v>
      </c>
      <c r="D1030" s="9" t="str">
        <f>_xlfn.XLOOKUP(C1030, Content!A:A, Content!C:C, "NONE")</f>
        <v>Tamil</v>
      </c>
      <c r="E1030" s="9" t="str">
        <f>_xlfn.XLOOKUP(C1030, Content!A:A, Content!D:D, "NONE")</f>
        <v>Documentary</v>
      </c>
      <c r="H1030" s="9">
        <v>10295</v>
      </c>
      <c r="I1030" s="10">
        <v>44562</v>
      </c>
      <c r="J1030" s="9" t="str">
        <v>7e543bc4</v>
      </c>
      <c r="K1030" s="9" t="str">
        <v>Malayalam</v>
      </c>
      <c r="L1030" s="9" t="str">
        <v>Drama</v>
      </c>
    </row>
    <row r="1031" spans="1:12" x14ac:dyDescent="0.3">
      <c r="A1031" s="9">
        <v>10096</v>
      </c>
      <c r="B1031" s="10">
        <v>45597</v>
      </c>
      <c r="C1031" s="9" t="str">
        <v>f72d44e6</v>
      </c>
      <c r="D1031" s="9" t="str">
        <f>_xlfn.XLOOKUP(C1031, Content!A:A, Content!C:C, "NONE")</f>
        <v>Malayalam</v>
      </c>
      <c r="E1031" s="9" t="str">
        <f>_xlfn.XLOOKUP(C1031, Content!A:A, Content!D:D, "NONE")</f>
        <v>Horror</v>
      </c>
      <c r="H1031" s="9">
        <v>10295</v>
      </c>
      <c r="I1031" s="10">
        <v>44866</v>
      </c>
      <c r="J1031" s="9" t="str">
        <v>6cec19a5</v>
      </c>
      <c r="K1031" s="9" t="str">
        <v>Malayalam</v>
      </c>
      <c r="L1031" s="9" t="str">
        <v>Drama</v>
      </c>
    </row>
    <row r="1032" spans="1:12" x14ac:dyDescent="0.3">
      <c r="A1032" s="9">
        <v>10096</v>
      </c>
      <c r="B1032" s="10">
        <v>45200</v>
      </c>
      <c r="C1032" s="9" t="str">
        <v>53dcee70</v>
      </c>
      <c r="D1032" s="9" t="str">
        <f>_xlfn.XLOOKUP(C1032, Content!A:A, Content!C:C, "NONE")</f>
        <v>Kannada</v>
      </c>
      <c r="E1032" s="9" t="str">
        <f>_xlfn.XLOOKUP(C1032, Content!A:A, Content!D:D, "NONE")</f>
        <v>Sci-Fi</v>
      </c>
      <c r="H1032" s="9">
        <v>10296</v>
      </c>
      <c r="I1032" s="10">
        <v>44774</v>
      </c>
      <c r="J1032" s="9" t="str">
        <v>5b93d799</v>
      </c>
      <c r="K1032" s="9" t="str">
        <v>English</v>
      </c>
      <c r="L1032" s="9" t="str">
        <v>Drama</v>
      </c>
    </row>
    <row r="1033" spans="1:12" x14ac:dyDescent="0.3">
      <c r="A1033" s="9">
        <v>10096</v>
      </c>
      <c r="B1033" s="10">
        <v>45017</v>
      </c>
      <c r="C1033" s="9" t="str">
        <v>e0abb092</v>
      </c>
      <c r="D1033" s="9" t="str">
        <f>_xlfn.XLOOKUP(C1033, Content!A:A, Content!C:C, "NONE")</f>
        <v>Malayalam</v>
      </c>
      <c r="E1033" s="9" t="str">
        <f>_xlfn.XLOOKUP(C1033, Content!A:A, Content!D:D, "NONE")</f>
        <v>Documentary</v>
      </c>
      <c r="H1033" s="9">
        <v>10296</v>
      </c>
      <c r="I1033" s="10">
        <v>44805</v>
      </c>
      <c r="J1033" s="9" t="str">
        <v>6fc6d737</v>
      </c>
      <c r="K1033" s="9" t="str">
        <v>Malayalam</v>
      </c>
      <c r="L1033" s="9" t="str">
        <v>Comedy</v>
      </c>
    </row>
    <row r="1034" spans="1:12" x14ac:dyDescent="0.3">
      <c r="A1034" s="9">
        <v>10096</v>
      </c>
      <c r="B1034" s="10">
        <v>44927</v>
      </c>
      <c r="C1034" s="9" t="str">
        <v>2888a95e</v>
      </c>
      <c r="D1034" s="9" t="str">
        <f>_xlfn.XLOOKUP(C1034, Content!A:A, Content!C:C, "NONE")</f>
        <v>Tamil</v>
      </c>
      <c r="E1034" s="9" t="str">
        <f>_xlfn.XLOOKUP(C1034, Content!A:A, Content!D:D, "NONE")</f>
        <v>Documentary</v>
      </c>
      <c r="H1034" s="9">
        <v>10296</v>
      </c>
      <c r="I1034" s="10">
        <v>44621</v>
      </c>
      <c r="J1034" s="9" t="str">
        <v>ed012678</v>
      </c>
      <c r="K1034" s="9" t="str">
        <v>Telugu</v>
      </c>
      <c r="L1034" s="9" t="str">
        <v>Thriller</v>
      </c>
    </row>
    <row r="1035" spans="1:12" x14ac:dyDescent="0.3">
      <c r="A1035" s="9">
        <v>10096</v>
      </c>
      <c r="B1035" s="10">
        <v>45474</v>
      </c>
      <c r="C1035" s="9" t="str">
        <v>07976026</v>
      </c>
      <c r="D1035" s="9" t="str">
        <f>_xlfn.XLOOKUP(C1035, Content!A:A, Content!C:C, "NONE")</f>
        <v>Malayalam</v>
      </c>
      <c r="E1035" s="9" t="str">
        <f>_xlfn.XLOOKUP(C1035, Content!A:A, Content!D:D, "NONE")</f>
        <v>Drama</v>
      </c>
      <c r="H1035" s="9">
        <v>10296</v>
      </c>
      <c r="I1035" s="10">
        <v>44805</v>
      </c>
      <c r="J1035" s="9" t="str">
        <v>39c8c16a</v>
      </c>
      <c r="K1035" s="9" t="str">
        <v>Malayalam</v>
      </c>
      <c r="L1035" s="9" t="str">
        <v>Drama</v>
      </c>
    </row>
    <row r="1036" spans="1:12" x14ac:dyDescent="0.3">
      <c r="A1036" s="9">
        <v>10097</v>
      </c>
      <c r="B1036" s="10">
        <v>45444</v>
      </c>
      <c r="C1036" s="9" t="str">
        <v>8ab4abc6</v>
      </c>
      <c r="D1036" s="9" t="str">
        <f>_xlfn.XLOOKUP(C1036, Content!A:A, Content!C:C, "NONE")</f>
        <v>Kannada</v>
      </c>
      <c r="E1036" s="9" t="str">
        <f>_xlfn.XLOOKUP(C1036, Content!A:A, Content!D:D, "NONE")</f>
        <v>Drama</v>
      </c>
      <c r="H1036" s="9">
        <v>10297</v>
      </c>
      <c r="I1036" s="10">
        <v>44652</v>
      </c>
      <c r="J1036" s="9" t="str">
        <v>10101146</v>
      </c>
      <c r="K1036" s="9" t="str">
        <v>Telugu</v>
      </c>
      <c r="L1036" s="9" t="str">
        <v>Comedy</v>
      </c>
    </row>
    <row r="1037" spans="1:12" x14ac:dyDescent="0.3">
      <c r="A1037" s="9">
        <v>10097</v>
      </c>
      <c r="B1037" s="10">
        <v>44958</v>
      </c>
      <c r="C1037" s="9" t="str">
        <v>577b4107</v>
      </c>
      <c r="D1037" s="9" t="str">
        <f>_xlfn.XLOOKUP(C1037, Content!A:A, Content!C:C, "NONE")</f>
        <v>Malayalam</v>
      </c>
      <c r="E1037" s="9" t="str">
        <f>_xlfn.XLOOKUP(C1037, Content!A:A, Content!D:D, "NONE")</f>
        <v>Sci-Fi</v>
      </c>
      <c r="H1037" s="9">
        <v>10297</v>
      </c>
      <c r="I1037" s="10">
        <v>44896</v>
      </c>
      <c r="J1037" s="9" t="str">
        <v>4130ea10</v>
      </c>
      <c r="K1037" s="9" t="str">
        <v>Kannada</v>
      </c>
      <c r="L1037" s="9" t="str">
        <v>Horror</v>
      </c>
    </row>
    <row r="1038" spans="1:12" x14ac:dyDescent="0.3">
      <c r="A1038" s="9">
        <v>10097</v>
      </c>
      <c r="B1038" s="10">
        <v>44682</v>
      </c>
      <c r="C1038" s="9" t="str">
        <v>2e190b5a</v>
      </c>
      <c r="D1038" s="9" t="str">
        <f>_xlfn.XLOOKUP(C1038, Content!A:A, Content!C:C, "NONE")</f>
        <v>Tamil</v>
      </c>
      <c r="E1038" s="9" t="str">
        <f>_xlfn.XLOOKUP(C1038, Content!A:A, Content!D:D, "NONE")</f>
        <v>Drama</v>
      </c>
      <c r="H1038" s="9">
        <v>10297</v>
      </c>
      <c r="I1038" s="10">
        <v>44805</v>
      </c>
      <c r="J1038" s="9" t="str">
        <v>9544ce3b</v>
      </c>
      <c r="K1038" s="9" t="str">
        <v>English</v>
      </c>
      <c r="L1038" s="9" t="str">
        <v>Horror</v>
      </c>
    </row>
    <row r="1039" spans="1:12" x14ac:dyDescent="0.3">
      <c r="A1039" s="9">
        <v>10097</v>
      </c>
      <c r="B1039" s="10">
        <v>45413</v>
      </c>
      <c r="C1039" s="9" t="str">
        <v>c1fb785c</v>
      </c>
      <c r="D1039" s="9" t="str">
        <f>_xlfn.XLOOKUP(C1039, Content!A:A, Content!C:C, "NONE")</f>
        <v>Malayalam</v>
      </c>
      <c r="E1039" s="9" t="str">
        <f>_xlfn.XLOOKUP(C1039, Content!A:A, Content!D:D, "NONE")</f>
        <v>Action</v>
      </c>
      <c r="H1039" s="9">
        <v>10297</v>
      </c>
      <c r="I1039" s="10">
        <v>44896</v>
      </c>
      <c r="J1039" s="9" t="str">
        <v>40fb817f</v>
      </c>
      <c r="K1039" s="9" t="str">
        <v>Kannada</v>
      </c>
      <c r="L1039" s="9" t="str">
        <v>Thriller</v>
      </c>
    </row>
    <row r="1040" spans="1:12" x14ac:dyDescent="0.3">
      <c r="A1040" s="9">
        <v>10097</v>
      </c>
      <c r="B1040" s="10">
        <v>44927</v>
      </c>
      <c r="C1040" s="9" t="str">
        <v>6cec19a5</v>
      </c>
      <c r="D1040" s="9" t="str">
        <f>_xlfn.XLOOKUP(C1040, Content!A:A, Content!C:C, "NONE")</f>
        <v>Malayalam</v>
      </c>
      <c r="E1040" s="9" t="str">
        <f>_xlfn.XLOOKUP(C1040, Content!A:A, Content!D:D, "NONE")</f>
        <v>Drama</v>
      </c>
      <c r="H1040" s="9">
        <v>10297</v>
      </c>
      <c r="I1040" s="10">
        <v>44682</v>
      </c>
      <c r="J1040" s="9" t="str">
        <v>c9f9dfdb</v>
      </c>
      <c r="K1040" s="9" t="str">
        <v>Kannada</v>
      </c>
      <c r="L1040" s="9" t="str">
        <v>Horror</v>
      </c>
    </row>
    <row r="1041" spans="1:12" x14ac:dyDescent="0.3">
      <c r="A1041" s="9">
        <v>10097</v>
      </c>
      <c r="B1041" s="10">
        <v>44896</v>
      </c>
      <c r="C1041" s="9" t="str">
        <v>982b8061</v>
      </c>
      <c r="D1041" s="9" t="str">
        <f>_xlfn.XLOOKUP(C1041, Content!A:A, Content!C:C, "NONE")</f>
        <v>Malayalam</v>
      </c>
      <c r="E1041" s="9" t="str">
        <f>_xlfn.XLOOKUP(C1041, Content!A:A, Content!D:D, "NONE")</f>
        <v>Comedy</v>
      </c>
      <c r="H1041" s="9">
        <v>10299</v>
      </c>
      <c r="I1041" s="10">
        <v>44562</v>
      </c>
      <c r="J1041" s="9" t="str">
        <v>cc9d9893</v>
      </c>
      <c r="K1041" s="9" t="str">
        <v>Malayalam</v>
      </c>
      <c r="L1041" s="9" t="str">
        <v>Action</v>
      </c>
    </row>
    <row r="1042" spans="1:12" x14ac:dyDescent="0.3">
      <c r="A1042" s="9">
        <v>10097</v>
      </c>
      <c r="B1042" s="10">
        <v>44593</v>
      </c>
      <c r="C1042" s="9" t="str">
        <v>b142e834</v>
      </c>
      <c r="D1042" s="9" t="str">
        <f>_xlfn.XLOOKUP(C1042, Content!A:A, Content!C:C, "NONE")</f>
        <v>Hindi</v>
      </c>
      <c r="E1042" s="9" t="str">
        <f>_xlfn.XLOOKUP(C1042, Content!A:A, Content!D:D, "NONE")</f>
        <v>Documentary</v>
      </c>
      <c r="H1042" s="9">
        <v>10299</v>
      </c>
      <c r="I1042" s="10">
        <v>44805</v>
      </c>
      <c r="J1042" s="9" t="str">
        <v>f83fb848</v>
      </c>
      <c r="K1042" s="9" t="str">
        <v>Malayalam</v>
      </c>
      <c r="L1042" s="9" t="str">
        <v>Sci-Fi</v>
      </c>
    </row>
    <row r="1043" spans="1:12" x14ac:dyDescent="0.3">
      <c r="A1043" s="9">
        <v>10097</v>
      </c>
      <c r="B1043" s="10">
        <v>44805</v>
      </c>
      <c r="C1043" s="9" t="str">
        <v>e24dee1d</v>
      </c>
      <c r="D1043" s="9" t="str">
        <f>_xlfn.XLOOKUP(C1043, Content!A:A, Content!C:C, "NONE")</f>
        <v>Telugu</v>
      </c>
      <c r="E1043" s="9" t="str">
        <f>_xlfn.XLOOKUP(C1043, Content!A:A, Content!D:D, "NONE")</f>
        <v>Documentary</v>
      </c>
      <c r="H1043" s="9">
        <v>10299</v>
      </c>
      <c r="I1043" s="10">
        <v>44682</v>
      </c>
      <c r="J1043" s="9" t="str">
        <v>10101146</v>
      </c>
      <c r="K1043" s="9" t="str">
        <v>Telugu</v>
      </c>
      <c r="L1043" s="9" t="str">
        <v>Comedy</v>
      </c>
    </row>
    <row r="1044" spans="1:12" x14ac:dyDescent="0.3">
      <c r="A1044" s="9">
        <v>10097</v>
      </c>
      <c r="B1044" s="10">
        <v>45444</v>
      </c>
      <c r="C1044" s="9" t="str">
        <v>921da29a</v>
      </c>
      <c r="D1044" s="9" t="str">
        <f>_xlfn.XLOOKUP(C1044, Content!A:A, Content!C:C, "NONE")</f>
        <v>English</v>
      </c>
      <c r="E1044" s="9" t="str">
        <f>_xlfn.XLOOKUP(C1044, Content!A:A, Content!D:D, "NONE")</f>
        <v>Horror</v>
      </c>
    </row>
    <row r="1045" spans="1:12" x14ac:dyDescent="0.3">
      <c r="A1045" s="9">
        <v>10097</v>
      </c>
      <c r="B1045" s="10">
        <v>45566</v>
      </c>
      <c r="C1045" s="9" t="str">
        <v>ed012678</v>
      </c>
      <c r="D1045" s="9" t="str">
        <f>_xlfn.XLOOKUP(C1045, Content!A:A, Content!C:C, "NONE")</f>
        <v>Telugu</v>
      </c>
      <c r="E1045" s="9" t="str">
        <f>_xlfn.XLOOKUP(C1045, Content!A:A, Content!D:D, "NONE")</f>
        <v>Thriller</v>
      </c>
    </row>
    <row r="1046" spans="1:12" x14ac:dyDescent="0.3">
      <c r="A1046" s="9">
        <v>10097</v>
      </c>
      <c r="B1046" s="10">
        <v>44927</v>
      </c>
      <c r="C1046" s="9" t="str">
        <v>c741736d</v>
      </c>
      <c r="D1046" s="9" t="str">
        <f>_xlfn.XLOOKUP(C1046, Content!A:A, Content!C:C, "NONE")</f>
        <v>English</v>
      </c>
      <c r="E1046" s="9" t="str">
        <f>_xlfn.XLOOKUP(C1046, Content!A:A, Content!D:D, "NONE")</f>
        <v>Romance</v>
      </c>
    </row>
    <row r="1047" spans="1:12" x14ac:dyDescent="0.3">
      <c r="A1047" s="9">
        <v>10097</v>
      </c>
      <c r="B1047" s="10">
        <v>45383</v>
      </c>
      <c r="C1047" s="9" t="str">
        <v>b06fbc58</v>
      </c>
      <c r="D1047" s="9" t="str">
        <f>_xlfn.XLOOKUP(C1047, Content!A:A, Content!C:C, "NONE")</f>
        <v>Telugu</v>
      </c>
      <c r="E1047" s="9" t="str">
        <f>_xlfn.XLOOKUP(C1047, Content!A:A, Content!D:D, "NONE")</f>
        <v>Horror</v>
      </c>
    </row>
    <row r="1048" spans="1:12" x14ac:dyDescent="0.3">
      <c r="A1048" s="9">
        <v>10097</v>
      </c>
      <c r="B1048" s="10">
        <v>45170</v>
      </c>
      <c r="C1048" s="9" t="str">
        <v>b9f74c1c</v>
      </c>
      <c r="D1048" s="9" t="str">
        <f>_xlfn.XLOOKUP(C1048, Content!A:A, Content!C:C, "NONE")</f>
        <v>Malayalam</v>
      </c>
      <c r="E1048" s="9" t="str">
        <f>_xlfn.XLOOKUP(C1048, Content!A:A, Content!D:D, "NONE")</f>
        <v>Comedy</v>
      </c>
    </row>
    <row r="1049" spans="1:12" x14ac:dyDescent="0.3">
      <c r="A1049" s="9">
        <v>10097</v>
      </c>
      <c r="B1049" s="10">
        <v>45505</v>
      </c>
      <c r="C1049" s="9" t="str">
        <v>ef45c45f</v>
      </c>
      <c r="D1049" s="9" t="str">
        <f>_xlfn.XLOOKUP(C1049, Content!A:A, Content!C:C, "NONE")</f>
        <v>Tamil</v>
      </c>
      <c r="E1049" s="9" t="str">
        <f>_xlfn.XLOOKUP(C1049, Content!A:A, Content!D:D, "NONE")</f>
        <v>Action</v>
      </c>
    </row>
    <row r="1050" spans="1:12" x14ac:dyDescent="0.3">
      <c r="A1050" s="9">
        <v>10098</v>
      </c>
      <c r="B1050" s="10">
        <v>45474</v>
      </c>
      <c r="C1050" s="9" t="str">
        <v>618d5c47</v>
      </c>
      <c r="D1050" s="9" t="str">
        <f>_xlfn.XLOOKUP(C1050, Content!A:A, Content!C:C, "NONE")</f>
        <v>Hindi</v>
      </c>
      <c r="E1050" s="9" t="str">
        <f>_xlfn.XLOOKUP(C1050, Content!A:A, Content!D:D, "NONE")</f>
        <v>Documentary</v>
      </c>
    </row>
    <row r="1051" spans="1:12" x14ac:dyDescent="0.3">
      <c r="A1051" s="9">
        <v>10098</v>
      </c>
      <c r="B1051" s="10">
        <v>44621</v>
      </c>
      <c r="C1051" s="9" t="str">
        <v>92becfc7</v>
      </c>
      <c r="D1051" s="9" t="str">
        <f>_xlfn.XLOOKUP(C1051, Content!A:A, Content!C:C, "NONE")</f>
        <v>Hindi</v>
      </c>
      <c r="E1051" s="9" t="str">
        <f>_xlfn.XLOOKUP(C1051, Content!A:A, Content!D:D, "NONE")</f>
        <v>Sci-Fi</v>
      </c>
    </row>
    <row r="1052" spans="1:12" x14ac:dyDescent="0.3">
      <c r="A1052" s="9">
        <v>10098</v>
      </c>
      <c r="B1052" s="10">
        <v>45323</v>
      </c>
      <c r="C1052" s="9" t="str">
        <v>fe99e0ba</v>
      </c>
      <c r="D1052" s="9" t="str">
        <f>_xlfn.XLOOKUP(C1052, Content!A:A, Content!C:C, "NONE")</f>
        <v>English</v>
      </c>
      <c r="E1052" s="9" t="str">
        <f>_xlfn.XLOOKUP(C1052, Content!A:A, Content!D:D, "NONE")</f>
        <v>Horror</v>
      </c>
    </row>
    <row r="1053" spans="1:12" x14ac:dyDescent="0.3">
      <c r="A1053" s="9">
        <v>10098</v>
      </c>
      <c r="B1053" s="10">
        <v>44866</v>
      </c>
      <c r="C1053" s="9" t="str">
        <v>10101146</v>
      </c>
      <c r="D1053" s="9" t="str">
        <f>_xlfn.XLOOKUP(C1053, Content!A:A, Content!C:C, "NONE")</f>
        <v>Telugu</v>
      </c>
      <c r="E1053" s="9" t="str">
        <f>_xlfn.XLOOKUP(C1053, Content!A:A, Content!D:D, "NONE")</f>
        <v>Comedy</v>
      </c>
    </row>
    <row r="1054" spans="1:12" x14ac:dyDescent="0.3">
      <c r="A1054" s="9">
        <v>10098</v>
      </c>
      <c r="B1054" s="10">
        <v>45108</v>
      </c>
      <c r="C1054" s="9" t="str">
        <v>e9c2f251</v>
      </c>
      <c r="D1054" s="9" t="str">
        <f>_xlfn.XLOOKUP(C1054, Content!A:A, Content!C:C, "NONE")</f>
        <v>Telugu</v>
      </c>
      <c r="E1054" s="9" t="str">
        <f>_xlfn.XLOOKUP(C1054, Content!A:A, Content!D:D, "NONE")</f>
        <v>Sci-Fi</v>
      </c>
    </row>
    <row r="1055" spans="1:12" x14ac:dyDescent="0.3">
      <c r="A1055" s="9">
        <v>10098</v>
      </c>
      <c r="B1055" s="10">
        <v>44621</v>
      </c>
      <c r="C1055" s="9" t="str">
        <v>921da29a</v>
      </c>
      <c r="D1055" s="9" t="str">
        <f>_xlfn.XLOOKUP(C1055, Content!A:A, Content!C:C, "NONE")</f>
        <v>English</v>
      </c>
      <c r="E1055" s="9" t="str">
        <f>_xlfn.XLOOKUP(C1055, Content!A:A, Content!D:D, "NONE")</f>
        <v>Horror</v>
      </c>
    </row>
    <row r="1056" spans="1:12" x14ac:dyDescent="0.3">
      <c r="A1056" s="9">
        <v>10098</v>
      </c>
      <c r="B1056" s="10">
        <v>45413</v>
      </c>
      <c r="C1056" s="9" t="str">
        <v>74c9ff93</v>
      </c>
      <c r="D1056" s="9" t="str">
        <f>_xlfn.XLOOKUP(C1056, Content!A:A, Content!C:C, "NONE")</f>
        <v>English</v>
      </c>
      <c r="E1056" s="9" t="str">
        <f>_xlfn.XLOOKUP(C1056, Content!A:A, Content!D:D, "NONE")</f>
        <v>Horror</v>
      </c>
    </row>
    <row r="1057" spans="1:5" x14ac:dyDescent="0.3">
      <c r="A1057" s="9">
        <v>10098</v>
      </c>
      <c r="B1057" s="10">
        <v>45170</v>
      </c>
      <c r="C1057" s="9" t="str">
        <v>0be1e40e</v>
      </c>
      <c r="D1057" s="9" t="str">
        <f>_xlfn.XLOOKUP(C1057, Content!A:A, Content!C:C, "NONE")</f>
        <v>Telugu</v>
      </c>
      <c r="E1057" s="9" t="str">
        <f>_xlfn.XLOOKUP(C1057, Content!A:A, Content!D:D, "NONE")</f>
        <v>Drama</v>
      </c>
    </row>
    <row r="1058" spans="1:5" x14ac:dyDescent="0.3">
      <c r="A1058" s="9">
        <v>10098</v>
      </c>
      <c r="B1058" s="10">
        <v>44986</v>
      </c>
      <c r="C1058" s="9" t="str">
        <v>34ac25b9</v>
      </c>
      <c r="D1058" s="9" t="str">
        <f>_xlfn.XLOOKUP(C1058, Content!A:A, Content!C:C, "NONE")</f>
        <v>Kannada</v>
      </c>
      <c r="E1058" s="9" t="str">
        <f>_xlfn.XLOOKUP(C1058, Content!A:A, Content!D:D, "NONE")</f>
        <v>Documentary</v>
      </c>
    </row>
    <row r="1059" spans="1:5" x14ac:dyDescent="0.3">
      <c r="A1059" s="9">
        <v>10098</v>
      </c>
      <c r="B1059" s="10">
        <v>45536</v>
      </c>
      <c r="C1059" s="9" t="str">
        <v>6148f50b</v>
      </c>
      <c r="D1059" s="9" t="str">
        <f>_xlfn.XLOOKUP(C1059, Content!A:A, Content!C:C, "NONE")</f>
        <v>Tamil</v>
      </c>
      <c r="E1059" s="9" t="str">
        <f>_xlfn.XLOOKUP(C1059, Content!A:A, Content!D:D, "NONE")</f>
        <v>Comedy</v>
      </c>
    </row>
    <row r="1060" spans="1:5" x14ac:dyDescent="0.3">
      <c r="A1060" s="9">
        <v>10098</v>
      </c>
      <c r="B1060" s="10">
        <v>44986</v>
      </c>
      <c r="C1060" s="9" t="str">
        <v>f72d44e6</v>
      </c>
      <c r="D1060" s="9" t="str">
        <f>_xlfn.XLOOKUP(C1060, Content!A:A, Content!C:C, "NONE")</f>
        <v>Malayalam</v>
      </c>
      <c r="E1060" s="9" t="str">
        <f>_xlfn.XLOOKUP(C1060, Content!A:A, Content!D:D, "NONE")</f>
        <v>Horror</v>
      </c>
    </row>
    <row r="1061" spans="1:5" x14ac:dyDescent="0.3">
      <c r="A1061" s="9">
        <v>10098</v>
      </c>
      <c r="B1061" s="10">
        <v>45597</v>
      </c>
      <c r="C1061" s="9" t="str">
        <v>420e1019</v>
      </c>
      <c r="D1061" s="9" t="str">
        <f>_xlfn.XLOOKUP(C1061, Content!A:A, Content!C:C, "NONE")</f>
        <v>Tamil</v>
      </c>
      <c r="E1061" s="9" t="str">
        <f>_xlfn.XLOOKUP(C1061, Content!A:A, Content!D:D, "NONE")</f>
        <v>Action</v>
      </c>
    </row>
    <row r="1062" spans="1:5" x14ac:dyDescent="0.3">
      <c r="A1062" s="9">
        <v>10098</v>
      </c>
      <c r="B1062" s="10">
        <v>45139</v>
      </c>
      <c r="C1062" s="9" t="str">
        <v>b9f74c1c</v>
      </c>
      <c r="D1062" s="9" t="str">
        <f>_xlfn.XLOOKUP(C1062, Content!A:A, Content!C:C, "NONE")</f>
        <v>Malayalam</v>
      </c>
      <c r="E1062" s="9" t="str">
        <f>_xlfn.XLOOKUP(C1062, Content!A:A, Content!D:D, "NONE")</f>
        <v>Comedy</v>
      </c>
    </row>
    <row r="1063" spans="1:5" x14ac:dyDescent="0.3">
      <c r="A1063" s="9">
        <v>10099</v>
      </c>
      <c r="B1063" s="10">
        <v>44835</v>
      </c>
      <c r="C1063" s="9" t="str">
        <v>af4e0c6c</v>
      </c>
      <c r="D1063" s="9" t="str">
        <f>_xlfn.XLOOKUP(C1063, Content!A:A, Content!C:C, "NONE")</f>
        <v>Tamil</v>
      </c>
      <c r="E1063" s="9" t="str">
        <f>_xlfn.XLOOKUP(C1063, Content!A:A, Content!D:D, "NONE")</f>
        <v>Drama</v>
      </c>
    </row>
    <row r="1064" spans="1:5" x14ac:dyDescent="0.3">
      <c r="A1064" s="9">
        <v>10099</v>
      </c>
      <c r="B1064" s="10">
        <v>44986</v>
      </c>
      <c r="C1064" s="9" t="str">
        <v>f1c74cb8</v>
      </c>
      <c r="D1064" s="9" t="str">
        <f>_xlfn.XLOOKUP(C1064, Content!A:A, Content!C:C, "NONE")</f>
        <v>Kannada</v>
      </c>
      <c r="E1064" s="9" t="str">
        <f>_xlfn.XLOOKUP(C1064, Content!A:A, Content!D:D, "NONE")</f>
        <v>Action</v>
      </c>
    </row>
    <row r="1065" spans="1:5" x14ac:dyDescent="0.3">
      <c r="A1065" s="9">
        <v>10099</v>
      </c>
      <c r="B1065" s="10">
        <v>45200</v>
      </c>
      <c r="C1065" s="9" t="str">
        <v>566c44a8</v>
      </c>
      <c r="D1065" s="9" t="str">
        <f>_xlfn.XLOOKUP(C1065, Content!A:A, Content!C:C, "NONE")</f>
        <v>Tamil</v>
      </c>
      <c r="E1065" s="9" t="str">
        <f>_xlfn.XLOOKUP(C1065, Content!A:A, Content!D:D, "NONE")</f>
        <v>Sci-Fi</v>
      </c>
    </row>
    <row r="1066" spans="1:5" x14ac:dyDescent="0.3">
      <c r="A1066" s="9">
        <v>10099</v>
      </c>
      <c r="B1066" s="10">
        <v>45352</v>
      </c>
      <c r="C1066" s="9" t="str">
        <v>2e190b5a</v>
      </c>
      <c r="D1066" s="9" t="str">
        <f>_xlfn.XLOOKUP(C1066, Content!A:A, Content!C:C, "NONE")</f>
        <v>Tamil</v>
      </c>
      <c r="E1066" s="9" t="str">
        <f>_xlfn.XLOOKUP(C1066, Content!A:A, Content!D:D, "NONE")</f>
        <v>Drama</v>
      </c>
    </row>
    <row r="1067" spans="1:5" x14ac:dyDescent="0.3">
      <c r="A1067" s="9">
        <v>10099</v>
      </c>
      <c r="B1067" s="10">
        <v>44805</v>
      </c>
      <c r="C1067" s="9" t="str">
        <v>fa1a76a3</v>
      </c>
      <c r="D1067" s="9" t="str">
        <f>_xlfn.XLOOKUP(C1067, Content!A:A, Content!C:C, "NONE")</f>
        <v>Tamil</v>
      </c>
      <c r="E1067" s="9" t="str">
        <f>_xlfn.XLOOKUP(C1067, Content!A:A, Content!D:D, "NONE")</f>
        <v>Action</v>
      </c>
    </row>
    <row r="1068" spans="1:5" x14ac:dyDescent="0.3">
      <c r="A1068" s="9">
        <v>10099</v>
      </c>
      <c r="B1068" s="10">
        <v>45231</v>
      </c>
      <c r="C1068" s="9" t="str">
        <v>fcc640cb</v>
      </c>
      <c r="D1068" s="9" t="str">
        <f>_xlfn.XLOOKUP(C1068, Content!A:A, Content!C:C, "NONE")</f>
        <v>English</v>
      </c>
      <c r="E1068" s="9" t="str">
        <f>_xlfn.XLOOKUP(C1068, Content!A:A, Content!D:D, "NONE")</f>
        <v>Thriller</v>
      </c>
    </row>
    <row r="1069" spans="1:5" x14ac:dyDescent="0.3">
      <c r="A1069" s="9">
        <v>10099</v>
      </c>
      <c r="B1069" s="10">
        <v>45323</v>
      </c>
      <c r="C1069" s="9" t="str">
        <v>4130ea10</v>
      </c>
      <c r="D1069" s="9" t="str">
        <f>_xlfn.XLOOKUP(C1069, Content!A:A, Content!C:C, "NONE")</f>
        <v>Kannada</v>
      </c>
      <c r="E1069" s="9" t="str">
        <f>_xlfn.XLOOKUP(C1069, Content!A:A, Content!D:D, "NONE")</f>
        <v>Horror</v>
      </c>
    </row>
    <row r="1070" spans="1:5" x14ac:dyDescent="0.3">
      <c r="A1070" s="9">
        <v>10099</v>
      </c>
      <c r="B1070" s="10">
        <v>44621</v>
      </c>
      <c r="C1070" s="9" t="str">
        <v>3abe3a47</v>
      </c>
      <c r="D1070" s="9" t="str">
        <f>_xlfn.XLOOKUP(C1070, Content!A:A, Content!C:C, "NONE")</f>
        <v>English</v>
      </c>
      <c r="E1070" s="9" t="str">
        <f>_xlfn.XLOOKUP(C1070, Content!A:A, Content!D:D, "NONE")</f>
        <v>Romance</v>
      </c>
    </row>
    <row r="1071" spans="1:5" x14ac:dyDescent="0.3">
      <c r="A1071" s="9">
        <v>10099</v>
      </c>
      <c r="B1071" s="10">
        <v>44958</v>
      </c>
      <c r="C1071" s="9" t="str">
        <v>92becfc7</v>
      </c>
      <c r="D1071" s="9" t="str">
        <f>_xlfn.XLOOKUP(C1071, Content!A:A, Content!C:C, "NONE")</f>
        <v>Hindi</v>
      </c>
      <c r="E1071" s="9" t="str">
        <f>_xlfn.XLOOKUP(C1071, Content!A:A, Content!D:D, "NONE")</f>
        <v>Sci-Fi</v>
      </c>
    </row>
    <row r="1072" spans="1:5" x14ac:dyDescent="0.3">
      <c r="A1072" s="9">
        <v>10099</v>
      </c>
      <c r="B1072" s="10">
        <v>44743</v>
      </c>
      <c r="C1072" s="9" t="str">
        <v>cc9d9893</v>
      </c>
      <c r="D1072" s="9" t="str">
        <f>_xlfn.XLOOKUP(C1072, Content!A:A, Content!C:C, "NONE")</f>
        <v>Malayalam</v>
      </c>
      <c r="E1072" s="9" t="str">
        <f>_xlfn.XLOOKUP(C1072, Content!A:A, Content!D:D, "NONE")</f>
        <v>Action</v>
      </c>
    </row>
    <row r="1073" spans="1:5" x14ac:dyDescent="0.3">
      <c r="A1073" s="9">
        <v>10099</v>
      </c>
      <c r="B1073" s="10">
        <v>44866</v>
      </c>
      <c r="C1073" s="9" t="str">
        <v>e2949854</v>
      </c>
      <c r="D1073" s="9" t="str">
        <f>_xlfn.XLOOKUP(C1073, Content!A:A, Content!C:C, "NONE")</f>
        <v>Malayalam</v>
      </c>
      <c r="E1073" s="9" t="str">
        <f>_xlfn.XLOOKUP(C1073, Content!A:A, Content!D:D, "NONE")</f>
        <v>Documentary</v>
      </c>
    </row>
    <row r="1074" spans="1:5" x14ac:dyDescent="0.3">
      <c r="A1074" s="9">
        <v>10099</v>
      </c>
      <c r="B1074" s="10">
        <v>45505</v>
      </c>
      <c r="C1074" s="9" t="str">
        <v>10101146</v>
      </c>
      <c r="D1074" s="9" t="str">
        <f>_xlfn.XLOOKUP(C1074, Content!A:A, Content!C:C, "NONE")</f>
        <v>Telugu</v>
      </c>
      <c r="E1074" s="9" t="str">
        <f>_xlfn.XLOOKUP(C1074, Content!A:A, Content!D:D, "NONE")</f>
        <v>Comedy</v>
      </c>
    </row>
    <row r="1075" spans="1:5" x14ac:dyDescent="0.3">
      <c r="A1075" s="9">
        <v>10099</v>
      </c>
      <c r="B1075" s="10">
        <v>45108</v>
      </c>
      <c r="C1075" s="9" t="str">
        <v>7e543bc4</v>
      </c>
      <c r="D1075" s="9" t="str">
        <f>_xlfn.XLOOKUP(C1075, Content!A:A, Content!C:C, "NONE")</f>
        <v>Malayalam</v>
      </c>
      <c r="E1075" s="9" t="str">
        <f>_xlfn.XLOOKUP(C1075, Content!A:A, Content!D:D, "NONE")</f>
        <v>Drama</v>
      </c>
    </row>
    <row r="1076" spans="1:5" x14ac:dyDescent="0.3">
      <c r="A1076" s="9">
        <v>10100</v>
      </c>
      <c r="B1076" s="10">
        <v>45352</v>
      </c>
      <c r="C1076" s="9" t="str">
        <v>e9c2f251</v>
      </c>
      <c r="D1076" s="9" t="str">
        <f>_xlfn.XLOOKUP(C1076, Content!A:A, Content!C:C, "NONE")</f>
        <v>Telugu</v>
      </c>
      <c r="E1076" s="9" t="str">
        <f>_xlfn.XLOOKUP(C1076, Content!A:A, Content!D:D, "NONE")</f>
        <v>Sci-Fi</v>
      </c>
    </row>
    <row r="1077" spans="1:5" x14ac:dyDescent="0.3">
      <c r="A1077" s="9">
        <v>10100</v>
      </c>
      <c r="B1077" s="10">
        <v>45352</v>
      </c>
      <c r="C1077" s="9" t="str">
        <v>74c9ff93</v>
      </c>
      <c r="D1077" s="9" t="str">
        <f>_xlfn.XLOOKUP(C1077, Content!A:A, Content!C:C, "NONE")</f>
        <v>English</v>
      </c>
      <c r="E1077" s="9" t="str">
        <f>_xlfn.XLOOKUP(C1077, Content!A:A, Content!D:D, "NONE")</f>
        <v>Horror</v>
      </c>
    </row>
    <row r="1078" spans="1:5" x14ac:dyDescent="0.3">
      <c r="A1078" s="9">
        <v>10100</v>
      </c>
      <c r="B1078" s="10">
        <v>44958</v>
      </c>
      <c r="C1078" s="9" t="str">
        <v>f1c74cb8</v>
      </c>
      <c r="D1078" s="9" t="str">
        <f>_xlfn.XLOOKUP(C1078, Content!A:A, Content!C:C, "NONE")</f>
        <v>Kannada</v>
      </c>
      <c r="E1078" s="9" t="str">
        <f>_xlfn.XLOOKUP(C1078, Content!A:A, Content!D:D, "NONE")</f>
        <v>Action</v>
      </c>
    </row>
    <row r="1079" spans="1:5" x14ac:dyDescent="0.3">
      <c r="A1079" s="9">
        <v>10100</v>
      </c>
      <c r="B1079" s="10">
        <v>45139</v>
      </c>
      <c r="C1079" s="9" t="str">
        <v>607da286</v>
      </c>
      <c r="D1079" s="9" t="str">
        <f>_xlfn.XLOOKUP(C1079, Content!A:A, Content!C:C, "NONE")</f>
        <v>Kannada</v>
      </c>
      <c r="E1079" s="9" t="str">
        <f>_xlfn.XLOOKUP(C1079, Content!A:A, Content!D:D, "NONE")</f>
        <v>Drama</v>
      </c>
    </row>
    <row r="1080" spans="1:5" x14ac:dyDescent="0.3">
      <c r="A1080" s="9">
        <v>10100</v>
      </c>
      <c r="B1080" s="10">
        <v>45078</v>
      </c>
      <c r="C1080" s="9" t="str">
        <v>6148f50b</v>
      </c>
      <c r="D1080" s="9" t="str">
        <f>_xlfn.XLOOKUP(C1080, Content!A:A, Content!C:C, "NONE")</f>
        <v>Tamil</v>
      </c>
      <c r="E1080" s="9" t="str">
        <f>_xlfn.XLOOKUP(C1080, Content!A:A, Content!D:D, "NONE")</f>
        <v>Comedy</v>
      </c>
    </row>
    <row r="1081" spans="1:5" x14ac:dyDescent="0.3">
      <c r="A1081" s="9">
        <v>10101</v>
      </c>
      <c r="B1081" s="10">
        <v>44713</v>
      </c>
      <c r="C1081" s="9" t="str">
        <v>c5000cc1</v>
      </c>
      <c r="D1081" s="9" t="str">
        <f>_xlfn.XLOOKUP(C1081, Content!A:A, Content!C:C, "NONE")</f>
        <v>Malayalam</v>
      </c>
      <c r="E1081" s="9" t="str">
        <f>_xlfn.XLOOKUP(C1081, Content!A:A, Content!D:D, "NONE")</f>
        <v>Comedy</v>
      </c>
    </row>
    <row r="1082" spans="1:5" x14ac:dyDescent="0.3">
      <c r="A1082" s="9">
        <v>10101</v>
      </c>
      <c r="B1082" s="10">
        <v>45323</v>
      </c>
      <c r="C1082" s="9" t="str">
        <v>9544ce3b</v>
      </c>
      <c r="D1082" s="9" t="str">
        <f>_xlfn.XLOOKUP(C1082, Content!A:A, Content!C:C, "NONE")</f>
        <v>English</v>
      </c>
      <c r="E1082" s="9" t="str">
        <f>_xlfn.XLOOKUP(C1082, Content!A:A, Content!D:D, "NONE")</f>
        <v>Horror</v>
      </c>
    </row>
    <row r="1083" spans="1:5" x14ac:dyDescent="0.3">
      <c r="A1083" s="9">
        <v>10101</v>
      </c>
      <c r="B1083" s="10">
        <v>45383</v>
      </c>
      <c r="C1083" s="9" t="str">
        <v>420e1019</v>
      </c>
      <c r="D1083" s="9" t="str">
        <f>_xlfn.XLOOKUP(C1083, Content!A:A, Content!C:C, "NONE")</f>
        <v>Tamil</v>
      </c>
      <c r="E1083" s="9" t="str">
        <f>_xlfn.XLOOKUP(C1083, Content!A:A, Content!D:D, "NONE")</f>
        <v>Action</v>
      </c>
    </row>
    <row r="1084" spans="1:5" x14ac:dyDescent="0.3">
      <c r="A1084" s="9">
        <v>10101</v>
      </c>
      <c r="B1084" s="10">
        <v>44621</v>
      </c>
      <c r="C1084" s="9" t="str">
        <v>8ab4abc6</v>
      </c>
      <c r="D1084" s="9" t="str">
        <f>_xlfn.XLOOKUP(C1084, Content!A:A, Content!C:C, "NONE")</f>
        <v>Kannada</v>
      </c>
      <c r="E1084" s="9" t="str">
        <f>_xlfn.XLOOKUP(C1084, Content!A:A, Content!D:D, "NONE")</f>
        <v>Drama</v>
      </c>
    </row>
    <row r="1085" spans="1:5" x14ac:dyDescent="0.3">
      <c r="A1085" s="9">
        <v>10101</v>
      </c>
      <c r="B1085" s="10">
        <v>44682</v>
      </c>
      <c r="C1085" s="9" t="str">
        <v>872a4423</v>
      </c>
      <c r="D1085" s="9" t="str">
        <f>_xlfn.XLOOKUP(C1085, Content!A:A, Content!C:C, "NONE")</f>
        <v>Hindi</v>
      </c>
      <c r="E1085" s="9" t="str">
        <f>_xlfn.XLOOKUP(C1085, Content!A:A, Content!D:D, "NONE")</f>
        <v>Horror</v>
      </c>
    </row>
    <row r="1086" spans="1:5" x14ac:dyDescent="0.3">
      <c r="A1086" s="9">
        <v>10101</v>
      </c>
      <c r="B1086" s="10">
        <v>44682</v>
      </c>
      <c r="C1086" s="9" t="str">
        <v>9452bf77</v>
      </c>
      <c r="D1086" s="9" t="str">
        <f>_xlfn.XLOOKUP(C1086, Content!A:A, Content!C:C, "NONE")</f>
        <v>English</v>
      </c>
      <c r="E1086" s="9" t="str">
        <f>_xlfn.XLOOKUP(C1086, Content!A:A, Content!D:D, "NONE")</f>
        <v>Horror</v>
      </c>
    </row>
    <row r="1087" spans="1:5" x14ac:dyDescent="0.3">
      <c r="A1087" s="9">
        <v>10101</v>
      </c>
      <c r="B1087" s="10">
        <v>44866</v>
      </c>
      <c r="C1087" s="9" t="str">
        <v>b142e834</v>
      </c>
      <c r="D1087" s="9" t="str">
        <f>_xlfn.XLOOKUP(C1087, Content!A:A, Content!C:C, "NONE")</f>
        <v>Hindi</v>
      </c>
      <c r="E1087" s="9" t="str">
        <f>_xlfn.XLOOKUP(C1087, Content!A:A, Content!D:D, "NONE")</f>
        <v>Documentary</v>
      </c>
    </row>
    <row r="1088" spans="1:5" x14ac:dyDescent="0.3">
      <c r="A1088" s="9">
        <v>10101</v>
      </c>
      <c r="B1088" s="10">
        <v>44593</v>
      </c>
      <c r="C1088" s="9" t="str">
        <v>0be1e40e</v>
      </c>
      <c r="D1088" s="9" t="str">
        <f>_xlfn.XLOOKUP(C1088, Content!A:A, Content!C:C, "NONE")</f>
        <v>Telugu</v>
      </c>
      <c r="E1088" s="9" t="str">
        <f>_xlfn.XLOOKUP(C1088, Content!A:A, Content!D:D, "NONE")</f>
        <v>Drama</v>
      </c>
    </row>
    <row r="1089" spans="1:5" x14ac:dyDescent="0.3">
      <c r="A1089" s="9">
        <v>10101</v>
      </c>
      <c r="B1089" s="10">
        <v>44927</v>
      </c>
      <c r="C1089" s="9" t="str">
        <v>07976026</v>
      </c>
      <c r="D1089" s="9" t="str">
        <f>_xlfn.XLOOKUP(C1089, Content!A:A, Content!C:C, "NONE")</f>
        <v>Malayalam</v>
      </c>
      <c r="E1089" s="9" t="str">
        <f>_xlfn.XLOOKUP(C1089, Content!A:A, Content!D:D, "NONE")</f>
        <v>Drama</v>
      </c>
    </row>
    <row r="1090" spans="1:5" x14ac:dyDescent="0.3">
      <c r="A1090" s="9">
        <v>10101</v>
      </c>
      <c r="B1090" s="10">
        <v>44805</v>
      </c>
      <c r="C1090" s="9" t="str">
        <v>e24dee1d</v>
      </c>
      <c r="D1090" s="9" t="str">
        <f>_xlfn.XLOOKUP(C1090, Content!A:A, Content!C:C, "NONE")</f>
        <v>Telugu</v>
      </c>
      <c r="E1090" s="9" t="str">
        <f>_xlfn.XLOOKUP(C1090, Content!A:A, Content!D:D, "NONE")</f>
        <v>Documentary</v>
      </c>
    </row>
    <row r="1091" spans="1:5" x14ac:dyDescent="0.3">
      <c r="A1091" s="9">
        <v>10101</v>
      </c>
      <c r="B1091" s="10">
        <v>44713</v>
      </c>
      <c r="C1091" s="9" t="str">
        <v>5833d4f3</v>
      </c>
      <c r="D1091" s="9" t="str">
        <f>_xlfn.XLOOKUP(C1091, Content!A:A, Content!C:C, "NONE")</f>
        <v>Malayalam</v>
      </c>
      <c r="E1091" s="9" t="str">
        <f>_xlfn.XLOOKUP(C1091, Content!A:A, Content!D:D, "NONE")</f>
        <v>Horror</v>
      </c>
    </row>
    <row r="1092" spans="1:5" x14ac:dyDescent="0.3">
      <c r="A1092" s="9">
        <v>10102</v>
      </c>
      <c r="B1092" s="10">
        <v>44866</v>
      </c>
      <c r="C1092" s="9" t="str">
        <v>40e9137d</v>
      </c>
      <c r="D1092" s="9" t="str">
        <f>_xlfn.XLOOKUP(C1092, Content!A:A, Content!C:C, "NONE")</f>
        <v>Telugu</v>
      </c>
      <c r="E1092" s="9" t="str">
        <f>_xlfn.XLOOKUP(C1092, Content!A:A, Content!D:D, "NONE")</f>
        <v>Sci-Fi</v>
      </c>
    </row>
    <row r="1093" spans="1:5" x14ac:dyDescent="0.3">
      <c r="A1093" s="9">
        <v>10102</v>
      </c>
      <c r="B1093" s="10">
        <v>45231</v>
      </c>
      <c r="C1093" s="9" t="str">
        <v>6cec19a5</v>
      </c>
      <c r="D1093" s="9" t="str">
        <f>_xlfn.XLOOKUP(C1093, Content!A:A, Content!C:C, "NONE")</f>
        <v>Malayalam</v>
      </c>
      <c r="E1093" s="9" t="str">
        <f>_xlfn.XLOOKUP(C1093, Content!A:A, Content!D:D, "NONE")</f>
        <v>Drama</v>
      </c>
    </row>
    <row r="1094" spans="1:5" x14ac:dyDescent="0.3">
      <c r="A1094" s="9">
        <v>10102</v>
      </c>
      <c r="B1094" s="10">
        <v>45597</v>
      </c>
      <c r="C1094" s="9" t="str">
        <v>607da286</v>
      </c>
      <c r="D1094" s="9" t="str">
        <f>_xlfn.XLOOKUP(C1094, Content!A:A, Content!C:C, "NONE")</f>
        <v>Kannada</v>
      </c>
      <c r="E1094" s="9" t="str">
        <f>_xlfn.XLOOKUP(C1094, Content!A:A, Content!D:D, "NONE")</f>
        <v>Drama</v>
      </c>
    </row>
    <row r="1095" spans="1:5" x14ac:dyDescent="0.3">
      <c r="A1095" s="9">
        <v>10102</v>
      </c>
      <c r="B1095" s="10">
        <v>45139</v>
      </c>
      <c r="C1095" s="9" t="str">
        <v>1187d074</v>
      </c>
      <c r="D1095" s="9" t="str">
        <f>_xlfn.XLOOKUP(C1095, Content!A:A, Content!C:C, "NONE")</f>
        <v>English</v>
      </c>
      <c r="E1095" s="9" t="str">
        <f>_xlfn.XLOOKUP(C1095, Content!A:A, Content!D:D, "NONE")</f>
        <v>Horror</v>
      </c>
    </row>
    <row r="1096" spans="1:5" x14ac:dyDescent="0.3">
      <c r="A1096" s="9">
        <v>10102</v>
      </c>
      <c r="B1096" s="10">
        <v>44927</v>
      </c>
      <c r="C1096" s="9" t="str">
        <v>c5000cc1</v>
      </c>
      <c r="D1096" s="9" t="str">
        <f>_xlfn.XLOOKUP(C1096, Content!A:A, Content!C:C, "NONE")</f>
        <v>Malayalam</v>
      </c>
      <c r="E1096" s="9" t="str">
        <f>_xlfn.XLOOKUP(C1096, Content!A:A, Content!D:D, "NONE")</f>
        <v>Comedy</v>
      </c>
    </row>
    <row r="1097" spans="1:5" x14ac:dyDescent="0.3">
      <c r="A1097" s="9">
        <v>10102</v>
      </c>
      <c r="B1097" s="10">
        <v>44593</v>
      </c>
      <c r="C1097" s="9" t="str">
        <v>67b09f1b</v>
      </c>
      <c r="D1097" s="9" t="str">
        <f>_xlfn.XLOOKUP(C1097, Content!A:A, Content!C:C, "NONE")</f>
        <v>English</v>
      </c>
      <c r="E1097" s="9" t="str">
        <f>_xlfn.XLOOKUP(C1097, Content!A:A, Content!D:D, "NONE")</f>
        <v>Horror</v>
      </c>
    </row>
    <row r="1098" spans="1:5" x14ac:dyDescent="0.3">
      <c r="A1098" s="9">
        <v>10102</v>
      </c>
      <c r="B1098" s="10">
        <v>44682</v>
      </c>
      <c r="C1098" s="9" t="str">
        <v>34ac25b9</v>
      </c>
      <c r="D1098" s="9" t="str">
        <f>_xlfn.XLOOKUP(C1098, Content!A:A, Content!C:C, "NONE")</f>
        <v>Kannada</v>
      </c>
      <c r="E1098" s="9" t="str">
        <f>_xlfn.XLOOKUP(C1098, Content!A:A, Content!D:D, "NONE")</f>
        <v>Documentary</v>
      </c>
    </row>
    <row r="1099" spans="1:5" x14ac:dyDescent="0.3">
      <c r="A1099" s="9">
        <v>10102</v>
      </c>
      <c r="B1099" s="10">
        <v>45352</v>
      </c>
      <c r="C1099" s="9" t="str">
        <v>2fa395f5</v>
      </c>
      <c r="D1099" s="9" t="str">
        <f>_xlfn.XLOOKUP(C1099, Content!A:A, Content!C:C, "NONE")</f>
        <v>Telugu</v>
      </c>
      <c r="E1099" s="9" t="str">
        <f>_xlfn.XLOOKUP(C1099, Content!A:A, Content!D:D, "NONE")</f>
        <v>Action</v>
      </c>
    </row>
    <row r="1100" spans="1:5" x14ac:dyDescent="0.3">
      <c r="A1100" s="9">
        <v>10102</v>
      </c>
      <c r="B1100" s="10">
        <v>44927</v>
      </c>
      <c r="C1100" s="9" t="str">
        <v>18f2ed16</v>
      </c>
      <c r="D1100" s="9" t="str">
        <f>_xlfn.XLOOKUP(C1100, Content!A:A, Content!C:C, "NONE")</f>
        <v>Malayalam</v>
      </c>
      <c r="E1100" s="9" t="str">
        <f>_xlfn.XLOOKUP(C1100, Content!A:A, Content!D:D, "NONE")</f>
        <v>Comedy</v>
      </c>
    </row>
    <row r="1101" spans="1:5" x14ac:dyDescent="0.3">
      <c r="A1101" s="9">
        <v>10102</v>
      </c>
      <c r="B1101" s="10">
        <v>44986</v>
      </c>
      <c r="C1101" s="9" t="str">
        <v>a48a202b</v>
      </c>
      <c r="D1101" s="9" t="str">
        <f>_xlfn.XLOOKUP(C1101, Content!A:A, Content!C:C, "NONE")</f>
        <v>Telugu</v>
      </c>
      <c r="E1101" s="9" t="str">
        <f>_xlfn.XLOOKUP(C1101, Content!A:A, Content!D:D, "NONE")</f>
        <v>Drama</v>
      </c>
    </row>
    <row r="1102" spans="1:5" x14ac:dyDescent="0.3">
      <c r="A1102" s="9">
        <v>10102</v>
      </c>
      <c r="B1102" s="10">
        <v>44562</v>
      </c>
      <c r="C1102" s="9" t="str">
        <v>5833d4f3</v>
      </c>
      <c r="D1102" s="9" t="str">
        <f>_xlfn.XLOOKUP(C1102, Content!A:A, Content!C:C, "NONE")</f>
        <v>Malayalam</v>
      </c>
      <c r="E1102" s="9" t="str">
        <f>_xlfn.XLOOKUP(C1102, Content!A:A, Content!D:D, "NONE")</f>
        <v>Horror</v>
      </c>
    </row>
    <row r="1103" spans="1:5" x14ac:dyDescent="0.3">
      <c r="A1103" s="9">
        <v>10102</v>
      </c>
      <c r="B1103" s="10">
        <v>45444</v>
      </c>
      <c r="C1103" s="9" t="str">
        <v>7bc7f2c7</v>
      </c>
      <c r="D1103" s="9" t="str">
        <f>_xlfn.XLOOKUP(C1103, Content!A:A, Content!C:C, "NONE")</f>
        <v>Tamil</v>
      </c>
      <c r="E1103" s="9" t="str">
        <f>_xlfn.XLOOKUP(C1103, Content!A:A, Content!D:D, "NONE")</f>
        <v>Drama</v>
      </c>
    </row>
    <row r="1104" spans="1:5" x14ac:dyDescent="0.3">
      <c r="A1104" s="9">
        <v>10103</v>
      </c>
      <c r="B1104" s="10">
        <v>44743</v>
      </c>
      <c r="C1104" s="9" t="str">
        <v>459528e0</v>
      </c>
      <c r="D1104" s="9" t="str">
        <f>_xlfn.XLOOKUP(C1104, Content!A:A, Content!C:C, "NONE")</f>
        <v>English</v>
      </c>
      <c r="E1104" s="9" t="str">
        <f>_xlfn.XLOOKUP(C1104, Content!A:A, Content!D:D, "NONE")</f>
        <v>Documentary</v>
      </c>
    </row>
    <row r="1105" spans="1:5" x14ac:dyDescent="0.3">
      <c r="A1105" s="9">
        <v>10103</v>
      </c>
      <c r="B1105" s="10">
        <v>45170</v>
      </c>
      <c r="C1105" s="9" t="str">
        <v>c324f9b4</v>
      </c>
      <c r="D1105" s="9" t="str">
        <f>_xlfn.XLOOKUP(C1105, Content!A:A, Content!C:C, "NONE")</f>
        <v>Tamil</v>
      </c>
      <c r="E1105" s="9" t="str">
        <f>_xlfn.XLOOKUP(C1105, Content!A:A, Content!D:D, "NONE")</f>
        <v>Sci-Fi</v>
      </c>
    </row>
    <row r="1106" spans="1:5" x14ac:dyDescent="0.3">
      <c r="A1106" s="9">
        <v>10103</v>
      </c>
      <c r="B1106" s="10">
        <v>45170</v>
      </c>
      <c r="C1106" s="9" t="str">
        <v>2e190b5a</v>
      </c>
      <c r="D1106" s="9" t="str">
        <f>_xlfn.XLOOKUP(C1106, Content!A:A, Content!C:C, "NONE")</f>
        <v>Tamil</v>
      </c>
      <c r="E1106" s="9" t="str">
        <f>_xlfn.XLOOKUP(C1106, Content!A:A, Content!D:D, "NONE")</f>
        <v>Drama</v>
      </c>
    </row>
    <row r="1107" spans="1:5" x14ac:dyDescent="0.3">
      <c r="A1107" s="9">
        <v>10103</v>
      </c>
      <c r="B1107" s="10">
        <v>45413</v>
      </c>
      <c r="C1107" s="9" t="str">
        <v>566c44a8</v>
      </c>
      <c r="D1107" s="9" t="str">
        <f>_xlfn.XLOOKUP(C1107, Content!A:A, Content!C:C, "NONE")</f>
        <v>Tamil</v>
      </c>
      <c r="E1107" s="9" t="str">
        <f>_xlfn.XLOOKUP(C1107, Content!A:A, Content!D:D, "NONE")</f>
        <v>Sci-Fi</v>
      </c>
    </row>
    <row r="1108" spans="1:5" x14ac:dyDescent="0.3">
      <c r="A1108" s="9">
        <v>10103</v>
      </c>
      <c r="B1108" s="10">
        <v>45536</v>
      </c>
      <c r="C1108" s="9" t="str">
        <v>fda707e0</v>
      </c>
      <c r="D1108" s="9" t="str">
        <f>_xlfn.XLOOKUP(C1108, Content!A:A, Content!C:C, "NONE")</f>
        <v>Tamil</v>
      </c>
      <c r="E1108" s="9" t="str">
        <f>_xlfn.XLOOKUP(C1108, Content!A:A, Content!D:D, "NONE")</f>
        <v>Documentary</v>
      </c>
    </row>
    <row r="1109" spans="1:5" x14ac:dyDescent="0.3">
      <c r="A1109" s="9">
        <v>10103</v>
      </c>
      <c r="B1109" s="10">
        <v>45017</v>
      </c>
      <c r="C1109" s="9" t="str">
        <v>921da29a</v>
      </c>
      <c r="D1109" s="9" t="str">
        <f>_xlfn.XLOOKUP(C1109, Content!A:A, Content!C:C, "NONE")</f>
        <v>English</v>
      </c>
      <c r="E1109" s="9" t="str">
        <f>_xlfn.XLOOKUP(C1109, Content!A:A, Content!D:D, "NONE")</f>
        <v>Horror</v>
      </c>
    </row>
    <row r="1110" spans="1:5" x14ac:dyDescent="0.3">
      <c r="A1110" s="9">
        <v>10104</v>
      </c>
      <c r="B1110" s="10">
        <v>44621</v>
      </c>
      <c r="C1110" s="9" t="str">
        <v>e9c2f251</v>
      </c>
      <c r="D1110" s="9" t="str">
        <f>_xlfn.XLOOKUP(C1110, Content!A:A, Content!C:C, "NONE")</f>
        <v>Telugu</v>
      </c>
      <c r="E1110" s="9" t="str">
        <f>_xlfn.XLOOKUP(C1110, Content!A:A, Content!D:D, "NONE")</f>
        <v>Sci-Fi</v>
      </c>
    </row>
    <row r="1111" spans="1:5" x14ac:dyDescent="0.3">
      <c r="A1111" s="9">
        <v>10104</v>
      </c>
      <c r="B1111" s="10">
        <v>45078</v>
      </c>
      <c r="C1111" s="9" t="str">
        <v>921da29a</v>
      </c>
      <c r="D1111" s="9" t="str">
        <f>_xlfn.XLOOKUP(C1111, Content!A:A, Content!C:C, "NONE")</f>
        <v>English</v>
      </c>
      <c r="E1111" s="9" t="str">
        <f>_xlfn.XLOOKUP(C1111, Content!A:A, Content!D:D, "NONE")</f>
        <v>Horror</v>
      </c>
    </row>
    <row r="1112" spans="1:5" x14ac:dyDescent="0.3">
      <c r="A1112" s="9">
        <v>10104</v>
      </c>
      <c r="B1112" s="10">
        <v>44986</v>
      </c>
      <c r="C1112" s="9" t="str">
        <v>2fa395f5</v>
      </c>
      <c r="D1112" s="9" t="str">
        <f>_xlfn.XLOOKUP(C1112, Content!A:A, Content!C:C, "NONE")</f>
        <v>Telugu</v>
      </c>
      <c r="E1112" s="9" t="str">
        <f>_xlfn.XLOOKUP(C1112, Content!A:A, Content!D:D, "NONE")</f>
        <v>Action</v>
      </c>
    </row>
    <row r="1113" spans="1:5" x14ac:dyDescent="0.3">
      <c r="A1113" s="9">
        <v>10104</v>
      </c>
      <c r="B1113" s="10">
        <v>44652</v>
      </c>
      <c r="C1113" s="9" t="str">
        <v>a4c168f1</v>
      </c>
      <c r="D1113" s="9" t="str">
        <f>_xlfn.XLOOKUP(C1113, Content!A:A, Content!C:C, "NONE")</f>
        <v>Telugu</v>
      </c>
      <c r="E1113" s="9" t="str">
        <f>_xlfn.XLOOKUP(C1113, Content!A:A, Content!D:D, "NONE")</f>
        <v>Drama</v>
      </c>
    </row>
    <row r="1114" spans="1:5" x14ac:dyDescent="0.3">
      <c r="A1114" s="9">
        <v>10104</v>
      </c>
      <c r="B1114" s="10">
        <v>45170</v>
      </c>
      <c r="C1114" s="9" t="str">
        <v>fe8686d0</v>
      </c>
      <c r="D1114" s="9" t="str">
        <f>_xlfn.XLOOKUP(C1114, Content!A:A, Content!C:C, "NONE")</f>
        <v>Telugu</v>
      </c>
      <c r="E1114" s="9" t="str">
        <f>_xlfn.XLOOKUP(C1114, Content!A:A, Content!D:D, "NONE")</f>
        <v>Horror</v>
      </c>
    </row>
    <row r="1115" spans="1:5" x14ac:dyDescent="0.3">
      <c r="A1115" s="9">
        <v>10104</v>
      </c>
      <c r="B1115" s="10">
        <v>44682</v>
      </c>
      <c r="C1115" s="9" t="str">
        <v>5c52d1ad</v>
      </c>
      <c r="D1115" s="9" t="str">
        <f>_xlfn.XLOOKUP(C1115, Content!A:A, Content!C:C, "NONE")</f>
        <v>Telugu</v>
      </c>
      <c r="E1115" s="9" t="str">
        <f>_xlfn.XLOOKUP(C1115, Content!A:A, Content!D:D, "NONE")</f>
        <v>Comedy</v>
      </c>
    </row>
    <row r="1116" spans="1:5" x14ac:dyDescent="0.3">
      <c r="A1116" s="9">
        <v>10104</v>
      </c>
      <c r="B1116" s="10">
        <v>44713</v>
      </c>
      <c r="C1116" s="9" t="str">
        <v>6fc6d737</v>
      </c>
      <c r="D1116" s="9" t="str">
        <f>_xlfn.XLOOKUP(C1116, Content!A:A, Content!C:C, "NONE")</f>
        <v>Malayalam</v>
      </c>
      <c r="E1116" s="9" t="str">
        <f>_xlfn.XLOOKUP(C1116, Content!A:A, Content!D:D, "NONE")</f>
        <v>Comedy</v>
      </c>
    </row>
    <row r="1117" spans="1:5" x14ac:dyDescent="0.3">
      <c r="A1117" s="9">
        <v>10105</v>
      </c>
      <c r="B1117" s="10">
        <v>45413</v>
      </c>
      <c r="C1117" s="9" t="str">
        <v>7fb18db3</v>
      </c>
      <c r="D1117" s="9" t="str">
        <f>_xlfn.XLOOKUP(C1117, Content!A:A, Content!C:C, "NONE")</f>
        <v>Hindi</v>
      </c>
      <c r="E1117" s="9" t="str">
        <f>_xlfn.XLOOKUP(C1117, Content!A:A, Content!D:D, "NONE")</f>
        <v>Thriller</v>
      </c>
    </row>
    <row r="1118" spans="1:5" x14ac:dyDescent="0.3">
      <c r="A1118" s="9">
        <v>10105</v>
      </c>
      <c r="B1118" s="10">
        <v>45323</v>
      </c>
      <c r="C1118" s="9" t="str">
        <v>5b93d799</v>
      </c>
      <c r="D1118" s="9" t="str">
        <f>_xlfn.XLOOKUP(C1118, Content!A:A, Content!C:C, "NONE")</f>
        <v>English</v>
      </c>
      <c r="E1118" s="9" t="str">
        <f>_xlfn.XLOOKUP(C1118, Content!A:A, Content!D:D, "NONE")</f>
        <v>Drama</v>
      </c>
    </row>
    <row r="1119" spans="1:5" x14ac:dyDescent="0.3">
      <c r="A1119" s="9">
        <v>10105</v>
      </c>
      <c r="B1119" s="10">
        <v>45536</v>
      </c>
      <c r="C1119" s="9" t="str">
        <v>5988d89d</v>
      </c>
      <c r="D1119" s="9" t="str">
        <f>_xlfn.XLOOKUP(C1119, Content!A:A, Content!C:C, "NONE")</f>
        <v>Hindi</v>
      </c>
      <c r="E1119" s="9" t="str">
        <f>_xlfn.XLOOKUP(C1119, Content!A:A, Content!D:D, "NONE")</f>
        <v>Sci-Fi</v>
      </c>
    </row>
    <row r="1120" spans="1:5" x14ac:dyDescent="0.3">
      <c r="A1120" s="9">
        <v>10105</v>
      </c>
      <c r="B1120" s="10">
        <v>45383</v>
      </c>
      <c r="C1120" s="9" t="str">
        <v>0be1e40e</v>
      </c>
      <c r="D1120" s="9" t="str">
        <f>_xlfn.XLOOKUP(C1120, Content!A:A, Content!C:C, "NONE")</f>
        <v>Telugu</v>
      </c>
      <c r="E1120" s="9" t="str">
        <f>_xlfn.XLOOKUP(C1120, Content!A:A, Content!D:D, "NONE")</f>
        <v>Drama</v>
      </c>
    </row>
    <row r="1121" spans="1:5" x14ac:dyDescent="0.3">
      <c r="A1121" s="9">
        <v>10105</v>
      </c>
      <c r="B1121" s="10">
        <v>45292</v>
      </c>
      <c r="C1121" s="9" t="str">
        <v>c5c4fdf9</v>
      </c>
      <c r="D1121" s="9" t="str">
        <f>_xlfn.XLOOKUP(C1121, Content!A:A, Content!C:C, "NONE")</f>
        <v>Telugu</v>
      </c>
      <c r="E1121" s="9" t="str">
        <f>_xlfn.XLOOKUP(C1121, Content!A:A, Content!D:D, "NONE")</f>
        <v>Sci-Fi</v>
      </c>
    </row>
    <row r="1122" spans="1:5" x14ac:dyDescent="0.3">
      <c r="A1122" s="9">
        <v>10105</v>
      </c>
      <c r="B1122" s="10">
        <v>45627</v>
      </c>
      <c r="C1122" s="9" t="str">
        <v>607da286</v>
      </c>
      <c r="D1122" s="9" t="str">
        <f>_xlfn.XLOOKUP(C1122, Content!A:A, Content!C:C, "NONE")</f>
        <v>Kannada</v>
      </c>
      <c r="E1122" s="9" t="str">
        <f>_xlfn.XLOOKUP(C1122, Content!A:A, Content!D:D, "NONE")</f>
        <v>Drama</v>
      </c>
    </row>
    <row r="1123" spans="1:5" x14ac:dyDescent="0.3">
      <c r="A1123" s="9">
        <v>10105</v>
      </c>
      <c r="B1123" s="10">
        <v>44927</v>
      </c>
      <c r="C1123" s="9" t="str">
        <v>a4c168f1</v>
      </c>
      <c r="D1123" s="9" t="str">
        <f>_xlfn.XLOOKUP(C1123, Content!A:A, Content!C:C, "NONE")</f>
        <v>Telugu</v>
      </c>
      <c r="E1123" s="9" t="str">
        <f>_xlfn.XLOOKUP(C1123, Content!A:A, Content!D:D, "NONE")</f>
        <v>Drama</v>
      </c>
    </row>
    <row r="1124" spans="1:5" x14ac:dyDescent="0.3">
      <c r="A1124" s="9">
        <v>10105</v>
      </c>
      <c r="B1124" s="10">
        <v>45261</v>
      </c>
      <c r="C1124" s="9" t="str">
        <v>9544ce3b</v>
      </c>
      <c r="D1124" s="9" t="str">
        <f>_xlfn.XLOOKUP(C1124, Content!A:A, Content!C:C, "NONE")</f>
        <v>English</v>
      </c>
      <c r="E1124" s="9" t="str">
        <f>_xlfn.XLOOKUP(C1124, Content!A:A, Content!D:D, "NONE")</f>
        <v>Horror</v>
      </c>
    </row>
    <row r="1125" spans="1:5" x14ac:dyDescent="0.3">
      <c r="A1125" s="9">
        <v>10105</v>
      </c>
      <c r="B1125" s="10">
        <v>45292</v>
      </c>
      <c r="C1125" s="9" t="str">
        <v>34ac25b9</v>
      </c>
      <c r="D1125" s="9" t="str">
        <f>_xlfn.XLOOKUP(C1125, Content!A:A, Content!C:C, "NONE")</f>
        <v>Kannada</v>
      </c>
      <c r="E1125" s="9" t="str">
        <f>_xlfn.XLOOKUP(C1125, Content!A:A, Content!D:D, "NONE")</f>
        <v>Documentary</v>
      </c>
    </row>
    <row r="1126" spans="1:5" x14ac:dyDescent="0.3">
      <c r="A1126" s="9">
        <v>10105</v>
      </c>
      <c r="B1126" s="10">
        <v>44774</v>
      </c>
      <c r="C1126" s="9" t="str">
        <v>c5000cc1</v>
      </c>
      <c r="D1126" s="9" t="str">
        <f>_xlfn.XLOOKUP(C1126, Content!A:A, Content!C:C, "NONE")</f>
        <v>Malayalam</v>
      </c>
      <c r="E1126" s="9" t="str">
        <f>_xlfn.XLOOKUP(C1126, Content!A:A, Content!D:D, "NONE")</f>
        <v>Comedy</v>
      </c>
    </row>
    <row r="1127" spans="1:5" x14ac:dyDescent="0.3">
      <c r="A1127" s="9">
        <v>10105</v>
      </c>
      <c r="B1127" s="10">
        <v>45047</v>
      </c>
      <c r="C1127" s="9" t="str">
        <v>2e190b5a</v>
      </c>
      <c r="D1127" s="9" t="str">
        <f>_xlfn.XLOOKUP(C1127, Content!A:A, Content!C:C, "NONE")</f>
        <v>Tamil</v>
      </c>
      <c r="E1127" s="9" t="str">
        <f>_xlfn.XLOOKUP(C1127, Content!A:A, Content!D:D, "NONE")</f>
        <v>Drama</v>
      </c>
    </row>
    <row r="1128" spans="1:5" x14ac:dyDescent="0.3">
      <c r="A1128" s="9">
        <v>10105</v>
      </c>
      <c r="B1128" s="10">
        <v>45261</v>
      </c>
      <c r="C1128" s="9" t="str">
        <v>fa1a76a3</v>
      </c>
      <c r="D1128" s="9" t="str">
        <f>_xlfn.XLOOKUP(C1128, Content!A:A, Content!C:C, "NONE")</f>
        <v>Tamil</v>
      </c>
      <c r="E1128" s="9" t="str">
        <f>_xlfn.XLOOKUP(C1128, Content!A:A, Content!D:D, "NONE")</f>
        <v>Action</v>
      </c>
    </row>
    <row r="1129" spans="1:5" x14ac:dyDescent="0.3">
      <c r="A1129" s="9">
        <v>10105</v>
      </c>
      <c r="B1129" s="10">
        <v>45474</v>
      </c>
      <c r="C1129" s="9" t="str">
        <v>07976026</v>
      </c>
      <c r="D1129" s="9" t="str">
        <f>_xlfn.XLOOKUP(C1129, Content!A:A, Content!C:C, "NONE")</f>
        <v>Malayalam</v>
      </c>
      <c r="E1129" s="9" t="str">
        <f>_xlfn.XLOOKUP(C1129, Content!A:A, Content!D:D, "NONE")</f>
        <v>Drama</v>
      </c>
    </row>
    <row r="1130" spans="1:5" x14ac:dyDescent="0.3">
      <c r="A1130" s="9">
        <v>10106</v>
      </c>
      <c r="B1130" s="10">
        <v>45292</v>
      </c>
      <c r="C1130" s="9" t="str">
        <v>b142e834</v>
      </c>
      <c r="D1130" s="9" t="str">
        <f>_xlfn.XLOOKUP(C1130, Content!A:A, Content!C:C, "NONE")</f>
        <v>Hindi</v>
      </c>
      <c r="E1130" s="9" t="str">
        <f>_xlfn.XLOOKUP(C1130, Content!A:A, Content!D:D, "NONE")</f>
        <v>Documentary</v>
      </c>
    </row>
    <row r="1131" spans="1:5" x14ac:dyDescent="0.3">
      <c r="A1131" s="9">
        <v>10106</v>
      </c>
      <c r="B1131" s="10">
        <v>44866</v>
      </c>
      <c r="C1131" s="9" t="str">
        <v>b72e97f6</v>
      </c>
      <c r="D1131" s="9" t="str">
        <f>_xlfn.XLOOKUP(C1131, Content!A:A, Content!C:C, "NONE")</f>
        <v>Hindi</v>
      </c>
      <c r="E1131" s="9" t="str">
        <f>_xlfn.XLOOKUP(C1131, Content!A:A, Content!D:D, "NONE")</f>
        <v>Action</v>
      </c>
    </row>
    <row r="1132" spans="1:5" x14ac:dyDescent="0.3">
      <c r="A1132" s="9">
        <v>10106</v>
      </c>
      <c r="B1132" s="10">
        <v>45292</v>
      </c>
      <c r="C1132" s="9" t="str">
        <v>ae026103</v>
      </c>
      <c r="D1132" s="9" t="str">
        <f>_xlfn.XLOOKUP(C1132, Content!A:A, Content!C:C, "NONE")</f>
        <v>Kannada</v>
      </c>
      <c r="E1132" s="9" t="str">
        <f>_xlfn.XLOOKUP(C1132, Content!A:A, Content!D:D, "NONE")</f>
        <v>Comedy</v>
      </c>
    </row>
    <row r="1133" spans="1:5" x14ac:dyDescent="0.3">
      <c r="A1133" s="9">
        <v>10106</v>
      </c>
      <c r="B1133" s="10">
        <v>45231</v>
      </c>
      <c r="C1133" s="9" t="str">
        <v>591bdfe5</v>
      </c>
      <c r="D1133" s="9" t="str">
        <f>_xlfn.XLOOKUP(C1133, Content!A:A, Content!C:C, "NONE")</f>
        <v>Kannada</v>
      </c>
      <c r="E1133" s="9" t="str">
        <f>_xlfn.XLOOKUP(C1133, Content!A:A, Content!D:D, "NONE")</f>
        <v>Drama</v>
      </c>
    </row>
    <row r="1134" spans="1:5" x14ac:dyDescent="0.3">
      <c r="A1134" s="9">
        <v>10106</v>
      </c>
      <c r="B1134" s="10">
        <v>45139</v>
      </c>
      <c r="C1134" s="9" t="str">
        <v>9544ce3b</v>
      </c>
      <c r="D1134" s="9" t="str">
        <f>_xlfn.XLOOKUP(C1134, Content!A:A, Content!C:C, "NONE")</f>
        <v>English</v>
      </c>
      <c r="E1134" s="9" t="str">
        <f>_xlfn.XLOOKUP(C1134, Content!A:A, Content!D:D, "NONE")</f>
        <v>Horror</v>
      </c>
    </row>
    <row r="1135" spans="1:5" x14ac:dyDescent="0.3">
      <c r="A1135" s="9">
        <v>10106</v>
      </c>
      <c r="B1135" s="10">
        <v>44682</v>
      </c>
      <c r="C1135" s="9" t="str">
        <v>c5000cc1</v>
      </c>
      <c r="D1135" s="9" t="str">
        <f>_xlfn.XLOOKUP(C1135, Content!A:A, Content!C:C, "NONE")</f>
        <v>Malayalam</v>
      </c>
      <c r="E1135" s="9" t="str">
        <f>_xlfn.XLOOKUP(C1135, Content!A:A, Content!D:D, "NONE")</f>
        <v>Comedy</v>
      </c>
    </row>
    <row r="1136" spans="1:5" x14ac:dyDescent="0.3">
      <c r="A1136" s="9">
        <v>10106</v>
      </c>
      <c r="B1136" s="10">
        <v>44866</v>
      </c>
      <c r="C1136" s="9" t="str">
        <v>3abe3a47</v>
      </c>
      <c r="D1136" s="9" t="str">
        <f>_xlfn.XLOOKUP(C1136, Content!A:A, Content!C:C, "NONE")</f>
        <v>English</v>
      </c>
      <c r="E1136" s="9" t="str">
        <f>_xlfn.XLOOKUP(C1136, Content!A:A, Content!D:D, "NONE")</f>
        <v>Romance</v>
      </c>
    </row>
    <row r="1137" spans="1:5" x14ac:dyDescent="0.3">
      <c r="A1137" s="9">
        <v>10106</v>
      </c>
      <c r="B1137" s="10">
        <v>45505</v>
      </c>
      <c r="C1137" s="9" t="str">
        <v>2f9c6d63</v>
      </c>
      <c r="D1137" s="9" t="str">
        <f>_xlfn.XLOOKUP(C1137, Content!A:A, Content!C:C, "NONE")</f>
        <v>Tamil</v>
      </c>
      <c r="E1137" s="9" t="str">
        <f>_xlfn.XLOOKUP(C1137, Content!A:A, Content!D:D, "NONE")</f>
        <v>Sci-Fi</v>
      </c>
    </row>
    <row r="1138" spans="1:5" x14ac:dyDescent="0.3">
      <c r="A1138" s="9">
        <v>10106</v>
      </c>
      <c r="B1138" s="10">
        <v>44958</v>
      </c>
      <c r="C1138" s="9" t="str">
        <v>6cec19a5</v>
      </c>
      <c r="D1138" s="9" t="str">
        <f>_xlfn.XLOOKUP(C1138, Content!A:A, Content!C:C, "NONE")</f>
        <v>Malayalam</v>
      </c>
      <c r="E1138" s="9" t="str">
        <f>_xlfn.XLOOKUP(C1138, Content!A:A, Content!D:D, "NONE")</f>
        <v>Drama</v>
      </c>
    </row>
    <row r="1139" spans="1:5" x14ac:dyDescent="0.3">
      <c r="A1139" s="9">
        <v>10106</v>
      </c>
      <c r="B1139" s="10">
        <v>45047</v>
      </c>
      <c r="C1139" s="9" t="str">
        <v>f1c74cb8</v>
      </c>
      <c r="D1139" s="9" t="str">
        <f>_xlfn.XLOOKUP(C1139, Content!A:A, Content!C:C, "NONE")</f>
        <v>Kannada</v>
      </c>
      <c r="E1139" s="9" t="str">
        <f>_xlfn.XLOOKUP(C1139, Content!A:A, Content!D:D, "NONE")</f>
        <v>Action</v>
      </c>
    </row>
    <row r="1140" spans="1:5" x14ac:dyDescent="0.3">
      <c r="A1140" s="9">
        <v>10106</v>
      </c>
      <c r="B1140" s="10">
        <v>44866</v>
      </c>
      <c r="C1140" s="9" t="str">
        <v>f6d69d19</v>
      </c>
      <c r="D1140" s="9" t="str">
        <f>_xlfn.XLOOKUP(C1140, Content!A:A, Content!C:C, "NONE")</f>
        <v>English</v>
      </c>
      <c r="E1140" s="9" t="str">
        <f>_xlfn.XLOOKUP(C1140, Content!A:A, Content!D:D, "NONE")</f>
        <v>Comedy</v>
      </c>
    </row>
    <row r="1141" spans="1:5" x14ac:dyDescent="0.3">
      <c r="A1141" s="9">
        <v>10106</v>
      </c>
      <c r="B1141" s="10">
        <v>45078</v>
      </c>
      <c r="C1141" s="9" t="str">
        <v>566c44a8</v>
      </c>
      <c r="D1141" s="9" t="str">
        <f>_xlfn.XLOOKUP(C1141, Content!A:A, Content!C:C, "NONE")</f>
        <v>Tamil</v>
      </c>
      <c r="E1141" s="9" t="str">
        <f>_xlfn.XLOOKUP(C1141, Content!A:A, Content!D:D, "NONE")</f>
        <v>Sci-Fi</v>
      </c>
    </row>
    <row r="1142" spans="1:5" x14ac:dyDescent="0.3">
      <c r="A1142" s="9">
        <v>10106</v>
      </c>
      <c r="B1142" s="10">
        <v>45505</v>
      </c>
      <c r="C1142" s="9" t="str">
        <v>39c8c16a</v>
      </c>
      <c r="D1142" s="9" t="str">
        <f>_xlfn.XLOOKUP(C1142, Content!A:A, Content!C:C, "NONE")</f>
        <v>Malayalam</v>
      </c>
      <c r="E1142" s="9" t="str">
        <f>_xlfn.XLOOKUP(C1142, Content!A:A, Content!D:D, "NONE")</f>
        <v>Drama</v>
      </c>
    </row>
    <row r="1143" spans="1:5" x14ac:dyDescent="0.3">
      <c r="A1143" s="9">
        <v>10106</v>
      </c>
      <c r="B1143" s="10">
        <v>44621</v>
      </c>
      <c r="C1143" s="9" t="str">
        <v>fe99e0ba</v>
      </c>
      <c r="D1143" s="9" t="str">
        <f>_xlfn.XLOOKUP(C1143, Content!A:A, Content!C:C, "NONE")</f>
        <v>English</v>
      </c>
      <c r="E1143" s="9" t="str">
        <f>_xlfn.XLOOKUP(C1143, Content!A:A, Content!D:D, "NONE")</f>
        <v>Horror</v>
      </c>
    </row>
    <row r="1144" spans="1:5" x14ac:dyDescent="0.3">
      <c r="A1144" s="9">
        <v>10107</v>
      </c>
      <c r="B1144" s="10">
        <v>45323</v>
      </c>
      <c r="C1144" s="9" t="str">
        <v>74c9ff93</v>
      </c>
      <c r="D1144" s="9" t="str">
        <f>_xlfn.XLOOKUP(C1144, Content!A:A, Content!C:C, "NONE")</f>
        <v>English</v>
      </c>
      <c r="E1144" s="9" t="str">
        <f>_xlfn.XLOOKUP(C1144, Content!A:A, Content!D:D, "NONE")</f>
        <v>Horror</v>
      </c>
    </row>
    <row r="1145" spans="1:5" x14ac:dyDescent="0.3">
      <c r="A1145" s="9">
        <v>10107</v>
      </c>
      <c r="B1145" s="10">
        <v>44743</v>
      </c>
      <c r="C1145" s="9" t="str">
        <v>7e543bc4</v>
      </c>
      <c r="D1145" s="9" t="str">
        <f>_xlfn.XLOOKUP(C1145, Content!A:A, Content!C:C, "NONE")</f>
        <v>Malayalam</v>
      </c>
      <c r="E1145" s="9" t="str">
        <f>_xlfn.XLOOKUP(C1145, Content!A:A, Content!D:D, "NONE")</f>
        <v>Drama</v>
      </c>
    </row>
    <row r="1146" spans="1:5" x14ac:dyDescent="0.3">
      <c r="A1146" s="9">
        <v>10107</v>
      </c>
      <c r="B1146" s="10">
        <v>44774</v>
      </c>
      <c r="C1146" s="9" t="str">
        <v>7fc77e90</v>
      </c>
      <c r="D1146" s="9" t="str">
        <f>_xlfn.XLOOKUP(C1146, Content!A:A, Content!C:C, "NONE")</f>
        <v>Malayalam</v>
      </c>
      <c r="E1146" s="9" t="str">
        <f>_xlfn.XLOOKUP(C1146, Content!A:A, Content!D:D, "NONE")</f>
        <v>Romance</v>
      </c>
    </row>
    <row r="1147" spans="1:5" x14ac:dyDescent="0.3">
      <c r="A1147" s="9">
        <v>10107</v>
      </c>
      <c r="B1147" s="10">
        <v>45474</v>
      </c>
      <c r="C1147" s="9" t="str">
        <v>9452bf77</v>
      </c>
      <c r="D1147" s="9" t="str">
        <f>_xlfn.XLOOKUP(C1147, Content!A:A, Content!C:C, "NONE")</f>
        <v>English</v>
      </c>
      <c r="E1147" s="9" t="str">
        <f>_xlfn.XLOOKUP(C1147, Content!A:A, Content!D:D, "NONE")</f>
        <v>Horror</v>
      </c>
    </row>
    <row r="1148" spans="1:5" x14ac:dyDescent="0.3">
      <c r="A1148" s="9">
        <v>10107</v>
      </c>
      <c r="B1148" s="10">
        <v>45170</v>
      </c>
      <c r="C1148" s="9" t="str">
        <v>e2949854</v>
      </c>
      <c r="D1148" s="9" t="str">
        <f>_xlfn.XLOOKUP(C1148, Content!A:A, Content!C:C, "NONE")</f>
        <v>Malayalam</v>
      </c>
      <c r="E1148" s="9" t="str">
        <f>_xlfn.XLOOKUP(C1148, Content!A:A, Content!D:D, "NONE")</f>
        <v>Documentary</v>
      </c>
    </row>
    <row r="1149" spans="1:5" x14ac:dyDescent="0.3">
      <c r="A1149" s="9">
        <v>10107</v>
      </c>
      <c r="B1149" s="10">
        <v>45413</v>
      </c>
      <c r="C1149" s="9" t="str">
        <v>92becfc7</v>
      </c>
      <c r="D1149" s="9" t="str">
        <f>_xlfn.XLOOKUP(C1149, Content!A:A, Content!C:C, "NONE")</f>
        <v>Hindi</v>
      </c>
      <c r="E1149" s="9" t="str">
        <f>_xlfn.XLOOKUP(C1149, Content!A:A, Content!D:D, "NONE")</f>
        <v>Sci-Fi</v>
      </c>
    </row>
    <row r="1150" spans="1:5" x14ac:dyDescent="0.3">
      <c r="A1150" s="9">
        <v>10107</v>
      </c>
      <c r="B1150" s="10">
        <v>44713</v>
      </c>
      <c r="C1150" s="9" t="str">
        <v>fd1ad95a</v>
      </c>
      <c r="D1150" s="9" t="str">
        <f>_xlfn.XLOOKUP(C1150, Content!A:A, Content!C:C, "NONE")</f>
        <v>English</v>
      </c>
      <c r="E1150" s="9" t="str">
        <f>_xlfn.XLOOKUP(C1150, Content!A:A, Content!D:D, "NONE")</f>
        <v>Romance</v>
      </c>
    </row>
    <row r="1151" spans="1:5" x14ac:dyDescent="0.3">
      <c r="A1151" s="9">
        <v>10107</v>
      </c>
      <c r="B1151" s="10">
        <v>45108</v>
      </c>
      <c r="C1151" s="9" t="str">
        <v>c5000cc1</v>
      </c>
      <c r="D1151" s="9" t="str">
        <f>_xlfn.XLOOKUP(C1151, Content!A:A, Content!C:C, "NONE")</f>
        <v>Malayalam</v>
      </c>
      <c r="E1151" s="9" t="str">
        <f>_xlfn.XLOOKUP(C1151, Content!A:A, Content!D:D, "NONE")</f>
        <v>Comedy</v>
      </c>
    </row>
    <row r="1152" spans="1:5" x14ac:dyDescent="0.3">
      <c r="A1152" s="9">
        <v>10107</v>
      </c>
      <c r="B1152" s="10">
        <v>44621</v>
      </c>
      <c r="C1152" s="9" t="str">
        <v>5b93d799</v>
      </c>
      <c r="D1152" s="9" t="str">
        <f>_xlfn.XLOOKUP(C1152, Content!A:A, Content!C:C, "NONE")</f>
        <v>English</v>
      </c>
      <c r="E1152" s="9" t="str">
        <f>_xlfn.XLOOKUP(C1152, Content!A:A, Content!D:D, "NONE")</f>
        <v>Drama</v>
      </c>
    </row>
    <row r="1153" spans="1:5" x14ac:dyDescent="0.3">
      <c r="A1153" s="9">
        <v>10107</v>
      </c>
      <c r="B1153" s="10">
        <v>45627</v>
      </c>
      <c r="C1153" s="9" t="str">
        <v>e9c2f251</v>
      </c>
      <c r="D1153" s="9" t="str">
        <f>_xlfn.XLOOKUP(C1153, Content!A:A, Content!C:C, "NONE")</f>
        <v>Telugu</v>
      </c>
      <c r="E1153" s="9" t="str">
        <f>_xlfn.XLOOKUP(C1153, Content!A:A, Content!D:D, "NONE")</f>
        <v>Sci-Fi</v>
      </c>
    </row>
    <row r="1154" spans="1:5" x14ac:dyDescent="0.3">
      <c r="A1154" s="9">
        <v>10107</v>
      </c>
      <c r="B1154" s="10">
        <v>45597</v>
      </c>
      <c r="C1154" s="9" t="str">
        <v>b72e97f6</v>
      </c>
      <c r="D1154" s="9" t="str">
        <f>_xlfn.XLOOKUP(C1154, Content!A:A, Content!C:C, "NONE")</f>
        <v>Hindi</v>
      </c>
      <c r="E1154" s="9" t="str">
        <f>_xlfn.XLOOKUP(C1154, Content!A:A, Content!D:D, "NONE")</f>
        <v>Action</v>
      </c>
    </row>
    <row r="1155" spans="1:5" x14ac:dyDescent="0.3">
      <c r="A1155" s="9">
        <v>10107</v>
      </c>
      <c r="B1155" s="10">
        <v>44713</v>
      </c>
      <c r="C1155" s="9" t="str">
        <v>9c8c4c67</v>
      </c>
      <c r="D1155" s="9" t="str">
        <f>_xlfn.XLOOKUP(C1155, Content!A:A, Content!C:C, "NONE")</f>
        <v>English</v>
      </c>
      <c r="E1155" s="9" t="str">
        <f>_xlfn.XLOOKUP(C1155, Content!A:A, Content!D:D, "NONE")</f>
        <v>Horror</v>
      </c>
    </row>
    <row r="1156" spans="1:5" x14ac:dyDescent="0.3">
      <c r="A1156" s="9">
        <v>10107</v>
      </c>
      <c r="B1156" s="10">
        <v>45292</v>
      </c>
      <c r="C1156" s="9" t="str">
        <v>40fb817f</v>
      </c>
      <c r="D1156" s="9" t="str">
        <f>_xlfn.XLOOKUP(C1156, Content!A:A, Content!C:C, "NONE")</f>
        <v>Kannada</v>
      </c>
      <c r="E1156" s="9" t="str">
        <f>_xlfn.XLOOKUP(C1156, Content!A:A, Content!D:D, "NONE")</f>
        <v>Thriller</v>
      </c>
    </row>
    <row r="1157" spans="1:5" x14ac:dyDescent="0.3">
      <c r="A1157" s="9">
        <v>10107</v>
      </c>
      <c r="B1157" s="10">
        <v>45474</v>
      </c>
      <c r="C1157" s="9" t="str">
        <v>9787b7de</v>
      </c>
      <c r="D1157" s="9" t="str">
        <f>_xlfn.XLOOKUP(C1157, Content!A:A, Content!C:C, "NONE")</f>
        <v>Tamil</v>
      </c>
      <c r="E1157" s="9" t="str">
        <f>_xlfn.XLOOKUP(C1157, Content!A:A, Content!D:D, "NONE")</f>
        <v>Documentary</v>
      </c>
    </row>
    <row r="1158" spans="1:5" x14ac:dyDescent="0.3">
      <c r="A1158" s="9">
        <v>10108</v>
      </c>
      <c r="B1158" s="10">
        <v>44682</v>
      </c>
      <c r="C1158" s="9" t="str">
        <v>b9f74c1c</v>
      </c>
      <c r="D1158" s="9" t="str">
        <f>_xlfn.XLOOKUP(C1158, Content!A:A, Content!C:C, "NONE")</f>
        <v>Malayalam</v>
      </c>
      <c r="E1158" s="9" t="str">
        <f>_xlfn.XLOOKUP(C1158, Content!A:A, Content!D:D, "NONE")</f>
        <v>Comedy</v>
      </c>
    </row>
    <row r="1159" spans="1:5" x14ac:dyDescent="0.3">
      <c r="A1159" s="9">
        <v>10108</v>
      </c>
      <c r="B1159" s="10">
        <v>44986</v>
      </c>
      <c r="C1159" s="9" t="str">
        <v>8ab4abc6</v>
      </c>
      <c r="D1159" s="9" t="str">
        <f>_xlfn.XLOOKUP(C1159, Content!A:A, Content!C:C, "NONE")</f>
        <v>Kannada</v>
      </c>
      <c r="E1159" s="9" t="str">
        <f>_xlfn.XLOOKUP(C1159, Content!A:A, Content!D:D, "NONE")</f>
        <v>Drama</v>
      </c>
    </row>
    <row r="1160" spans="1:5" x14ac:dyDescent="0.3">
      <c r="A1160" s="9">
        <v>10108</v>
      </c>
      <c r="B1160" s="10">
        <v>44713</v>
      </c>
      <c r="C1160" s="9" t="str">
        <v>ed012678</v>
      </c>
      <c r="D1160" s="9" t="str">
        <f>_xlfn.XLOOKUP(C1160, Content!A:A, Content!C:C, "NONE")</f>
        <v>Telugu</v>
      </c>
      <c r="E1160" s="9" t="str">
        <f>_xlfn.XLOOKUP(C1160, Content!A:A, Content!D:D, "NONE")</f>
        <v>Thriller</v>
      </c>
    </row>
    <row r="1161" spans="1:5" x14ac:dyDescent="0.3">
      <c r="A1161" s="9">
        <v>10108</v>
      </c>
      <c r="B1161" s="10">
        <v>45261</v>
      </c>
      <c r="C1161" s="9" t="str">
        <v>07976026</v>
      </c>
      <c r="D1161" s="9" t="str">
        <f>_xlfn.XLOOKUP(C1161, Content!A:A, Content!C:C, "NONE")</f>
        <v>Malayalam</v>
      </c>
      <c r="E1161" s="9" t="str">
        <f>_xlfn.XLOOKUP(C1161, Content!A:A, Content!D:D, "NONE")</f>
        <v>Drama</v>
      </c>
    </row>
    <row r="1162" spans="1:5" x14ac:dyDescent="0.3">
      <c r="A1162" s="9">
        <v>10108</v>
      </c>
      <c r="B1162" s="10">
        <v>44652</v>
      </c>
      <c r="C1162" s="9" t="str">
        <v>566c44a8</v>
      </c>
      <c r="D1162" s="9" t="str">
        <f>_xlfn.XLOOKUP(C1162, Content!A:A, Content!C:C, "NONE")</f>
        <v>Tamil</v>
      </c>
      <c r="E1162" s="9" t="str">
        <f>_xlfn.XLOOKUP(C1162, Content!A:A, Content!D:D, "NONE")</f>
        <v>Sci-Fi</v>
      </c>
    </row>
    <row r="1163" spans="1:5" x14ac:dyDescent="0.3">
      <c r="A1163" s="9">
        <v>10108</v>
      </c>
      <c r="B1163" s="10">
        <v>45261</v>
      </c>
      <c r="C1163" s="9" t="str">
        <v>fda707e0</v>
      </c>
      <c r="D1163" s="9" t="str">
        <f>_xlfn.XLOOKUP(C1163, Content!A:A, Content!C:C, "NONE")</f>
        <v>Tamil</v>
      </c>
      <c r="E1163" s="9" t="str">
        <f>_xlfn.XLOOKUP(C1163, Content!A:A, Content!D:D, "NONE")</f>
        <v>Documentary</v>
      </c>
    </row>
    <row r="1164" spans="1:5" x14ac:dyDescent="0.3">
      <c r="A1164" s="9">
        <v>10109</v>
      </c>
      <c r="B1164" s="10">
        <v>44986</v>
      </c>
      <c r="C1164" s="9" t="str">
        <v>982b8061</v>
      </c>
      <c r="D1164" s="9" t="str">
        <f>_xlfn.XLOOKUP(C1164, Content!A:A, Content!C:C, "NONE")</f>
        <v>Malayalam</v>
      </c>
      <c r="E1164" s="9" t="str">
        <f>_xlfn.XLOOKUP(C1164, Content!A:A, Content!D:D, "NONE")</f>
        <v>Comedy</v>
      </c>
    </row>
    <row r="1165" spans="1:5" x14ac:dyDescent="0.3">
      <c r="A1165" s="9">
        <v>10109</v>
      </c>
      <c r="B1165" s="10">
        <v>44621</v>
      </c>
      <c r="C1165" s="9" t="str">
        <v>7bc7f2c7</v>
      </c>
      <c r="D1165" s="9" t="str">
        <f>_xlfn.XLOOKUP(C1165, Content!A:A, Content!C:C, "NONE")</f>
        <v>Tamil</v>
      </c>
      <c r="E1165" s="9" t="str">
        <f>_xlfn.XLOOKUP(C1165, Content!A:A, Content!D:D, "NONE")</f>
        <v>Drama</v>
      </c>
    </row>
    <row r="1166" spans="1:5" x14ac:dyDescent="0.3">
      <c r="A1166" s="9">
        <v>10109</v>
      </c>
      <c r="B1166" s="10">
        <v>45474</v>
      </c>
      <c r="C1166" s="9" t="str">
        <v>f1c74cb8</v>
      </c>
      <c r="D1166" s="9" t="str">
        <f>_xlfn.XLOOKUP(C1166, Content!A:A, Content!C:C, "NONE")</f>
        <v>Kannada</v>
      </c>
      <c r="E1166" s="9" t="str">
        <f>_xlfn.XLOOKUP(C1166, Content!A:A, Content!D:D, "NONE")</f>
        <v>Action</v>
      </c>
    </row>
    <row r="1167" spans="1:5" x14ac:dyDescent="0.3">
      <c r="A1167" s="9">
        <v>10109</v>
      </c>
      <c r="B1167" s="10">
        <v>44652</v>
      </c>
      <c r="C1167" s="9" t="str">
        <v>a48a202b</v>
      </c>
      <c r="D1167" s="9" t="str">
        <f>_xlfn.XLOOKUP(C1167, Content!A:A, Content!C:C, "NONE")</f>
        <v>Telugu</v>
      </c>
      <c r="E1167" s="9" t="str">
        <f>_xlfn.XLOOKUP(C1167, Content!A:A, Content!D:D, "NONE")</f>
        <v>Drama</v>
      </c>
    </row>
    <row r="1168" spans="1:5" x14ac:dyDescent="0.3">
      <c r="A1168" s="9">
        <v>10109</v>
      </c>
      <c r="B1168" s="10">
        <v>44652</v>
      </c>
      <c r="C1168" s="9" t="str">
        <v>b142e834</v>
      </c>
      <c r="D1168" s="9" t="str">
        <f>_xlfn.XLOOKUP(C1168, Content!A:A, Content!C:C, "NONE")</f>
        <v>Hindi</v>
      </c>
      <c r="E1168" s="9" t="str">
        <f>_xlfn.XLOOKUP(C1168, Content!A:A, Content!D:D, "NONE")</f>
        <v>Documentary</v>
      </c>
    </row>
    <row r="1169" spans="1:5" x14ac:dyDescent="0.3">
      <c r="A1169" s="9">
        <v>10109</v>
      </c>
      <c r="B1169" s="10">
        <v>44866</v>
      </c>
      <c r="C1169" s="9" t="str">
        <v>9c8c4c67</v>
      </c>
      <c r="D1169" s="9" t="str">
        <f>_xlfn.XLOOKUP(C1169, Content!A:A, Content!C:C, "NONE")</f>
        <v>English</v>
      </c>
      <c r="E1169" s="9" t="str">
        <f>_xlfn.XLOOKUP(C1169, Content!A:A, Content!D:D, "NONE")</f>
        <v>Horror</v>
      </c>
    </row>
    <row r="1170" spans="1:5" x14ac:dyDescent="0.3">
      <c r="A1170" s="9">
        <v>10109</v>
      </c>
      <c r="B1170" s="10">
        <v>45474</v>
      </c>
      <c r="C1170" s="9" t="str">
        <v>ae026103</v>
      </c>
      <c r="D1170" s="9" t="str">
        <f>_xlfn.XLOOKUP(C1170, Content!A:A, Content!C:C, "NONE")</f>
        <v>Kannada</v>
      </c>
      <c r="E1170" s="9" t="str">
        <f>_xlfn.XLOOKUP(C1170, Content!A:A, Content!D:D, "NONE")</f>
        <v>Comedy</v>
      </c>
    </row>
    <row r="1171" spans="1:5" x14ac:dyDescent="0.3">
      <c r="A1171" s="9">
        <v>10109</v>
      </c>
      <c r="B1171" s="10">
        <v>45108</v>
      </c>
      <c r="C1171" s="9" t="str">
        <v>2fa395f5</v>
      </c>
      <c r="D1171" s="9" t="str">
        <f>_xlfn.XLOOKUP(C1171, Content!A:A, Content!C:C, "NONE")</f>
        <v>Telugu</v>
      </c>
      <c r="E1171" s="9" t="str">
        <f>_xlfn.XLOOKUP(C1171, Content!A:A, Content!D:D, "NONE")</f>
        <v>Action</v>
      </c>
    </row>
    <row r="1172" spans="1:5" x14ac:dyDescent="0.3">
      <c r="A1172" s="9">
        <v>10110</v>
      </c>
      <c r="B1172" s="10">
        <v>45139</v>
      </c>
      <c r="C1172" s="9" t="str">
        <v>2560b2d1</v>
      </c>
      <c r="D1172" s="9" t="str">
        <f>_xlfn.XLOOKUP(C1172, Content!A:A, Content!C:C, "NONE")</f>
        <v>Telugu</v>
      </c>
      <c r="E1172" s="9" t="str">
        <f>_xlfn.XLOOKUP(C1172, Content!A:A, Content!D:D, "NONE")</f>
        <v>Action</v>
      </c>
    </row>
    <row r="1173" spans="1:5" x14ac:dyDescent="0.3">
      <c r="A1173" s="9">
        <v>10110</v>
      </c>
      <c r="B1173" s="10">
        <v>45474</v>
      </c>
      <c r="C1173" s="9" t="str">
        <v>6148f50b</v>
      </c>
      <c r="D1173" s="9" t="str">
        <f>_xlfn.XLOOKUP(C1173, Content!A:A, Content!C:C, "NONE")</f>
        <v>Tamil</v>
      </c>
      <c r="E1173" s="9" t="str">
        <f>_xlfn.XLOOKUP(C1173, Content!A:A, Content!D:D, "NONE")</f>
        <v>Comedy</v>
      </c>
    </row>
    <row r="1174" spans="1:5" x14ac:dyDescent="0.3">
      <c r="A1174" s="9">
        <v>10110</v>
      </c>
      <c r="B1174" s="10">
        <v>44562</v>
      </c>
      <c r="C1174" s="9" t="str">
        <v>92becfc7</v>
      </c>
      <c r="D1174" s="9" t="str">
        <f>_xlfn.XLOOKUP(C1174, Content!A:A, Content!C:C, "NONE")</f>
        <v>Hindi</v>
      </c>
      <c r="E1174" s="9" t="str">
        <f>_xlfn.XLOOKUP(C1174, Content!A:A, Content!D:D, "NONE")</f>
        <v>Sci-Fi</v>
      </c>
    </row>
    <row r="1175" spans="1:5" x14ac:dyDescent="0.3">
      <c r="A1175" s="9">
        <v>10110</v>
      </c>
      <c r="B1175" s="10">
        <v>45383</v>
      </c>
      <c r="C1175" s="9" t="str">
        <v>3abe3a47</v>
      </c>
      <c r="D1175" s="9" t="str">
        <f>_xlfn.XLOOKUP(C1175, Content!A:A, Content!C:C, "NONE")</f>
        <v>English</v>
      </c>
      <c r="E1175" s="9" t="str">
        <f>_xlfn.XLOOKUP(C1175, Content!A:A, Content!D:D, "NONE")</f>
        <v>Romance</v>
      </c>
    </row>
    <row r="1176" spans="1:5" x14ac:dyDescent="0.3">
      <c r="A1176" s="9">
        <v>10110</v>
      </c>
      <c r="B1176" s="10">
        <v>44896</v>
      </c>
      <c r="C1176" s="9" t="str">
        <v>fc3255a1</v>
      </c>
      <c r="D1176" s="9" t="str">
        <f>_xlfn.XLOOKUP(C1176, Content!A:A, Content!C:C, "NONE")</f>
        <v>English</v>
      </c>
      <c r="E1176" s="9" t="str">
        <f>_xlfn.XLOOKUP(C1176, Content!A:A, Content!D:D, "NONE")</f>
        <v>Horror</v>
      </c>
    </row>
    <row r="1177" spans="1:5" x14ac:dyDescent="0.3">
      <c r="A1177" s="9">
        <v>10110</v>
      </c>
      <c r="B1177" s="10">
        <v>45323</v>
      </c>
      <c r="C1177" s="9" t="str">
        <v>6d98c117</v>
      </c>
      <c r="D1177" s="9" t="str">
        <f>_xlfn.XLOOKUP(C1177, Content!A:A, Content!C:C, "NONE")</f>
        <v>English</v>
      </c>
      <c r="E1177" s="9" t="str">
        <f>_xlfn.XLOOKUP(C1177, Content!A:A, Content!D:D, "NONE")</f>
        <v>Action</v>
      </c>
    </row>
    <row r="1178" spans="1:5" x14ac:dyDescent="0.3">
      <c r="A1178" s="9">
        <v>10111</v>
      </c>
      <c r="B1178" s="10">
        <v>45292</v>
      </c>
      <c r="C1178" s="9" t="str">
        <v>2e190b5a</v>
      </c>
      <c r="D1178" s="9" t="str">
        <f>_xlfn.XLOOKUP(C1178, Content!A:A, Content!C:C, "NONE")</f>
        <v>Tamil</v>
      </c>
      <c r="E1178" s="9" t="str">
        <f>_xlfn.XLOOKUP(C1178, Content!A:A, Content!D:D, "NONE")</f>
        <v>Drama</v>
      </c>
    </row>
    <row r="1179" spans="1:5" x14ac:dyDescent="0.3">
      <c r="A1179" s="9">
        <v>10111</v>
      </c>
      <c r="B1179" s="10">
        <v>44774</v>
      </c>
      <c r="C1179" s="9" t="str">
        <v>b9f74c1c</v>
      </c>
      <c r="D1179" s="9" t="str">
        <f>_xlfn.XLOOKUP(C1179, Content!A:A, Content!C:C, "NONE")</f>
        <v>Malayalam</v>
      </c>
      <c r="E1179" s="9" t="str">
        <f>_xlfn.XLOOKUP(C1179, Content!A:A, Content!D:D, "NONE")</f>
        <v>Comedy</v>
      </c>
    </row>
    <row r="1180" spans="1:5" x14ac:dyDescent="0.3">
      <c r="A1180" s="9">
        <v>10111</v>
      </c>
      <c r="B1180" s="10">
        <v>45474</v>
      </c>
      <c r="C1180" s="9" t="str">
        <v>fda707e0</v>
      </c>
      <c r="D1180" s="9" t="str">
        <f>_xlfn.XLOOKUP(C1180, Content!A:A, Content!C:C, "NONE")</f>
        <v>Tamil</v>
      </c>
      <c r="E1180" s="9" t="str">
        <f>_xlfn.XLOOKUP(C1180, Content!A:A, Content!D:D, "NONE")</f>
        <v>Documentary</v>
      </c>
    </row>
    <row r="1181" spans="1:5" x14ac:dyDescent="0.3">
      <c r="A1181" s="9">
        <v>10111</v>
      </c>
      <c r="B1181" s="10">
        <v>45383</v>
      </c>
      <c r="C1181" s="9" t="str">
        <v>34ac25b9</v>
      </c>
      <c r="D1181" s="9" t="str">
        <f>_xlfn.XLOOKUP(C1181, Content!A:A, Content!C:C, "NONE")</f>
        <v>Kannada</v>
      </c>
      <c r="E1181" s="9" t="str">
        <f>_xlfn.XLOOKUP(C1181, Content!A:A, Content!D:D, "NONE")</f>
        <v>Documentary</v>
      </c>
    </row>
    <row r="1182" spans="1:5" x14ac:dyDescent="0.3">
      <c r="A1182" s="9">
        <v>10111</v>
      </c>
      <c r="B1182" s="10">
        <v>44682</v>
      </c>
      <c r="C1182" s="9" t="str">
        <v>cc9d9893</v>
      </c>
      <c r="D1182" s="9" t="str">
        <f>_xlfn.XLOOKUP(C1182, Content!A:A, Content!C:C, "NONE")</f>
        <v>Malayalam</v>
      </c>
      <c r="E1182" s="9" t="str">
        <f>_xlfn.XLOOKUP(C1182, Content!A:A, Content!D:D, "NONE")</f>
        <v>Action</v>
      </c>
    </row>
    <row r="1183" spans="1:5" x14ac:dyDescent="0.3">
      <c r="A1183" s="9">
        <v>10111</v>
      </c>
      <c r="B1183" s="10">
        <v>45627</v>
      </c>
      <c r="C1183" s="9" t="str">
        <v>75fa1246</v>
      </c>
      <c r="D1183" s="9" t="str">
        <f>_xlfn.XLOOKUP(C1183, Content!A:A, Content!C:C, "NONE")</f>
        <v>Tamil</v>
      </c>
      <c r="E1183" s="9" t="str">
        <f>_xlfn.XLOOKUP(C1183, Content!A:A, Content!D:D, "NONE")</f>
        <v>Documentary</v>
      </c>
    </row>
    <row r="1184" spans="1:5" x14ac:dyDescent="0.3">
      <c r="A1184" s="9">
        <v>10111</v>
      </c>
      <c r="B1184" s="10">
        <v>45597</v>
      </c>
      <c r="C1184" s="9" t="str">
        <v>5c52d1ad</v>
      </c>
      <c r="D1184" s="9" t="str">
        <f>_xlfn.XLOOKUP(C1184, Content!A:A, Content!C:C, "NONE")</f>
        <v>Telugu</v>
      </c>
      <c r="E1184" s="9" t="str">
        <f>_xlfn.XLOOKUP(C1184, Content!A:A, Content!D:D, "NONE")</f>
        <v>Comedy</v>
      </c>
    </row>
    <row r="1185" spans="1:5" x14ac:dyDescent="0.3">
      <c r="A1185" s="9">
        <v>10111</v>
      </c>
      <c r="B1185" s="10">
        <v>44896</v>
      </c>
      <c r="C1185" s="9" t="str">
        <v>19351768</v>
      </c>
      <c r="D1185" s="9" t="str">
        <f>_xlfn.XLOOKUP(C1185, Content!A:A, Content!C:C, "NONE")</f>
        <v>Malayalam</v>
      </c>
      <c r="E1185" s="9" t="str">
        <f>_xlfn.XLOOKUP(C1185, Content!A:A, Content!D:D, "NONE")</f>
        <v>Thriller</v>
      </c>
    </row>
    <row r="1186" spans="1:5" x14ac:dyDescent="0.3">
      <c r="A1186" s="9">
        <v>10111</v>
      </c>
      <c r="B1186" s="10">
        <v>44621</v>
      </c>
      <c r="C1186" s="9" t="str">
        <v>586db896</v>
      </c>
      <c r="D1186" s="9" t="str">
        <f>_xlfn.XLOOKUP(C1186, Content!A:A, Content!C:C, "NONE")</f>
        <v>Tamil</v>
      </c>
      <c r="E1186" s="9" t="str">
        <f>_xlfn.XLOOKUP(C1186, Content!A:A, Content!D:D, "NONE")</f>
        <v>Sci-Fi</v>
      </c>
    </row>
    <row r="1187" spans="1:5" x14ac:dyDescent="0.3">
      <c r="A1187" s="9">
        <v>10111</v>
      </c>
      <c r="B1187" s="10">
        <v>45627</v>
      </c>
      <c r="C1187" s="9" t="str">
        <v>2f9c6d63</v>
      </c>
      <c r="D1187" s="9" t="str">
        <f>_xlfn.XLOOKUP(C1187, Content!A:A, Content!C:C, "NONE")</f>
        <v>Tamil</v>
      </c>
      <c r="E1187" s="9" t="str">
        <f>_xlfn.XLOOKUP(C1187, Content!A:A, Content!D:D, "NONE")</f>
        <v>Sci-Fi</v>
      </c>
    </row>
    <row r="1188" spans="1:5" x14ac:dyDescent="0.3">
      <c r="A1188" s="9">
        <v>10111</v>
      </c>
      <c r="B1188" s="10">
        <v>45139</v>
      </c>
      <c r="C1188" s="9" t="str">
        <v>39c8c16a</v>
      </c>
      <c r="D1188" s="9" t="str">
        <f>_xlfn.XLOOKUP(C1188, Content!A:A, Content!C:C, "NONE")</f>
        <v>Malayalam</v>
      </c>
      <c r="E1188" s="9" t="str">
        <f>_xlfn.XLOOKUP(C1188, Content!A:A, Content!D:D, "NONE")</f>
        <v>Drama</v>
      </c>
    </row>
    <row r="1189" spans="1:5" x14ac:dyDescent="0.3">
      <c r="A1189" s="9">
        <v>10111</v>
      </c>
      <c r="B1189" s="10">
        <v>44562</v>
      </c>
      <c r="C1189" s="9" t="str">
        <v>0be1e40e</v>
      </c>
      <c r="D1189" s="9" t="str">
        <f>_xlfn.XLOOKUP(C1189, Content!A:A, Content!C:C, "NONE")</f>
        <v>Telugu</v>
      </c>
      <c r="E1189" s="9" t="str">
        <f>_xlfn.XLOOKUP(C1189, Content!A:A, Content!D:D, "NONE")</f>
        <v>Drama</v>
      </c>
    </row>
    <row r="1190" spans="1:5" x14ac:dyDescent="0.3">
      <c r="A1190" s="9">
        <v>10112</v>
      </c>
      <c r="B1190" s="10">
        <v>44621</v>
      </c>
      <c r="C1190" s="9" t="str">
        <v>7fd28e87</v>
      </c>
      <c r="D1190" s="9" t="str">
        <f>_xlfn.XLOOKUP(C1190, Content!A:A, Content!C:C, "NONE")</f>
        <v>Malayalam</v>
      </c>
      <c r="E1190" s="9" t="str">
        <f>_xlfn.XLOOKUP(C1190, Content!A:A, Content!D:D, "NONE")</f>
        <v>Romance</v>
      </c>
    </row>
    <row r="1191" spans="1:5" x14ac:dyDescent="0.3">
      <c r="A1191" s="9">
        <v>10112</v>
      </c>
      <c r="B1191" s="10">
        <v>44958</v>
      </c>
      <c r="C1191" s="9" t="str">
        <v>1b7fe76a</v>
      </c>
      <c r="D1191" s="9" t="str">
        <f>_xlfn.XLOOKUP(C1191, Content!A:A, Content!C:C, "NONE")</f>
        <v>Kannada</v>
      </c>
      <c r="E1191" s="9" t="str">
        <f>_xlfn.XLOOKUP(C1191, Content!A:A, Content!D:D, "NONE")</f>
        <v>Thriller</v>
      </c>
    </row>
    <row r="1192" spans="1:5" x14ac:dyDescent="0.3">
      <c r="A1192" s="9">
        <v>10112</v>
      </c>
      <c r="B1192" s="10">
        <v>45231</v>
      </c>
      <c r="C1192" s="9" t="str">
        <v>07976026</v>
      </c>
      <c r="D1192" s="9" t="str">
        <f>_xlfn.XLOOKUP(C1192, Content!A:A, Content!C:C, "NONE")</f>
        <v>Malayalam</v>
      </c>
      <c r="E1192" s="9" t="str">
        <f>_xlfn.XLOOKUP(C1192, Content!A:A, Content!D:D, "NONE")</f>
        <v>Drama</v>
      </c>
    </row>
    <row r="1193" spans="1:5" x14ac:dyDescent="0.3">
      <c r="A1193" s="9">
        <v>10112</v>
      </c>
      <c r="B1193" s="10">
        <v>44682</v>
      </c>
      <c r="C1193" s="9" t="str">
        <v>9452bf77</v>
      </c>
      <c r="D1193" s="9" t="str">
        <f>_xlfn.XLOOKUP(C1193, Content!A:A, Content!C:C, "NONE")</f>
        <v>English</v>
      </c>
      <c r="E1193" s="9" t="str">
        <f>_xlfn.XLOOKUP(C1193, Content!A:A, Content!D:D, "NONE")</f>
        <v>Horror</v>
      </c>
    </row>
    <row r="1194" spans="1:5" x14ac:dyDescent="0.3">
      <c r="A1194" s="9">
        <v>10112</v>
      </c>
      <c r="B1194" s="10">
        <v>44866</v>
      </c>
      <c r="C1194" s="9" t="str">
        <v>b9f74c1c</v>
      </c>
      <c r="D1194" s="9" t="str">
        <f>_xlfn.XLOOKUP(C1194, Content!A:A, Content!C:C, "NONE")</f>
        <v>Malayalam</v>
      </c>
      <c r="E1194" s="9" t="str">
        <f>_xlfn.XLOOKUP(C1194, Content!A:A, Content!D:D, "NONE")</f>
        <v>Comedy</v>
      </c>
    </row>
    <row r="1195" spans="1:5" x14ac:dyDescent="0.3">
      <c r="A1195" s="9">
        <v>10112</v>
      </c>
      <c r="B1195" s="10">
        <v>45383</v>
      </c>
      <c r="C1195" s="9" t="str">
        <v>9c8c4c67</v>
      </c>
      <c r="D1195" s="9" t="str">
        <f>_xlfn.XLOOKUP(C1195, Content!A:A, Content!C:C, "NONE")</f>
        <v>English</v>
      </c>
      <c r="E1195" s="9" t="str">
        <f>_xlfn.XLOOKUP(C1195, Content!A:A, Content!D:D, "NONE")</f>
        <v>Horror</v>
      </c>
    </row>
    <row r="1196" spans="1:5" x14ac:dyDescent="0.3">
      <c r="A1196" s="9">
        <v>10112</v>
      </c>
      <c r="B1196" s="10">
        <v>45078</v>
      </c>
      <c r="C1196" s="9" t="str">
        <v>74c9ff93</v>
      </c>
      <c r="D1196" s="9" t="str">
        <f>_xlfn.XLOOKUP(C1196, Content!A:A, Content!C:C, "NONE")</f>
        <v>English</v>
      </c>
      <c r="E1196" s="9" t="str">
        <f>_xlfn.XLOOKUP(C1196, Content!A:A, Content!D:D, "NONE")</f>
        <v>Horror</v>
      </c>
    </row>
    <row r="1197" spans="1:5" x14ac:dyDescent="0.3">
      <c r="A1197" s="9">
        <v>10112</v>
      </c>
      <c r="B1197" s="10">
        <v>45170</v>
      </c>
      <c r="C1197" s="9" t="str">
        <v>f83fb848</v>
      </c>
      <c r="D1197" s="9" t="str">
        <f>_xlfn.XLOOKUP(C1197, Content!A:A, Content!C:C, "NONE")</f>
        <v>Malayalam</v>
      </c>
      <c r="E1197" s="9" t="str">
        <f>_xlfn.XLOOKUP(C1197, Content!A:A, Content!D:D, "NONE")</f>
        <v>Sci-Fi</v>
      </c>
    </row>
    <row r="1198" spans="1:5" x14ac:dyDescent="0.3">
      <c r="A1198" s="9">
        <v>10112</v>
      </c>
      <c r="B1198" s="10">
        <v>45078</v>
      </c>
      <c r="C1198" s="9" t="str">
        <v>c5000cc1</v>
      </c>
      <c r="D1198" s="9" t="str">
        <f>_xlfn.XLOOKUP(C1198, Content!A:A, Content!C:C, "NONE")</f>
        <v>Malayalam</v>
      </c>
      <c r="E1198" s="9" t="str">
        <f>_xlfn.XLOOKUP(C1198, Content!A:A, Content!D:D, "NONE")</f>
        <v>Comedy</v>
      </c>
    </row>
    <row r="1199" spans="1:5" x14ac:dyDescent="0.3">
      <c r="A1199" s="9">
        <v>10112</v>
      </c>
      <c r="B1199" s="10">
        <v>45200</v>
      </c>
      <c r="C1199" s="9" t="str">
        <v>a48a202b</v>
      </c>
      <c r="D1199" s="9" t="str">
        <f>_xlfn.XLOOKUP(C1199, Content!A:A, Content!C:C, "NONE")</f>
        <v>Telugu</v>
      </c>
      <c r="E1199" s="9" t="str">
        <f>_xlfn.XLOOKUP(C1199, Content!A:A, Content!D:D, "NONE")</f>
        <v>Drama</v>
      </c>
    </row>
    <row r="1200" spans="1:5" x14ac:dyDescent="0.3">
      <c r="A1200" s="9">
        <v>10112</v>
      </c>
      <c r="B1200" s="10">
        <v>44986</v>
      </c>
      <c r="C1200" s="9" t="str">
        <v>10101146</v>
      </c>
      <c r="D1200" s="9" t="str">
        <f>_xlfn.XLOOKUP(C1200, Content!A:A, Content!C:C, "NONE")</f>
        <v>Telugu</v>
      </c>
      <c r="E1200" s="9" t="str">
        <f>_xlfn.XLOOKUP(C1200, Content!A:A, Content!D:D, "NONE")</f>
        <v>Comedy</v>
      </c>
    </row>
    <row r="1201" spans="1:5" x14ac:dyDescent="0.3">
      <c r="A1201" s="9">
        <v>10112</v>
      </c>
      <c r="B1201" s="10">
        <v>45292</v>
      </c>
      <c r="C1201" s="9" t="str">
        <v>6fc6d737</v>
      </c>
      <c r="D1201" s="9" t="str">
        <f>_xlfn.XLOOKUP(C1201, Content!A:A, Content!C:C, "NONE")</f>
        <v>Malayalam</v>
      </c>
      <c r="E1201" s="9" t="str">
        <f>_xlfn.XLOOKUP(C1201, Content!A:A, Content!D:D, "NONE")</f>
        <v>Comedy</v>
      </c>
    </row>
    <row r="1202" spans="1:5" x14ac:dyDescent="0.3">
      <c r="A1202" s="9">
        <v>10112</v>
      </c>
      <c r="B1202" s="10">
        <v>45505</v>
      </c>
      <c r="C1202" s="9" t="str">
        <v>67b09f1b</v>
      </c>
      <c r="D1202" s="9" t="str">
        <f>_xlfn.XLOOKUP(C1202, Content!A:A, Content!C:C, "NONE")</f>
        <v>English</v>
      </c>
      <c r="E1202" s="9" t="str">
        <f>_xlfn.XLOOKUP(C1202, Content!A:A, Content!D:D, "NONE")</f>
        <v>Horror</v>
      </c>
    </row>
    <row r="1203" spans="1:5" x14ac:dyDescent="0.3">
      <c r="A1203" s="9">
        <v>10113</v>
      </c>
      <c r="B1203" s="10">
        <v>44896</v>
      </c>
      <c r="C1203" s="9" t="str">
        <v>d6e6f4af</v>
      </c>
      <c r="D1203" s="9" t="str">
        <f>_xlfn.XLOOKUP(C1203, Content!A:A, Content!C:C, "NONE")</f>
        <v>Malayalam</v>
      </c>
      <c r="E1203" s="9" t="str">
        <f>_xlfn.XLOOKUP(C1203, Content!A:A, Content!D:D, "NONE")</f>
        <v>Action</v>
      </c>
    </row>
    <row r="1204" spans="1:5" x14ac:dyDescent="0.3">
      <c r="A1204" s="9">
        <v>10113</v>
      </c>
      <c r="B1204" s="10">
        <v>45474</v>
      </c>
      <c r="C1204" s="9" t="str">
        <v>7fc77e90</v>
      </c>
      <c r="D1204" s="9" t="str">
        <f>_xlfn.XLOOKUP(C1204, Content!A:A, Content!C:C, "NONE")</f>
        <v>Malayalam</v>
      </c>
      <c r="E1204" s="9" t="str">
        <f>_xlfn.XLOOKUP(C1204, Content!A:A, Content!D:D, "NONE")</f>
        <v>Romance</v>
      </c>
    </row>
    <row r="1205" spans="1:5" x14ac:dyDescent="0.3">
      <c r="A1205" s="9">
        <v>10113</v>
      </c>
      <c r="B1205" s="10">
        <v>44805</v>
      </c>
      <c r="C1205" s="9" t="str">
        <v>c5000cc1</v>
      </c>
      <c r="D1205" s="9" t="str">
        <f>_xlfn.XLOOKUP(C1205, Content!A:A, Content!C:C, "NONE")</f>
        <v>Malayalam</v>
      </c>
      <c r="E1205" s="9" t="str">
        <f>_xlfn.XLOOKUP(C1205, Content!A:A, Content!D:D, "NONE")</f>
        <v>Comedy</v>
      </c>
    </row>
    <row r="1206" spans="1:5" x14ac:dyDescent="0.3">
      <c r="A1206" s="9">
        <v>10113</v>
      </c>
      <c r="B1206" s="10">
        <v>45261</v>
      </c>
      <c r="C1206" s="9" t="str">
        <v>67b09f1b</v>
      </c>
      <c r="D1206" s="9" t="str">
        <f>_xlfn.XLOOKUP(C1206, Content!A:A, Content!C:C, "NONE")</f>
        <v>English</v>
      </c>
      <c r="E1206" s="9" t="str">
        <f>_xlfn.XLOOKUP(C1206, Content!A:A, Content!D:D, "NONE")</f>
        <v>Horror</v>
      </c>
    </row>
    <row r="1207" spans="1:5" x14ac:dyDescent="0.3">
      <c r="A1207" s="9">
        <v>10113</v>
      </c>
      <c r="B1207" s="10">
        <v>45413</v>
      </c>
      <c r="C1207" s="9" t="str">
        <v>fc3255a1</v>
      </c>
      <c r="D1207" s="9" t="str">
        <f>_xlfn.XLOOKUP(C1207, Content!A:A, Content!C:C, "NONE")</f>
        <v>English</v>
      </c>
      <c r="E1207" s="9" t="str">
        <f>_xlfn.XLOOKUP(C1207, Content!A:A, Content!D:D, "NONE")</f>
        <v>Horror</v>
      </c>
    </row>
    <row r="1208" spans="1:5" x14ac:dyDescent="0.3">
      <c r="A1208" s="9">
        <v>10113</v>
      </c>
      <c r="B1208" s="10">
        <v>45383</v>
      </c>
      <c r="C1208" s="9" t="str">
        <v>607da286</v>
      </c>
      <c r="D1208" s="9" t="str">
        <f>_xlfn.XLOOKUP(C1208, Content!A:A, Content!C:C, "NONE")</f>
        <v>Kannada</v>
      </c>
      <c r="E1208" s="9" t="str">
        <f>_xlfn.XLOOKUP(C1208, Content!A:A, Content!D:D, "NONE")</f>
        <v>Drama</v>
      </c>
    </row>
    <row r="1209" spans="1:5" x14ac:dyDescent="0.3">
      <c r="A1209" s="9">
        <v>10113</v>
      </c>
      <c r="B1209" s="10">
        <v>45352</v>
      </c>
      <c r="C1209" s="9" t="str">
        <v>9c8c4c67</v>
      </c>
      <c r="D1209" s="9" t="str">
        <f>_xlfn.XLOOKUP(C1209, Content!A:A, Content!C:C, "NONE")</f>
        <v>English</v>
      </c>
      <c r="E1209" s="9" t="str">
        <f>_xlfn.XLOOKUP(C1209, Content!A:A, Content!D:D, "NONE")</f>
        <v>Horror</v>
      </c>
    </row>
    <row r="1210" spans="1:5" x14ac:dyDescent="0.3">
      <c r="A1210" s="9">
        <v>10113</v>
      </c>
      <c r="B1210" s="10">
        <v>44713</v>
      </c>
      <c r="C1210" s="9" t="str">
        <v>92becfc7</v>
      </c>
      <c r="D1210" s="9" t="str">
        <f>_xlfn.XLOOKUP(C1210, Content!A:A, Content!C:C, "NONE")</f>
        <v>Hindi</v>
      </c>
      <c r="E1210" s="9" t="str">
        <f>_xlfn.XLOOKUP(C1210, Content!A:A, Content!D:D, "NONE")</f>
        <v>Sci-Fi</v>
      </c>
    </row>
    <row r="1211" spans="1:5" x14ac:dyDescent="0.3">
      <c r="A1211" s="9">
        <v>10113</v>
      </c>
      <c r="B1211" s="10">
        <v>45627</v>
      </c>
      <c r="C1211" s="9" t="str">
        <v>618d5c47</v>
      </c>
      <c r="D1211" s="9" t="str">
        <f>_xlfn.XLOOKUP(C1211, Content!A:A, Content!C:C, "NONE")</f>
        <v>Hindi</v>
      </c>
      <c r="E1211" s="9" t="str">
        <f>_xlfn.XLOOKUP(C1211, Content!A:A, Content!D:D, "NONE")</f>
        <v>Documentary</v>
      </c>
    </row>
    <row r="1212" spans="1:5" x14ac:dyDescent="0.3">
      <c r="A1212" s="9">
        <v>10114</v>
      </c>
      <c r="B1212" s="10">
        <v>45383</v>
      </c>
      <c r="C1212" s="9" t="str">
        <v>10101146</v>
      </c>
      <c r="D1212" s="9" t="str">
        <f>_xlfn.XLOOKUP(C1212, Content!A:A, Content!C:C, "NONE")</f>
        <v>Telugu</v>
      </c>
      <c r="E1212" s="9" t="str">
        <f>_xlfn.XLOOKUP(C1212, Content!A:A, Content!D:D, "NONE")</f>
        <v>Comedy</v>
      </c>
    </row>
    <row r="1213" spans="1:5" x14ac:dyDescent="0.3">
      <c r="A1213" s="9">
        <v>10114</v>
      </c>
      <c r="B1213" s="10">
        <v>45413</v>
      </c>
      <c r="C1213" s="9" t="str">
        <v>b72e97f6</v>
      </c>
      <c r="D1213" s="9" t="str">
        <f>_xlfn.XLOOKUP(C1213, Content!A:A, Content!C:C, "NONE")</f>
        <v>Hindi</v>
      </c>
      <c r="E1213" s="9" t="str">
        <f>_xlfn.XLOOKUP(C1213, Content!A:A, Content!D:D, "NONE")</f>
        <v>Action</v>
      </c>
    </row>
    <row r="1214" spans="1:5" x14ac:dyDescent="0.3">
      <c r="A1214" s="9">
        <v>10114</v>
      </c>
      <c r="B1214" s="10">
        <v>45261</v>
      </c>
      <c r="C1214" s="9" t="str">
        <v>cc777b0c</v>
      </c>
      <c r="D1214" s="9" t="str">
        <f>_xlfn.XLOOKUP(C1214, Content!A:A, Content!C:C, "NONE")</f>
        <v>Hindi</v>
      </c>
      <c r="E1214" s="9" t="str">
        <f>_xlfn.XLOOKUP(C1214, Content!A:A, Content!D:D, "NONE")</f>
        <v>Thriller</v>
      </c>
    </row>
    <row r="1215" spans="1:5" x14ac:dyDescent="0.3">
      <c r="A1215" s="9">
        <v>10114</v>
      </c>
      <c r="B1215" s="10">
        <v>45505</v>
      </c>
      <c r="C1215" s="9" t="str">
        <v>a48a202b</v>
      </c>
      <c r="D1215" s="9" t="str">
        <f>_xlfn.XLOOKUP(C1215, Content!A:A, Content!C:C, "NONE")</f>
        <v>Telugu</v>
      </c>
      <c r="E1215" s="9" t="str">
        <f>_xlfn.XLOOKUP(C1215, Content!A:A, Content!D:D, "NONE")</f>
        <v>Drama</v>
      </c>
    </row>
    <row r="1216" spans="1:5" x14ac:dyDescent="0.3">
      <c r="A1216" s="9">
        <v>10114</v>
      </c>
      <c r="B1216" s="10">
        <v>45017</v>
      </c>
      <c r="C1216" s="9" t="str">
        <v>30bb7728</v>
      </c>
      <c r="D1216" s="9" t="str">
        <f>_xlfn.XLOOKUP(C1216, Content!A:A, Content!C:C, "NONE")</f>
        <v>Tamil</v>
      </c>
      <c r="E1216" s="9" t="str">
        <f>_xlfn.XLOOKUP(C1216, Content!A:A, Content!D:D, "NONE")</f>
        <v>Documentary</v>
      </c>
    </row>
    <row r="1217" spans="1:5" x14ac:dyDescent="0.3">
      <c r="A1217" s="9">
        <v>10114</v>
      </c>
      <c r="B1217" s="10">
        <v>45108</v>
      </c>
      <c r="C1217" s="9" t="str">
        <v>18f2ed16</v>
      </c>
      <c r="D1217" s="9" t="str">
        <f>_xlfn.XLOOKUP(C1217, Content!A:A, Content!C:C, "NONE")</f>
        <v>Malayalam</v>
      </c>
      <c r="E1217" s="9" t="str">
        <f>_xlfn.XLOOKUP(C1217, Content!A:A, Content!D:D, "NONE")</f>
        <v>Comedy</v>
      </c>
    </row>
    <row r="1218" spans="1:5" x14ac:dyDescent="0.3">
      <c r="A1218" s="9">
        <v>10114</v>
      </c>
      <c r="B1218" s="10">
        <v>45139</v>
      </c>
      <c r="C1218" s="9" t="str">
        <v>4130ea10</v>
      </c>
      <c r="D1218" s="9" t="str">
        <f>_xlfn.XLOOKUP(C1218, Content!A:A, Content!C:C, "NONE")</f>
        <v>Kannada</v>
      </c>
      <c r="E1218" s="9" t="str">
        <f>_xlfn.XLOOKUP(C1218, Content!A:A, Content!D:D, "NONE")</f>
        <v>Horror</v>
      </c>
    </row>
    <row r="1219" spans="1:5" x14ac:dyDescent="0.3">
      <c r="A1219" s="9">
        <v>10114</v>
      </c>
      <c r="B1219" s="10">
        <v>45231</v>
      </c>
      <c r="C1219" s="9" t="str">
        <v>f1c74cb8</v>
      </c>
      <c r="D1219" s="9" t="str">
        <f>_xlfn.XLOOKUP(C1219, Content!A:A, Content!C:C, "NONE")</f>
        <v>Kannada</v>
      </c>
      <c r="E1219" s="9" t="str">
        <f>_xlfn.XLOOKUP(C1219, Content!A:A, Content!D:D, "NONE")</f>
        <v>Action</v>
      </c>
    </row>
    <row r="1220" spans="1:5" x14ac:dyDescent="0.3">
      <c r="A1220" s="9">
        <v>10114</v>
      </c>
      <c r="B1220" s="10">
        <v>45231</v>
      </c>
      <c r="C1220" s="9" t="str">
        <v>577b4107</v>
      </c>
      <c r="D1220" s="9" t="str">
        <f>_xlfn.XLOOKUP(C1220, Content!A:A, Content!C:C, "NONE")</f>
        <v>Malayalam</v>
      </c>
      <c r="E1220" s="9" t="str">
        <f>_xlfn.XLOOKUP(C1220, Content!A:A, Content!D:D, "NONE")</f>
        <v>Sci-Fi</v>
      </c>
    </row>
    <row r="1221" spans="1:5" x14ac:dyDescent="0.3">
      <c r="A1221" s="9">
        <v>10114</v>
      </c>
      <c r="B1221" s="10">
        <v>45231</v>
      </c>
      <c r="C1221" s="9" t="str">
        <v>2888a95e</v>
      </c>
      <c r="D1221" s="9" t="str">
        <f>_xlfn.XLOOKUP(C1221, Content!A:A, Content!C:C, "NONE")</f>
        <v>Tamil</v>
      </c>
      <c r="E1221" s="9" t="str">
        <f>_xlfn.XLOOKUP(C1221, Content!A:A, Content!D:D, "NONE")</f>
        <v>Documentary</v>
      </c>
    </row>
    <row r="1222" spans="1:5" x14ac:dyDescent="0.3">
      <c r="A1222" s="9">
        <v>10114</v>
      </c>
      <c r="B1222" s="10">
        <v>44713</v>
      </c>
      <c r="C1222" s="9" t="str">
        <v>75fa1246</v>
      </c>
      <c r="D1222" s="9" t="str">
        <f>_xlfn.XLOOKUP(C1222, Content!A:A, Content!C:C, "NONE")</f>
        <v>Tamil</v>
      </c>
      <c r="E1222" s="9" t="str">
        <f>_xlfn.XLOOKUP(C1222, Content!A:A, Content!D:D, "NONE")</f>
        <v>Documentary</v>
      </c>
    </row>
    <row r="1223" spans="1:5" x14ac:dyDescent="0.3">
      <c r="A1223" s="9">
        <v>10114</v>
      </c>
      <c r="B1223" s="10">
        <v>45505</v>
      </c>
      <c r="C1223" s="9" t="str">
        <v>c741736d</v>
      </c>
      <c r="D1223" s="9" t="str">
        <f>_xlfn.XLOOKUP(C1223, Content!A:A, Content!C:C, "NONE")</f>
        <v>English</v>
      </c>
      <c r="E1223" s="9" t="str">
        <f>_xlfn.XLOOKUP(C1223, Content!A:A, Content!D:D, "NONE")</f>
        <v>Romance</v>
      </c>
    </row>
    <row r="1224" spans="1:5" x14ac:dyDescent="0.3">
      <c r="A1224" s="9">
        <v>10115</v>
      </c>
      <c r="B1224" s="10">
        <v>44805</v>
      </c>
      <c r="C1224" s="9" t="str">
        <v>7bc7f2c7</v>
      </c>
      <c r="D1224" s="9" t="str">
        <f>_xlfn.XLOOKUP(C1224, Content!A:A, Content!C:C, "NONE")</f>
        <v>Tamil</v>
      </c>
      <c r="E1224" s="9" t="str">
        <f>_xlfn.XLOOKUP(C1224, Content!A:A, Content!D:D, "NONE")</f>
        <v>Drama</v>
      </c>
    </row>
    <row r="1225" spans="1:5" x14ac:dyDescent="0.3">
      <c r="A1225" s="9">
        <v>10115</v>
      </c>
      <c r="B1225" s="10">
        <v>44927</v>
      </c>
      <c r="C1225" s="9" t="str">
        <v>e9c2f251</v>
      </c>
      <c r="D1225" s="9" t="str">
        <f>_xlfn.XLOOKUP(C1225, Content!A:A, Content!C:C, "NONE")</f>
        <v>Telugu</v>
      </c>
      <c r="E1225" s="9" t="str">
        <f>_xlfn.XLOOKUP(C1225, Content!A:A, Content!D:D, "NONE")</f>
        <v>Sci-Fi</v>
      </c>
    </row>
    <row r="1226" spans="1:5" x14ac:dyDescent="0.3">
      <c r="A1226" s="9">
        <v>10115</v>
      </c>
      <c r="B1226" s="10">
        <v>45323</v>
      </c>
      <c r="C1226" s="9" t="str">
        <v>2e190b5a</v>
      </c>
      <c r="D1226" s="9" t="str">
        <f>_xlfn.XLOOKUP(C1226, Content!A:A, Content!C:C, "NONE")</f>
        <v>Tamil</v>
      </c>
      <c r="E1226" s="9" t="str">
        <f>_xlfn.XLOOKUP(C1226, Content!A:A, Content!D:D, "NONE")</f>
        <v>Drama</v>
      </c>
    </row>
    <row r="1227" spans="1:5" x14ac:dyDescent="0.3">
      <c r="A1227" s="9">
        <v>10115</v>
      </c>
      <c r="B1227" s="10">
        <v>44927</v>
      </c>
      <c r="C1227" s="9" t="str">
        <v>9787b7de</v>
      </c>
      <c r="D1227" s="9" t="str">
        <f>_xlfn.XLOOKUP(C1227, Content!A:A, Content!C:C, "NONE")</f>
        <v>Tamil</v>
      </c>
      <c r="E1227" s="9" t="str">
        <f>_xlfn.XLOOKUP(C1227, Content!A:A, Content!D:D, "NONE")</f>
        <v>Documentary</v>
      </c>
    </row>
    <row r="1228" spans="1:5" x14ac:dyDescent="0.3">
      <c r="A1228" s="9">
        <v>10115</v>
      </c>
      <c r="B1228" s="10">
        <v>45627</v>
      </c>
      <c r="C1228" s="9" t="str">
        <v>5b93d799</v>
      </c>
      <c r="D1228" s="9" t="str">
        <f>_xlfn.XLOOKUP(C1228, Content!A:A, Content!C:C, "NONE")</f>
        <v>English</v>
      </c>
      <c r="E1228" s="9" t="str">
        <f>_xlfn.XLOOKUP(C1228, Content!A:A, Content!D:D, "NONE")</f>
        <v>Drama</v>
      </c>
    </row>
    <row r="1229" spans="1:5" x14ac:dyDescent="0.3">
      <c r="A1229" s="9">
        <v>10115</v>
      </c>
      <c r="B1229" s="10">
        <v>45292</v>
      </c>
      <c r="C1229" s="9" t="str">
        <v>f82d44ce</v>
      </c>
      <c r="D1229" s="9" t="str">
        <f>_xlfn.XLOOKUP(C1229, Content!A:A, Content!C:C, "NONE")</f>
        <v>Telugu</v>
      </c>
      <c r="E1229" s="9" t="str">
        <f>_xlfn.XLOOKUP(C1229, Content!A:A, Content!D:D, "NONE")</f>
        <v>Sci-Fi</v>
      </c>
    </row>
    <row r="1230" spans="1:5" x14ac:dyDescent="0.3">
      <c r="A1230" s="9">
        <v>10115</v>
      </c>
      <c r="B1230" s="10">
        <v>44835</v>
      </c>
      <c r="C1230" s="9" t="str">
        <v>a48a202b</v>
      </c>
      <c r="D1230" s="9" t="str">
        <f>_xlfn.XLOOKUP(C1230, Content!A:A, Content!C:C, "NONE")</f>
        <v>Telugu</v>
      </c>
      <c r="E1230" s="9" t="str">
        <f>_xlfn.XLOOKUP(C1230, Content!A:A, Content!D:D, "NONE")</f>
        <v>Drama</v>
      </c>
    </row>
    <row r="1231" spans="1:5" x14ac:dyDescent="0.3">
      <c r="A1231" s="9">
        <v>10115</v>
      </c>
      <c r="B1231" s="10">
        <v>45200</v>
      </c>
      <c r="C1231" s="9" t="str">
        <v>7fc77e90</v>
      </c>
      <c r="D1231" s="9" t="str">
        <f>_xlfn.XLOOKUP(C1231, Content!A:A, Content!C:C, "NONE")</f>
        <v>Malayalam</v>
      </c>
      <c r="E1231" s="9" t="str">
        <f>_xlfn.XLOOKUP(C1231, Content!A:A, Content!D:D, "NONE")</f>
        <v>Romance</v>
      </c>
    </row>
    <row r="1232" spans="1:5" x14ac:dyDescent="0.3">
      <c r="A1232" s="9">
        <v>10115</v>
      </c>
      <c r="B1232" s="10">
        <v>45474</v>
      </c>
      <c r="C1232" s="9" t="str">
        <v>982b8061</v>
      </c>
      <c r="D1232" s="9" t="str">
        <f>_xlfn.XLOOKUP(C1232, Content!A:A, Content!C:C, "NONE")</f>
        <v>Malayalam</v>
      </c>
      <c r="E1232" s="9" t="str">
        <f>_xlfn.XLOOKUP(C1232, Content!A:A, Content!D:D, "NONE")</f>
        <v>Comedy</v>
      </c>
    </row>
    <row r="1233" spans="1:5" x14ac:dyDescent="0.3">
      <c r="A1233" s="9">
        <v>10115</v>
      </c>
      <c r="B1233" s="10">
        <v>45017</v>
      </c>
      <c r="C1233" s="9" t="str">
        <v>7fd28e87</v>
      </c>
      <c r="D1233" s="9" t="str">
        <f>_xlfn.XLOOKUP(C1233, Content!A:A, Content!C:C, "NONE")</f>
        <v>Malayalam</v>
      </c>
      <c r="E1233" s="9" t="str">
        <f>_xlfn.XLOOKUP(C1233, Content!A:A, Content!D:D, "NONE")</f>
        <v>Romance</v>
      </c>
    </row>
    <row r="1234" spans="1:5" x14ac:dyDescent="0.3">
      <c r="A1234" s="9">
        <v>10115</v>
      </c>
      <c r="B1234" s="10">
        <v>44774</v>
      </c>
      <c r="C1234" s="9" t="str">
        <v>2f9c6d63</v>
      </c>
      <c r="D1234" s="9" t="str">
        <f>_xlfn.XLOOKUP(C1234, Content!A:A, Content!C:C, "NONE")</f>
        <v>Tamil</v>
      </c>
      <c r="E1234" s="9" t="str">
        <f>_xlfn.XLOOKUP(C1234, Content!A:A, Content!D:D, "NONE")</f>
        <v>Sci-Fi</v>
      </c>
    </row>
    <row r="1235" spans="1:5" x14ac:dyDescent="0.3">
      <c r="A1235" s="9">
        <v>10115</v>
      </c>
      <c r="B1235" s="10">
        <v>45474</v>
      </c>
      <c r="C1235" s="9" t="str">
        <v>6cec19a5</v>
      </c>
      <c r="D1235" s="9" t="str">
        <f>_xlfn.XLOOKUP(C1235, Content!A:A, Content!C:C, "NONE")</f>
        <v>Malayalam</v>
      </c>
      <c r="E1235" s="9" t="str">
        <f>_xlfn.XLOOKUP(C1235, Content!A:A, Content!D:D, "NONE")</f>
        <v>Drama</v>
      </c>
    </row>
    <row r="1236" spans="1:5" x14ac:dyDescent="0.3">
      <c r="A1236" s="9">
        <v>10116</v>
      </c>
      <c r="B1236" s="10">
        <v>44927</v>
      </c>
      <c r="C1236" s="9" t="str">
        <v>4cfd0dd8</v>
      </c>
      <c r="D1236" s="9" t="str">
        <f>_xlfn.XLOOKUP(C1236, Content!A:A, Content!C:C, "NONE")</f>
        <v>Kannada</v>
      </c>
      <c r="E1236" s="9" t="str">
        <f>_xlfn.XLOOKUP(C1236, Content!A:A, Content!D:D, "NONE")</f>
        <v>Documentary</v>
      </c>
    </row>
    <row r="1237" spans="1:5" x14ac:dyDescent="0.3">
      <c r="A1237" s="9">
        <v>10116</v>
      </c>
      <c r="B1237" s="10">
        <v>45139</v>
      </c>
      <c r="C1237" s="9" t="str">
        <v>b06fbc58</v>
      </c>
      <c r="D1237" s="9" t="str">
        <f>_xlfn.XLOOKUP(C1237, Content!A:A, Content!C:C, "NONE")</f>
        <v>Telugu</v>
      </c>
      <c r="E1237" s="9" t="str">
        <f>_xlfn.XLOOKUP(C1237, Content!A:A, Content!D:D, "NONE")</f>
        <v>Horror</v>
      </c>
    </row>
    <row r="1238" spans="1:5" x14ac:dyDescent="0.3">
      <c r="A1238" s="9">
        <v>10116</v>
      </c>
      <c r="B1238" s="10">
        <v>44652</v>
      </c>
      <c r="C1238" s="9" t="str">
        <v>fe8686d0</v>
      </c>
      <c r="D1238" s="9" t="str">
        <f>_xlfn.XLOOKUP(C1238, Content!A:A, Content!C:C, "NONE")</f>
        <v>Telugu</v>
      </c>
      <c r="E1238" s="9" t="str">
        <f>_xlfn.XLOOKUP(C1238, Content!A:A, Content!D:D, "NONE")</f>
        <v>Horror</v>
      </c>
    </row>
    <row r="1239" spans="1:5" x14ac:dyDescent="0.3">
      <c r="A1239" s="9">
        <v>10116</v>
      </c>
      <c r="B1239" s="10">
        <v>45078</v>
      </c>
      <c r="C1239" s="9" t="str">
        <v>ef45c45f</v>
      </c>
      <c r="D1239" s="9" t="str">
        <f>_xlfn.XLOOKUP(C1239, Content!A:A, Content!C:C, "NONE")</f>
        <v>Tamil</v>
      </c>
      <c r="E1239" s="9" t="str">
        <f>_xlfn.XLOOKUP(C1239, Content!A:A, Content!D:D, "NONE")</f>
        <v>Action</v>
      </c>
    </row>
    <row r="1240" spans="1:5" x14ac:dyDescent="0.3">
      <c r="A1240" s="9">
        <v>10116</v>
      </c>
      <c r="B1240" s="10">
        <v>45017</v>
      </c>
      <c r="C1240" s="9" t="str">
        <v>18f2ed16</v>
      </c>
      <c r="D1240" s="9" t="str">
        <f>_xlfn.XLOOKUP(C1240, Content!A:A, Content!C:C, "NONE")</f>
        <v>Malayalam</v>
      </c>
      <c r="E1240" s="9" t="str">
        <f>_xlfn.XLOOKUP(C1240, Content!A:A, Content!D:D, "NONE")</f>
        <v>Comedy</v>
      </c>
    </row>
    <row r="1241" spans="1:5" x14ac:dyDescent="0.3">
      <c r="A1241" s="9">
        <v>10116</v>
      </c>
      <c r="B1241" s="10">
        <v>44652</v>
      </c>
      <c r="C1241" s="9" t="str">
        <v>2560b2d1</v>
      </c>
      <c r="D1241" s="9" t="str">
        <f>_xlfn.XLOOKUP(C1241, Content!A:A, Content!C:C, "NONE")</f>
        <v>Telugu</v>
      </c>
      <c r="E1241" s="9" t="str">
        <f>_xlfn.XLOOKUP(C1241, Content!A:A, Content!D:D, "NONE")</f>
        <v>Action</v>
      </c>
    </row>
    <row r="1242" spans="1:5" x14ac:dyDescent="0.3">
      <c r="A1242" s="9">
        <v>10116</v>
      </c>
      <c r="B1242" s="10">
        <v>44743</v>
      </c>
      <c r="C1242" s="9" t="str">
        <v>4130ea10</v>
      </c>
      <c r="D1242" s="9" t="str">
        <f>_xlfn.XLOOKUP(C1242, Content!A:A, Content!C:C, "NONE")</f>
        <v>Kannada</v>
      </c>
      <c r="E1242" s="9" t="str">
        <f>_xlfn.XLOOKUP(C1242, Content!A:A, Content!D:D, "NONE")</f>
        <v>Horror</v>
      </c>
    </row>
    <row r="1243" spans="1:5" x14ac:dyDescent="0.3">
      <c r="A1243" s="9">
        <v>10116</v>
      </c>
      <c r="B1243" s="10">
        <v>45200</v>
      </c>
      <c r="C1243" s="9" t="str">
        <v>7495495f</v>
      </c>
      <c r="D1243" s="9" t="str">
        <f>_xlfn.XLOOKUP(C1243, Content!A:A, Content!C:C, "NONE")</f>
        <v>Malayalam</v>
      </c>
      <c r="E1243" s="9" t="str">
        <f>_xlfn.XLOOKUP(C1243, Content!A:A, Content!D:D, "NONE")</f>
        <v>Horror</v>
      </c>
    </row>
    <row r="1244" spans="1:5" x14ac:dyDescent="0.3">
      <c r="A1244" s="9">
        <v>10116</v>
      </c>
      <c r="B1244" s="10">
        <v>45627</v>
      </c>
      <c r="C1244" s="9" t="str">
        <v>40e9137d</v>
      </c>
      <c r="D1244" s="9" t="str">
        <f>_xlfn.XLOOKUP(C1244, Content!A:A, Content!C:C, "NONE")</f>
        <v>Telugu</v>
      </c>
      <c r="E1244" s="9" t="str">
        <f>_xlfn.XLOOKUP(C1244, Content!A:A, Content!D:D, "NONE")</f>
        <v>Sci-Fi</v>
      </c>
    </row>
    <row r="1245" spans="1:5" x14ac:dyDescent="0.3">
      <c r="A1245" s="9">
        <v>10116</v>
      </c>
      <c r="B1245" s="10">
        <v>45566</v>
      </c>
      <c r="C1245" s="9" t="str">
        <v>2888a95e</v>
      </c>
      <c r="D1245" s="9" t="str">
        <f>_xlfn.XLOOKUP(C1245, Content!A:A, Content!C:C, "NONE")</f>
        <v>Tamil</v>
      </c>
      <c r="E1245" s="9" t="str">
        <f>_xlfn.XLOOKUP(C1245, Content!A:A, Content!D:D, "NONE")</f>
        <v>Documentary</v>
      </c>
    </row>
    <row r="1246" spans="1:5" x14ac:dyDescent="0.3">
      <c r="A1246" s="9">
        <v>10116</v>
      </c>
      <c r="B1246" s="10">
        <v>45292</v>
      </c>
      <c r="C1246" s="9" t="str">
        <v>ae026103</v>
      </c>
      <c r="D1246" s="9" t="str">
        <f>_xlfn.XLOOKUP(C1246, Content!A:A, Content!C:C, "NONE")</f>
        <v>Kannada</v>
      </c>
      <c r="E1246" s="9" t="str">
        <f>_xlfn.XLOOKUP(C1246, Content!A:A, Content!D:D, "NONE")</f>
        <v>Comedy</v>
      </c>
    </row>
    <row r="1247" spans="1:5" x14ac:dyDescent="0.3">
      <c r="A1247" s="9">
        <v>10116</v>
      </c>
      <c r="B1247" s="10">
        <v>44927</v>
      </c>
      <c r="C1247" s="9" t="str">
        <v>5b93d799</v>
      </c>
      <c r="D1247" s="9" t="str">
        <f>_xlfn.XLOOKUP(C1247, Content!A:A, Content!C:C, "NONE")</f>
        <v>English</v>
      </c>
      <c r="E1247" s="9" t="str">
        <f>_xlfn.XLOOKUP(C1247, Content!A:A, Content!D:D, "NONE")</f>
        <v>Drama</v>
      </c>
    </row>
    <row r="1248" spans="1:5" x14ac:dyDescent="0.3">
      <c r="A1248" s="9">
        <v>10116</v>
      </c>
      <c r="B1248" s="10">
        <v>45200</v>
      </c>
      <c r="C1248" s="9" t="str">
        <v>1187d074</v>
      </c>
      <c r="D1248" s="9" t="str">
        <f>_xlfn.XLOOKUP(C1248, Content!A:A, Content!C:C, "NONE")</f>
        <v>English</v>
      </c>
      <c r="E1248" s="9" t="str">
        <f>_xlfn.XLOOKUP(C1248, Content!A:A, Content!D:D, "NONE")</f>
        <v>Horror</v>
      </c>
    </row>
    <row r="1249" spans="1:5" x14ac:dyDescent="0.3">
      <c r="A1249" s="9">
        <v>10116</v>
      </c>
      <c r="B1249" s="10">
        <v>44805</v>
      </c>
      <c r="C1249" s="9" t="str">
        <v>577b4107</v>
      </c>
      <c r="D1249" s="9" t="str">
        <f>_xlfn.XLOOKUP(C1249, Content!A:A, Content!C:C, "NONE")</f>
        <v>Malayalam</v>
      </c>
      <c r="E1249" s="9" t="str">
        <f>_xlfn.XLOOKUP(C1249, Content!A:A, Content!D:D, "NONE")</f>
        <v>Sci-Fi</v>
      </c>
    </row>
    <row r="1250" spans="1:5" x14ac:dyDescent="0.3">
      <c r="A1250" s="9">
        <v>10117</v>
      </c>
      <c r="B1250" s="10">
        <v>45536</v>
      </c>
      <c r="C1250" s="9" t="str">
        <v>9787b7de</v>
      </c>
      <c r="D1250" s="9" t="str">
        <f>_xlfn.XLOOKUP(C1250, Content!A:A, Content!C:C, "NONE")</f>
        <v>Tamil</v>
      </c>
      <c r="E1250" s="9" t="str">
        <f>_xlfn.XLOOKUP(C1250, Content!A:A, Content!D:D, "NONE")</f>
        <v>Documentary</v>
      </c>
    </row>
    <row r="1251" spans="1:5" x14ac:dyDescent="0.3">
      <c r="A1251" s="9">
        <v>10117</v>
      </c>
      <c r="B1251" s="10">
        <v>44805</v>
      </c>
      <c r="C1251" s="9" t="str">
        <v>2aac9072</v>
      </c>
      <c r="D1251" s="9" t="str">
        <f>_xlfn.XLOOKUP(C1251, Content!A:A, Content!C:C, "NONE")</f>
        <v>English</v>
      </c>
      <c r="E1251" s="9" t="str">
        <f>_xlfn.XLOOKUP(C1251, Content!A:A, Content!D:D, "NONE")</f>
        <v>Comedy</v>
      </c>
    </row>
    <row r="1252" spans="1:5" x14ac:dyDescent="0.3">
      <c r="A1252" s="9">
        <v>10117</v>
      </c>
      <c r="B1252" s="10">
        <v>45505</v>
      </c>
      <c r="C1252" s="9" t="str">
        <v>4cfd0dd8</v>
      </c>
      <c r="D1252" s="9" t="str">
        <f>_xlfn.XLOOKUP(C1252, Content!A:A, Content!C:C, "NONE")</f>
        <v>Kannada</v>
      </c>
      <c r="E1252" s="9" t="str">
        <f>_xlfn.XLOOKUP(C1252, Content!A:A, Content!D:D, "NONE")</f>
        <v>Documentary</v>
      </c>
    </row>
    <row r="1253" spans="1:5" x14ac:dyDescent="0.3">
      <c r="A1253" s="9">
        <v>10117</v>
      </c>
      <c r="B1253" s="10">
        <v>45536</v>
      </c>
      <c r="C1253" s="9" t="str">
        <v>f72d44e6</v>
      </c>
      <c r="D1253" s="9" t="str">
        <f>_xlfn.XLOOKUP(C1253, Content!A:A, Content!C:C, "NONE")</f>
        <v>Malayalam</v>
      </c>
      <c r="E1253" s="9" t="str">
        <f>_xlfn.XLOOKUP(C1253, Content!A:A, Content!D:D, "NONE")</f>
        <v>Horror</v>
      </c>
    </row>
    <row r="1254" spans="1:5" x14ac:dyDescent="0.3">
      <c r="A1254" s="9">
        <v>10117</v>
      </c>
      <c r="B1254" s="10">
        <v>45078</v>
      </c>
      <c r="C1254" s="9" t="str">
        <v>18f2ed16</v>
      </c>
      <c r="D1254" s="9" t="str">
        <f>_xlfn.XLOOKUP(C1254, Content!A:A, Content!C:C, "NONE")</f>
        <v>Malayalam</v>
      </c>
      <c r="E1254" s="9" t="str">
        <f>_xlfn.XLOOKUP(C1254, Content!A:A, Content!D:D, "NONE")</f>
        <v>Comedy</v>
      </c>
    </row>
    <row r="1255" spans="1:5" x14ac:dyDescent="0.3">
      <c r="A1255" s="9">
        <v>10117</v>
      </c>
      <c r="B1255" s="10">
        <v>44958</v>
      </c>
      <c r="C1255" s="9" t="str">
        <v>d71466ea</v>
      </c>
      <c r="D1255" s="9" t="str">
        <f>_xlfn.XLOOKUP(C1255, Content!A:A, Content!C:C, "NONE")</f>
        <v>Malayalam</v>
      </c>
      <c r="E1255" s="9" t="str">
        <f>_xlfn.XLOOKUP(C1255, Content!A:A, Content!D:D, "NONE")</f>
        <v>Comedy</v>
      </c>
    </row>
    <row r="1256" spans="1:5" x14ac:dyDescent="0.3">
      <c r="A1256" s="9">
        <v>10117</v>
      </c>
      <c r="B1256" s="10">
        <v>44986</v>
      </c>
      <c r="C1256" s="9" t="str">
        <v>53dcee70</v>
      </c>
      <c r="D1256" s="9" t="str">
        <f>_xlfn.XLOOKUP(C1256, Content!A:A, Content!C:C, "NONE")</f>
        <v>Kannada</v>
      </c>
      <c r="E1256" s="9" t="str">
        <f>_xlfn.XLOOKUP(C1256, Content!A:A, Content!D:D, "NONE")</f>
        <v>Sci-Fi</v>
      </c>
    </row>
    <row r="1257" spans="1:5" x14ac:dyDescent="0.3">
      <c r="A1257" s="9">
        <v>10117</v>
      </c>
      <c r="B1257" s="10">
        <v>44621</v>
      </c>
      <c r="C1257" s="9" t="str">
        <v>b49e8b74</v>
      </c>
      <c r="D1257" s="9" t="str">
        <f>_xlfn.XLOOKUP(C1257, Content!A:A, Content!C:C, "NONE")</f>
        <v>English</v>
      </c>
      <c r="E1257" s="9" t="str">
        <f>_xlfn.XLOOKUP(C1257, Content!A:A, Content!D:D, "NONE")</f>
        <v>Thriller</v>
      </c>
    </row>
    <row r="1258" spans="1:5" x14ac:dyDescent="0.3">
      <c r="A1258" s="9">
        <v>10117</v>
      </c>
      <c r="B1258" s="10">
        <v>44835</v>
      </c>
      <c r="C1258" s="9" t="str">
        <v>c1fb785c</v>
      </c>
      <c r="D1258" s="9" t="str">
        <f>_xlfn.XLOOKUP(C1258, Content!A:A, Content!C:C, "NONE")</f>
        <v>Malayalam</v>
      </c>
      <c r="E1258" s="9" t="str">
        <f>_xlfn.XLOOKUP(C1258, Content!A:A, Content!D:D, "NONE")</f>
        <v>Action</v>
      </c>
    </row>
    <row r="1259" spans="1:5" x14ac:dyDescent="0.3">
      <c r="A1259" s="9">
        <v>10117</v>
      </c>
      <c r="B1259" s="10">
        <v>45017</v>
      </c>
      <c r="C1259" s="9" t="str">
        <v>420e1019</v>
      </c>
      <c r="D1259" s="9" t="str">
        <f>_xlfn.XLOOKUP(C1259, Content!A:A, Content!C:C, "NONE")</f>
        <v>Tamil</v>
      </c>
      <c r="E1259" s="9" t="str">
        <f>_xlfn.XLOOKUP(C1259, Content!A:A, Content!D:D, "NONE")</f>
        <v>Action</v>
      </c>
    </row>
    <row r="1260" spans="1:5" x14ac:dyDescent="0.3">
      <c r="A1260" s="9">
        <v>10118</v>
      </c>
      <c r="B1260" s="10">
        <v>45352</v>
      </c>
      <c r="C1260" s="9" t="str">
        <v>4cfd0dd8</v>
      </c>
      <c r="D1260" s="9" t="str">
        <f>_xlfn.XLOOKUP(C1260, Content!A:A, Content!C:C, "NONE")</f>
        <v>Kannada</v>
      </c>
      <c r="E1260" s="9" t="str">
        <f>_xlfn.XLOOKUP(C1260, Content!A:A, Content!D:D, "NONE")</f>
        <v>Documentary</v>
      </c>
    </row>
    <row r="1261" spans="1:5" x14ac:dyDescent="0.3">
      <c r="A1261" s="9">
        <v>10118</v>
      </c>
      <c r="B1261" s="10">
        <v>44986</v>
      </c>
      <c r="C1261" s="9" t="str">
        <v>c5000cc1</v>
      </c>
      <c r="D1261" s="9" t="str">
        <f>_xlfn.XLOOKUP(C1261, Content!A:A, Content!C:C, "NONE")</f>
        <v>Malayalam</v>
      </c>
      <c r="E1261" s="9" t="str">
        <f>_xlfn.XLOOKUP(C1261, Content!A:A, Content!D:D, "NONE")</f>
        <v>Comedy</v>
      </c>
    </row>
    <row r="1262" spans="1:5" x14ac:dyDescent="0.3">
      <c r="A1262" s="9">
        <v>10118</v>
      </c>
      <c r="B1262" s="10">
        <v>44743</v>
      </c>
      <c r="C1262" s="9" t="str">
        <v>e9c2f251</v>
      </c>
      <c r="D1262" s="9" t="str">
        <f>_xlfn.XLOOKUP(C1262, Content!A:A, Content!C:C, "NONE")</f>
        <v>Telugu</v>
      </c>
      <c r="E1262" s="9" t="str">
        <f>_xlfn.XLOOKUP(C1262, Content!A:A, Content!D:D, "NONE")</f>
        <v>Sci-Fi</v>
      </c>
    </row>
    <row r="1263" spans="1:5" x14ac:dyDescent="0.3">
      <c r="A1263" s="9">
        <v>10118</v>
      </c>
      <c r="B1263" s="10">
        <v>45170</v>
      </c>
      <c r="C1263" s="9" t="str">
        <v>6148f50b</v>
      </c>
      <c r="D1263" s="9" t="str">
        <f>_xlfn.XLOOKUP(C1263, Content!A:A, Content!C:C, "NONE")</f>
        <v>Tamil</v>
      </c>
      <c r="E1263" s="9" t="str">
        <f>_xlfn.XLOOKUP(C1263, Content!A:A, Content!D:D, "NONE")</f>
        <v>Comedy</v>
      </c>
    </row>
    <row r="1264" spans="1:5" x14ac:dyDescent="0.3">
      <c r="A1264" s="9">
        <v>10118</v>
      </c>
      <c r="B1264" s="10">
        <v>44835</v>
      </c>
      <c r="C1264" s="9" t="str">
        <v>7fb18db3</v>
      </c>
      <c r="D1264" s="9" t="str">
        <f>_xlfn.XLOOKUP(C1264, Content!A:A, Content!C:C, "NONE")</f>
        <v>Hindi</v>
      </c>
      <c r="E1264" s="9" t="str">
        <f>_xlfn.XLOOKUP(C1264, Content!A:A, Content!D:D, "NONE")</f>
        <v>Thriller</v>
      </c>
    </row>
    <row r="1265" spans="1:5" x14ac:dyDescent="0.3">
      <c r="A1265" s="9">
        <v>10118</v>
      </c>
      <c r="B1265" s="10">
        <v>45261</v>
      </c>
      <c r="C1265" s="9" t="str">
        <v>6d98c117</v>
      </c>
      <c r="D1265" s="9" t="str">
        <f>_xlfn.XLOOKUP(C1265, Content!A:A, Content!C:C, "NONE")</f>
        <v>English</v>
      </c>
      <c r="E1265" s="9" t="str">
        <f>_xlfn.XLOOKUP(C1265, Content!A:A, Content!D:D, "NONE")</f>
        <v>Action</v>
      </c>
    </row>
    <row r="1266" spans="1:5" x14ac:dyDescent="0.3">
      <c r="A1266" s="9">
        <v>10118</v>
      </c>
      <c r="B1266" s="10">
        <v>45444</v>
      </c>
      <c r="C1266" s="9" t="str">
        <v>d6e6f4af</v>
      </c>
      <c r="D1266" s="9" t="str">
        <f>_xlfn.XLOOKUP(C1266, Content!A:A, Content!C:C, "NONE")</f>
        <v>Malayalam</v>
      </c>
      <c r="E1266" s="9" t="str">
        <f>_xlfn.XLOOKUP(C1266, Content!A:A, Content!D:D, "NONE")</f>
        <v>Action</v>
      </c>
    </row>
    <row r="1267" spans="1:5" x14ac:dyDescent="0.3">
      <c r="A1267" s="9">
        <v>10118</v>
      </c>
      <c r="B1267" s="10">
        <v>45108</v>
      </c>
      <c r="C1267" s="9" t="str">
        <v>af4e0c6c</v>
      </c>
      <c r="D1267" s="9" t="str">
        <f>_xlfn.XLOOKUP(C1267, Content!A:A, Content!C:C, "NONE")</f>
        <v>Tamil</v>
      </c>
      <c r="E1267" s="9" t="str">
        <f>_xlfn.XLOOKUP(C1267, Content!A:A, Content!D:D, "NONE")</f>
        <v>Drama</v>
      </c>
    </row>
    <row r="1268" spans="1:5" x14ac:dyDescent="0.3">
      <c r="A1268" s="9">
        <v>10118</v>
      </c>
      <c r="B1268" s="10">
        <v>44927</v>
      </c>
      <c r="C1268" s="9" t="str">
        <v>5988d89d</v>
      </c>
      <c r="D1268" s="9" t="str">
        <f>_xlfn.XLOOKUP(C1268, Content!A:A, Content!C:C, "NONE")</f>
        <v>Hindi</v>
      </c>
      <c r="E1268" s="9" t="str">
        <f>_xlfn.XLOOKUP(C1268, Content!A:A, Content!D:D, "NONE")</f>
        <v>Sci-Fi</v>
      </c>
    </row>
    <row r="1269" spans="1:5" x14ac:dyDescent="0.3">
      <c r="A1269" s="9">
        <v>10118</v>
      </c>
      <c r="B1269" s="10">
        <v>45444</v>
      </c>
      <c r="C1269" s="9" t="str">
        <v>1b7fe76a</v>
      </c>
      <c r="D1269" s="9" t="str">
        <f>_xlfn.XLOOKUP(C1269, Content!A:A, Content!C:C, "NONE")</f>
        <v>Kannada</v>
      </c>
      <c r="E1269" s="9" t="str">
        <f>_xlfn.XLOOKUP(C1269, Content!A:A, Content!D:D, "NONE")</f>
        <v>Thriller</v>
      </c>
    </row>
    <row r="1270" spans="1:5" x14ac:dyDescent="0.3">
      <c r="A1270" s="9">
        <v>10119</v>
      </c>
      <c r="B1270" s="10">
        <v>44621</v>
      </c>
      <c r="C1270" s="9" t="str">
        <v>5c52d1ad</v>
      </c>
      <c r="D1270" s="9" t="str">
        <f>_xlfn.XLOOKUP(C1270, Content!A:A, Content!C:C, "NONE")</f>
        <v>Telugu</v>
      </c>
      <c r="E1270" s="9" t="str">
        <f>_xlfn.XLOOKUP(C1270, Content!A:A, Content!D:D, "NONE")</f>
        <v>Comedy</v>
      </c>
    </row>
    <row r="1271" spans="1:5" x14ac:dyDescent="0.3">
      <c r="A1271" s="9">
        <v>10119</v>
      </c>
      <c r="B1271" s="10">
        <v>44562</v>
      </c>
      <c r="C1271" s="9" t="str">
        <v>618d5c47</v>
      </c>
      <c r="D1271" s="9" t="str">
        <f>_xlfn.XLOOKUP(C1271, Content!A:A, Content!C:C, "NONE")</f>
        <v>Hindi</v>
      </c>
      <c r="E1271" s="9" t="str">
        <f>_xlfn.XLOOKUP(C1271, Content!A:A, Content!D:D, "NONE")</f>
        <v>Documentary</v>
      </c>
    </row>
    <row r="1272" spans="1:5" x14ac:dyDescent="0.3">
      <c r="A1272" s="9">
        <v>10119</v>
      </c>
      <c r="B1272" s="10">
        <v>44805</v>
      </c>
      <c r="C1272" s="9" t="str">
        <v>1187d074</v>
      </c>
      <c r="D1272" s="9" t="str">
        <f>_xlfn.XLOOKUP(C1272, Content!A:A, Content!C:C, "NONE")</f>
        <v>English</v>
      </c>
      <c r="E1272" s="9" t="str">
        <f>_xlfn.XLOOKUP(C1272, Content!A:A, Content!D:D, "NONE")</f>
        <v>Horror</v>
      </c>
    </row>
    <row r="1273" spans="1:5" x14ac:dyDescent="0.3">
      <c r="A1273" s="9">
        <v>10119</v>
      </c>
      <c r="B1273" s="10">
        <v>45200</v>
      </c>
      <c r="C1273" s="9" t="str">
        <v>f6d69d19</v>
      </c>
      <c r="D1273" s="9" t="str">
        <f>_xlfn.XLOOKUP(C1273, Content!A:A, Content!C:C, "NONE")</f>
        <v>English</v>
      </c>
      <c r="E1273" s="9" t="str">
        <f>_xlfn.XLOOKUP(C1273, Content!A:A, Content!D:D, "NONE")</f>
        <v>Comedy</v>
      </c>
    </row>
    <row r="1274" spans="1:5" x14ac:dyDescent="0.3">
      <c r="A1274" s="9">
        <v>10119</v>
      </c>
      <c r="B1274" s="10">
        <v>45078</v>
      </c>
      <c r="C1274" s="9" t="str">
        <v>f1c74cb8</v>
      </c>
      <c r="D1274" s="9" t="str">
        <f>_xlfn.XLOOKUP(C1274, Content!A:A, Content!C:C, "NONE")</f>
        <v>Kannada</v>
      </c>
      <c r="E1274" s="9" t="str">
        <f>_xlfn.XLOOKUP(C1274, Content!A:A, Content!D:D, "NONE")</f>
        <v>Action</v>
      </c>
    </row>
    <row r="1275" spans="1:5" x14ac:dyDescent="0.3">
      <c r="A1275" s="9">
        <v>10119</v>
      </c>
      <c r="B1275" s="10">
        <v>45597</v>
      </c>
      <c r="C1275" s="9" t="str">
        <v>7e543bc4</v>
      </c>
      <c r="D1275" s="9" t="str">
        <f>_xlfn.XLOOKUP(C1275, Content!A:A, Content!C:C, "NONE")</f>
        <v>Malayalam</v>
      </c>
      <c r="E1275" s="9" t="str">
        <f>_xlfn.XLOOKUP(C1275, Content!A:A, Content!D:D, "NONE")</f>
        <v>Drama</v>
      </c>
    </row>
    <row r="1276" spans="1:5" x14ac:dyDescent="0.3">
      <c r="A1276" s="9">
        <v>10120</v>
      </c>
      <c r="B1276" s="10">
        <v>44986</v>
      </c>
      <c r="C1276" s="9" t="str">
        <v>18110fb2</v>
      </c>
      <c r="D1276" s="9" t="str">
        <f>_xlfn.XLOOKUP(C1276, Content!A:A, Content!C:C, "NONE")</f>
        <v>Telugu</v>
      </c>
      <c r="E1276" s="9" t="str">
        <f>_xlfn.XLOOKUP(C1276, Content!A:A, Content!D:D, "NONE")</f>
        <v>Romance</v>
      </c>
    </row>
    <row r="1277" spans="1:5" x14ac:dyDescent="0.3">
      <c r="A1277" s="9">
        <v>10120</v>
      </c>
      <c r="B1277" s="10">
        <v>44986</v>
      </c>
      <c r="C1277" s="9" t="str">
        <v>ef45c45f</v>
      </c>
      <c r="D1277" s="9" t="str">
        <f>_xlfn.XLOOKUP(C1277, Content!A:A, Content!C:C, "NONE")</f>
        <v>Tamil</v>
      </c>
      <c r="E1277" s="9" t="str">
        <f>_xlfn.XLOOKUP(C1277, Content!A:A, Content!D:D, "NONE")</f>
        <v>Action</v>
      </c>
    </row>
    <row r="1278" spans="1:5" x14ac:dyDescent="0.3">
      <c r="A1278" s="9">
        <v>10120</v>
      </c>
      <c r="B1278" s="10">
        <v>45200</v>
      </c>
      <c r="C1278" s="9" t="str">
        <v>5b93d799</v>
      </c>
      <c r="D1278" s="9" t="str">
        <f>_xlfn.XLOOKUP(C1278, Content!A:A, Content!C:C, "NONE")</f>
        <v>English</v>
      </c>
      <c r="E1278" s="9" t="str">
        <f>_xlfn.XLOOKUP(C1278, Content!A:A, Content!D:D, "NONE")</f>
        <v>Drama</v>
      </c>
    </row>
    <row r="1279" spans="1:5" x14ac:dyDescent="0.3">
      <c r="A1279" s="9">
        <v>10120</v>
      </c>
      <c r="B1279" s="10">
        <v>44835</v>
      </c>
      <c r="C1279" s="9" t="str">
        <v>618d5c47</v>
      </c>
      <c r="D1279" s="9" t="str">
        <f>_xlfn.XLOOKUP(C1279, Content!A:A, Content!C:C, "NONE")</f>
        <v>Hindi</v>
      </c>
      <c r="E1279" s="9" t="str">
        <f>_xlfn.XLOOKUP(C1279, Content!A:A, Content!D:D, "NONE")</f>
        <v>Documentary</v>
      </c>
    </row>
    <row r="1280" spans="1:5" x14ac:dyDescent="0.3">
      <c r="A1280" s="9">
        <v>10120</v>
      </c>
      <c r="B1280" s="10">
        <v>44896</v>
      </c>
      <c r="C1280" s="9" t="str">
        <v>ae026103</v>
      </c>
      <c r="D1280" s="9" t="str">
        <f>_xlfn.XLOOKUP(C1280, Content!A:A, Content!C:C, "NONE")</f>
        <v>Kannada</v>
      </c>
      <c r="E1280" s="9" t="str">
        <f>_xlfn.XLOOKUP(C1280, Content!A:A, Content!D:D, "NONE")</f>
        <v>Comedy</v>
      </c>
    </row>
    <row r="1281" spans="1:5" x14ac:dyDescent="0.3">
      <c r="A1281" s="9">
        <v>10120</v>
      </c>
      <c r="B1281" s="10">
        <v>45108</v>
      </c>
      <c r="C1281" s="9" t="str">
        <v>f83fb848</v>
      </c>
      <c r="D1281" s="9" t="str">
        <f>_xlfn.XLOOKUP(C1281, Content!A:A, Content!C:C, "NONE")</f>
        <v>Malayalam</v>
      </c>
      <c r="E1281" s="9" t="str">
        <f>_xlfn.XLOOKUP(C1281, Content!A:A, Content!D:D, "NONE")</f>
        <v>Sci-Fi</v>
      </c>
    </row>
    <row r="1282" spans="1:5" x14ac:dyDescent="0.3">
      <c r="A1282" s="9">
        <v>10120</v>
      </c>
      <c r="B1282" s="10">
        <v>45261</v>
      </c>
      <c r="C1282" s="9" t="str">
        <v>cc9d9893</v>
      </c>
      <c r="D1282" s="9" t="str">
        <f>_xlfn.XLOOKUP(C1282, Content!A:A, Content!C:C, "NONE")</f>
        <v>Malayalam</v>
      </c>
      <c r="E1282" s="9" t="str">
        <f>_xlfn.XLOOKUP(C1282, Content!A:A, Content!D:D, "NONE")</f>
        <v>Action</v>
      </c>
    </row>
    <row r="1283" spans="1:5" x14ac:dyDescent="0.3">
      <c r="A1283" s="9">
        <v>10120</v>
      </c>
      <c r="B1283" s="10">
        <v>44835</v>
      </c>
      <c r="C1283" s="9" t="str">
        <v>fa1a76a3</v>
      </c>
      <c r="D1283" s="9" t="str">
        <f>_xlfn.XLOOKUP(C1283, Content!A:A, Content!C:C, "NONE")</f>
        <v>Tamil</v>
      </c>
      <c r="E1283" s="9" t="str">
        <f>_xlfn.XLOOKUP(C1283, Content!A:A, Content!D:D, "NONE")</f>
        <v>Action</v>
      </c>
    </row>
    <row r="1284" spans="1:5" x14ac:dyDescent="0.3">
      <c r="A1284" s="9">
        <v>10121</v>
      </c>
      <c r="B1284" s="10">
        <v>44713</v>
      </c>
      <c r="C1284" s="9" t="str">
        <v>f6d69d19</v>
      </c>
      <c r="D1284" s="9" t="str">
        <f>_xlfn.XLOOKUP(C1284, Content!A:A, Content!C:C, "NONE")</f>
        <v>English</v>
      </c>
      <c r="E1284" s="9" t="str">
        <f>_xlfn.XLOOKUP(C1284, Content!A:A, Content!D:D, "NONE")</f>
        <v>Comedy</v>
      </c>
    </row>
    <row r="1285" spans="1:5" x14ac:dyDescent="0.3">
      <c r="A1285" s="9">
        <v>10121</v>
      </c>
      <c r="B1285" s="10">
        <v>45170</v>
      </c>
      <c r="C1285" s="9" t="str">
        <v>07976026</v>
      </c>
      <c r="D1285" s="9" t="str">
        <f>_xlfn.XLOOKUP(C1285, Content!A:A, Content!C:C, "NONE")</f>
        <v>Malayalam</v>
      </c>
      <c r="E1285" s="9" t="str">
        <f>_xlfn.XLOOKUP(C1285, Content!A:A, Content!D:D, "NONE")</f>
        <v>Drama</v>
      </c>
    </row>
    <row r="1286" spans="1:5" x14ac:dyDescent="0.3">
      <c r="A1286" s="9">
        <v>10121</v>
      </c>
      <c r="B1286" s="10">
        <v>45200</v>
      </c>
      <c r="C1286" s="9" t="str">
        <v>5b93d799</v>
      </c>
      <c r="D1286" s="9" t="str">
        <f>_xlfn.XLOOKUP(C1286, Content!A:A, Content!C:C, "NONE")</f>
        <v>English</v>
      </c>
      <c r="E1286" s="9" t="str">
        <f>_xlfn.XLOOKUP(C1286, Content!A:A, Content!D:D, "NONE")</f>
        <v>Drama</v>
      </c>
    </row>
    <row r="1287" spans="1:5" x14ac:dyDescent="0.3">
      <c r="A1287" s="9">
        <v>10121</v>
      </c>
      <c r="B1287" s="10">
        <v>45505</v>
      </c>
      <c r="C1287" s="9" t="str">
        <v>8ce0be18</v>
      </c>
      <c r="D1287" s="9" t="str">
        <f>_xlfn.XLOOKUP(C1287, Content!A:A, Content!C:C, "NONE")</f>
        <v>Telugu</v>
      </c>
      <c r="E1287" s="9" t="str">
        <f>_xlfn.XLOOKUP(C1287, Content!A:A, Content!D:D, "NONE")</f>
        <v>Horror</v>
      </c>
    </row>
    <row r="1288" spans="1:5" x14ac:dyDescent="0.3">
      <c r="A1288" s="9">
        <v>10121</v>
      </c>
      <c r="B1288" s="10">
        <v>44713</v>
      </c>
      <c r="C1288" s="9" t="str">
        <v>40e9137d</v>
      </c>
      <c r="D1288" s="9" t="str">
        <f>_xlfn.XLOOKUP(C1288, Content!A:A, Content!C:C, "NONE")</f>
        <v>Telugu</v>
      </c>
      <c r="E1288" s="9" t="str">
        <f>_xlfn.XLOOKUP(C1288, Content!A:A, Content!D:D, "NONE")</f>
        <v>Sci-Fi</v>
      </c>
    </row>
    <row r="1289" spans="1:5" x14ac:dyDescent="0.3">
      <c r="A1289" s="9">
        <v>10121</v>
      </c>
      <c r="B1289" s="10">
        <v>44713</v>
      </c>
      <c r="C1289" s="9" t="str">
        <v>ae026103</v>
      </c>
      <c r="D1289" s="9" t="str">
        <f>_xlfn.XLOOKUP(C1289, Content!A:A, Content!C:C, "NONE")</f>
        <v>Kannada</v>
      </c>
      <c r="E1289" s="9" t="str">
        <f>_xlfn.XLOOKUP(C1289, Content!A:A, Content!D:D, "NONE")</f>
        <v>Comedy</v>
      </c>
    </row>
    <row r="1290" spans="1:5" x14ac:dyDescent="0.3">
      <c r="A1290" s="9">
        <v>10122</v>
      </c>
      <c r="B1290" s="10">
        <v>44835</v>
      </c>
      <c r="C1290" s="9" t="str">
        <v>0cbc4720</v>
      </c>
      <c r="D1290" s="9" t="str">
        <f>_xlfn.XLOOKUP(C1290, Content!A:A, Content!C:C, "NONE")</f>
        <v>Hindi</v>
      </c>
      <c r="E1290" s="9" t="str">
        <f>_xlfn.XLOOKUP(C1290, Content!A:A, Content!D:D, "NONE")</f>
        <v>Sci-Fi</v>
      </c>
    </row>
    <row r="1291" spans="1:5" x14ac:dyDescent="0.3">
      <c r="A1291" s="9">
        <v>10122</v>
      </c>
      <c r="B1291" s="10">
        <v>44652</v>
      </c>
      <c r="C1291" s="9" t="str">
        <v>e2949854</v>
      </c>
      <c r="D1291" s="9" t="str">
        <f>_xlfn.XLOOKUP(C1291, Content!A:A, Content!C:C, "NONE")</f>
        <v>Malayalam</v>
      </c>
      <c r="E1291" s="9" t="str">
        <f>_xlfn.XLOOKUP(C1291, Content!A:A, Content!D:D, "NONE")</f>
        <v>Documentary</v>
      </c>
    </row>
    <row r="1292" spans="1:5" x14ac:dyDescent="0.3">
      <c r="A1292" s="9">
        <v>10122</v>
      </c>
      <c r="B1292" s="10">
        <v>45383</v>
      </c>
      <c r="C1292" s="9" t="str">
        <v>1b7fe76a</v>
      </c>
      <c r="D1292" s="9" t="str">
        <f>_xlfn.XLOOKUP(C1292, Content!A:A, Content!C:C, "NONE")</f>
        <v>Kannada</v>
      </c>
      <c r="E1292" s="9" t="str">
        <f>_xlfn.XLOOKUP(C1292, Content!A:A, Content!D:D, "NONE")</f>
        <v>Thriller</v>
      </c>
    </row>
    <row r="1293" spans="1:5" x14ac:dyDescent="0.3">
      <c r="A1293" s="9">
        <v>10122</v>
      </c>
      <c r="B1293" s="10">
        <v>44866</v>
      </c>
      <c r="C1293" s="9" t="str">
        <v>f6d69d19</v>
      </c>
      <c r="D1293" s="9" t="str">
        <f>_xlfn.XLOOKUP(C1293, Content!A:A, Content!C:C, "NONE")</f>
        <v>English</v>
      </c>
      <c r="E1293" s="9" t="str">
        <f>_xlfn.XLOOKUP(C1293, Content!A:A, Content!D:D, "NONE")</f>
        <v>Comedy</v>
      </c>
    </row>
    <row r="1294" spans="1:5" x14ac:dyDescent="0.3">
      <c r="A1294" s="9">
        <v>10122</v>
      </c>
      <c r="B1294" s="10">
        <v>45017</v>
      </c>
      <c r="C1294" s="9" t="str">
        <v>044707f1</v>
      </c>
      <c r="D1294" s="9" t="str">
        <f>_xlfn.XLOOKUP(C1294, Content!A:A, Content!C:C, "NONE")</f>
        <v>Kannada</v>
      </c>
      <c r="E1294" s="9" t="str">
        <f>_xlfn.XLOOKUP(C1294, Content!A:A, Content!D:D, "NONE")</f>
        <v>Action</v>
      </c>
    </row>
    <row r="1295" spans="1:5" x14ac:dyDescent="0.3">
      <c r="A1295" s="9">
        <v>10122</v>
      </c>
      <c r="B1295" s="10">
        <v>45474</v>
      </c>
      <c r="C1295" s="9" t="str">
        <v>fcc640cb</v>
      </c>
      <c r="D1295" s="9" t="str">
        <f>_xlfn.XLOOKUP(C1295, Content!A:A, Content!C:C, "NONE")</f>
        <v>English</v>
      </c>
      <c r="E1295" s="9" t="str">
        <f>_xlfn.XLOOKUP(C1295, Content!A:A, Content!D:D, "NONE")</f>
        <v>Thriller</v>
      </c>
    </row>
    <row r="1296" spans="1:5" x14ac:dyDescent="0.3">
      <c r="A1296" s="9">
        <v>10122</v>
      </c>
      <c r="B1296" s="10">
        <v>45352</v>
      </c>
      <c r="C1296" s="9" t="str">
        <v>9787b7de</v>
      </c>
      <c r="D1296" s="9" t="str">
        <f>_xlfn.XLOOKUP(C1296, Content!A:A, Content!C:C, "NONE")</f>
        <v>Tamil</v>
      </c>
      <c r="E1296" s="9" t="str">
        <f>_xlfn.XLOOKUP(C1296, Content!A:A, Content!D:D, "NONE")</f>
        <v>Documentary</v>
      </c>
    </row>
    <row r="1297" spans="1:5" x14ac:dyDescent="0.3">
      <c r="A1297" s="9">
        <v>10122</v>
      </c>
      <c r="B1297" s="10">
        <v>44835</v>
      </c>
      <c r="C1297" s="9" t="str">
        <v>19351768</v>
      </c>
      <c r="D1297" s="9" t="str">
        <f>_xlfn.XLOOKUP(C1297, Content!A:A, Content!C:C, "NONE")</f>
        <v>Malayalam</v>
      </c>
      <c r="E1297" s="9" t="str">
        <f>_xlfn.XLOOKUP(C1297, Content!A:A, Content!D:D, "NONE")</f>
        <v>Thriller</v>
      </c>
    </row>
    <row r="1298" spans="1:5" x14ac:dyDescent="0.3">
      <c r="A1298" s="9">
        <v>10122</v>
      </c>
      <c r="B1298" s="10">
        <v>45323</v>
      </c>
      <c r="C1298" s="9" t="str">
        <v>2fa395f5</v>
      </c>
      <c r="D1298" s="9" t="str">
        <f>_xlfn.XLOOKUP(C1298, Content!A:A, Content!C:C, "NONE")</f>
        <v>Telugu</v>
      </c>
      <c r="E1298" s="9" t="str">
        <f>_xlfn.XLOOKUP(C1298, Content!A:A, Content!D:D, "NONE")</f>
        <v>Action</v>
      </c>
    </row>
    <row r="1299" spans="1:5" x14ac:dyDescent="0.3">
      <c r="A1299" s="9">
        <v>10122</v>
      </c>
      <c r="B1299" s="10">
        <v>45536</v>
      </c>
      <c r="C1299" s="9" t="str">
        <v>b142e834</v>
      </c>
      <c r="D1299" s="9" t="str">
        <f>_xlfn.XLOOKUP(C1299, Content!A:A, Content!C:C, "NONE")</f>
        <v>Hindi</v>
      </c>
      <c r="E1299" s="9" t="str">
        <f>_xlfn.XLOOKUP(C1299, Content!A:A, Content!D:D, "NONE")</f>
        <v>Documentary</v>
      </c>
    </row>
    <row r="1300" spans="1:5" x14ac:dyDescent="0.3">
      <c r="A1300" s="9">
        <v>10123</v>
      </c>
      <c r="B1300" s="10">
        <v>44652</v>
      </c>
      <c r="C1300" s="9" t="str">
        <v>74c9ff93</v>
      </c>
      <c r="D1300" s="9" t="str">
        <f>_xlfn.XLOOKUP(C1300, Content!A:A, Content!C:C, "NONE")</f>
        <v>English</v>
      </c>
      <c r="E1300" s="9" t="str">
        <f>_xlfn.XLOOKUP(C1300, Content!A:A, Content!D:D, "NONE")</f>
        <v>Horror</v>
      </c>
    </row>
    <row r="1301" spans="1:5" x14ac:dyDescent="0.3">
      <c r="A1301" s="9">
        <v>10123</v>
      </c>
      <c r="B1301" s="10">
        <v>45444</v>
      </c>
      <c r="C1301" s="9" t="str">
        <v>5c52d1ad</v>
      </c>
      <c r="D1301" s="9" t="str">
        <f>_xlfn.XLOOKUP(C1301, Content!A:A, Content!C:C, "NONE")</f>
        <v>Telugu</v>
      </c>
      <c r="E1301" s="9" t="str">
        <f>_xlfn.XLOOKUP(C1301, Content!A:A, Content!D:D, "NONE")</f>
        <v>Comedy</v>
      </c>
    </row>
    <row r="1302" spans="1:5" x14ac:dyDescent="0.3">
      <c r="A1302" s="9">
        <v>10123</v>
      </c>
      <c r="B1302" s="10">
        <v>44652</v>
      </c>
      <c r="C1302" s="9" t="str">
        <v>2560b2d1</v>
      </c>
      <c r="D1302" s="9" t="str">
        <f>_xlfn.XLOOKUP(C1302, Content!A:A, Content!C:C, "NONE")</f>
        <v>Telugu</v>
      </c>
      <c r="E1302" s="9" t="str">
        <f>_xlfn.XLOOKUP(C1302, Content!A:A, Content!D:D, "NONE")</f>
        <v>Action</v>
      </c>
    </row>
    <row r="1303" spans="1:5" x14ac:dyDescent="0.3">
      <c r="A1303" s="9">
        <v>10123</v>
      </c>
      <c r="B1303" s="10">
        <v>44743</v>
      </c>
      <c r="C1303" s="9" t="str">
        <v>75fa1246</v>
      </c>
      <c r="D1303" s="9" t="str">
        <f>_xlfn.XLOOKUP(C1303, Content!A:A, Content!C:C, "NONE")</f>
        <v>Tamil</v>
      </c>
      <c r="E1303" s="9" t="str">
        <f>_xlfn.XLOOKUP(C1303, Content!A:A, Content!D:D, "NONE")</f>
        <v>Documentary</v>
      </c>
    </row>
    <row r="1304" spans="1:5" x14ac:dyDescent="0.3">
      <c r="A1304" s="9">
        <v>10123</v>
      </c>
      <c r="B1304" s="10">
        <v>45108</v>
      </c>
      <c r="C1304" s="9" t="str">
        <v>459528e0</v>
      </c>
      <c r="D1304" s="9" t="str">
        <f>_xlfn.XLOOKUP(C1304, Content!A:A, Content!C:C, "NONE")</f>
        <v>English</v>
      </c>
      <c r="E1304" s="9" t="str">
        <f>_xlfn.XLOOKUP(C1304, Content!A:A, Content!D:D, "NONE")</f>
        <v>Documentary</v>
      </c>
    </row>
    <row r="1305" spans="1:5" x14ac:dyDescent="0.3">
      <c r="A1305" s="9">
        <v>10123</v>
      </c>
      <c r="B1305" s="10">
        <v>44562</v>
      </c>
      <c r="C1305" s="9" t="str">
        <v>4130ea10</v>
      </c>
      <c r="D1305" s="9" t="str">
        <f>_xlfn.XLOOKUP(C1305, Content!A:A, Content!C:C, "NONE")</f>
        <v>Kannada</v>
      </c>
      <c r="E1305" s="9" t="str">
        <f>_xlfn.XLOOKUP(C1305, Content!A:A, Content!D:D, "NONE")</f>
        <v>Horror</v>
      </c>
    </row>
    <row r="1306" spans="1:5" x14ac:dyDescent="0.3">
      <c r="A1306" s="9">
        <v>10124</v>
      </c>
      <c r="B1306" s="10">
        <v>45474</v>
      </c>
      <c r="C1306" s="9" t="str">
        <v>40fb817f</v>
      </c>
      <c r="D1306" s="9" t="str">
        <f>_xlfn.XLOOKUP(C1306, Content!A:A, Content!C:C, "NONE")</f>
        <v>Kannada</v>
      </c>
      <c r="E1306" s="9" t="str">
        <f>_xlfn.XLOOKUP(C1306, Content!A:A, Content!D:D, "NONE")</f>
        <v>Thriller</v>
      </c>
    </row>
    <row r="1307" spans="1:5" x14ac:dyDescent="0.3">
      <c r="A1307" s="9">
        <v>10124</v>
      </c>
      <c r="B1307" s="10">
        <v>44562</v>
      </c>
      <c r="C1307" s="9" t="str">
        <v>7fc77e90</v>
      </c>
      <c r="D1307" s="9" t="str">
        <f>_xlfn.XLOOKUP(C1307, Content!A:A, Content!C:C, "NONE")</f>
        <v>Malayalam</v>
      </c>
      <c r="E1307" s="9" t="str">
        <f>_xlfn.XLOOKUP(C1307, Content!A:A, Content!D:D, "NONE")</f>
        <v>Romance</v>
      </c>
    </row>
    <row r="1308" spans="1:5" x14ac:dyDescent="0.3">
      <c r="A1308" s="9">
        <v>10124</v>
      </c>
      <c r="B1308" s="10">
        <v>45323</v>
      </c>
      <c r="C1308" s="9" t="str">
        <v>7fb18db3</v>
      </c>
      <c r="D1308" s="9" t="str">
        <f>_xlfn.XLOOKUP(C1308, Content!A:A, Content!C:C, "NONE")</f>
        <v>Hindi</v>
      </c>
      <c r="E1308" s="9" t="str">
        <f>_xlfn.XLOOKUP(C1308, Content!A:A, Content!D:D, "NONE")</f>
        <v>Thriller</v>
      </c>
    </row>
    <row r="1309" spans="1:5" x14ac:dyDescent="0.3">
      <c r="A1309" s="9">
        <v>10124</v>
      </c>
      <c r="B1309" s="10">
        <v>45200</v>
      </c>
      <c r="C1309" s="9" t="str">
        <v>872a4423</v>
      </c>
      <c r="D1309" s="9" t="str">
        <f>_xlfn.XLOOKUP(C1309, Content!A:A, Content!C:C, "NONE")</f>
        <v>Hindi</v>
      </c>
      <c r="E1309" s="9" t="str">
        <f>_xlfn.XLOOKUP(C1309, Content!A:A, Content!D:D, "NONE")</f>
        <v>Horror</v>
      </c>
    </row>
    <row r="1310" spans="1:5" x14ac:dyDescent="0.3">
      <c r="A1310" s="9">
        <v>10124</v>
      </c>
      <c r="B1310" s="10">
        <v>45292</v>
      </c>
      <c r="C1310" s="9" t="str">
        <v>e24dee1d</v>
      </c>
      <c r="D1310" s="9" t="str">
        <f>_xlfn.XLOOKUP(C1310, Content!A:A, Content!C:C, "NONE")</f>
        <v>Telugu</v>
      </c>
      <c r="E1310" s="9" t="str">
        <f>_xlfn.XLOOKUP(C1310, Content!A:A, Content!D:D, "NONE")</f>
        <v>Documentary</v>
      </c>
    </row>
    <row r="1311" spans="1:5" x14ac:dyDescent="0.3">
      <c r="A1311" s="9">
        <v>10125</v>
      </c>
      <c r="B1311" s="10">
        <v>44958</v>
      </c>
      <c r="C1311" s="9" t="str">
        <v>b72e97f6</v>
      </c>
      <c r="D1311" s="9" t="str">
        <f>_xlfn.XLOOKUP(C1311, Content!A:A, Content!C:C, "NONE")</f>
        <v>Hindi</v>
      </c>
      <c r="E1311" s="9" t="str">
        <f>_xlfn.XLOOKUP(C1311, Content!A:A, Content!D:D, "NONE")</f>
        <v>Action</v>
      </c>
    </row>
    <row r="1312" spans="1:5" x14ac:dyDescent="0.3">
      <c r="A1312" s="9">
        <v>10125</v>
      </c>
      <c r="B1312" s="10">
        <v>45566</v>
      </c>
      <c r="C1312" s="9" t="str">
        <v>0be1e40e</v>
      </c>
      <c r="D1312" s="9" t="str">
        <f>_xlfn.XLOOKUP(C1312, Content!A:A, Content!C:C, "NONE")</f>
        <v>Telugu</v>
      </c>
      <c r="E1312" s="9" t="str">
        <f>_xlfn.XLOOKUP(C1312, Content!A:A, Content!D:D, "NONE")</f>
        <v>Drama</v>
      </c>
    </row>
    <row r="1313" spans="1:5" x14ac:dyDescent="0.3">
      <c r="A1313" s="9">
        <v>10125</v>
      </c>
      <c r="B1313" s="10">
        <v>45261</v>
      </c>
      <c r="C1313" s="9" t="str">
        <v>7fb18db3</v>
      </c>
      <c r="D1313" s="9" t="str">
        <f>_xlfn.XLOOKUP(C1313, Content!A:A, Content!C:C, "NONE")</f>
        <v>Hindi</v>
      </c>
      <c r="E1313" s="9" t="str">
        <f>_xlfn.XLOOKUP(C1313, Content!A:A, Content!D:D, "NONE")</f>
        <v>Thriller</v>
      </c>
    </row>
    <row r="1314" spans="1:5" x14ac:dyDescent="0.3">
      <c r="A1314" s="9">
        <v>10125</v>
      </c>
      <c r="B1314" s="10">
        <v>44682</v>
      </c>
      <c r="C1314" s="9" t="str">
        <v>4cfd0dd8</v>
      </c>
      <c r="D1314" s="9" t="str">
        <f>_xlfn.XLOOKUP(C1314, Content!A:A, Content!C:C, "NONE")</f>
        <v>Kannada</v>
      </c>
      <c r="E1314" s="9" t="str">
        <f>_xlfn.XLOOKUP(C1314, Content!A:A, Content!D:D, "NONE")</f>
        <v>Documentary</v>
      </c>
    </row>
    <row r="1315" spans="1:5" x14ac:dyDescent="0.3">
      <c r="A1315" s="9">
        <v>10125</v>
      </c>
      <c r="B1315" s="10">
        <v>44562</v>
      </c>
      <c r="C1315" s="9" t="str">
        <v>39c8c16a</v>
      </c>
      <c r="D1315" s="9" t="str">
        <f>_xlfn.XLOOKUP(C1315, Content!A:A, Content!C:C, "NONE")</f>
        <v>Malayalam</v>
      </c>
      <c r="E1315" s="9" t="str">
        <f>_xlfn.XLOOKUP(C1315, Content!A:A, Content!D:D, "NONE")</f>
        <v>Drama</v>
      </c>
    </row>
    <row r="1316" spans="1:5" x14ac:dyDescent="0.3">
      <c r="A1316" s="9">
        <v>10125</v>
      </c>
      <c r="B1316" s="10">
        <v>45444</v>
      </c>
      <c r="C1316" s="9" t="str">
        <v>f72d44e6</v>
      </c>
      <c r="D1316" s="9" t="str">
        <f>_xlfn.XLOOKUP(C1316, Content!A:A, Content!C:C, "NONE")</f>
        <v>Malayalam</v>
      </c>
      <c r="E1316" s="9" t="str">
        <f>_xlfn.XLOOKUP(C1316, Content!A:A, Content!D:D, "NONE")</f>
        <v>Horror</v>
      </c>
    </row>
    <row r="1317" spans="1:5" x14ac:dyDescent="0.3">
      <c r="A1317" s="9">
        <v>10125</v>
      </c>
      <c r="B1317" s="10">
        <v>45078</v>
      </c>
      <c r="C1317" s="9" t="str">
        <v>ef45c45f</v>
      </c>
      <c r="D1317" s="9" t="str">
        <f>_xlfn.XLOOKUP(C1317, Content!A:A, Content!C:C, "NONE")</f>
        <v>Tamil</v>
      </c>
      <c r="E1317" s="9" t="str">
        <f>_xlfn.XLOOKUP(C1317, Content!A:A, Content!D:D, "NONE")</f>
        <v>Action</v>
      </c>
    </row>
    <row r="1318" spans="1:5" x14ac:dyDescent="0.3">
      <c r="A1318" s="9">
        <v>10126</v>
      </c>
      <c r="B1318" s="10">
        <v>45108</v>
      </c>
      <c r="C1318" s="9" t="str">
        <v>af4e0c6c</v>
      </c>
      <c r="D1318" s="9" t="str">
        <f>_xlfn.XLOOKUP(C1318, Content!A:A, Content!C:C, "NONE")</f>
        <v>Tamil</v>
      </c>
      <c r="E1318" s="9" t="str">
        <f>_xlfn.XLOOKUP(C1318, Content!A:A, Content!D:D, "NONE")</f>
        <v>Drama</v>
      </c>
    </row>
    <row r="1319" spans="1:5" x14ac:dyDescent="0.3">
      <c r="A1319" s="9">
        <v>10126</v>
      </c>
      <c r="B1319" s="10">
        <v>45261</v>
      </c>
      <c r="C1319" s="9" t="str">
        <v>e2949854</v>
      </c>
      <c r="D1319" s="9" t="str">
        <f>_xlfn.XLOOKUP(C1319, Content!A:A, Content!C:C, "NONE")</f>
        <v>Malayalam</v>
      </c>
      <c r="E1319" s="9" t="str">
        <f>_xlfn.XLOOKUP(C1319, Content!A:A, Content!D:D, "NONE")</f>
        <v>Documentary</v>
      </c>
    </row>
    <row r="1320" spans="1:5" x14ac:dyDescent="0.3">
      <c r="A1320" s="9">
        <v>10126</v>
      </c>
      <c r="B1320" s="10">
        <v>45352</v>
      </c>
      <c r="C1320" s="9" t="str">
        <v>591bdfe5</v>
      </c>
      <c r="D1320" s="9" t="str">
        <f>_xlfn.XLOOKUP(C1320, Content!A:A, Content!C:C, "NONE")</f>
        <v>Kannada</v>
      </c>
      <c r="E1320" s="9" t="str">
        <f>_xlfn.XLOOKUP(C1320, Content!A:A, Content!D:D, "NONE")</f>
        <v>Drama</v>
      </c>
    </row>
    <row r="1321" spans="1:5" x14ac:dyDescent="0.3">
      <c r="A1321" s="9">
        <v>10126</v>
      </c>
      <c r="B1321" s="10">
        <v>44652</v>
      </c>
      <c r="C1321" s="9" t="str">
        <v>7e543bc4</v>
      </c>
      <c r="D1321" s="9" t="str">
        <f>_xlfn.XLOOKUP(C1321, Content!A:A, Content!C:C, "NONE")</f>
        <v>Malayalam</v>
      </c>
      <c r="E1321" s="9" t="str">
        <f>_xlfn.XLOOKUP(C1321, Content!A:A, Content!D:D, "NONE")</f>
        <v>Drama</v>
      </c>
    </row>
    <row r="1322" spans="1:5" x14ac:dyDescent="0.3">
      <c r="A1322" s="9">
        <v>10126</v>
      </c>
      <c r="B1322" s="10">
        <v>45108</v>
      </c>
      <c r="C1322" s="9" t="str">
        <v>7fd28e87</v>
      </c>
      <c r="D1322" s="9" t="str">
        <f>_xlfn.XLOOKUP(C1322, Content!A:A, Content!C:C, "NONE")</f>
        <v>Malayalam</v>
      </c>
      <c r="E1322" s="9" t="str">
        <f>_xlfn.XLOOKUP(C1322, Content!A:A, Content!D:D, "NONE")</f>
        <v>Romance</v>
      </c>
    </row>
    <row r="1323" spans="1:5" x14ac:dyDescent="0.3">
      <c r="A1323" s="9">
        <v>10126</v>
      </c>
      <c r="B1323" s="10">
        <v>44986</v>
      </c>
      <c r="C1323" s="9" t="str">
        <v>cc9d9893</v>
      </c>
      <c r="D1323" s="9" t="str">
        <f>_xlfn.XLOOKUP(C1323, Content!A:A, Content!C:C, "NONE")</f>
        <v>Malayalam</v>
      </c>
      <c r="E1323" s="9" t="str">
        <f>_xlfn.XLOOKUP(C1323, Content!A:A, Content!D:D, "NONE")</f>
        <v>Action</v>
      </c>
    </row>
    <row r="1324" spans="1:5" x14ac:dyDescent="0.3">
      <c r="A1324" s="9">
        <v>10126</v>
      </c>
      <c r="B1324" s="10">
        <v>45444</v>
      </c>
      <c r="C1324" s="9" t="str">
        <v>1b7fe76a</v>
      </c>
      <c r="D1324" s="9" t="str">
        <f>_xlfn.XLOOKUP(C1324, Content!A:A, Content!C:C, "NONE")</f>
        <v>Kannada</v>
      </c>
      <c r="E1324" s="9" t="str">
        <f>_xlfn.XLOOKUP(C1324, Content!A:A, Content!D:D, "NONE")</f>
        <v>Thriller</v>
      </c>
    </row>
    <row r="1325" spans="1:5" x14ac:dyDescent="0.3">
      <c r="A1325" s="9">
        <v>10126</v>
      </c>
      <c r="B1325" s="10">
        <v>44743</v>
      </c>
      <c r="C1325" s="9" t="str">
        <v>18f2ed16</v>
      </c>
      <c r="D1325" s="9" t="str">
        <f>_xlfn.XLOOKUP(C1325, Content!A:A, Content!C:C, "NONE")</f>
        <v>Malayalam</v>
      </c>
      <c r="E1325" s="9" t="str">
        <f>_xlfn.XLOOKUP(C1325, Content!A:A, Content!D:D, "NONE")</f>
        <v>Comedy</v>
      </c>
    </row>
    <row r="1326" spans="1:5" x14ac:dyDescent="0.3">
      <c r="A1326" s="9">
        <v>10126</v>
      </c>
      <c r="B1326" s="10">
        <v>44682</v>
      </c>
      <c r="C1326" s="9" t="str">
        <v>872a4423</v>
      </c>
      <c r="D1326" s="9" t="str">
        <f>_xlfn.XLOOKUP(C1326, Content!A:A, Content!C:C, "NONE")</f>
        <v>Hindi</v>
      </c>
      <c r="E1326" s="9" t="str">
        <f>_xlfn.XLOOKUP(C1326, Content!A:A, Content!D:D, "NONE")</f>
        <v>Horror</v>
      </c>
    </row>
    <row r="1327" spans="1:5" x14ac:dyDescent="0.3">
      <c r="A1327" s="9">
        <v>10126</v>
      </c>
      <c r="B1327" s="10">
        <v>45474</v>
      </c>
      <c r="C1327" s="9" t="str">
        <v>9452bf77</v>
      </c>
      <c r="D1327" s="9" t="str">
        <f>_xlfn.XLOOKUP(C1327, Content!A:A, Content!C:C, "NONE")</f>
        <v>English</v>
      </c>
      <c r="E1327" s="9" t="str">
        <f>_xlfn.XLOOKUP(C1327, Content!A:A, Content!D:D, "NONE")</f>
        <v>Horror</v>
      </c>
    </row>
    <row r="1328" spans="1:5" x14ac:dyDescent="0.3">
      <c r="A1328" s="9">
        <v>10126</v>
      </c>
      <c r="B1328" s="10">
        <v>44835</v>
      </c>
      <c r="C1328" s="9" t="str">
        <v>e24dee1d</v>
      </c>
      <c r="D1328" s="9" t="str">
        <f>_xlfn.XLOOKUP(C1328, Content!A:A, Content!C:C, "NONE")</f>
        <v>Telugu</v>
      </c>
      <c r="E1328" s="9" t="str">
        <f>_xlfn.XLOOKUP(C1328, Content!A:A, Content!D:D, "NONE")</f>
        <v>Documentary</v>
      </c>
    </row>
    <row r="1329" spans="1:5" x14ac:dyDescent="0.3">
      <c r="A1329" s="9">
        <v>10126</v>
      </c>
      <c r="B1329" s="10">
        <v>44621</v>
      </c>
      <c r="C1329" s="9" t="str">
        <v>9787b7de</v>
      </c>
      <c r="D1329" s="9" t="str">
        <f>_xlfn.XLOOKUP(C1329, Content!A:A, Content!C:C, "NONE")</f>
        <v>Tamil</v>
      </c>
      <c r="E1329" s="9" t="str">
        <f>_xlfn.XLOOKUP(C1329, Content!A:A, Content!D:D, "NONE")</f>
        <v>Documentary</v>
      </c>
    </row>
    <row r="1330" spans="1:5" x14ac:dyDescent="0.3">
      <c r="A1330" s="9">
        <v>10127</v>
      </c>
      <c r="B1330" s="10">
        <v>44896</v>
      </c>
      <c r="C1330" s="9" t="str">
        <v>fc3255a1</v>
      </c>
      <c r="D1330" s="9" t="str">
        <f>_xlfn.XLOOKUP(C1330, Content!A:A, Content!C:C, "NONE")</f>
        <v>English</v>
      </c>
      <c r="E1330" s="9" t="str">
        <f>_xlfn.XLOOKUP(C1330, Content!A:A, Content!D:D, "NONE")</f>
        <v>Horror</v>
      </c>
    </row>
    <row r="1331" spans="1:5" x14ac:dyDescent="0.3">
      <c r="A1331" s="9">
        <v>10127</v>
      </c>
      <c r="B1331" s="10">
        <v>44713</v>
      </c>
      <c r="C1331" s="9" t="str">
        <v>459528e0</v>
      </c>
      <c r="D1331" s="9" t="str">
        <f>_xlfn.XLOOKUP(C1331, Content!A:A, Content!C:C, "NONE")</f>
        <v>English</v>
      </c>
      <c r="E1331" s="9" t="str">
        <f>_xlfn.XLOOKUP(C1331, Content!A:A, Content!D:D, "NONE")</f>
        <v>Documentary</v>
      </c>
    </row>
    <row r="1332" spans="1:5" x14ac:dyDescent="0.3">
      <c r="A1332" s="9">
        <v>10127</v>
      </c>
      <c r="B1332" s="10">
        <v>45047</v>
      </c>
      <c r="C1332" s="9" t="str">
        <v>1187d074</v>
      </c>
      <c r="D1332" s="9" t="str">
        <f>_xlfn.XLOOKUP(C1332, Content!A:A, Content!C:C, "NONE")</f>
        <v>English</v>
      </c>
      <c r="E1332" s="9" t="str">
        <f>_xlfn.XLOOKUP(C1332, Content!A:A, Content!D:D, "NONE")</f>
        <v>Horror</v>
      </c>
    </row>
    <row r="1333" spans="1:5" x14ac:dyDescent="0.3">
      <c r="A1333" s="9">
        <v>10127</v>
      </c>
      <c r="B1333" s="10">
        <v>45139</v>
      </c>
      <c r="C1333" s="9" t="str">
        <v>7e543bc4</v>
      </c>
      <c r="D1333" s="9" t="str">
        <f>_xlfn.XLOOKUP(C1333, Content!A:A, Content!C:C, "NONE")</f>
        <v>Malayalam</v>
      </c>
      <c r="E1333" s="9" t="str">
        <f>_xlfn.XLOOKUP(C1333, Content!A:A, Content!D:D, "NONE")</f>
        <v>Drama</v>
      </c>
    </row>
    <row r="1334" spans="1:5" x14ac:dyDescent="0.3">
      <c r="A1334" s="9">
        <v>10127</v>
      </c>
      <c r="B1334" s="10">
        <v>45474</v>
      </c>
      <c r="C1334" s="9" t="str">
        <v>b72e97f6</v>
      </c>
      <c r="D1334" s="9" t="str">
        <f>_xlfn.XLOOKUP(C1334, Content!A:A, Content!C:C, "NONE")</f>
        <v>Hindi</v>
      </c>
      <c r="E1334" s="9" t="str">
        <f>_xlfn.XLOOKUP(C1334, Content!A:A, Content!D:D, "NONE")</f>
        <v>Action</v>
      </c>
    </row>
    <row r="1335" spans="1:5" x14ac:dyDescent="0.3">
      <c r="A1335" s="9">
        <v>10127</v>
      </c>
      <c r="B1335" s="10">
        <v>45292</v>
      </c>
      <c r="C1335" s="9" t="str">
        <v>5b93d799</v>
      </c>
      <c r="D1335" s="9" t="str">
        <f>_xlfn.XLOOKUP(C1335, Content!A:A, Content!C:C, "NONE")</f>
        <v>English</v>
      </c>
      <c r="E1335" s="9" t="str">
        <f>_xlfn.XLOOKUP(C1335, Content!A:A, Content!D:D, "NONE")</f>
        <v>Drama</v>
      </c>
    </row>
    <row r="1336" spans="1:5" x14ac:dyDescent="0.3">
      <c r="A1336" s="9">
        <v>10127</v>
      </c>
      <c r="B1336" s="10">
        <v>44835</v>
      </c>
      <c r="C1336" s="9" t="str">
        <v>7fc77e90</v>
      </c>
      <c r="D1336" s="9" t="str">
        <f>_xlfn.XLOOKUP(C1336, Content!A:A, Content!C:C, "NONE")</f>
        <v>Malayalam</v>
      </c>
      <c r="E1336" s="9" t="str">
        <f>_xlfn.XLOOKUP(C1336, Content!A:A, Content!D:D, "NONE")</f>
        <v>Romance</v>
      </c>
    </row>
    <row r="1337" spans="1:5" x14ac:dyDescent="0.3">
      <c r="A1337" s="9">
        <v>10127</v>
      </c>
      <c r="B1337" s="10">
        <v>44835</v>
      </c>
      <c r="C1337" s="9" t="str">
        <v>591bdfe5</v>
      </c>
      <c r="D1337" s="9" t="str">
        <f>_xlfn.XLOOKUP(C1337, Content!A:A, Content!C:C, "NONE")</f>
        <v>Kannada</v>
      </c>
      <c r="E1337" s="9" t="str">
        <f>_xlfn.XLOOKUP(C1337, Content!A:A, Content!D:D, "NONE")</f>
        <v>Drama</v>
      </c>
    </row>
    <row r="1338" spans="1:5" x14ac:dyDescent="0.3">
      <c r="A1338" s="9">
        <v>10128</v>
      </c>
      <c r="B1338" s="10">
        <v>45597</v>
      </c>
      <c r="C1338" s="9" t="str">
        <v>5988d89d</v>
      </c>
      <c r="D1338" s="9" t="str">
        <f>_xlfn.XLOOKUP(C1338, Content!A:A, Content!C:C, "NONE")</f>
        <v>Hindi</v>
      </c>
      <c r="E1338" s="9" t="str">
        <f>_xlfn.XLOOKUP(C1338, Content!A:A, Content!D:D, "NONE")</f>
        <v>Sci-Fi</v>
      </c>
    </row>
    <row r="1339" spans="1:5" x14ac:dyDescent="0.3">
      <c r="A1339" s="9">
        <v>10128</v>
      </c>
      <c r="B1339" s="10">
        <v>44958</v>
      </c>
      <c r="C1339" s="9" t="str">
        <v>c741736d</v>
      </c>
      <c r="D1339" s="9" t="str">
        <f>_xlfn.XLOOKUP(C1339, Content!A:A, Content!C:C, "NONE")</f>
        <v>English</v>
      </c>
      <c r="E1339" s="9" t="str">
        <f>_xlfn.XLOOKUP(C1339, Content!A:A, Content!D:D, "NONE")</f>
        <v>Romance</v>
      </c>
    </row>
    <row r="1340" spans="1:5" x14ac:dyDescent="0.3">
      <c r="A1340" s="9">
        <v>10128</v>
      </c>
      <c r="B1340" s="10">
        <v>44593</v>
      </c>
      <c r="C1340" s="9" t="str">
        <v>2aac9072</v>
      </c>
      <c r="D1340" s="9" t="str">
        <f>_xlfn.XLOOKUP(C1340, Content!A:A, Content!C:C, "NONE")</f>
        <v>English</v>
      </c>
      <c r="E1340" s="9" t="str">
        <f>_xlfn.XLOOKUP(C1340, Content!A:A, Content!D:D, "NONE")</f>
        <v>Comedy</v>
      </c>
    </row>
    <row r="1341" spans="1:5" x14ac:dyDescent="0.3">
      <c r="A1341" s="9">
        <v>10128</v>
      </c>
      <c r="B1341" s="10">
        <v>45444</v>
      </c>
      <c r="C1341" s="9" t="str">
        <v>2560b2d1</v>
      </c>
      <c r="D1341" s="9" t="str">
        <f>_xlfn.XLOOKUP(C1341, Content!A:A, Content!C:C, "NONE")</f>
        <v>Telugu</v>
      </c>
      <c r="E1341" s="9" t="str">
        <f>_xlfn.XLOOKUP(C1341, Content!A:A, Content!D:D, "NONE")</f>
        <v>Action</v>
      </c>
    </row>
    <row r="1342" spans="1:5" x14ac:dyDescent="0.3">
      <c r="A1342" s="9">
        <v>10128</v>
      </c>
      <c r="B1342" s="10">
        <v>45383</v>
      </c>
      <c r="C1342" s="9" t="str">
        <v>b06fbc58</v>
      </c>
      <c r="D1342" s="9" t="str">
        <f>_xlfn.XLOOKUP(C1342, Content!A:A, Content!C:C, "NONE")</f>
        <v>Telugu</v>
      </c>
      <c r="E1342" s="9" t="str">
        <f>_xlfn.XLOOKUP(C1342, Content!A:A, Content!D:D, "NONE")</f>
        <v>Horror</v>
      </c>
    </row>
    <row r="1343" spans="1:5" x14ac:dyDescent="0.3">
      <c r="A1343" s="9">
        <v>10128</v>
      </c>
      <c r="B1343" s="10">
        <v>45383</v>
      </c>
      <c r="C1343" s="9" t="str">
        <v>3abe3a47</v>
      </c>
      <c r="D1343" s="9" t="str">
        <f>_xlfn.XLOOKUP(C1343, Content!A:A, Content!C:C, "NONE")</f>
        <v>English</v>
      </c>
      <c r="E1343" s="9" t="str">
        <f>_xlfn.XLOOKUP(C1343, Content!A:A, Content!D:D, "NONE")</f>
        <v>Romance</v>
      </c>
    </row>
    <row r="1344" spans="1:5" x14ac:dyDescent="0.3">
      <c r="A1344" s="9">
        <v>10128</v>
      </c>
      <c r="B1344" s="10">
        <v>45597</v>
      </c>
      <c r="C1344" s="9" t="str">
        <v>67b09f1b</v>
      </c>
      <c r="D1344" s="9" t="str">
        <f>_xlfn.XLOOKUP(C1344, Content!A:A, Content!C:C, "NONE")</f>
        <v>English</v>
      </c>
      <c r="E1344" s="9" t="str">
        <f>_xlfn.XLOOKUP(C1344, Content!A:A, Content!D:D, "NONE")</f>
        <v>Horror</v>
      </c>
    </row>
    <row r="1345" spans="1:5" x14ac:dyDescent="0.3">
      <c r="A1345" s="9">
        <v>10128</v>
      </c>
      <c r="B1345" s="10">
        <v>45383</v>
      </c>
      <c r="C1345" s="9" t="str">
        <v>7495495f</v>
      </c>
      <c r="D1345" s="9" t="str">
        <f>_xlfn.XLOOKUP(C1345, Content!A:A, Content!C:C, "NONE")</f>
        <v>Malayalam</v>
      </c>
      <c r="E1345" s="9" t="str">
        <f>_xlfn.XLOOKUP(C1345, Content!A:A, Content!D:D, "NONE")</f>
        <v>Horror</v>
      </c>
    </row>
    <row r="1346" spans="1:5" x14ac:dyDescent="0.3">
      <c r="A1346" s="9">
        <v>10128</v>
      </c>
      <c r="B1346" s="10">
        <v>44713</v>
      </c>
      <c r="C1346" s="9" t="str">
        <v>459528e0</v>
      </c>
      <c r="D1346" s="9" t="str">
        <f>_xlfn.XLOOKUP(C1346, Content!A:A, Content!C:C, "NONE")</f>
        <v>English</v>
      </c>
      <c r="E1346" s="9" t="str">
        <f>_xlfn.XLOOKUP(C1346, Content!A:A, Content!D:D, "NONE")</f>
        <v>Documentary</v>
      </c>
    </row>
    <row r="1347" spans="1:5" x14ac:dyDescent="0.3">
      <c r="A1347" s="9">
        <v>10128</v>
      </c>
      <c r="B1347" s="10">
        <v>45597</v>
      </c>
      <c r="C1347" s="9" t="str">
        <v>75fa1246</v>
      </c>
      <c r="D1347" s="9" t="str">
        <f>_xlfn.XLOOKUP(C1347, Content!A:A, Content!C:C, "NONE")</f>
        <v>Tamil</v>
      </c>
      <c r="E1347" s="9" t="str">
        <f>_xlfn.XLOOKUP(C1347, Content!A:A, Content!D:D, "NONE")</f>
        <v>Documentary</v>
      </c>
    </row>
    <row r="1348" spans="1:5" x14ac:dyDescent="0.3">
      <c r="A1348" s="9">
        <v>10128</v>
      </c>
      <c r="B1348" s="10">
        <v>45108</v>
      </c>
      <c r="C1348" s="9" t="str">
        <v>2888a95e</v>
      </c>
      <c r="D1348" s="9" t="str">
        <f>_xlfn.XLOOKUP(C1348, Content!A:A, Content!C:C, "NONE")</f>
        <v>Tamil</v>
      </c>
      <c r="E1348" s="9" t="str">
        <f>_xlfn.XLOOKUP(C1348, Content!A:A, Content!D:D, "NONE")</f>
        <v>Documentary</v>
      </c>
    </row>
    <row r="1349" spans="1:5" x14ac:dyDescent="0.3">
      <c r="A1349" s="9">
        <v>10128</v>
      </c>
      <c r="B1349" s="10">
        <v>45292</v>
      </c>
      <c r="C1349" s="9" t="str">
        <v>c1fb785c</v>
      </c>
      <c r="D1349" s="9" t="str">
        <f>_xlfn.XLOOKUP(C1349, Content!A:A, Content!C:C, "NONE")</f>
        <v>Malayalam</v>
      </c>
      <c r="E1349" s="9" t="str">
        <f>_xlfn.XLOOKUP(C1349, Content!A:A, Content!D:D, "NONE")</f>
        <v>Action</v>
      </c>
    </row>
    <row r="1350" spans="1:5" x14ac:dyDescent="0.3">
      <c r="A1350" s="9">
        <v>10128</v>
      </c>
      <c r="B1350" s="10">
        <v>45444</v>
      </c>
      <c r="C1350" s="9" t="str">
        <v>30bb7728</v>
      </c>
      <c r="D1350" s="9" t="str">
        <f>_xlfn.XLOOKUP(C1350, Content!A:A, Content!C:C, "NONE")</f>
        <v>Tamil</v>
      </c>
      <c r="E1350" s="9" t="str">
        <f>_xlfn.XLOOKUP(C1350, Content!A:A, Content!D:D, "NONE")</f>
        <v>Documentary</v>
      </c>
    </row>
    <row r="1351" spans="1:5" x14ac:dyDescent="0.3">
      <c r="A1351" s="9">
        <v>10129</v>
      </c>
      <c r="B1351" s="10">
        <v>45261</v>
      </c>
      <c r="C1351" s="9" t="str">
        <v>fa1a76a3</v>
      </c>
      <c r="D1351" s="9" t="str">
        <f>_xlfn.XLOOKUP(C1351, Content!A:A, Content!C:C, "NONE")</f>
        <v>Tamil</v>
      </c>
      <c r="E1351" s="9" t="str">
        <f>_xlfn.XLOOKUP(C1351, Content!A:A, Content!D:D, "NONE")</f>
        <v>Action</v>
      </c>
    </row>
    <row r="1352" spans="1:5" x14ac:dyDescent="0.3">
      <c r="A1352" s="9">
        <v>10129</v>
      </c>
      <c r="B1352" s="10">
        <v>45383</v>
      </c>
      <c r="C1352" s="9" t="str">
        <v>7fc77e90</v>
      </c>
      <c r="D1352" s="9" t="str">
        <f>_xlfn.XLOOKUP(C1352, Content!A:A, Content!C:C, "NONE")</f>
        <v>Malayalam</v>
      </c>
      <c r="E1352" s="9" t="str">
        <f>_xlfn.XLOOKUP(C1352, Content!A:A, Content!D:D, "NONE")</f>
        <v>Romance</v>
      </c>
    </row>
    <row r="1353" spans="1:5" x14ac:dyDescent="0.3">
      <c r="A1353" s="9">
        <v>10129</v>
      </c>
      <c r="B1353" s="10">
        <v>45323</v>
      </c>
      <c r="C1353" s="9" t="str">
        <v>2f9c6d63</v>
      </c>
      <c r="D1353" s="9" t="str">
        <f>_xlfn.XLOOKUP(C1353, Content!A:A, Content!C:C, "NONE")</f>
        <v>Tamil</v>
      </c>
      <c r="E1353" s="9" t="str">
        <f>_xlfn.XLOOKUP(C1353, Content!A:A, Content!D:D, "NONE")</f>
        <v>Sci-Fi</v>
      </c>
    </row>
    <row r="1354" spans="1:5" x14ac:dyDescent="0.3">
      <c r="A1354" s="9">
        <v>10129</v>
      </c>
      <c r="B1354" s="10">
        <v>45292</v>
      </c>
      <c r="C1354" s="9" t="str">
        <v>af4e0c6c</v>
      </c>
      <c r="D1354" s="9" t="str">
        <f>_xlfn.XLOOKUP(C1354, Content!A:A, Content!C:C, "NONE")</f>
        <v>Tamil</v>
      </c>
      <c r="E1354" s="9" t="str">
        <f>_xlfn.XLOOKUP(C1354, Content!A:A, Content!D:D, "NONE")</f>
        <v>Drama</v>
      </c>
    </row>
    <row r="1355" spans="1:5" x14ac:dyDescent="0.3">
      <c r="A1355" s="9">
        <v>10129</v>
      </c>
      <c r="B1355" s="10">
        <v>45383</v>
      </c>
      <c r="C1355" s="9" t="str">
        <v>c5c4fdf9</v>
      </c>
      <c r="D1355" s="9" t="str">
        <f>_xlfn.XLOOKUP(C1355, Content!A:A, Content!C:C, "NONE")</f>
        <v>Telugu</v>
      </c>
      <c r="E1355" s="9" t="str">
        <f>_xlfn.XLOOKUP(C1355, Content!A:A, Content!D:D, "NONE")</f>
        <v>Sci-Fi</v>
      </c>
    </row>
    <row r="1356" spans="1:5" x14ac:dyDescent="0.3">
      <c r="A1356" s="9">
        <v>10129</v>
      </c>
      <c r="B1356" s="10">
        <v>45323</v>
      </c>
      <c r="C1356" s="9" t="str">
        <v>c1fb785c</v>
      </c>
      <c r="D1356" s="9" t="str">
        <f>_xlfn.XLOOKUP(C1356, Content!A:A, Content!C:C, "NONE")</f>
        <v>Malayalam</v>
      </c>
      <c r="E1356" s="9" t="str">
        <f>_xlfn.XLOOKUP(C1356, Content!A:A, Content!D:D, "NONE")</f>
        <v>Action</v>
      </c>
    </row>
    <row r="1357" spans="1:5" x14ac:dyDescent="0.3">
      <c r="A1357" s="9">
        <v>10129</v>
      </c>
      <c r="B1357" s="10">
        <v>44713</v>
      </c>
      <c r="C1357" s="9" t="str">
        <v>cc777b0c</v>
      </c>
      <c r="D1357" s="9" t="str">
        <f>_xlfn.XLOOKUP(C1357, Content!A:A, Content!C:C, "NONE")</f>
        <v>Hindi</v>
      </c>
      <c r="E1357" s="9" t="str">
        <f>_xlfn.XLOOKUP(C1357, Content!A:A, Content!D:D, "NONE")</f>
        <v>Thriller</v>
      </c>
    </row>
    <row r="1358" spans="1:5" x14ac:dyDescent="0.3">
      <c r="A1358" s="9">
        <v>10129</v>
      </c>
      <c r="B1358" s="10">
        <v>44835</v>
      </c>
      <c r="C1358" s="9" t="str">
        <v>40fb817f</v>
      </c>
      <c r="D1358" s="9" t="str">
        <f>_xlfn.XLOOKUP(C1358, Content!A:A, Content!C:C, "NONE")</f>
        <v>Kannada</v>
      </c>
      <c r="E1358" s="9" t="str">
        <f>_xlfn.XLOOKUP(C1358, Content!A:A, Content!D:D, "NONE")</f>
        <v>Thriller</v>
      </c>
    </row>
    <row r="1359" spans="1:5" x14ac:dyDescent="0.3">
      <c r="A1359" s="9">
        <v>10129</v>
      </c>
      <c r="B1359" s="10">
        <v>45292</v>
      </c>
      <c r="C1359" s="9" t="str">
        <v>c741736d</v>
      </c>
      <c r="D1359" s="9" t="str">
        <f>_xlfn.XLOOKUP(C1359, Content!A:A, Content!C:C, "NONE")</f>
        <v>English</v>
      </c>
      <c r="E1359" s="9" t="str">
        <f>_xlfn.XLOOKUP(C1359, Content!A:A, Content!D:D, "NONE")</f>
        <v>Romance</v>
      </c>
    </row>
    <row r="1360" spans="1:5" x14ac:dyDescent="0.3">
      <c r="A1360" s="9">
        <v>10129</v>
      </c>
      <c r="B1360" s="10">
        <v>45017</v>
      </c>
      <c r="C1360" s="9" t="str">
        <v>7495495f</v>
      </c>
      <c r="D1360" s="9" t="str">
        <f>_xlfn.XLOOKUP(C1360, Content!A:A, Content!C:C, "NONE")</f>
        <v>Malayalam</v>
      </c>
      <c r="E1360" s="9" t="str">
        <f>_xlfn.XLOOKUP(C1360, Content!A:A, Content!D:D, "NONE")</f>
        <v>Horror</v>
      </c>
    </row>
    <row r="1361" spans="1:5" x14ac:dyDescent="0.3">
      <c r="A1361" s="9">
        <v>10129</v>
      </c>
      <c r="B1361" s="10">
        <v>45047</v>
      </c>
      <c r="C1361" s="9" t="str">
        <v>f1c74cb8</v>
      </c>
      <c r="D1361" s="9" t="str">
        <f>_xlfn.XLOOKUP(C1361, Content!A:A, Content!C:C, "NONE")</f>
        <v>Kannada</v>
      </c>
      <c r="E1361" s="9" t="str">
        <f>_xlfn.XLOOKUP(C1361, Content!A:A, Content!D:D, "NONE")</f>
        <v>Action</v>
      </c>
    </row>
    <row r="1362" spans="1:5" x14ac:dyDescent="0.3">
      <c r="A1362" s="9">
        <v>10129</v>
      </c>
      <c r="B1362" s="10">
        <v>44593</v>
      </c>
      <c r="C1362" s="9" t="str">
        <v>18110fb2</v>
      </c>
      <c r="D1362" s="9" t="str">
        <f>_xlfn.XLOOKUP(C1362, Content!A:A, Content!C:C, "NONE")</f>
        <v>Telugu</v>
      </c>
      <c r="E1362" s="9" t="str">
        <f>_xlfn.XLOOKUP(C1362, Content!A:A, Content!D:D, "NONE")</f>
        <v>Romance</v>
      </c>
    </row>
    <row r="1363" spans="1:5" x14ac:dyDescent="0.3">
      <c r="A1363" s="9">
        <v>10129</v>
      </c>
      <c r="B1363" s="10">
        <v>44835</v>
      </c>
      <c r="C1363" s="9" t="str">
        <v>fe8686d0</v>
      </c>
      <c r="D1363" s="9" t="str">
        <f>_xlfn.XLOOKUP(C1363, Content!A:A, Content!C:C, "NONE")</f>
        <v>Telugu</v>
      </c>
      <c r="E1363" s="9" t="str">
        <f>_xlfn.XLOOKUP(C1363, Content!A:A, Content!D:D, "NONE")</f>
        <v>Horror</v>
      </c>
    </row>
    <row r="1364" spans="1:5" x14ac:dyDescent="0.3">
      <c r="A1364" s="9">
        <v>10130</v>
      </c>
      <c r="B1364" s="10">
        <v>45170</v>
      </c>
      <c r="C1364" s="9" t="str">
        <v>9787b7de</v>
      </c>
      <c r="D1364" s="9" t="str">
        <f>_xlfn.XLOOKUP(C1364, Content!A:A, Content!C:C, "NONE")</f>
        <v>Tamil</v>
      </c>
      <c r="E1364" s="9" t="str">
        <f>_xlfn.XLOOKUP(C1364, Content!A:A, Content!D:D, "NONE")</f>
        <v>Documentary</v>
      </c>
    </row>
    <row r="1365" spans="1:5" x14ac:dyDescent="0.3">
      <c r="A1365" s="9">
        <v>10130</v>
      </c>
      <c r="B1365" s="10">
        <v>44896</v>
      </c>
      <c r="C1365" s="9" t="str">
        <v>6fc6d737</v>
      </c>
      <c r="D1365" s="9" t="str">
        <f>_xlfn.XLOOKUP(C1365, Content!A:A, Content!C:C, "NONE")</f>
        <v>Malayalam</v>
      </c>
      <c r="E1365" s="9" t="str">
        <f>_xlfn.XLOOKUP(C1365, Content!A:A, Content!D:D, "NONE")</f>
        <v>Comedy</v>
      </c>
    </row>
    <row r="1366" spans="1:5" x14ac:dyDescent="0.3">
      <c r="A1366" s="9">
        <v>10130</v>
      </c>
      <c r="B1366" s="10">
        <v>45231</v>
      </c>
      <c r="C1366" s="9" t="str">
        <v>7bc7f2c7</v>
      </c>
      <c r="D1366" s="9" t="str">
        <f>_xlfn.XLOOKUP(C1366, Content!A:A, Content!C:C, "NONE")</f>
        <v>Tamil</v>
      </c>
      <c r="E1366" s="9" t="str">
        <f>_xlfn.XLOOKUP(C1366, Content!A:A, Content!D:D, "NONE")</f>
        <v>Drama</v>
      </c>
    </row>
    <row r="1367" spans="1:5" x14ac:dyDescent="0.3">
      <c r="A1367" s="9">
        <v>10130</v>
      </c>
      <c r="B1367" s="10">
        <v>44866</v>
      </c>
      <c r="C1367" s="9" t="str">
        <v>67b09f1b</v>
      </c>
      <c r="D1367" s="9" t="str">
        <f>_xlfn.XLOOKUP(C1367, Content!A:A, Content!C:C, "NONE")</f>
        <v>English</v>
      </c>
      <c r="E1367" s="9" t="str">
        <f>_xlfn.XLOOKUP(C1367, Content!A:A, Content!D:D, "NONE")</f>
        <v>Horror</v>
      </c>
    </row>
    <row r="1368" spans="1:5" x14ac:dyDescent="0.3">
      <c r="A1368" s="9">
        <v>10130</v>
      </c>
      <c r="B1368" s="10">
        <v>44593</v>
      </c>
      <c r="C1368" s="9" t="str">
        <v>9452bf77</v>
      </c>
      <c r="D1368" s="9" t="str">
        <f>_xlfn.XLOOKUP(C1368, Content!A:A, Content!C:C, "NONE")</f>
        <v>English</v>
      </c>
      <c r="E1368" s="9" t="str">
        <f>_xlfn.XLOOKUP(C1368, Content!A:A, Content!D:D, "NONE")</f>
        <v>Horror</v>
      </c>
    </row>
    <row r="1369" spans="1:5" x14ac:dyDescent="0.3">
      <c r="A1369" s="9">
        <v>10130</v>
      </c>
      <c r="B1369" s="10">
        <v>44774</v>
      </c>
      <c r="C1369" s="9" t="str">
        <v>1187d074</v>
      </c>
      <c r="D1369" s="9" t="str">
        <f>_xlfn.XLOOKUP(C1369, Content!A:A, Content!C:C, "NONE")</f>
        <v>English</v>
      </c>
      <c r="E1369" s="9" t="str">
        <f>_xlfn.XLOOKUP(C1369, Content!A:A, Content!D:D, "NONE")</f>
        <v>Horror</v>
      </c>
    </row>
    <row r="1370" spans="1:5" x14ac:dyDescent="0.3">
      <c r="A1370" s="9">
        <v>10130</v>
      </c>
      <c r="B1370" s="10">
        <v>44713</v>
      </c>
      <c r="C1370" s="9" t="str">
        <v>c324f9b4</v>
      </c>
      <c r="D1370" s="9" t="str">
        <f>_xlfn.XLOOKUP(C1370, Content!A:A, Content!C:C, "NONE")</f>
        <v>Tamil</v>
      </c>
      <c r="E1370" s="9" t="str">
        <f>_xlfn.XLOOKUP(C1370, Content!A:A, Content!D:D, "NONE")</f>
        <v>Sci-Fi</v>
      </c>
    </row>
    <row r="1371" spans="1:5" x14ac:dyDescent="0.3">
      <c r="A1371" s="9">
        <v>10130</v>
      </c>
      <c r="B1371" s="10">
        <v>44713</v>
      </c>
      <c r="C1371" s="9" t="str">
        <v>35e41ff6</v>
      </c>
      <c r="D1371" s="9" t="str">
        <f>_xlfn.XLOOKUP(C1371, Content!A:A, Content!C:C, "NONE")</f>
        <v>Telugu</v>
      </c>
      <c r="E1371" s="9" t="str">
        <f>_xlfn.XLOOKUP(C1371, Content!A:A, Content!D:D, "NONE")</f>
        <v>Romance</v>
      </c>
    </row>
    <row r="1372" spans="1:5" x14ac:dyDescent="0.3">
      <c r="A1372" s="9">
        <v>10130</v>
      </c>
      <c r="B1372" s="10">
        <v>45505</v>
      </c>
      <c r="C1372" s="9" t="str">
        <v>4cfd0dd8</v>
      </c>
      <c r="D1372" s="9" t="str">
        <f>_xlfn.XLOOKUP(C1372, Content!A:A, Content!C:C, "NONE")</f>
        <v>Kannada</v>
      </c>
      <c r="E1372" s="9" t="str">
        <f>_xlfn.XLOOKUP(C1372, Content!A:A, Content!D:D, "NONE")</f>
        <v>Documentary</v>
      </c>
    </row>
    <row r="1373" spans="1:5" x14ac:dyDescent="0.3">
      <c r="A1373" s="9">
        <v>10130</v>
      </c>
      <c r="B1373" s="10">
        <v>44896</v>
      </c>
      <c r="C1373" s="9" t="str">
        <v>b72e97f6</v>
      </c>
      <c r="D1373" s="9" t="str">
        <f>_xlfn.XLOOKUP(C1373, Content!A:A, Content!C:C, "NONE")</f>
        <v>Hindi</v>
      </c>
      <c r="E1373" s="9" t="str">
        <f>_xlfn.XLOOKUP(C1373, Content!A:A, Content!D:D, "NONE")</f>
        <v>Action</v>
      </c>
    </row>
    <row r="1374" spans="1:5" x14ac:dyDescent="0.3">
      <c r="A1374" s="9">
        <v>10130</v>
      </c>
      <c r="B1374" s="10">
        <v>45139</v>
      </c>
      <c r="C1374" s="9" t="str">
        <v>c1fb785c</v>
      </c>
      <c r="D1374" s="9" t="str">
        <f>_xlfn.XLOOKUP(C1374, Content!A:A, Content!C:C, "NONE")</f>
        <v>Malayalam</v>
      </c>
      <c r="E1374" s="9" t="str">
        <f>_xlfn.XLOOKUP(C1374, Content!A:A, Content!D:D, "NONE")</f>
        <v>Action</v>
      </c>
    </row>
    <row r="1375" spans="1:5" x14ac:dyDescent="0.3">
      <c r="A1375" s="9">
        <v>10130</v>
      </c>
      <c r="B1375" s="10">
        <v>45413</v>
      </c>
      <c r="C1375" s="9" t="str">
        <v>5c52d1ad</v>
      </c>
      <c r="D1375" s="9" t="str">
        <f>_xlfn.XLOOKUP(C1375, Content!A:A, Content!C:C, "NONE")</f>
        <v>Telugu</v>
      </c>
      <c r="E1375" s="9" t="str">
        <f>_xlfn.XLOOKUP(C1375, Content!A:A, Content!D:D, "NONE")</f>
        <v>Comedy</v>
      </c>
    </row>
    <row r="1376" spans="1:5" x14ac:dyDescent="0.3">
      <c r="A1376" s="9">
        <v>10131</v>
      </c>
      <c r="B1376" s="10">
        <v>45047</v>
      </c>
      <c r="C1376" s="9" t="str">
        <v>982b8061</v>
      </c>
      <c r="D1376" s="9" t="str">
        <f>_xlfn.XLOOKUP(C1376, Content!A:A, Content!C:C, "NONE")</f>
        <v>Malayalam</v>
      </c>
      <c r="E1376" s="9" t="str">
        <f>_xlfn.XLOOKUP(C1376, Content!A:A, Content!D:D, "NONE")</f>
        <v>Comedy</v>
      </c>
    </row>
    <row r="1377" spans="1:5" x14ac:dyDescent="0.3">
      <c r="A1377" s="9">
        <v>10131</v>
      </c>
      <c r="B1377" s="10">
        <v>44774</v>
      </c>
      <c r="C1377" s="9" t="str">
        <v>c5000cc1</v>
      </c>
      <c r="D1377" s="9" t="str">
        <f>_xlfn.XLOOKUP(C1377, Content!A:A, Content!C:C, "NONE")</f>
        <v>Malayalam</v>
      </c>
      <c r="E1377" s="9" t="str">
        <f>_xlfn.XLOOKUP(C1377, Content!A:A, Content!D:D, "NONE")</f>
        <v>Comedy</v>
      </c>
    </row>
    <row r="1378" spans="1:5" x14ac:dyDescent="0.3">
      <c r="A1378" s="9">
        <v>10131</v>
      </c>
      <c r="B1378" s="10">
        <v>45017</v>
      </c>
      <c r="C1378" s="9" t="str">
        <v>618d5c47</v>
      </c>
      <c r="D1378" s="9" t="str">
        <f>_xlfn.XLOOKUP(C1378, Content!A:A, Content!C:C, "NONE")</f>
        <v>Hindi</v>
      </c>
      <c r="E1378" s="9" t="str">
        <f>_xlfn.XLOOKUP(C1378, Content!A:A, Content!D:D, "NONE")</f>
        <v>Documentary</v>
      </c>
    </row>
    <row r="1379" spans="1:5" x14ac:dyDescent="0.3">
      <c r="A1379" s="9">
        <v>10131</v>
      </c>
      <c r="B1379" s="10">
        <v>44835</v>
      </c>
      <c r="C1379" s="9" t="str">
        <v>5b93d799</v>
      </c>
      <c r="D1379" s="9" t="str">
        <f>_xlfn.XLOOKUP(C1379, Content!A:A, Content!C:C, "NONE")</f>
        <v>English</v>
      </c>
      <c r="E1379" s="9" t="str">
        <f>_xlfn.XLOOKUP(C1379, Content!A:A, Content!D:D, "NONE")</f>
        <v>Drama</v>
      </c>
    </row>
    <row r="1380" spans="1:5" x14ac:dyDescent="0.3">
      <c r="A1380" s="9">
        <v>10131</v>
      </c>
      <c r="B1380" s="10">
        <v>44562</v>
      </c>
      <c r="C1380" s="9" t="str">
        <v>a4c168f1</v>
      </c>
      <c r="D1380" s="9" t="str">
        <f>_xlfn.XLOOKUP(C1380, Content!A:A, Content!C:C, "NONE")</f>
        <v>Telugu</v>
      </c>
      <c r="E1380" s="9" t="str">
        <f>_xlfn.XLOOKUP(C1380, Content!A:A, Content!D:D, "NONE")</f>
        <v>Drama</v>
      </c>
    </row>
    <row r="1381" spans="1:5" x14ac:dyDescent="0.3">
      <c r="A1381" s="9">
        <v>10131</v>
      </c>
      <c r="B1381" s="10">
        <v>45627</v>
      </c>
      <c r="C1381" s="9" t="str">
        <v>872a4423</v>
      </c>
      <c r="D1381" s="9" t="str">
        <f>_xlfn.XLOOKUP(C1381, Content!A:A, Content!C:C, "NONE")</f>
        <v>Hindi</v>
      </c>
      <c r="E1381" s="9" t="str">
        <f>_xlfn.XLOOKUP(C1381, Content!A:A, Content!D:D, "NONE")</f>
        <v>Horror</v>
      </c>
    </row>
    <row r="1382" spans="1:5" x14ac:dyDescent="0.3">
      <c r="A1382" s="9">
        <v>10131</v>
      </c>
      <c r="B1382" s="10">
        <v>45566</v>
      </c>
      <c r="C1382" s="9" t="str">
        <v>f83fb848</v>
      </c>
      <c r="D1382" s="9" t="str">
        <f>_xlfn.XLOOKUP(C1382, Content!A:A, Content!C:C, "NONE")</f>
        <v>Malayalam</v>
      </c>
      <c r="E1382" s="9" t="str">
        <f>_xlfn.XLOOKUP(C1382, Content!A:A, Content!D:D, "NONE")</f>
        <v>Sci-Fi</v>
      </c>
    </row>
    <row r="1383" spans="1:5" x14ac:dyDescent="0.3">
      <c r="A1383" s="9">
        <v>10131</v>
      </c>
      <c r="B1383" s="10">
        <v>45352</v>
      </c>
      <c r="C1383" s="9" t="str">
        <v>e9c2f251</v>
      </c>
      <c r="D1383" s="9" t="str">
        <f>_xlfn.XLOOKUP(C1383, Content!A:A, Content!C:C, "NONE")</f>
        <v>Telugu</v>
      </c>
      <c r="E1383" s="9" t="str">
        <f>_xlfn.XLOOKUP(C1383, Content!A:A, Content!D:D, "NONE")</f>
        <v>Sci-Fi</v>
      </c>
    </row>
    <row r="1384" spans="1:5" x14ac:dyDescent="0.3">
      <c r="A1384" s="9">
        <v>10131</v>
      </c>
      <c r="B1384" s="10">
        <v>44652</v>
      </c>
      <c r="C1384" s="9" t="str">
        <v>4cfd0dd8</v>
      </c>
      <c r="D1384" s="9" t="str">
        <f>_xlfn.XLOOKUP(C1384, Content!A:A, Content!C:C, "NONE")</f>
        <v>Kannada</v>
      </c>
      <c r="E1384" s="9" t="str">
        <f>_xlfn.XLOOKUP(C1384, Content!A:A, Content!D:D, "NONE")</f>
        <v>Documentary</v>
      </c>
    </row>
    <row r="1385" spans="1:5" x14ac:dyDescent="0.3">
      <c r="A1385" s="9">
        <v>10131</v>
      </c>
      <c r="B1385" s="10">
        <v>44774</v>
      </c>
      <c r="C1385" s="9" t="str">
        <v>53dcee70</v>
      </c>
      <c r="D1385" s="9" t="str">
        <f>_xlfn.XLOOKUP(C1385, Content!A:A, Content!C:C, "NONE")</f>
        <v>Kannada</v>
      </c>
      <c r="E1385" s="9" t="str">
        <f>_xlfn.XLOOKUP(C1385, Content!A:A, Content!D:D, "NONE")</f>
        <v>Sci-Fi</v>
      </c>
    </row>
    <row r="1386" spans="1:5" x14ac:dyDescent="0.3">
      <c r="A1386" s="9">
        <v>10131</v>
      </c>
      <c r="B1386" s="10">
        <v>45292</v>
      </c>
      <c r="C1386" s="9" t="str">
        <v>2aac9072</v>
      </c>
      <c r="D1386" s="9" t="str">
        <f>_xlfn.XLOOKUP(C1386, Content!A:A, Content!C:C, "NONE")</f>
        <v>English</v>
      </c>
      <c r="E1386" s="9" t="str">
        <f>_xlfn.XLOOKUP(C1386, Content!A:A, Content!D:D, "NONE")</f>
        <v>Comedy</v>
      </c>
    </row>
    <row r="1387" spans="1:5" x14ac:dyDescent="0.3">
      <c r="A1387" s="9">
        <v>10131</v>
      </c>
      <c r="B1387" s="10">
        <v>44562</v>
      </c>
      <c r="C1387" s="9" t="str">
        <v>607da286</v>
      </c>
      <c r="D1387" s="9" t="str">
        <f>_xlfn.XLOOKUP(C1387, Content!A:A, Content!C:C, "NONE")</f>
        <v>Kannada</v>
      </c>
      <c r="E1387" s="9" t="str">
        <f>_xlfn.XLOOKUP(C1387, Content!A:A, Content!D:D, "NONE")</f>
        <v>Drama</v>
      </c>
    </row>
    <row r="1388" spans="1:5" x14ac:dyDescent="0.3">
      <c r="A1388" s="9">
        <v>10131</v>
      </c>
      <c r="B1388" s="10">
        <v>45597</v>
      </c>
      <c r="C1388" s="9" t="str">
        <v>7495495f</v>
      </c>
      <c r="D1388" s="9" t="str">
        <f>_xlfn.XLOOKUP(C1388, Content!A:A, Content!C:C, "NONE")</f>
        <v>Malayalam</v>
      </c>
      <c r="E1388" s="9" t="str">
        <f>_xlfn.XLOOKUP(C1388, Content!A:A, Content!D:D, "NONE")</f>
        <v>Horror</v>
      </c>
    </row>
    <row r="1389" spans="1:5" x14ac:dyDescent="0.3">
      <c r="A1389" s="9">
        <v>10131</v>
      </c>
      <c r="B1389" s="10">
        <v>45474</v>
      </c>
      <c r="C1389" s="9" t="str">
        <v>10101146</v>
      </c>
      <c r="D1389" s="9" t="str">
        <f>_xlfn.XLOOKUP(C1389, Content!A:A, Content!C:C, "NONE")</f>
        <v>Telugu</v>
      </c>
      <c r="E1389" s="9" t="str">
        <f>_xlfn.XLOOKUP(C1389, Content!A:A, Content!D:D, "NONE")</f>
        <v>Comedy</v>
      </c>
    </row>
    <row r="1390" spans="1:5" x14ac:dyDescent="0.3">
      <c r="A1390" s="9">
        <v>10132</v>
      </c>
      <c r="B1390" s="10">
        <v>45444</v>
      </c>
      <c r="C1390" s="9" t="str">
        <v>4130ea10</v>
      </c>
      <c r="D1390" s="9" t="str">
        <f>_xlfn.XLOOKUP(C1390, Content!A:A, Content!C:C, "NONE")</f>
        <v>Kannada</v>
      </c>
      <c r="E1390" s="9" t="str">
        <f>_xlfn.XLOOKUP(C1390, Content!A:A, Content!D:D, "NONE")</f>
        <v>Horror</v>
      </c>
    </row>
    <row r="1391" spans="1:5" x14ac:dyDescent="0.3">
      <c r="A1391" s="9">
        <v>10132</v>
      </c>
      <c r="B1391" s="10">
        <v>44986</v>
      </c>
      <c r="C1391" s="9" t="str">
        <v>7fb18db3</v>
      </c>
      <c r="D1391" s="9" t="str">
        <f>_xlfn.XLOOKUP(C1391, Content!A:A, Content!C:C, "NONE")</f>
        <v>Hindi</v>
      </c>
      <c r="E1391" s="9" t="str">
        <f>_xlfn.XLOOKUP(C1391, Content!A:A, Content!D:D, "NONE")</f>
        <v>Thriller</v>
      </c>
    </row>
    <row r="1392" spans="1:5" x14ac:dyDescent="0.3">
      <c r="A1392" s="9">
        <v>10132</v>
      </c>
      <c r="B1392" s="10">
        <v>45383</v>
      </c>
      <c r="C1392" s="9" t="str">
        <v>0cbc4720</v>
      </c>
      <c r="D1392" s="9" t="str">
        <f>_xlfn.XLOOKUP(C1392, Content!A:A, Content!C:C, "NONE")</f>
        <v>Hindi</v>
      </c>
      <c r="E1392" s="9" t="str">
        <f>_xlfn.XLOOKUP(C1392, Content!A:A, Content!D:D, "NONE")</f>
        <v>Sci-Fi</v>
      </c>
    </row>
    <row r="1393" spans="1:5" x14ac:dyDescent="0.3">
      <c r="A1393" s="9">
        <v>10132</v>
      </c>
      <c r="B1393" s="10">
        <v>45597</v>
      </c>
      <c r="C1393" s="9" t="str">
        <v>19351768</v>
      </c>
      <c r="D1393" s="9" t="str">
        <f>_xlfn.XLOOKUP(C1393, Content!A:A, Content!C:C, "NONE")</f>
        <v>Malayalam</v>
      </c>
      <c r="E1393" s="9" t="str">
        <f>_xlfn.XLOOKUP(C1393, Content!A:A, Content!D:D, "NONE")</f>
        <v>Thriller</v>
      </c>
    </row>
    <row r="1394" spans="1:5" x14ac:dyDescent="0.3">
      <c r="A1394" s="9">
        <v>10132</v>
      </c>
      <c r="B1394" s="10">
        <v>44652</v>
      </c>
      <c r="C1394" s="9" t="str">
        <v>9c8c4c67</v>
      </c>
      <c r="D1394" s="9" t="str">
        <f>_xlfn.XLOOKUP(C1394, Content!A:A, Content!C:C, "NONE")</f>
        <v>English</v>
      </c>
      <c r="E1394" s="9" t="str">
        <f>_xlfn.XLOOKUP(C1394, Content!A:A, Content!D:D, "NONE")</f>
        <v>Horror</v>
      </c>
    </row>
    <row r="1395" spans="1:5" x14ac:dyDescent="0.3">
      <c r="A1395" s="9">
        <v>10132</v>
      </c>
      <c r="B1395" s="10">
        <v>45292</v>
      </c>
      <c r="C1395" s="9" t="str">
        <v>921da29a</v>
      </c>
      <c r="D1395" s="9" t="str">
        <f>_xlfn.XLOOKUP(C1395, Content!A:A, Content!C:C, "NONE")</f>
        <v>English</v>
      </c>
      <c r="E1395" s="9" t="str">
        <f>_xlfn.XLOOKUP(C1395, Content!A:A, Content!D:D, "NONE")</f>
        <v>Horror</v>
      </c>
    </row>
    <row r="1396" spans="1:5" x14ac:dyDescent="0.3">
      <c r="A1396" s="9">
        <v>10132</v>
      </c>
      <c r="B1396" s="10">
        <v>44805</v>
      </c>
      <c r="C1396" s="9" t="str">
        <v>577b4107</v>
      </c>
      <c r="D1396" s="9" t="str">
        <f>_xlfn.XLOOKUP(C1396, Content!A:A, Content!C:C, "NONE")</f>
        <v>Malayalam</v>
      </c>
      <c r="E1396" s="9" t="str">
        <f>_xlfn.XLOOKUP(C1396, Content!A:A, Content!D:D, "NONE")</f>
        <v>Sci-Fi</v>
      </c>
    </row>
    <row r="1397" spans="1:5" x14ac:dyDescent="0.3">
      <c r="A1397" s="9">
        <v>10132</v>
      </c>
      <c r="B1397" s="10">
        <v>45413</v>
      </c>
      <c r="C1397" s="9" t="str">
        <v>fc3255a1</v>
      </c>
      <c r="D1397" s="9" t="str">
        <f>_xlfn.XLOOKUP(C1397, Content!A:A, Content!C:C, "NONE")</f>
        <v>English</v>
      </c>
      <c r="E1397" s="9" t="str">
        <f>_xlfn.XLOOKUP(C1397, Content!A:A, Content!D:D, "NONE")</f>
        <v>Horror</v>
      </c>
    </row>
    <row r="1398" spans="1:5" x14ac:dyDescent="0.3">
      <c r="A1398" s="9">
        <v>10132</v>
      </c>
      <c r="B1398" s="10">
        <v>45474</v>
      </c>
      <c r="C1398" s="9" t="str">
        <v>7bc7f2c7</v>
      </c>
      <c r="D1398" s="9" t="str">
        <f>_xlfn.XLOOKUP(C1398, Content!A:A, Content!C:C, "NONE")</f>
        <v>Tamil</v>
      </c>
      <c r="E1398" s="9" t="str">
        <f>_xlfn.XLOOKUP(C1398, Content!A:A, Content!D:D, "NONE")</f>
        <v>Drama</v>
      </c>
    </row>
    <row r="1399" spans="1:5" x14ac:dyDescent="0.3">
      <c r="A1399" s="9">
        <v>10132</v>
      </c>
      <c r="B1399" s="10">
        <v>44986</v>
      </c>
      <c r="C1399" s="9" t="str">
        <v>2e190b5a</v>
      </c>
      <c r="D1399" s="9" t="str">
        <f>_xlfn.XLOOKUP(C1399, Content!A:A, Content!C:C, "NONE")</f>
        <v>Tamil</v>
      </c>
      <c r="E1399" s="9" t="str">
        <f>_xlfn.XLOOKUP(C1399, Content!A:A, Content!D:D, "NONE")</f>
        <v>Drama</v>
      </c>
    </row>
    <row r="1400" spans="1:5" x14ac:dyDescent="0.3">
      <c r="A1400" s="9">
        <v>10133</v>
      </c>
      <c r="B1400" s="10">
        <v>44958</v>
      </c>
      <c r="C1400" s="9" t="str">
        <v>0cbc4720</v>
      </c>
      <c r="D1400" s="9" t="str">
        <f>_xlfn.XLOOKUP(C1400, Content!A:A, Content!C:C, "NONE")</f>
        <v>Hindi</v>
      </c>
      <c r="E1400" s="9" t="str">
        <f>_xlfn.XLOOKUP(C1400, Content!A:A, Content!D:D, "NONE")</f>
        <v>Sci-Fi</v>
      </c>
    </row>
    <row r="1401" spans="1:5" x14ac:dyDescent="0.3">
      <c r="A1401" s="9">
        <v>10133</v>
      </c>
      <c r="B1401" s="10">
        <v>45505</v>
      </c>
      <c r="C1401" s="9" t="str">
        <v>9544ce3b</v>
      </c>
      <c r="D1401" s="9" t="str">
        <f>_xlfn.XLOOKUP(C1401, Content!A:A, Content!C:C, "NONE")</f>
        <v>English</v>
      </c>
      <c r="E1401" s="9" t="str">
        <f>_xlfn.XLOOKUP(C1401, Content!A:A, Content!D:D, "NONE")</f>
        <v>Horror</v>
      </c>
    </row>
    <row r="1402" spans="1:5" x14ac:dyDescent="0.3">
      <c r="A1402" s="9">
        <v>10133</v>
      </c>
      <c r="B1402" s="10">
        <v>45444</v>
      </c>
      <c r="C1402" s="9" t="str">
        <v>2f9c6d63</v>
      </c>
      <c r="D1402" s="9" t="str">
        <f>_xlfn.XLOOKUP(C1402, Content!A:A, Content!C:C, "NONE")</f>
        <v>Tamil</v>
      </c>
      <c r="E1402" s="9" t="str">
        <f>_xlfn.XLOOKUP(C1402, Content!A:A, Content!D:D, "NONE")</f>
        <v>Sci-Fi</v>
      </c>
    </row>
    <row r="1403" spans="1:5" x14ac:dyDescent="0.3">
      <c r="A1403" s="9">
        <v>10133</v>
      </c>
      <c r="B1403" s="10">
        <v>45261</v>
      </c>
      <c r="C1403" s="9" t="str">
        <v>fe99e0ba</v>
      </c>
      <c r="D1403" s="9" t="str">
        <f>_xlfn.XLOOKUP(C1403, Content!A:A, Content!C:C, "NONE")</f>
        <v>English</v>
      </c>
      <c r="E1403" s="9" t="str">
        <f>_xlfn.XLOOKUP(C1403, Content!A:A, Content!D:D, "NONE")</f>
        <v>Horror</v>
      </c>
    </row>
    <row r="1404" spans="1:5" x14ac:dyDescent="0.3">
      <c r="A1404" s="9">
        <v>10133</v>
      </c>
      <c r="B1404" s="10">
        <v>45323</v>
      </c>
      <c r="C1404" s="9" t="str">
        <v>5833d4f3</v>
      </c>
      <c r="D1404" s="9" t="str">
        <f>_xlfn.XLOOKUP(C1404, Content!A:A, Content!C:C, "NONE")</f>
        <v>Malayalam</v>
      </c>
      <c r="E1404" s="9" t="str">
        <f>_xlfn.XLOOKUP(C1404, Content!A:A, Content!D:D, "NONE")</f>
        <v>Horror</v>
      </c>
    </row>
    <row r="1405" spans="1:5" x14ac:dyDescent="0.3">
      <c r="A1405" s="9">
        <v>10133</v>
      </c>
      <c r="B1405" s="10">
        <v>45139</v>
      </c>
      <c r="C1405" s="9" t="str">
        <v>6fc6d737</v>
      </c>
      <c r="D1405" s="9" t="str">
        <f>_xlfn.XLOOKUP(C1405, Content!A:A, Content!C:C, "NONE")</f>
        <v>Malayalam</v>
      </c>
      <c r="E1405" s="9" t="str">
        <f>_xlfn.XLOOKUP(C1405, Content!A:A, Content!D:D, "NONE")</f>
        <v>Comedy</v>
      </c>
    </row>
    <row r="1406" spans="1:5" x14ac:dyDescent="0.3">
      <c r="A1406" s="9">
        <v>10133</v>
      </c>
      <c r="B1406" s="10">
        <v>45017</v>
      </c>
      <c r="C1406" s="9" t="str">
        <v>b9f74c1c</v>
      </c>
      <c r="D1406" s="9" t="str">
        <f>_xlfn.XLOOKUP(C1406, Content!A:A, Content!C:C, "NONE")</f>
        <v>Malayalam</v>
      </c>
      <c r="E1406" s="9" t="str">
        <f>_xlfn.XLOOKUP(C1406, Content!A:A, Content!D:D, "NONE")</f>
        <v>Comedy</v>
      </c>
    </row>
    <row r="1407" spans="1:5" x14ac:dyDescent="0.3">
      <c r="A1407" s="9">
        <v>10133</v>
      </c>
      <c r="B1407" s="10">
        <v>45474</v>
      </c>
      <c r="C1407" s="9" t="str">
        <v>35e41ff6</v>
      </c>
      <c r="D1407" s="9" t="str">
        <f>_xlfn.XLOOKUP(C1407, Content!A:A, Content!C:C, "NONE")</f>
        <v>Telugu</v>
      </c>
      <c r="E1407" s="9" t="str">
        <f>_xlfn.XLOOKUP(C1407, Content!A:A, Content!D:D, "NONE")</f>
        <v>Romance</v>
      </c>
    </row>
    <row r="1408" spans="1:5" x14ac:dyDescent="0.3">
      <c r="A1408" s="9">
        <v>10133</v>
      </c>
      <c r="B1408" s="10">
        <v>45627</v>
      </c>
      <c r="C1408" s="9" t="str">
        <v>921da29a</v>
      </c>
      <c r="D1408" s="9" t="str">
        <f>_xlfn.XLOOKUP(C1408, Content!A:A, Content!C:C, "NONE")</f>
        <v>English</v>
      </c>
      <c r="E1408" s="9" t="str">
        <f>_xlfn.XLOOKUP(C1408, Content!A:A, Content!D:D, "NONE")</f>
        <v>Horror</v>
      </c>
    </row>
    <row r="1409" spans="1:5" x14ac:dyDescent="0.3">
      <c r="A1409" s="9">
        <v>10133</v>
      </c>
      <c r="B1409" s="10">
        <v>45323</v>
      </c>
      <c r="C1409" s="9" t="str">
        <v>044707f1</v>
      </c>
      <c r="D1409" s="9" t="str">
        <f>_xlfn.XLOOKUP(C1409, Content!A:A, Content!C:C, "NONE")</f>
        <v>Kannada</v>
      </c>
      <c r="E1409" s="9" t="str">
        <f>_xlfn.XLOOKUP(C1409, Content!A:A, Content!D:D, "NONE")</f>
        <v>Action</v>
      </c>
    </row>
    <row r="1410" spans="1:5" x14ac:dyDescent="0.3">
      <c r="A1410" s="9">
        <v>10134</v>
      </c>
      <c r="B1410" s="10">
        <v>45078</v>
      </c>
      <c r="C1410" s="9" t="str">
        <v>7fc77e90</v>
      </c>
      <c r="D1410" s="9" t="str">
        <f>_xlfn.XLOOKUP(C1410, Content!A:A, Content!C:C, "NONE")</f>
        <v>Malayalam</v>
      </c>
      <c r="E1410" s="9" t="str">
        <f>_xlfn.XLOOKUP(C1410, Content!A:A, Content!D:D, "NONE")</f>
        <v>Romance</v>
      </c>
    </row>
    <row r="1411" spans="1:5" x14ac:dyDescent="0.3">
      <c r="A1411" s="9">
        <v>10134</v>
      </c>
      <c r="B1411" s="10">
        <v>44652</v>
      </c>
      <c r="C1411" s="9" t="str">
        <v>e9c2f251</v>
      </c>
      <c r="D1411" s="9" t="str">
        <f>_xlfn.XLOOKUP(C1411, Content!A:A, Content!C:C, "NONE")</f>
        <v>Telugu</v>
      </c>
      <c r="E1411" s="9" t="str">
        <f>_xlfn.XLOOKUP(C1411, Content!A:A, Content!D:D, "NONE")</f>
        <v>Sci-Fi</v>
      </c>
    </row>
    <row r="1412" spans="1:5" x14ac:dyDescent="0.3">
      <c r="A1412" s="9">
        <v>10134</v>
      </c>
      <c r="B1412" s="10">
        <v>44621</v>
      </c>
      <c r="C1412" s="9" t="str">
        <v>67b09f1b</v>
      </c>
      <c r="D1412" s="9" t="str">
        <f>_xlfn.XLOOKUP(C1412, Content!A:A, Content!C:C, "NONE")</f>
        <v>English</v>
      </c>
      <c r="E1412" s="9" t="str">
        <f>_xlfn.XLOOKUP(C1412, Content!A:A, Content!D:D, "NONE")</f>
        <v>Horror</v>
      </c>
    </row>
    <row r="1413" spans="1:5" x14ac:dyDescent="0.3">
      <c r="A1413" s="9">
        <v>10134</v>
      </c>
      <c r="B1413" s="10">
        <v>44986</v>
      </c>
      <c r="C1413" s="9" t="str">
        <v>fc3255a1</v>
      </c>
      <c r="D1413" s="9" t="str">
        <f>_xlfn.XLOOKUP(C1413, Content!A:A, Content!C:C, "NONE")</f>
        <v>English</v>
      </c>
      <c r="E1413" s="9" t="str">
        <f>_xlfn.XLOOKUP(C1413, Content!A:A, Content!D:D, "NONE")</f>
        <v>Horror</v>
      </c>
    </row>
    <row r="1414" spans="1:5" x14ac:dyDescent="0.3">
      <c r="A1414" s="9">
        <v>10134</v>
      </c>
      <c r="B1414" s="10">
        <v>45078</v>
      </c>
      <c r="C1414" s="9" t="str">
        <v>cc9d9893</v>
      </c>
      <c r="D1414" s="9" t="str">
        <f>_xlfn.XLOOKUP(C1414, Content!A:A, Content!C:C, "NONE")</f>
        <v>Malayalam</v>
      </c>
      <c r="E1414" s="9" t="str">
        <f>_xlfn.XLOOKUP(C1414, Content!A:A, Content!D:D, "NONE")</f>
        <v>Action</v>
      </c>
    </row>
    <row r="1415" spans="1:5" x14ac:dyDescent="0.3">
      <c r="A1415" s="9">
        <v>10134</v>
      </c>
      <c r="B1415" s="10">
        <v>45108</v>
      </c>
      <c r="C1415" s="9" t="str">
        <v>5c52d1ad</v>
      </c>
      <c r="D1415" s="9" t="str">
        <f>_xlfn.XLOOKUP(C1415, Content!A:A, Content!C:C, "NONE")</f>
        <v>Telugu</v>
      </c>
      <c r="E1415" s="9" t="str">
        <f>_xlfn.XLOOKUP(C1415, Content!A:A, Content!D:D, "NONE")</f>
        <v>Comedy</v>
      </c>
    </row>
    <row r="1416" spans="1:5" x14ac:dyDescent="0.3">
      <c r="A1416" s="9">
        <v>10134</v>
      </c>
      <c r="B1416" s="10">
        <v>45474</v>
      </c>
      <c r="C1416" s="9" t="str">
        <v>8ce0be18</v>
      </c>
      <c r="D1416" s="9" t="str">
        <f>_xlfn.XLOOKUP(C1416, Content!A:A, Content!C:C, "NONE")</f>
        <v>Telugu</v>
      </c>
      <c r="E1416" s="9" t="str">
        <f>_xlfn.XLOOKUP(C1416, Content!A:A, Content!D:D, "NONE")</f>
        <v>Horror</v>
      </c>
    </row>
    <row r="1417" spans="1:5" x14ac:dyDescent="0.3">
      <c r="A1417" s="9">
        <v>10134</v>
      </c>
      <c r="B1417" s="10">
        <v>44682</v>
      </c>
      <c r="C1417" s="9" t="str">
        <v>5b93d799</v>
      </c>
      <c r="D1417" s="9" t="str">
        <f>_xlfn.XLOOKUP(C1417, Content!A:A, Content!C:C, "NONE")</f>
        <v>English</v>
      </c>
      <c r="E1417" s="9" t="str">
        <f>_xlfn.XLOOKUP(C1417, Content!A:A, Content!D:D, "NONE")</f>
        <v>Drama</v>
      </c>
    </row>
    <row r="1418" spans="1:5" x14ac:dyDescent="0.3">
      <c r="A1418" s="9">
        <v>10134</v>
      </c>
      <c r="B1418" s="10">
        <v>44562</v>
      </c>
      <c r="C1418" s="9" t="str">
        <v>2888a95e</v>
      </c>
      <c r="D1418" s="9" t="str">
        <f>_xlfn.XLOOKUP(C1418, Content!A:A, Content!C:C, "NONE")</f>
        <v>Tamil</v>
      </c>
      <c r="E1418" s="9" t="str">
        <f>_xlfn.XLOOKUP(C1418, Content!A:A, Content!D:D, "NONE")</f>
        <v>Documentary</v>
      </c>
    </row>
    <row r="1419" spans="1:5" x14ac:dyDescent="0.3">
      <c r="A1419" s="9">
        <v>10134</v>
      </c>
      <c r="B1419" s="10">
        <v>45047</v>
      </c>
      <c r="C1419" s="9" t="str">
        <v>2fa395f5</v>
      </c>
      <c r="D1419" s="9" t="str">
        <f>_xlfn.XLOOKUP(C1419, Content!A:A, Content!C:C, "NONE")</f>
        <v>Telugu</v>
      </c>
      <c r="E1419" s="9" t="str">
        <f>_xlfn.XLOOKUP(C1419, Content!A:A, Content!D:D, "NONE")</f>
        <v>Action</v>
      </c>
    </row>
    <row r="1420" spans="1:5" x14ac:dyDescent="0.3">
      <c r="A1420" s="9">
        <v>10134</v>
      </c>
      <c r="B1420" s="10">
        <v>45231</v>
      </c>
      <c r="C1420" s="9" t="str">
        <v>4130ea10</v>
      </c>
      <c r="D1420" s="9" t="str">
        <f>_xlfn.XLOOKUP(C1420, Content!A:A, Content!C:C, "NONE")</f>
        <v>Kannada</v>
      </c>
      <c r="E1420" s="9" t="str">
        <f>_xlfn.XLOOKUP(C1420, Content!A:A, Content!D:D, "NONE")</f>
        <v>Horror</v>
      </c>
    </row>
    <row r="1421" spans="1:5" x14ac:dyDescent="0.3">
      <c r="A1421" s="9">
        <v>10134</v>
      </c>
      <c r="B1421" s="10">
        <v>45474</v>
      </c>
      <c r="C1421" s="9" t="str">
        <v>34ac25b9</v>
      </c>
      <c r="D1421" s="9" t="str">
        <f>_xlfn.XLOOKUP(C1421, Content!A:A, Content!C:C, "NONE")</f>
        <v>Kannada</v>
      </c>
      <c r="E1421" s="9" t="str">
        <f>_xlfn.XLOOKUP(C1421, Content!A:A, Content!D:D, "NONE")</f>
        <v>Documentary</v>
      </c>
    </row>
    <row r="1422" spans="1:5" x14ac:dyDescent="0.3">
      <c r="A1422" s="9">
        <v>10135</v>
      </c>
      <c r="B1422" s="10">
        <v>45047</v>
      </c>
      <c r="C1422" s="9" t="str">
        <v>6d9b457c</v>
      </c>
      <c r="D1422" s="9" t="str">
        <f>_xlfn.XLOOKUP(C1422, Content!A:A, Content!C:C, "NONE")</f>
        <v>English</v>
      </c>
      <c r="E1422" s="9" t="str">
        <f>_xlfn.XLOOKUP(C1422, Content!A:A, Content!D:D, "NONE")</f>
        <v>Thriller</v>
      </c>
    </row>
    <row r="1423" spans="1:5" x14ac:dyDescent="0.3">
      <c r="A1423" s="9">
        <v>10135</v>
      </c>
      <c r="B1423" s="10">
        <v>45231</v>
      </c>
      <c r="C1423" s="9" t="str">
        <v>607da286</v>
      </c>
      <c r="D1423" s="9" t="str">
        <f>_xlfn.XLOOKUP(C1423, Content!A:A, Content!C:C, "NONE")</f>
        <v>Kannada</v>
      </c>
      <c r="E1423" s="9" t="str">
        <f>_xlfn.XLOOKUP(C1423, Content!A:A, Content!D:D, "NONE")</f>
        <v>Drama</v>
      </c>
    </row>
    <row r="1424" spans="1:5" x14ac:dyDescent="0.3">
      <c r="A1424" s="9">
        <v>10135</v>
      </c>
      <c r="B1424" s="10">
        <v>45566</v>
      </c>
      <c r="C1424" s="9" t="str">
        <v>92becfc7</v>
      </c>
      <c r="D1424" s="9" t="str">
        <f>_xlfn.XLOOKUP(C1424, Content!A:A, Content!C:C, "NONE")</f>
        <v>Hindi</v>
      </c>
      <c r="E1424" s="9" t="str">
        <f>_xlfn.XLOOKUP(C1424, Content!A:A, Content!D:D, "NONE")</f>
        <v>Sci-Fi</v>
      </c>
    </row>
    <row r="1425" spans="1:5" x14ac:dyDescent="0.3">
      <c r="A1425" s="9">
        <v>10135</v>
      </c>
      <c r="B1425" s="10">
        <v>44835</v>
      </c>
      <c r="C1425" s="9" t="str">
        <v>ae026103</v>
      </c>
      <c r="D1425" s="9" t="str">
        <f>_xlfn.XLOOKUP(C1425, Content!A:A, Content!C:C, "NONE")</f>
        <v>Kannada</v>
      </c>
      <c r="E1425" s="9" t="str">
        <f>_xlfn.XLOOKUP(C1425, Content!A:A, Content!D:D, "NONE")</f>
        <v>Comedy</v>
      </c>
    </row>
    <row r="1426" spans="1:5" x14ac:dyDescent="0.3">
      <c r="A1426" s="9">
        <v>10135</v>
      </c>
      <c r="B1426" s="10">
        <v>45383</v>
      </c>
      <c r="C1426" s="9" t="str">
        <v>19351768</v>
      </c>
      <c r="D1426" s="9" t="str">
        <f>_xlfn.XLOOKUP(C1426, Content!A:A, Content!C:C, "NONE")</f>
        <v>Malayalam</v>
      </c>
      <c r="E1426" s="9" t="str">
        <f>_xlfn.XLOOKUP(C1426, Content!A:A, Content!D:D, "NONE")</f>
        <v>Thriller</v>
      </c>
    </row>
    <row r="1427" spans="1:5" x14ac:dyDescent="0.3">
      <c r="A1427" s="9">
        <v>10135</v>
      </c>
      <c r="B1427" s="10">
        <v>45292</v>
      </c>
      <c r="C1427" s="9" t="str">
        <v>67b09f1b</v>
      </c>
      <c r="D1427" s="9" t="str">
        <f>_xlfn.XLOOKUP(C1427, Content!A:A, Content!C:C, "NONE")</f>
        <v>English</v>
      </c>
      <c r="E1427" s="9" t="str">
        <f>_xlfn.XLOOKUP(C1427, Content!A:A, Content!D:D, "NONE")</f>
        <v>Horror</v>
      </c>
    </row>
    <row r="1428" spans="1:5" x14ac:dyDescent="0.3">
      <c r="A1428" s="9">
        <v>10135</v>
      </c>
      <c r="B1428" s="10">
        <v>45231</v>
      </c>
      <c r="C1428" s="9" t="str">
        <v>2e190b5a</v>
      </c>
      <c r="D1428" s="9" t="str">
        <f>_xlfn.XLOOKUP(C1428, Content!A:A, Content!C:C, "NONE")</f>
        <v>Tamil</v>
      </c>
      <c r="E1428" s="9" t="str">
        <f>_xlfn.XLOOKUP(C1428, Content!A:A, Content!D:D, "NONE")</f>
        <v>Drama</v>
      </c>
    </row>
    <row r="1429" spans="1:5" x14ac:dyDescent="0.3">
      <c r="A1429" s="9">
        <v>10135</v>
      </c>
      <c r="B1429" s="10">
        <v>45139</v>
      </c>
      <c r="C1429" s="9" t="str">
        <v>5833d4f3</v>
      </c>
      <c r="D1429" s="9" t="str">
        <f>_xlfn.XLOOKUP(C1429, Content!A:A, Content!C:C, "NONE")</f>
        <v>Malayalam</v>
      </c>
      <c r="E1429" s="9" t="str">
        <f>_xlfn.XLOOKUP(C1429, Content!A:A, Content!D:D, "NONE")</f>
        <v>Horror</v>
      </c>
    </row>
    <row r="1430" spans="1:5" x14ac:dyDescent="0.3">
      <c r="A1430" s="9">
        <v>10135</v>
      </c>
      <c r="B1430" s="10">
        <v>45444</v>
      </c>
      <c r="C1430" s="9" t="str">
        <v>8ab4abc6</v>
      </c>
      <c r="D1430" s="9" t="str">
        <f>_xlfn.XLOOKUP(C1430, Content!A:A, Content!C:C, "NONE")</f>
        <v>Kannada</v>
      </c>
      <c r="E1430" s="9" t="str">
        <f>_xlfn.XLOOKUP(C1430, Content!A:A, Content!D:D, "NONE")</f>
        <v>Drama</v>
      </c>
    </row>
    <row r="1431" spans="1:5" x14ac:dyDescent="0.3">
      <c r="A1431" s="9">
        <v>10135</v>
      </c>
      <c r="B1431" s="10">
        <v>45505</v>
      </c>
      <c r="C1431" s="9" t="str">
        <v>2aac9072</v>
      </c>
      <c r="D1431" s="9" t="str">
        <f>_xlfn.XLOOKUP(C1431, Content!A:A, Content!C:C, "NONE")</f>
        <v>English</v>
      </c>
      <c r="E1431" s="9" t="str">
        <f>_xlfn.XLOOKUP(C1431, Content!A:A, Content!D:D, "NONE")</f>
        <v>Comedy</v>
      </c>
    </row>
    <row r="1432" spans="1:5" x14ac:dyDescent="0.3">
      <c r="A1432" s="9">
        <v>10135</v>
      </c>
      <c r="B1432" s="10">
        <v>45627</v>
      </c>
      <c r="C1432" s="9" t="str">
        <v>9452bf77</v>
      </c>
      <c r="D1432" s="9" t="str">
        <f>_xlfn.XLOOKUP(C1432, Content!A:A, Content!C:C, "NONE")</f>
        <v>English</v>
      </c>
      <c r="E1432" s="9" t="str">
        <f>_xlfn.XLOOKUP(C1432, Content!A:A, Content!D:D, "NONE")</f>
        <v>Horror</v>
      </c>
    </row>
    <row r="1433" spans="1:5" x14ac:dyDescent="0.3">
      <c r="A1433" s="9">
        <v>10135</v>
      </c>
      <c r="B1433" s="10">
        <v>45108</v>
      </c>
      <c r="C1433" s="9" t="str">
        <v>fcc640cb</v>
      </c>
      <c r="D1433" s="9" t="str">
        <f>_xlfn.XLOOKUP(C1433, Content!A:A, Content!C:C, "NONE")</f>
        <v>English</v>
      </c>
      <c r="E1433" s="9" t="str">
        <f>_xlfn.XLOOKUP(C1433, Content!A:A, Content!D:D, "NONE")</f>
        <v>Thriller</v>
      </c>
    </row>
    <row r="1434" spans="1:5" x14ac:dyDescent="0.3">
      <c r="A1434" s="9">
        <v>10135</v>
      </c>
      <c r="B1434" s="10">
        <v>44774</v>
      </c>
      <c r="C1434" s="9" t="str">
        <v>9767fb4f</v>
      </c>
      <c r="D1434" s="9" t="str">
        <f>_xlfn.XLOOKUP(C1434, Content!A:A, Content!C:C, "NONE")</f>
        <v>Telugu</v>
      </c>
      <c r="E1434" s="9" t="str">
        <f>_xlfn.XLOOKUP(C1434, Content!A:A, Content!D:D, "NONE")</f>
        <v>Drama</v>
      </c>
    </row>
    <row r="1435" spans="1:5" x14ac:dyDescent="0.3">
      <c r="A1435" s="9">
        <v>10136</v>
      </c>
      <c r="B1435" s="10">
        <v>45627</v>
      </c>
      <c r="C1435" s="9" t="str">
        <v>2f9c6d63</v>
      </c>
      <c r="D1435" s="9" t="str">
        <f>_xlfn.XLOOKUP(C1435, Content!A:A, Content!C:C, "NONE")</f>
        <v>Tamil</v>
      </c>
      <c r="E1435" s="9" t="str">
        <f>_xlfn.XLOOKUP(C1435, Content!A:A, Content!D:D, "NONE")</f>
        <v>Sci-Fi</v>
      </c>
    </row>
    <row r="1436" spans="1:5" x14ac:dyDescent="0.3">
      <c r="A1436" s="9">
        <v>10136</v>
      </c>
      <c r="B1436" s="10">
        <v>45383</v>
      </c>
      <c r="C1436" s="9" t="str">
        <v>c741736d</v>
      </c>
      <c r="D1436" s="9" t="str">
        <f>_xlfn.XLOOKUP(C1436, Content!A:A, Content!C:C, "NONE")</f>
        <v>English</v>
      </c>
      <c r="E1436" s="9" t="str">
        <f>_xlfn.XLOOKUP(C1436, Content!A:A, Content!D:D, "NONE")</f>
        <v>Romance</v>
      </c>
    </row>
    <row r="1437" spans="1:5" x14ac:dyDescent="0.3">
      <c r="A1437" s="9">
        <v>10136</v>
      </c>
      <c r="B1437" s="10">
        <v>45231</v>
      </c>
      <c r="C1437" s="9" t="str">
        <v>fc3255a1</v>
      </c>
      <c r="D1437" s="9" t="str">
        <f>_xlfn.XLOOKUP(C1437, Content!A:A, Content!C:C, "NONE")</f>
        <v>English</v>
      </c>
      <c r="E1437" s="9" t="str">
        <f>_xlfn.XLOOKUP(C1437, Content!A:A, Content!D:D, "NONE")</f>
        <v>Horror</v>
      </c>
    </row>
    <row r="1438" spans="1:5" x14ac:dyDescent="0.3">
      <c r="A1438" s="9">
        <v>10136</v>
      </c>
      <c r="B1438" s="10">
        <v>45047</v>
      </c>
      <c r="C1438" s="9" t="str">
        <v>591bdfe5</v>
      </c>
      <c r="D1438" s="9" t="str">
        <f>_xlfn.XLOOKUP(C1438, Content!A:A, Content!C:C, "NONE")</f>
        <v>Kannada</v>
      </c>
      <c r="E1438" s="9" t="str">
        <f>_xlfn.XLOOKUP(C1438, Content!A:A, Content!D:D, "NONE")</f>
        <v>Drama</v>
      </c>
    </row>
    <row r="1439" spans="1:5" x14ac:dyDescent="0.3">
      <c r="A1439" s="9">
        <v>10136</v>
      </c>
      <c r="B1439" s="10">
        <v>45383</v>
      </c>
      <c r="C1439" s="9" t="str">
        <v>1b7fe76a</v>
      </c>
      <c r="D1439" s="9" t="str">
        <f>_xlfn.XLOOKUP(C1439, Content!A:A, Content!C:C, "NONE")</f>
        <v>Kannada</v>
      </c>
      <c r="E1439" s="9" t="str">
        <f>_xlfn.XLOOKUP(C1439, Content!A:A, Content!D:D, "NONE")</f>
        <v>Thriller</v>
      </c>
    </row>
    <row r="1440" spans="1:5" x14ac:dyDescent="0.3">
      <c r="A1440" s="9">
        <v>10136</v>
      </c>
      <c r="B1440" s="10">
        <v>44805</v>
      </c>
      <c r="C1440" s="9" t="str">
        <v>fcc640cb</v>
      </c>
      <c r="D1440" s="9" t="str">
        <f>_xlfn.XLOOKUP(C1440, Content!A:A, Content!C:C, "NONE")</f>
        <v>English</v>
      </c>
      <c r="E1440" s="9" t="str">
        <f>_xlfn.XLOOKUP(C1440, Content!A:A, Content!D:D, "NONE")</f>
        <v>Thriller</v>
      </c>
    </row>
    <row r="1441" spans="1:5" x14ac:dyDescent="0.3">
      <c r="A1441" s="9">
        <v>10136</v>
      </c>
      <c r="B1441" s="10">
        <v>44713</v>
      </c>
      <c r="C1441" s="9" t="str">
        <v>fa1a76a3</v>
      </c>
      <c r="D1441" s="9" t="str">
        <f>_xlfn.XLOOKUP(C1441, Content!A:A, Content!C:C, "NONE")</f>
        <v>Tamil</v>
      </c>
      <c r="E1441" s="9" t="str">
        <f>_xlfn.XLOOKUP(C1441, Content!A:A, Content!D:D, "NONE")</f>
        <v>Action</v>
      </c>
    </row>
    <row r="1442" spans="1:5" x14ac:dyDescent="0.3">
      <c r="A1442" s="9">
        <v>10136</v>
      </c>
      <c r="B1442" s="10">
        <v>44896</v>
      </c>
      <c r="C1442" s="9" t="str">
        <v>6d9b457c</v>
      </c>
      <c r="D1442" s="9" t="str">
        <f>_xlfn.XLOOKUP(C1442, Content!A:A, Content!C:C, "NONE")</f>
        <v>English</v>
      </c>
      <c r="E1442" s="9" t="str">
        <f>_xlfn.XLOOKUP(C1442, Content!A:A, Content!D:D, "NONE")</f>
        <v>Thriller</v>
      </c>
    </row>
    <row r="1443" spans="1:5" x14ac:dyDescent="0.3">
      <c r="A1443" s="9">
        <v>10136</v>
      </c>
      <c r="B1443" s="10">
        <v>45413</v>
      </c>
      <c r="C1443" s="9" t="str">
        <v>586db896</v>
      </c>
      <c r="D1443" s="9" t="str">
        <f>_xlfn.XLOOKUP(C1443, Content!A:A, Content!C:C, "NONE")</f>
        <v>Tamil</v>
      </c>
      <c r="E1443" s="9" t="str">
        <f>_xlfn.XLOOKUP(C1443, Content!A:A, Content!D:D, "NONE")</f>
        <v>Sci-Fi</v>
      </c>
    </row>
    <row r="1444" spans="1:5" x14ac:dyDescent="0.3">
      <c r="A1444" s="9">
        <v>10136</v>
      </c>
      <c r="B1444" s="10">
        <v>45444</v>
      </c>
      <c r="C1444" s="9" t="str">
        <v>566c44a8</v>
      </c>
      <c r="D1444" s="9" t="str">
        <f>_xlfn.XLOOKUP(C1444, Content!A:A, Content!C:C, "NONE")</f>
        <v>Tamil</v>
      </c>
      <c r="E1444" s="9" t="str">
        <f>_xlfn.XLOOKUP(C1444, Content!A:A, Content!D:D, "NONE")</f>
        <v>Sci-Fi</v>
      </c>
    </row>
    <row r="1445" spans="1:5" x14ac:dyDescent="0.3">
      <c r="A1445" s="9">
        <v>10137</v>
      </c>
      <c r="B1445" s="10">
        <v>45261</v>
      </c>
      <c r="C1445" s="9" t="str">
        <v>18110fb2</v>
      </c>
      <c r="D1445" s="9" t="str">
        <f>_xlfn.XLOOKUP(C1445, Content!A:A, Content!C:C, "NONE")</f>
        <v>Telugu</v>
      </c>
      <c r="E1445" s="9" t="str">
        <f>_xlfn.XLOOKUP(C1445, Content!A:A, Content!D:D, "NONE")</f>
        <v>Romance</v>
      </c>
    </row>
    <row r="1446" spans="1:5" x14ac:dyDescent="0.3">
      <c r="A1446" s="9">
        <v>10137</v>
      </c>
      <c r="B1446" s="10">
        <v>44652</v>
      </c>
      <c r="C1446" s="9" t="str">
        <v>0cbc4720</v>
      </c>
      <c r="D1446" s="9" t="str">
        <f>_xlfn.XLOOKUP(C1446, Content!A:A, Content!C:C, "NONE")</f>
        <v>Hindi</v>
      </c>
      <c r="E1446" s="9" t="str">
        <f>_xlfn.XLOOKUP(C1446, Content!A:A, Content!D:D, "NONE")</f>
        <v>Sci-Fi</v>
      </c>
    </row>
    <row r="1447" spans="1:5" x14ac:dyDescent="0.3">
      <c r="A1447" s="9">
        <v>10137</v>
      </c>
      <c r="B1447" s="10">
        <v>45566</v>
      </c>
      <c r="C1447" s="9" t="str">
        <v>566c44a8</v>
      </c>
      <c r="D1447" s="9" t="str">
        <f>_xlfn.XLOOKUP(C1447, Content!A:A, Content!C:C, "NONE")</f>
        <v>Tamil</v>
      </c>
      <c r="E1447" s="9" t="str">
        <f>_xlfn.XLOOKUP(C1447, Content!A:A, Content!D:D, "NONE")</f>
        <v>Sci-Fi</v>
      </c>
    </row>
    <row r="1448" spans="1:5" x14ac:dyDescent="0.3">
      <c r="A1448" s="9">
        <v>10137</v>
      </c>
      <c r="B1448" s="10">
        <v>44743</v>
      </c>
      <c r="C1448" s="9" t="str">
        <v>c1fb785c</v>
      </c>
      <c r="D1448" s="9" t="str">
        <f>_xlfn.XLOOKUP(C1448, Content!A:A, Content!C:C, "NONE")</f>
        <v>Malayalam</v>
      </c>
      <c r="E1448" s="9" t="str">
        <f>_xlfn.XLOOKUP(C1448, Content!A:A, Content!D:D, "NONE")</f>
        <v>Action</v>
      </c>
    </row>
    <row r="1449" spans="1:5" x14ac:dyDescent="0.3">
      <c r="A1449" s="9">
        <v>10137</v>
      </c>
      <c r="B1449" s="10">
        <v>45474</v>
      </c>
      <c r="C1449" s="9" t="str">
        <v>39c8c16a</v>
      </c>
      <c r="D1449" s="9" t="str">
        <f>_xlfn.XLOOKUP(C1449, Content!A:A, Content!C:C, "NONE")</f>
        <v>Malayalam</v>
      </c>
      <c r="E1449" s="9" t="str">
        <f>_xlfn.XLOOKUP(C1449, Content!A:A, Content!D:D, "NONE")</f>
        <v>Drama</v>
      </c>
    </row>
    <row r="1450" spans="1:5" x14ac:dyDescent="0.3">
      <c r="A1450" s="9">
        <v>10137</v>
      </c>
      <c r="B1450" s="10">
        <v>44958</v>
      </c>
      <c r="C1450" s="9" t="str">
        <v>92becfc7</v>
      </c>
      <c r="D1450" s="9" t="str">
        <f>_xlfn.XLOOKUP(C1450, Content!A:A, Content!C:C, "NONE")</f>
        <v>Hindi</v>
      </c>
      <c r="E1450" s="9" t="str">
        <f>_xlfn.XLOOKUP(C1450, Content!A:A, Content!D:D, "NONE")</f>
        <v>Sci-Fi</v>
      </c>
    </row>
    <row r="1451" spans="1:5" x14ac:dyDescent="0.3">
      <c r="A1451" s="9">
        <v>10137</v>
      </c>
      <c r="B1451" s="10">
        <v>44805</v>
      </c>
      <c r="C1451" s="9" t="str">
        <v>1b7fe76a</v>
      </c>
      <c r="D1451" s="9" t="str">
        <f>_xlfn.XLOOKUP(C1451, Content!A:A, Content!C:C, "NONE")</f>
        <v>Kannada</v>
      </c>
      <c r="E1451" s="9" t="str">
        <f>_xlfn.XLOOKUP(C1451, Content!A:A, Content!D:D, "NONE")</f>
        <v>Thriller</v>
      </c>
    </row>
    <row r="1452" spans="1:5" x14ac:dyDescent="0.3">
      <c r="A1452" s="9">
        <v>10137</v>
      </c>
      <c r="B1452" s="10">
        <v>45505</v>
      </c>
      <c r="C1452" s="9" t="str">
        <v>577b4107</v>
      </c>
      <c r="D1452" s="9" t="str">
        <f>_xlfn.XLOOKUP(C1452, Content!A:A, Content!C:C, "NONE")</f>
        <v>Malayalam</v>
      </c>
      <c r="E1452" s="9" t="str">
        <f>_xlfn.XLOOKUP(C1452, Content!A:A, Content!D:D, "NONE")</f>
        <v>Sci-Fi</v>
      </c>
    </row>
    <row r="1453" spans="1:5" x14ac:dyDescent="0.3">
      <c r="A1453" s="9">
        <v>10137</v>
      </c>
      <c r="B1453" s="10">
        <v>44774</v>
      </c>
      <c r="C1453" s="9" t="str">
        <v>2e190b5a</v>
      </c>
      <c r="D1453" s="9" t="str">
        <f>_xlfn.XLOOKUP(C1453, Content!A:A, Content!C:C, "NONE")</f>
        <v>Tamil</v>
      </c>
      <c r="E1453" s="9" t="str">
        <f>_xlfn.XLOOKUP(C1453, Content!A:A, Content!D:D, "NONE")</f>
        <v>Drama</v>
      </c>
    </row>
    <row r="1454" spans="1:5" x14ac:dyDescent="0.3">
      <c r="A1454" s="9">
        <v>10137</v>
      </c>
      <c r="B1454" s="10">
        <v>45474</v>
      </c>
      <c r="C1454" s="9" t="str">
        <v>9544ce3b</v>
      </c>
      <c r="D1454" s="9" t="str">
        <f>_xlfn.XLOOKUP(C1454, Content!A:A, Content!C:C, "NONE")</f>
        <v>English</v>
      </c>
      <c r="E1454" s="9" t="str">
        <f>_xlfn.XLOOKUP(C1454, Content!A:A, Content!D:D, "NONE")</f>
        <v>Horror</v>
      </c>
    </row>
    <row r="1455" spans="1:5" x14ac:dyDescent="0.3">
      <c r="A1455" s="9">
        <v>10137</v>
      </c>
      <c r="B1455" s="10">
        <v>44774</v>
      </c>
      <c r="C1455" s="9" t="str">
        <v>3abe3a47</v>
      </c>
      <c r="D1455" s="9" t="str">
        <f>_xlfn.XLOOKUP(C1455, Content!A:A, Content!C:C, "NONE")</f>
        <v>English</v>
      </c>
      <c r="E1455" s="9" t="str">
        <f>_xlfn.XLOOKUP(C1455, Content!A:A, Content!D:D, "NONE")</f>
        <v>Romance</v>
      </c>
    </row>
    <row r="1456" spans="1:5" x14ac:dyDescent="0.3">
      <c r="A1456" s="9">
        <v>10137</v>
      </c>
      <c r="B1456" s="10">
        <v>45597</v>
      </c>
      <c r="C1456" s="9" t="str">
        <v>10101146</v>
      </c>
      <c r="D1456" s="9" t="str">
        <f>_xlfn.XLOOKUP(C1456, Content!A:A, Content!C:C, "NONE")</f>
        <v>Telugu</v>
      </c>
      <c r="E1456" s="9" t="str">
        <f>_xlfn.XLOOKUP(C1456, Content!A:A, Content!D:D, "NONE")</f>
        <v>Comedy</v>
      </c>
    </row>
    <row r="1457" spans="1:5" x14ac:dyDescent="0.3">
      <c r="A1457" s="9">
        <v>10138</v>
      </c>
      <c r="B1457" s="10">
        <v>44927</v>
      </c>
      <c r="C1457" s="9" t="str">
        <v>18f2ed16</v>
      </c>
      <c r="D1457" s="9" t="str">
        <f>_xlfn.XLOOKUP(C1457, Content!A:A, Content!C:C, "NONE")</f>
        <v>Malayalam</v>
      </c>
      <c r="E1457" s="9" t="str">
        <f>_xlfn.XLOOKUP(C1457, Content!A:A, Content!D:D, "NONE")</f>
        <v>Comedy</v>
      </c>
    </row>
    <row r="1458" spans="1:5" x14ac:dyDescent="0.3">
      <c r="A1458" s="9">
        <v>10138</v>
      </c>
      <c r="B1458" s="10">
        <v>44743</v>
      </c>
      <c r="C1458" s="9" t="str">
        <v>d71466ea</v>
      </c>
      <c r="D1458" s="9" t="str">
        <f>_xlfn.XLOOKUP(C1458, Content!A:A, Content!C:C, "NONE")</f>
        <v>Malayalam</v>
      </c>
      <c r="E1458" s="9" t="str">
        <f>_xlfn.XLOOKUP(C1458, Content!A:A, Content!D:D, "NONE")</f>
        <v>Comedy</v>
      </c>
    </row>
    <row r="1459" spans="1:5" x14ac:dyDescent="0.3">
      <c r="A1459" s="9">
        <v>10138</v>
      </c>
      <c r="B1459" s="10">
        <v>44743</v>
      </c>
      <c r="C1459" s="9" t="str">
        <v>ae026103</v>
      </c>
      <c r="D1459" s="9" t="str">
        <f>_xlfn.XLOOKUP(C1459, Content!A:A, Content!C:C, "NONE")</f>
        <v>Kannada</v>
      </c>
      <c r="E1459" s="9" t="str">
        <f>_xlfn.XLOOKUP(C1459, Content!A:A, Content!D:D, "NONE")</f>
        <v>Comedy</v>
      </c>
    </row>
    <row r="1460" spans="1:5" x14ac:dyDescent="0.3">
      <c r="A1460" s="9">
        <v>10138</v>
      </c>
      <c r="B1460" s="10">
        <v>45108</v>
      </c>
      <c r="C1460" s="9" t="str">
        <v>b06fbc58</v>
      </c>
      <c r="D1460" s="9" t="str">
        <f>_xlfn.XLOOKUP(C1460, Content!A:A, Content!C:C, "NONE")</f>
        <v>Telugu</v>
      </c>
      <c r="E1460" s="9" t="str">
        <f>_xlfn.XLOOKUP(C1460, Content!A:A, Content!D:D, "NONE")</f>
        <v>Horror</v>
      </c>
    </row>
    <row r="1461" spans="1:5" x14ac:dyDescent="0.3">
      <c r="A1461" s="9">
        <v>10138</v>
      </c>
      <c r="B1461" s="10">
        <v>45139</v>
      </c>
      <c r="C1461" s="9" t="str">
        <v>1187d074</v>
      </c>
      <c r="D1461" s="9" t="str">
        <f>_xlfn.XLOOKUP(C1461, Content!A:A, Content!C:C, "NONE")</f>
        <v>English</v>
      </c>
      <c r="E1461" s="9" t="str">
        <f>_xlfn.XLOOKUP(C1461, Content!A:A, Content!D:D, "NONE")</f>
        <v>Horror</v>
      </c>
    </row>
    <row r="1462" spans="1:5" x14ac:dyDescent="0.3">
      <c r="A1462" s="9">
        <v>10138</v>
      </c>
      <c r="B1462" s="10">
        <v>44805</v>
      </c>
      <c r="C1462" s="9" t="str">
        <v>f82d44ce</v>
      </c>
      <c r="D1462" s="9" t="str">
        <f>_xlfn.XLOOKUP(C1462, Content!A:A, Content!C:C, "NONE")</f>
        <v>Telugu</v>
      </c>
      <c r="E1462" s="9" t="str">
        <f>_xlfn.XLOOKUP(C1462, Content!A:A, Content!D:D, "NONE")</f>
        <v>Sci-Fi</v>
      </c>
    </row>
    <row r="1463" spans="1:5" x14ac:dyDescent="0.3">
      <c r="A1463" s="9">
        <v>10138</v>
      </c>
      <c r="B1463" s="10">
        <v>45231</v>
      </c>
      <c r="C1463" s="9" t="str">
        <v>75fa1246</v>
      </c>
      <c r="D1463" s="9" t="str">
        <f>_xlfn.XLOOKUP(C1463, Content!A:A, Content!C:C, "NONE")</f>
        <v>Tamil</v>
      </c>
      <c r="E1463" s="9" t="str">
        <f>_xlfn.XLOOKUP(C1463, Content!A:A, Content!D:D, "NONE")</f>
        <v>Documentary</v>
      </c>
    </row>
    <row r="1464" spans="1:5" x14ac:dyDescent="0.3">
      <c r="A1464" s="9">
        <v>10138</v>
      </c>
      <c r="B1464" s="10">
        <v>45566</v>
      </c>
      <c r="C1464" s="9" t="str">
        <v>2f9c6d63</v>
      </c>
      <c r="D1464" s="9" t="str">
        <f>_xlfn.XLOOKUP(C1464, Content!A:A, Content!C:C, "NONE")</f>
        <v>Tamil</v>
      </c>
      <c r="E1464" s="9" t="str">
        <f>_xlfn.XLOOKUP(C1464, Content!A:A, Content!D:D, "NONE")</f>
        <v>Sci-Fi</v>
      </c>
    </row>
    <row r="1465" spans="1:5" x14ac:dyDescent="0.3">
      <c r="A1465" s="9">
        <v>10138</v>
      </c>
      <c r="B1465" s="10">
        <v>44835</v>
      </c>
      <c r="C1465" s="9" t="str">
        <v>40fb817f</v>
      </c>
      <c r="D1465" s="9" t="str">
        <f>_xlfn.XLOOKUP(C1465, Content!A:A, Content!C:C, "NONE")</f>
        <v>Kannada</v>
      </c>
      <c r="E1465" s="9" t="str">
        <f>_xlfn.XLOOKUP(C1465, Content!A:A, Content!D:D, "NONE")</f>
        <v>Thriller</v>
      </c>
    </row>
    <row r="1466" spans="1:5" x14ac:dyDescent="0.3">
      <c r="A1466" s="9">
        <v>10138</v>
      </c>
      <c r="B1466" s="10">
        <v>45078</v>
      </c>
      <c r="C1466" s="9" t="str">
        <v>607da286</v>
      </c>
      <c r="D1466" s="9" t="str">
        <f>_xlfn.XLOOKUP(C1466, Content!A:A, Content!C:C, "NONE")</f>
        <v>Kannada</v>
      </c>
      <c r="E1466" s="9" t="str">
        <f>_xlfn.XLOOKUP(C1466, Content!A:A, Content!D:D, "NONE")</f>
        <v>Drama</v>
      </c>
    </row>
    <row r="1467" spans="1:5" x14ac:dyDescent="0.3">
      <c r="A1467" s="9">
        <v>10138</v>
      </c>
      <c r="B1467" s="10">
        <v>45474</v>
      </c>
      <c r="C1467" s="9" t="str">
        <v>10101146</v>
      </c>
      <c r="D1467" s="9" t="str">
        <f>_xlfn.XLOOKUP(C1467, Content!A:A, Content!C:C, "NONE")</f>
        <v>Telugu</v>
      </c>
      <c r="E1467" s="9" t="str">
        <f>_xlfn.XLOOKUP(C1467, Content!A:A, Content!D:D, "NONE")</f>
        <v>Comedy</v>
      </c>
    </row>
    <row r="1468" spans="1:5" x14ac:dyDescent="0.3">
      <c r="A1468" s="9">
        <v>10138</v>
      </c>
      <c r="B1468" s="10">
        <v>45566</v>
      </c>
      <c r="C1468" s="9" t="str">
        <v>5833d4f3</v>
      </c>
      <c r="D1468" s="9" t="str">
        <f>_xlfn.XLOOKUP(C1468, Content!A:A, Content!C:C, "NONE")</f>
        <v>Malayalam</v>
      </c>
      <c r="E1468" s="9" t="str">
        <f>_xlfn.XLOOKUP(C1468, Content!A:A, Content!D:D, "NONE")</f>
        <v>Horror</v>
      </c>
    </row>
    <row r="1469" spans="1:5" x14ac:dyDescent="0.3">
      <c r="A1469" s="9">
        <v>10138</v>
      </c>
      <c r="B1469" s="10">
        <v>45231</v>
      </c>
      <c r="C1469" s="9" t="str">
        <v>30bb7728</v>
      </c>
      <c r="D1469" s="9" t="str">
        <f>_xlfn.XLOOKUP(C1469, Content!A:A, Content!C:C, "NONE")</f>
        <v>Tamil</v>
      </c>
      <c r="E1469" s="9" t="str">
        <f>_xlfn.XLOOKUP(C1469, Content!A:A, Content!D:D, "NONE")</f>
        <v>Documentary</v>
      </c>
    </row>
    <row r="1470" spans="1:5" x14ac:dyDescent="0.3">
      <c r="A1470" s="9">
        <v>10138</v>
      </c>
      <c r="B1470" s="10">
        <v>44986</v>
      </c>
      <c r="C1470" s="9" t="str">
        <v>9767fb4f</v>
      </c>
      <c r="D1470" s="9" t="str">
        <f>_xlfn.XLOOKUP(C1470, Content!A:A, Content!C:C, "NONE")</f>
        <v>Telugu</v>
      </c>
      <c r="E1470" s="9" t="str">
        <f>_xlfn.XLOOKUP(C1470, Content!A:A, Content!D:D, "NONE")</f>
        <v>Drama</v>
      </c>
    </row>
    <row r="1471" spans="1:5" x14ac:dyDescent="0.3">
      <c r="A1471" s="9">
        <v>10139</v>
      </c>
      <c r="B1471" s="10">
        <v>44682</v>
      </c>
      <c r="C1471" s="9" t="str">
        <v>566c44a8</v>
      </c>
      <c r="D1471" s="9" t="str">
        <f>_xlfn.XLOOKUP(C1471, Content!A:A, Content!C:C, "NONE")</f>
        <v>Tamil</v>
      </c>
      <c r="E1471" s="9" t="str">
        <f>_xlfn.XLOOKUP(C1471, Content!A:A, Content!D:D, "NONE")</f>
        <v>Sci-Fi</v>
      </c>
    </row>
    <row r="1472" spans="1:5" x14ac:dyDescent="0.3">
      <c r="A1472" s="9">
        <v>10139</v>
      </c>
      <c r="B1472" s="10">
        <v>44682</v>
      </c>
      <c r="C1472" s="9" t="str">
        <v>8ce0be18</v>
      </c>
      <c r="D1472" s="9" t="str">
        <f>_xlfn.XLOOKUP(C1472, Content!A:A, Content!C:C, "NONE")</f>
        <v>Telugu</v>
      </c>
      <c r="E1472" s="9" t="str">
        <f>_xlfn.XLOOKUP(C1472, Content!A:A, Content!D:D, "NONE")</f>
        <v>Horror</v>
      </c>
    </row>
    <row r="1473" spans="1:5" x14ac:dyDescent="0.3">
      <c r="A1473" s="9">
        <v>10139</v>
      </c>
      <c r="B1473" s="10">
        <v>44743</v>
      </c>
      <c r="C1473" s="9" t="str">
        <v>40fb817f</v>
      </c>
      <c r="D1473" s="9" t="str">
        <f>_xlfn.XLOOKUP(C1473, Content!A:A, Content!C:C, "NONE")</f>
        <v>Kannada</v>
      </c>
      <c r="E1473" s="9" t="str">
        <f>_xlfn.XLOOKUP(C1473, Content!A:A, Content!D:D, "NONE")</f>
        <v>Thriller</v>
      </c>
    </row>
    <row r="1474" spans="1:5" x14ac:dyDescent="0.3">
      <c r="A1474" s="9">
        <v>10139</v>
      </c>
      <c r="B1474" s="10">
        <v>45047</v>
      </c>
      <c r="C1474" s="9" t="str">
        <v>982b8061</v>
      </c>
      <c r="D1474" s="9" t="str">
        <f>_xlfn.XLOOKUP(C1474, Content!A:A, Content!C:C, "NONE")</f>
        <v>Malayalam</v>
      </c>
      <c r="E1474" s="9" t="str">
        <f>_xlfn.XLOOKUP(C1474, Content!A:A, Content!D:D, "NONE")</f>
        <v>Comedy</v>
      </c>
    </row>
    <row r="1475" spans="1:5" x14ac:dyDescent="0.3">
      <c r="A1475" s="9">
        <v>10139</v>
      </c>
      <c r="B1475" s="10">
        <v>44866</v>
      </c>
      <c r="C1475" s="9" t="str">
        <v>34ac25b9</v>
      </c>
      <c r="D1475" s="9" t="str">
        <f>_xlfn.XLOOKUP(C1475, Content!A:A, Content!C:C, "NONE")</f>
        <v>Kannada</v>
      </c>
      <c r="E1475" s="9" t="str">
        <f>_xlfn.XLOOKUP(C1475, Content!A:A, Content!D:D, "NONE")</f>
        <v>Documentary</v>
      </c>
    </row>
    <row r="1476" spans="1:5" x14ac:dyDescent="0.3">
      <c r="A1476" s="9">
        <v>10139</v>
      </c>
      <c r="B1476" s="10">
        <v>44593</v>
      </c>
      <c r="C1476" s="9" t="str">
        <v>618d5c47</v>
      </c>
      <c r="D1476" s="9" t="str">
        <f>_xlfn.XLOOKUP(C1476, Content!A:A, Content!C:C, "NONE")</f>
        <v>Hindi</v>
      </c>
      <c r="E1476" s="9" t="str">
        <f>_xlfn.XLOOKUP(C1476, Content!A:A, Content!D:D, "NONE")</f>
        <v>Documentary</v>
      </c>
    </row>
    <row r="1477" spans="1:5" x14ac:dyDescent="0.3">
      <c r="A1477" s="9">
        <v>10139</v>
      </c>
      <c r="B1477" s="10">
        <v>45261</v>
      </c>
      <c r="C1477" s="9" t="str">
        <v>92becfc7</v>
      </c>
      <c r="D1477" s="9" t="str">
        <f>_xlfn.XLOOKUP(C1477, Content!A:A, Content!C:C, "NONE")</f>
        <v>Hindi</v>
      </c>
      <c r="E1477" s="9" t="str">
        <f>_xlfn.XLOOKUP(C1477, Content!A:A, Content!D:D, "NONE")</f>
        <v>Sci-Fi</v>
      </c>
    </row>
    <row r="1478" spans="1:5" x14ac:dyDescent="0.3">
      <c r="A1478" s="9">
        <v>10139</v>
      </c>
      <c r="B1478" s="10">
        <v>44896</v>
      </c>
      <c r="C1478" s="9" t="str">
        <v>c1fb785c</v>
      </c>
      <c r="D1478" s="9" t="str">
        <f>_xlfn.XLOOKUP(C1478, Content!A:A, Content!C:C, "NONE")</f>
        <v>Malayalam</v>
      </c>
      <c r="E1478" s="9" t="str">
        <f>_xlfn.XLOOKUP(C1478, Content!A:A, Content!D:D, "NONE")</f>
        <v>Action</v>
      </c>
    </row>
    <row r="1479" spans="1:5" x14ac:dyDescent="0.3">
      <c r="A1479" s="9">
        <v>10140</v>
      </c>
      <c r="B1479" s="10">
        <v>44713</v>
      </c>
      <c r="C1479" s="9" t="str">
        <v>6d9b457c</v>
      </c>
      <c r="D1479" s="9" t="str">
        <f>_xlfn.XLOOKUP(C1479, Content!A:A, Content!C:C, "NONE")</f>
        <v>English</v>
      </c>
      <c r="E1479" s="9" t="str">
        <f>_xlfn.XLOOKUP(C1479, Content!A:A, Content!D:D, "NONE")</f>
        <v>Thriller</v>
      </c>
    </row>
    <row r="1480" spans="1:5" x14ac:dyDescent="0.3">
      <c r="A1480" s="9">
        <v>10140</v>
      </c>
      <c r="B1480" s="10">
        <v>45505</v>
      </c>
      <c r="C1480" s="9" t="str">
        <v>f83fb848</v>
      </c>
      <c r="D1480" s="9" t="str">
        <f>_xlfn.XLOOKUP(C1480, Content!A:A, Content!C:C, "NONE")</f>
        <v>Malayalam</v>
      </c>
      <c r="E1480" s="9" t="str">
        <f>_xlfn.XLOOKUP(C1480, Content!A:A, Content!D:D, "NONE")</f>
        <v>Sci-Fi</v>
      </c>
    </row>
    <row r="1481" spans="1:5" x14ac:dyDescent="0.3">
      <c r="A1481" s="9">
        <v>10140</v>
      </c>
      <c r="B1481" s="10">
        <v>45108</v>
      </c>
      <c r="C1481" s="9" t="str">
        <v>c9f9dfdb</v>
      </c>
      <c r="D1481" s="9" t="str">
        <f>_xlfn.XLOOKUP(C1481, Content!A:A, Content!C:C, "NONE")</f>
        <v>Kannada</v>
      </c>
      <c r="E1481" s="9" t="str">
        <f>_xlfn.XLOOKUP(C1481, Content!A:A, Content!D:D, "NONE")</f>
        <v>Horror</v>
      </c>
    </row>
    <row r="1482" spans="1:5" x14ac:dyDescent="0.3">
      <c r="A1482" s="9">
        <v>10140</v>
      </c>
      <c r="B1482" s="10">
        <v>45108</v>
      </c>
      <c r="C1482" s="9" t="str">
        <v>0cbc4720</v>
      </c>
      <c r="D1482" s="9" t="str">
        <f>_xlfn.XLOOKUP(C1482, Content!A:A, Content!C:C, "NONE")</f>
        <v>Hindi</v>
      </c>
      <c r="E1482" s="9" t="str">
        <f>_xlfn.XLOOKUP(C1482, Content!A:A, Content!D:D, "NONE")</f>
        <v>Sci-Fi</v>
      </c>
    </row>
    <row r="1483" spans="1:5" x14ac:dyDescent="0.3">
      <c r="A1483" s="9">
        <v>10140</v>
      </c>
      <c r="B1483" s="10">
        <v>45536</v>
      </c>
      <c r="C1483" s="9" t="str">
        <v>1b7fe76a</v>
      </c>
      <c r="D1483" s="9" t="str">
        <f>_xlfn.XLOOKUP(C1483, Content!A:A, Content!C:C, "NONE")</f>
        <v>Kannada</v>
      </c>
      <c r="E1483" s="9" t="str">
        <f>_xlfn.XLOOKUP(C1483, Content!A:A, Content!D:D, "NONE")</f>
        <v>Thriller</v>
      </c>
    </row>
    <row r="1484" spans="1:5" x14ac:dyDescent="0.3">
      <c r="A1484" s="9">
        <v>10140</v>
      </c>
      <c r="B1484" s="10">
        <v>44774</v>
      </c>
      <c r="C1484" s="9" t="str">
        <v>53dcee70</v>
      </c>
      <c r="D1484" s="9" t="str">
        <f>_xlfn.XLOOKUP(C1484, Content!A:A, Content!C:C, "NONE")</f>
        <v>Kannada</v>
      </c>
      <c r="E1484" s="9" t="str">
        <f>_xlfn.XLOOKUP(C1484, Content!A:A, Content!D:D, "NONE")</f>
        <v>Sci-Fi</v>
      </c>
    </row>
    <row r="1485" spans="1:5" x14ac:dyDescent="0.3">
      <c r="A1485" s="9">
        <v>10140</v>
      </c>
      <c r="B1485" s="10">
        <v>45352</v>
      </c>
      <c r="C1485" s="9" t="str">
        <v>7fd28e87</v>
      </c>
      <c r="D1485" s="9" t="str">
        <f>_xlfn.XLOOKUP(C1485, Content!A:A, Content!C:C, "NONE")</f>
        <v>Malayalam</v>
      </c>
      <c r="E1485" s="9" t="str">
        <f>_xlfn.XLOOKUP(C1485, Content!A:A, Content!D:D, "NONE")</f>
        <v>Romance</v>
      </c>
    </row>
    <row r="1486" spans="1:5" x14ac:dyDescent="0.3">
      <c r="A1486" s="9">
        <v>10140</v>
      </c>
      <c r="B1486" s="10">
        <v>44958</v>
      </c>
      <c r="C1486" s="9" t="str">
        <v>5b93d799</v>
      </c>
      <c r="D1486" s="9" t="str">
        <f>_xlfn.XLOOKUP(C1486, Content!A:A, Content!C:C, "NONE")</f>
        <v>English</v>
      </c>
      <c r="E1486" s="9" t="str">
        <f>_xlfn.XLOOKUP(C1486, Content!A:A, Content!D:D, "NONE")</f>
        <v>Drama</v>
      </c>
    </row>
    <row r="1487" spans="1:5" x14ac:dyDescent="0.3">
      <c r="A1487" s="9">
        <v>10140</v>
      </c>
      <c r="B1487" s="10">
        <v>44682</v>
      </c>
      <c r="C1487" s="9" t="str">
        <v>4cfd0dd8</v>
      </c>
      <c r="D1487" s="9" t="str">
        <f>_xlfn.XLOOKUP(C1487, Content!A:A, Content!C:C, "NONE")</f>
        <v>Kannada</v>
      </c>
      <c r="E1487" s="9" t="str">
        <f>_xlfn.XLOOKUP(C1487, Content!A:A, Content!D:D, "NONE")</f>
        <v>Documentary</v>
      </c>
    </row>
    <row r="1488" spans="1:5" x14ac:dyDescent="0.3">
      <c r="A1488" s="9">
        <v>10140</v>
      </c>
      <c r="B1488" s="10">
        <v>44682</v>
      </c>
      <c r="C1488" s="9" t="str">
        <v>5c52d1ad</v>
      </c>
      <c r="D1488" s="9" t="str">
        <f>_xlfn.XLOOKUP(C1488, Content!A:A, Content!C:C, "NONE")</f>
        <v>Telugu</v>
      </c>
      <c r="E1488" s="9" t="str">
        <f>_xlfn.XLOOKUP(C1488, Content!A:A, Content!D:D, "NONE")</f>
        <v>Comedy</v>
      </c>
    </row>
    <row r="1489" spans="1:5" x14ac:dyDescent="0.3">
      <c r="A1489" s="9">
        <v>10140</v>
      </c>
      <c r="B1489" s="10">
        <v>45627</v>
      </c>
      <c r="C1489" s="9" t="str">
        <v>35e41ff6</v>
      </c>
      <c r="D1489" s="9" t="str">
        <f>_xlfn.XLOOKUP(C1489, Content!A:A, Content!C:C, "NONE")</f>
        <v>Telugu</v>
      </c>
      <c r="E1489" s="9" t="str">
        <f>_xlfn.XLOOKUP(C1489, Content!A:A, Content!D:D, "NONE")</f>
        <v>Romance</v>
      </c>
    </row>
    <row r="1490" spans="1:5" x14ac:dyDescent="0.3">
      <c r="A1490" s="9">
        <v>10140</v>
      </c>
      <c r="B1490" s="10">
        <v>44621</v>
      </c>
      <c r="C1490" s="9" t="str">
        <v>872a4423</v>
      </c>
      <c r="D1490" s="9" t="str">
        <f>_xlfn.XLOOKUP(C1490, Content!A:A, Content!C:C, "NONE")</f>
        <v>Hindi</v>
      </c>
      <c r="E1490" s="9" t="str">
        <f>_xlfn.XLOOKUP(C1490, Content!A:A, Content!D:D, "NONE")</f>
        <v>Horror</v>
      </c>
    </row>
    <row r="1491" spans="1:5" x14ac:dyDescent="0.3">
      <c r="A1491" s="9">
        <v>10141</v>
      </c>
      <c r="B1491" s="10">
        <v>44593</v>
      </c>
      <c r="C1491" s="9" t="str">
        <v>2e190b5a</v>
      </c>
      <c r="D1491" s="9" t="str">
        <f>_xlfn.XLOOKUP(C1491, Content!A:A, Content!C:C, "NONE")</f>
        <v>Tamil</v>
      </c>
      <c r="E1491" s="9" t="str">
        <f>_xlfn.XLOOKUP(C1491, Content!A:A, Content!D:D, "NONE")</f>
        <v>Drama</v>
      </c>
    </row>
    <row r="1492" spans="1:5" x14ac:dyDescent="0.3">
      <c r="A1492" s="9">
        <v>10141</v>
      </c>
      <c r="B1492" s="10">
        <v>44805</v>
      </c>
      <c r="C1492" s="9" t="str">
        <v>ef45c45f</v>
      </c>
      <c r="D1492" s="9" t="str">
        <f>_xlfn.XLOOKUP(C1492, Content!A:A, Content!C:C, "NONE")</f>
        <v>Tamil</v>
      </c>
      <c r="E1492" s="9" t="str">
        <f>_xlfn.XLOOKUP(C1492, Content!A:A, Content!D:D, "NONE")</f>
        <v>Action</v>
      </c>
    </row>
    <row r="1493" spans="1:5" x14ac:dyDescent="0.3">
      <c r="A1493" s="9">
        <v>10141</v>
      </c>
      <c r="B1493" s="10">
        <v>45413</v>
      </c>
      <c r="C1493" s="9" t="str">
        <v>1187d074</v>
      </c>
      <c r="D1493" s="9" t="str">
        <f>_xlfn.XLOOKUP(C1493, Content!A:A, Content!C:C, "NONE")</f>
        <v>English</v>
      </c>
      <c r="E1493" s="9" t="str">
        <f>_xlfn.XLOOKUP(C1493, Content!A:A, Content!D:D, "NONE")</f>
        <v>Horror</v>
      </c>
    </row>
    <row r="1494" spans="1:5" x14ac:dyDescent="0.3">
      <c r="A1494" s="9">
        <v>10141</v>
      </c>
      <c r="B1494" s="10">
        <v>45200</v>
      </c>
      <c r="C1494" s="9" t="str">
        <v>044707f1</v>
      </c>
      <c r="D1494" s="9" t="str">
        <f>_xlfn.XLOOKUP(C1494, Content!A:A, Content!C:C, "NONE")</f>
        <v>Kannada</v>
      </c>
      <c r="E1494" s="9" t="str">
        <f>_xlfn.XLOOKUP(C1494, Content!A:A, Content!D:D, "NONE")</f>
        <v>Action</v>
      </c>
    </row>
    <row r="1495" spans="1:5" x14ac:dyDescent="0.3">
      <c r="A1495" s="9">
        <v>10141</v>
      </c>
      <c r="B1495" s="10">
        <v>44562</v>
      </c>
      <c r="C1495" s="9" t="str">
        <v>18110fb2</v>
      </c>
      <c r="D1495" s="9" t="str">
        <f>_xlfn.XLOOKUP(C1495, Content!A:A, Content!C:C, "NONE")</f>
        <v>Telugu</v>
      </c>
      <c r="E1495" s="9" t="str">
        <f>_xlfn.XLOOKUP(C1495, Content!A:A, Content!D:D, "NONE")</f>
        <v>Romance</v>
      </c>
    </row>
    <row r="1496" spans="1:5" x14ac:dyDescent="0.3">
      <c r="A1496" s="9">
        <v>10141</v>
      </c>
      <c r="B1496" s="10">
        <v>44562</v>
      </c>
      <c r="C1496" s="9" t="str">
        <v>19351768</v>
      </c>
      <c r="D1496" s="9" t="str">
        <f>_xlfn.XLOOKUP(C1496, Content!A:A, Content!C:C, "NONE")</f>
        <v>Malayalam</v>
      </c>
      <c r="E1496" s="9" t="str">
        <f>_xlfn.XLOOKUP(C1496, Content!A:A, Content!D:D, "NONE")</f>
        <v>Thriller</v>
      </c>
    </row>
    <row r="1497" spans="1:5" x14ac:dyDescent="0.3">
      <c r="A1497" s="9">
        <v>10141</v>
      </c>
      <c r="B1497" s="10">
        <v>45413</v>
      </c>
      <c r="C1497" s="9" t="str">
        <v>a4c168f1</v>
      </c>
      <c r="D1497" s="9" t="str">
        <f>_xlfn.XLOOKUP(C1497, Content!A:A, Content!C:C, "NONE")</f>
        <v>Telugu</v>
      </c>
      <c r="E1497" s="9" t="str">
        <f>_xlfn.XLOOKUP(C1497, Content!A:A, Content!D:D, "NONE")</f>
        <v>Drama</v>
      </c>
    </row>
    <row r="1498" spans="1:5" x14ac:dyDescent="0.3">
      <c r="A1498" s="9">
        <v>10141</v>
      </c>
      <c r="B1498" s="10">
        <v>45017</v>
      </c>
      <c r="C1498" s="9" t="str">
        <v>a48a202b</v>
      </c>
      <c r="D1498" s="9" t="str">
        <f>_xlfn.XLOOKUP(C1498, Content!A:A, Content!C:C, "NONE")</f>
        <v>Telugu</v>
      </c>
      <c r="E1498" s="9" t="str">
        <f>_xlfn.XLOOKUP(C1498, Content!A:A, Content!D:D, "NONE")</f>
        <v>Drama</v>
      </c>
    </row>
    <row r="1499" spans="1:5" x14ac:dyDescent="0.3">
      <c r="A1499" s="9">
        <v>10141</v>
      </c>
      <c r="B1499" s="10">
        <v>44774</v>
      </c>
      <c r="C1499" s="9" t="str">
        <v>c5000cc1</v>
      </c>
      <c r="D1499" s="9" t="str">
        <f>_xlfn.XLOOKUP(C1499, Content!A:A, Content!C:C, "NONE")</f>
        <v>Malayalam</v>
      </c>
      <c r="E1499" s="9" t="str">
        <f>_xlfn.XLOOKUP(C1499, Content!A:A, Content!D:D, "NONE")</f>
        <v>Comedy</v>
      </c>
    </row>
    <row r="1500" spans="1:5" x14ac:dyDescent="0.3">
      <c r="A1500" s="9">
        <v>10141</v>
      </c>
      <c r="B1500" s="10">
        <v>45231</v>
      </c>
      <c r="C1500" s="9" t="str">
        <v>5c52d1ad</v>
      </c>
      <c r="D1500" s="9" t="str">
        <f>_xlfn.XLOOKUP(C1500, Content!A:A, Content!C:C, "NONE")</f>
        <v>Telugu</v>
      </c>
      <c r="E1500" s="9" t="str">
        <f>_xlfn.XLOOKUP(C1500, Content!A:A, Content!D:D, "NONE")</f>
        <v>Comedy</v>
      </c>
    </row>
    <row r="1501" spans="1:5" x14ac:dyDescent="0.3">
      <c r="A1501" s="9">
        <v>10141</v>
      </c>
      <c r="B1501" s="10">
        <v>45108</v>
      </c>
      <c r="C1501" s="9" t="str">
        <v>b72e97f6</v>
      </c>
      <c r="D1501" s="9" t="str">
        <f>_xlfn.XLOOKUP(C1501, Content!A:A, Content!C:C, "NONE")</f>
        <v>Hindi</v>
      </c>
      <c r="E1501" s="9" t="str">
        <f>_xlfn.XLOOKUP(C1501, Content!A:A, Content!D:D, "NONE")</f>
        <v>Action</v>
      </c>
    </row>
    <row r="1502" spans="1:5" x14ac:dyDescent="0.3">
      <c r="A1502" s="9">
        <v>10141</v>
      </c>
      <c r="B1502" s="10">
        <v>45597</v>
      </c>
      <c r="C1502" s="9" t="str">
        <v>5833d4f3</v>
      </c>
      <c r="D1502" s="9" t="str">
        <f>_xlfn.XLOOKUP(C1502, Content!A:A, Content!C:C, "NONE")</f>
        <v>Malayalam</v>
      </c>
      <c r="E1502" s="9" t="str">
        <f>_xlfn.XLOOKUP(C1502, Content!A:A, Content!D:D, "NONE")</f>
        <v>Horror</v>
      </c>
    </row>
    <row r="1503" spans="1:5" x14ac:dyDescent="0.3">
      <c r="A1503" s="9">
        <v>10142</v>
      </c>
      <c r="B1503" s="10">
        <v>44621</v>
      </c>
      <c r="C1503" s="9" t="str">
        <v>9452bf77</v>
      </c>
      <c r="D1503" s="9" t="str">
        <f>_xlfn.XLOOKUP(C1503, Content!A:A, Content!C:C, "NONE")</f>
        <v>English</v>
      </c>
      <c r="E1503" s="9" t="str">
        <f>_xlfn.XLOOKUP(C1503, Content!A:A, Content!D:D, "NONE")</f>
        <v>Horror</v>
      </c>
    </row>
    <row r="1504" spans="1:5" x14ac:dyDescent="0.3">
      <c r="A1504" s="9">
        <v>10142</v>
      </c>
      <c r="B1504" s="10">
        <v>45505</v>
      </c>
      <c r="C1504" s="9" t="str">
        <v>40e9137d</v>
      </c>
      <c r="D1504" s="9" t="str">
        <f>_xlfn.XLOOKUP(C1504, Content!A:A, Content!C:C, "NONE")</f>
        <v>Telugu</v>
      </c>
      <c r="E1504" s="9" t="str">
        <f>_xlfn.XLOOKUP(C1504, Content!A:A, Content!D:D, "NONE")</f>
        <v>Sci-Fi</v>
      </c>
    </row>
    <row r="1505" spans="1:5" x14ac:dyDescent="0.3">
      <c r="A1505" s="9">
        <v>10142</v>
      </c>
      <c r="B1505" s="10">
        <v>45139</v>
      </c>
      <c r="C1505" s="9" t="str">
        <v>7fb18db3</v>
      </c>
      <c r="D1505" s="9" t="str">
        <f>_xlfn.XLOOKUP(C1505, Content!A:A, Content!C:C, "NONE")</f>
        <v>Hindi</v>
      </c>
      <c r="E1505" s="9" t="str">
        <f>_xlfn.XLOOKUP(C1505, Content!A:A, Content!D:D, "NONE")</f>
        <v>Thriller</v>
      </c>
    </row>
    <row r="1506" spans="1:5" x14ac:dyDescent="0.3">
      <c r="A1506" s="9">
        <v>10142</v>
      </c>
      <c r="B1506" s="10">
        <v>44593</v>
      </c>
      <c r="C1506" s="9" t="str">
        <v>6fc6d737</v>
      </c>
      <c r="D1506" s="9" t="str">
        <f>_xlfn.XLOOKUP(C1506, Content!A:A, Content!C:C, "NONE")</f>
        <v>Malayalam</v>
      </c>
      <c r="E1506" s="9" t="str">
        <f>_xlfn.XLOOKUP(C1506, Content!A:A, Content!D:D, "NONE")</f>
        <v>Comedy</v>
      </c>
    </row>
    <row r="1507" spans="1:5" x14ac:dyDescent="0.3">
      <c r="A1507" s="9">
        <v>10142</v>
      </c>
      <c r="B1507" s="10">
        <v>44958</v>
      </c>
      <c r="C1507" s="9" t="str">
        <v>1b7fe76a</v>
      </c>
      <c r="D1507" s="9" t="str">
        <f>_xlfn.XLOOKUP(C1507, Content!A:A, Content!C:C, "NONE")</f>
        <v>Kannada</v>
      </c>
      <c r="E1507" s="9" t="str">
        <f>_xlfn.XLOOKUP(C1507, Content!A:A, Content!D:D, "NONE")</f>
        <v>Thriller</v>
      </c>
    </row>
    <row r="1508" spans="1:5" x14ac:dyDescent="0.3">
      <c r="A1508" s="9">
        <v>10142</v>
      </c>
      <c r="B1508" s="10">
        <v>44652</v>
      </c>
      <c r="C1508" s="9" t="str">
        <v>74c9ff93</v>
      </c>
      <c r="D1508" s="9" t="str">
        <f>_xlfn.XLOOKUP(C1508, Content!A:A, Content!C:C, "NONE")</f>
        <v>English</v>
      </c>
      <c r="E1508" s="9" t="str">
        <f>_xlfn.XLOOKUP(C1508, Content!A:A, Content!D:D, "NONE")</f>
        <v>Horror</v>
      </c>
    </row>
    <row r="1509" spans="1:5" x14ac:dyDescent="0.3">
      <c r="A1509" s="9">
        <v>10142</v>
      </c>
      <c r="B1509" s="10">
        <v>45200</v>
      </c>
      <c r="C1509" s="9" t="str">
        <v>ef45c45f</v>
      </c>
      <c r="D1509" s="9" t="str">
        <f>_xlfn.XLOOKUP(C1509, Content!A:A, Content!C:C, "NONE")</f>
        <v>Tamil</v>
      </c>
      <c r="E1509" s="9" t="str">
        <f>_xlfn.XLOOKUP(C1509, Content!A:A, Content!D:D, "NONE")</f>
        <v>Action</v>
      </c>
    </row>
    <row r="1510" spans="1:5" x14ac:dyDescent="0.3">
      <c r="A1510" s="9">
        <v>10142</v>
      </c>
      <c r="B1510" s="10">
        <v>45383</v>
      </c>
      <c r="C1510" s="9" t="str">
        <v>c5c4fdf9</v>
      </c>
      <c r="D1510" s="9" t="str">
        <f>_xlfn.XLOOKUP(C1510, Content!A:A, Content!C:C, "NONE")</f>
        <v>Telugu</v>
      </c>
      <c r="E1510" s="9" t="str">
        <f>_xlfn.XLOOKUP(C1510, Content!A:A, Content!D:D, "NONE")</f>
        <v>Sci-Fi</v>
      </c>
    </row>
    <row r="1511" spans="1:5" x14ac:dyDescent="0.3">
      <c r="A1511" s="9">
        <v>10142</v>
      </c>
      <c r="B1511" s="10">
        <v>45108</v>
      </c>
      <c r="C1511" s="9" t="str">
        <v>5833d4f3</v>
      </c>
      <c r="D1511" s="9" t="str">
        <f>_xlfn.XLOOKUP(C1511, Content!A:A, Content!C:C, "NONE")</f>
        <v>Malayalam</v>
      </c>
      <c r="E1511" s="9" t="str">
        <f>_xlfn.XLOOKUP(C1511, Content!A:A, Content!D:D, "NONE")</f>
        <v>Horror</v>
      </c>
    </row>
    <row r="1512" spans="1:5" x14ac:dyDescent="0.3">
      <c r="A1512" s="9">
        <v>10142</v>
      </c>
      <c r="B1512" s="10">
        <v>45292</v>
      </c>
      <c r="C1512" s="9" t="str">
        <v>d6e6f4af</v>
      </c>
      <c r="D1512" s="9" t="str">
        <f>_xlfn.XLOOKUP(C1512, Content!A:A, Content!C:C, "NONE")</f>
        <v>Malayalam</v>
      </c>
      <c r="E1512" s="9" t="str">
        <f>_xlfn.XLOOKUP(C1512, Content!A:A, Content!D:D, "NONE")</f>
        <v>Action</v>
      </c>
    </row>
    <row r="1513" spans="1:5" x14ac:dyDescent="0.3">
      <c r="A1513" s="9">
        <v>10142</v>
      </c>
      <c r="B1513" s="10">
        <v>45078</v>
      </c>
      <c r="C1513" s="9" t="str">
        <v>18f2ed16</v>
      </c>
      <c r="D1513" s="9" t="str">
        <f>_xlfn.XLOOKUP(C1513, Content!A:A, Content!C:C, "NONE")</f>
        <v>Malayalam</v>
      </c>
      <c r="E1513" s="9" t="str">
        <f>_xlfn.XLOOKUP(C1513, Content!A:A, Content!D:D, "NONE")</f>
        <v>Comedy</v>
      </c>
    </row>
    <row r="1514" spans="1:5" x14ac:dyDescent="0.3">
      <c r="A1514" s="9">
        <v>10142</v>
      </c>
      <c r="B1514" s="10">
        <v>45323</v>
      </c>
      <c r="C1514" s="9" t="str">
        <v>e9c2f251</v>
      </c>
      <c r="D1514" s="9" t="str">
        <f>_xlfn.XLOOKUP(C1514, Content!A:A, Content!C:C, "NONE")</f>
        <v>Telugu</v>
      </c>
      <c r="E1514" s="9" t="str">
        <f>_xlfn.XLOOKUP(C1514, Content!A:A, Content!D:D, "NONE")</f>
        <v>Sci-Fi</v>
      </c>
    </row>
    <row r="1515" spans="1:5" x14ac:dyDescent="0.3">
      <c r="A1515" s="9">
        <v>10142</v>
      </c>
      <c r="B1515" s="10">
        <v>45047</v>
      </c>
      <c r="C1515" s="9" t="str">
        <v>5988d89d</v>
      </c>
      <c r="D1515" s="9" t="str">
        <f>_xlfn.XLOOKUP(C1515, Content!A:A, Content!C:C, "NONE")</f>
        <v>Hindi</v>
      </c>
      <c r="E1515" s="9" t="str">
        <f>_xlfn.XLOOKUP(C1515, Content!A:A, Content!D:D, "NONE")</f>
        <v>Sci-Fi</v>
      </c>
    </row>
    <row r="1516" spans="1:5" x14ac:dyDescent="0.3">
      <c r="A1516" s="9">
        <v>10142</v>
      </c>
      <c r="B1516" s="10">
        <v>44896</v>
      </c>
      <c r="C1516" s="9" t="str">
        <v>ae026103</v>
      </c>
      <c r="D1516" s="9" t="str">
        <f>_xlfn.XLOOKUP(C1516, Content!A:A, Content!C:C, "NONE")</f>
        <v>Kannada</v>
      </c>
      <c r="E1516" s="9" t="str">
        <f>_xlfn.XLOOKUP(C1516, Content!A:A, Content!D:D, "NONE")</f>
        <v>Comedy</v>
      </c>
    </row>
    <row r="1517" spans="1:5" x14ac:dyDescent="0.3">
      <c r="A1517" s="9">
        <v>10143</v>
      </c>
      <c r="B1517" s="10">
        <v>45627</v>
      </c>
      <c r="C1517" s="9" t="str">
        <v>7495495f</v>
      </c>
      <c r="D1517" s="9" t="str">
        <f>_xlfn.XLOOKUP(C1517, Content!A:A, Content!C:C, "NONE")</f>
        <v>Malayalam</v>
      </c>
      <c r="E1517" s="9" t="str">
        <f>_xlfn.XLOOKUP(C1517, Content!A:A, Content!D:D, "NONE")</f>
        <v>Horror</v>
      </c>
    </row>
    <row r="1518" spans="1:5" x14ac:dyDescent="0.3">
      <c r="A1518" s="9">
        <v>10143</v>
      </c>
      <c r="B1518" s="10">
        <v>45078</v>
      </c>
      <c r="C1518" s="9" t="str">
        <v>f83fb848</v>
      </c>
      <c r="D1518" s="9" t="str">
        <f>_xlfn.XLOOKUP(C1518, Content!A:A, Content!C:C, "NONE")</f>
        <v>Malayalam</v>
      </c>
      <c r="E1518" s="9" t="str">
        <f>_xlfn.XLOOKUP(C1518, Content!A:A, Content!D:D, "NONE")</f>
        <v>Sci-Fi</v>
      </c>
    </row>
    <row r="1519" spans="1:5" x14ac:dyDescent="0.3">
      <c r="A1519" s="9">
        <v>10143</v>
      </c>
      <c r="B1519" s="10">
        <v>44896</v>
      </c>
      <c r="C1519" s="9" t="str">
        <v>b49e8b74</v>
      </c>
      <c r="D1519" s="9" t="str">
        <f>_xlfn.XLOOKUP(C1519, Content!A:A, Content!C:C, "NONE")</f>
        <v>English</v>
      </c>
      <c r="E1519" s="9" t="str">
        <f>_xlfn.XLOOKUP(C1519, Content!A:A, Content!D:D, "NONE")</f>
        <v>Thriller</v>
      </c>
    </row>
    <row r="1520" spans="1:5" x14ac:dyDescent="0.3">
      <c r="A1520" s="9">
        <v>10143</v>
      </c>
      <c r="B1520" s="10">
        <v>44774</v>
      </c>
      <c r="C1520" s="9" t="str">
        <v>b06fbc58</v>
      </c>
      <c r="D1520" s="9" t="str">
        <f>_xlfn.XLOOKUP(C1520, Content!A:A, Content!C:C, "NONE")</f>
        <v>Telugu</v>
      </c>
      <c r="E1520" s="9" t="str">
        <f>_xlfn.XLOOKUP(C1520, Content!A:A, Content!D:D, "NONE")</f>
        <v>Horror</v>
      </c>
    </row>
    <row r="1521" spans="1:5" x14ac:dyDescent="0.3">
      <c r="A1521" s="9">
        <v>10143</v>
      </c>
      <c r="B1521" s="10">
        <v>45170</v>
      </c>
      <c r="C1521" s="9" t="str">
        <v>0cbc4720</v>
      </c>
      <c r="D1521" s="9" t="str">
        <f>_xlfn.XLOOKUP(C1521, Content!A:A, Content!C:C, "NONE")</f>
        <v>Hindi</v>
      </c>
      <c r="E1521" s="9" t="str">
        <f>_xlfn.XLOOKUP(C1521, Content!A:A, Content!D:D, "NONE")</f>
        <v>Sci-Fi</v>
      </c>
    </row>
    <row r="1522" spans="1:5" x14ac:dyDescent="0.3">
      <c r="A1522" s="9">
        <v>10143</v>
      </c>
      <c r="B1522" s="10">
        <v>45047</v>
      </c>
      <c r="C1522" s="9" t="str">
        <v>459528e0</v>
      </c>
      <c r="D1522" s="9" t="str">
        <f>_xlfn.XLOOKUP(C1522, Content!A:A, Content!C:C, "NONE")</f>
        <v>English</v>
      </c>
      <c r="E1522" s="9" t="str">
        <f>_xlfn.XLOOKUP(C1522, Content!A:A, Content!D:D, "NONE")</f>
        <v>Documentary</v>
      </c>
    </row>
    <row r="1523" spans="1:5" x14ac:dyDescent="0.3">
      <c r="A1523" s="9">
        <v>10143</v>
      </c>
      <c r="B1523" s="10">
        <v>45017</v>
      </c>
      <c r="C1523" s="9" t="str">
        <v>c324f9b4</v>
      </c>
      <c r="D1523" s="9" t="str">
        <f>_xlfn.XLOOKUP(C1523, Content!A:A, Content!C:C, "NONE")</f>
        <v>Tamil</v>
      </c>
      <c r="E1523" s="9" t="str">
        <f>_xlfn.XLOOKUP(C1523, Content!A:A, Content!D:D, "NONE")</f>
        <v>Sci-Fi</v>
      </c>
    </row>
    <row r="1524" spans="1:5" x14ac:dyDescent="0.3">
      <c r="A1524" s="9">
        <v>10143</v>
      </c>
      <c r="B1524" s="10">
        <v>45536</v>
      </c>
      <c r="C1524" s="9" t="str">
        <v>044707f1</v>
      </c>
      <c r="D1524" s="9" t="str">
        <f>_xlfn.XLOOKUP(C1524, Content!A:A, Content!C:C, "NONE")</f>
        <v>Kannada</v>
      </c>
      <c r="E1524" s="9" t="str">
        <f>_xlfn.XLOOKUP(C1524, Content!A:A, Content!D:D, "NONE")</f>
        <v>Action</v>
      </c>
    </row>
    <row r="1525" spans="1:5" x14ac:dyDescent="0.3">
      <c r="A1525" s="9">
        <v>10143</v>
      </c>
      <c r="B1525" s="10">
        <v>45261</v>
      </c>
      <c r="C1525" s="9" t="str">
        <v>3abe3a47</v>
      </c>
      <c r="D1525" s="9" t="str">
        <f>_xlfn.XLOOKUP(C1525, Content!A:A, Content!C:C, "NONE")</f>
        <v>English</v>
      </c>
      <c r="E1525" s="9" t="str">
        <f>_xlfn.XLOOKUP(C1525, Content!A:A, Content!D:D, "NONE")</f>
        <v>Romance</v>
      </c>
    </row>
    <row r="1526" spans="1:5" x14ac:dyDescent="0.3">
      <c r="A1526" s="9">
        <v>10143</v>
      </c>
      <c r="B1526" s="10">
        <v>44593</v>
      </c>
      <c r="C1526" s="9" t="str">
        <v>7fb18db3</v>
      </c>
      <c r="D1526" s="9" t="str">
        <f>_xlfn.XLOOKUP(C1526, Content!A:A, Content!C:C, "NONE")</f>
        <v>Hindi</v>
      </c>
      <c r="E1526" s="9" t="str">
        <f>_xlfn.XLOOKUP(C1526, Content!A:A, Content!D:D, "NONE")</f>
        <v>Thriller</v>
      </c>
    </row>
    <row r="1527" spans="1:5" x14ac:dyDescent="0.3">
      <c r="A1527" s="9">
        <v>10143</v>
      </c>
      <c r="B1527" s="10">
        <v>45261</v>
      </c>
      <c r="C1527" s="9" t="str">
        <v>40e9137d</v>
      </c>
      <c r="D1527" s="9" t="str">
        <f>_xlfn.XLOOKUP(C1527, Content!A:A, Content!C:C, "NONE")</f>
        <v>Telugu</v>
      </c>
      <c r="E1527" s="9" t="str">
        <f>_xlfn.XLOOKUP(C1527, Content!A:A, Content!D:D, "NONE")</f>
        <v>Sci-Fi</v>
      </c>
    </row>
    <row r="1528" spans="1:5" x14ac:dyDescent="0.3">
      <c r="A1528" s="9">
        <v>10143</v>
      </c>
      <c r="B1528" s="10">
        <v>44621</v>
      </c>
      <c r="C1528" s="9" t="str">
        <v>577b4107</v>
      </c>
      <c r="D1528" s="9" t="str">
        <f>_xlfn.XLOOKUP(C1528, Content!A:A, Content!C:C, "NONE")</f>
        <v>Malayalam</v>
      </c>
      <c r="E1528" s="9" t="str">
        <f>_xlfn.XLOOKUP(C1528, Content!A:A, Content!D:D, "NONE")</f>
        <v>Sci-Fi</v>
      </c>
    </row>
    <row r="1529" spans="1:5" x14ac:dyDescent="0.3">
      <c r="A1529" s="9">
        <v>10144</v>
      </c>
      <c r="B1529" s="10">
        <v>44713</v>
      </c>
      <c r="C1529" s="9" t="str">
        <v>459528e0</v>
      </c>
      <c r="D1529" s="9" t="str">
        <f>_xlfn.XLOOKUP(C1529, Content!A:A, Content!C:C, "NONE")</f>
        <v>English</v>
      </c>
      <c r="E1529" s="9" t="str">
        <f>_xlfn.XLOOKUP(C1529, Content!A:A, Content!D:D, "NONE")</f>
        <v>Documentary</v>
      </c>
    </row>
    <row r="1530" spans="1:5" x14ac:dyDescent="0.3">
      <c r="A1530" s="9">
        <v>10144</v>
      </c>
      <c r="B1530" s="10">
        <v>45627</v>
      </c>
      <c r="C1530" s="9" t="str">
        <v>9c8c4c67</v>
      </c>
      <c r="D1530" s="9" t="str">
        <f>_xlfn.XLOOKUP(C1530, Content!A:A, Content!C:C, "NONE")</f>
        <v>English</v>
      </c>
      <c r="E1530" s="9" t="str">
        <f>_xlfn.XLOOKUP(C1530, Content!A:A, Content!D:D, "NONE")</f>
        <v>Horror</v>
      </c>
    </row>
    <row r="1531" spans="1:5" x14ac:dyDescent="0.3">
      <c r="A1531" s="9">
        <v>10144</v>
      </c>
      <c r="B1531" s="10">
        <v>44652</v>
      </c>
      <c r="C1531" s="9" t="str">
        <v>10101146</v>
      </c>
      <c r="D1531" s="9" t="str">
        <f>_xlfn.XLOOKUP(C1531, Content!A:A, Content!C:C, "NONE")</f>
        <v>Telugu</v>
      </c>
      <c r="E1531" s="9" t="str">
        <f>_xlfn.XLOOKUP(C1531, Content!A:A, Content!D:D, "NONE")</f>
        <v>Comedy</v>
      </c>
    </row>
    <row r="1532" spans="1:5" x14ac:dyDescent="0.3">
      <c r="A1532" s="9">
        <v>10144</v>
      </c>
      <c r="B1532" s="10">
        <v>45078</v>
      </c>
      <c r="C1532" s="9" t="str">
        <v>f72d44e6</v>
      </c>
      <c r="D1532" s="9" t="str">
        <f>_xlfn.XLOOKUP(C1532, Content!A:A, Content!C:C, "NONE")</f>
        <v>Malayalam</v>
      </c>
      <c r="E1532" s="9" t="str">
        <f>_xlfn.XLOOKUP(C1532, Content!A:A, Content!D:D, "NONE")</f>
        <v>Horror</v>
      </c>
    </row>
    <row r="1533" spans="1:5" x14ac:dyDescent="0.3">
      <c r="A1533" s="9">
        <v>10144</v>
      </c>
      <c r="B1533" s="10">
        <v>45017</v>
      </c>
      <c r="C1533" s="9" t="str">
        <v>19351768</v>
      </c>
      <c r="D1533" s="9" t="str">
        <f>_xlfn.XLOOKUP(C1533, Content!A:A, Content!C:C, "NONE")</f>
        <v>Malayalam</v>
      </c>
      <c r="E1533" s="9" t="str">
        <f>_xlfn.XLOOKUP(C1533, Content!A:A, Content!D:D, "NONE")</f>
        <v>Thriller</v>
      </c>
    </row>
    <row r="1534" spans="1:5" x14ac:dyDescent="0.3">
      <c r="A1534" s="9">
        <v>10144</v>
      </c>
      <c r="B1534" s="10">
        <v>45017</v>
      </c>
      <c r="C1534" s="9" t="str">
        <v>5833d4f3</v>
      </c>
      <c r="D1534" s="9" t="str">
        <f>_xlfn.XLOOKUP(C1534, Content!A:A, Content!C:C, "NONE")</f>
        <v>Malayalam</v>
      </c>
      <c r="E1534" s="9" t="str">
        <f>_xlfn.XLOOKUP(C1534, Content!A:A, Content!D:D, "NONE")</f>
        <v>Horror</v>
      </c>
    </row>
    <row r="1535" spans="1:5" x14ac:dyDescent="0.3">
      <c r="A1535" s="9">
        <v>10144</v>
      </c>
      <c r="B1535" s="10">
        <v>45627</v>
      </c>
      <c r="C1535" s="9" t="str">
        <v>3abe3a47</v>
      </c>
      <c r="D1535" s="9" t="str">
        <f>_xlfn.XLOOKUP(C1535, Content!A:A, Content!C:C, "NONE")</f>
        <v>English</v>
      </c>
      <c r="E1535" s="9" t="str">
        <f>_xlfn.XLOOKUP(C1535, Content!A:A, Content!D:D, "NONE")</f>
        <v>Romance</v>
      </c>
    </row>
    <row r="1536" spans="1:5" x14ac:dyDescent="0.3">
      <c r="A1536" s="9">
        <v>10144</v>
      </c>
      <c r="B1536" s="10">
        <v>44986</v>
      </c>
      <c r="C1536" s="9" t="str">
        <v>fcc640cb</v>
      </c>
      <c r="D1536" s="9" t="str">
        <f>_xlfn.XLOOKUP(C1536, Content!A:A, Content!C:C, "NONE")</f>
        <v>English</v>
      </c>
      <c r="E1536" s="9" t="str">
        <f>_xlfn.XLOOKUP(C1536, Content!A:A, Content!D:D, "NONE")</f>
        <v>Thriller</v>
      </c>
    </row>
    <row r="1537" spans="1:5" x14ac:dyDescent="0.3">
      <c r="A1537" s="9">
        <v>10144</v>
      </c>
      <c r="B1537" s="10">
        <v>45017</v>
      </c>
      <c r="C1537" s="9" t="str">
        <v>5c52d1ad</v>
      </c>
      <c r="D1537" s="9" t="str">
        <f>_xlfn.XLOOKUP(C1537, Content!A:A, Content!C:C, "NONE")</f>
        <v>Telugu</v>
      </c>
      <c r="E1537" s="9" t="str">
        <f>_xlfn.XLOOKUP(C1537, Content!A:A, Content!D:D, "NONE")</f>
        <v>Comedy</v>
      </c>
    </row>
    <row r="1538" spans="1:5" x14ac:dyDescent="0.3">
      <c r="A1538" s="9">
        <v>10144</v>
      </c>
      <c r="B1538" s="10">
        <v>45047</v>
      </c>
      <c r="C1538" s="9" t="str">
        <v>7495495f</v>
      </c>
      <c r="D1538" s="9" t="str">
        <f>_xlfn.XLOOKUP(C1538, Content!A:A, Content!C:C, "NONE")</f>
        <v>Malayalam</v>
      </c>
      <c r="E1538" s="9" t="str">
        <f>_xlfn.XLOOKUP(C1538, Content!A:A, Content!D:D, "NONE")</f>
        <v>Horror</v>
      </c>
    </row>
    <row r="1539" spans="1:5" x14ac:dyDescent="0.3">
      <c r="A1539" s="9">
        <v>10144</v>
      </c>
      <c r="B1539" s="10">
        <v>45352</v>
      </c>
      <c r="C1539" s="9" t="str">
        <v>2f9c6d63</v>
      </c>
      <c r="D1539" s="9" t="str">
        <f>_xlfn.XLOOKUP(C1539, Content!A:A, Content!C:C, "NONE")</f>
        <v>Tamil</v>
      </c>
      <c r="E1539" s="9" t="str">
        <f>_xlfn.XLOOKUP(C1539, Content!A:A, Content!D:D, "NONE")</f>
        <v>Sci-Fi</v>
      </c>
    </row>
    <row r="1540" spans="1:5" x14ac:dyDescent="0.3">
      <c r="A1540" s="9">
        <v>10144</v>
      </c>
      <c r="B1540" s="10">
        <v>44927</v>
      </c>
      <c r="C1540" s="9" t="str">
        <v>5988d89d</v>
      </c>
      <c r="D1540" s="9" t="str">
        <f>_xlfn.XLOOKUP(C1540, Content!A:A, Content!C:C, "NONE")</f>
        <v>Hindi</v>
      </c>
      <c r="E1540" s="9" t="str">
        <f>_xlfn.XLOOKUP(C1540, Content!A:A, Content!D:D, "NONE")</f>
        <v>Sci-Fi</v>
      </c>
    </row>
    <row r="1541" spans="1:5" x14ac:dyDescent="0.3">
      <c r="A1541" s="9">
        <v>10144</v>
      </c>
      <c r="B1541" s="10">
        <v>45352</v>
      </c>
      <c r="C1541" s="9" t="str">
        <v>fe8686d0</v>
      </c>
      <c r="D1541" s="9" t="str">
        <f>_xlfn.XLOOKUP(C1541, Content!A:A, Content!C:C, "NONE")</f>
        <v>Telugu</v>
      </c>
      <c r="E1541" s="9" t="str">
        <f>_xlfn.XLOOKUP(C1541, Content!A:A, Content!D:D, "NONE")</f>
        <v>Horror</v>
      </c>
    </row>
    <row r="1542" spans="1:5" x14ac:dyDescent="0.3">
      <c r="A1542" s="9">
        <v>10144</v>
      </c>
      <c r="B1542" s="10">
        <v>44805</v>
      </c>
      <c r="C1542" s="9" t="str">
        <v>7e543bc4</v>
      </c>
      <c r="D1542" s="9" t="str">
        <f>_xlfn.XLOOKUP(C1542, Content!A:A, Content!C:C, "NONE")</f>
        <v>Malayalam</v>
      </c>
      <c r="E1542" s="9" t="str">
        <f>_xlfn.XLOOKUP(C1542, Content!A:A, Content!D:D, "NONE")</f>
        <v>Drama</v>
      </c>
    </row>
    <row r="1543" spans="1:5" x14ac:dyDescent="0.3">
      <c r="A1543" s="9">
        <v>10145</v>
      </c>
      <c r="B1543" s="10">
        <v>45627</v>
      </c>
      <c r="C1543" s="9" t="str">
        <v>10101146</v>
      </c>
      <c r="D1543" s="9" t="str">
        <f>_xlfn.XLOOKUP(C1543, Content!A:A, Content!C:C, "NONE")</f>
        <v>Telugu</v>
      </c>
      <c r="E1543" s="9" t="str">
        <f>_xlfn.XLOOKUP(C1543, Content!A:A, Content!D:D, "NONE")</f>
        <v>Comedy</v>
      </c>
    </row>
    <row r="1544" spans="1:5" x14ac:dyDescent="0.3">
      <c r="A1544" s="9">
        <v>10145</v>
      </c>
      <c r="B1544" s="10">
        <v>44743</v>
      </c>
      <c r="C1544" s="9" t="str">
        <v>420e1019</v>
      </c>
      <c r="D1544" s="9" t="str">
        <f>_xlfn.XLOOKUP(C1544, Content!A:A, Content!C:C, "NONE")</f>
        <v>Tamil</v>
      </c>
      <c r="E1544" s="9" t="str">
        <f>_xlfn.XLOOKUP(C1544, Content!A:A, Content!D:D, "NONE")</f>
        <v>Action</v>
      </c>
    </row>
    <row r="1545" spans="1:5" x14ac:dyDescent="0.3">
      <c r="A1545" s="9">
        <v>10145</v>
      </c>
      <c r="B1545" s="10">
        <v>45413</v>
      </c>
      <c r="C1545" s="9" t="str">
        <v>618d5c47</v>
      </c>
      <c r="D1545" s="9" t="str">
        <f>_xlfn.XLOOKUP(C1545, Content!A:A, Content!C:C, "NONE")</f>
        <v>Hindi</v>
      </c>
      <c r="E1545" s="9" t="str">
        <f>_xlfn.XLOOKUP(C1545, Content!A:A, Content!D:D, "NONE")</f>
        <v>Documentary</v>
      </c>
    </row>
    <row r="1546" spans="1:5" x14ac:dyDescent="0.3">
      <c r="A1546" s="9">
        <v>10145</v>
      </c>
      <c r="B1546" s="10">
        <v>45536</v>
      </c>
      <c r="C1546" s="9" t="str">
        <v>5b93d799</v>
      </c>
      <c r="D1546" s="9" t="str">
        <f>_xlfn.XLOOKUP(C1546, Content!A:A, Content!C:C, "NONE")</f>
        <v>English</v>
      </c>
      <c r="E1546" s="9" t="str">
        <f>_xlfn.XLOOKUP(C1546, Content!A:A, Content!D:D, "NONE")</f>
        <v>Drama</v>
      </c>
    </row>
    <row r="1547" spans="1:5" x14ac:dyDescent="0.3">
      <c r="A1547" s="9">
        <v>10145</v>
      </c>
      <c r="B1547" s="10">
        <v>45444</v>
      </c>
      <c r="C1547" s="9" t="str">
        <v>f83fb848</v>
      </c>
      <c r="D1547" s="9" t="str">
        <f>_xlfn.XLOOKUP(C1547, Content!A:A, Content!C:C, "NONE")</f>
        <v>Malayalam</v>
      </c>
      <c r="E1547" s="9" t="str">
        <f>_xlfn.XLOOKUP(C1547, Content!A:A, Content!D:D, "NONE")</f>
        <v>Sci-Fi</v>
      </c>
    </row>
    <row r="1548" spans="1:5" x14ac:dyDescent="0.3">
      <c r="A1548" s="9">
        <v>10145</v>
      </c>
      <c r="B1548" s="10">
        <v>45078</v>
      </c>
      <c r="C1548" s="9" t="str">
        <v>2560b2d1</v>
      </c>
      <c r="D1548" s="9" t="str">
        <f>_xlfn.XLOOKUP(C1548, Content!A:A, Content!C:C, "NONE")</f>
        <v>Telugu</v>
      </c>
      <c r="E1548" s="9" t="str">
        <f>_xlfn.XLOOKUP(C1548, Content!A:A, Content!D:D, "NONE")</f>
        <v>Action</v>
      </c>
    </row>
    <row r="1549" spans="1:5" x14ac:dyDescent="0.3">
      <c r="A1549" s="9">
        <v>10145</v>
      </c>
      <c r="B1549" s="10">
        <v>44652</v>
      </c>
      <c r="C1549" s="9" t="str">
        <v>4130ea10</v>
      </c>
      <c r="D1549" s="9" t="str">
        <f>_xlfn.XLOOKUP(C1549, Content!A:A, Content!C:C, "NONE")</f>
        <v>Kannada</v>
      </c>
      <c r="E1549" s="9" t="str">
        <f>_xlfn.XLOOKUP(C1549, Content!A:A, Content!D:D, "NONE")</f>
        <v>Horror</v>
      </c>
    </row>
    <row r="1550" spans="1:5" x14ac:dyDescent="0.3">
      <c r="A1550" s="9">
        <v>10146</v>
      </c>
      <c r="B1550" s="10">
        <v>45383</v>
      </c>
      <c r="C1550" s="9" t="str">
        <v>fa1a76a3</v>
      </c>
      <c r="D1550" s="9" t="str">
        <f>_xlfn.XLOOKUP(C1550, Content!A:A, Content!C:C, "NONE")</f>
        <v>Tamil</v>
      </c>
      <c r="E1550" s="9" t="str">
        <f>_xlfn.XLOOKUP(C1550, Content!A:A, Content!D:D, "NONE")</f>
        <v>Action</v>
      </c>
    </row>
    <row r="1551" spans="1:5" x14ac:dyDescent="0.3">
      <c r="A1551" s="9">
        <v>10146</v>
      </c>
      <c r="B1551" s="10">
        <v>45108</v>
      </c>
      <c r="C1551" s="9" t="str">
        <v>6148f50b</v>
      </c>
      <c r="D1551" s="9" t="str">
        <f>_xlfn.XLOOKUP(C1551, Content!A:A, Content!C:C, "NONE")</f>
        <v>Tamil</v>
      </c>
      <c r="E1551" s="9" t="str">
        <f>_xlfn.XLOOKUP(C1551, Content!A:A, Content!D:D, "NONE")</f>
        <v>Comedy</v>
      </c>
    </row>
    <row r="1552" spans="1:5" x14ac:dyDescent="0.3">
      <c r="A1552" s="9">
        <v>10146</v>
      </c>
      <c r="B1552" s="10">
        <v>45413</v>
      </c>
      <c r="C1552" s="9" t="str">
        <v>618d5c47</v>
      </c>
      <c r="D1552" s="9" t="str">
        <f>_xlfn.XLOOKUP(C1552, Content!A:A, Content!C:C, "NONE")</f>
        <v>Hindi</v>
      </c>
      <c r="E1552" s="9" t="str">
        <f>_xlfn.XLOOKUP(C1552, Content!A:A, Content!D:D, "NONE")</f>
        <v>Documentary</v>
      </c>
    </row>
    <row r="1553" spans="1:5" x14ac:dyDescent="0.3">
      <c r="A1553" s="9">
        <v>10146</v>
      </c>
      <c r="B1553" s="10">
        <v>44743</v>
      </c>
      <c r="C1553" s="9" t="str">
        <v>9c8c4c67</v>
      </c>
      <c r="D1553" s="9" t="str">
        <f>_xlfn.XLOOKUP(C1553, Content!A:A, Content!C:C, "NONE")</f>
        <v>English</v>
      </c>
      <c r="E1553" s="9" t="str">
        <f>_xlfn.XLOOKUP(C1553, Content!A:A, Content!D:D, "NONE")</f>
        <v>Horror</v>
      </c>
    </row>
    <row r="1554" spans="1:5" x14ac:dyDescent="0.3">
      <c r="A1554" s="9">
        <v>10146</v>
      </c>
      <c r="B1554" s="10">
        <v>45627</v>
      </c>
      <c r="C1554" s="9" t="str">
        <v>92becfc7</v>
      </c>
      <c r="D1554" s="9" t="str">
        <f>_xlfn.XLOOKUP(C1554, Content!A:A, Content!C:C, "NONE")</f>
        <v>Hindi</v>
      </c>
      <c r="E1554" s="9" t="str">
        <f>_xlfn.XLOOKUP(C1554, Content!A:A, Content!D:D, "NONE")</f>
        <v>Sci-Fi</v>
      </c>
    </row>
    <row r="1555" spans="1:5" x14ac:dyDescent="0.3">
      <c r="A1555" s="9">
        <v>10146</v>
      </c>
      <c r="B1555" s="10">
        <v>45597</v>
      </c>
      <c r="C1555" s="9" t="str">
        <v>34ac25b9</v>
      </c>
      <c r="D1555" s="9" t="str">
        <f>_xlfn.XLOOKUP(C1555, Content!A:A, Content!C:C, "NONE")</f>
        <v>Kannada</v>
      </c>
      <c r="E1555" s="9" t="str">
        <f>_xlfn.XLOOKUP(C1555, Content!A:A, Content!D:D, "NONE")</f>
        <v>Documentary</v>
      </c>
    </row>
    <row r="1556" spans="1:5" x14ac:dyDescent="0.3">
      <c r="A1556" s="9">
        <v>10146</v>
      </c>
      <c r="B1556" s="10">
        <v>44958</v>
      </c>
      <c r="C1556" s="9" t="str">
        <v>ae026103</v>
      </c>
      <c r="D1556" s="9" t="str">
        <f>_xlfn.XLOOKUP(C1556, Content!A:A, Content!C:C, "NONE")</f>
        <v>Kannada</v>
      </c>
      <c r="E1556" s="9" t="str">
        <f>_xlfn.XLOOKUP(C1556, Content!A:A, Content!D:D, "NONE")</f>
        <v>Comedy</v>
      </c>
    </row>
    <row r="1557" spans="1:5" x14ac:dyDescent="0.3">
      <c r="A1557" s="9">
        <v>10146</v>
      </c>
      <c r="B1557" s="10">
        <v>44805</v>
      </c>
      <c r="C1557" s="9" t="str">
        <v>e24dee1d</v>
      </c>
      <c r="D1557" s="9" t="str">
        <f>_xlfn.XLOOKUP(C1557, Content!A:A, Content!C:C, "NONE")</f>
        <v>Telugu</v>
      </c>
      <c r="E1557" s="9" t="str">
        <f>_xlfn.XLOOKUP(C1557, Content!A:A, Content!D:D, "NONE")</f>
        <v>Documentary</v>
      </c>
    </row>
    <row r="1558" spans="1:5" x14ac:dyDescent="0.3">
      <c r="A1558" s="9">
        <v>10146</v>
      </c>
      <c r="B1558" s="10">
        <v>45383</v>
      </c>
      <c r="C1558" s="9" t="str">
        <v>5833d4f3</v>
      </c>
      <c r="D1558" s="9" t="str">
        <f>_xlfn.XLOOKUP(C1558, Content!A:A, Content!C:C, "NONE")</f>
        <v>Malayalam</v>
      </c>
      <c r="E1558" s="9" t="str">
        <f>_xlfn.XLOOKUP(C1558, Content!A:A, Content!D:D, "NONE")</f>
        <v>Horror</v>
      </c>
    </row>
    <row r="1559" spans="1:5" x14ac:dyDescent="0.3">
      <c r="A1559" s="9">
        <v>10146</v>
      </c>
      <c r="B1559" s="10">
        <v>44774</v>
      </c>
      <c r="C1559" s="9" t="str">
        <v>8ce0be18</v>
      </c>
      <c r="D1559" s="9" t="str">
        <f>_xlfn.XLOOKUP(C1559, Content!A:A, Content!C:C, "NONE")</f>
        <v>Telugu</v>
      </c>
      <c r="E1559" s="9" t="str">
        <f>_xlfn.XLOOKUP(C1559, Content!A:A, Content!D:D, "NONE")</f>
        <v>Horror</v>
      </c>
    </row>
    <row r="1560" spans="1:5" x14ac:dyDescent="0.3">
      <c r="A1560" s="9">
        <v>10146</v>
      </c>
      <c r="B1560" s="10">
        <v>44866</v>
      </c>
      <c r="C1560" s="9" t="str">
        <v>6fc6d737</v>
      </c>
      <c r="D1560" s="9" t="str">
        <f>_xlfn.XLOOKUP(C1560, Content!A:A, Content!C:C, "NONE")</f>
        <v>Malayalam</v>
      </c>
      <c r="E1560" s="9" t="str">
        <f>_xlfn.XLOOKUP(C1560, Content!A:A, Content!D:D, "NONE")</f>
        <v>Comedy</v>
      </c>
    </row>
    <row r="1561" spans="1:5" x14ac:dyDescent="0.3">
      <c r="A1561" s="9">
        <v>10147</v>
      </c>
      <c r="B1561" s="10">
        <v>44621</v>
      </c>
      <c r="C1561" s="9" t="str">
        <v>cc777b0c</v>
      </c>
      <c r="D1561" s="9" t="str">
        <f>_xlfn.XLOOKUP(C1561, Content!A:A, Content!C:C, "NONE")</f>
        <v>Hindi</v>
      </c>
      <c r="E1561" s="9" t="str">
        <f>_xlfn.XLOOKUP(C1561, Content!A:A, Content!D:D, "NONE")</f>
        <v>Thriller</v>
      </c>
    </row>
    <row r="1562" spans="1:5" x14ac:dyDescent="0.3">
      <c r="A1562" s="9">
        <v>10147</v>
      </c>
      <c r="B1562" s="10">
        <v>44927</v>
      </c>
      <c r="C1562" s="9" t="str">
        <v>19351768</v>
      </c>
      <c r="D1562" s="9" t="str">
        <f>_xlfn.XLOOKUP(C1562, Content!A:A, Content!C:C, "NONE")</f>
        <v>Malayalam</v>
      </c>
      <c r="E1562" s="9" t="str">
        <f>_xlfn.XLOOKUP(C1562, Content!A:A, Content!D:D, "NONE")</f>
        <v>Thriller</v>
      </c>
    </row>
    <row r="1563" spans="1:5" x14ac:dyDescent="0.3">
      <c r="A1563" s="9">
        <v>10147</v>
      </c>
      <c r="B1563" s="10">
        <v>45505</v>
      </c>
      <c r="C1563" s="9" t="str">
        <v>35e41ff6</v>
      </c>
      <c r="D1563" s="9" t="str">
        <f>_xlfn.XLOOKUP(C1563, Content!A:A, Content!C:C, "NONE")</f>
        <v>Telugu</v>
      </c>
      <c r="E1563" s="9" t="str">
        <f>_xlfn.XLOOKUP(C1563, Content!A:A, Content!D:D, "NONE")</f>
        <v>Romance</v>
      </c>
    </row>
    <row r="1564" spans="1:5" x14ac:dyDescent="0.3">
      <c r="A1564" s="9">
        <v>10147</v>
      </c>
      <c r="B1564" s="10">
        <v>44958</v>
      </c>
      <c r="C1564" s="9" t="str">
        <v>6d98c117</v>
      </c>
      <c r="D1564" s="9" t="str">
        <f>_xlfn.XLOOKUP(C1564, Content!A:A, Content!C:C, "NONE")</f>
        <v>English</v>
      </c>
      <c r="E1564" s="9" t="str">
        <f>_xlfn.XLOOKUP(C1564, Content!A:A, Content!D:D, "NONE")</f>
        <v>Action</v>
      </c>
    </row>
    <row r="1565" spans="1:5" x14ac:dyDescent="0.3">
      <c r="A1565" s="9">
        <v>10147</v>
      </c>
      <c r="B1565" s="10">
        <v>44958</v>
      </c>
      <c r="C1565" s="9" t="str">
        <v>b9f74c1c</v>
      </c>
      <c r="D1565" s="9" t="str">
        <f>_xlfn.XLOOKUP(C1565, Content!A:A, Content!C:C, "NONE")</f>
        <v>Malayalam</v>
      </c>
      <c r="E1565" s="9" t="str">
        <f>_xlfn.XLOOKUP(C1565, Content!A:A, Content!D:D, "NONE")</f>
        <v>Comedy</v>
      </c>
    </row>
    <row r="1566" spans="1:5" x14ac:dyDescent="0.3">
      <c r="A1566" s="9">
        <v>10147</v>
      </c>
      <c r="B1566" s="10">
        <v>45292</v>
      </c>
      <c r="C1566" s="9" t="str">
        <v>9c8c4c67</v>
      </c>
      <c r="D1566" s="9" t="str">
        <f>_xlfn.XLOOKUP(C1566, Content!A:A, Content!C:C, "NONE")</f>
        <v>English</v>
      </c>
      <c r="E1566" s="9" t="str">
        <f>_xlfn.XLOOKUP(C1566, Content!A:A, Content!D:D, "NONE")</f>
        <v>Horror</v>
      </c>
    </row>
    <row r="1567" spans="1:5" x14ac:dyDescent="0.3">
      <c r="A1567" s="9">
        <v>10147</v>
      </c>
      <c r="B1567" s="10">
        <v>44986</v>
      </c>
      <c r="C1567" s="9" t="str">
        <v>7495495f</v>
      </c>
      <c r="D1567" s="9" t="str">
        <f>_xlfn.XLOOKUP(C1567, Content!A:A, Content!C:C, "NONE")</f>
        <v>Malayalam</v>
      </c>
      <c r="E1567" s="9" t="str">
        <f>_xlfn.XLOOKUP(C1567, Content!A:A, Content!D:D, "NONE")</f>
        <v>Horror</v>
      </c>
    </row>
    <row r="1568" spans="1:5" x14ac:dyDescent="0.3">
      <c r="A1568" s="9">
        <v>10147</v>
      </c>
      <c r="B1568" s="10">
        <v>45231</v>
      </c>
      <c r="C1568" s="9" t="str">
        <v>d71466ea</v>
      </c>
      <c r="D1568" s="9" t="str">
        <f>_xlfn.XLOOKUP(C1568, Content!A:A, Content!C:C, "NONE")</f>
        <v>Malayalam</v>
      </c>
      <c r="E1568" s="9" t="str">
        <f>_xlfn.XLOOKUP(C1568, Content!A:A, Content!D:D, "NONE")</f>
        <v>Comedy</v>
      </c>
    </row>
    <row r="1569" spans="1:5" x14ac:dyDescent="0.3">
      <c r="A1569" s="9">
        <v>10147</v>
      </c>
      <c r="B1569" s="10">
        <v>44774</v>
      </c>
      <c r="C1569" s="9" t="str">
        <v>67b09f1b</v>
      </c>
      <c r="D1569" s="9" t="str">
        <f>_xlfn.XLOOKUP(C1569, Content!A:A, Content!C:C, "NONE")</f>
        <v>English</v>
      </c>
      <c r="E1569" s="9" t="str">
        <f>_xlfn.XLOOKUP(C1569, Content!A:A, Content!D:D, "NONE")</f>
        <v>Horror</v>
      </c>
    </row>
    <row r="1570" spans="1:5" x14ac:dyDescent="0.3">
      <c r="A1570" s="9">
        <v>10147</v>
      </c>
      <c r="B1570" s="10">
        <v>45383</v>
      </c>
      <c r="C1570" s="9" t="str">
        <v>74c9ff93</v>
      </c>
      <c r="D1570" s="9" t="str">
        <f>_xlfn.XLOOKUP(C1570, Content!A:A, Content!C:C, "NONE")</f>
        <v>English</v>
      </c>
      <c r="E1570" s="9" t="str">
        <f>_xlfn.XLOOKUP(C1570, Content!A:A, Content!D:D, "NONE")</f>
        <v>Horror</v>
      </c>
    </row>
    <row r="1571" spans="1:5" x14ac:dyDescent="0.3">
      <c r="A1571" s="9">
        <v>10147</v>
      </c>
      <c r="B1571" s="10">
        <v>44774</v>
      </c>
      <c r="C1571" s="9" t="str">
        <v>2888a95e</v>
      </c>
      <c r="D1571" s="9" t="str">
        <f>_xlfn.XLOOKUP(C1571, Content!A:A, Content!C:C, "NONE")</f>
        <v>Tamil</v>
      </c>
      <c r="E1571" s="9" t="str">
        <f>_xlfn.XLOOKUP(C1571, Content!A:A, Content!D:D, "NONE")</f>
        <v>Documentary</v>
      </c>
    </row>
    <row r="1572" spans="1:5" x14ac:dyDescent="0.3">
      <c r="A1572" s="9">
        <v>10147</v>
      </c>
      <c r="B1572" s="10">
        <v>45352</v>
      </c>
      <c r="C1572" s="9" t="str">
        <v>0cbc4720</v>
      </c>
      <c r="D1572" s="9" t="str">
        <f>_xlfn.XLOOKUP(C1572, Content!A:A, Content!C:C, "NONE")</f>
        <v>Hindi</v>
      </c>
      <c r="E1572" s="9" t="str">
        <f>_xlfn.XLOOKUP(C1572, Content!A:A, Content!D:D, "NONE")</f>
        <v>Sci-Fi</v>
      </c>
    </row>
    <row r="1573" spans="1:5" x14ac:dyDescent="0.3">
      <c r="A1573" s="9">
        <v>10147</v>
      </c>
      <c r="B1573" s="10">
        <v>44958</v>
      </c>
      <c r="C1573" s="9" t="str">
        <v>2f9c6d63</v>
      </c>
      <c r="D1573" s="9" t="str">
        <f>_xlfn.XLOOKUP(C1573, Content!A:A, Content!C:C, "NONE")</f>
        <v>Tamil</v>
      </c>
      <c r="E1573" s="9" t="str">
        <f>_xlfn.XLOOKUP(C1573, Content!A:A, Content!D:D, "NONE")</f>
        <v>Sci-Fi</v>
      </c>
    </row>
    <row r="1574" spans="1:5" x14ac:dyDescent="0.3">
      <c r="A1574" s="9">
        <v>10148</v>
      </c>
      <c r="B1574" s="10">
        <v>44986</v>
      </c>
      <c r="C1574" s="9" t="str">
        <v>c324f9b4</v>
      </c>
      <c r="D1574" s="9" t="str">
        <f>_xlfn.XLOOKUP(C1574, Content!A:A, Content!C:C, "NONE")</f>
        <v>Tamil</v>
      </c>
      <c r="E1574" s="9" t="str">
        <f>_xlfn.XLOOKUP(C1574, Content!A:A, Content!D:D, "NONE")</f>
        <v>Sci-Fi</v>
      </c>
    </row>
    <row r="1575" spans="1:5" x14ac:dyDescent="0.3">
      <c r="A1575" s="9">
        <v>10148</v>
      </c>
      <c r="B1575" s="10">
        <v>44986</v>
      </c>
      <c r="C1575" s="9" t="str">
        <v>7bc7f2c7</v>
      </c>
      <c r="D1575" s="9" t="str">
        <f>_xlfn.XLOOKUP(C1575, Content!A:A, Content!C:C, "NONE")</f>
        <v>Tamil</v>
      </c>
      <c r="E1575" s="9" t="str">
        <f>_xlfn.XLOOKUP(C1575, Content!A:A, Content!D:D, "NONE")</f>
        <v>Drama</v>
      </c>
    </row>
    <row r="1576" spans="1:5" x14ac:dyDescent="0.3">
      <c r="A1576" s="9">
        <v>10148</v>
      </c>
      <c r="B1576" s="10">
        <v>45200</v>
      </c>
      <c r="C1576" s="9" t="str">
        <v>7fd28e87</v>
      </c>
      <c r="D1576" s="9" t="str">
        <f>_xlfn.XLOOKUP(C1576, Content!A:A, Content!C:C, "NONE")</f>
        <v>Malayalam</v>
      </c>
      <c r="E1576" s="9" t="str">
        <f>_xlfn.XLOOKUP(C1576, Content!A:A, Content!D:D, "NONE")</f>
        <v>Romance</v>
      </c>
    </row>
    <row r="1577" spans="1:5" x14ac:dyDescent="0.3">
      <c r="A1577" s="9">
        <v>10148</v>
      </c>
      <c r="B1577" s="10">
        <v>45292</v>
      </c>
      <c r="C1577" s="9" t="str">
        <v>5b93d799</v>
      </c>
      <c r="D1577" s="9" t="str">
        <f>_xlfn.XLOOKUP(C1577, Content!A:A, Content!C:C, "NONE")</f>
        <v>English</v>
      </c>
      <c r="E1577" s="9" t="str">
        <f>_xlfn.XLOOKUP(C1577, Content!A:A, Content!D:D, "NONE")</f>
        <v>Drama</v>
      </c>
    </row>
    <row r="1578" spans="1:5" x14ac:dyDescent="0.3">
      <c r="A1578" s="9">
        <v>10148</v>
      </c>
      <c r="B1578" s="10">
        <v>44652</v>
      </c>
      <c r="C1578" s="9" t="str">
        <v>4130ea10</v>
      </c>
      <c r="D1578" s="9" t="str">
        <f>_xlfn.XLOOKUP(C1578, Content!A:A, Content!C:C, "NONE")</f>
        <v>Kannada</v>
      </c>
      <c r="E1578" s="9" t="str">
        <f>_xlfn.XLOOKUP(C1578, Content!A:A, Content!D:D, "NONE")</f>
        <v>Horror</v>
      </c>
    </row>
    <row r="1579" spans="1:5" x14ac:dyDescent="0.3">
      <c r="A1579" s="9">
        <v>10148</v>
      </c>
      <c r="B1579" s="10">
        <v>45597</v>
      </c>
      <c r="C1579" s="9" t="str">
        <v>af4e0c6c</v>
      </c>
      <c r="D1579" s="9" t="str">
        <f>_xlfn.XLOOKUP(C1579, Content!A:A, Content!C:C, "NONE")</f>
        <v>Tamil</v>
      </c>
      <c r="E1579" s="9" t="str">
        <f>_xlfn.XLOOKUP(C1579, Content!A:A, Content!D:D, "NONE")</f>
        <v>Drama</v>
      </c>
    </row>
    <row r="1580" spans="1:5" x14ac:dyDescent="0.3">
      <c r="A1580" s="9">
        <v>10148</v>
      </c>
      <c r="B1580" s="10">
        <v>45200</v>
      </c>
      <c r="C1580" s="9" t="str">
        <v>fc3255a1</v>
      </c>
      <c r="D1580" s="9" t="str">
        <f>_xlfn.XLOOKUP(C1580, Content!A:A, Content!C:C, "NONE")</f>
        <v>English</v>
      </c>
      <c r="E1580" s="9" t="str">
        <f>_xlfn.XLOOKUP(C1580, Content!A:A, Content!D:D, "NONE")</f>
        <v>Horror</v>
      </c>
    </row>
    <row r="1581" spans="1:5" x14ac:dyDescent="0.3">
      <c r="A1581" s="9">
        <v>10148</v>
      </c>
      <c r="B1581" s="10">
        <v>44562</v>
      </c>
      <c r="C1581" s="9" t="str">
        <v>7fc77e90</v>
      </c>
      <c r="D1581" s="9" t="str">
        <f>_xlfn.XLOOKUP(C1581, Content!A:A, Content!C:C, "NONE")</f>
        <v>Malayalam</v>
      </c>
      <c r="E1581" s="9" t="str">
        <f>_xlfn.XLOOKUP(C1581, Content!A:A, Content!D:D, "NONE")</f>
        <v>Romance</v>
      </c>
    </row>
    <row r="1582" spans="1:5" x14ac:dyDescent="0.3">
      <c r="A1582" s="9">
        <v>10148</v>
      </c>
      <c r="B1582" s="10">
        <v>44621</v>
      </c>
      <c r="C1582" s="9" t="str">
        <v>9452bf77</v>
      </c>
      <c r="D1582" s="9" t="str">
        <f>_xlfn.XLOOKUP(C1582, Content!A:A, Content!C:C, "NONE")</f>
        <v>English</v>
      </c>
      <c r="E1582" s="9" t="str">
        <f>_xlfn.XLOOKUP(C1582, Content!A:A, Content!D:D, "NONE")</f>
        <v>Horror</v>
      </c>
    </row>
    <row r="1583" spans="1:5" x14ac:dyDescent="0.3">
      <c r="A1583" s="9">
        <v>10148</v>
      </c>
      <c r="B1583" s="10">
        <v>45017</v>
      </c>
      <c r="C1583" s="9" t="str">
        <v>8ce0be18</v>
      </c>
      <c r="D1583" s="9" t="str">
        <f>_xlfn.XLOOKUP(C1583, Content!A:A, Content!C:C, "NONE")</f>
        <v>Telugu</v>
      </c>
      <c r="E1583" s="9" t="str">
        <f>_xlfn.XLOOKUP(C1583, Content!A:A, Content!D:D, "NONE")</f>
        <v>Horror</v>
      </c>
    </row>
    <row r="1584" spans="1:5" x14ac:dyDescent="0.3">
      <c r="A1584" s="9">
        <v>10149</v>
      </c>
      <c r="B1584" s="10">
        <v>44593</v>
      </c>
      <c r="C1584" s="9" t="str">
        <v>2560b2d1</v>
      </c>
      <c r="D1584" s="9" t="str">
        <f>_xlfn.XLOOKUP(C1584, Content!A:A, Content!C:C, "NONE")</f>
        <v>Telugu</v>
      </c>
      <c r="E1584" s="9" t="str">
        <f>_xlfn.XLOOKUP(C1584, Content!A:A, Content!D:D, "NONE")</f>
        <v>Action</v>
      </c>
    </row>
    <row r="1585" spans="1:5" x14ac:dyDescent="0.3">
      <c r="A1585" s="9">
        <v>10149</v>
      </c>
      <c r="B1585" s="10">
        <v>45323</v>
      </c>
      <c r="C1585" s="9" t="str">
        <v>5833d4f3</v>
      </c>
      <c r="D1585" s="9" t="str">
        <f>_xlfn.XLOOKUP(C1585, Content!A:A, Content!C:C, "NONE")</f>
        <v>Malayalam</v>
      </c>
      <c r="E1585" s="9" t="str">
        <f>_xlfn.XLOOKUP(C1585, Content!A:A, Content!D:D, "NONE")</f>
        <v>Horror</v>
      </c>
    </row>
    <row r="1586" spans="1:5" x14ac:dyDescent="0.3">
      <c r="A1586" s="9">
        <v>10149</v>
      </c>
      <c r="B1586" s="10">
        <v>45536</v>
      </c>
      <c r="C1586" s="9" t="str">
        <v>7fc77e90</v>
      </c>
      <c r="D1586" s="9" t="str">
        <f>_xlfn.XLOOKUP(C1586, Content!A:A, Content!C:C, "NONE")</f>
        <v>Malayalam</v>
      </c>
      <c r="E1586" s="9" t="str">
        <f>_xlfn.XLOOKUP(C1586, Content!A:A, Content!D:D, "NONE")</f>
        <v>Romance</v>
      </c>
    </row>
    <row r="1587" spans="1:5" x14ac:dyDescent="0.3">
      <c r="A1587" s="9">
        <v>10149</v>
      </c>
      <c r="B1587" s="10">
        <v>44743</v>
      </c>
      <c r="C1587" s="9" t="str">
        <v>7fb18db3</v>
      </c>
      <c r="D1587" s="9" t="str">
        <f>_xlfn.XLOOKUP(C1587, Content!A:A, Content!C:C, "NONE")</f>
        <v>Hindi</v>
      </c>
      <c r="E1587" s="9" t="str">
        <f>_xlfn.XLOOKUP(C1587, Content!A:A, Content!D:D, "NONE")</f>
        <v>Thriller</v>
      </c>
    </row>
    <row r="1588" spans="1:5" x14ac:dyDescent="0.3">
      <c r="A1588" s="9">
        <v>10149</v>
      </c>
      <c r="B1588" s="10">
        <v>45383</v>
      </c>
      <c r="C1588" s="9" t="str">
        <v>35e41ff6</v>
      </c>
      <c r="D1588" s="9" t="str">
        <f>_xlfn.XLOOKUP(C1588, Content!A:A, Content!C:C, "NONE")</f>
        <v>Telugu</v>
      </c>
      <c r="E1588" s="9" t="str">
        <f>_xlfn.XLOOKUP(C1588, Content!A:A, Content!D:D, "NONE")</f>
        <v>Romance</v>
      </c>
    </row>
    <row r="1589" spans="1:5" x14ac:dyDescent="0.3">
      <c r="A1589" s="9">
        <v>10149</v>
      </c>
      <c r="B1589" s="10">
        <v>45108</v>
      </c>
      <c r="C1589" s="9" t="str">
        <v>6d9b457c</v>
      </c>
      <c r="D1589" s="9" t="str">
        <f>_xlfn.XLOOKUP(C1589, Content!A:A, Content!C:C, "NONE")</f>
        <v>English</v>
      </c>
      <c r="E1589" s="9" t="str">
        <f>_xlfn.XLOOKUP(C1589, Content!A:A, Content!D:D, "NONE")</f>
        <v>Thriller</v>
      </c>
    </row>
    <row r="1590" spans="1:5" x14ac:dyDescent="0.3">
      <c r="A1590" s="9">
        <v>10149</v>
      </c>
      <c r="B1590" s="10">
        <v>45505</v>
      </c>
      <c r="C1590" s="9" t="str">
        <v>5988d89d</v>
      </c>
      <c r="D1590" s="9" t="str">
        <f>_xlfn.XLOOKUP(C1590, Content!A:A, Content!C:C, "NONE")</f>
        <v>Hindi</v>
      </c>
      <c r="E1590" s="9" t="str">
        <f>_xlfn.XLOOKUP(C1590, Content!A:A, Content!D:D, "NONE")</f>
        <v>Sci-Fi</v>
      </c>
    </row>
    <row r="1591" spans="1:5" x14ac:dyDescent="0.3">
      <c r="A1591" s="9">
        <v>10149</v>
      </c>
      <c r="B1591" s="10">
        <v>44593</v>
      </c>
      <c r="C1591" s="9" t="str">
        <v>6d98c117</v>
      </c>
      <c r="D1591" s="9" t="str">
        <f>_xlfn.XLOOKUP(C1591, Content!A:A, Content!C:C, "NONE")</f>
        <v>English</v>
      </c>
      <c r="E1591" s="9" t="str">
        <f>_xlfn.XLOOKUP(C1591, Content!A:A, Content!D:D, "NONE")</f>
        <v>Action</v>
      </c>
    </row>
    <row r="1592" spans="1:5" x14ac:dyDescent="0.3">
      <c r="A1592" s="9">
        <v>10149</v>
      </c>
      <c r="B1592" s="10">
        <v>44743</v>
      </c>
      <c r="C1592" s="9" t="str">
        <v>7e543bc4</v>
      </c>
      <c r="D1592" s="9" t="str">
        <f>_xlfn.XLOOKUP(C1592, Content!A:A, Content!C:C, "NONE")</f>
        <v>Malayalam</v>
      </c>
      <c r="E1592" s="9" t="str">
        <f>_xlfn.XLOOKUP(C1592, Content!A:A, Content!D:D, "NONE")</f>
        <v>Drama</v>
      </c>
    </row>
    <row r="1593" spans="1:5" x14ac:dyDescent="0.3">
      <c r="A1593" s="9">
        <v>10149</v>
      </c>
      <c r="B1593" s="10">
        <v>45627</v>
      </c>
      <c r="C1593" s="9" t="str">
        <v>8ce0be18</v>
      </c>
      <c r="D1593" s="9" t="str">
        <f>_xlfn.XLOOKUP(C1593, Content!A:A, Content!C:C, "NONE")</f>
        <v>Telugu</v>
      </c>
      <c r="E1593" s="9" t="str">
        <f>_xlfn.XLOOKUP(C1593, Content!A:A, Content!D:D, "NONE")</f>
        <v>Horror</v>
      </c>
    </row>
    <row r="1594" spans="1:5" x14ac:dyDescent="0.3">
      <c r="A1594" s="9">
        <v>10149</v>
      </c>
      <c r="B1594" s="10">
        <v>44835</v>
      </c>
      <c r="C1594" s="9" t="str">
        <v>c1fb785c</v>
      </c>
      <c r="D1594" s="9" t="str">
        <f>_xlfn.XLOOKUP(C1594, Content!A:A, Content!C:C, "NONE")</f>
        <v>Malayalam</v>
      </c>
      <c r="E1594" s="9" t="str">
        <f>_xlfn.XLOOKUP(C1594, Content!A:A, Content!D:D, "NONE")</f>
        <v>Action</v>
      </c>
    </row>
    <row r="1595" spans="1:5" x14ac:dyDescent="0.3">
      <c r="A1595" s="9">
        <v>10150</v>
      </c>
      <c r="B1595" s="10">
        <v>45078</v>
      </c>
      <c r="C1595" s="9" t="str">
        <v>591bdfe5</v>
      </c>
      <c r="D1595" s="9" t="str">
        <f>_xlfn.XLOOKUP(C1595, Content!A:A, Content!C:C, "NONE")</f>
        <v>Kannada</v>
      </c>
      <c r="E1595" s="9" t="str">
        <f>_xlfn.XLOOKUP(C1595, Content!A:A, Content!D:D, "NONE")</f>
        <v>Drama</v>
      </c>
    </row>
    <row r="1596" spans="1:5" x14ac:dyDescent="0.3">
      <c r="A1596" s="9">
        <v>10150</v>
      </c>
      <c r="B1596" s="10">
        <v>45017</v>
      </c>
      <c r="C1596" s="9" t="str">
        <v>c324f9b4</v>
      </c>
      <c r="D1596" s="9" t="str">
        <f>_xlfn.XLOOKUP(C1596, Content!A:A, Content!C:C, "NONE")</f>
        <v>Tamil</v>
      </c>
      <c r="E1596" s="9" t="str">
        <f>_xlfn.XLOOKUP(C1596, Content!A:A, Content!D:D, "NONE")</f>
        <v>Sci-Fi</v>
      </c>
    </row>
    <row r="1597" spans="1:5" x14ac:dyDescent="0.3">
      <c r="A1597" s="9">
        <v>10150</v>
      </c>
      <c r="B1597" s="10">
        <v>45383</v>
      </c>
      <c r="C1597" s="9" t="str">
        <v>c5c4fdf9</v>
      </c>
      <c r="D1597" s="9" t="str">
        <f>_xlfn.XLOOKUP(C1597, Content!A:A, Content!C:C, "NONE")</f>
        <v>Telugu</v>
      </c>
      <c r="E1597" s="9" t="str">
        <f>_xlfn.XLOOKUP(C1597, Content!A:A, Content!D:D, "NONE")</f>
        <v>Sci-Fi</v>
      </c>
    </row>
    <row r="1598" spans="1:5" x14ac:dyDescent="0.3">
      <c r="A1598" s="9">
        <v>10150</v>
      </c>
      <c r="B1598" s="10">
        <v>45566</v>
      </c>
      <c r="C1598" s="9" t="str">
        <v>5833d4f3</v>
      </c>
      <c r="D1598" s="9" t="str">
        <f>_xlfn.XLOOKUP(C1598, Content!A:A, Content!C:C, "NONE")</f>
        <v>Malayalam</v>
      </c>
      <c r="E1598" s="9" t="str">
        <f>_xlfn.XLOOKUP(C1598, Content!A:A, Content!D:D, "NONE")</f>
        <v>Horror</v>
      </c>
    </row>
    <row r="1599" spans="1:5" x14ac:dyDescent="0.3">
      <c r="A1599" s="9">
        <v>10150</v>
      </c>
      <c r="B1599" s="10">
        <v>44621</v>
      </c>
      <c r="C1599" s="9" t="str">
        <v>fd1ad95a</v>
      </c>
      <c r="D1599" s="9" t="str">
        <f>_xlfn.XLOOKUP(C1599, Content!A:A, Content!C:C, "NONE")</f>
        <v>English</v>
      </c>
      <c r="E1599" s="9" t="str">
        <f>_xlfn.XLOOKUP(C1599, Content!A:A, Content!D:D, "NONE")</f>
        <v>Romance</v>
      </c>
    </row>
    <row r="1600" spans="1:5" x14ac:dyDescent="0.3">
      <c r="A1600" s="9">
        <v>10150</v>
      </c>
      <c r="B1600" s="10">
        <v>45627</v>
      </c>
      <c r="C1600" s="9" t="str">
        <v>fe8686d0</v>
      </c>
      <c r="D1600" s="9" t="str">
        <f>_xlfn.XLOOKUP(C1600, Content!A:A, Content!C:C, "NONE")</f>
        <v>Telugu</v>
      </c>
      <c r="E1600" s="9" t="str">
        <f>_xlfn.XLOOKUP(C1600, Content!A:A, Content!D:D, "NONE")</f>
        <v>Horror</v>
      </c>
    </row>
    <row r="1601" spans="1:5" x14ac:dyDescent="0.3">
      <c r="A1601" s="9">
        <v>10150</v>
      </c>
      <c r="B1601" s="10">
        <v>45383</v>
      </c>
      <c r="C1601" s="9" t="str">
        <v>7495495f</v>
      </c>
      <c r="D1601" s="9" t="str">
        <f>_xlfn.XLOOKUP(C1601, Content!A:A, Content!C:C, "NONE")</f>
        <v>Malayalam</v>
      </c>
      <c r="E1601" s="9" t="str">
        <f>_xlfn.XLOOKUP(C1601, Content!A:A, Content!D:D, "NONE")</f>
        <v>Horror</v>
      </c>
    </row>
    <row r="1602" spans="1:5" x14ac:dyDescent="0.3">
      <c r="A1602" s="9">
        <v>10150</v>
      </c>
      <c r="B1602" s="10">
        <v>44866</v>
      </c>
      <c r="C1602" s="9" t="str">
        <v>6148f50b</v>
      </c>
      <c r="D1602" s="9" t="str">
        <f>_xlfn.XLOOKUP(C1602, Content!A:A, Content!C:C, "NONE")</f>
        <v>Tamil</v>
      </c>
      <c r="E1602" s="9" t="str">
        <f>_xlfn.XLOOKUP(C1602, Content!A:A, Content!D:D, "NONE")</f>
        <v>Comedy</v>
      </c>
    </row>
    <row r="1603" spans="1:5" x14ac:dyDescent="0.3">
      <c r="A1603" s="9">
        <v>10150</v>
      </c>
      <c r="B1603" s="10">
        <v>45047</v>
      </c>
      <c r="C1603" s="9" t="str">
        <v>b9f74c1c</v>
      </c>
      <c r="D1603" s="9" t="str">
        <f>_xlfn.XLOOKUP(C1603, Content!A:A, Content!C:C, "NONE")</f>
        <v>Malayalam</v>
      </c>
      <c r="E1603" s="9" t="str">
        <f>_xlfn.XLOOKUP(C1603, Content!A:A, Content!D:D, "NONE")</f>
        <v>Comedy</v>
      </c>
    </row>
    <row r="1604" spans="1:5" x14ac:dyDescent="0.3">
      <c r="A1604" s="9">
        <v>10150</v>
      </c>
      <c r="B1604" s="10">
        <v>44866</v>
      </c>
      <c r="C1604" s="9" t="str">
        <v>872a4423</v>
      </c>
      <c r="D1604" s="9" t="str">
        <f>_xlfn.XLOOKUP(C1604, Content!A:A, Content!C:C, "NONE")</f>
        <v>Hindi</v>
      </c>
      <c r="E1604" s="9" t="str">
        <f>_xlfn.XLOOKUP(C1604, Content!A:A, Content!D:D, "NONE")</f>
        <v>Horror</v>
      </c>
    </row>
    <row r="1605" spans="1:5" x14ac:dyDescent="0.3">
      <c r="A1605" s="9">
        <v>10150</v>
      </c>
      <c r="B1605" s="10">
        <v>44896</v>
      </c>
      <c r="C1605" s="9" t="str">
        <v>fda707e0</v>
      </c>
      <c r="D1605" s="9" t="str">
        <f>_xlfn.XLOOKUP(C1605, Content!A:A, Content!C:C, "NONE")</f>
        <v>Tamil</v>
      </c>
      <c r="E1605" s="9" t="str">
        <f>_xlfn.XLOOKUP(C1605, Content!A:A, Content!D:D, "NONE")</f>
        <v>Documentary</v>
      </c>
    </row>
    <row r="1606" spans="1:5" x14ac:dyDescent="0.3">
      <c r="A1606" s="9">
        <v>10150</v>
      </c>
      <c r="B1606" s="10">
        <v>44927</v>
      </c>
      <c r="C1606" s="9" t="str">
        <v>c741736d</v>
      </c>
      <c r="D1606" s="9" t="str">
        <f>_xlfn.XLOOKUP(C1606, Content!A:A, Content!C:C, "NONE")</f>
        <v>English</v>
      </c>
      <c r="E1606" s="9" t="str">
        <f>_xlfn.XLOOKUP(C1606, Content!A:A, Content!D:D, "NONE")</f>
        <v>Romance</v>
      </c>
    </row>
    <row r="1607" spans="1:5" x14ac:dyDescent="0.3">
      <c r="A1607" s="9">
        <v>10151</v>
      </c>
      <c r="B1607" s="10">
        <v>45231</v>
      </c>
      <c r="C1607" s="9" t="str">
        <v>c9f9dfdb</v>
      </c>
      <c r="D1607" s="9" t="str">
        <f>_xlfn.XLOOKUP(C1607, Content!A:A, Content!C:C, "NONE")</f>
        <v>Kannada</v>
      </c>
      <c r="E1607" s="9" t="str">
        <f>_xlfn.XLOOKUP(C1607, Content!A:A, Content!D:D, "NONE")</f>
        <v>Horror</v>
      </c>
    </row>
    <row r="1608" spans="1:5" x14ac:dyDescent="0.3">
      <c r="A1608" s="9">
        <v>10151</v>
      </c>
      <c r="B1608" s="10">
        <v>45078</v>
      </c>
      <c r="C1608" s="9" t="str">
        <v>0be1e40e</v>
      </c>
      <c r="D1608" s="9" t="str">
        <f>_xlfn.XLOOKUP(C1608, Content!A:A, Content!C:C, "NONE")</f>
        <v>Telugu</v>
      </c>
      <c r="E1608" s="9" t="str">
        <f>_xlfn.XLOOKUP(C1608, Content!A:A, Content!D:D, "NONE")</f>
        <v>Drama</v>
      </c>
    </row>
    <row r="1609" spans="1:5" x14ac:dyDescent="0.3">
      <c r="A1609" s="9">
        <v>10151</v>
      </c>
      <c r="B1609" s="10">
        <v>45323</v>
      </c>
      <c r="C1609" s="9" t="str">
        <v>fda707e0</v>
      </c>
      <c r="D1609" s="9" t="str">
        <f>_xlfn.XLOOKUP(C1609, Content!A:A, Content!C:C, "NONE")</f>
        <v>Tamil</v>
      </c>
      <c r="E1609" s="9" t="str">
        <f>_xlfn.XLOOKUP(C1609, Content!A:A, Content!D:D, "NONE")</f>
        <v>Documentary</v>
      </c>
    </row>
    <row r="1610" spans="1:5" x14ac:dyDescent="0.3">
      <c r="A1610" s="9">
        <v>10151</v>
      </c>
      <c r="B1610" s="10">
        <v>44835</v>
      </c>
      <c r="C1610" s="9" t="str">
        <v>6cec19a5</v>
      </c>
      <c r="D1610" s="9" t="str">
        <f>_xlfn.XLOOKUP(C1610, Content!A:A, Content!C:C, "NONE")</f>
        <v>Malayalam</v>
      </c>
      <c r="E1610" s="9" t="str">
        <f>_xlfn.XLOOKUP(C1610, Content!A:A, Content!D:D, "NONE")</f>
        <v>Drama</v>
      </c>
    </row>
    <row r="1611" spans="1:5" x14ac:dyDescent="0.3">
      <c r="A1611" s="9">
        <v>10151</v>
      </c>
      <c r="B1611" s="10">
        <v>44743</v>
      </c>
      <c r="C1611" s="9" t="str">
        <v>53dcee70</v>
      </c>
      <c r="D1611" s="9" t="str">
        <f>_xlfn.XLOOKUP(C1611, Content!A:A, Content!C:C, "NONE")</f>
        <v>Kannada</v>
      </c>
      <c r="E1611" s="9" t="str">
        <f>_xlfn.XLOOKUP(C1611, Content!A:A, Content!D:D, "NONE")</f>
        <v>Sci-Fi</v>
      </c>
    </row>
    <row r="1612" spans="1:5" x14ac:dyDescent="0.3">
      <c r="A1612" s="9">
        <v>10152</v>
      </c>
      <c r="B1612" s="10">
        <v>44835</v>
      </c>
      <c r="C1612" s="9" t="str">
        <v>566c44a8</v>
      </c>
      <c r="D1612" s="9" t="str">
        <f>_xlfn.XLOOKUP(C1612, Content!A:A, Content!C:C, "NONE")</f>
        <v>Tamil</v>
      </c>
      <c r="E1612" s="9" t="str">
        <f>_xlfn.XLOOKUP(C1612, Content!A:A, Content!D:D, "NONE")</f>
        <v>Sci-Fi</v>
      </c>
    </row>
    <row r="1613" spans="1:5" x14ac:dyDescent="0.3">
      <c r="A1613" s="9">
        <v>10152</v>
      </c>
      <c r="B1613" s="10">
        <v>44682</v>
      </c>
      <c r="C1613" s="9" t="str">
        <v>e0abb092</v>
      </c>
      <c r="D1613" s="9" t="str">
        <f>_xlfn.XLOOKUP(C1613, Content!A:A, Content!C:C, "NONE")</f>
        <v>Malayalam</v>
      </c>
      <c r="E1613" s="9" t="str">
        <f>_xlfn.XLOOKUP(C1613, Content!A:A, Content!D:D, "NONE")</f>
        <v>Documentary</v>
      </c>
    </row>
    <row r="1614" spans="1:5" x14ac:dyDescent="0.3">
      <c r="A1614" s="9">
        <v>10152</v>
      </c>
      <c r="B1614" s="10">
        <v>45474</v>
      </c>
      <c r="C1614" s="9" t="str">
        <v>c5000cc1</v>
      </c>
      <c r="D1614" s="9" t="str">
        <f>_xlfn.XLOOKUP(C1614, Content!A:A, Content!C:C, "NONE")</f>
        <v>Malayalam</v>
      </c>
      <c r="E1614" s="9" t="str">
        <f>_xlfn.XLOOKUP(C1614, Content!A:A, Content!D:D, "NONE")</f>
        <v>Comedy</v>
      </c>
    </row>
    <row r="1615" spans="1:5" x14ac:dyDescent="0.3">
      <c r="A1615" s="9">
        <v>10152</v>
      </c>
      <c r="B1615" s="10">
        <v>45323</v>
      </c>
      <c r="C1615" s="9" t="str">
        <v>40e9137d</v>
      </c>
      <c r="D1615" s="9" t="str">
        <f>_xlfn.XLOOKUP(C1615, Content!A:A, Content!C:C, "NONE")</f>
        <v>Telugu</v>
      </c>
      <c r="E1615" s="9" t="str">
        <f>_xlfn.XLOOKUP(C1615, Content!A:A, Content!D:D, "NONE")</f>
        <v>Sci-Fi</v>
      </c>
    </row>
    <row r="1616" spans="1:5" x14ac:dyDescent="0.3">
      <c r="A1616" s="9">
        <v>10152</v>
      </c>
      <c r="B1616" s="10">
        <v>45566</v>
      </c>
      <c r="C1616" s="9" t="str">
        <v>5833d4f3</v>
      </c>
      <c r="D1616" s="9" t="str">
        <f>_xlfn.XLOOKUP(C1616, Content!A:A, Content!C:C, "NONE")</f>
        <v>Malayalam</v>
      </c>
      <c r="E1616" s="9" t="str">
        <f>_xlfn.XLOOKUP(C1616, Content!A:A, Content!D:D, "NONE")</f>
        <v>Horror</v>
      </c>
    </row>
    <row r="1617" spans="1:5" x14ac:dyDescent="0.3">
      <c r="A1617" s="9">
        <v>10152</v>
      </c>
      <c r="B1617" s="10">
        <v>45078</v>
      </c>
      <c r="C1617" s="9" t="str">
        <v>577b4107</v>
      </c>
      <c r="D1617" s="9" t="str">
        <f>_xlfn.XLOOKUP(C1617, Content!A:A, Content!C:C, "NONE")</f>
        <v>Malayalam</v>
      </c>
      <c r="E1617" s="9" t="str">
        <f>_xlfn.XLOOKUP(C1617, Content!A:A, Content!D:D, "NONE")</f>
        <v>Sci-Fi</v>
      </c>
    </row>
    <row r="1618" spans="1:5" x14ac:dyDescent="0.3">
      <c r="A1618" s="9">
        <v>10152</v>
      </c>
      <c r="B1618" s="10">
        <v>45047</v>
      </c>
      <c r="C1618" s="9" t="str">
        <v>586db896</v>
      </c>
      <c r="D1618" s="9" t="str">
        <f>_xlfn.XLOOKUP(C1618, Content!A:A, Content!C:C, "NONE")</f>
        <v>Tamil</v>
      </c>
      <c r="E1618" s="9" t="str">
        <f>_xlfn.XLOOKUP(C1618, Content!A:A, Content!D:D, "NONE")</f>
        <v>Sci-Fi</v>
      </c>
    </row>
    <row r="1619" spans="1:5" x14ac:dyDescent="0.3">
      <c r="A1619" s="9">
        <v>10152</v>
      </c>
      <c r="B1619" s="10">
        <v>44593</v>
      </c>
      <c r="C1619" s="9" t="str">
        <v>e2949854</v>
      </c>
      <c r="D1619" s="9" t="str">
        <f>_xlfn.XLOOKUP(C1619, Content!A:A, Content!C:C, "NONE")</f>
        <v>Malayalam</v>
      </c>
      <c r="E1619" s="9" t="str">
        <f>_xlfn.XLOOKUP(C1619, Content!A:A, Content!D:D, "NONE")</f>
        <v>Documentary</v>
      </c>
    </row>
    <row r="1620" spans="1:5" x14ac:dyDescent="0.3">
      <c r="A1620" s="9">
        <v>10152</v>
      </c>
      <c r="B1620" s="10">
        <v>44958</v>
      </c>
      <c r="C1620" s="9" t="str">
        <v>6fc6d737</v>
      </c>
      <c r="D1620" s="9" t="str">
        <f>_xlfn.XLOOKUP(C1620, Content!A:A, Content!C:C, "NONE")</f>
        <v>Malayalam</v>
      </c>
      <c r="E1620" s="9" t="str">
        <f>_xlfn.XLOOKUP(C1620, Content!A:A, Content!D:D, "NONE")</f>
        <v>Comedy</v>
      </c>
    </row>
    <row r="1621" spans="1:5" x14ac:dyDescent="0.3">
      <c r="A1621" s="9">
        <v>10152</v>
      </c>
      <c r="B1621" s="10">
        <v>44562</v>
      </c>
      <c r="C1621" s="9" t="str">
        <v>607da286</v>
      </c>
      <c r="D1621" s="9" t="str">
        <f>_xlfn.XLOOKUP(C1621, Content!A:A, Content!C:C, "NONE")</f>
        <v>Kannada</v>
      </c>
      <c r="E1621" s="9" t="str">
        <f>_xlfn.XLOOKUP(C1621, Content!A:A, Content!D:D, "NONE")</f>
        <v>Drama</v>
      </c>
    </row>
    <row r="1622" spans="1:5" x14ac:dyDescent="0.3">
      <c r="A1622" s="9">
        <v>10152</v>
      </c>
      <c r="B1622" s="10">
        <v>44562</v>
      </c>
      <c r="C1622" s="9" t="str">
        <v>c741736d</v>
      </c>
      <c r="D1622" s="9" t="str">
        <f>_xlfn.XLOOKUP(C1622, Content!A:A, Content!C:C, "NONE")</f>
        <v>English</v>
      </c>
      <c r="E1622" s="9" t="str">
        <f>_xlfn.XLOOKUP(C1622, Content!A:A, Content!D:D, "NONE")</f>
        <v>Romance</v>
      </c>
    </row>
    <row r="1623" spans="1:5" x14ac:dyDescent="0.3">
      <c r="A1623" s="9">
        <v>10152</v>
      </c>
      <c r="B1623" s="10">
        <v>45536</v>
      </c>
      <c r="C1623" s="9" t="str">
        <v>ef45c45f</v>
      </c>
      <c r="D1623" s="9" t="str">
        <f>_xlfn.XLOOKUP(C1623, Content!A:A, Content!C:C, "NONE")</f>
        <v>Tamil</v>
      </c>
      <c r="E1623" s="9" t="str">
        <f>_xlfn.XLOOKUP(C1623, Content!A:A, Content!D:D, "NONE")</f>
        <v>Action</v>
      </c>
    </row>
    <row r="1624" spans="1:5" x14ac:dyDescent="0.3">
      <c r="A1624" s="9">
        <v>10152</v>
      </c>
      <c r="B1624" s="10">
        <v>45078</v>
      </c>
      <c r="C1624" s="9" t="str">
        <v>459528e0</v>
      </c>
      <c r="D1624" s="9" t="str">
        <f>_xlfn.XLOOKUP(C1624, Content!A:A, Content!C:C, "NONE")</f>
        <v>English</v>
      </c>
      <c r="E1624" s="9" t="str">
        <f>_xlfn.XLOOKUP(C1624, Content!A:A, Content!D:D, "NONE")</f>
        <v>Documentary</v>
      </c>
    </row>
    <row r="1625" spans="1:5" x14ac:dyDescent="0.3">
      <c r="A1625" s="9">
        <v>10152</v>
      </c>
      <c r="B1625" s="10">
        <v>44652</v>
      </c>
      <c r="C1625" s="9" t="str">
        <v>39c8c16a</v>
      </c>
      <c r="D1625" s="9" t="str">
        <f>_xlfn.XLOOKUP(C1625, Content!A:A, Content!C:C, "NONE")</f>
        <v>Malayalam</v>
      </c>
      <c r="E1625" s="9" t="str">
        <f>_xlfn.XLOOKUP(C1625, Content!A:A, Content!D:D, "NONE")</f>
        <v>Drama</v>
      </c>
    </row>
    <row r="1626" spans="1:5" x14ac:dyDescent="0.3">
      <c r="A1626" s="9">
        <v>10153</v>
      </c>
      <c r="B1626" s="10">
        <v>45261</v>
      </c>
      <c r="C1626" s="9" t="str">
        <v>e2949854</v>
      </c>
      <c r="D1626" s="9" t="str">
        <f>_xlfn.XLOOKUP(C1626, Content!A:A, Content!C:C, "NONE")</f>
        <v>Malayalam</v>
      </c>
      <c r="E1626" s="9" t="str">
        <f>_xlfn.XLOOKUP(C1626, Content!A:A, Content!D:D, "NONE")</f>
        <v>Documentary</v>
      </c>
    </row>
    <row r="1627" spans="1:5" x14ac:dyDescent="0.3">
      <c r="A1627" s="9">
        <v>10153</v>
      </c>
      <c r="B1627" s="10">
        <v>44896</v>
      </c>
      <c r="C1627" s="9" t="str">
        <v>75fa1246</v>
      </c>
      <c r="D1627" s="9" t="str">
        <f>_xlfn.XLOOKUP(C1627, Content!A:A, Content!C:C, "NONE")</f>
        <v>Tamil</v>
      </c>
      <c r="E1627" s="9" t="str">
        <f>_xlfn.XLOOKUP(C1627, Content!A:A, Content!D:D, "NONE")</f>
        <v>Documentary</v>
      </c>
    </row>
    <row r="1628" spans="1:5" x14ac:dyDescent="0.3">
      <c r="A1628" s="9">
        <v>10153</v>
      </c>
      <c r="B1628" s="10">
        <v>45413</v>
      </c>
      <c r="C1628" s="9" t="str">
        <v>fe99e0ba</v>
      </c>
      <c r="D1628" s="9" t="str">
        <f>_xlfn.XLOOKUP(C1628, Content!A:A, Content!C:C, "NONE")</f>
        <v>English</v>
      </c>
      <c r="E1628" s="9" t="str">
        <f>_xlfn.XLOOKUP(C1628, Content!A:A, Content!D:D, "NONE")</f>
        <v>Horror</v>
      </c>
    </row>
    <row r="1629" spans="1:5" x14ac:dyDescent="0.3">
      <c r="A1629" s="9">
        <v>10153</v>
      </c>
      <c r="B1629" s="10">
        <v>44593</v>
      </c>
      <c r="C1629" s="9" t="str">
        <v>92becfc7</v>
      </c>
      <c r="D1629" s="9" t="str">
        <f>_xlfn.XLOOKUP(C1629, Content!A:A, Content!C:C, "NONE")</f>
        <v>Hindi</v>
      </c>
      <c r="E1629" s="9" t="str">
        <f>_xlfn.XLOOKUP(C1629, Content!A:A, Content!D:D, "NONE")</f>
        <v>Sci-Fi</v>
      </c>
    </row>
    <row r="1630" spans="1:5" x14ac:dyDescent="0.3">
      <c r="A1630" s="9">
        <v>10153</v>
      </c>
      <c r="B1630" s="10">
        <v>44562</v>
      </c>
      <c r="C1630" s="9" t="str">
        <v>9767fb4f</v>
      </c>
      <c r="D1630" s="9" t="str">
        <f>_xlfn.XLOOKUP(C1630, Content!A:A, Content!C:C, "NONE")</f>
        <v>Telugu</v>
      </c>
      <c r="E1630" s="9" t="str">
        <f>_xlfn.XLOOKUP(C1630, Content!A:A, Content!D:D, "NONE")</f>
        <v>Drama</v>
      </c>
    </row>
    <row r="1631" spans="1:5" x14ac:dyDescent="0.3">
      <c r="A1631" s="9">
        <v>10153</v>
      </c>
      <c r="B1631" s="10">
        <v>45536</v>
      </c>
      <c r="C1631" s="9" t="str">
        <v>982b8061</v>
      </c>
      <c r="D1631" s="9" t="str">
        <f>_xlfn.XLOOKUP(C1631, Content!A:A, Content!C:C, "NONE")</f>
        <v>Malayalam</v>
      </c>
      <c r="E1631" s="9" t="str">
        <f>_xlfn.XLOOKUP(C1631, Content!A:A, Content!D:D, "NONE")</f>
        <v>Comedy</v>
      </c>
    </row>
    <row r="1632" spans="1:5" x14ac:dyDescent="0.3">
      <c r="A1632" s="9">
        <v>10153</v>
      </c>
      <c r="B1632" s="10">
        <v>44621</v>
      </c>
      <c r="C1632" s="9" t="str">
        <v>7495495f</v>
      </c>
      <c r="D1632" s="9" t="str">
        <f>_xlfn.XLOOKUP(C1632, Content!A:A, Content!C:C, "NONE")</f>
        <v>Malayalam</v>
      </c>
      <c r="E1632" s="9" t="str">
        <f>_xlfn.XLOOKUP(C1632, Content!A:A, Content!D:D, "NONE")</f>
        <v>Horror</v>
      </c>
    </row>
    <row r="1633" spans="1:5" x14ac:dyDescent="0.3">
      <c r="A1633" s="9">
        <v>10154</v>
      </c>
      <c r="B1633" s="10">
        <v>44713</v>
      </c>
      <c r="C1633" s="9" t="str">
        <v>75fa1246</v>
      </c>
      <c r="D1633" s="9" t="str">
        <f>_xlfn.XLOOKUP(C1633, Content!A:A, Content!C:C, "NONE")</f>
        <v>Tamil</v>
      </c>
      <c r="E1633" s="9" t="str">
        <f>_xlfn.XLOOKUP(C1633, Content!A:A, Content!D:D, "NONE")</f>
        <v>Documentary</v>
      </c>
    </row>
    <row r="1634" spans="1:5" x14ac:dyDescent="0.3">
      <c r="A1634" s="9">
        <v>10154</v>
      </c>
      <c r="B1634" s="10">
        <v>44958</v>
      </c>
      <c r="C1634" s="9" t="str">
        <v>c741736d</v>
      </c>
      <c r="D1634" s="9" t="str">
        <f>_xlfn.XLOOKUP(C1634, Content!A:A, Content!C:C, "NONE")</f>
        <v>English</v>
      </c>
      <c r="E1634" s="9" t="str">
        <f>_xlfn.XLOOKUP(C1634, Content!A:A, Content!D:D, "NONE")</f>
        <v>Romance</v>
      </c>
    </row>
    <row r="1635" spans="1:5" x14ac:dyDescent="0.3">
      <c r="A1635" s="9">
        <v>10154</v>
      </c>
      <c r="B1635" s="10">
        <v>44927</v>
      </c>
      <c r="C1635" s="9" t="str">
        <v>c5c4fdf9</v>
      </c>
      <c r="D1635" s="9" t="str">
        <f>_xlfn.XLOOKUP(C1635, Content!A:A, Content!C:C, "NONE")</f>
        <v>Telugu</v>
      </c>
      <c r="E1635" s="9" t="str">
        <f>_xlfn.XLOOKUP(C1635, Content!A:A, Content!D:D, "NONE")</f>
        <v>Sci-Fi</v>
      </c>
    </row>
    <row r="1636" spans="1:5" x14ac:dyDescent="0.3">
      <c r="A1636" s="9">
        <v>10154</v>
      </c>
      <c r="B1636" s="10">
        <v>45108</v>
      </c>
      <c r="C1636" s="9" t="str">
        <v>40e9137d</v>
      </c>
      <c r="D1636" s="9" t="str">
        <f>_xlfn.XLOOKUP(C1636, Content!A:A, Content!C:C, "NONE")</f>
        <v>Telugu</v>
      </c>
      <c r="E1636" s="9" t="str">
        <f>_xlfn.XLOOKUP(C1636, Content!A:A, Content!D:D, "NONE")</f>
        <v>Sci-Fi</v>
      </c>
    </row>
    <row r="1637" spans="1:5" x14ac:dyDescent="0.3">
      <c r="A1637" s="9">
        <v>10154</v>
      </c>
      <c r="B1637" s="10">
        <v>44986</v>
      </c>
      <c r="C1637" s="9" t="str">
        <v>0cbc4720</v>
      </c>
      <c r="D1637" s="9" t="str">
        <f>_xlfn.XLOOKUP(C1637, Content!A:A, Content!C:C, "NONE")</f>
        <v>Hindi</v>
      </c>
      <c r="E1637" s="9" t="str">
        <f>_xlfn.XLOOKUP(C1637, Content!A:A, Content!D:D, "NONE")</f>
        <v>Sci-Fi</v>
      </c>
    </row>
    <row r="1638" spans="1:5" x14ac:dyDescent="0.3">
      <c r="A1638" s="9">
        <v>10154</v>
      </c>
      <c r="B1638" s="10">
        <v>45047</v>
      </c>
      <c r="C1638" s="9" t="str">
        <v>fcc640cb</v>
      </c>
      <c r="D1638" s="9" t="str">
        <f>_xlfn.XLOOKUP(C1638, Content!A:A, Content!C:C, "NONE")</f>
        <v>English</v>
      </c>
      <c r="E1638" s="9" t="str">
        <f>_xlfn.XLOOKUP(C1638, Content!A:A, Content!D:D, "NONE")</f>
        <v>Thriller</v>
      </c>
    </row>
    <row r="1639" spans="1:5" x14ac:dyDescent="0.3">
      <c r="A1639" s="9">
        <v>10154</v>
      </c>
      <c r="B1639" s="10">
        <v>45261</v>
      </c>
      <c r="C1639" s="9" t="str">
        <v>18f2ed16</v>
      </c>
      <c r="D1639" s="9" t="str">
        <f>_xlfn.XLOOKUP(C1639, Content!A:A, Content!C:C, "NONE")</f>
        <v>Malayalam</v>
      </c>
      <c r="E1639" s="9" t="str">
        <f>_xlfn.XLOOKUP(C1639, Content!A:A, Content!D:D, "NONE")</f>
        <v>Comedy</v>
      </c>
    </row>
    <row r="1640" spans="1:5" x14ac:dyDescent="0.3">
      <c r="A1640" s="9">
        <v>10154</v>
      </c>
      <c r="B1640" s="10">
        <v>45292</v>
      </c>
      <c r="C1640" s="9" t="str">
        <v>fd1ad95a</v>
      </c>
      <c r="D1640" s="9" t="str">
        <f>_xlfn.XLOOKUP(C1640, Content!A:A, Content!C:C, "NONE")</f>
        <v>English</v>
      </c>
      <c r="E1640" s="9" t="str">
        <f>_xlfn.XLOOKUP(C1640, Content!A:A, Content!D:D, "NONE")</f>
        <v>Romance</v>
      </c>
    </row>
    <row r="1641" spans="1:5" x14ac:dyDescent="0.3">
      <c r="A1641" s="9">
        <v>10154</v>
      </c>
      <c r="B1641" s="10">
        <v>45383</v>
      </c>
      <c r="C1641" s="9" t="str">
        <v>0be1e40e</v>
      </c>
      <c r="D1641" s="9" t="str">
        <f>_xlfn.XLOOKUP(C1641, Content!A:A, Content!C:C, "NONE")</f>
        <v>Telugu</v>
      </c>
      <c r="E1641" s="9" t="str">
        <f>_xlfn.XLOOKUP(C1641, Content!A:A, Content!D:D, "NONE")</f>
        <v>Drama</v>
      </c>
    </row>
    <row r="1642" spans="1:5" x14ac:dyDescent="0.3">
      <c r="A1642" s="9">
        <v>10154</v>
      </c>
      <c r="B1642" s="10">
        <v>45536</v>
      </c>
      <c r="C1642" s="9" t="str">
        <v>872a4423</v>
      </c>
      <c r="D1642" s="9" t="str">
        <f>_xlfn.XLOOKUP(C1642, Content!A:A, Content!C:C, "NONE")</f>
        <v>Hindi</v>
      </c>
      <c r="E1642" s="9" t="str">
        <f>_xlfn.XLOOKUP(C1642, Content!A:A, Content!D:D, "NONE")</f>
        <v>Horror</v>
      </c>
    </row>
    <row r="1643" spans="1:5" x14ac:dyDescent="0.3">
      <c r="A1643" s="9">
        <v>10154</v>
      </c>
      <c r="B1643" s="10">
        <v>44958</v>
      </c>
      <c r="C1643" s="9" t="str">
        <v>30bb7728</v>
      </c>
      <c r="D1643" s="9" t="str">
        <f>_xlfn.XLOOKUP(C1643, Content!A:A, Content!C:C, "NONE")</f>
        <v>Tamil</v>
      </c>
      <c r="E1643" s="9" t="str">
        <f>_xlfn.XLOOKUP(C1643, Content!A:A, Content!D:D, "NONE")</f>
        <v>Documentary</v>
      </c>
    </row>
    <row r="1644" spans="1:5" x14ac:dyDescent="0.3">
      <c r="A1644" s="9">
        <v>10154</v>
      </c>
      <c r="B1644" s="10">
        <v>44896</v>
      </c>
      <c r="C1644" s="9" t="str">
        <v>39c8c16a</v>
      </c>
      <c r="D1644" s="9" t="str">
        <f>_xlfn.XLOOKUP(C1644, Content!A:A, Content!C:C, "NONE")</f>
        <v>Malayalam</v>
      </c>
      <c r="E1644" s="9" t="str">
        <f>_xlfn.XLOOKUP(C1644, Content!A:A, Content!D:D, "NONE")</f>
        <v>Drama</v>
      </c>
    </row>
    <row r="1645" spans="1:5" x14ac:dyDescent="0.3">
      <c r="A1645" s="9">
        <v>10154</v>
      </c>
      <c r="B1645" s="10">
        <v>45292</v>
      </c>
      <c r="C1645" s="9" t="str">
        <v>f6d69d19</v>
      </c>
      <c r="D1645" s="9" t="str">
        <f>_xlfn.XLOOKUP(C1645, Content!A:A, Content!C:C, "NONE")</f>
        <v>English</v>
      </c>
      <c r="E1645" s="9" t="str">
        <f>_xlfn.XLOOKUP(C1645, Content!A:A, Content!D:D, "NONE")</f>
        <v>Comedy</v>
      </c>
    </row>
    <row r="1646" spans="1:5" x14ac:dyDescent="0.3">
      <c r="A1646" s="9">
        <v>10154</v>
      </c>
      <c r="B1646" s="10">
        <v>44866</v>
      </c>
      <c r="C1646" s="9" t="str">
        <v>f82d44ce</v>
      </c>
      <c r="D1646" s="9" t="str">
        <f>_xlfn.XLOOKUP(C1646, Content!A:A, Content!C:C, "NONE")</f>
        <v>Telugu</v>
      </c>
      <c r="E1646" s="9" t="str">
        <f>_xlfn.XLOOKUP(C1646, Content!A:A, Content!D:D, "NONE")</f>
        <v>Sci-Fi</v>
      </c>
    </row>
    <row r="1647" spans="1:5" x14ac:dyDescent="0.3">
      <c r="A1647" s="9">
        <v>10154</v>
      </c>
      <c r="B1647" s="10">
        <v>44743</v>
      </c>
      <c r="C1647" s="9" t="str">
        <v>8ce0be18</v>
      </c>
      <c r="D1647" s="9" t="str">
        <f>_xlfn.XLOOKUP(C1647, Content!A:A, Content!C:C, "NONE")</f>
        <v>Telugu</v>
      </c>
      <c r="E1647" s="9" t="str">
        <f>_xlfn.XLOOKUP(C1647, Content!A:A, Content!D:D, "NONE")</f>
        <v>Horror</v>
      </c>
    </row>
    <row r="1648" spans="1:5" x14ac:dyDescent="0.3">
      <c r="A1648" s="9">
        <v>10155</v>
      </c>
      <c r="B1648" s="10">
        <v>45017</v>
      </c>
      <c r="C1648" s="9" t="str">
        <v>f82d44ce</v>
      </c>
      <c r="D1648" s="9" t="str">
        <f>_xlfn.XLOOKUP(C1648, Content!A:A, Content!C:C, "NONE")</f>
        <v>Telugu</v>
      </c>
      <c r="E1648" s="9" t="str">
        <f>_xlfn.XLOOKUP(C1648, Content!A:A, Content!D:D, "NONE")</f>
        <v>Sci-Fi</v>
      </c>
    </row>
    <row r="1649" spans="1:5" x14ac:dyDescent="0.3">
      <c r="A1649" s="9">
        <v>10155</v>
      </c>
      <c r="B1649" s="10">
        <v>45323</v>
      </c>
      <c r="C1649" s="9" t="str">
        <v>92becfc7</v>
      </c>
      <c r="D1649" s="9" t="str">
        <f>_xlfn.XLOOKUP(C1649, Content!A:A, Content!C:C, "NONE")</f>
        <v>Hindi</v>
      </c>
      <c r="E1649" s="9" t="str">
        <f>_xlfn.XLOOKUP(C1649, Content!A:A, Content!D:D, "NONE")</f>
        <v>Sci-Fi</v>
      </c>
    </row>
    <row r="1650" spans="1:5" x14ac:dyDescent="0.3">
      <c r="A1650" s="9">
        <v>10155</v>
      </c>
      <c r="B1650" s="10">
        <v>45383</v>
      </c>
      <c r="C1650" s="9" t="str">
        <v>1187d074</v>
      </c>
      <c r="D1650" s="9" t="str">
        <f>_xlfn.XLOOKUP(C1650, Content!A:A, Content!C:C, "NONE")</f>
        <v>English</v>
      </c>
      <c r="E1650" s="9" t="str">
        <f>_xlfn.XLOOKUP(C1650, Content!A:A, Content!D:D, "NONE")</f>
        <v>Horror</v>
      </c>
    </row>
    <row r="1651" spans="1:5" x14ac:dyDescent="0.3">
      <c r="A1651" s="9">
        <v>10155</v>
      </c>
      <c r="B1651" s="10">
        <v>45536</v>
      </c>
      <c r="C1651" s="9" t="str">
        <v>7fd28e87</v>
      </c>
      <c r="D1651" s="9" t="str">
        <f>_xlfn.XLOOKUP(C1651, Content!A:A, Content!C:C, "NONE")</f>
        <v>Malayalam</v>
      </c>
      <c r="E1651" s="9" t="str">
        <f>_xlfn.XLOOKUP(C1651, Content!A:A, Content!D:D, "NONE")</f>
        <v>Romance</v>
      </c>
    </row>
    <row r="1652" spans="1:5" x14ac:dyDescent="0.3">
      <c r="A1652" s="9">
        <v>10155</v>
      </c>
      <c r="B1652" s="10">
        <v>45200</v>
      </c>
      <c r="C1652" s="9" t="str">
        <v>577b4107</v>
      </c>
      <c r="D1652" s="9" t="str">
        <f>_xlfn.XLOOKUP(C1652, Content!A:A, Content!C:C, "NONE")</f>
        <v>Malayalam</v>
      </c>
      <c r="E1652" s="9" t="str">
        <f>_xlfn.XLOOKUP(C1652, Content!A:A, Content!D:D, "NONE")</f>
        <v>Sci-Fi</v>
      </c>
    </row>
    <row r="1653" spans="1:5" x14ac:dyDescent="0.3">
      <c r="A1653" s="9">
        <v>10155</v>
      </c>
      <c r="B1653" s="10">
        <v>45444</v>
      </c>
      <c r="C1653" s="9" t="str">
        <v>b142e834</v>
      </c>
      <c r="D1653" s="9" t="str">
        <f>_xlfn.XLOOKUP(C1653, Content!A:A, Content!C:C, "NONE")</f>
        <v>Hindi</v>
      </c>
      <c r="E1653" s="9" t="str">
        <f>_xlfn.XLOOKUP(C1653, Content!A:A, Content!D:D, "NONE")</f>
        <v>Documentary</v>
      </c>
    </row>
    <row r="1654" spans="1:5" x14ac:dyDescent="0.3">
      <c r="A1654" s="9">
        <v>10155</v>
      </c>
      <c r="B1654" s="10">
        <v>44835</v>
      </c>
      <c r="C1654" s="9" t="str">
        <v>e0abb092</v>
      </c>
      <c r="D1654" s="9" t="str">
        <f>_xlfn.XLOOKUP(C1654, Content!A:A, Content!C:C, "NONE")</f>
        <v>Malayalam</v>
      </c>
      <c r="E1654" s="9" t="str">
        <f>_xlfn.XLOOKUP(C1654, Content!A:A, Content!D:D, "NONE")</f>
        <v>Documentary</v>
      </c>
    </row>
    <row r="1655" spans="1:5" x14ac:dyDescent="0.3">
      <c r="A1655" s="9">
        <v>10155</v>
      </c>
      <c r="B1655" s="10">
        <v>44896</v>
      </c>
      <c r="C1655" s="9" t="str">
        <v>07976026</v>
      </c>
      <c r="D1655" s="9" t="str">
        <f>_xlfn.XLOOKUP(C1655, Content!A:A, Content!C:C, "NONE")</f>
        <v>Malayalam</v>
      </c>
      <c r="E1655" s="9" t="str">
        <f>_xlfn.XLOOKUP(C1655, Content!A:A, Content!D:D, "NONE")</f>
        <v>Drama</v>
      </c>
    </row>
    <row r="1656" spans="1:5" x14ac:dyDescent="0.3">
      <c r="A1656" s="9">
        <v>10155</v>
      </c>
      <c r="B1656" s="10">
        <v>44835</v>
      </c>
      <c r="C1656" s="9" t="str">
        <v>b9f74c1c</v>
      </c>
      <c r="D1656" s="9" t="str">
        <f>_xlfn.XLOOKUP(C1656, Content!A:A, Content!C:C, "NONE")</f>
        <v>Malayalam</v>
      </c>
      <c r="E1656" s="9" t="str">
        <f>_xlfn.XLOOKUP(C1656, Content!A:A, Content!D:D, "NONE")</f>
        <v>Comedy</v>
      </c>
    </row>
    <row r="1657" spans="1:5" x14ac:dyDescent="0.3">
      <c r="A1657" s="9">
        <v>10155</v>
      </c>
      <c r="B1657" s="10">
        <v>45231</v>
      </c>
      <c r="C1657" s="9" t="str">
        <v>d71466ea</v>
      </c>
      <c r="D1657" s="9" t="str">
        <f>_xlfn.XLOOKUP(C1657, Content!A:A, Content!C:C, "NONE")</f>
        <v>Malayalam</v>
      </c>
      <c r="E1657" s="9" t="str">
        <f>_xlfn.XLOOKUP(C1657, Content!A:A, Content!D:D, "NONE")</f>
        <v>Comedy</v>
      </c>
    </row>
    <row r="1658" spans="1:5" x14ac:dyDescent="0.3">
      <c r="A1658" s="9">
        <v>10155</v>
      </c>
      <c r="B1658" s="10">
        <v>44958</v>
      </c>
      <c r="C1658" s="9" t="str">
        <v>8ce0be18</v>
      </c>
      <c r="D1658" s="9" t="str">
        <f>_xlfn.XLOOKUP(C1658, Content!A:A, Content!C:C, "NONE")</f>
        <v>Telugu</v>
      </c>
      <c r="E1658" s="9" t="str">
        <f>_xlfn.XLOOKUP(C1658, Content!A:A, Content!D:D, "NONE")</f>
        <v>Horror</v>
      </c>
    </row>
    <row r="1659" spans="1:5" x14ac:dyDescent="0.3">
      <c r="A1659" s="9">
        <v>10155</v>
      </c>
      <c r="B1659" s="10">
        <v>45292</v>
      </c>
      <c r="C1659" s="9" t="str">
        <v>4130ea10</v>
      </c>
      <c r="D1659" s="9" t="str">
        <f>_xlfn.XLOOKUP(C1659, Content!A:A, Content!C:C, "NONE")</f>
        <v>Kannada</v>
      </c>
      <c r="E1659" s="9" t="str">
        <f>_xlfn.XLOOKUP(C1659, Content!A:A, Content!D:D, "NONE")</f>
        <v>Horror</v>
      </c>
    </row>
    <row r="1660" spans="1:5" x14ac:dyDescent="0.3">
      <c r="A1660" s="9">
        <v>10155</v>
      </c>
      <c r="B1660" s="10">
        <v>45108</v>
      </c>
      <c r="C1660" s="9" t="str">
        <v>e2949854</v>
      </c>
      <c r="D1660" s="9" t="str">
        <f>_xlfn.XLOOKUP(C1660, Content!A:A, Content!C:C, "NONE")</f>
        <v>Malayalam</v>
      </c>
      <c r="E1660" s="9" t="str">
        <f>_xlfn.XLOOKUP(C1660, Content!A:A, Content!D:D, "NONE")</f>
        <v>Documentary</v>
      </c>
    </row>
    <row r="1661" spans="1:5" x14ac:dyDescent="0.3">
      <c r="A1661" s="9">
        <v>10156</v>
      </c>
      <c r="B1661" s="10">
        <v>45536</v>
      </c>
      <c r="C1661" s="9" t="str">
        <v>586db896</v>
      </c>
      <c r="D1661" s="9" t="str">
        <f>_xlfn.XLOOKUP(C1661, Content!A:A, Content!C:C, "NONE")</f>
        <v>Tamil</v>
      </c>
      <c r="E1661" s="9" t="str">
        <f>_xlfn.XLOOKUP(C1661, Content!A:A, Content!D:D, "NONE")</f>
        <v>Sci-Fi</v>
      </c>
    </row>
    <row r="1662" spans="1:5" x14ac:dyDescent="0.3">
      <c r="A1662" s="9">
        <v>10156</v>
      </c>
      <c r="B1662" s="10">
        <v>44986</v>
      </c>
      <c r="C1662" s="9" t="str">
        <v>5833d4f3</v>
      </c>
      <c r="D1662" s="9" t="str">
        <f>_xlfn.XLOOKUP(C1662, Content!A:A, Content!C:C, "NONE")</f>
        <v>Malayalam</v>
      </c>
      <c r="E1662" s="9" t="str">
        <f>_xlfn.XLOOKUP(C1662, Content!A:A, Content!D:D, "NONE")</f>
        <v>Horror</v>
      </c>
    </row>
    <row r="1663" spans="1:5" x14ac:dyDescent="0.3">
      <c r="A1663" s="9">
        <v>10156</v>
      </c>
      <c r="B1663" s="10">
        <v>45139</v>
      </c>
      <c r="C1663" s="9" t="str">
        <v>e0abb092</v>
      </c>
      <c r="D1663" s="9" t="str">
        <f>_xlfn.XLOOKUP(C1663, Content!A:A, Content!C:C, "NONE")</f>
        <v>Malayalam</v>
      </c>
      <c r="E1663" s="9" t="str">
        <f>_xlfn.XLOOKUP(C1663, Content!A:A, Content!D:D, "NONE")</f>
        <v>Documentary</v>
      </c>
    </row>
    <row r="1664" spans="1:5" x14ac:dyDescent="0.3">
      <c r="A1664" s="9">
        <v>10156</v>
      </c>
      <c r="B1664" s="10">
        <v>44896</v>
      </c>
      <c r="C1664" s="9" t="str">
        <v>18110fb2</v>
      </c>
      <c r="D1664" s="9" t="str">
        <f>_xlfn.XLOOKUP(C1664, Content!A:A, Content!C:C, "NONE")</f>
        <v>Telugu</v>
      </c>
      <c r="E1664" s="9" t="str">
        <f>_xlfn.XLOOKUP(C1664, Content!A:A, Content!D:D, "NONE")</f>
        <v>Romance</v>
      </c>
    </row>
    <row r="1665" spans="1:5" x14ac:dyDescent="0.3">
      <c r="A1665" s="9">
        <v>10156</v>
      </c>
      <c r="B1665" s="10">
        <v>45474</v>
      </c>
      <c r="C1665" s="9" t="str">
        <v>ed012678</v>
      </c>
      <c r="D1665" s="9" t="str">
        <f>_xlfn.XLOOKUP(C1665, Content!A:A, Content!C:C, "NONE")</f>
        <v>Telugu</v>
      </c>
      <c r="E1665" s="9" t="str">
        <f>_xlfn.XLOOKUP(C1665, Content!A:A, Content!D:D, "NONE")</f>
        <v>Thriller</v>
      </c>
    </row>
    <row r="1666" spans="1:5" x14ac:dyDescent="0.3">
      <c r="A1666" s="9">
        <v>10156</v>
      </c>
      <c r="B1666" s="10">
        <v>45323</v>
      </c>
      <c r="C1666" s="9" t="str">
        <v>c5000cc1</v>
      </c>
      <c r="D1666" s="9" t="str">
        <f>_xlfn.XLOOKUP(C1666, Content!A:A, Content!C:C, "NONE")</f>
        <v>Malayalam</v>
      </c>
      <c r="E1666" s="9" t="str">
        <f>_xlfn.XLOOKUP(C1666, Content!A:A, Content!D:D, "NONE")</f>
        <v>Comedy</v>
      </c>
    </row>
    <row r="1667" spans="1:5" x14ac:dyDescent="0.3">
      <c r="A1667" s="9">
        <v>10156</v>
      </c>
      <c r="B1667" s="10">
        <v>44743</v>
      </c>
      <c r="C1667" s="9" t="str">
        <v>34ac25b9</v>
      </c>
      <c r="D1667" s="9" t="str">
        <f>_xlfn.XLOOKUP(C1667, Content!A:A, Content!C:C, "NONE")</f>
        <v>Kannada</v>
      </c>
      <c r="E1667" s="9" t="str">
        <f>_xlfn.XLOOKUP(C1667, Content!A:A, Content!D:D, "NONE")</f>
        <v>Documentary</v>
      </c>
    </row>
    <row r="1668" spans="1:5" x14ac:dyDescent="0.3">
      <c r="A1668" s="9">
        <v>10156</v>
      </c>
      <c r="B1668" s="10">
        <v>45536</v>
      </c>
      <c r="C1668" s="9" t="str">
        <v>566c44a8</v>
      </c>
      <c r="D1668" s="9" t="str">
        <f>_xlfn.XLOOKUP(C1668, Content!A:A, Content!C:C, "NONE")</f>
        <v>Tamil</v>
      </c>
      <c r="E1668" s="9" t="str">
        <f>_xlfn.XLOOKUP(C1668, Content!A:A, Content!D:D, "NONE")</f>
        <v>Sci-Fi</v>
      </c>
    </row>
    <row r="1669" spans="1:5" x14ac:dyDescent="0.3">
      <c r="A1669" s="9">
        <v>10156</v>
      </c>
      <c r="B1669" s="10">
        <v>45323</v>
      </c>
      <c r="C1669" s="9" t="str">
        <v>40fb817f</v>
      </c>
      <c r="D1669" s="9" t="str">
        <f>_xlfn.XLOOKUP(C1669, Content!A:A, Content!C:C, "NONE")</f>
        <v>Kannada</v>
      </c>
      <c r="E1669" s="9" t="str">
        <f>_xlfn.XLOOKUP(C1669, Content!A:A, Content!D:D, "NONE")</f>
        <v>Thriller</v>
      </c>
    </row>
    <row r="1670" spans="1:5" x14ac:dyDescent="0.3">
      <c r="A1670" s="9">
        <v>10156</v>
      </c>
      <c r="B1670" s="10">
        <v>44774</v>
      </c>
      <c r="C1670" s="9" t="str">
        <v>e9c2f251</v>
      </c>
      <c r="D1670" s="9" t="str">
        <f>_xlfn.XLOOKUP(C1670, Content!A:A, Content!C:C, "NONE")</f>
        <v>Telugu</v>
      </c>
      <c r="E1670" s="9" t="str">
        <f>_xlfn.XLOOKUP(C1670, Content!A:A, Content!D:D, "NONE")</f>
        <v>Sci-Fi</v>
      </c>
    </row>
    <row r="1671" spans="1:5" x14ac:dyDescent="0.3">
      <c r="A1671" s="9">
        <v>10156</v>
      </c>
      <c r="B1671" s="10">
        <v>45597</v>
      </c>
      <c r="C1671" s="9" t="str">
        <v>9787b7de</v>
      </c>
      <c r="D1671" s="9" t="str">
        <f>_xlfn.XLOOKUP(C1671, Content!A:A, Content!C:C, "NONE")</f>
        <v>Tamil</v>
      </c>
      <c r="E1671" s="9" t="str">
        <f>_xlfn.XLOOKUP(C1671, Content!A:A, Content!D:D, "NONE")</f>
        <v>Documentary</v>
      </c>
    </row>
    <row r="1672" spans="1:5" x14ac:dyDescent="0.3">
      <c r="A1672" s="9">
        <v>10156</v>
      </c>
      <c r="B1672" s="10">
        <v>45292</v>
      </c>
      <c r="C1672" s="9" t="str">
        <v>fd1ad95a</v>
      </c>
      <c r="D1672" s="9" t="str">
        <f>_xlfn.XLOOKUP(C1672, Content!A:A, Content!C:C, "NONE")</f>
        <v>English</v>
      </c>
      <c r="E1672" s="9" t="str">
        <f>_xlfn.XLOOKUP(C1672, Content!A:A, Content!D:D, "NONE")</f>
        <v>Romance</v>
      </c>
    </row>
    <row r="1673" spans="1:5" x14ac:dyDescent="0.3">
      <c r="A1673" s="9">
        <v>10157</v>
      </c>
      <c r="B1673" s="10">
        <v>44652</v>
      </c>
      <c r="C1673" s="9" t="str">
        <v>af4e0c6c</v>
      </c>
      <c r="D1673" s="9" t="str">
        <f>_xlfn.XLOOKUP(C1673, Content!A:A, Content!C:C, "NONE")</f>
        <v>Tamil</v>
      </c>
      <c r="E1673" s="9" t="str">
        <f>_xlfn.XLOOKUP(C1673, Content!A:A, Content!D:D, "NONE")</f>
        <v>Drama</v>
      </c>
    </row>
    <row r="1674" spans="1:5" x14ac:dyDescent="0.3">
      <c r="A1674" s="9">
        <v>10157</v>
      </c>
      <c r="B1674" s="10">
        <v>45108</v>
      </c>
      <c r="C1674" s="9" t="str">
        <v>a4c168f1</v>
      </c>
      <c r="D1674" s="9" t="str">
        <f>_xlfn.XLOOKUP(C1674, Content!A:A, Content!C:C, "NONE")</f>
        <v>Telugu</v>
      </c>
      <c r="E1674" s="9" t="str">
        <f>_xlfn.XLOOKUP(C1674, Content!A:A, Content!D:D, "NONE")</f>
        <v>Drama</v>
      </c>
    </row>
    <row r="1675" spans="1:5" x14ac:dyDescent="0.3">
      <c r="A1675" s="9">
        <v>10157</v>
      </c>
      <c r="B1675" s="10">
        <v>45231</v>
      </c>
      <c r="C1675" s="9" t="str">
        <v>10101146</v>
      </c>
      <c r="D1675" s="9" t="str">
        <f>_xlfn.XLOOKUP(C1675, Content!A:A, Content!C:C, "NONE")</f>
        <v>Telugu</v>
      </c>
      <c r="E1675" s="9" t="str">
        <f>_xlfn.XLOOKUP(C1675, Content!A:A, Content!D:D, "NONE")</f>
        <v>Comedy</v>
      </c>
    </row>
    <row r="1676" spans="1:5" x14ac:dyDescent="0.3">
      <c r="A1676" s="9">
        <v>10157</v>
      </c>
      <c r="B1676" s="10">
        <v>44621</v>
      </c>
      <c r="C1676" s="9" t="str">
        <v>577b4107</v>
      </c>
      <c r="D1676" s="9" t="str">
        <f>_xlfn.XLOOKUP(C1676, Content!A:A, Content!C:C, "NONE")</f>
        <v>Malayalam</v>
      </c>
      <c r="E1676" s="9" t="str">
        <f>_xlfn.XLOOKUP(C1676, Content!A:A, Content!D:D, "NONE")</f>
        <v>Sci-Fi</v>
      </c>
    </row>
    <row r="1677" spans="1:5" x14ac:dyDescent="0.3">
      <c r="A1677" s="9">
        <v>10157</v>
      </c>
      <c r="B1677" s="10">
        <v>44896</v>
      </c>
      <c r="C1677" s="9" t="str">
        <v>8ce0be18</v>
      </c>
      <c r="D1677" s="9" t="str">
        <f>_xlfn.XLOOKUP(C1677, Content!A:A, Content!C:C, "NONE")</f>
        <v>Telugu</v>
      </c>
      <c r="E1677" s="9" t="str">
        <f>_xlfn.XLOOKUP(C1677, Content!A:A, Content!D:D, "NONE")</f>
        <v>Horror</v>
      </c>
    </row>
    <row r="1678" spans="1:5" x14ac:dyDescent="0.3">
      <c r="A1678" s="9">
        <v>10157</v>
      </c>
      <c r="B1678" s="10">
        <v>45505</v>
      </c>
      <c r="C1678" s="9" t="str">
        <v>b142e834</v>
      </c>
      <c r="D1678" s="9" t="str">
        <f>_xlfn.XLOOKUP(C1678, Content!A:A, Content!C:C, "NONE")</f>
        <v>Hindi</v>
      </c>
      <c r="E1678" s="9" t="str">
        <f>_xlfn.XLOOKUP(C1678, Content!A:A, Content!D:D, "NONE")</f>
        <v>Documentary</v>
      </c>
    </row>
    <row r="1679" spans="1:5" x14ac:dyDescent="0.3">
      <c r="A1679" s="9">
        <v>10157</v>
      </c>
      <c r="B1679" s="10">
        <v>45017</v>
      </c>
      <c r="C1679" s="9" t="str">
        <v>d71466ea</v>
      </c>
      <c r="D1679" s="9" t="str">
        <f>_xlfn.XLOOKUP(C1679, Content!A:A, Content!C:C, "NONE")</f>
        <v>Malayalam</v>
      </c>
      <c r="E1679" s="9" t="str">
        <f>_xlfn.XLOOKUP(C1679, Content!A:A, Content!D:D, "NONE")</f>
        <v>Comedy</v>
      </c>
    </row>
    <row r="1680" spans="1:5" x14ac:dyDescent="0.3">
      <c r="A1680" s="9">
        <v>10157</v>
      </c>
      <c r="B1680" s="10">
        <v>45170</v>
      </c>
      <c r="C1680" s="9" t="str">
        <v>fc3255a1</v>
      </c>
      <c r="D1680" s="9" t="str">
        <f>_xlfn.XLOOKUP(C1680, Content!A:A, Content!C:C, "NONE")</f>
        <v>English</v>
      </c>
      <c r="E1680" s="9" t="str">
        <f>_xlfn.XLOOKUP(C1680, Content!A:A, Content!D:D, "NONE")</f>
        <v>Horror</v>
      </c>
    </row>
    <row r="1681" spans="1:5" x14ac:dyDescent="0.3">
      <c r="A1681" s="9">
        <v>10157</v>
      </c>
      <c r="B1681" s="10">
        <v>45536</v>
      </c>
      <c r="C1681" s="9" t="str">
        <v>0be1e40e</v>
      </c>
      <c r="D1681" s="9" t="str">
        <f>_xlfn.XLOOKUP(C1681, Content!A:A, Content!C:C, "NONE")</f>
        <v>Telugu</v>
      </c>
      <c r="E1681" s="9" t="str">
        <f>_xlfn.XLOOKUP(C1681, Content!A:A, Content!D:D, "NONE")</f>
        <v>Drama</v>
      </c>
    </row>
    <row r="1682" spans="1:5" x14ac:dyDescent="0.3">
      <c r="A1682" s="9">
        <v>10157</v>
      </c>
      <c r="B1682" s="10">
        <v>44593</v>
      </c>
      <c r="C1682" s="9" t="str">
        <v>fa1a76a3</v>
      </c>
      <c r="D1682" s="9" t="str">
        <f>_xlfn.XLOOKUP(C1682, Content!A:A, Content!C:C, "NONE")</f>
        <v>Tamil</v>
      </c>
      <c r="E1682" s="9" t="str">
        <f>_xlfn.XLOOKUP(C1682, Content!A:A, Content!D:D, "NONE")</f>
        <v>Action</v>
      </c>
    </row>
    <row r="1683" spans="1:5" x14ac:dyDescent="0.3">
      <c r="A1683" s="9">
        <v>10157</v>
      </c>
      <c r="B1683" s="10">
        <v>44927</v>
      </c>
      <c r="C1683" s="9" t="str">
        <v>e24dee1d</v>
      </c>
      <c r="D1683" s="9" t="str">
        <f>_xlfn.XLOOKUP(C1683, Content!A:A, Content!C:C, "NONE")</f>
        <v>Telugu</v>
      </c>
      <c r="E1683" s="9" t="str">
        <f>_xlfn.XLOOKUP(C1683, Content!A:A, Content!D:D, "NONE")</f>
        <v>Documentary</v>
      </c>
    </row>
    <row r="1684" spans="1:5" x14ac:dyDescent="0.3">
      <c r="A1684" s="9">
        <v>10157</v>
      </c>
      <c r="B1684" s="10">
        <v>45474</v>
      </c>
      <c r="C1684" s="9" t="str">
        <v>18f2ed16</v>
      </c>
      <c r="D1684" s="9" t="str">
        <f>_xlfn.XLOOKUP(C1684, Content!A:A, Content!C:C, "NONE")</f>
        <v>Malayalam</v>
      </c>
      <c r="E1684" s="9" t="str">
        <f>_xlfn.XLOOKUP(C1684, Content!A:A, Content!D:D, "NONE")</f>
        <v>Comedy</v>
      </c>
    </row>
    <row r="1685" spans="1:5" x14ac:dyDescent="0.3">
      <c r="A1685" s="9">
        <v>10157</v>
      </c>
      <c r="B1685" s="10">
        <v>44896</v>
      </c>
      <c r="C1685" s="9" t="str">
        <v>9452bf77</v>
      </c>
      <c r="D1685" s="9" t="str">
        <f>_xlfn.XLOOKUP(C1685, Content!A:A, Content!C:C, "NONE")</f>
        <v>English</v>
      </c>
      <c r="E1685" s="9" t="str">
        <f>_xlfn.XLOOKUP(C1685, Content!A:A, Content!D:D, "NONE")</f>
        <v>Horror</v>
      </c>
    </row>
    <row r="1686" spans="1:5" x14ac:dyDescent="0.3">
      <c r="A1686" s="9">
        <v>10157</v>
      </c>
      <c r="B1686" s="10">
        <v>45323</v>
      </c>
      <c r="C1686" s="9" t="str">
        <v>9787b7de</v>
      </c>
      <c r="D1686" s="9" t="str">
        <f>_xlfn.XLOOKUP(C1686, Content!A:A, Content!C:C, "NONE")</f>
        <v>Tamil</v>
      </c>
      <c r="E1686" s="9" t="str">
        <f>_xlfn.XLOOKUP(C1686, Content!A:A, Content!D:D, "NONE")</f>
        <v>Documentary</v>
      </c>
    </row>
    <row r="1687" spans="1:5" x14ac:dyDescent="0.3">
      <c r="A1687" s="9">
        <v>10158</v>
      </c>
      <c r="B1687" s="10">
        <v>45170</v>
      </c>
      <c r="C1687" s="9" t="str">
        <v>1187d074</v>
      </c>
      <c r="D1687" s="9" t="str">
        <f>_xlfn.XLOOKUP(C1687, Content!A:A, Content!C:C, "NONE")</f>
        <v>English</v>
      </c>
      <c r="E1687" s="9" t="str">
        <f>_xlfn.XLOOKUP(C1687, Content!A:A, Content!D:D, "NONE")</f>
        <v>Horror</v>
      </c>
    </row>
    <row r="1688" spans="1:5" x14ac:dyDescent="0.3">
      <c r="A1688" s="9">
        <v>10158</v>
      </c>
      <c r="B1688" s="10">
        <v>45170</v>
      </c>
      <c r="C1688" s="9" t="str">
        <v>c1fb785c</v>
      </c>
      <c r="D1688" s="9" t="str">
        <f>_xlfn.XLOOKUP(C1688, Content!A:A, Content!C:C, "NONE")</f>
        <v>Malayalam</v>
      </c>
      <c r="E1688" s="9" t="str">
        <f>_xlfn.XLOOKUP(C1688, Content!A:A, Content!D:D, "NONE")</f>
        <v>Action</v>
      </c>
    </row>
    <row r="1689" spans="1:5" x14ac:dyDescent="0.3">
      <c r="A1689" s="9">
        <v>10158</v>
      </c>
      <c r="B1689" s="10">
        <v>45352</v>
      </c>
      <c r="C1689" s="9" t="str">
        <v>2f9c6d63</v>
      </c>
      <c r="D1689" s="9" t="str">
        <f>_xlfn.XLOOKUP(C1689, Content!A:A, Content!C:C, "NONE")</f>
        <v>Tamil</v>
      </c>
      <c r="E1689" s="9" t="str">
        <f>_xlfn.XLOOKUP(C1689, Content!A:A, Content!D:D, "NONE")</f>
        <v>Sci-Fi</v>
      </c>
    </row>
    <row r="1690" spans="1:5" x14ac:dyDescent="0.3">
      <c r="A1690" s="9">
        <v>10158</v>
      </c>
      <c r="B1690" s="10">
        <v>44562</v>
      </c>
      <c r="C1690" s="9" t="str">
        <v>2560b2d1</v>
      </c>
      <c r="D1690" s="9" t="str">
        <f>_xlfn.XLOOKUP(C1690, Content!A:A, Content!C:C, "NONE")</f>
        <v>Telugu</v>
      </c>
      <c r="E1690" s="9" t="str">
        <f>_xlfn.XLOOKUP(C1690, Content!A:A, Content!D:D, "NONE")</f>
        <v>Action</v>
      </c>
    </row>
    <row r="1691" spans="1:5" x14ac:dyDescent="0.3">
      <c r="A1691" s="9">
        <v>10158</v>
      </c>
      <c r="B1691" s="10">
        <v>44835</v>
      </c>
      <c r="C1691" s="9" t="str">
        <v>40e9137d</v>
      </c>
      <c r="D1691" s="9" t="str">
        <f>_xlfn.XLOOKUP(C1691, Content!A:A, Content!C:C, "NONE")</f>
        <v>Telugu</v>
      </c>
      <c r="E1691" s="9" t="str">
        <f>_xlfn.XLOOKUP(C1691, Content!A:A, Content!D:D, "NONE")</f>
        <v>Sci-Fi</v>
      </c>
    </row>
    <row r="1692" spans="1:5" x14ac:dyDescent="0.3">
      <c r="A1692" s="9">
        <v>10158</v>
      </c>
      <c r="B1692" s="10">
        <v>45292</v>
      </c>
      <c r="C1692" s="9" t="str">
        <v>7fc77e90</v>
      </c>
      <c r="D1692" s="9" t="str">
        <f>_xlfn.XLOOKUP(C1692, Content!A:A, Content!C:C, "NONE")</f>
        <v>Malayalam</v>
      </c>
      <c r="E1692" s="9" t="str">
        <f>_xlfn.XLOOKUP(C1692, Content!A:A, Content!D:D, "NONE")</f>
        <v>Romance</v>
      </c>
    </row>
    <row r="1693" spans="1:5" x14ac:dyDescent="0.3">
      <c r="A1693" s="9">
        <v>10158</v>
      </c>
      <c r="B1693" s="10">
        <v>45505</v>
      </c>
      <c r="C1693" s="9" t="str">
        <v>0be1e40e</v>
      </c>
      <c r="D1693" s="9" t="str">
        <f>_xlfn.XLOOKUP(C1693, Content!A:A, Content!C:C, "NONE")</f>
        <v>Telugu</v>
      </c>
      <c r="E1693" s="9" t="str">
        <f>_xlfn.XLOOKUP(C1693, Content!A:A, Content!D:D, "NONE")</f>
        <v>Drama</v>
      </c>
    </row>
    <row r="1694" spans="1:5" x14ac:dyDescent="0.3">
      <c r="A1694" s="9">
        <v>10158</v>
      </c>
      <c r="B1694" s="10">
        <v>45261</v>
      </c>
      <c r="C1694" s="9" t="str">
        <v>fda707e0</v>
      </c>
      <c r="D1694" s="9" t="str">
        <f>_xlfn.XLOOKUP(C1694, Content!A:A, Content!C:C, "NONE")</f>
        <v>Tamil</v>
      </c>
      <c r="E1694" s="9" t="str">
        <f>_xlfn.XLOOKUP(C1694, Content!A:A, Content!D:D, "NONE")</f>
        <v>Documentary</v>
      </c>
    </row>
    <row r="1695" spans="1:5" x14ac:dyDescent="0.3">
      <c r="A1695" s="9">
        <v>10159</v>
      </c>
      <c r="B1695" s="10">
        <v>45108</v>
      </c>
      <c r="C1695" s="9" t="str">
        <v>18110fb2</v>
      </c>
      <c r="D1695" s="9" t="str">
        <f>_xlfn.XLOOKUP(C1695, Content!A:A, Content!C:C, "NONE")</f>
        <v>Telugu</v>
      </c>
      <c r="E1695" s="9" t="str">
        <f>_xlfn.XLOOKUP(C1695, Content!A:A, Content!D:D, "NONE")</f>
        <v>Romance</v>
      </c>
    </row>
    <row r="1696" spans="1:5" x14ac:dyDescent="0.3">
      <c r="A1696" s="9">
        <v>10159</v>
      </c>
      <c r="B1696" s="10">
        <v>44805</v>
      </c>
      <c r="C1696" s="9" t="str">
        <v>fe8686d0</v>
      </c>
      <c r="D1696" s="9" t="str">
        <f>_xlfn.XLOOKUP(C1696, Content!A:A, Content!C:C, "NONE")</f>
        <v>Telugu</v>
      </c>
      <c r="E1696" s="9" t="str">
        <f>_xlfn.XLOOKUP(C1696, Content!A:A, Content!D:D, "NONE")</f>
        <v>Horror</v>
      </c>
    </row>
    <row r="1697" spans="1:5" x14ac:dyDescent="0.3">
      <c r="A1697" s="9">
        <v>10159</v>
      </c>
      <c r="B1697" s="10">
        <v>44958</v>
      </c>
      <c r="C1697" s="9" t="str">
        <v>c9f9dfdb</v>
      </c>
      <c r="D1697" s="9" t="str">
        <f>_xlfn.XLOOKUP(C1697, Content!A:A, Content!C:C, "NONE")</f>
        <v>Kannada</v>
      </c>
      <c r="E1697" s="9" t="str">
        <f>_xlfn.XLOOKUP(C1697, Content!A:A, Content!D:D, "NONE")</f>
        <v>Horror</v>
      </c>
    </row>
    <row r="1698" spans="1:5" x14ac:dyDescent="0.3">
      <c r="A1698" s="9">
        <v>10159</v>
      </c>
      <c r="B1698" s="10">
        <v>45323</v>
      </c>
      <c r="C1698" s="9" t="str">
        <v>3abe3a47</v>
      </c>
      <c r="D1698" s="9" t="str">
        <f>_xlfn.XLOOKUP(C1698, Content!A:A, Content!C:C, "NONE")</f>
        <v>English</v>
      </c>
      <c r="E1698" s="9" t="str">
        <f>_xlfn.XLOOKUP(C1698, Content!A:A, Content!D:D, "NONE")</f>
        <v>Romance</v>
      </c>
    </row>
    <row r="1699" spans="1:5" x14ac:dyDescent="0.3">
      <c r="A1699" s="9">
        <v>10159</v>
      </c>
      <c r="B1699" s="10">
        <v>45078</v>
      </c>
      <c r="C1699" s="9" t="str">
        <v>607da286</v>
      </c>
      <c r="D1699" s="9" t="str">
        <f>_xlfn.XLOOKUP(C1699, Content!A:A, Content!C:C, "NONE")</f>
        <v>Kannada</v>
      </c>
      <c r="E1699" s="9" t="str">
        <f>_xlfn.XLOOKUP(C1699, Content!A:A, Content!D:D, "NONE")</f>
        <v>Drama</v>
      </c>
    </row>
    <row r="1700" spans="1:5" x14ac:dyDescent="0.3">
      <c r="A1700" s="9">
        <v>10159</v>
      </c>
      <c r="B1700" s="10">
        <v>45597</v>
      </c>
      <c r="C1700" s="9" t="str">
        <v>f83fb848</v>
      </c>
      <c r="D1700" s="9" t="str">
        <f>_xlfn.XLOOKUP(C1700, Content!A:A, Content!C:C, "NONE")</f>
        <v>Malayalam</v>
      </c>
      <c r="E1700" s="9" t="str">
        <f>_xlfn.XLOOKUP(C1700, Content!A:A, Content!D:D, "NONE")</f>
        <v>Sci-Fi</v>
      </c>
    </row>
    <row r="1701" spans="1:5" x14ac:dyDescent="0.3">
      <c r="A1701" s="9">
        <v>10159</v>
      </c>
      <c r="B1701" s="10">
        <v>45444</v>
      </c>
      <c r="C1701" s="9" t="str">
        <v>872a4423</v>
      </c>
      <c r="D1701" s="9" t="str">
        <f>_xlfn.XLOOKUP(C1701, Content!A:A, Content!C:C, "NONE")</f>
        <v>Hindi</v>
      </c>
      <c r="E1701" s="9" t="str">
        <f>_xlfn.XLOOKUP(C1701, Content!A:A, Content!D:D, "NONE")</f>
        <v>Horror</v>
      </c>
    </row>
    <row r="1702" spans="1:5" x14ac:dyDescent="0.3">
      <c r="A1702" s="9">
        <v>10159</v>
      </c>
      <c r="B1702" s="10">
        <v>45108</v>
      </c>
      <c r="C1702" s="9" t="str">
        <v>d71466ea</v>
      </c>
      <c r="D1702" s="9" t="str">
        <f>_xlfn.XLOOKUP(C1702, Content!A:A, Content!C:C, "NONE")</f>
        <v>Malayalam</v>
      </c>
      <c r="E1702" s="9" t="str">
        <f>_xlfn.XLOOKUP(C1702, Content!A:A, Content!D:D, "NONE")</f>
        <v>Comedy</v>
      </c>
    </row>
    <row r="1703" spans="1:5" x14ac:dyDescent="0.3">
      <c r="A1703" s="9">
        <v>10159</v>
      </c>
      <c r="B1703" s="10">
        <v>44896</v>
      </c>
      <c r="C1703" s="9" t="str">
        <v>c1fb785c</v>
      </c>
      <c r="D1703" s="9" t="str">
        <f>_xlfn.XLOOKUP(C1703, Content!A:A, Content!C:C, "NONE")</f>
        <v>Malayalam</v>
      </c>
      <c r="E1703" s="9" t="str">
        <f>_xlfn.XLOOKUP(C1703, Content!A:A, Content!D:D, "NONE")</f>
        <v>Action</v>
      </c>
    </row>
    <row r="1704" spans="1:5" x14ac:dyDescent="0.3">
      <c r="A1704" s="9">
        <v>10159</v>
      </c>
      <c r="B1704" s="10">
        <v>45352</v>
      </c>
      <c r="C1704" s="9" t="str">
        <v>7e543bc4</v>
      </c>
      <c r="D1704" s="9" t="str">
        <f>_xlfn.XLOOKUP(C1704, Content!A:A, Content!C:C, "NONE")</f>
        <v>Malayalam</v>
      </c>
      <c r="E1704" s="9" t="str">
        <f>_xlfn.XLOOKUP(C1704, Content!A:A, Content!D:D, "NONE")</f>
        <v>Drama</v>
      </c>
    </row>
    <row r="1705" spans="1:5" x14ac:dyDescent="0.3">
      <c r="A1705" s="9">
        <v>10159</v>
      </c>
      <c r="B1705" s="10">
        <v>45536</v>
      </c>
      <c r="C1705" s="9" t="str">
        <v>1187d074</v>
      </c>
      <c r="D1705" s="9" t="str">
        <f>_xlfn.XLOOKUP(C1705, Content!A:A, Content!C:C, "NONE")</f>
        <v>English</v>
      </c>
      <c r="E1705" s="9" t="str">
        <f>_xlfn.XLOOKUP(C1705, Content!A:A, Content!D:D, "NONE")</f>
        <v>Horror</v>
      </c>
    </row>
    <row r="1706" spans="1:5" x14ac:dyDescent="0.3">
      <c r="A1706" s="9">
        <v>10159</v>
      </c>
      <c r="B1706" s="10">
        <v>45170</v>
      </c>
      <c r="C1706" s="9" t="str">
        <v>92becfc7</v>
      </c>
      <c r="D1706" s="9" t="str">
        <f>_xlfn.XLOOKUP(C1706, Content!A:A, Content!C:C, "NONE")</f>
        <v>Hindi</v>
      </c>
      <c r="E1706" s="9" t="str">
        <f>_xlfn.XLOOKUP(C1706, Content!A:A, Content!D:D, "NONE")</f>
        <v>Sci-Fi</v>
      </c>
    </row>
    <row r="1707" spans="1:5" x14ac:dyDescent="0.3">
      <c r="A1707" s="9">
        <v>10160</v>
      </c>
      <c r="B1707" s="10">
        <v>45474</v>
      </c>
      <c r="C1707" s="9" t="str">
        <v>39c8c16a</v>
      </c>
      <c r="D1707" s="9" t="str">
        <f>_xlfn.XLOOKUP(C1707, Content!A:A, Content!C:C, "NONE")</f>
        <v>Malayalam</v>
      </c>
      <c r="E1707" s="9" t="str">
        <f>_xlfn.XLOOKUP(C1707, Content!A:A, Content!D:D, "NONE")</f>
        <v>Drama</v>
      </c>
    </row>
    <row r="1708" spans="1:5" x14ac:dyDescent="0.3">
      <c r="A1708" s="9">
        <v>10160</v>
      </c>
      <c r="B1708" s="10">
        <v>44593</v>
      </c>
      <c r="C1708" s="9" t="str">
        <v>e9c2f251</v>
      </c>
      <c r="D1708" s="9" t="str">
        <f>_xlfn.XLOOKUP(C1708, Content!A:A, Content!C:C, "NONE")</f>
        <v>Telugu</v>
      </c>
      <c r="E1708" s="9" t="str">
        <f>_xlfn.XLOOKUP(C1708, Content!A:A, Content!D:D, "NONE")</f>
        <v>Sci-Fi</v>
      </c>
    </row>
    <row r="1709" spans="1:5" x14ac:dyDescent="0.3">
      <c r="A1709" s="9">
        <v>10160</v>
      </c>
      <c r="B1709" s="10">
        <v>45413</v>
      </c>
      <c r="C1709" s="9" t="str">
        <v>1187d074</v>
      </c>
      <c r="D1709" s="9" t="str">
        <f>_xlfn.XLOOKUP(C1709, Content!A:A, Content!C:C, "NONE")</f>
        <v>English</v>
      </c>
      <c r="E1709" s="9" t="str">
        <f>_xlfn.XLOOKUP(C1709, Content!A:A, Content!D:D, "NONE")</f>
        <v>Horror</v>
      </c>
    </row>
    <row r="1710" spans="1:5" x14ac:dyDescent="0.3">
      <c r="A1710" s="9">
        <v>10160</v>
      </c>
      <c r="B1710" s="10">
        <v>45200</v>
      </c>
      <c r="C1710" s="9" t="str">
        <v>75fa1246</v>
      </c>
      <c r="D1710" s="9" t="str">
        <f>_xlfn.XLOOKUP(C1710, Content!A:A, Content!C:C, "NONE")</f>
        <v>Tamil</v>
      </c>
      <c r="E1710" s="9" t="str">
        <f>_xlfn.XLOOKUP(C1710, Content!A:A, Content!D:D, "NONE")</f>
        <v>Documentary</v>
      </c>
    </row>
    <row r="1711" spans="1:5" x14ac:dyDescent="0.3">
      <c r="A1711" s="9">
        <v>10160</v>
      </c>
      <c r="B1711" s="10">
        <v>44621</v>
      </c>
      <c r="C1711" s="9" t="str">
        <v>fda707e0</v>
      </c>
      <c r="D1711" s="9" t="str">
        <f>_xlfn.XLOOKUP(C1711, Content!A:A, Content!C:C, "NONE")</f>
        <v>Tamil</v>
      </c>
      <c r="E1711" s="9" t="str">
        <f>_xlfn.XLOOKUP(C1711, Content!A:A, Content!D:D, "NONE")</f>
        <v>Documentary</v>
      </c>
    </row>
    <row r="1712" spans="1:5" x14ac:dyDescent="0.3">
      <c r="A1712" s="9">
        <v>10160</v>
      </c>
      <c r="B1712" s="10">
        <v>45352</v>
      </c>
      <c r="C1712" s="9" t="str">
        <v>cc9d9893</v>
      </c>
      <c r="D1712" s="9" t="str">
        <f>_xlfn.XLOOKUP(C1712, Content!A:A, Content!C:C, "NONE")</f>
        <v>Malayalam</v>
      </c>
      <c r="E1712" s="9" t="str">
        <f>_xlfn.XLOOKUP(C1712, Content!A:A, Content!D:D, "NONE")</f>
        <v>Action</v>
      </c>
    </row>
    <row r="1713" spans="1:5" x14ac:dyDescent="0.3">
      <c r="A1713" s="9">
        <v>10160</v>
      </c>
      <c r="B1713" s="10">
        <v>45474</v>
      </c>
      <c r="C1713" s="9" t="str">
        <v>618d5c47</v>
      </c>
      <c r="D1713" s="9" t="str">
        <f>_xlfn.XLOOKUP(C1713, Content!A:A, Content!C:C, "NONE")</f>
        <v>Hindi</v>
      </c>
      <c r="E1713" s="9" t="str">
        <f>_xlfn.XLOOKUP(C1713, Content!A:A, Content!D:D, "NONE")</f>
        <v>Documentary</v>
      </c>
    </row>
    <row r="1714" spans="1:5" x14ac:dyDescent="0.3">
      <c r="A1714" s="9">
        <v>10160</v>
      </c>
      <c r="B1714" s="10">
        <v>45323</v>
      </c>
      <c r="C1714" s="9" t="str">
        <v>d6e6f4af</v>
      </c>
      <c r="D1714" s="9" t="str">
        <f>_xlfn.XLOOKUP(C1714, Content!A:A, Content!C:C, "NONE")</f>
        <v>Malayalam</v>
      </c>
      <c r="E1714" s="9" t="str">
        <f>_xlfn.XLOOKUP(C1714, Content!A:A, Content!D:D, "NONE")</f>
        <v>Action</v>
      </c>
    </row>
    <row r="1715" spans="1:5" x14ac:dyDescent="0.3">
      <c r="A1715" s="9">
        <v>10160</v>
      </c>
      <c r="B1715" s="10">
        <v>44835</v>
      </c>
      <c r="C1715" s="9" t="str">
        <v>10101146</v>
      </c>
      <c r="D1715" s="9" t="str">
        <f>_xlfn.XLOOKUP(C1715, Content!A:A, Content!C:C, "NONE")</f>
        <v>Telugu</v>
      </c>
      <c r="E1715" s="9" t="str">
        <f>_xlfn.XLOOKUP(C1715, Content!A:A, Content!D:D, "NONE")</f>
        <v>Comedy</v>
      </c>
    </row>
    <row r="1716" spans="1:5" x14ac:dyDescent="0.3">
      <c r="A1716" s="9">
        <v>10160</v>
      </c>
      <c r="B1716" s="10">
        <v>45352</v>
      </c>
      <c r="C1716" s="9" t="str">
        <v>2888a95e</v>
      </c>
      <c r="D1716" s="9" t="str">
        <f>_xlfn.XLOOKUP(C1716, Content!A:A, Content!C:C, "NONE")</f>
        <v>Tamil</v>
      </c>
      <c r="E1716" s="9" t="str">
        <f>_xlfn.XLOOKUP(C1716, Content!A:A, Content!D:D, "NONE")</f>
        <v>Documentary</v>
      </c>
    </row>
    <row r="1717" spans="1:5" x14ac:dyDescent="0.3">
      <c r="A1717" s="9">
        <v>10160</v>
      </c>
      <c r="B1717" s="10">
        <v>45047</v>
      </c>
      <c r="C1717" s="9" t="str">
        <v>6cec19a5</v>
      </c>
      <c r="D1717" s="9" t="str">
        <f>_xlfn.XLOOKUP(C1717, Content!A:A, Content!C:C, "NONE")</f>
        <v>Malayalam</v>
      </c>
      <c r="E1717" s="9" t="str">
        <f>_xlfn.XLOOKUP(C1717, Content!A:A, Content!D:D, "NONE")</f>
        <v>Drama</v>
      </c>
    </row>
    <row r="1718" spans="1:5" x14ac:dyDescent="0.3">
      <c r="A1718" s="9">
        <v>10160</v>
      </c>
      <c r="B1718" s="10">
        <v>45505</v>
      </c>
      <c r="C1718" s="9" t="str">
        <v>b142e834</v>
      </c>
      <c r="D1718" s="9" t="str">
        <f>_xlfn.XLOOKUP(C1718, Content!A:A, Content!C:C, "NONE")</f>
        <v>Hindi</v>
      </c>
      <c r="E1718" s="9" t="str">
        <f>_xlfn.XLOOKUP(C1718, Content!A:A, Content!D:D, "NONE")</f>
        <v>Documentary</v>
      </c>
    </row>
    <row r="1719" spans="1:5" x14ac:dyDescent="0.3">
      <c r="A1719" s="9">
        <v>10160</v>
      </c>
      <c r="B1719" s="10">
        <v>45413</v>
      </c>
      <c r="C1719" s="9" t="str">
        <v>5988d89d</v>
      </c>
      <c r="D1719" s="9" t="str">
        <f>_xlfn.XLOOKUP(C1719, Content!A:A, Content!C:C, "NONE")</f>
        <v>Hindi</v>
      </c>
      <c r="E1719" s="9" t="str">
        <f>_xlfn.XLOOKUP(C1719, Content!A:A, Content!D:D, "NONE")</f>
        <v>Sci-Fi</v>
      </c>
    </row>
    <row r="1720" spans="1:5" x14ac:dyDescent="0.3">
      <c r="A1720" s="9">
        <v>10160</v>
      </c>
      <c r="B1720" s="10">
        <v>44621</v>
      </c>
      <c r="C1720" s="9" t="str">
        <v>40fb817f</v>
      </c>
      <c r="D1720" s="9" t="str">
        <f>_xlfn.XLOOKUP(C1720, Content!A:A, Content!C:C, "NONE")</f>
        <v>Kannada</v>
      </c>
      <c r="E1720" s="9" t="str">
        <f>_xlfn.XLOOKUP(C1720, Content!A:A, Content!D:D, "NONE")</f>
        <v>Thriller</v>
      </c>
    </row>
    <row r="1721" spans="1:5" x14ac:dyDescent="0.3">
      <c r="A1721" s="9">
        <v>10160</v>
      </c>
      <c r="B1721" s="10">
        <v>44986</v>
      </c>
      <c r="C1721" s="9" t="str">
        <v>34ac25b9</v>
      </c>
      <c r="D1721" s="9" t="str">
        <f>_xlfn.XLOOKUP(C1721, Content!A:A, Content!C:C, "NONE")</f>
        <v>Kannada</v>
      </c>
      <c r="E1721" s="9" t="str">
        <f>_xlfn.XLOOKUP(C1721, Content!A:A, Content!D:D, "NONE")</f>
        <v>Documentary</v>
      </c>
    </row>
    <row r="1722" spans="1:5" x14ac:dyDescent="0.3">
      <c r="A1722" s="9">
        <v>10161</v>
      </c>
      <c r="B1722" s="10">
        <v>44835</v>
      </c>
      <c r="C1722" s="9" t="str">
        <v>f72d44e6</v>
      </c>
      <c r="D1722" s="9" t="str">
        <f>_xlfn.XLOOKUP(C1722, Content!A:A, Content!C:C, "NONE")</f>
        <v>Malayalam</v>
      </c>
      <c r="E1722" s="9" t="str">
        <f>_xlfn.XLOOKUP(C1722, Content!A:A, Content!D:D, "NONE")</f>
        <v>Horror</v>
      </c>
    </row>
    <row r="1723" spans="1:5" x14ac:dyDescent="0.3">
      <c r="A1723" s="9">
        <v>10161</v>
      </c>
      <c r="B1723" s="10">
        <v>45047</v>
      </c>
      <c r="C1723" s="9" t="str">
        <v>6cec19a5</v>
      </c>
      <c r="D1723" s="9" t="str">
        <f>_xlfn.XLOOKUP(C1723, Content!A:A, Content!C:C, "NONE")</f>
        <v>Malayalam</v>
      </c>
      <c r="E1723" s="9" t="str">
        <f>_xlfn.XLOOKUP(C1723, Content!A:A, Content!D:D, "NONE")</f>
        <v>Drama</v>
      </c>
    </row>
    <row r="1724" spans="1:5" x14ac:dyDescent="0.3">
      <c r="A1724" s="9">
        <v>10161</v>
      </c>
      <c r="B1724" s="10">
        <v>44562</v>
      </c>
      <c r="C1724" s="9" t="str">
        <v>872a4423</v>
      </c>
      <c r="D1724" s="9" t="str">
        <f>_xlfn.XLOOKUP(C1724, Content!A:A, Content!C:C, "NONE")</f>
        <v>Hindi</v>
      </c>
      <c r="E1724" s="9" t="str">
        <f>_xlfn.XLOOKUP(C1724, Content!A:A, Content!D:D, "NONE")</f>
        <v>Horror</v>
      </c>
    </row>
    <row r="1725" spans="1:5" x14ac:dyDescent="0.3">
      <c r="A1725" s="9">
        <v>10161</v>
      </c>
      <c r="B1725" s="10">
        <v>44866</v>
      </c>
      <c r="C1725" s="9" t="str">
        <v>b06fbc58</v>
      </c>
      <c r="D1725" s="9" t="str">
        <f>_xlfn.XLOOKUP(C1725, Content!A:A, Content!C:C, "NONE")</f>
        <v>Telugu</v>
      </c>
      <c r="E1725" s="9" t="str">
        <f>_xlfn.XLOOKUP(C1725, Content!A:A, Content!D:D, "NONE")</f>
        <v>Horror</v>
      </c>
    </row>
    <row r="1726" spans="1:5" x14ac:dyDescent="0.3">
      <c r="A1726" s="9">
        <v>10161</v>
      </c>
      <c r="B1726" s="10">
        <v>45566</v>
      </c>
      <c r="C1726" s="9" t="str">
        <v>c5c4fdf9</v>
      </c>
      <c r="D1726" s="9" t="str">
        <f>_xlfn.XLOOKUP(C1726, Content!A:A, Content!C:C, "NONE")</f>
        <v>Telugu</v>
      </c>
      <c r="E1726" s="9" t="str">
        <f>_xlfn.XLOOKUP(C1726, Content!A:A, Content!D:D, "NONE")</f>
        <v>Sci-Fi</v>
      </c>
    </row>
    <row r="1727" spans="1:5" x14ac:dyDescent="0.3">
      <c r="A1727" s="9">
        <v>10161</v>
      </c>
      <c r="B1727" s="10">
        <v>45474</v>
      </c>
      <c r="C1727" s="9" t="str">
        <v>e2949854</v>
      </c>
      <c r="D1727" s="9" t="str">
        <f>_xlfn.XLOOKUP(C1727, Content!A:A, Content!C:C, "NONE")</f>
        <v>Malayalam</v>
      </c>
      <c r="E1727" s="9" t="str">
        <f>_xlfn.XLOOKUP(C1727, Content!A:A, Content!D:D, "NONE")</f>
        <v>Documentary</v>
      </c>
    </row>
    <row r="1728" spans="1:5" x14ac:dyDescent="0.3">
      <c r="A1728" s="9">
        <v>10161</v>
      </c>
      <c r="B1728" s="10">
        <v>44682</v>
      </c>
      <c r="C1728" s="9" t="str">
        <v>7fd28e87</v>
      </c>
      <c r="D1728" s="9" t="str">
        <f>_xlfn.XLOOKUP(C1728, Content!A:A, Content!C:C, "NONE")</f>
        <v>Malayalam</v>
      </c>
      <c r="E1728" s="9" t="str">
        <f>_xlfn.XLOOKUP(C1728, Content!A:A, Content!D:D, "NONE")</f>
        <v>Romance</v>
      </c>
    </row>
    <row r="1729" spans="1:5" x14ac:dyDescent="0.3">
      <c r="A1729" s="9">
        <v>10161</v>
      </c>
      <c r="B1729" s="10">
        <v>44835</v>
      </c>
      <c r="C1729" s="9" t="str">
        <v>cc777b0c</v>
      </c>
      <c r="D1729" s="9" t="str">
        <f>_xlfn.XLOOKUP(C1729, Content!A:A, Content!C:C, "NONE")</f>
        <v>Hindi</v>
      </c>
      <c r="E1729" s="9" t="str">
        <f>_xlfn.XLOOKUP(C1729, Content!A:A, Content!D:D, "NONE")</f>
        <v>Thriller</v>
      </c>
    </row>
    <row r="1730" spans="1:5" x14ac:dyDescent="0.3">
      <c r="A1730" s="9">
        <v>10161</v>
      </c>
      <c r="B1730" s="10">
        <v>44927</v>
      </c>
      <c r="C1730" s="9" t="str">
        <v>2fa395f5</v>
      </c>
      <c r="D1730" s="9" t="str">
        <f>_xlfn.XLOOKUP(C1730, Content!A:A, Content!C:C, "NONE")</f>
        <v>Telugu</v>
      </c>
      <c r="E1730" s="9" t="str">
        <f>_xlfn.XLOOKUP(C1730, Content!A:A, Content!D:D, "NONE")</f>
        <v>Action</v>
      </c>
    </row>
    <row r="1731" spans="1:5" x14ac:dyDescent="0.3">
      <c r="A1731" s="9">
        <v>10162</v>
      </c>
      <c r="B1731" s="10">
        <v>45200</v>
      </c>
      <c r="C1731" s="9" t="str">
        <v>5833d4f3</v>
      </c>
      <c r="D1731" s="9" t="str">
        <f>_xlfn.XLOOKUP(C1731, Content!A:A, Content!C:C, "NONE")</f>
        <v>Malayalam</v>
      </c>
      <c r="E1731" s="9" t="str">
        <f>_xlfn.XLOOKUP(C1731, Content!A:A, Content!D:D, "NONE")</f>
        <v>Horror</v>
      </c>
    </row>
    <row r="1732" spans="1:5" x14ac:dyDescent="0.3">
      <c r="A1732" s="9">
        <v>10162</v>
      </c>
      <c r="B1732" s="10">
        <v>45413</v>
      </c>
      <c r="C1732" s="9" t="str">
        <v>a4c168f1</v>
      </c>
      <c r="D1732" s="9" t="str">
        <f>_xlfn.XLOOKUP(C1732, Content!A:A, Content!C:C, "NONE")</f>
        <v>Telugu</v>
      </c>
      <c r="E1732" s="9" t="str">
        <f>_xlfn.XLOOKUP(C1732, Content!A:A, Content!D:D, "NONE")</f>
        <v>Drama</v>
      </c>
    </row>
    <row r="1733" spans="1:5" x14ac:dyDescent="0.3">
      <c r="A1733" s="9">
        <v>10162</v>
      </c>
      <c r="B1733" s="10">
        <v>44896</v>
      </c>
      <c r="C1733" s="9" t="str">
        <v>9787b7de</v>
      </c>
      <c r="D1733" s="9" t="str">
        <f>_xlfn.XLOOKUP(C1733, Content!A:A, Content!C:C, "NONE")</f>
        <v>Tamil</v>
      </c>
      <c r="E1733" s="9" t="str">
        <f>_xlfn.XLOOKUP(C1733, Content!A:A, Content!D:D, "NONE")</f>
        <v>Documentary</v>
      </c>
    </row>
    <row r="1734" spans="1:5" x14ac:dyDescent="0.3">
      <c r="A1734" s="9">
        <v>10162</v>
      </c>
      <c r="B1734" s="10">
        <v>44896</v>
      </c>
      <c r="C1734" s="9" t="str">
        <v>586db896</v>
      </c>
      <c r="D1734" s="9" t="str">
        <f>_xlfn.XLOOKUP(C1734, Content!A:A, Content!C:C, "NONE")</f>
        <v>Tamil</v>
      </c>
      <c r="E1734" s="9" t="str">
        <f>_xlfn.XLOOKUP(C1734, Content!A:A, Content!D:D, "NONE")</f>
        <v>Sci-Fi</v>
      </c>
    </row>
    <row r="1735" spans="1:5" x14ac:dyDescent="0.3">
      <c r="A1735" s="9">
        <v>10162</v>
      </c>
      <c r="B1735" s="10">
        <v>44713</v>
      </c>
      <c r="C1735" s="9" t="str">
        <v>7495495f</v>
      </c>
      <c r="D1735" s="9" t="str">
        <f>_xlfn.XLOOKUP(C1735, Content!A:A, Content!C:C, "NONE")</f>
        <v>Malayalam</v>
      </c>
      <c r="E1735" s="9" t="str">
        <f>_xlfn.XLOOKUP(C1735, Content!A:A, Content!D:D, "NONE")</f>
        <v>Horror</v>
      </c>
    </row>
    <row r="1736" spans="1:5" x14ac:dyDescent="0.3">
      <c r="A1736" s="9">
        <v>10162</v>
      </c>
      <c r="B1736" s="10">
        <v>44958</v>
      </c>
      <c r="C1736" s="9" t="str">
        <v>4130ea10</v>
      </c>
      <c r="D1736" s="9" t="str">
        <f>_xlfn.XLOOKUP(C1736, Content!A:A, Content!C:C, "NONE")</f>
        <v>Kannada</v>
      </c>
      <c r="E1736" s="9" t="str">
        <f>_xlfn.XLOOKUP(C1736, Content!A:A, Content!D:D, "NONE")</f>
        <v>Horror</v>
      </c>
    </row>
    <row r="1737" spans="1:5" x14ac:dyDescent="0.3">
      <c r="A1737" s="9">
        <v>10162</v>
      </c>
      <c r="B1737" s="10">
        <v>45444</v>
      </c>
      <c r="C1737" s="9" t="str">
        <v>4cfd0dd8</v>
      </c>
      <c r="D1737" s="9" t="str">
        <f>_xlfn.XLOOKUP(C1737, Content!A:A, Content!C:C, "NONE")</f>
        <v>Kannada</v>
      </c>
      <c r="E1737" s="9" t="str">
        <f>_xlfn.XLOOKUP(C1737, Content!A:A, Content!D:D, "NONE")</f>
        <v>Documentary</v>
      </c>
    </row>
    <row r="1738" spans="1:5" x14ac:dyDescent="0.3">
      <c r="A1738" s="9">
        <v>10162</v>
      </c>
      <c r="B1738" s="10">
        <v>44682</v>
      </c>
      <c r="C1738" s="9" t="str">
        <v>67b09f1b</v>
      </c>
      <c r="D1738" s="9" t="str">
        <f>_xlfn.XLOOKUP(C1738, Content!A:A, Content!C:C, "NONE")</f>
        <v>English</v>
      </c>
      <c r="E1738" s="9" t="str">
        <f>_xlfn.XLOOKUP(C1738, Content!A:A, Content!D:D, "NONE")</f>
        <v>Horror</v>
      </c>
    </row>
    <row r="1739" spans="1:5" x14ac:dyDescent="0.3">
      <c r="A1739" s="9">
        <v>10163</v>
      </c>
      <c r="B1739" s="10">
        <v>44774</v>
      </c>
      <c r="C1739" s="9" t="str">
        <v>a4c168f1</v>
      </c>
      <c r="D1739" s="9" t="str">
        <f>_xlfn.XLOOKUP(C1739, Content!A:A, Content!C:C, "NONE")</f>
        <v>Telugu</v>
      </c>
      <c r="E1739" s="9" t="str">
        <f>_xlfn.XLOOKUP(C1739, Content!A:A, Content!D:D, "NONE")</f>
        <v>Drama</v>
      </c>
    </row>
    <row r="1740" spans="1:5" x14ac:dyDescent="0.3">
      <c r="A1740" s="9">
        <v>10163</v>
      </c>
      <c r="B1740" s="10">
        <v>45444</v>
      </c>
      <c r="C1740" s="9" t="str">
        <v>67b09f1b</v>
      </c>
      <c r="D1740" s="9" t="str">
        <f>_xlfn.XLOOKUP(C1740, Content!A:A, Content!C:C, "NONE")</f>
        <v>English</v>
      </c>
      <c r="E1740" s="9" t="str">
        <f>_xlfn.XLOOKUP(C1740, Content!A:A, Content!D:D, "NONE")</f>
        <v>Horror</v>
      </c>
    </row>
    <row r="1741" spans="1:5" x14ac:dyDescent="0.3">
      <c r="A1741" s="9">
        <v>10163</v>
      </c>
      <c r="B1741" s="10">
        <v>44896</v>
      </c>
      <c r="C1741" s="9" t="str">
        <v>9767fb4f</v>
      </c>
      <c r="D1741" s="9" t="str">
        <f>_xlfn.XLOOKUP(C1741, Content!A:A, Content!C:C, "NONE")</f>
        <v>Telugu</v>
      </c>
      <c r="E1741" s="9" t="str">
        <f>_xlfn.XLOOKUP(C1741, Content!A:A, Content!D:D, "NONE")</f>
        <v>Drama</v>
      </c>
    </row>
    <row r="1742" spans="1:5" x14ac:dyDescent="0.3">
      <c r="A1742" s="9">
        <v>10163</v>
      </c>
      <c r="B1742" s="10">
        <v>45139</v>
      </c>
      <c r="C1742" s="9" t="str">
        <v>e0abb092</v>
      </c>
      <c r="D1742" s="9" t="str">
        <f>_xlfn.XLOOKUP(C1742, Content!A:A, Content!C:C, "NONE")</f>
        <v>Malayalam</v>
      </c>
      <c r="E1742" s="9" t="str">
        <f>_xlfn.XLOOKUP(C1742, Content!A:A, Content!D:D, "NONE")</f>
        <v>Documentary</v>
      </c>
    </row>
    <row r="1743" spans="1:5" x14ac:dyDescent="0.3">
      <c r="A1743" s="9">
        <v>10163</v>
      </c>
      <c r="B1743" s="10">
        <v>45627</v>
      </c>
      <c r="C1743" s="9" t="str">
        <v>459528e0</v>
      </c>
      <c r="D1743" s="9" t="str">
        <f>_xlfn.XLOOKUP(C1743, Content!A:A, Content!C:C, "NONE")</f>
        <v>English</v>
      </c>
      <c r="E1743" s="9" t="str">
        <f>_xlfn.XLOOKUP(C1743, Content!A:A, Content!D:D, "NONE")</f>
        <v>Documentary</v>
      </c>
    </row>
    <row r="1744" spans="1:5" x14ac:dyDescent="0.3">
      <c r="A1744" s="9">
        <v>10163</v>
      </c>
      <c r="B1744" s="10">
        <v>45505</v>
      </c>
      <c r="C1744" s="9" t="str">
        <v>fda707e0</v>
      </c>
      <c r="D1744" s="9" t="str">
        <f>_xlfn.XLOOKUP(C1744, Content!A:A, Content!C:C, "NONE")</f>
        <v>Tamil</v>
      </c>
      <c r="E1744" s="9" t="str">
        <f>_xlfn.XLOOKUP(C1744, Content!A:A, Content!D:D, "NONE")</f>
        <v>Documentary</v>
      </c>
    </row>
    <row r="1745" spans="1:5" x14ac:dyDescent="0.3">
      <c r="A1745" s="9">
        <v>10163</v>
      </c>
      <c r="B1745" s="10">
        <v>44896</v>
      </c>
      <c r="C1745" s="9" t="str">
        <v>9452bf77</v>
      </c>
      <c r="D1745" s="9" t="str">
        <f>_xlfn.XLOOKUP(C1745, Content!A:A, Content!C:C, "NONE")</f>
        <v>English</v>
      </c>
      <c r="E1745" s="9" t="str">
        <f>_xlfn.XLOOKUP(C1745, Content!A:A, Content!D:D, "NONE")</f>
        <v>Horror</v>
      </c>
    </row>
    <row r="1746" spans="1:5" x14ac:dyDescent="0.3">
      <c r="A1746" s="9">
        <v>10163</v>
      </c>
      <c r="B1746" s="10">
        <v>45200</v>
      </c>
      <c r="C1746" s="9" t="str">
        <v>2e190b5a</v>
      </c>
      <c r="D1746" s="9" t="str">
        <f>_xlfn.XLOOKUP(C1746, Content!A:A, Content!C:C, "NONE")</f>
        <v>Tamil</v>
      </c>
      <c r="E1746" s="9" t="str">
        <f>_xlfn.XLOOKUP(C1746, Content!A:A, Content!D:D, "NONE")</f>
        <v>Drama</v>
      </c>
    </row>
    <row r="1747" spans="1:5" x14ac:dyDescent="0.3">
      <c r="A1747" s="9">
        <v>10163</v>
      </c>
      <c r="B1747" s="10">
        <v>44958</v>
      </c>
      <c r="C1747" s="9" t="str">
        <v>872a4423</v>
      </c>
      <c r="D1747" s="9" t="str">
        <f>_xlfn.XLOOKUP(C1747, Content!A:A, Content!C:C, "NONE")</f>
        <v>Hindi</v>
      </c>
      <c r="E1747" s="9" t="str">
        <f>_xlfn.XLOOKUP(C1747, Content!A:A, Content!D:D, "NONE")</f>
        <v>Horror</v>
      </c>
    </row>
    <row r="1748" spans="1:5" x14ac:dyDescent="0.3">
      <c r="A1748" s="9">
        <v>10163</v>
      </c>
      <c r="B1748" s="10">
        <v>45474</v>
      </c>
      <c r="C1748" s="9" t="str">
        <v>f1c74cb8</v>
      </c>
      <c r="D1748" s="9" t="str">
        <f>_xlfn.XLOOKUP(C1748, Content!A:A, Content!C:C, "NONE")</f>
        <v>Kannada</v>
      </c>
      <c r="E1748" s="9" t="str">
        <f>_xlfn.XLOOKUP(C1748, Content!A:A, Content!D:D, "NONE")</f>
        <v>Action</v>
      </c>
    </row>
    <row r="1749" spans="1:5" x14ac:dyDescent="0.3">
      <c r="A1749" s="9">
        <v>10163</v>
      </c>
      <c r="B1749" s="10">
        <v>44866</v>
      </c>
      <c r="C1749" s="9" t="str">
        <v>3abe3a47</v>
      </c>
      <c r="D1749" s="9" t="str">
        <f>_xlfn.XLOOKUP(C1749, Content!A:A, Content!C:C, "NONE")</f>
        <v>English</v>
      </c>
      <c r="E1749" s="9" t="str">
        <f>_xlfn.XLOOKUP(C1749, Content!A:A, Content!D:D, "NONE")</f>
        <v>Romance</v>
      </c>
    </row>
    <row r="1750" spans="1:5" x14ac:dyDescent="0.3">
      <c r="A1750" s="9">
        <v>10163</v>
      </c>
      <c r="B1750" s="10">
        <v>44866</v>
      </c>
      <c r="C1750" s="9" t="str">
        <v>d71466ea</v>
      </c>
      <c r="D1750" s="9" t="str">
        <f>_xlfn.XLOOKUP(C1750, Content!A:A, Content!C:C, "NONE")</f>
        <v>Malayalam</v>
      </c>
      <c r="E1750" s="9" t="str">
        <f>_xlfn.XLOOKUP(C1750, Content!A:A, Content!D:D, "NONE")</f>
        <v>Comedy</v>
      </c>
    </row>
    <row r="1751" spans="1:5" x14ac:dyDescent="0.3">
      <c r="A1751" s="9">
        <v>10164</v>
      </c>
      <c r="B1751" s="10">
        <v>45231</v>
      </c>
      <c r="C1751" s="9" t="str">
        <v>af4e0c6c</v>
      </c>
      <c r="D1751" s="9" t="str">
        <f>_xlfn.XLOOKUP(C1751, Content!A:A, Content!C:C, "NONE")</f>
        <v>Tamil</v>
      </c>
      <c r="E1751" s="9" t="str">
        <f>_xlfn.XLOOKUP(C1751, Content!A:A, Content!D:D, "NONE")</f>
        <v>Drama</v>
      </c>
    </row>
    <row r="1752" spans="1:5" x14ac:dyDescent="0.3">
      <c r="A1752" s="9">
        <v>10164</v>
      </c>
      <c r="B1752" s="10">
        <v>45323</v>
      </c>
      <c r="C1752" s="9" t="str">
        <v>e2949854</v>
      </c>
      <c r="D1752" s="9" t="str">
        <f>_xlfn.XLOOKUP(C1752, Content!A:A, Content!C:C, "NONE")</f>
        <v>Malayalam</v>
      </c>
      <c r="E1752" s="9" t="str">
        <f>_xlfn.XLOOKUP(C1752, Content!A:A, Content!D:D, "NONE")</f>
        <v>Documentary</v>
      </c>
    </row>
    <row r="1753" spans="1:5" x14ac:dyDescent="0.3">
      <c r="A1753" s="9">
        <v>10164</v>
      </c>
      <c r="B1753" s="10">
        <v>45231</v>
      </c>
      <c r="C1753" s="9" t="str">
        <v>2e190b5a</v>
      </c>
      <c r="D1753" s="9" t="str">
        <f>_xlfn.XLOOKUP(C1753, Content!A:A, Content!C:C, "NONE")</f>
        <v>Tamil</v>
      </c>
      <c r="E1753" s="9" t="str">
        <f>_xlfn.XLOOKUP(C1753, Content!A:A, Content!D:D, "NONE")</f>
        <v>Drama</v>
      </c>
    </row>
    <row r="1754" spans="1:5" x14ac:dyDescent="0.3">
      <c r="A1754" s="9">
        <v>10164</v>
      </c>
      <c r="B1754" s="10">
        <v>44927</v>
      </c>
      <c r="C1754" s="9" t="str">
        <v>e9c2f251</v>
      </c>
      <c r="D1754" s="9" t="str">
        <f>_xlfn.XLOOKUP(C1754, Content!A:A, Content!C:C, "NONE")</f>
        <v>Telugu</v>
      </c>
      <c r="E1754" s="9" t="str">
        <f>_xlfn.XLOOKUP(C1754, Content!A:A, Content!D:D, "NONE")</f>
        <v>Sci-Fi</v>
      </c>
    </row>
    <row r="1755" spans="1:5" x14ac:dyDescent="0.3">
      <c r="A1755" s="9">
        <v>10164</v>
      </c>
      <c r="B1755" s="10">
        <v>45170</v>
      </c>
      <c r="C1755" s="9" t="str">
        <v>ae026103</v>
      </c>
      <c r="D1755" s="9" t="str">
        <f>_xlfn.XLOOKUP(C1755, Content!A:A, Content!C:C, "NONE")</f>
        <v>Kannada</v>
      </c>
      <c r="E1755" s="9" t="str">
        <f>_xlfn.XLOOKUP(C1755, Content!A:A, Content!D:D, "NONE")</f>
        <v>Comedy</v>
      </c>
    </row>
    <row r="1756" spans="1:5" x14ac:dyDescent="0.3">
      <c r="A1756" s="9">
        <v>10164</v>
      </c>
      <c r="B1756" s="10">
        <v>44927</v>
      </c>
      <c r="C1756" s="9" t="str">
        <v>c5c4fdf9</v>
      </c>
      <c r="D1756" s="9" t="str">
        <f>_xlfn.XLOOKUP(C1756, Content!A:A, Content!C:C, "NONE")</f>
        <v>Telugu</v>
      </c>
      <c r="E1756" s="9" t="str">
        <f>_xlfn.XLOOKUP(C1756, Content!A:A, Content!D:D, "NONE")</f>
        <v>Sci-Fi</v>
      </c>
    </row>
    <row r="1757" spans="1:5" x14ac:dyDescent="0.3">
      <c r="A1757" s="9">
        <v>10164</v>
      </c>
      <c r="B1757" s="10">
        <v>44743</v>
      </c>
      <c r="C1757" s="9" t="str">
        <v>8ab4abc6</v>
      </c>
      <c r="D1757" s="9" t="str">
        <f>_xlfn.XLOOKUP(C1757, Content!A:A, Content!C:C, "NONE")</f>
        <v>Kannada</v>
      </c>
      <c r="E1757" s="9" t="str">
        <f>_xlfn.XLOOKUP(C1757, Content!A:A, Content!D:D, "NONE")</f>
        <v>Drama</v>
      </c>
    </row>
    <row r="1758" spans="1:5" x14ac:dyDescent="0.3">
      <c r="A1758" s="9">
        <v>10164</v>
      </c>
      <c r="B1758" s="10">
        <v>45474</v>
      </c>
      <c r="C1758" s="9" t="str">
        <v>8ce0be18</v>
      </c>
      <c r="D1758" s="9" t="str">
        <f>_xlfn.XLOOKUP(C1758, Content!A:A, Content!C:C, "NONE")</f>
        <v>Telugu</v>
      </c>
      <c r="E1758" s="9" t="str">
        <f>_xlfn.XLOOKUP(C1758, Content!A:A, Content!D:D, "NONE")</f>
        <v>Horror</v>
      </c>
    </row>
    <row r="1759" spans="1:5" x14ac:dyDescent="0.3">
      <c r="A1759" s="9">
        <v>10165</v>
      </c>
      <c r="B1759" s="10">
        <v>44682</v>
      </c>
      <c r="C1759" s="9" t="str">
        <v>e0abb092</v>
      </c>
      <c r="D1759" s="9" t="str">
        <f>_xlfn.XLOOKUP(C1759, Content!A:A, Content!C:C, "NONE")</f>
        <v>Malayalam</v>
      </c>
      <c r="E1759" s="9" t="str">
        <f>_xlfn.XLOOKUP(C1759, Content!A:A, Content!D:D, "NONE")</f>
        <v>Documentary</v>
      </c>
    </row>
    <row r="1760" spans="1:5" x14ac:dyDescent="0.3">
      <c r="A1760" s="9">
        <v>10165</v>
      </c>
      <c r="B1760" s="10">
        <v>45139</v>
      </c>
      <c r="C1760" s="9" t="str">
        <v>5c52d1ad</v>
      </c>
      <c r="D1760" s="9" t="str">
        <f>_xlfn.XLOOKUP(C1760, Content!A:A, Content!C:C, "NONE")</f>
        <v>Telugu</v>
      </c>
      <c r="E1760" s="9" t="str">
        <f>_xlfn.XLOOKUP(C1760, Content!A:A, Content!D:D, "NONE")</f>
        <v>Comedy</v>
      </c>
    </row>
    <row r="1761" spans="1:5" x14ac:dyDescent="0.3">
      <c r="A1761" s="9">
        <v>10165</v>
      </c>
      <c r="B1761" s="10">
        <v>45170</v>
      </c>
      <c r="C1761" s="9" t="str">
        <v>044707f1</v>
      </c>
      <c r="D1761" s="9" t="str">
        <f>_xlfn.XLOOKUP(C1761, Content!A:A, Content!C:C, "NONE")</f>
        <v>Kannada</v>
      </c>
      <c r="E1761" s="9" t="str">
        <f>_xlfn.XLOOKUP(C1761, Content!A:A, Content!D:D, "NONE")</f>
        <v>Action</v>
      </c>
    </row>
    <row r="1762" spans="1:5" x14ac:dyDescent="0.3">
      <c r="A1762" s="9">
        <v>10165</v>
      </c>
      <c r="B1762" s="10">
        <v>44805</v>
      </c>
      <c r="C1762" s="9" t="str">
        <v>67b09f1b</v>
      </c>
      <c r="D1762" s="9" t="str">
        <f>_xlfn.XLOOKUP(C1762, Content!A:A, Content!C:C, "NONE")</f>
        <v>English</v>
      </c>
      <c r="E1762" s="9" t="str">
        <f>_xlfn.XLOOKUP(C1762, Content!A:A, Content!D:D, "NONE")</f>
        <v>Horror</v>
      </c>
    </row>
    <row r="1763" spans="1:5" x14ac:dyDescent="0.3">
      <c r="A1763" s="9">
        <v>10165</v>
      </c>
      <c r="B1763" s="10">
        <v>44896</v>
      </c>
      <c r="C1763" s="9" t="str">
        <v>b06fbc58</v>
      </c>
      <c r="D1763" s="9" t="str">
        <f>_xlfn.XLOOKUP(C1763, Content!A:A, Content!C:C, "NONE")</f>
        <v>Telugu</v>
      </c>
      <c r="E1763" s="9" t="str">
        <f>_xlfn.XLOOKUP(C1763, Content!A:A, Content!D:D, "NONE")</f>
        <v>Horror</v>
      </c>
    </row>
    <row r="1764" spans="1:5" x14ac:dyDescent="0.3">
      <c r="A1764" s="9">
        <v>10165</v>
      </c>
      <c r="B1764" s="10">
        <v>45200</v>
      </c>
      <c r="C1764" s="9" t="str">
        <v>fd1ad95a</v>
      </c>
      <c r="D1764" s="9" t="str">
        <f>_xlfn.XLOOKUP(C1764, Content!A:A, Content!C:C, "NONE")</f>
        <v>English</v>
      </c>
      <c r="E1764" s="9" t="str">
        <f>_xlfn.XLOOKUP(C1764, Content!A:A, Content!D:D, "NONE")</f>
        <v>Romance</v>
      </c>
    </row>
    <row r="1765" spans="1:5" x14ac:dyDescent="0.3">
      <c r="A1765" s="9">
        <v>10165</v>
      </c>
      <c r="B1765" s="10">
        <v>44805</v>
      </c>
      <c r="C1765" s="9" t="str">
        <v>40e9137d</v>
      </c>
      <c r="D1765" s="9" t="str">
        <f>_xlfn.XLOOKUP(C1765, Content!A:A, Content!C:C, "NONE")</f>
        <v>Telugu</v>
      </c>
      <c r="E1765" s="9" t="str">
        <f>_xlfn.XLOOKUP(C1765, Content!A:A, Content!D:D, "NONE")</f>
        <v>Sci-Fi</v>
      </c>
    </row>
    <row r="1766" spans="1:5" x14ac:dyDescent="0.3">
      <c r="A1766" s="9">
        <v>10165</v>
      </c>
      <c r="B1766" s="10">
        <v>44652</v>
      </c>
      <c r="C1766" s="9" t="str">
        <v>a48a202b</v>
      </c>
      <c r="D1766" s="9" t="str">
        <f>_xlfn.XLOOKUP(C1766, Content!A:A, Content!C:C, "NONE")</f>
        <v>Telugu</v>
      </c>
      <c r="E1766" s="9" t="str">
        <f>_xlfn.XLOOKUP(C1766, Content!A:A, Content!D:D, "NONE")</f>
        <v>Drama</v>
      </c>
    </row>
    <row r="1767" spans="1:5" x14ac:dyDescent="0.3">
      <c r="A1767" s="9">
        <v>10165</v>
      </c>
      <c r="B1767" s="10">
        <v>45383</v>
      </c>
      <c r="C1767" s="9" t="str">
        <v>e9c2f251</v>
      </c>
      <c r="D1767" s="9" t="str">
        <f>_xlfn.XLOOKUP(C1767, Content!A:A, Content!C:C, "NONE")</f>
        <v>Telugu</v>
      </c>
      <c r="E1767" s="9" t="str">
        <f>_xlfn.XLOOKUP(C1767, Content!A:A, Content!D:D, "NONE")</f>
        <v>Sci-Fi</v>
      </c>
    </row>
    <row r="1768" spans="1:5" x14ac:dyDescent="0.3">
      <c r="A1768" s="9">
        <v>10165</v>
      </c>
      <c r="B1768" s="10">
        <v>45108</v>
      </c>
      <c r="C1768" s="9" t="str">
        <v>7fd28e87</v>
      </c>
      <c r="D1768" s="9" t="str">
        <f>_xlfn.XLOOKUP(C1768, Content!A:A, Content!C:C, "NONE")</f>
        <v>Malayalam</v>
      </c>
      <c r="E1768" s="9" t="str">
        <f>_xlfn.XLOOKUP(C1768, Content!A:A, Content!D:D, "NONE")</f>
        <v>Romance</v>
      </c>
    </row>
    <row r="1769" spans="1:5" x14ac:dyDescent="0.3">
      <c r="A1769" s="9">
        <v>10165</v>
      </c>
      <c r="B1769" s="10">
        <v>44774</v>
      </c>
      <c r="C1769" s="9" t="str">
        <v>fa1a76a3</v>
      </c>
      <c r="D1769" s="9" t="str">
        <f>_xlfn.XLOOKUP(C1769, Content!A:A, Content!C:C, "NONE")</f>
        <v>Tamil</v>
      </c>
      <c r="E1769" s="9" t="str">
        <f>_xlfn.XLOOKUP(C1769, Content!A:A, Content!D:D, "NONE")</f>
        <v>Action</v>
      </c>
    </row>
    <row r="1770" spans="1:5" x14ac:dyDescent="0.3">
      <c r="A1770" s="9">
        <v>10165</v>
      </c>
      <c r="B1770" s="10">
        <v>45444</v>
      </c>
      <c r="C1770" s="9" t="str">
        <v>f6d69d19</v>
      </c>
      <c r="D1770" s="9" t="str">
        <f>_xlfn.XLOOKUP(C1770, Content!A:A, Content!C:C, "NONE")</f>
        <v>English</v>
      </c>
      <c r="E1770" s="9" t="str">
        <f>_xlfn.XLOOKUP(C1770, Content!A:A, Content!D:D, "NONE")</f>
        <v>Comedy</v>
      </c>
    </row>
    <row r="1771" spans="1:5" x14ac:dyDescent="0.3">
      <c r="A1771" s="9">
        <v>10165</v>
      </c>
      <c r="B1771" s="10">
        <v>45413</v>
      </c>
      <c r="C1771" s="9" t="str">
        <v>e2949854</v>
      </c>
      <c r="D1771" s="9" t="str">
        <f>_xlfn.XLOOKUP(C1771, Content!A:A, Content!C:C, "NONE")</f>
        <v>Malayalam</v>
      </c>
      <c r="E1771" s="9" t="str">
        <f>_xlfn.XLOOKUP(C1771, Content!A:A, Content!D:D, "NONE")</f>
        <v>Documentary</v>
      </c>
    </row>
    <row r="1772" spans="1:5" x14ac:dyDescent="0.3">
      <c r="A1772" s="9">
        <v>10165</v>
      </c>
      <c r="B1772" s="10">
        <v>45200</v>
      </c>
      <c r="C1772" s="9" t="str">
        <v>1b7fe76a</v>
      </c>
      <c r="D1772" s="9" t="str">
        <f>_xlfn.XLOOKUP(C1772, Content!A:A, Content!C:C, "NONE")</f>
        <v>Kannada</v>
      </c>
      <c r="E1772" s="9" t="str">
        <f>_xlfn.XLOOKUP(C1772, Content!A:A, Content!D:D, "NONE")</f>
        <v>Thriller</v>
      </c>
    </row>
    <row r="1773" spans="1:5" x14ac:dyDescent="0.3">
      <c r="A1773" s="9">
        <v>10166</v>
      </c>
      <c r="B1773" s="10">
        <v>45292</v>
      </c>
      <c r="C1773" s="9" t="str">
        <v>4130ea10</v>
      </c>
      <c r="D1773" s="9" t="str">
        <f>_xlfn.XLOOKUP(C1773, Content!A:A, Content!C:C, "NONE")</f>
        <v>Kannada</v>
      </c>
      <c r="E1773" s="9" t="str">
        <f>_xlfn.XLOOKUP(C1773, Content!A:A, Content!D:D, "NONE")</f>
        <v>Horror</v>
      </c>
    </row>
    <row r="1774" spans="1:5" x14ac:dyDescent="0.3">
      <c r="A1774" s="9">
        <v>10166</v>
      </c>
      <c r="B1774" s="10">
        <v>44835</v>
      </c>
      <c r="C1774" s="9" t="str">
        <v>07976026</v>
      </c>
      <c r="D1774" s="9" t="str">
        <f>_xlfn.XLOOKUP(C1774, Content!A:A, Content!C:C, "NONE")</f>
        <v>Malayalam</v>
      </c>
      <c r="E1774" s="9" t="str">
        <f>_xlfn.XLOOKUP(C1774, Content!A:A, Content!D:D, "NONE")</f>
        <v>Drama</v>
      </c>
    </row>
    <row r="1775" spans="1:5" x14ac:dyDescent="0.3">
      <c r="A1775" s="9">
        <v>10166</v>
      </c>
      <c r="B1775" s="10">
        <v>45597</v>
      </c>
      <c r="C1775" s="9" t="str">
        <v>2fa395f5</v>
      </c>
      <c r="D1775" s="9" t="str">
        <f>_xlfn.XLOOKUP(C1775, Content!A:A, Content!C:C, "NONE")</f>
        <v>Telugu</v>
      </c>
      <c r="E1775" s="9" t="str">
        <f>_xlfn.XLOOKUP(C1775, Content!A:A, Content!D:D, "NONE")</f>
        <v>Action</v>
      </c>
    </row>
    <row r="1776" spans="1:5" x14ac:dyDescent="0.3">
      <c r="A1776" s="9">
        <v>10166</v>
      </c>
      <c r="B1776" s="10">
        <v>44835</v>
      </c>
      <c r="C1776" s="9" t="str">
        <v>c741736d</v>
      </c>
      <c r="D1776" s="9" t="str">
        <f>_xlfn.XLOOKUP(C1776, Content!A:A, Content!C:C, "NONE")</f>
        <v>English</v>
      </c>
      <c r="E1776" s="9" t="str">
        <f>_xlfn.XLOOKUP(C1776, Content!A:A, Content!D:D, "NONE")</f>
        <v>Romance</v>
      </c>
    </row>
    <row r="1777" spans="1:5" x14ac:dyDescent="0.3">
      <c r="A1777" s="9">
        <v>10166</v>
      </c>
      <c r="B1777" s="10">
        <v>44743</v>
      </c>
      <c r="C1777" s="9" t="str">
        <v>c9f9dfdb</v>
      </c>
      <c r="D1777" s="9" t="str">
        <f>_xlfn.XLOOKUP(C1777, Content!A:A, Content!C:C, "NONE")</f>
        <v>Kannada</v>
      </c>
      <c r="E1777" s="9" t="str">
        <f>_xlfn.XLOOKUP(C1777, Content!A:A, Content!D:D, "NONE")</f>
        <v>Horror</v>
      </c>
    </row>
    <row r="1778" spans="1:5" x14ac:dyDescent="0.3">
      <c r="A1778" s="9">
        <v>10167</v>
      </c>
      <c r="B1778" s="10">
        <v>45231</v>
      </c>
      <c r="C1778" s="9" t="str">
        <v>fcc640cb</v>
      </c>
      <c r="D1778" s="9" t="str">
        <f>_xlfn.XLOOKUP(C1778, Content!A:A, Content!C:C, "NONE")</f>
        <v>English</v>
      </c>
      <c r="E1778" s="9" t="str">
        <f>_xlfn.XLOOKUP(C1778, Content!A:A, Content!D:D, "NONE")</f>
        <v>Thriller</v>
      </c>
    </row>
    <row r="1779" spans="1:5" x14ac:dyDescent="0.3">
      <c r="A1779" s="9">
        <v>10167</v>
      </c>
      <c r="B1779" s="10">
        <v>44593</v>
      </c>
      <c r="C1779" s="9" t="str">
        <v>53dcee70</v>
      </c>
      <c r="D1779" s="9" t="str">
        <f>_xlfn.XLOOKUP(C1779, Content!A:A, Content!C:C, "NONE")</f>
        <v>Kannada</v>
      </c>
      <c r="E1779" s="9" t="str">
        <f>_xlfn.XLOOKUP(C1779, Content!A:A, Content!D:D, "NONE")</f>
        <v>Sci-Fi</v>
      </c>
    </row>
    <row r="1780" spans="1:5" x14ac:dyDescent="0.3">
      <c r="A1780" s="9">
        <v>10167</v>
      </c>
      <c r="B1780" s="10">
        <v>45413</v>
      </c>
      <c r="C1780" s="9" t="str">
        <v>6148f50b</v>
      </c>
      <c r="D1780" s="9" t="str">
        <f>_xlfn.XLOOKUP(C1780, Content!A:A, Content!C:C, "NONE")</f>
        <v>Tamil</v>
      </c>
      <c r="E1780" s="9" t="str">
        <f>_xlfn.XLOOKUP(C1780, Content!A:A, Content!D:D, "NONE")</f>
        <v>Comedy</v>
      </c>
    </row>
    <row r="1781" spans="1:5" x14ac:dyDescent="0.3">
      <c r="A1781" s="9">
        <v>10167</v>
      </c>
      <c r="B1781" s="10">
        <v>44774</v>
      </c>
      <c r="C1781" s="9" t="str">
        <v>9c8c4c67</v>
      </c>
      <c r="D1781" s="9" t="str">
        <f>_xlfn.XLOOKUP(C1781, Content!A:A, Content!C:C, "NONE")</f>
        <v>English</v>
      </c>
      <c r="E1781" s="9" t="str">
        <f>_xlfn.XLOOKUP(C1781, Content!A:A, Content!D:D, "NONE")</f>
        <v>Horror</v>
      </c>
    </row>
    <row r="1782" spans="1:5" x14ac:dyDescent="0.3">
      <c r="A1782" s="9">
        <v>10167</v>
      </c>
      <c r="B1782" s="10">
        <v>44774</v>
      </c>
      <c r="C1782" s="9" t="str">
        <v>ef45c45f</v>
      </c>
      <c r="D1782" s="9" t="str">
        <f>_xlfn.XLOOKUP(C1782, Content!A:A, Content!C:C, "NONE")</f>
        <v>Tamil</v>
      </c>
      <c r="E1782" s="9" t="str">
        <f>_xlfn.XLOOKUP(C1782, Content!A:A, Content!D:D, "NONE")</f>
        <v>Action</v>
      </c>
    </row>
    <row r="1783" spans="1:5" x14ac:dyDescent="0.3">
      <c r="A1783" s="9">
        <v>10167</v>
      </c>
      <c r="B1783" s="10">
        <v>45231</v>
      </c>
      <c r="C1783" s="9" t="str">
        <v>2f9c6d63</v>
      </c>
      <c r="D1783" s="9" t="str">
        <f>_xlfn.XLOOKUP(C1783, Content!A:A, Content!C:C, "NONE")</f>
        <v>Tamil</v>
      </c>
      <c r="E1783" s="9" t="str">
        <f>_xlfn.XLOOKUP(C1783, Content!A:A, Content!D:D, "NONE")</f>
        <v>Sci-Fi</v>
      </c>
    </row>
    <row r="1784" spans="1:5" x14ac:dyDescent="0.3">
      <c r="A1784" s="9">
        <v>10167</v>
      </c>
      <c r="B1784" s="10">
        <v>45536</v>
      </c>
      <c r="C1784" s="9" t="str">
        <v>6fc6d737</v>
      </c>
      <c r="D1784" s="9" t="str">
        <f>_xlfn.XLOOKUP(C1784, Content!A:A, Content!C:C, "NONE")</f>
        <v>Malayalam</v>
      </c>
      <c r="E1784" s="9" t="str">
        <f>_xlfn.XLOOKUP(C1784, Content!A:A, Content!D:D, "NONE")</f>
        <v>Comedy</v>
      </c>
    </row>
    <row r="1785" spans="1:5" x14ac:dyDescent="0.3">
      <c r="A1785" s="9">
        <v>10167</v>
      </c>
      <c r="B1785" s="10">
        <v>45444</v>
      </c>
      <c r="C1785" s="9" t="str">
        <v>a4c168f1</v>
      </c>
      <c r="D1785" s="9" t="str">
        <f>_xlfn.XLOOKUP(C1785, Content!A:A, Content!C:C, "NONE")</f>
        <v>Telugu</v>
      </c>
      <c r="E1785" s="9" t="str">
        <f>_xlfn.XLOOKUP(C1785, Content!A:A, Content!D:D, "NONE")</f>
        <v>Drama</v>
      </c>
    </row>
    <row r="1786" spans="1:5" x14ac:dyDescent="0.3">
      <c r="A1786" s="9">
        <v>10167</v>
      </c>
      <c r="B1786" s="10">
        <v>44743</v>
      </c>
      <c r="C1786" s="9" t="str">
        <v>2e190b5a</v>
      </c>
      <c r="D1786" s="9" t="str">
        <f>_xlfn.XLOOKUP(C1786, Content!A:A, Content!C:C, "NONE")</f>
        <v>Tamil</v>
      </c>
      <c r="E1786" s="9" t="str">
        <f>_xlfn.XLOOKUP(C1786, Content!A:A, Content!D:D, "NONE")</f>
        <v>Drama</v>
      </c>
    </row>
    <row r="1787" spans="1:5" x14ac:dyDescent="0.3">
      <c r="A1787" s="9">
        <v>10167</v>
      </c>
      <c r="B1787" s="10">
        <v>45139</v>
      </c>
      <c r="C1787" s="9" t="str">
        <v>6cec19a5</v>
      </c>
      <c r="D1787" s="9" t="str">
        <f>_xlfn.XLOOKUP(C1787, Content!A:A, Content!C:C, "NONE")</f>
        <v>Malayalam</v>
      </c>
      <c r="E1787" s="9" t="str">
        <f>_xlfn.XLOOKUP(C1787, Content!A:A, Content!D:D, "NONE")</f>
        <v>Drama</v>
      </c>
    </row>
    <row r="1788" spans="1:5" x14ac:dyDescent="0.3">
      <c r="A1788" s="9">
        <v>10167</v>
      </c>
      <c r="B1788" s="10">
        <v>45078</v>
      </c>
      <c r="C1788" s="9" t="str">
        <v>5b93d799</v>
      </c>
      <c r="D1788" s="9" t="str">
        <f>_xlfn.XLOOKUP(C1788, Content!A:A, Content!C:C, "NONE")</f>
        <v>English</v>
      </c>
      <c r="E1788" s="9" t="str">
        <f>_xlfn.XLOOKUP(C1788, Content!A:A, Content!D:D, "NONE")</f>
        <v>Drama</v>
      </c>
    </row>
    <row r="1789" spans="1:5" x14ac:dyDescent="0.3">
      <c r="A1789" s="9">
        <v>10167</v>
      </c>
      <c r="B1789" s="10">
        <v>44562</v>
      </c>
      <c r="C1789" s="9" t="str">
        <v>7fc77e90</v>
      </c>
      <c r="D1789" s="9" t="str">
        <f>_xlfn.XLOOKUP(C1789, Content!A:A, Content!C:C, "NONE")</f>
        <v>Malayalam</v>
      </c>
      <c r="E1789" s="9" t="str">
        <f>_xlfn.XLOOKUP(C1789, Content!A:A, Content!D:D, "NONE")</f>
        <v>Romance</v>
      </c>
    </row>
    <row r="1790" spans="1:5" x14ac:dyDescent="0.3">
      <c r="A1790" s="9">
        <v>10167</v>
      </c>
      <c r="B1790" s="10">
        <v>45474</v>
      </c>
      <c r="C1790" s="9" t="str">
        <v>459528e0</v>
      </c>
      <c r="D1790" s="9" t="str">
        <f>_xlfn.XLOOKUP(C1790, Content!A:A, Content!C:C, "NONE")</f>
        <v>English</v>
      </c>
      <c r="E1790" s="9" t="str">
        <f>_xlfn.XLOOKUP(C1790, Content!A:A, Content!D:D, "NONE")</f>
        <v>Documentary</v>
      </c>
    </row>
    <row r="1791" spans="1:5" x14ac:dyDescent="0.3">
      <c r="A1791" s="9">
        <v>10168</v>
      </c>
      <c r="B1791" s="10">
        <v>45323</v>
      </c>
      <c r="C1791" s="9" t="str">
        <v>c1fb785c</v>
      </c>
      <c r="D1791" s="9" t="str">
        <f>_xlfn.XLOOKUP(C1791, Content!A:A, Content!C:C, "NONE")</f>
        <v>Malayalam</v>
      </c>
      <c r="E1791" s="9" t="str">
        <f>_xlfn.XLOOKUP(C1791, Content!A:A, Content!D:D, "NONE")</f>
        <v>Action</v>
      </c>
    </row>
    <row r="1792" spans="1:5" x14ac:dyDescent="0.3">
      <c r="A1792" s="9">
        <v>10168</v>
      </c>
      <c r="B1792" s="10">
        <v>45200</v>
      </c>
      <c r="C1792" s="9" t="str">
        <v>6cec19a5</v>
      </c>
      <c r="D1792" s="9" t="str">
        <f>_xlfn.XLOOKUP(C1792, Content!A:A, Content!C:C, "NONE")</f>
        <v>Malayalam</v>
      </c>
      <c r="E1792" s="9" t="str">
        <f>_xlfn.XLOOKUP(C1792, Content!A:A, Content!D:D, "NONE")</f>
        <v>Drama</v>
      </c>
    </row>
    <row r="1793" spans="1:5" x14ac:dyDescent="0.3">
      <c r="A1793" s="9">
        <v>10168</v>
      </c>
      <c r="B1793" s="10">
        <v>44621</v>
      </c>
      <c r="C1793" s="9" t="str">
        <v>34ac25b9</v>
      </c>
      <c r="D1793" s="9" t="str">
        <f>_xlfn.XLOOKUP(C1793, Content!A:A, Content!C:C, "NONE")</f>
        <v>Kannada</v>
      </c>
      <c r="E1793" s="9" t="str">
        <f>_xlfn.XLOOKUP(C1793, Content!A:A, Content!D:D, "NONE")</f>
        <v>Documentary</v>
      </c>
    </row>
    <row r="1794" spans="1:5" x14ac:dyDescent="0.3">
      <c r="A1794" s="9">
        <v>10168</v>
      </c>
      <c r="B1794" s="10">
        <v>44866</v>
      </c>
      <c r="C1794" s="9" t="str">
        <v>74c9ff93</v>
      </c>
      <c r="D1794" s="9" t="str">
        <f>_xlfn.XLOOKUP(C1794, Content!A:A, Content!C:C, "NONE")</f>
        <v>English</v>
      </c>
      <c r="E1794" s="9" t="str">
        <f>_xlfn.XLOOKUP(C1794, Content!A:A, Content!D:D, "NONE")</f>
        <v>Horror</v>
      </c>
    </row>
    <row r="1795" spans="1:5" x14ac:dyDescent="0.3">
      <c r="A1795" s="9">
        <v>10168</v>
      </c>
      <c r="B1795" s="10">
        <v>45352</v>
      </c>
      <c r="C1795" s="9" t="str">
        <v>fe8686d0</v>
      </c>
      <c r="D1795" s="9" t="str">
        <f>_xlfn.XLOOKUP(C1795, Content!A:A, Content!C:C, "NONE")</f>
        <v>Telugu</v>
      </c>
      <c r="E1795" s="9" t="str">
        <f>_xlfn.XLOOKUP(C1795, Content!A:A, Content!D:D, "NONE")</f>
        <v>Horror</v>
      </c>
    </row>
    <row r="1796" spans="1:5" x14ac:dyDescent="0.3">
      <c r="A1796" s="9">
        <v>10168</v>
      </c>
      <c r="B1796" s="10">
        <v>45597</v>
      </c>
      <c r="C1796" s="9" t="str">
        <v>5833d4f3</v>
      </c>
      <c r="D1796" s="9" t="str">
        <f>_xlfn.XLOOKUP(C1796, Content!A:A, Content!C:C, "NONE")</f>
        <v>Malayalam</v>
      </c>
      <c r="E1796" s="9" t="str">
        <f>_xlfn.XLOOKUP(C1796, Content!A:A, Content!D:D, "NONE")</f>
        <v>Horror</v>
      </c>
    </row>
    <row r="1797" spans="1:5" x14ac:dyDescent="0.3">
      <c r="A1797" s="9">
        <v>10168</v>
      </c>
      <c r="B1797" s="10">
        <v>45139</v>
      </c>
      <c r="C1797" s="9" t="str">
        <v>586db896</v>
      </c>
      <c r="D1797" s="9" t="str">
        <f>_xlfn.XLOOKUP(C1797, Content!A:A, Content!C:C, "NONE")</f>
        <v>Tamil</v>
      </c>
      <c r="E1797" s="9" t="str">
        <f>_xlfn.XLOOKUP(C1797, Content!A:A, Content!D:D, "NONE")</f>
        <v>Sci-Fi</v>
      </c>
    </row>
    <row r="1798" spans="1:5" x14ac:dyDescent="0.3">
      <c r="A1798" s="9">
        <v>10168</v>
      </c>
      <c r="B1798" s="10">
        <v>45597</v>
      </c>
      <c r="C1798" s="9" t="str">
        <v>f82d44ce</v>
      </c>
      <c r="D1798" s="9" t="str">
        <f>_xlfn.XLOOKUP(C1798, Content!A:A, Content!C:C, "NONE")</f>
        <v>Telugu</v>
      </c>
      <c r="E1798" s="9" t="str">
        <f>_xlfn.XLOOKUP(C1798, Content!A:A, Content!D:D, "NONE")</f>
        <v>Sci-Fi</v>
      </c>
    </row>
    <row r="1799" spans="1:5" x14ac:dyDescent="0.3">
      <c r="A1799" s="9">
        <v>10168</v>
      </c>
      <c r="B1799" s="10">
        <v>45474</v>
      </c>
      <c r="C1799" s="9" t="str">
        <v>9787b7de</v>
      </c>
      <c r="D1799" s="9" t="str">
        <f>_xlfn.XLOOKUP(C1799, Content!A:A, Content!C:C, "NONE")</f>
        <v>Tamil</v>
      </c>
      <c r="E1799" s="9" t="str">
        <f>_xlfn.XLOOKUP(C1799, Content!A:A, Content!D:D, "NONE")</f>
        <v>Documentary</v>
      </c>
    </row>
    <row r="1800" spans="1:5" x14ac:dyDescent="0.3">
      <c r="A1800" s="9">
        <v>10168</v>
      </c>
      <c r="B1800" s="10">
        <v>45536</v>
      </c>
      <c r="C1800" s="9" t="str">
        <v>f6d69d19</v>
      </c>
      <c r="D1800" s="9" t="str">
        <f>_xlfn.XLOOKUP(C1800, Content!A:A, Content!C:C, "NONE")</f>
        <v>English</v>
      </c>
      <c r="E1800" s="9" t="str">
        <f>_xlfn.XLOOKUP(C1800, Content!A:A, Content!D:D, "NONE")</f>
        <v>Comedy</v>
      </c>
    </row>
    <row r="1801" spans="1:5" x14ac:dyDescent="0.3">
      <c r="A1801" s="9">
        <v>10168</v>
      </c>
      <c r="B1801" s="10">
        <v>45323</v>
      </c>
      <c r="C1801" s="9" t="str">
        <v>18110fb2</v>
      </c>
      <c r="D1801" s="9" t="str">
        <f>_xlfn.XLOOKUP(C1801, Content!A:A, Content!C:C, "NONE")</f>
        <v>Telugu</v>
      </c>
      <c r="E1801" s="9" t="str">
        <f>_xlfn.XLOOKUP(C1801, Content!A:A, Content!D:D, "NONE")</f>
        <v>Romance</v>
      </c>
    </row>
    <row r="1802" spans="1:5" x14ac:dyDescent="0.3">
      <c r="A1802" s="9">
        <v>10168</v>
      </c>
      <c r="B1802" s="10">
        <v>45047</v>
      </c>
      <c r="C1802" s="9" t="str">
        <v>921da29a</v>
      </c>
      <c r="D1802" s="9" t="str">
        <f>_xlfn.XLOOKUP(C1802, Content!A:A, Content!C:C, "NONE")</f>
        <v>English</v>
      </c>
      <c r="E1802" s="9" t="str">
        <f>_xlfn.XLOOKUP(C1802, Content!A:A, Content!D:D, "NONE")</f>
        <v>Horror</v>
      </c>
    </row>
    <row r="1803" spans="1:5" x14ac:dyDescent="0.3">
      <c r="A1803" s="9">
        <v>10168</v>
      </c>
      <c r="B1803" s="10">
        <v>45566</v>
      </c>
      <c r="C1803" s="9" t="str">
        <v>6fc6d737</v>
      </c>
      <c r="D1803" s="9" t="str">
        <f>_xlfn.XLOOKUP(C1803, Content!A:A, Content!C:C, "NONE")</f>
        <v>Malayalam</v>
      </c>
      <c r="E1803" s="9" t="str">
        <f>_xlfn.XLOOKUP(C1803, Content!A:A, Content!D:D, "NONE")</f>
        <v>Comedy</v>
      </c>
    </row>
    <row r="1804" spans="1:5" x14ac:dyDescent="0.3">
      <c r="A1804" s="9">
        <v>10168</v>
      </c>
      <c r="B1804" s="10">
        <v>45383</v>
      </c>
      <c r="C1804" s="9" t="str">
        <v>c5c4fdf9</v>
      </c>
      <c r="D1804" s="9" t="str">
        <f>_xlfn.XLOOKUP(C1804, Content!A:A, Content!C:C, "NONE")</f>
        <v>Telugu</v>
      </c>
      <c r="E1804" s="9" t="str">
        <f>_xlfn.XLOOKUP(C1804, Content!A:A, Content!D:D, "NONE")</f>
        <v>Sci-Fi</v>
      </c>
    </row>
    <row r="1805" spans="1:5" x14ac:dyDescent="0.3">
      <c r="A1805" s="9">
        <v>10169</v>
      </c>
      <c r="B1805" s="10">
        <v>45170</v>
      </c>
      <c r="C1805" s="9" t="str">
        <v>4cfd0dd8</v>
      </c>
      <c r="D1805" s="9" t="str">
        <f>_xlfn.XLOOKUP(C1805, Content!A:A, Content!C:C, "NONE")</f>
        <v>Kannada</v>
      </c>
      <c r="E1805" s="9" t="str">
        <f>_xlfn.XLOOKUP(C1805, Content!A:A, Content!D:D, "NONE")</f>
        <v>Documentary</v>
      </c>
    </row>
    <row r="1806" spans="1:5" x14ac:dyDescent="0.3">
      <c r="A1806" s="9">
        <v>10169</v>
      </c>
      <c r="B1806" s="10">
        <v>44927</v>
      </c>
      <c r="C1806" s="9" t="str">
        <v>fc3255a1</v>
      </c>
      <c r="D1806" s="9" t="str">
        <f>_xlfn.XLOOKUP(C1806, Content!A:A, Content!C:C, "NONE")</f>
        <v>English</v>
      </c>
      <c r="E1806" s="9" t="str">
        <f>_xlfn.XLOOKUP(C1806, Content!A:A, Content!D:D, "NONE")</f>
        <v>Horror</v>
      </c>
    </row>
    <row r="1807" spans="1:5" x14ac:dyDescent="0.3">
      <c r="A1807" s="9">
        <v>10169</v>
      </c>
      <c r="B1807" s="10">
        <v>45047</v>
      </c>
      <c r="C1807" s="9" t="str">
        <v>a4c168f1</v>
      </c>
      <c r="D1807" s="9" t="str">
        <f>_xlfn.XLOOKUP(C1807, Content!A:A, Content!C:C, "NONE")</f>
        <v>Telugu</v>
      </c>
      <c r="E1807" s="9" t="str">
        <f>_xlfn.XLOOKUP(C1807, Content!A:A, Content!D:D, "NONE")</f>
        <v>Drama</v>
      </c>
    </row>
    <row r="1808" spans="1:5" x14ac:dyDescent="0.3">
      <c r="A1808" s="9">
        <v>10169</v>
      </c>
      <c r="B1808" s="10">
        <v>45536</v>
      </c>
      <c r="C1808" s="9" t="str">
        <v>f82d44ce</v>
      </c>
      <c r="D1808" s="9" t="str">
        <f>_xlfn.XLOOKUP(C1808, Content!A:A, Content!C:C, "NONE")</f>
        <v>Telugu</v>
      </c>
      <c r="E1808" s="9" t="str">
        <f>_xlfn.XLOOKUP(C1808, Content!A:A, Content!D:D, "NONE")</f>
        <v>Sci-Fi</v>
      </c>
    </row>
    <row r="1809" spans="1:5" x14ac:dyDescent="0.3">
      <c r="A1809" s="9">
        <v>10169</v>
      </c>
      <c r="B1809" s="10">
        <v>45505</v>
      </c>
      <c r="C1809" s="9" t="str">
        <v>f1c74cb8</v>
      </c>
      <c r="D1809" s="9" t="str">
        <f>_xlfn.XLOOKUP(C1809, Content!A:A, Content!C:C, "NONE")</f>
        <v>Kannada</v>
      </c>
      <c r="E1809" s="9" t="str">
        <f>_xlfn.XLOOKUP(C1809, Content!A:A, Content!D:D, "NONE")</f>
        <v>Action</v>
      </c>
    </row>
    <row r="1810" spans="1:5" x14ac:dyDescent="0.3">
      <c r="A1810" s="9">
        <v>10169</v>
      </c>
      <c r="B1810" s="10">
        <v>45047</v>
      </c>
      <c r="C1810" s="9" t="str">
        <v>ae026103</v>
      </c>
      <c r="D1810" s="9" t="str">
        <f>_xlfn.XLOOKUP(C1810, Content!A:A, Content!C:C, "NONE")</f>
        <v>Kannada</v>
      </c>
      <c r="E1810" s="9" t="str">
        <f>_xlfn.XLOOKUP(C1810, Content!A:A, Content!D:D, "NONE")</f>
        <v>Comedy</v>
      </c>
    </row>
    <row r="1811" spans="1:5" x14ac:dyDescent="0.3">
      <c r="A1811" s="9">
        <v>10169</v>
      </c>
      <c r="B1811" s="10">
        <v>44805</v>
      </c>
      <c r="C1811" s="9" t="str">
        <v>b06fbc58</v>
      </c>
      <c r="D1811" s="9" t="str">
        <f>_xlfn.XLOOKUP(C1811, Content!A:A, Content!C:C, "NONE")</f>
        <v>Telugu</v>
      </c>
      <c r="E1811" s="9" t="str">
        <f>_xlfn.XLOOKUP(C1811, Content!A:A, Content!D:D, "NONE")</f>
        <v>Horror</v>
      </c>
    </row>
    <row r="1812" spans="1:5" x14ac:dyDescent="0.3">
      <c r="A1812" s="9">
        <v>10169</v>
      </c>
      <c r="B1812" s="10">
        <v>45627</v>
      </c>
      <c r="C1812" s="9" t="str">
        <v>7495495f</v>
      </c>
      <c r="D1812" s="9" t="str">
        <f>_xlfn.XLOOKUP(C1812, Content!A:A, Content!C:C, "NONE")</f>
        <v>Malayalam</v>
      </c>
      <c r="E1812" s="9" t="str">
        <f>_xlfn.XLOOKUP(C1812, Content!A:A, Content!D:D, "NONE")</f>
        <v>Horror</v>
      </c>
    </row>
    <row r="1813" spans="1:5" x14ac:dyDescent="0.3">
      <c r="A1813" s="9">
        <v>10169</v>
      </c>
      <c r="B1813" s="10">
        <v>45383</v>
      </c>
      <c r="C1813" s="9" t="str">
        <v>40fb817f</v>
      </c>
      <c r="D1813" s="9" t="str">
        <f>_xlfn.XLOOKUP(C1813, Content!A:A, Content!C:C, "NONE")</f>
        <v>Kannada</v>
      </c>
      <c r="E1813" s="9" t="str">
        <f>_xlfn.XLOOKUP(C1813, Content!A:A, Content!D:D, "NONE")</f>
        <v>Thriller</v>
      </c>
    </row>
    <row r="1814" spans="1:5" x14ac:dyDescent="0.3">
      <c r="A1814" s="9">
        <v>10169</v>
      </c>
      <c r="B1814" s="10">
        <v>44927</v>
      </c>
      <c r="C1814" s="9" t="str">
        <v>6cec19a5</v>
      </c>
      <c r="D1814" s="9" t="str">
        <f>_xlfn.XLOOKUP(C1814, Content!A:A, Content!C:C, "NONE")</f>
        <v>Malayalam</v>
      </c>
      <c r="E1814" s="9" t="str">
        <f>_xlfn.XLOOKUP(C1814, Content!A:A, Content!D:D, "NONE")</f>
        <v>Drama</v>
      </c>
    </row>
    <row r="1815" spans="1:5" x14ac:dyDescent="0.3">
      <c r="A1815" s="9">
        <v>10169</v>
      </c>
      <c r="B1815" s="10">
        <v>45566</v>
      </c>
      <c r="C1815" s="9" t="str">
        <v>7bc7f2c7</v>
      </c>
      <c r="D1815" s="9" t="str">
        <f>_xlfn.XLOOKUP(C1815, Content!A:A, Content!C:C, "NONE")</f>
        <v>Tamil</v>
      </c>
      <c r="E1815" s="9" t="str">
        <f>_xlfn.XLOOKUP(C1815, Content!A:A, Content!D:D, "NONE")</f>
        <v>Drama</v>
      </c>
    </row>
    <row r="1816" spans="1:5" x14ac:dyDescent="0.3">
      <c r="A1816" s="9">
        <v>10170</v>
      </c>
      <c r="B1816" s="10">
        <v>44835</v>
      </c>
      <c r="C1816" s="9" t="str">
        <v>9787b7de</v>
      </c>
      <c r="D1816" s="9" t="str">
        <f>_xlfn.XLOOKUP(C1816, Content!A:A, Content!C:C, "NONE")</f>
        <v>Tamil</v>
      </c>
      <c r="E1816" s="9" t="str">
        <f>_xlfn.XLOOKUP(C1816, Content!A:A, Content!D:D, "NONE")</f>
        <v>Documentary</v>
      </c>
    </row>
    <row r="1817" spans="1:5" x14ac:dyDescent="0.3">
      <c r="A1817" s="9">
        <v>10170</v>
      </c>
      <c r="B1817" s="10">
        <v>44652</v>
      </c>
      <c r="C1817" s="9" t="str">
        <v>9767fb4f</v>
      </c>
      <c r="D1817" s="9" t="str">
        <f>_xlfn.XLOOKUP(C1817, Content!A:A, Content!C:C, "NONE")</f>
        <v>Telugu</v>
      </c>
      <c r="E1817" s="9" t="str">
        <f>_xlfn.XLOOKUP(C1817, Content!A:A, Content!D:D, "NONE")</f>
        <v>Drama</v>
      </c>
    </row>
    <row r="1818" spans="1:5" x14ac:dyDescent="0.3">
      <c r="A1818" s="9">
        <v>10170</v>
      </c>
      <c r="B1818" s="10">
        <v>45444</v>
      </c>
      <c r="C1818" s="9" t="str">
        <v>ef45c45f</v>
      </c>
      <c r="D1818" s="9" t="str">
        <f>_xlfn.XLOOKUP(C1818, Content!A:A, Content!C:C, "NONE")</f>
        <v>Tamil</v>
      </c>
      <c r="E1818" s="9" t="str">
        <f>_xlfn.XLOOKUP(C1818, Content!A:A, Content!D:D, "NONE")</f>
        <v>Action</v>
      </c>
    </row>
    <row r="1819" spans="1:5" x14ac:dyDescent="0.3">
      <c r="A1819" s="9">
        <v>10170</v>
      </c>
      <c r="B1819" s="10">
        <v>44682</v>
      </c>
      <c r="C1819" s="9" t="str">
        <v>b9f74c1c</v>
      </c>
      <c r="D1819" s="9" t="str">
        <f>_xlfn.XLOOKUP(C1819, Content!A:A, Content!C:C, "NONE")</f>
        <v>Malayalam</v>
      </c>
      <c r="E1819" s="9" t="str">
        <f>_xlfn.XLOOKUP(C1819, Content!A:A, Content!D:D, "NONE")</f>
        <v>Comedy</v>
      </c>
    </row>
    <row r="1820" spans="1:5" x14ac:dyDescent="0.3">
      <c r="A1820" s="9">
        <v>10170</v>
      </c>
      <c r="B1820" s="10">
        <v>44682</v>
      </c>
      <c r="C1820" s="9" t="str">
        <v>420e1019</v>
      </c>
      <c r="D1820" s="9" t="str">
        <f>_xlfn.XLOOKUP(C1820, Content!A:A, Content!C:C, "NONE")</f>
        <v>Tamil</v>
      </c>
      <c r="E1820" s="9" t="str">
        <f>_xlfn.XLOOKUP(C1820, Content!A:A, Content!D:D, "NONE")</f>
        <v>Action</v>
      </c>
    </row>
    <row r="1821" spans="1:5" x14ac:dyDescent="0.3">
      <c r="A1821" s="9">
        <v>10170</v>
      </c>
      <c r="B1821" s="10">
        <v>44866</v>
      </c>
      <c r="C1821" s="9" t="str">
        <v>607da286</v>
      </c>
      <c r="D1821" s="9" t="str">
        <f>_xlfn.XLOOKUP(C1821, Content!A:A, Content!C:C, "NONE")</f>
        <v>Kannada</v>
      </c>
      <c r="E1821" s="9" t="str">
        <f>_xlfn.XLOOKUP(C1821, Content!A:A, Content!D:D, "NONE")</f>
        <v>Drama</v>
      </c>
    </row>
    <row r="1822" spans="1:5" x14ac:dyDescent="0.3">
      <c r="A1822" s="9">
        <v>10170</v>
      </c>
      <c r="B1822" s="10">
        <v>44927</v>
      </c>
      <c r="C1822" s="9" t="str">
        <v>e9c2f251</v>
      </c>
      <c r="D1822" s="9" t="str">
        <f>_xlfn.XLOOKUP(C1822, Content!A:A, Content!C:C, "NONE")</f>
        <v>Telugu</v>
      </c>
      <c r="E1822" s="9" t="str">
        <f>_xlfn.XLOOKUP(C1822, Content!A:A, Content!D:D, "NONE")</f>
        <v>Sci-Fi</v>
      </c>
    </row>
    <row r="1823" spans="1:5" x14ac:dyDescent="0.3">
      <c r="A1823" s="9">
        <v>10170</v>
      </c>
      <c r="B1823" s="10">
        <v>44805</v>
      </c>
      <c r="C1823" s="9" t="str">
        <v>6cec19a5</v>
      </c>
      <c r="D1823" s="9" t="str">
        <f>_xlfn.XLOOKUP(C1823, Content!A:A, Content!C:C, "NONE")</f>
        <v>Malayalam</v>
      </c>
      <c r="E1823" s="9" t="str">
        <f>_xlfn.XLOOKUP(C1823, Content!A:A, Content!D:D, "NONE")</f>
        <v>Drama</v>
      </c>
    </row>
    <row r="1824" spans="1:5" x14ac:dyDescent="0.3">
      <c r="A1824" s="9">
        <v>10170</v>
      </c>
      <c r="B1824" s="10">
        <v>44835</v>
      </c>
      <c r="C1824" s="9" t="str">
        <v>67b09f1b</v>
      </c>
      <c r="D1824" s="9" t="str">
        <f>_xlfn.XLOOKUP(C1824, Content!A:A, Content!C:C, "NONE")</f>
        <v>English</v>
      </c>
      <c r="E1824" s="9" t="str">
        <f>_xlfn.XLOOKUP(C1824, Content!A:A, Content!D:D, "NONE")</f>
        <v>Horror</v>
      </c>
    </row>
    <row r="1825" spans="1:5" x14ac:dyDescent="0.3">
      <c r="A1825" s="9">
        <v>10170</v>
      </c>
      <c r="B1825" s="10">
        <v>45139</v>
      </c>
      <c r="C1825" s="9" t="str">
        <v>b72e97f6</v>
      </c>
      <c r="D1825" s="9" t="str">
        <f>_xlfn.XLOOKUP(C1825, Content!A:A, Content!C:C, "NONE")</f>
        <v>Hindi</v>
      </c>
      <c r="E1825" s="9" t="str">
        <f>_xlfn.XLOOKUP(C1825, Content!A:A, Content!D:D, "NONE")</f>
        <v>Action</v>
      </c>
    </row>
    <row r="1826" spans="1:5" x14ac:dyDescent="0.3">
      <c r="A1826" s="9">
        <v>10170</v>
      </c>
      <c r="B1826" s="10">
        <v>45413</v>
      </c>
      <c r="C1826" s="9" t="str">
        <v>b06fbc58</v>
      </c>
      <c r="D1826" s="9" t="str">
        <f>_xlfn.XLOOKUP(C1826, Content!A:A, Content!C:C, "NONE")</f>
        <v>Telugu</v>
      </c>
      <c r="E1826" s="9" t="str">
        <f>_xlfn.XLOOKUP(C1826, Content!A:A, Content!D:D, "NONE")</f>
        <v>Horror</v>
      </c>
    </row>
    <row r="1827" spans="1:5" x14ac:dyDescent="0.3">
      <c r="A1827" s="9">
        <v>10170</v>
      </c>
      <c r="B1827" s="10">
        <v>45200</v>
      </c>
      <c r="C1827" s="9" t="str">
        <v>c9f9dfdb</v>
      </c>
      <c r="D1827" s="9" t="str">
        <f>_xlfn.XLOOKUP(C1827, Content!A:A, Content!C:C, "NONE")</f>
        <v>Kannada</v>
      </c>
      <c r="E1827" s="9" t="str">
        <f>_xlfn.XLOOKUP(C1827, Content!A:A, Content!D:D, "NONE")</f>
        <v>Horror</v>
      </c>
    </row>
    <row r="1828" spans="1:5" x14ac:dyDescent="0.3">
      <c r="A1828" s="9">
        <v>10170</v>
      </c>
      <c r="B1828" s="10">
        <v>45444</v>
      </c>
      <c r="C1828" s="9" t="str">
        <v>ed012678</v>
      </c>
      <c r="D1828" s="9" t="str">
        <f>_xlfn.XLOOKUP(C1828, Content!A:A, Content!C:C, "NONE")</f>
        <v>Telugu</v>
      </c>
      <c r="E1828" s="9" t="str">
        <f>_xlfn.XLOOKUP(C1828, Content!A:A, Content!D:D, "NONE")</f>
        <v>Thriller</v>
      </c>
    </row>
    <row r="1829" spans="1:5" x14ac:dyDescent="0.3">
      <c r="A1829" s="9">
        <v>10171</v>
      </c>
      <c r="B1829" s="10">
        <v>45505</v>
      </c>
      <c r="C1829" s="9" t="str">
        <v>74c9ff93</v>
      </c>
      <c r="D1829" s="9" t="str">
        <f>_xlfn.XLOOKUP(C1829, Content!A:A, Content!C:C, "NONE")</f>
        <v>English</v>
      </c>
      <c r="E1829" s="9" t="str">
        <f>_xlfn.XLOOKUP(C1829, Content!A:A, Content!D:D, "NONE")</f>
        <v>Horror</v>
      </c>
    </row>
    <row r="1830" spans="1:5" x14ac:dyDescent="0.3">
      <c r="A1830" s="9">
        <v>10171</v>
      </c>
      <c r="B1830" s="10">
        <v>45078</v>
      </c>
      <c r="C1830" s="9" t="str">
        <v>982b8061</v>
      </c>
      <c r="D1830" s="9" t="str">
        <f>_xlfn.XLOOKUP(C1830, Content!A:A, Content!C:C, "NONE")</f>
        <v>Malayalam</v>
      </c>
      <c r="E1830" s="9" t="str">
        <f>_xlfn.XLOOKUP(C1830, Content!A:A, Content!D:D, "NONE")</f>
        <v>Comedy</v>
      </c>
    </row>
    <row r="1831" spans="1:5" x14ac:dyDescent="0.3">
      <c r="A1831" s="9">
        <v>10171</v>
      </c>
      <c r="B1831" s="10">
        <v>45047</v>
      </c>
      <c r="C1831" s="9" t="str">
        <v>39c8c16a</v>
      </c>
      <c r="D1831" s="9" t="str">
        <f>_xlfn.XLOOKUP(C1831, Content!A:A, Content!C:C, "NONE")</f>
        <v>Malayalam</v>
      </c>
      <c r="E1831" s="9" t="str">
        <f>_xlfn.XLOOKUP(C1831, Content!A:A, Content!D:D, "NONE")</f>
        <v>Drama</v>
      </c>
    </row>
    <row r="1832" spans="1:5" x14ac:dyDescent="0.3">
      <c r="A1832" s="9">
        <v>10171</v>
      </c>
      <c r="B1832" s="10">
        <v>45017</v>
      </c>
      <c r="C1832" s="9" t="str">
        <v>8ce0be18</v>
      </c>
      <c r="D1832" s="9" t="str">
        <f>_xlfn.XLOOKUP(C1832, Content!A:A, Content!C:C, "NONE")</f>
        <v>Telugu</v>
      </c>
      <c r="E1832" s="9" t="str">
        <f>_xlfn.XLOOKUP(C1832, Content!A:A, Content!D:D, "NONE")</f>
        <v>Horror</v>
      </c>
    </row>
    <row r="1833" spans="1:5" x14ac:dyDescent="0.3">
      <c r="A1833" s="9">
        <v>10171</v>
      </c>
      <c r="B1833" s="10">
        <v>45078</v>
      </c>
      <c r="C1833" s="9" t="str">
        <v>c5000cc1</v>
      </c>
      <c r="D1833" s="9" t="str">
        <f>_xlfn.XLOOKUP(C1833, Content!A:A, Content!C:C, "NONE")</f>
        <v>Malayalam</v>
      </c>
      <c r="E1833" s="9" t="str">
        <f>_xlfn.XLOOKUP(C1833, Content!A:A, Content!D:D, "NONE")</f>
        <v>Comedy</v>
      </c>
    </row>
    <row r="1834" spans="1:5" x14ac:dyDescent="0.3">
      <c r="A1834" s="9">
        <v>10171</v>
      </c>
      <c r="B1834" s="10">
        <v>45292</v>
      </c>
      <c r="C1834" s="9" t="str">
        <v>fda707e0</v>
      </c>
      <c r="D1834" s="9" t="str">
        <f>_xlfn.XLOOKUP(C1834, Content!A:A, Content!C:C, "NONE")</f>
        <v>Tamil</v>
      </c>
      <c r="E1834" s="9" t="str">
        <f>_xlfn.XLOOKUP(C1834, Content!A:A, Content!D:D, "NONE")</f>
        <v>Documentary</v>
      </c>
    </row>
    <row r="1835" spans="1:5" x14ac:dyDescent="0.3">
      <c r="A1835" s="9">
        <v>10171</v>
      </c>
      <c r="B1835" s="10">
        <v>44743</v>
      </c>
      <c r="C1835" s="9" t="str">
        <v>9787b7de</v>
      </c>
      <c r="D1835" s="9" t="str">
        <f>_xlfn.XLOOKUP(C1835, Content!A:A, Content!C:C, "NONE")</f>
        <v>Tamil</v>
      </c>
      <c r="E1835" s="9" t="str">
        <f>_xlfn.XLOOKUP(C1835, Content!A:A, Content!D:D, "NONE")</f>
        <v>Documentary</v>
      </c>
    </row>
    <row r="1836" spans="1:5" x14ac:dyDescent="0.3">
      <c r="A1836" s="9">
        <v>10171</v>
      </c>
      <c r="B1836" s="10">
        <v>45352</v>
      </c>
      <c r="C1836" s="9" t="str">
        <v>40fb817f</v>
      </c>
      <c r="D1836" s="9" t="str">
        <f>_xlfn.XLOOKUP(C1836, Content!A:A, Content!C:C, "NONE")</f>
        <v>Kannada</v>
      </c>
      <c r="E1836" s="9" t="str">
        <f>_xlfn.XLOOKUP(C1836, Content!A:A, Content!D:D, "NONE")</f>
        <v>Thriller</v>
      </c>
    </row>
    <row r="1837" spans="1:5" x14ac:dyDescent="0.3">
      <c r="A1837" s="9">
        <v>10172</v>
      </c>
      <c r="B1837" s="10">
        <v>45108</v>
      </c>
      <c r="C1837" s="9" t="str">
        <v>74c9ff93</v>
      </c>
      <c r="D1837" s="9" t="str">
        <f>_xlfn.XLOOKUP(C1837, Content!A:A, Content!C:C, "NONE")</f>
        <v>English</v>
      </c>
      <c r="E1837" s="9" t="str">
        <f>_xlfn.XLOOKUP(C1837, Content!A:A, Content!D:D, "NONE")</f>
        <v>Horror</v>
      </c>
    </row>
    <row r="1838" spans="1:5" x14ac:dyDescent="0.3">
      <c r="A1838" s="9">
        <v>10172</v>
      </c>
      <c r="B1838" s="10">
        <v>45231</v>
      </c>
      <c r="C1838" s="9" t="str">
        <v>7495495f</v>
      </c>
      <c r="D1838" s="9" t="str">
        <f>_xlfn.XLOOKUP(C1838, Content!A:A, Content!C:C, "NONE")</f>
        <v>Malayalam</v>
      </c>
      <c r="E1838" s="9" t="str">
        <f>_xlfn.XLOOKUP(C1838, Content!A:A, Content!D:D, "NONE")</f>
        <v>Horror</v>
      </c>
    </row>
    <row r="1839" spans="1:5" x14ac:dyDescent="0.3">
      <c r="A1839" s="9">
        <v>10172</v>
      </c>
      <c r="B1839" s="10">
        <v>45170</v>
      </c>
      <c r="C1839" s="9" t="str">
        <v>4130ea10</v>
      </c>
      <c r="D1839" s="9" t="str">
        <f>_xlfn.XLOOKUP(C1839, Content!A:A, Content!C:C, "NONE")</f>
        <v>Kannada</v>
      </c>
      <c r="E1839" s="9" t="str">
        <f>_xlfn.XLOOKUP(C1839, Content!A:A, Content!D:D, "NONE")</f>
        <v>Horror</v>
      </c>
    </row>
    <row r="1840" spans="1:5" x14ac:dyDescent="0.3">
      <c r="A1840" s="9">
        <v>10172</v>
      </c>
      <c r="B1840" s="10">
        <v>45627</v>
      </c>
      <c r="C1840" s="9" t="str">
        <v>4cfd0dd8</v>
      </c>
      <c r="D1840" s="9" t="str">
        <f>_xlfn.XLOOKUP(C1840, Content!A:A, Content!C:C, "NONE")</f>
        <v>Kannada</v>
      </c>
      <c r="E1840" s="9" t="str">
        <f>_xlfn.XLOOKUP(C1840, Content!A:A, Content!D:D, "NONE")</f>
        <v>Documentary</v>
      </c>
    </row>
    <row r="1841" spans="1:5" x14ac:dyDescent="0.3">
      <c r="A1841" s="9">
        <v>10172</v>
      </c>
      <c r="B1841" s="10">
        <v>44713</v>
      </c>
      <c r="C1841" s="9" t="str">
        <v>75fa1246</v>
      </c>
      <c r="D1841" s="9" t="str">
        <f>_xlfn.XLOOKUP(C1841, Content!A:A, Content!C:C, "NONE")</f>
        <v>Tamil</v>
      </c>
      <c r="E1841" s="9" t="str">
        <f>_xlfn.XLOOKUP(C1841, Content!A:A, Content!D:D, "NONE")</f>
        <v>Documentary</v>
      </c>
    </row>
    <row r="1842" spans="1:5" x14ac:dyDescent="0.3">
      <c r="A1842" s="9">
        <v>10172</v>
      </c>
      <c r="B1842" s="10">
        <v>44743</v>
      </c>
      <c r="C1842" s="9" t="str">
        <v>19351768</v>
      </c>
      <c r="D1842" s="9" t="str">
        <f>_xlfn.XLOOKUP(C1842, Content!A:A, Content!C:C, "NONE")</f>
        <v>Malayalam</v>
      </c>
      <c r="E1842" s="9" t="str">
        <f>_xlfn.XLOOKUP(C1842, Content!A:A, Content!D:D, "NONE")</f>
        <v>Thriller</v>
      </c>
    </row>
    <row r="1843" spans="1:5" x14ac:dyDescent="0.3">
      <c r="A1843" s="9">
        <v>10172</v>
      </c>
      <c r="B1843" s="10">
        <v>44896</v>
      </c>
      <c r="C1843" s="9" t="str">
        <v>d71466ea</v>
      </c>
      <c r="D1843" s="9" t="str">
        <f>_xlfn.XLOOKUP(C1843, Content!A:A, Content!C:C, "NONE")</f>
        <v>Malayalam</v>
      </c>
      <c r="E1843" s="9" t="str">
        <f>_xlfn.XLOOKUP(C1843, Content!A:A, Content!D:D, "NONE")</f>
        <v>Comedy</v>
      </c>
    </row>
    <row r="1844" spans="1:5" x14ac:dyDescent="0.3">
      <c r="A1844" s="9">
        <v>10172</v>
      </c>
      <c r="B1844" s="10">
        <v>45200</v>
      </c>
      <c r="C1844" s="9" t="str">
        <v>586db896</v>
      </c>
      <c r="D1844" s="9" t="str">
        <f>_xlfn.XLOOKUP(C1844, Content!A:A, Content!C:C, "NONE")</f>
        <v>Tamil</v>
      </c>
      <c r="E1844" s="9" t="str">
        <f>_xlfn.XLOOKUP(C1844, Content!A:A, Content!D:D, "NONE")</f>
        <v>Sci-Fi</v>
      </c>
    </row>
    <row r="1845" spans="1:5" x14ac:dyDescent="0.3">
      <c r="A1845" s="9">
        <v>10172</v>
      </c>
      <c r="B1845" s="10">
        <v>44593</v>
      </c>
      <c r="C1845" s="9" t="str">
        <v>18110fb2</v>
      </c>
      <c r="D1845" s="9" t="str">
        <f>_xlfn.XLOOKUP(C1845, Content!A:A, Content!C:C, "NONE")</f>
        <v>Telugu</v>
      </c>
      <c r="E1845" s="9" t="str">
        <f>_xlfn.XLOOKUP(C1845, Content!A:A, Content!D:D, "NONE")</f>
        <v>Romance</v>
      </c>
    </row>
    <row r="1846" spans="1:5" x14ac:dyDescent="0.3">
      <c r="A1846" s="9">
        <v>10172</v>
      </c>
      <c r="B1846" s="10">
        <v>45627</v>
      </c>
      <c r="C1846" s="9" t="str">
        <v>459528e0</v>
      </c>
      <c r="D1846" s="9" t="str">
        <f>_xlfn.XLOOKUP(C1846, Content!A:A, Content!C:C, "NONE")</f>
        <v>English</v>
      </c>
      <c r="E1846" s="9" t="str">
        <f>_xlfn.XLOOKUP(C1846, Content!A:A, Content!D:D, "NONE")</f>
        <v>Documentary</v>
      </c>
    </row>
    <row r="1847" spans="1:5" x14ac:dyDescent="0.3">
      <c r="A1847" s="9">
        <v>10172</v>
      </c>
      <c r="B1847" s="10">
        <v>44682</v>
      </c>
      <c r="C1847" s="9" t="str">
        <v>872a4423</v>
      </c>
      <c r="D1847" s="9" t="str">
        <f>_xlfn.XLOOKUP(C1847, Content!A:A, Content!C:C, "NONE")</f>
        <v>Hindi</v>
      </c>
      <c r="E1847" s="9" t="str">
        <f>_xlfn.XLOOKUP(C1847, Content!A:A, Content!D:D, "NONE")</f>
        <v>Horror</v>
      </c>
    </row>
    <row r="1848" spans="1:5" x14ac:dyDescent="0.3">
      <c r="A1848" s="9">
        <v>10172</v>
      </c>
      <c r="B1848" s="10">
        <v>44835</v>
      </c>
      <c r="C1848" s="9" t="str">
        <v>f82d44ce</v>
      </c>
      <c r="D1848" s="9" t="str">
        <f>_xlfn.XLOOKUP(C1848, Content!A:A, Content!C:C, "NONE")</f>
        <v>Telugu</v>
      </c>
      <c r="E1848" s="9" t="str">
        <f>_xlfn.XLOOKUP(C1848, Content!A:A, Content!D:D, "NONE")</f>
        <v>Sci-Fi</v>
      </c>
    </row>
    <row r="1849" spans="1:5" x14ac:dyDescent="0.3">
      <c r="A1849" s="9">
        <v>10172</v>
      </c>
      <c r="B1849" s="10">
        <v>45292</v>
      </c>
      <c r="C1849" s="9" t="str">
        <v>8ab4abc6</v>
      </c>
      <c r="D1849" s="9" t="str">
        <f>_xlfn.XLOOKUP(C1849, Content!A:A, Content!C:C, "NONE")</f>
        <v>Kannada</v>
      </c>
      <c r="E1849" s="9" t="str">
        <f>_xlfn.XLOOKUP(C1849, Content!A:A, Content!D:D, "NONE")</f>
        <v>Drama</v>
      </c>
    </row>
    <row r="1850" spans="1:5" x14ac:dyDescent="0.3">
      <c r="A1850" s="9">
        <v>10172</v>
      </c>
      <c r="B1850" s="10">
        <v>45413</v>
      </c>
      <c r="C1850" s="9" t="str">
        <v>67b09f1b</v>
      </c>
      <c r="D1850" s="9" t="str">
        <f>_xlfn.XLOOKUP(C1850, Content!A:A, Content!C:C, "NONE")</f>
        <v>English</v>
      </c>
      <c r="E1850" s="9" t="str">
        <f>_xlfn.XLOOKUP(C1850, Content!A:A, Content!D:D, "NONE")</f>
        <v>Horror</v>
      </c>
    </row>
    <row r="1851" spans="1:5" x14ac:dyDescent="0.3">
      <c r="A1851" s="9">
        <v>10173</v>
      </c>
      <c r="B1851" s="10">
        <v>44562</v>
      </c>
      <c r="C1851" s="9" t="str">
        <v>18110fb2</v>
      </c>
      <c r="D1851" s="9" t="str">
        <f>_xlfn.XLOOKUP(C1851, Content!A:A, Content!C:C, "NONE")</f>
        <v>Telugu</v>
      </c>
      <c r="E1851" s="9" t="str">
        <f>_xlfn.XLOOKUP(C1851, Content!A:A, Content!D:D, "NONE")</f>
        <v>Romance</v>
      </c>
    </row>
    <row r="1852" spans="1:5" x14ac:dyDescent="0.3">
      <c r="A1852" s="9">
        <v>10173</v>
      </c>
      <c r="B1852" s="10">
        <v>45352</v>
      </c>
      <c r="C1852" s="9" t="str">
        <v>921da29a</v>
      </c>
      <c r="D1852" s="9" t="str">
        <f>_xlfn.XLOOKUP(C1852, Content!A:A, Content!C:C, "NONE")</f>
        <v>English</v>
      </c>
      <c r="E1852" s="9" t="str">
        <f>_xlfn.XLOOKUP(C1852, Content!A:A, Content!D:D, "NONE")</f>
        <v>Horror</v>
      </c>
    </row>
    <row r="1853" spans="1:5" x14ac:dyDescent="0.3">
      <c r="A1853" s="9">
        <v>10173</v>
      </c>
      <c r="B1853" s="10">
        <v>44896</v>
      </c>
      <c r="C1853" s="9" t="str">
        <v>ed012678</v>
      </c>
      <c r="D1853" s="9" t="str">
        <f>_xlfn.XLOOKUP(C1853, Content!A:A, Content!C:C, "NONE")</f>
        <v>Telugu</v>
      </c>
      <c r="E1853" s="9" t="str">
        <f>_xlfn.XLOOKUP(C1853, Content!A:A, Content!D:D, "NONE")</f>
        <v>Thriller</v>
      </c>
    </row>
    <row r="1854" spans="1:5" x14ac:dyDescent="0.3">
      <c r="A1854" s="9">
        <v>10173</v>
      </c>
      <c r="B1854" s="10">
        <v>45261</v>
      </c>
      <c r="C1854" s="9" t="str">
        <v>b9f74c1c</v>
      </c>
      <c r="D1854" s="9" t="str">
        <f>_xlfn.XLOOKUP(C1854, Content!A:A, Content!C:C, "NONE")</f>
        <v>Malayalam</v>
      </c>
      <c r="E1854" s="9" t="str">
        <f>_xlfn.XLOOKUP(C1854, Content!A:A, Content!D:D, "NONE")</f>
        <v>Comedy</v>
      </c>
    </row>
    <row r="1855" spans="1:5" x14ac:dyDescent="0.3">
      <c r="A1855" s="9">
        <v>10173</v>
      </c>
      <c r="B1855" s="10">
        <v>45170</v>
      </c>
      <c r="C1855" s="9" t="str">
        <v>9544ce3b</v>
      </c>
      <c r="D1855" s="9" t="str">
        <f>_xlfn.XLOOKUP(C1855, Content!A:A, Content!C:C, "NONE")</f>
        <v>English</v>
      </c>
      <c r="E1855" s="9" t="str">
        <f>_xlfn.XLOOKUP(C1855, Content!A:A, Content!D:D, "NONE")</f>
        <v>Horror</v>
      </c>
    </row>
    <row r="1856" spans="1:5" x14ac:dyDescent="0.3">
      <c r="A1856" s="9">
        <v>10173</v>
      </c>
      <c r="B1856" s="10">
        <v>45017</v>
      </c>
      <c r="C1856" s="9" t="str">
        <v>7fd28e87</v>
      </c>
      <c r="D1856" s="9" t="str">
        <f>_xlfn.XLOOKUP(C1856, Content!A:A, Content!C:C, "NONE")</f>
        <v>Malayalam</v>
      </c>
      <c r="E1856" s="9" t="str">
        <f>_xlfn.XLOOKUP(C1856, Content!A:A, Content!D:D, "NONE")</f>
        <v>Romance</v>
      </c>
    </row>
    <row r="1857" spans="1:5" x14ac:dyDescent="0.3">
      <c r="A1857" s="9">
        <v>10173</v>
      </c>
      <c r="B1857" s="10">
        <v>45474</v>
      </c>
      <c r="C1857" s="9" t="str">
        <v>fe99e0ba</v>
      </c>
      <c r="D1857" s="9" t="str">
        <f>_xlfn.XLOOKUP(C1857, Content!A:A, Content!C:C, "NONE")</f>
        <v>English</v>
      </c>
      <c r="E1857" s="9" t="str">
        <f>_xlfn.XLOOKUP(C1857, Content!A:A, Content!D:D, "NONE")</f>
        <v>Horror</v>
      </c>
    </row>
    <row r="1858" spans="1:5" x14ac:dyDescent="0.3">
      <c r="A1858" s="9">
        <v>10173</v>
      </c>
      <c r="B1858" s="10">
        <v>45627</v>
      </c>
      <c r="C1858" s="9" t="str">
        <v>459528e0</v>
      </c>
      <c r="D1858" s="9" t="str">
        <f>_xlfn.XLOOKUP(C1858, Content!A:A, Content!C:C, "NONE")</f>
        <v>English</v>
      </c>
      <c r="E1858" s="9" t="str">
        <f>_xlfn.XLOOKUP(C1858, Content!A:A, Content!D:D, "NONE")</f>
        <v>Documentary</v>
      </c>
    </row>
    <row r="1859" spans="1:5" x14ac:dyDescent="0.3">
      <c r="A1859" s="9">
        <v>10173</v>
      </c>
      <c r="B1859" s="10">
        <v>45444</v>
      </c>
      <c r="C1859" s="9" t="str">
        <v>ae026103</v>
      </c>
      <c r="D1859" s="9" t="str">
        <f>_xlfn.XLOOKUP(C1859, Content!A:A, Content!C:C, "NONE")</f>
        <v>Kannada</v>
      </c>
      <c r="E1859" s="9" t="str">
        <f>_xlfn.XLOOKUP(C1859, Content!A:A, Content!D:D, "NONE")</f>
        <v>Comedy</v>
      </c>
    </row>
    <row r="1860" spans="1:5" x14ac:dyDescent="0.3">
      <c r="A1860" s="9">
        <v>10174</v>
      </c>
      <c r="B1860" s="10">
        <v>44835</v>
      </c>
      <c r="C1860" s="9" t="str">
        <v>1187d074</v>
      </c>
      <c r="D1860" s="9" t="str">
        <f>_xlfn.XLOOKUP(C1860, Content!A:A, Content!C:C, "NONE")</f>
        <v>English</v>
      </c>
      <c r="E1860" s="9" t="str">
        <f>_xlfn.XLOOKUP(C1860, Content!A:A, Content!D:D, "NONE")</f>
        <v>Horror</v>
      </c>
    </row>
    <row r="1861" spans="1:5" x14ac:dyDescent="0.3">
      <c r="A1861" s="9">
        <v>10174</v>
      </c>
      <c r="B1861" s="10">
        <v>45047</v>
      </c>
      <c r="C1861" s="9" t="str">
        <v>0cbc4720</v>
      </c>
      <c r="D1861" s="9" t="str">
        <f>_xlfn.XLOOKUP(C1861, Content!A:A, Content!C:C, "NONE")</f>
        <v>Hindi</v>
      </c>
      <c r="E1861" s="9" t="str">
        <f>_xlfn.XLOOKUP(C1861, Content!A:A, Content!D:D, "NONE")</f>
        <v>Sci-Fi</v>
      </c>
    </row>
    <row r="1862" spans="1:5" x14ac:dyDescent="0.3">
      <c r="A1862" s="9">
        <v>10174</v>
      </c>
      <c r="B1862" s="10">
        <v>44805</v>
      </c>
      <c r="C1862" s="9" t="str">
        <v>2aac9072</v>
      </c>
      <c r="D1862" s="9" t="str">
        <f>_xlfn.XLOOKUP(C1862, Content!A:A, Content!C:C, "NONE")</f>
        <v>English</v>
      </c>
      <c r="E1862" s="9" t="str">
        <f>_xlfn.XLOOKUP(C1862, Content!A:A, Content!D:D, "NONE")</f>
        <v>Comedy</v>
      </c>
    </row>
    <row r="1863" spans="1:5" x14ac:dyDescent="0.3">
      <c r="A1863" s="9">
        <v>10174</v>
      </c>
      <c r="B1863" s="10">
        <v>45597</v>
      </c>
      <c r="C1863" s="9" t="str">
        <v>cc9d9893</v>
      </c>
      <c r="D1863" s="9" t="str">
        <f>_xlfn.XLOOKUP(C1863, Content!A:A, Content!C:C, "NONE")</f>
        <v>Malayalam</v>
      </c>
      <c r="E1863" s="9" t="str">
        <f>_xlfn.XLOOKUP(C1863, Content!A:A, Content!D:D, "NONE")</f>
        <v>Action</v>
      </c>
    </row>
    <row r="1864" spans="1:5" x14ac:dyDescent="0.3">
      <c r="A1864" s="9">
        <v>10174</v>
      </c>
      <c r="B1864" s="10">
        <v>45597</v>
      </c>
      <c r="C1864" s="9" t="str">
        <v>044707f1</v>
      </c>
      <c r="D1864" s="9" t="str">
        <f>_xlfn.XLOOKUP(C1864, Content!A:A, Content!C:C, "NONE")</f>
        <v>Kannada</v>
      </c>
      <c r="E1864" s="9" t="str">
        <f>_xlfn.XLOOKUP(C1864, Content!A:A, Content!D:D, "NONE")</f>
        <v>Action</v>
      </c>
    </row>
    <row r="1865" spans="1:5" x14ac:dyDescent="0.3">
      <c r="A1865" s="9">
        <v>10174</v>
      </c>
      <c r="B1865" s="10">
        <v>44774</v>
      </c>
      <c r="C1865" s="9" t="str">
        <v>fcc640cb</v>
      </c>
      <c r="D1865" s="9" t="str">
        <f>_xlfn.XLOOKUP(C1865, Content!A:A, Content!C:C, "NONE")</f>
        <v>English</v>
      </c>
      <c r="E1865" s="9" t="str">
        <f>_xlfn.XLOOKUP(C1865, Content!A:A, Content!D:D, "NONE")</f>
        <v>Thriller</v>
      </c>
    </row>
    <row r="1866" spans="1:5" x14ac:dyDescent="0.3">
      <c r="A1866" s="9">
        <v>10174</v>
      </c>
      <c r="B1866" s="10">
        <v>44927</v>
      </c>
      <c r="C1866" s="9" t="str">
        <v>b49e8b74</v>
      </c>
      <c r="D1866" s="9" t="str">
        <f>_xlfn.XLOOKUP(C1866, Content!A:A, Content!C:C, "NONE")</f>
        <v>English</v>
      </c>
      <c r="E1866" s="9" t="str">
        <f>_xlfn.XLOOKUP(C1866, Content!A:A, Content!D:D, "NONE")</f>
        <v>Thriller</v>
      </c>
    </row>
    <row r="1867" spans="1:5" x14ac:dyDescent="0.3">
      <c r="A1867" s="9">
        <v>10175</v>
      </c>
      <c r="B1867" s="10">
        <v>45200</v>
      </c>
      <c r="C1867" s="9" t="str">
        <v>921da29a</v>
      </c>
      <c r="D1867" s="9" t="str">
        <f>_xlfn.XLOOKUP(C1867, Content!A:A, Content!C:C, "NONE")</f>
        <v>English</v>
      </c>
      <c r="E1867" s="9" t="str">
        <f>_xlfn.XLOOKUP(C1867, Content!A:A, Content!D:D, "NONE")</f>
        <v>Horror</v>
      </c>
    </row>
    <row r="1868" spans="1:5" x14ac:dyDescent="0.3">
      <c r="A1868" s="9">
        <v>10175</v>
      </c>
      <c r="B1868" s="10">
        <v>45383</v>
      </c>
      <c r="C1868" s="9" t="str">
        <v>8ce0be18</v>
      </c>
      <c r="D1868" s="9" t="str">
        <f>_xlfn.XLOOKUP(C1868, Content!A:A, Content!C:C, "NONE")</f>
        <v>Telugu</v>
      </c>
      <c r="E1868" s="9" t="str">
        <f>_xlfn.XLOOKUP(C1868, Content!A:A, Content!D:D, "NONE")</f>
        <v>Horror</v>
      </c>
    </row>
    <row r="1869" spans="1:5" x14ac:dyDescent="0.3">
      <c r="A1869" s="9">
        <v>10175</v>
      </c>
      <c r="B1869" s="10">
        <v>45323</v>
      </c>
      <c r="C1869" s="9" t="str">
        <v>18f2ed16</v>
      </c>
      <c r="D1869" s="9" t="str">
        <f>_xlfn.XLOOKUP(C1869, Content!A:A, Content!C:C, "NONE")</f>
        <v>Malayalam</v>
      </c>
      <c r="E1869" s="9" t="str">
        <f>_xlfn.XLOOKUP(C1869, Content!A:A, Content!D:D, "NONE")</f>
        <v>Comedy</v>
      </c>
    </row>
    <row r="1870" spans="1:5" x14ac:dyDescent="0.3">
      <c r="A1870" s="9">
        <v>10175</v>
      </c>
      <c r="B1870" s="10">
        <v>45413</v>
      </c>
      <c r="C1870" s="9" t="str">
        <v>8ab4abc6</v>
      </c>
      <c r="D1870" s="9" t="str">
        <f>_xlfn.XLOOKUP(C1870, Content!A:A, Content!C:C, "NONE")</f>
        <v>Kannada</v>
      </c>
      <c r="E1870" s="9" t="str">
        <f>_xlfn.XLOOKUP(C1870, Content!A:A, Content!D:D, "NONE")</f>
        <v>Drama</v>
      </c>
    </row>
    <row r="1871" spans="1:5" x14ac:dyDescent="0.3">
      <c r="A1871" s="9">
        <v>10175</v>
      </c>
      <c r="B1871" s="10">
        <v>44652</v>
      </c>
      <c r="C1871" s="9" t="str">
        <v>39c8c16a</v>
      </c>
      <c r="D1871" s="9" t="str">
        <f>_xlfn.XLOOKUP(C1871, Content!A:A, Content!C:C, "NONE")</f>
        <v>Malayalam</v>
      </c>
      <c r="E1871" s="9" t="str">
        <f>_xlfn.XLOOKUP(C1871, Content!A:A, Content!D:D, "NONE")</f>
        <v>Drama</v>
      </c>
    </row>
    <row r="1872" spans="1:5" x14ac:dyDescent="0.3">
      <c r="A1872" s="9">
        <v>10175</v>
      </c>
      <c r="B1872" s="10">
        <v>44562</v>
      </c>
      <c r="C1872" s="9" t="str">
        <v>67b09f1b</v>
      </c>
      <c r="D1872" s="9" t="str">
        <f>_xlfn.XLOOKUP(C1872, Content!A:A, Content!C:C, "NONE")</f>
        <v>English</v>
      </c>
      <c r="E1872" s="9" t="str">
        <f>_xlfn.XLOOKUP(C1872, Content!A:A, Content!D:D, "NONE")</f>
        <v>Horror</v>
      </c>
    </row>
    <row r="1873" spans="1:5" x14ac:dyDescent="0.3">
      <c r="A1873" s="9">
        <v>10175</v>
      </c>
      <c r="B1873" s="10">
        <v>45139</v>
      </c>
      <c r="C1873" s="9" t="str">
        <v>4130ea10</v>
      </c>
      <c r="D1873" s="9" t="str">
        <f>_xlfn.XLOOKUP(C1873, Content!A:A, Content!C:C, "NONE")</f>
        <v>Kannada</v>
      </c>
      <c r="E1873" s="9" t="str">
        <f>_xlfn.XLOOKUP(C1873, Content!A:A, Content!D:D, "NONE")</f>
        <v>Horror</v>
      </c>
    </row>
    <row r="1874" spans="1:5" x14ac:dyDescent="0.3">
      <c r="A1874" s="9">
        <v>10175</v>
      </c>
      <c r="B1874" s="10">
        <v>44896</v>
      </c>
      <c r="C1874" s="9" t="str">
        <v>07976026</v>
      </c>
      <c r="D1874" s="9" t="str">
        <f>_xlfn.XLOOKUP(C1874, Content!A:A, Content!C:C, "NONE")</f>
        <v>Malayalam</v>
      </c>
      <c r="E1874" s="9" t="str">
        <f>_xlfn.XLOOKUP(C1874, Content!A:A, Content!D:D, "NONE")</f>
        <v>Drama</v>
      </c>
    </row>
    <row r="1875" spans="1:5" x14ac:dyDescent="0.3">
      <c r="A1875" s="9">
        <v>10175</v>
      </c>
      <c r="B1875" s="10">
        <v>44958</v>
      </c>
      <c r="C1875" s="9" t="str">
        <v>30bb7728</v>
      </c>
      <c r="D1875" s="9" t="str">
        <f>_xlfn.XLOOKUP(C1875, Content!A:A, Content!C:C, "NONE")</f>
        <v>Tamil</v>
      </c>
      <c r="E1875" s="9" t="str">
        <f>_xlfn.XLOOKUP(C1875, Content!A:A, Content!D:D, "NONE")</f>
        <v>Documentary</v>
      </c>
    </row>
    <row r="1876" spans="1:5" x14ac:dyDescent="0.3">
      <c r="A1876" s="9">
        <v>10175</v>
      </c>
      <c r="B1876" s="10">
        <v>44896</v>
      </c>
      <c r="C1876" s="9" t="str">
        <v>b72e97f6</v>
      </c>
      <c r="D1876" s="9" t="str">
        <f>_xlfn.XLOOKUP(C1876, Content!A:A, Content!C:C, "NONE")</f>
        <v>Hindi</v>
      </c>
      <c r="E1876" s="9" t="str">
        <f>_xlfn.XLOOKUP(C1876, Content!A:A, Content!D:D, "NONE")</f>
        <v>Action</v>
      </c>
    </row>
    <row r="1877" spans="1:5" x14ac:dyDescent="0.3">
      <c r="A1877" s="9">
        <v>10175</v>
      </c>
      <c r="B1877" s="10">
        <v>44593</v>
      </c>
      <c r="C1877" s="9" t="str">
        <v>618d5c47</v>
      </c>
      <c r="D1877" s="9" t="str">
        <f>_xlfn.XLOOKUP(C1877, Content!A:A, Content!C:C, "NONE")</f>
        <v>Hindi</v>
      </c>
      <c r="E1877" s="9" t="str">
        <f>_xlfn.XLOOKUP(C1877, Content!A:A, Content!D:D, "NONE")</f>
        <v>Documentary</v>
      </c>
    </row>
    <row r="1878" spans="1:5" x14ac:dyDescent="0.3">
      <c r="A1878" s="9">
        <v>10175</v>
      </c>
      <c r="B1878" s="10">
        <v>44743</v>
      </c>
      <c r="C1878" s="9" t="str">
        <v>c324f9b4</v>
      </c>
      <c r="D1878" s="9" t="str">
        <f>_xlfn.XLOOKUP(C1878, Content!A:A, Content!C:C, "NONE")</f>
        <v>Tamil</v>
      </c>
      <c r="E1878" s="9" t="str">
        <f>_xlfn.XLOOKUP(C1878, Content!A:A, Content!D:D, "NONE")</f>
        <v>Sci-Fi</v>
      </c>
    </row>
    <row r="1879" spans="1:5" x14ac:dyDescent="0.3">
      <c r="A1879" s="9">
        <v>10175</v>
      </c>
      <c r="B1879" s="10">
        <v>44743</v>
      </c>
      <c r="C1879" s="9" t="str">
        <v>5c52d1ad</v>
      </c>
      <c r="D1879" s="9" t="str">
        <f>_xlfn.XLOOKUP(C1879, Content!A:A, Content!C:C, "NONE")</f>
        <v>Telugu</v>
      </c>
      <c r="E1879" s="9" t="str">
        <f>_xlfn.XLOOKUP(C1879, Content!A:A, Content!D:D, "NONE")</f>
        <v>Comedy</v>
      </c>
    </row>
    <row r="1880" spans="1:5" x14ac:dyDescent="0.3">
      <c r="A1880" s="9">
        <v>10175</v>
      </c>
      <c r="B1880" s="10">
        <v>45200</v>
      </c>
      <c r="C1880" s="9" t="str">
        <v>e2949854</v>
      </c>
      <c r="D1880" s="9" t="str">
        <f>_xlfn.XLOOKUP(C1880, Content!A:A, Content!C:C, "NONE")</f>
        <v>Malayalam</v>
      </c>
      <c r="E1880" s="9" t="str">
        <f>_xlfn.XLOOKUP(C1880, Content!A:A, Content!D:D, "NONE")</f>
        <v>Documentary</v>
      </c>
    </row>
    <row r="1881" spans="1:5" x14ac:dyDescent="0.3">
      <c r="A1881" s="9">
        <v>10175</v>
      </c>
      <c r="B1881" s="10">
        <v>45627</v>
      </c>
      <c r="C1881" s="9" t="str">
        <v>1b7fe76a</v>
      </c>
      <c r="D1881" s="9" t="str">
        <f>_xlfn.XLOOKUP(C1881, Content!A:A, Content!C:C, "NONE")</f>
        <v>Kannada</v>
      </c>
      <c r="E1881" s="9" t="str">
        <f>_xlfn.XLOOKUP(C1881, Content!A:A, Content!D:D, "NONE")</f>
        <v>Thriller</v>
      </c>
    </row>
    <row r="1882" spans="1:5" x14ac:dyDescent="0.3">
      <c r="A1882" s="9">
        <v>10176</v>
      </c>
      <c r="B1882" s="10">
        <v>44743</v>
      </c>
      <c r="C1882" s="9" t="str">
        <v>9452bf77</v>
      </c>
      <c r="D1882" s="9" t="str">
        <f>_xlfn.XLOOKUP(C1882, Content!A:A, Content!C:C, "NONE")</f>
        <v>English</v>
      </c>
      <c r="E1882" s="9" t="str">
        <f>_xlfn.XLOOKUP(C1882, Content!A:A, Content!D:D, "NONE")</f>
        <v>Horror</v>
      </c>
    </row>
    <row r="1883" spans="1:5" x14ac:dyDescent="0.3">
      <c r="A1883" s="9">
        <v>10176</v>
      </c>
      <c r="B1883" s="10">
        <v>44927</v>
      </c>
      <c r="C1883" s="9" t="str">
        <v>2888a95e</v>
      </c>
      <c r="D1883" s="9" t="str">
        <f>_xlfn.XLOOKUP(C1883, Content!A:A, Content!C:C, "NONE")</f>
        <v>Tamil</v>
      </c>
      <c r="E1883" s="9" t="str">
        <f>_xlfn.XLOOKUP(C1883, Content!A:A, Content!D:D, "NONE")</f>
        <v>Documentary</v>
      </c>
    </row>
    <row r="1884" spans="1:5" x14ac:dyDescent="0.3">
      <c r="A1884" s="9">
        <v>10176</v>
      </c>
      <c r="B1884" s="10">
        <v>45108</v>
      </c>
      <c r="C1884" s="9" t="str">
        <v>4130ea10</v>
      </c>
      <c r="D1884" s="9" t="str">
        <f>_xlfn.XLOOKUP(C1884, Content!A:A, Content!C:C, "NONE")</f>
        <v>Kannada</v>
      </c>
      <c r="E1884" s="9" t="str">
        <f>_xlfn.XLOOKUP(C1884, Content!A:A, Content!D:D, "NONE")</f>
        <v>Horror</v>
      </c>
    </row>
    <row r="1885" spans="1:5" x14ac:dyDescent="0.3">
      <c r="A1885" s="9">
        <v>10176</v>
      </c>
      <c r="B1885" s="10">
        <v>45505</v>
      </c>
      <c r="C1885" s="9" t="str">
        <v>e24dee1d</v>
      </c>
      <c r="D1885" s="9" t="str">
        <f>_xlfn.XLOOKUP(C1885, Content!A:A, Content!C:C, "NONE")</f>
        <v>Telugu</v>
      </c>
      <c r="E1885" s="9" t="str">
        <f>_xlfn.XLOOKUP(C1885, Content!A:A, Content!D:D, "NONE")</f>
        <v>Documentary</v>
      </c>
    </row>
    <row r="1886" spans="1:5" x14ac:dyDescent="0.3">
      <c r="A1886" s="9">
        <v>10176</v>
      </c>
      <c r="B1886" s="10">
        <v>45474</v>
      </c>
      <c r="C1886" s="9" t="str">
        <v>f83fb848</v>
      </c>
      <c r="D1886" s="9" t="str">
        <f>_xlfn.XLOOKUP(C1886, Content!A:A, Content!C:C, "NONE")</f>
        <v>Malayalam</v>
      </c>
      <c r="E1886" s="9" t="str">
        <f>_xlfn.XLOOKUP(C1886, Content!A:A, Content!D:D, "NONE")</f>
        <v>Sci-Fi</v>
      </c>
    </row>
    <row r="1887" spans="1:5" x14ac:dyDescent="0.3">
      <c r="A1887" s="9">
        <v>10176</v>
      </c>
      <c r="B1887" s="10">
        <v>44652</v>
      </c>
      <c r="C1887" s="9" t="str">
        <v>044707f1</v>
      </c>
      <c r="D1887" s="9" t="str">
        <f>_xlfn.XLOOKUP(C1887, Content!A:A, Content!C:C, "NONE")</f>
        <v>Kannada</v>
      </c>
      <c r="E1887" s="9" t="str">
        <f>_xlfn.XLOOKUP(C1887, Content!A:A, Content!D:D, "NONE")</f>
        <v>Action</v>
      </c>
    </row>
    <row r="1888" spans="1:5" x14ac:dyDescent="0.3">
      <c r="A1888" s="9">
        <v>10176</v>
      </c>
      <c r="B1888" s="10">
        <v>45597</v>
      </c>
      <c r="C1888" s="9" t="str">
        <v>b49e8b74</v>
      </c>
      <c r="D1888" s="9" t="str">
        <f>_xlfn.XLOOKUP(C1888, Content!A:A, Content!C:C, "NONE")</f>
        <v>English</v>
      </c>
      <c r="E1888" s="9" t="str">
        <f>_xlfn.XLOOKUP(C1888, Content!A:A, Content!D:D, "NONE")</f>
        <v>Thriller</v>
      </c>
    </row>
    <row r="1889" spans="1:5" x14ac:dyDescent="0.3">
      <c r="A1889" s="9">
        <v>10176</v>
      </c>
      <c r="B1889" s="10">
        <v>45139</v>
      </c>
      <c r="C1889" s="9" t="str">
        <v>2f9c6d63</v>
      </c>
      <c r="D1889" s="9" t="str">
        <f>_xlfn.XLOOKUP(C1889, Content!A:A, Content!C:C, "NONE")</f>
        <v>Tamil</v>
      </c>
      <c r="E1889" s="9" t="str">
        <f>_xlfn.XLOOKUP(C1889, Content!A:A, Content!D:D, "NONE")</f>
        <v>Sci-Fi</v>
      </c>
    </row>
    <row r="1890" spans="1:5" x14ac:dyDescent="0.3">
      <c r="A1890" s="9">
        <v>10177</v>
      </c>
      <c r="B1890" s="10">
        <v>44896</v>
      </c>
      <c r="C1890" s="9" t="str">
        <v>5833d4f3</v>
      </c>
      <c r="D1890" s="9" t="str">
        <f>_xlfn.XLOOKUP(C1890, Content!A:A, Content!C:C, "NONE")</f>
        <v>Malayalam</v>
      </c>
      <c r="E1890" s="9" t="str">
        <f>_xlfn.XLOOKUP(C1890, Content!A:A, Content!D:D, "NONE")</f>
        <v>Horror</v>
      </c>
    </row>
    <row r="1891" spans="1:5" x14ac:dyDescent="0.3">
      <c r="A1891" s="9">
        <v>10177</v>
      </c>
      <c r="B1891" s="10">
        <v>44958</v>
      </c>
      <c r="C1891" s="9" t="str">
        <v>10101146</v>
      </c>
      <c r="D1891" s="9" t="str">
        <f>_xlfn.XLOOKUP(C1891, Content!A:A, Content!C:C, "NONE")</f>
        <v>Telugu</v>
      </c>
      <c r="E1891" s="9" t="str">
        <f>_xlfn.XLOOKUP(C1891, Content!A:A, Content!D:D, "NONE")</f>
        <v>Comedy</v>
      </c>
    </row>
    <row r="1892" spans="1:5" x14ac:dyDescent="0.3">
      <c r="A1892" s="9">
        <v>10177</v>
      </c>
      <c r="B1892" s="10">
        <v>44774</v>
      </c>
      <c r="C1892" s="9" t="str">
        <v>420e1019</v>
      </c>
      <c r="D1892" s="9" t="str">
        <f>_xlfn.XLOOKUP(C1892, Content!A:A, Content!C:C, "NONE")</f>
        <v>Tamil</v>
      </c>
      <c r="E1892" s="9" t="str">
        <f>_xlfn.XLOOKUP(C1892, Content!A:A, Content!D:D, "NONE")</f>
        <v>Action</v>
      </c>
    </row>
    <row r="1893" spans="1:5" x14ac:dyDescent="0.3">
      <c r="A1893" s="9">
        <v>10177</v>
      </c>
      <c r="B1893" s="10">
        <v>45292</v>
      </c>
      <c r="C1893" s="9" t="str">
        <v>34ac25b9</v>
      </c>
      <c r="D1893" s="9" t="str">
        <f>_xlfn.XLOOKUP(C1893, Content!A:A, Content!C:C, "NONE")</f>
        <v>Kannada</v>
      </c>
      <c r="E1893" s="9" t="str">
        <f>_xlfn.XLOOKUP(C1893, Content!A:A, Content!D:D, "NONE")</f>
        <v>Documentary</v>
      </c>
    </row>
    <row r="1894" spans="1:5" x14ac:dyDescent="0.3">
      <c r="A1894" s="9">
        <v>10177</v>
      </c>
      <c r="B1894" s="10">
        <v>44835</v>
      </c>
      <c r="C1894" s="9" t="str">
        <v>e9c2f251</v>
      </c>
      <c r="D1894" s="9" t="str">
        <f>_xlfn.XLOOKUP(C1894, Content!A:A, Content!C:C, "NONE")</f>
        <v>Telugu</v>
      </c>
      <c r="E1894" s="9" t="str">
        <f>_xlfn.XLOOKUP(C1894, Content!A:A, Content!D:D, "NONE")</f>
        <v>Sci-Fi</v>
      </c>
    </row>
    <row r="1895" spans="1:5" x14ac:dyDescent="0.3">
      <c r="A1895" s="9">
        <v>10177</v>
      </c>
      <c r="B1895" s="10">
        <v>45139</v>
      </c>
      <c r="C1895" s="9" t="str">
        <v>b72e97f6</v>
      </c>
      <c r="D1895" s="9" t="str">
        <f>_xlfn.XLOOKUP(C1895, Content!A:A, Content!C:C, "NONE")</f>
        <v>Hindi</v>
      </c>
      <c r="E1895" s="9" t="str">
        <f>_xlfn.XLOOKUP(C1895, Content!A:A, Content!D:D, "NONE")</f>
        <v>Action</v>
      </c>
    </row>
    <row r="1896" spans="1:5" x14ac:dyDescent="0.3">
      <c r="A1896" s="9">
        <v>10177</v>
      </c>
      <c r="B1896" s="10">
        <v>45352</v>
      </c>
      <c r="C1896" s="9" t="str">
        <v>30bb7728</v>
      </c>
      <c r="D1896" s="9" t="str">
        <f>_xlfn.XLOOKUP(C1896, Content!A:A, Content!C:C, "NONE")</f>
        <v>Tamil</v>
      </c>
      <c r="E1896" s="9" t="str">
        <f>_xlfn.XLOOKUP(C1896, Content!A:A, Content!D:D, "NONE")</f>
        <v>Documentary</v>
      </c>
    </row>
    <row r="1897" spans="1:5" x14ac:dyDescent="0.3">
      <c r="A1897" s="9">
        <v>10177</v>
      </c>
      <c r="B1897" s="10">
        <v>44562</v>
      </c>
      <c r="C1897" s="9" t="str">
        <v>e24dee1d</v>
      </c>
      <c r="D1897" s="9" t="str">
        <f>_xlfn.XLOOKUP(C1897, Content!A:A, Content!C:C, "NONE")</f>
        <v>Telugu</v>
      </c>
      <c r="E1897" s="9" t="str">
        <f>_xlfn.XLOOKUP(C1897, Content!A:A, Content!D:D, "NONE")</f>
        <v>Documentary</v>
      </c>
    </row>
    <row r="1898" spans="1:5" x14ac:dyDescent="0.3">
      <c r="A1898" s="9">
        <v>10177</v>
      </c>
      <c r="B1898" s="10">
        <v>44986</v>
      </c>
      <c r="C1898" s="9" t="str">
        <v>459528e0</v>
      </c>
      <c r="D1898" s="9" t="str">
        <f>_xlfn.XLOOKUP(C1898, Content!A:A, Content!C:C, "NONE")</f>
        <v>English</v>
      </c>
      <c r="E1898" s="9" t="str">
        <f>_xlfn.XLOOKUP(C1898, Content!A:A, Content!D:D, "NONE")</f>
        <v>Documentary</v>
      </c>
    </row>
    <row r="1899" spans="1:5" x14ac:dyDescent="0.3">
      <c r="A1899" s="9">
        <v>10177</v>
      </c>
      <c r="B1899" s="10">
        <v>44682</v>
      </c>
      <c r="C1899" s="9" t="str">
        <v>67b09f1b</v>
      </c>
      <c r="D1899" s="9" t="str">
        <f>_xlfn.XLOOKUP(C1899, Content!A:A, Content!C:C, "NONE")</f>
        <v>English</v>
      </c>
      <c r="E1899" s="9" t="str">
        <f>_xlfn.XLOOKUP(C1899, Content!A:A, Content!D:D, "NONE")</f>
        <v>Horror</v>
      </c>
    </row>
    <row r="1900" spans="1:5" x14ac:dyDescent="0.3">
      <c r="A1900" s="9">
        <v>10177</v>
      </c>
      <c r="B1900" s="10">
        <v>45323</v>
      </c>
      <c r="C1900" s="9" t="str">
        <v>b142e834</v>
      </c>
      <c r="D1900" s="9" t="str">
        <f>_xlfn.XLOOKUP(C1900, Content!A:A, Content!C:C, "NONE")</f>
        <v>Hindi</v>
      </c>
      <c r="E1900" s="9" t="str">
        <f>_xlfn.XLOOKUP(C1900, Content!A:A, Content!D:D, "NONE")</f>
        <v>Documentary</v>
      </c>
    </row>
    <row r="1901" spans="1:5" x14ac:dyDescent="0.3">
      <c r="A1901" s="9">
        <v>10178</v>
      </c>
      <c r="B1901" s="10">
        <v>45566</v>
      </c>
      <c r="C1901" s="9" t="str">
        <v>982b8061</v>
      </c>
      <c r="D1901" s="9" t="str">
        <f>_xlfn.XLOOKUP(C1901, Content!A:A, Content!C:C, "NONE")</f>
        <v>Malayalam</v>
      </c>
      <c r="E1901" s="9" t="str">
        <f>_xlfn.XLOOKUP(C1901, Content!A:A, Content!D:D, "NONE")</f>
        <v>Comedy</v>
      </c>
    </row>
    <row r="1902" spans="1:5" x14ac:dyDescent="0.3">
      <c r="A1902" s="9">
        <v>10178</v>
      </c>
      <c r="B1902" s="10">
        <v>44986</v>
      </c>
      <c r="C1902" s="9" t="str">
        <v>7e543bc4</v>
      </c>
      <c r="D1902" s="9" t="str">
        <f>_xlfn.XLOOKUP(C1902, Content!A:A, Content!C:C, "NONE")</f>
        <v>Malayalam</v>
      </c>
      <c r="E1902" s="9" t="str">
        <f>_xlfn.XLOOKUP(C1902, Content!A:A, Content!D:D, "NONE")</f>
        <v>Drama</v>
      </c>
    </row>
    <row r="1903" spans="1:5" x14ac:dyDescent="0.3">
      <c r="A1903" s="9">
        <v>10178</v>
      </c>
      <c r="B1903" s="10">
        <v>44682</v>
      </c>
      <c r="C1903" s="9" t="str">
        <v>18f2ed16</v>
      </c>
      <c r="D1903" s="9" t="str">
        <f>_xlfn.XLOOKUP(C1903, Content!A:A, Content!C:C, "NONE")</f>
        <v>Malayalam</v>
      </c>
      <c r="E1903" s="9" t="str">
        <f>_xlfn.XLOOKUP(C1903, Content!A:A, Content!D:D, "NONE")</f>
        <v>Comedy</v>
      </c>
    </row>
    <row r="1904" spans="1:5" x14ac:dyDescent="0.3">
      <c r="A1904" s="9">
        <v>10178</v>
      </c>
      <c r="B1904" s="10">
        <v>44835</v>
      </c>
      <c r="C1904" s="9" t="str">
        <v>7bc7f2c7</v>
      </c>
      <c r="D1904" s="9" t="str">
        <f>_xlfn.XLOOKUP(C1904, Content!A:A, Content!C:C, "NONE")</f>
        <v>Tamil</v>
      </c>
      <c r="E1904" s="9" t="str">
        <f>_xlfn.XLOOKUP(C1904, Content!A:A, Content!D:D, "NONE")</f>
        <v>Drama</v>
      </c>
    </row>
    <row r="1905" spans="1:5" x14ac:dyDescent="0.3">
      <c r="A1905" s="9">
        <v>10178</v>
      </c>
      <c r="B1905" s="10">
        <v>45170</v>
      </c>
      <c r="C1905" s="9" t="str">
        <v>a4c168f1</v>
      </c>
      <c r="D1905" s="9" t="str">
        <f>_xlfn.XLOOKUP(C1905, Content!A:A, Content!C:C, "NONE")</f>
        <v>Telugu</v>
      </c>
      <c r="E1905" s="9" t="str">
        <f>_xlfn.XLOOKUP(C1905, Content!A:A, Content!D:D, "NONE")</f>
        <v>Drama</v>
      </c>
    </row>
    <row r="1906" spans="1:5" x14ac:dyDescent="0.3">
      <c r="A1906" s="9">
        <v>10178</v>
      </c>
      <c r="B1906" s="10">
        <v>45047</v>
      </c>
      <c r="C1906" s="9" t="str">
        <v>39c8c16a</v>
      </c>
      <c r="D1906" s="9" t="str">
        <f>_xlfn.XLOOKUP(C1906, Content!A:A, Content!C:C, "NONE")</f>
        <v>Malayalam</v>
      </c>
      <c r="E1906" s="9" t="str">
        <f>_xlfn.XLOOKUP(C1906, Content!A:A, Content!D:D, "NONE")</f>
        <v>Drama</v>
      </c>
    </row>
    <row r="1907" spans="1:5" x14ac:dyDescent="0.3">
      <c r="A1907" s="9">
        <v>10178</v>
      </c>
      <c r="B1907" s="10">
        <v>44652</v>
      </c>
      <c r="C1907" s="9" t="str">
        <v>0cbc4720</v>
      </c>
      <c r="D1907" s="9" t="str">
        <f>_xlfn.XLOOKUP(C1907, Content!A:A, Content!C:C, "NONE")</f>
        <v>Hindi</v>
      </c>
      <c r="E1907" s="9" t="str">
        <f>_xlfn.XLOOKUP(C1907, Content!A:A, Content!D:D, "NONE")</f>
        <v>Sci-Fi</v>
      </c>
    </row>
    <row r="1908" spans="1:5" x14ac:dyDescent="0.3">
      <c r="A1908" s="9">
        <v>10178</v>
      </c>
      <c r="B1908" s="10">
        <v>44682</v>
      </c>
      <c r="C1908" s="9" t="str">
        <v>921da29a</v>
      </c>
      <c r="D1908" s="9" t="str">
        <f>_xlfn.XLOOKUP(C1908, Content!A:A, Content!C:C, "NONE")</f>
        <v>English</v>
      </c>
      <c r="E1908" s="9" t="str">
        <f>_xlfn.XLOOKUP(C1908, Content!A:A, Content!D:D, "NONE")</f>
        <v>Horror</v>
      </c>
    </row>
    <row r="1909" spans="1:5" x14ac:dyDescent="0.3">
      <c r="A1909" s="9">
        <v>10178</v>
      </c>
      <c r="B1909" s="10">
        <v>45413</v>
      </c>
      <c r="C1909" s="9" t="str">
        <v>2560b2d1</v>
      </c>
      <c r="D1909" s="9" t="str">
        <f>_xlfn.XLOOKUP(C1909, Content!A:A, Content!C:C, "NONE")</f>
        <v>Telugu</v>
      </c>
      <c r="E1909" s="9" t="str">
        <f>_xlfn.XLOOKUP(C1909, Content!A:A, Content!D:D, "NONE")</f>
        <v>Action</v>
      </c>
    </row>
    <row r="1910" spans="1:5" x14ac:dyDescent="0.3">
      <c r="A1910" s="9">
        <v>10179</v>
      </c>
      <c r="B1910" s="10">
        <v>44593</v>
      </c>
      <c r="C1910" s="9" t="str">
        <v>fa1a76a3</v>
      </c>
      <c r="D1910" s="9" t="str">
        <f>_xlfn.XLOOKUP(C1910, Content!A:A, Content!C:C, "NONE")</f>
        <v>Tamil</v>
      </c>
      <c r="E1910" s="9" t="str">
        <f>_xlfn.XLOOKUP(C1910, Content!A:A, Content!D:D, "NONE")</f>
        <v>Action</v>
      </c>
    </row>
    <row r="1911" spans="1:5" x14ac:dyDescent="0.3">
      <c r="A1911" s="9">
        <v>10179</v>
      </c>
      <c r="B1911" s="10">
        <v>44743</v>
      </c>
      <c r="C1911" s="9" t="str">
        <v>0cbc4720</v>
      </c>
      <c r="D1911" s="9" t="str">
        <f>_xlfn.XLOOKUP(C1911, Content!A:A, Content!C:C, "NONE")</f>
        <v>Hindi</v>
      </c>
      <c r="E1911" s="9" t="str">
        <f>_xlfn.XLOOKUP(C1911, Content!A:A, Content!D:D, "NONE")</f>
        <v>Sci-Fi</v>
      </c>
    </row>
    <row r="1912" spans="1:5" x14ac:dyDescent="0.3">
      <c r="A1912" s="9">
        <v>10179</v>
      </c>
      <c r="B1912" s="10">
        <v>44652</v>
      </c>
      <c r="C1912" s="9" t="str">
        <v>6cec19a5</v>
      </c>
      <c r="D1912" s="9" t="str">
        <f>_xlfn.XLOOKUP(C1912, Content!A:A, Content!C:C, "NONE")</f>
        <v>Malayalam</v>
      </c>
      <c r="E1912" s="9" t="str">
        <f>_xlfn.XLOOKUP(C1912, Content!A:A, Content!D:D, "NONE")</f>
        <v>Drama</v>
      </c>
    </row>
    <row r="1913" spans="1:5" x14ac:dyDescent="0.3">
      <c r="A1913" s="9">
        <v>10179</v>
      </c>
      <c r="B1913" s="10">
        <v>44621</v>
      </c>
      <c r="C1913" s="9" t="str">
        <v>ae026103</v>
      </c>
      <c r="D1913" s="9" t="str">
        <f>_xlfn.XLOOKUP(C1913, Content!A:A, Content!C:C, "NONE")</f>
        <v>Kannada</v>
      </c>
      <c r="E1913" s="9" t="str">
        <f>_xlfn.XLOOKUP(C1913, Content!A:A, Content!D:D, "NONE")</f>
        <v>Comedy</v>
      </c>
    </row>
    <row r="1914" spans="1:5" x14ac:dyDescent="0.3">
      <c r="A1914" s="9">
        <v>10179</v>
      </c>
      <c r="B1914" s="10">
        <v>45474</v>
      </c>
      <c r="C1914" s="9" t="str">
        <v>d6e6f4af</v>
      </c>
      <c r="D1914" s="9" t="str">
        <f>_xlfn.XLOOKUP(C1914, Content!A:A, Content!C:C, "NONE")</f>
        <v>Malayalam</v>
      </c>
      <c r="E1914" s="9" t="str">
        <f>_xlfn.XLOOKUP(C1914, Content!A:A, Content!D:D, "NONE")</f>
        <v>Action</v>
      </c>
    </row>
    <row r="1915" spans="1:5" x14ac:dyDescent="0.3">
      <c r="A1915" s="9">
        <v>10179</v>
      </c>
      <c r="B1915" s="10">
        <v>45505</v>
      </c>
      <c r="C1915" s="9" t="str">
        <v>9c8c4c67</v>
      </c>
      <c r="D1915" s="9" t="str">
        <f>_xlfn.XLOOKUP(C1915, Content!A:A, Content!C:C, "NONE")</f>
        <v>English</v>
      </c>
      <c r="E1915" s="9" t="str">
        <f>_xlfn.XLOOKUP(C1915, Content!A:A, Content!D:D, "NONE")</f>
        <v>Horror</v>
      </c>
    </row>
    <row r="1916" spans="1:5" x14ac:dyDescent="0.3">
      <c r="A1916" s="9">
        <v>10179</v>
      </c>
      <c r="B1916" s="10">
        <v>45444</v>
      </c>
      <c r="C1916" s="9" t="str">
        <v>044707f1</v>
      </c>
      <c r="D1916" s="9" t="str">
        <f>_xlfn.XLOOKUP(C1916, Content!A:A, Content!C:C, "NONE")</f>
        <v>Kannada</v>
      </c>
      <c r="E1916" s="9" t="str">
        <f>_xlfn.XLOOKUP(C1916, Content!A:A, Content!D:D, "NONE")</f>
        <v>Action</v>
      </c>
    </row>
    <row r="1917" spans="1:5" x14ac:dyDescent="0.3">
      <c r="A1917" s="9">
        <v>10179</v>
      </c>
      <c r="B1917" s="10">
        <v>44896</v>
      </c>
      <c r="C1917" s="9" t="str">
        <v>f6d69d19</v>
      </c>
      <c r="D1917" s="9" t="str">
        <f>_xlfn.XLOOKUP(C1917, Content!A:A, Content!C:C, "NONE")</f>
        <v>English</v>
      </c>
      <c r="E1917" s="9" t="str">
        <f>_xlfn.XLOOKUP(C1917, Content!A:A, Content!D:D, "NONE")</f>
        <v>Comedy</v>
      </c>
    </row>
    <row r="1918" spans="1:5" x14ac:dyDescent="0.3">
      <c r="A1918" s="9">
        <v>10179</v>
      </c>
      <c r="B1918" s="10">
        <v>45383</v>
      </c>
      <c r="C1918" s="9" t="str">
        <v>b72e97f6</v>
      </c>
      <c r="D1918" s="9" t="str">
        <f>_xlfn.XLOOKUP(C1918, Content!A:A, Content!C:C, "NONE")</f>
        <v>Hindi</v>
      </c>
      <c r="E1918" s="9" t="str">
        <f>_xlfn.XLOOKUP(C1918, Content!A:A, Content!D:D, "NONE")</f>
        <v>Action</v>
      </c>
    </row>
    <row r="1919" spans="1:5" x14ac:dyDescent="0.3">
      <c r="A1919" s="9">
        <v>10179</v>
      </c>
      <c r="B1919" s="10">
        <v>45597</v>
      </c>
      <c r="C1919" s="9" t="str">
        <v>53dcee70</v>
      </c>
      <c r="D1919" s="9" t="str">
        <f>_xlfn.XLOOKUP(C1919, Content!A:A, Content!C:C, "NONE")</f>
        <v>Kannada</v>
      </c>
      <c r="E1919" s="9" t="str">
        <f>_xlfn.XLOOKUP(C1919, Content!A:A, Content!D:D, "NONE")</f>
        <v>Sci-Fi</v>
      </c>
    </row>
    <row r="1920" spans="1:5" x14ac:dyDescent="0.3">
      <c r="A1920" s="9">
        <v>10179</v>
      </c>
      <c r="B1920" s="10">
        <v>45323</v>
      </c>
      <c r="C1920" s="9" t="str">
        <v>c324f9b4</v>
      </c>
      <c r="D1920" s="9" t="str">
        <f>_xlfn.XLOOKUP(C1920, Content!A:A, Content!C:C, "NONE")</f>
        <v>Tamil</v>
      </c>
      <c r="E1920" s="9" t="str">
        <f>_xlfn.XLOOKUP(C1920, Content!A:A, Content!D:D, "NONE")</f>
        <v>Sci-Fi</v>
      </c>
    </row>
    <row r="1921" spans="1:5" x14ac:dyDescent="0.3">
      <c r="A1921" s="9">
        <v>10179</v>
      </c>
      <c r="B1921" s="10">
        <v>45292</v>
      </c>
      <c r="C1921" s="9" t="str">
        <v>74c9ff93</v>
      </c>
      <c r="D1921" s="9" t="str">
        <f>_xlfn.XLOOKUP(C1921, Content!A:A, Content!C:C, "NONE")</f>
        <v>English</v>
      </c>
      <c r="E1921" s="9" t="str">
        <f>_xlfn.XLOOKUP(C1921, Content!A:A, Content!D:D, "NONE")</f>
        <v>Horror</v>
      </c>
    </row>
    <row r="1922" spans="1:5" x14ac:dyDescent="0.3">
      <c r="A1922" s="9">
        <v>10179</v>
      </c>
      <c r="B1922" s="10">
        <v>45323</v>
      </c>
      <c r="C1922" s="9" t="str">
        <v>a48a202b</v>
      </c>
      <c r="D1922" s="9" t="str">
        <f>_xlfn.XLOOKUP(C1922, Content!A:A, Content!C:C, "NONE")</f>
        <v>Telugu</v>
      </c>
      <c r="E1922" s="9" t="str">
        <f>_xlfn.XLOOKUP(C1922, Content!A:A, Content!D:D, "NONE")</f>
        <v>Drama</v>
      </c>
    </row>
    <row r="1923" spans="1:5" x14ac:dyDescent="0.3">
      <c r="A1923" s="9">
        <v>10180</v>
      </c>
      <c r="B1923" s="10">
        <v>45352</v>
      </c>
      <c r="C1923" s="9" t="str">
        <v>872a4423</v>
      </c>
      <c r="D1923" s="9" t="str">
        <f>_xlfn.XLOOKUP(C1923, Content!A:A, Content!C:C, "NONE")</f>
        <v>Hindi</v>
      </c>
      <c r="E1923" s="9" t="str">
        <f>_xlfn.XLOOKUP(C1923, Content!A:A, Content!D:D, "NONE")</f>
        <v>Horror</v>
      </c>
    </row>
    <row r="1924" spans="1:5" x14ac:dyDescent="0.3">
      <c r="A1924" s="9">
        <v>10180</v>
      </c>
      <c r="B1924" s="10">
        <v>45474</v>
      </c>
      <c r="C1924" s="9" t="str">
        <v>2888a95e</v>
      </c>
      <c r="D1924" s="9" t="str">
        <f>_xlfn.XLOOKUP(C1924, Content!A:A, Content!C:C, "NONE")</f>
        <v>Tamil</v>
      </c>
      <c r="E1924" s="9" t="str">
        <f>_xlfn.XLOOKUP(C1924, Content!A:A, Content!D:D, "NONE")</f>
        <v>Documentary</v>
      </c>
    </row>
    <row r="1925" spans="1:5" x14ac:dyDescent="0.3">
      <c r="A1925" s="9">
        <v>10180</v>
      </c>
      <c r="B1925" s="10">
        <v>45352</v>
      </c>
      <c r="C1925" s="9" t="str">
        <v>8ce0be18</v>
      </c>
      <c r="D1925" s="9" t="str">
        <f>_xlfn.XLOOKUP(C1925, Content!A:A, Content!C:C, "NONE")</f>
        <v>Telugu</v>
      </c>
      <c r="E1925" s="9" t="str">
        <f>_xlfn.XLOOKUP(C1925, Content!A:A, Content!D:D, "NONE")</f>
        <v>Horror</v>
      </c>
    </row>
    <row r="1926" spans="1:5" x14ac:dyDescent="0.3">
      <c r="A1926" s="9">
        <v>10180</v>
      </c>
      <c r="B1926" s="10">
        <v>44866</v>
      </c>
      <c r="C1926" s="9" t="str">
        <v>2f9c6d63</v>
      </c>
      <c r="D1926" s="9" t="str">
        <f>_xlfn.XLOOKUP(C1926, Content!A:A, Content!C:C, "NONE")</f>
        <v>Tamil</v>
      </c>
      <c r="E1926" s="9" t="str">
        <f>_xlfn.XLOOKUP(C1926, Content!A:A, Content!D:D, "NONE")</f>
        <v>Sci-Fi</v>
      </c>
    </row>
    <row r="1927" spans="1:5" x14ac:dyDescent="0.3">
      <c r="A1927" s="9">
        <v>10180</v>
      </c>
      <c r="B1927" s="10">
        <v>44593</v>
      </c>
      <c r="C1927" s="9" t="str">
        <v>c9f9dfdb</v>
      </c>
      <c r="D1927" s="9" t="str">
        <f>_xlfn.XLOOKUP(C1927, Content!A:A, Content!C:C, "NONE")</f>
        <v>Kannada</v>
      </c>
      <c r="E1927" s="9" t="str">
        <f>_xlfn.XLOOKUP(C1927, Content!A:A, Content!D:D, "NONE")</f>
        <v>Horror</v>
      </c>
    </row>
    <row r="1928" spans="1:5" x14ac:dyDescent="0.3">
      <c r="A1928" s="9">
        <v>10180</v>
      </c>
      <c r="B1928" s="10">
        <v>44835</v>
      </c>
      <c r="C1928" s="9" t="str">
        <v>9787b7de</v>
      </c>
      <c r="D1928" s="9" t="str">
        <f>_xlfn.XLOOKUP(C1928, Content!A:A, Content!C:C, "NONE")</f>
        <v>Tamil</v>
      </c>
      <c r="E1928" s="9" t="str">
        <f>_xlfn.XLOOKUP(C1928, Content!A:A, Content!D:D, "NONE")</f>
        <v>Documentary</v>
      </c>
    </row>
    <row r="1929" spans="1:5" x14ac:dyDescent="0.3">
      <c r="A1929" s="9">
        <v>10180</v>
      </c>
      <c r="B1929" s="10">
        <v>45170</v>
      </c>
      <c r="C1929" s="9" t="str">
        <v>0be1e40e</v>
      </c>
      <c r="D1929" s="9" t="str">
        <f>_xlfn.XLOOKUP(C1929, Content!A:A, Content!C:C, "NONE")</f>
        <v>Telugu</v>
      </c>
      <c r="E1929" s="9" t="str">
        <f>_xlfn.XLOOKUP(C1929, Content!A:A, Content!D:D, "NONE")</f>
        <v>Drama</v>
      </c>
    </row>
    <row r="1930" spans="1:5" x14ac:dyDescent="0.3">
      <c r="A1930" s="9">
        <v>10180</v>
      </c>
      <c r="B1930" s="10">
        <v>45170</v>
      </c>
      <c r="C1930" s="9" t="str">
        <v>d6e6f4af</v>
      </c>
      <c r="D1930" s="9" t="str">
        <f>_xlfn.XLOOKUP(C1930, Content!A:A, Content!C:C, "NONE")</f>
        <v>Malayalam</v>
      </c>
      <c r="E1930" s="9" t="str">
        <f>_xlfn.XLOOKUP(C1930, Content!A:A, Content!D:D, "NONE")</f>
        <v>Action</v>
      </c>
    </row>
    <row r="1931" spans="1:5" x14ac:dyDescent="0.3">
      <c r="A1931" s="9">
        <v>10181</v>
      </c>
      <c r="B1931" s="10">
        <v>45231</v>
      </c>
      <c r="C1931" s="9" t="str">
        <v>f1c74cb8</v>
      </c>
      <c r="D1931" s="9" t="str">
        <f>_xlfn.XLOOKUP(C1931, Content!A:A, Content!C:C, "NONE")</f>
        <v>Kannada</v>
      </c>
      <c r="E1931" s="9" t="str">
        <f>_xlfn.XLOOKUP(C1931, Content!A:A, Content!D:D, "NONE")</f>
        <v>Action</v>
      </c>
    </row>
    <row r="1932" spans="1:5" x14ac:dyDescent="0.3">
      <c r="A1932" s="9">
        <v>10181</v>
      </c>
      <c r="B1932" s="10">
        <v>45261</v>
      </c>
      <c r="C1932" s="9" t="str">
        <v>fc3255a1</v>
      </c>
      <c r="D1932" s="9" t="str">
        <f>_xlfn.XLOOKUP(C1932, Content!A:A, Content!C:C, "NONE")</f>
        <v>English</v>
      </c>
      <c r="E1932" s="9" t="str">
        <f>_xlfn.XLOOKUP(C1932, Content!A:A, Content!D:D, "NONE")</f>
        <v>Horror</v>
      </c>
    </row>
    <row r="1933" spans="1:5" x14ac:dyDescent="0.3">
      <c r="A1933" s="9">
        <v>10181</v>
      </c>
      <c r="B1933" s="10">
        <v>44896</v>
      </c>
      <c r="C1933" s="9" t="str">
        <v>8ab4abc6</v>
      </c>
      <c r="D1933" s="9" t="str">
        <f>_xlfn.XLOOKUP(C1933, Content!A:A, Content!C:C, "NONE")</f>
        <v>Kannada</v>
      </c>
      <c r="E1933" s="9" t="str">
        <f>_xlfn.XLOOKUP(C1933, Content!A:A, Content!D:D, "NONE")</f>
        <v>Drama</v>
      </c>
    </row>
    <row r="1934" spans="1:5" x14ac:dyDescent="0.3">
      <c r="A1934" s="9">
        <v>10181</v>
      </c>
      <c r="B1934" s="10">
        <v>44866</v>
      </c>
      <c r="C1934" s="9" t="str">
        <v>39c8c16a</v>
      </c>
      <c r="D1934" s="9" t="str">
        <f>_xlfn.XLOOKUP(C1934, Content!A:A, Content!C:C, "NONE")</f>
        <v>Malayalam</v>
      </c>
      <c r="E1934" s="9" t="str">
        <f>_xlfn.XLOOKUP(C1934, Content!A:A, Content!D:D, "NONE")</f>
        <v>Drama</v>
      </c>
    </row>
    <row r="1935" spans="1:5" x14ac:dyDescent="0.3">
      <c r="A1935" s="9">
        <v>10181</v>
      </c>
      <c r="B1935" s="10">
        <v>45627</v>
      </c>
      <c r="C1935" s="9" t="str">
        <v>9c8c4c67</v>
      </c>
      <c r="D1935" s="9" t="str">
        <f>_xlfn.XLOOKUP(C1935, Content!A:A, Content!C:C, "NONE")</f>
        <v>English</v>
      </c>
      <c r="E1935" s="9" t="str">
        <f>_xlfn.XLOOKUP(C1935, Content!A:A, Content!D:D, "NONE")</f>
        <v>Horror</v>
      </c>
    </row>
    <row r="1936" spans="1:5" x14ac:dyDescent="0.3">
      <c r="A1936" s="9">
        <v>10182</v>
      </c>
      <c r="B1936" s="10">
        <v>45292</v>
      </c>
      <c r="C1936" s="9" t="str">
        <v>7fd28e87</v>
      </c>
      <c r="D1936" s="9" t="str">
        <f>_xlfn.XLOOKUP(C1936, Content!A:A, Content!C:C, "NONE")</f>
        <v>Malayalam</v>
      </c>
      <c r="E1936" s="9" t="str">
        <f>_xlfn.XLOOKUP(C1936, Content!A:A, Content!D:D, "NONE")</f>
        <v>Romance</v>
      </c>
    </row>
    <row r="1937" spans="1:5" x14ac:dyDescent="0.3">
      <c r="A1937" s="9">
        <v>10182</v>
      </c>
      <c r="B1937" s="10">
        <v>44896</v>
      </c>
      <c r="C1937" s="9" t="str">
        <v>67b09f1b</v>
      </c>
      <c r="D1937" s="9" t="str">
        <f>_xlfn.XLOOKUP(C1937, Content!A:A, Content!C:C, "NONE")</f>
        <v>English</v>
      </c>
      <c r="E1937" s="9" t="str">
        <f>_xlfn.XLOOKUP(C1937, Content!A:A, Content!D:D, "NONE")</f>
        <v>Horror</v>
      </c>
    </row>
    <row r="1938" spans="1:5" x14ac:dyDescent="0.3">
      <c r="A1938" s="9">
        <v>10182</v>
      </c>
      <c r="B1938" s="10">
        <v>44713</v>
      </c>
      <c r="C1938" s="9" t="str">
        <v>92becfc7</v>
      </c>
      <c r="D1938" s="9" t="str">
        <f>_xlfn.XLOOKUP(C1938, Content!A:A, Content!C:C, "NONE")</f>
        <v>Hindi</v>
      </c>
      <c r="E1938" s="9" t="str">
        <f>_xlfn.XLOOKUP(C1938, Content!A:A, Content!D:D, "NONE")</f>
        <v>Sci-Fi</v>
      </c>
    </row>
    <row r="1939" spans="1:5" x14ac:dyDescent="0.3">
      <c r="A1939" s="9">
        <v>10182</v>
      </c>
      <c r="B1939" s="10">
        <v>45139</v>
      </c>
      <c r="C1939" s="9" t="str">
        <v>e24dee1d</v>
      </c>
      <c r="D1939" s="9" t="str">
        <f>_xlfn.XLOOKUP(C1939, Content!A:A, Content!C:C, "NONE")</f>
        <v>Telugu</v>
      </c>
      <c r="E1939" s="9" t="str">
        <f>_xlfn.XLOOKUP(C1939, Content!A:A, Content!D:D, "NONE")</f>
        <v>Documentary</v>
      </c>
    </row>
    <row r="1940" spans="1:5" x14ac:dyDescent="0.3">
      <c r="A1940" s="9">
        <v>10182</v>
      </c>
      <c r="B1940" s="10">
        <v>45170</v>
      </c>
      <c r="C1940" s="9" t="str">
        <v>1b7fe76a</v>
      </c>
      <c r="D1940" s="9" t="str">
        <f>_xlfn.XLOOKUP(C1940, Content!A:A, Content!C:C, "NONE")</f>
        <v>Kannada</v>
      </c>
      <c r="E1940" s="9" t="str">
        <f>_xlfn.XLOOKUP(C1940, Content!A:A, Content!D:D, "NONE")</f>
        <v>Thriller</v>
      </c>
    </row>
    <row r="1941" spans="1:5" x14ac:dyDescent="0.3">
      <c r="A1941" s="9">
        <v>10182</v>
      </c>
      <c r="B1941" s="10">
        <v>45352</v>
      </c>
      <c r="C1941" s="9" t="str">
        <v>5c52d1ad</v>
      </c>
      <c r="D1941" s="9" t="str">
        <f>_xlfn.XLOOKUP(C1941, Content!A:A, Content!C:C, "NONE")</f>
        <v>Telugu</v>
      </c>
      <c r="E1941" s="9" t="str">
        <f>_xlfn.XLOOKUP(C1941, Content!A:A, Content!D:D, "NONE")</f>
        <v>Comedy</v>
      </c>
    </row>
    <row r="1942" spans="1:5" x14ac:dyDescent="0.3">
      <c r="A1942" s="9">
        <v>10182</v>
      </c>
      <c r="B1942" s="10">
        <v>45078</v>
      </c>
      <c r="C1942" s="9" t="str">
        <v>e2949854</v>
      </c>
      <c r="D1942" s="9" t="str">
        <f>_xlfn.XLOOKUP(C1942, Content!A:A, Content!C:C, "NONE")</f>
        <v>Malayalam</v>
      </c>
      <c r="E1942" s="9" t="str">
        <f>_xlfn.XLOOKUP(C1942, Content!A:A, Content!D:D, "NONE")</f>
        <v>Documentary</v>
      </c>
    </row>
    <row r="1943" spans="1:5" x14ac:dyDescent="0.3">
      <c r="A1943" s="9">
        <v>10183</v>
      </c>
      <c r="B1943" s="10">
        <v>45413</v>
      </c>
      <c r="C1943" s="9" t="str">
        <v>cc9d9893</v>
      </c>
      <c r="D1943" s="9" t="str">
        <f>_xlfn.XLOOKUP(C1943, Content!A:A, Content!C:C, "NONE")</f>
        <v>Malayalam</v>
      </c>
      <c r="E1943" s="9" t="str">
        <f>_xlfn.XLOOKUP(C1943, Content!A:A, Content!D:D, "NONE")</f>
        <v>Action</v>
      </c>
    </row>
    <row r="1944" spans="1:5" x14ac:dyDescent="0.3">
      <c r="A1944" s="9">
        <v>10183</v>
      </c>
      <c r="B1944" s="10">
        <v>45444</v>
      </c>
      <c r="C1944" s="9" t="str">
        <v>40fb817f</v>
      </c>
      <c r="D1944" s="9" t="str">
        <f>_xlfn.XLOOKUP(C1944, Content!A:A, Content!C:C, "NONE")</f>
        <v>Kannada</v>
      </c>
      <c r="E1944" s="9" t="str">
        <f>_xlfn.XLOOKUP(C1944, Content!A:A, Content!D:D, "NONE")</f>
        <v>Thriller</v>
      </c>
    </row>
    <row r="1945" spans="1:5" x14ac:dyDescent="0.3">
      <c r="A1945" s="9">
        <v>10183</v>
      </c>
      <c r="B1945" s="10">
        <v>44562</v>
      </c>
      <c r="C1945" s="9" t="str">
        <v>30bb7728</v>
      </c>
      <c r="D1945" s="9" t="str">
        <f>_xlfn.XLOOKUP(C1945, Content!A:A, Content!C:C, "NONE")</f>
        <v>Tamil</v>
      </c>
      <c r="E1945" s="9" t="str">
        <f>_xlfn.XLOOKUP(C1945, Content!A:A, Content!D:D, "NONE")</f>
        <v>Documentary</v>
      </c>
    </row>
    <row r="1946" spans="1:5" x14ac:dyDescent="0.3">
      <c r="A1946" s="9">
        <v>10183</v>
      </c>
      <c r="B1946" s="10">
        <v>45292</v>
      </c>
      <c r="C1946" s="9" t="str">
        <v>c5c4fdf9</v>
      </c>
      <c r="D1946" s="9" t="str">
        <f>_xlfn.XLOOKUP(C1946, Content!A:A, Content!C:C, "NONE")</f>
        <v>Telugu</v>
      </c>
      <c r="E1946" s="9" t="str">
        <f>_xlfn.XLOOKUP(C1946, Content!A:A, Content!D:D, "NONE")</f>
        <v>Sci-Fi</v>
      </c>
    </row>
    <row r="1947" spans="1:5" x14ac:dyDescent="0.3">
      <c r="A1947" s="9">
        <v>10183</v>
      </c>
      <c r="B1947" s="10">
        <v>45261</v>
      </c>
      <c r="C1947" s="9" t="str">
        <v>af4e0c6c</v>
      </c>
      <c r="D1947" s="9" t="str">
        <f>_xlfn.XLOOKUP(C1947, Content!A:A, Content!C:C, "NONE")</f>
        <v>Tamil</v>
      </c>
      <c r="E1947" s="9" t="str">
        <f>_xlfn.XLOOKUP(C1947, Content!A:A, Content!D:D, "NONE")</f>
        <v>Drama</v>
      </c>
    </row>
    <row r="1948" spans="1:5" x14ac:dyDescent="0.3">
      <c r="A1948" s="9">
        <v>10184</v>
      </c>
      <c r="B1948" s="10">
        <v>44713</v>
      </c>
      <c r="C1948" s="9" t="str">
        <v>5988d89d</v>
      </c>
      <c r="D1948" s="9" t="str">
        <f>_xlfn.XLOOKUP(C1948, Content!A:A, Content!C:C, "NONE")</f>
        <v>Hindi</v>
      </c>
      <c r="E1948" s="9" t="str">
        <f>_xlfn.XLOOKUP(C1948, Content!A:A, Content!D:D, "NONE")</f>
        <v>Sci-Fi</v>
      </c>
    </row>
    <row r="1949" spans="1:5" x14ac:dyDescent="0.3">
      <c r="A1949" s="9">
        <v>10184</v>
      </c>
      <c r="B1949" s="10">
        <v>44743</v>
      </c>
      <c r="C1949" s="9" t="str">
        <v>af4e0c6c</v>
      </c>
      <c r="D1949" s="9" t="str">
        <f>_xlfn.XLOOKUP(C1949, Content!A:A, Content!C:C, "NONE")</f>
        <v>Tamil</v>
      </c>
      <c r="E1949" s="9" t="str">
        <f>_xlfn.XLOOKUP(C1949, Content!A:A, Content!D:D, "NONE")</f>
        <v>Drama</v>
      </c>
    </row>
    <row r="1950" spans="1:5" x14ac:dyDescent="0.3">
      <c r="A1950" s="9">
        <v>10184</v>
      </c>
      <c r="B1950" s="10">
        <v>44835</v>
      </c>
      <c r="C1950" s="9" t="str">
        <v>d6e6f4af</v>
      </c>
      <c r="D1950" s="9" t="str">
        <f>_xlfn.XLOOKUP(C1950, Content!A:A, Content!C:C, "NONE")</f>
        <v>Malayalam</v>
      </c>
      <c r="E1950" s="9" t="str">
        <f>_xlfn.XLOOKUP(C1950, Content!A:A, Content!D:D, "NONE")</f>
        <v>Action</v>
      </c>
    </row>
    <row r="1951" spans="1:5" x14ac:dyDescent="0.3">
      <c r="A1951" s="9">
        <v>10184</v>
      </c>
      <c r="B1951" s="10">
        <v>45200</v>
      </c>
      <c r="C1951" s="9" t="str">
        <v>2888a95e</v>
      </c>
      <c r="D1951" s="9" t="str">
        <f>_xlfn.XLOOKUP(C1951, Content!A:A, Content!C:C, "NONE")</f>
        <v>Tamil</v>
      </c>
      <c r="E1951" s="9" t="str">
        <f>_xlfn.XLOOKUP(C1951, Content!A:A, Content!D:D, "NONE")</f>
        <v>Documentary</v>
      </c>
    </row>
    <row r="1952" spans="1:5" x14ac:dyDescent="0.3">
      <c r="A1952" s="9">
        <v>10184</v>
      </c>
      <c r="B1952" s="10">
        <v>45200</v>
      </c>
      <c r="C1952" s="9" t="str">
        <v>9452bf77</v>
      </c>
      <c r="D1952" s="9" t="str">
        <f>_xlfn.XLOOKUP(C1952, Content!A:A, Content!C:C, "NONE")</f>
        <v>English</v>
      </c>
      <c r="E1952" s="9" t="str">
        <f>_xlfn.XLOOKUP(C1952, Content!A:A, Content!D:D, "NONE")</f>
        <v>Horror</v>
      </c>
    </row>
    <row r="1953" spans="1:5" x14ac:dyDescent="0.3">
      <c r="A1953" s="9">
        <v>10184</v>
      </c>
      <c r="B1953" s="10">
        <v>44805</v>
      </c>
      <c r="C1953" s="9" t="str">
        <v>fa1a76a3</v>
      </c>
      <c r="D1953" s="9" t="str">
        <f>_xlfn.XLOOKUP(C1953, Content!A:A, Content!C:C, "NONE")</f>
        <v>Tamil</v>
      </c>
      <c r="E1953" s="9" t="str">
        <f>_xlfn.XLOOKUP(C1953, Content!A:A, Content!D:D, "NONE")</f>
        <v>Action</v>
      </c>
    </row>
    <row r="1954" spans="1:5" x14ac:dyDescent="0.3">
      <c r="A1954" s="9">
        <v>10184</v>
      </c>
      <c r="B1954" s="10">
        <v>44562</v>
      </c>
      <c r="C1954" s="9" t="str">
        <v>7fc77e90</v>
      </c>
      <c r="D1954" s="9" t="str">
        <f>_xlfn.XLOOKUP(C1954, Content!A:A, Content!C:C, "NONE")</f>
        <v>Malayalam</v>
      </c>
      <c r="E1954" s="9" t="str">
        <f>_xlfn.XLOOKUP(C1954, Content!A:A, Content!D:D, "NONE")</f>
        <v>Romance</v>
      </c>
    </row>
    <row r="1955" spans="1:5" x14ac:dyDescent="0.3">
      <c r="A1955" s="9">
        <v>10184</v>
      </c>
      <c r="B1955" s="10">
        <v>45292</v>
      </c>
      <c r="C1955" s="9" t="str">
        <v>7fb18db3</v>
      </c>
      <c r="D1955" s="9" t="str">
        <f>_xlfn.XLOOKUP(C1955, Content!A:A, Content!C:C, "NONE")</f>
        <v>Hindi</v>
      </c>
      <c r="E1955" s="9" t="str">
        <f>_xlfn.XLOOKUP(C1955, Content!A:A, Content!D:D, "NONE")</f>
        <v>Thriller</v>
      </c>
    </row>
    <row r="1956" spans="1:5" x14ac:dyDescent="0.3">
      <c r="A1956" s="9">
        <v>10184</v>
      </c>
      <c r="B1956" s="10">
        <v>45505</v>
      </c>
      <c r="C1956" s="9" t="str">
        <v>2aac9072</v>
      </c>
      <c r="D1956" s="9" t="str">
        <f>_xlfn.XLOOKUP(C1956, Content!A:A, Content!C:C, "NONE")</f>
        <v>English</v>
      </c>
      <c r="E1956" s="9" t="str">
        <f>_xlfn.XLOOKUP(C1956, Content!A:A, Content!D:D, "NONE")</f>
        <v>Comedy</v>
      </c>
    </row>
    <row r="1957" spans="1:5" x14ac:dyDescent="0.3">
      <c r="A1957" s="9">
        <v>10184</v>
      </c>
      <c r="B1957" s="10">
        <v>44652</v>
      </c>
      <c r="C1957" s="9" t="str">
        <v>586db896</v>
      </c>
      <c r="D1957" s="9" t="str">
        <f>_xlfn.XLOOKUP(C1957, Content!A:A, Content!C:C, "NONE")</f>
        <v>Tamil</v>
      </c>
      <c r="E1957" s="9" t="str">
        <f>_xlfn.XLOOKUP(C1957, Content!A:A, Content!D:D, "NONE")</f>
        <v>Sci-Fi</v>
      </c>
    </row>
    <row r="1958" spans="1:5" x14ac:dyDescent="0.3">
      <c r="A1958" s="9">
        <v>10185</v>
      </c>
      <c r="B1958" s="10">
        <v>44774</v>
      </c>
      <c r="C1958" s="9" t="str">
        <v>a4c168f1</v>
      </c>
      <c r="D1958" s="9" t="str">
        <f>_xlfn.XLOOKUP(C1958, Content!A:A, Content!C:C, "NONE")</f>
        <v>Telugu</v>
      </c>
      <c r="E1958" s="9" t="str">
        <f>_xlfn.XLOOKUP(C1958, Content!A:A, Content!D:D, "NONE")</f>
        <v>Drama</v>
      </c>
    </row>
    <row r="1959" spans="1:5" x14ac:dyDescent="0.3">
      <c r="A1959" s="9">
        <v>10185</v>
      </c>
      <c r="B1959" s="10">
        <v>44866</v>
      </c>
      <c r="C1959" s="9" t="str">
        <v>af4e0c6c</v>
      </c>
      <c r="D1959" s="9" t="str">
        <f>_xlfn.XLOOKUP(C1959, Content!A:A, Content!C:C, "NONE")</f>
        <v>Tamil</v>
      </c>
      <c r="E1959" s="9" t="str">
        <f>_xlfn.XLOOKUP(C1959, Content!A:A, Content!D:D, "NONE")</f>
        <v>Drama</v>
      </c>
    </row>
    <row r="1960" spans="1:5" x14ac:dyDescent="0.3">
      <c r="A1960" s="9">
        <v>10185</v>
      </c>
      <c r="B1960" s="10">
        <v>45536</v>
      </c>
      <c r="C1960" s="9" t="str">
        <v>ae026103</v>
      </c>
      <c r="D1960" s="9" t="str">
        <f>_xlfn.XLOOKUP(C1960, Content!A:A, Content!C:C, "NONE")</f>
        <v>Kannada</v>
      </c>
      <c r="E1960" s="9" t="str">
        <f>_xlfn.XLOOKUP(C1960, Content!A:A, Content!D:D, "NONE")</f>
        <v>Comedy</v>
      </c>
    </row>
    <row r="1961" spans="1:5" x14ac:dyDescent="0.3">
      <c r="A1961" s="9">
        <v>10185</v>
      </c>
      <c r="B1961" s="10">
        <v>45017</v>
      </c>
      <c r="C1961" s="9" t="str">
        <v>9767fb4f</v>
      </c>
      <c r="D1961" s="9" t="str">
        <f>_xlfn.XLOOKUP(C1961, Content!A:A, Content!C:C, "NONE")</f>
        <v>Telugu</v>
      </c>
      <c r="E1961" s="9" t="str">
        <f>_xlfn.XLOOKUP(C1961, Content!A:A, Content!D:D, "NONE")</f>
        <v>Drama</v>
      </c>
    </row>
    <row r="1962" spans="1:5" x14ac:dyDescent="0.3">
      <c r="A1962" s="9">
        <v>10185</v>
      </c>
      <c r="B1962" s="10">
        <v>44682</v>
      </c>
      <c r="C1962" s="9" t="str">
        <v>07976026</v>
      </c>
      <c r="D1962" s="9" t="str">
        <f>_xlfn.XLOOKUP(C1962, Content!A:A, Content!C:C, "NONE")</f>
        <v>Malayalam</v>
      </c>
      <c r="E1962" s="9" t="str">
        <f>_xlfn.XLOOKUP(C1962, Content!A:A, Content!D:D, "NONE")</f>
        <v>Drama</v>
      </c>
    </row>
    <row r="1963" spans="1:5" x14ac:dyDescent="0.3">
      <c r="A1963" s="9">
        <v>10185</v>
      </c>
      <c r="B1963" s="10">
        <v>45383</v>
      </c>
      <c r="C1963" s="9" t="str">
        <v>2888a95e</v>
      </c>
      <c r="D1963" s="9" t="str">
        <f>_xlfn.XLOOKUP(C1963, Content!A:A, Content!C:C, "NONE")</f>
        <v>Tamil</v>
      </c>
      <c r="E1963" s="9" t="str">
        <f>_xlfn.XLOOKUP(C1963, Content!A:A, Content!D:D, "NONE")</f>
        <v>Documentary</v>
      </c>
    </row>
    <row r="1964" spans="1:5" x14ac:dyDescent="0.3">
      <c r="A1964" s="9">
        <v>10185</v>
      </c>
      <c r="B1964" s="10">
        <v>45261</v>
      </c>
      <c r="C1964" s="9" t="str">
        <v>30bb7728</v>
      </c>
      <c r="D1964" s="9" t="str">
        <f>_xlfn.XLOOKUP(C1964, Content!A:A, Content!C:C, "NONE")</f>
        <v>Tamil</v>
      </c>
      <c r="E1964" s="9" t="str">
        <f>_xlfn.XLOOKUP(C1964, Content!A:A, Content!D:D, "NONE")</f>
        <v>Documentary</v>
      </c>
    </row>
    <row r="1965" spans="1:5" x14ac:dyDescent="0.3">
      <c r="A1965" s="9">
        <v>10186</v>
      </c>
      <c r="B1965" s="10">
        <v>44866</v>
      </c>
      <c r="C1965" s="9" t="str">
        <v>f83fb848</v>
      </c>
      <c r="D1965" s="9" t="str">
        <f>_xlfn.XLOOKUP(C1965, Content!A:A, Content!C:C, "NONE")</f>
        <v>Malayalam</v>
      </c>
      <c r="E1965" s="9" t="str">
        <f>_xlfn.XLOOKUP(C1965, Content!A:A, Content!D:D, "NONE")</f>
        <v>Sci-Fi</v>
      </c>
    </row>
    <row r="1966" spans="1:5" x14ac:dyDescent="0.3">
      <c r="A1966" s="9">
        <v>10186</v>
      </c>
      <c r="B1966" s="10">
        <v>45170</v>
      </c>
      <c r="C1966" s="9" t="str">
        <v>75fa1246</v>
      </c>
      <c r="D1966" s="9" t="str">
        <f>_xlfn.XLOOKUP(C1966, Content!A:A, Content!C:C, "NONE")</f>
        <v>Tamil</v>
      </c>
      <c r="E1966" s="9" t="str">
        <f>_xlfn.XLOOKUP(C1966, Content!A:A, Content!D:D, "NONE")</f>
        <v>Documentary</v>
      </c>
    </row>
    <row r="1967" spans="1:5" x14ac:dyDescent="0.3">
      <c r="A1967" s="9">
        <v>10186</v>
      </c>
      <c r="B1967" s="10">
        <v>44835</v>
      </c>
      <c r="C1967" s="9" t="str">
        <v>b49e8b74</v>
      </c>
      <c r="D1967" s="9" t="str">
        <f>_xlfn.XLOOKUP(C1967, Content!A:A, Content!C:C, "NONE")</f>
        <v>English</v>
      </c>
      <c r="E1967" s="9" t="str">
        <f>_xlfn.XLOOKUP(C1967, Content!A:A, Content!D:D, "NONE")</f>
        <v>Thriller</v>
      </c>
    </row>
    <row r="1968" spans="1:5" x14ac:dyDescent="0.3">
      <c r="A1968" s="9">
        <v>10186</v>
      </c>
      <c r="B1968" s="10">
        <v>45292</v>
      </c>
      <c r="C1968" s="9" t="str">
        <v>e9c2f251</v>
      </c>
      <c r="D1968" s="9" t="str">
        <f>_xlfn.XLOOKUP(C1968, Content!A:A, Content!C:C, "NONE")</f>
        <v>Telugu</v>
      </c>
      <c r="E1968" s="9" t="str">
        <f>_xlfn.XLOOKUP(C1968, Content!A:A, Content!D:D, "NONE")</f>
        <v>Sci-Fi</v>
      </c>
    </row>
    <row r="1969" spans="1:5" x14ac:dyDescent="0.3">
      <c r="A1969" s="9">
        <v>10186</v>
      </c>
      <c r="B1969" s="10">
        <v>44896</v>
      </c>
      <c r="C1969" s="9" t="str">
        <v>921da29a</v>
      </c>
      <c r="D1969" s="9" t="str">
        <f>_xlfn.XLOOKUP(C1969, Content!A:A, Content!C:C, "NONE")</f>
        <v>English</v>
      </c>
      <c r="E1969" s="9" t="str">
        <f>_xlfn.XLOOKUP(C1969, Content!A:A, Content!D:D, "NONE")</f>
        <v>Horror</v>
      </c>
    </row>
    <row r="1970" spans="1:5" x14ac:dyDescent="0.3">
      <c r="A1970" s="9">
        <v>10186</v>
      </c>
      <c r="B1970" s="10">
        <v>44593</v>
      </c>
      <c r="C1970" s="9" t="str">
        <v>2e190b5a</v>
      </c>
      <c r="D1970" s="9" t="str">
        <f>_xlfn.XLOOKUP(C1970, Content!A:A, Content!C:C, "NONE")</f>
        <v>Tamil</v>
      </c>
      <c r="E1970" s="9" t="str">
        <f>_xlfn.XLOOKUP(C1970, Content!A:A, Content!D:D, "NONE")</f>
        <v>Drama</v>
      </c>
    </row>
    <row r="1971" spans="1:5" x14ac:dyDescent="0.3">
      <c r="A1971" s="9">
        <v>10186</v>
      </c>
      <c r="B1971" s="10">
        <v>44927</v>
      </c>
      <c r="C1971" s="9" t="str">
        <v>7e543bc4</v>
      </c>
      <c r="D1971" s="9" t="str">
        <f>_xlfn.XLOOKUP(C1971, Content!A:A, Content!C:C, "NONE")</f>
        <v>Malayalam</v>
      </c>
      <c r="E1971" s="9" t="str">
        <f>_xlfn.XLOOKUP(C1971, Content!A:A, Content!D:D, "NONE")</f>
        <v>Drama</v>
      </c>
    </row>
    <row r="1972" spans="1:5" x14ac:dyDescent="0.3">
      <c r="A1972" s="9">
        <v>10186</v>
      </c>
      <c r="B1972" s="10">
        <v>45627</v>
      </c>
      <c r="C1972" s="9" t="str">
        <v>9452bf77</v>
      </c>
      <c r="D1972" s="9" t="str">
        <f>_xlfn.XLOOKUP(C1972, Content!A:A, Content!C:C, "NONE")</f>
        <v>English</v>
      </c>
      <c r="E1972" s="9" t="str">
        <f>_xlfn.XLOOKUP(C1972, Content!A:A, Content!D:D, "NONE")</f>
        <v>Horror</v>
      </c>
    </row>
    <row r="1973" spans="1:5" x14ac:dyDescent="0.3">
      <c r="A1973" s="9">
        <v>10186</v>
      </c>
      <c r="B1973" s="10">
        <v>45505</v>
      </c>
      <c r="C1973" s="9" t="str">
        <v>9c8c4c67</v>
      </c>
      <c r="D1973" s="9" t="str">
        <f>_xlfn.XLOOKUP(C1973, Content!A:A, Content!C:C, "NONE")</f>
        <v>English</v>
      </c>
      <c r="E1973" s="9" t="str">
        <f>_xlfn.XLOOKUP(C1973, Content!A:A, Content!D:D, "NONE")</f>
        <v>Horror</v>
      </c>
    </row>
    <row r="1974" spans="1:5" x14ac:dyDescent="0.3">
      <c r="A1974" s="9">
        <v>10186</v>
      </c>
      <c r="B1974" s="10">
        <v>44652</v>
      </c>
      <c r="C1974" s="9" t="str">
        <v>9767fb4f</v>
      </c>
      <c r="D1974" s="9" t="str">
        <f>_xlfn.XLOOKUP(C1974, Content!A:A, Content!C:C, "NONE")</f>
        <v>Telugu</v>
      </c>
      <c r="E1974" s="9" t="str">
        <f>_xlfn.XLOOKUP(C1974, Content!A:A, Content!D:D, "NONE")</f>
        <v>Drama</v>
      </c>
    </row>
    <row r="1975" spans="1:5" x14ac:dyDescent="0.3">
      <c r="A1975" s="9">
        <v>10186</v>
      </c>
      <c r="B1975" s="10">
        <v>45474</v>
      </c>
      <c r="C1975" s="9" t="str">
        <v>2888a95e</v>
      </c>
      <c r="D1975" s="9" t="str">
        <f>_xlfn.XLOOKUP(C1975, Content!A:A, Content!C:C, "NONE")</f>
        <v>Tamil</v>
      </c>
      <c r="E1975" s="9" t="str">
        <f>_xlfn.XLOOKUP(C1975, Content!A:A, Content!D:D, "NONE")</f>
        <v>Documentary</v>
      </c>
    </row>
    <row r="1976" spans="1:5" x14ac:dyDescent="0.3">
      <c r="A1976" s="9">
        <v>10186</v>
      </c>
      <c r="B1976" s="10">
        <v>45352</v>
      </c>
      <c r="C1976" s="9" t="str">
        <v>ef45c45f</v>
      </c>
      <c r="D1976" s="9" t="str">
        <f>_xlfn.XLOOKUP(C1976, Content!A:A, Content!C:C, "NONE")</f>
        <v>Tamil</v>
      </c>
      <c r="E1976" s="9" t="str">
        <f>_xlfn.XLOOKUP(C1976, Content!A:A, Content!D:D, "NONE")</f>
        <v>Action</v>
      </c>
    </row>
    <row r="1977" spans="1:5" x14ac:dyDescent="0.3">
      <c r="A1977" s="9">
        <v>10187</v>
      </c>
      <c r="B1977" s="10">
        <v>45474</v>
      </c>
      <c r="C1977" s="9" t="str">
        <v>c5c4fdf9</v>
      </c>
      <c r="D1977" s="9" t="str">
        <f>_xlfn.XLOOKUP(C1977, Content!A:A, Content!C:C, "NONE")</f>
        <v>Telugu</v>
      </c>
      <c r="E1977" s="9" t="str">
        <f>_xlfn.XLOOKUP(C1977, Content!A:A, Content!D:D, "NONE")</f>
        <v>Sci-Fi</v>
      </c>
    </row>
    <row r="1978" spans="1:5" x14ac:dyDescent="0.3">
      <c r="A1978" s="9">
        <v>10187</v>
      </c>
      <c r="B1978" s="10">
        <v>45017</v>
      </c>
      <c r="C1978" s="9" t="str">
        <v>b72e97f6</v>
      </c>
      <c r="D1978" s="9" t="str">
        <f>_xlfn.XLOOKUP(C1978, Content!A:A, Content!C:C, "NONE")</f>
        <v>Hindi</v>
      </c>
      <c r="E1978" s="9" t="str">
        <f>_xlfn.XLOOKUP(C1978, Content!A:A, Content!D:D, "NONE")</f>
        <v>Action</v>
      </c>
    </row>
    <row r="1979" spans="1:5" x14ac:dyDescent="0.3">
      <c r="A1979" s="9">
        <v>10187</v>
      </c>
      <c r="B1979" s="10">
        <v>45474</v>
      </c>
      <c r="C1979" s="9" t="str">
        <v>c9f9dfdb</v>
      </c>
      <c r="D1979" s="9" t="str">
        <f>_xlfn.XLOOKUP(C1979, Content!A:A, Content!C:C, "NONE")</f>
        <v>Kannada</v>
      </c>
      <c r="E1979" s="9" t="str">
        <f>_xlfn.XLOOKUP(C1979, Content!A:A, Content!D:D, "NONE")</f>
        <v>Horror</v>
      </c>
    </row>
    <row r="1980" spans="1:5" x14ac:dyDescent="0.3">
      <c r="A1980" s="9">
        <v>10187</v>
      </c>
      <c r="B1980" s="10">
        <v>44927</v>
      </c>
      <c r="C1980" s="9" t="str">
        <v>5b93d799</v>
      </c>
      <c r="D1980" s="9" t="str">
        <f>_xlfn.XLOOKUP(C1980, Content!A:A, Content!C:C, "NONE")</f>
        <v>English</v>
      </c>
      <c r="E1980" s="9" t="str">
        <f>_xlfn.XLOOKUP(C1980, Content!A:A, Content!D:D, "NONE")</f>
        <v>Drama</v>
      </c>
    </row>
    <row r="1981" spans="1:5" x14ac:dyDescent="0.3">
      <c r="A1981" s="9">
        <v>10187</v>
      </c>
      <c r="B1981" s="10">
        <v>45505</v>
      </c>
      <c r="C1981" s="9" t="str">
        <v>577b4107</v>
      </c>
      <c r="D1981" s="9" t="str">
        <f>_xlfn.XLOOKUP(C1981, Content!A:A, Content!C:C, "NONE")</f>
        <v>Malayalam</v>
      </c>
      <c r="E1981" s="9" t="str">
        <f>_xlfn.XLOOKUP(C1981, Content!A:A, Content!D:D, "NONE")</f>
        <v>Sci-Fi</v>
      </c>
    </row>
    <row r="1982" spans="1:5" x14ac:dyDescent="0.3">
      <c r="A1982" s="9">
        <v>10187</v>
      </c>
      <c r="B1982" s="10">
        <v>44743</v>
      </c>
      <c r="C1982" s="9" t="str">
        <v>18f2ed16</v>
      </c>
      <c r="D1982" s="9" t="str">
        <f>_xlfn.XLOOKUP(C1982, Content!A:A, Content!C:C, "NONE")</f>
        <v>Malayalam</v>
      </c>
      <c r="E1982" s="9" t="str">
        <f>_xlfn.XLOOKUP(C1982, Content!A:A, Content!D:D, "NONE")</f>
        <v>Comedy</v>
      </c>
    </row>
    <row r="1983" spans="1:5" x14ac:dyDescent="0.3">
      <c r="A1983" s="9">
        <v>10187</v>
      </c>
      <c r="B1983" s="10">
        <v>45566</v>
      </c>
      <c r="C1983" s="9" t="str">
        <v>fda707e0</v>
      </c>
      <c r="D1983" s="9" t="str">
        <f>_xlfn.XLOOKUP(C1983, Content!A:A, Content!C:C, "NONE")</f>
        <v>Tamil</v>
      </c>
      <c r="E1983" s="9" t="str">
        <f>_xlfn.XLOOKUP(C1983, Content!A:A, Content!D:D, "NONE")</f>
        <v>Documentary</v>
      </c>
    </row>
    <row r="1984" spans="1:5" x14ac:dyDescent="0.3">
      <c r="A1984" s="9">
        <v>10187</v>
      </c>
      <c r="B1984" s="10">
        <v>45413</v>
      </c>
      <c r="C1984" s="9" t="str">
        <v>2560b2d1</v>
      </c>
      <c r="D1984" s="9" t="str">
        <f>_xlfn.XLOOKUP(C1984, Content!A:A, Content!C:C, "NONE")</f>
        <v>Telugu</v>
      </c>
      <c r="E1984" s="9" t="str">
        <f>_xlfn.XLOOKUP(C1984, Content!A:A, Content!D:D, "NONE")</f>
        <v>Action</v>
      </c>
    </row>
    <row r="1985" spans="1:5" x14ac:dyDescent="0.3">
      <c r="A1985" s="9">
        <v>10187</v>
      </c>
      <c r="B1985" s="10">
        <v>44652</v>
      </c>
      <c r="C1985" s="9" t="str">
        <v>420e1019</v>
      </c>
      <c r="D1985" s="9" t="str">
        <f>_xlfn.XLOOKUP(C1985, Content!A:A, Content!C:C, "NONE")</f>
        <v>Tamil</v>
      </c>
      <c r="E1985" s="9" t="str">
        <f>_xlfn.XLOOKUP(C1985, Content!A:A, Content!D:D, "NONE")</f>
        <v>Action</v>
      </c>
    </row>
    <row r="1986" spans="1:5" x14ac:dyDescent="0.3">
      <c r="A1986" s="9">
        <v>10187</v>
      </c>
      <c r="B1986" s="10">
        <v>45231</v>
      </c>
      <c r="C1986" s="9" t="str">
        <v>fa1a76a3</v>
      </c>
      <c r="D1986" s="9" t="str">
        <f>_xlfn.XLOOKUP(C1986, Content!A:A, Content!C:C, "NONE")</f>
        <v>Tamil</v>
      </c>
      <c r="E1986" s="9" t="str">
        <f>_xlfn.XLOOKUP(C1986, Content!A:A, Content!D:D, "NONE")</f>
        <v>Action</v>
      </c>
    </row>
    <row r="1987" spans="1:5" x14ac:dyDescent="0.3">
      <c r="A1987" s="9">
        <v>10187</v>
      </c>
      <c r="B1987" s="10">
        <v>45505</v>
      </c>
      <c r="C1987" s="9" t="str">
        <v>fd1ad95a</v>
      </c>
      <c r="D1987" s="9" t="str">
        <f>_xlfn.XLOOKUP(C1987, Content!A:A, Content!C:C, "NONE")</f>
        <v>English</v>
      </c>
      <c r="E1987" s="9" t="str">
        <f>_xlfn.XLOOKUP(C1987, Content!A:A, Content!D:D, "NONE")</f>
        <v>Romance</v>
      </c>
    </row>
    <row r="1988" spans="1:5" x14ac:dyDescent="0.3">
      <c r="A1988" s="9">
        <v>10187</v>
      </c>
      <c r="B1988" s="10">
        <v>44927</v>
      </c>
      <c r="C1988" s="9" t="str">
        <v>5988d89d</v>
      </c>
      <c r="D1988" s="9" t="str">
        <f>_xlfn.XLOOKUP(C1988, Content!A:A, Content!C:C, "NONE")</f>
        <v>Hindi</v>
      </c>
      <c r="E1988" s="9" t="str">
        <f>_xlfn.XLOOKUP(C1988, Content!A:A, Content!D:D, "NONE")</f>
        <v>Sci-Fi</v>
      </c>
    </row>
    <row r="1989" spans="1:5" x14ac:dyDescent="0.3">
      <c r="A1989" s="9">
        <v>10187</v>
      </c>
      <c r="B1989" s="10">
        <v>45536</v>
      </c>
      <c r="C1989" s="9" t="str">
        <v>e9c2f251</v>
      </c>
      <c r="D1989" s="9" t="str">
        <f>_xlfn.XLOOKUP(C1989, Content!A:A, Content!C:C, "NONE")</f>
        <v>Telugu</v>
      </c>
      <c r="E1989" s="9" t="str">
        <f>_xlfn.XLOOKUP(C1989, Content!A:A, Content!D:D, "NONE")</f>
        <v>Sci-Fi</v>
      </c>
    </row>
    <row r="1990" spans="1:5" x14ac:dyDescent="0.3">
      <c r="A1990" s="9">
        <v>10187</v>
      </c>
      <c r="B1990" s="10">
        <v>44562</v>
      </c>
      <c r="C1990" s="9" t="str">
        <v>b9f74c1c</v>
      </c>
      <c r="D1990" s="9" t="str">
        <f>_xlfn.XLOOKUP(C1990, Content!A:A, Content!C:C, "NONE")</f>
        <v>Malayalam</v>
      </c>
      <c r="E1990" s="9" t="str">
        <f>_xlfn.XLOOKUP(C1990, Content!A:A, Content!D:D, "NONE")</f>
        <v>Comedy</v>
      </c>
    </row>
    <row r="1991" spans="1:5" x14ac:dyDescent="0.3">
      <c r="A1991" s="9">
        <v>10187</v>
      </c>
      <c r="B1991" s="10">
        <v>44593</v>
      </c>
      <c r="C1991" s="9" t="str">
        <v>872a4423</v>
      </c>
      <c r="D1991" s="9" t="str">
        <f>_xlfn.XLOOKUP(C1991, Content!A:A, Content!C:C, "NONE")</f>
        <v>Hindi</v>
      </c>
      <c r="E1991" s="9" t="str">
        <f>_xlfn.XLOOKUP(C1991, Content!A:A, Content!D:D, "NONE")</f>
        <v>Horror</v>
      </c>
    </row>
    <row r="1992" spans="1:5" x14ac:dyDescent="0.3">
      <c r="A1992" s="9">
        <v>10188</v>
      </c>
      <c r="B1992" s="10">
        <v>45170</v>
      </c>
      <c r="C1992" s="9" t="str">
        <v>2aac9072</v>
      </c>
      <c r="D1992" s="9" t="str">
        <f>_xlfn.XLOOKUP(C1992, Content!A:A, Content!C:C, "NONE")</f>
        <v>English</v>
      </c>
      <c r="E1992" s="9" t="str">
        <f>_xlfn.XLOOKUP(C1992, Content!A:A, Content!D:D, "NONE")</f>
        <v>Comedy</v>
      </c>
    </row>
    <row r="1993" spans="1:5" x14ac:dyDescent="0.3">
      <c r="A1993" s="9">
        <v>10188</v>
      </c>
      <c r="B1993" s="10">
        <v>45444</v>
      </c>
      <c r="C1993" s="9" t="str">
        <v>4cfd0dd8</v>
      </c>
      <c r="D1993" s="9" t="str">
        <f>_xlfn.XLOOKUP(C1993, Content!A:A, Content!C:C, "NONE")</f>
        <v>Kannada</v>
      </c>
      <c r="E1993" s="9" t="str">
        <f>_xlfn.XLOOKUP(C1993, Content!A:A, Content!D:D, "NONE")</f>
        <v>Documentary</v>
      </c>
    </row>
    <row r="1994" spans="1:5" x14ac:dyDescent="0.3">
      <c r="A1994" s="9">
        <v>10188</v>
      </c>
      <c r="B1994" s="10">
        <v>44593</v>
      </c>
      <c r="C1994" s="9" t="str">
        <v>5c52d1ad</v>
      </c>
      <c r="D1994" s="9" t="str">
        <f>_xlfn.XLOOKUP(C1994, Content!A:A, Content!C:C, "NONE")</f>
        <v>Telugu</v>
      </c>
      <c r="E1994" s="9" t="str">
        <f>_xlfn.XLOOKUP(C1994, Content!A:A, Content!D:D, "NONE")</f>
        <v>Comedy</v>
      </c>
    </row>
    <row r="1995" spans="1:5" x14ac:dyDescent="0.3">
      <c r="A1995" s="9">
        <v>10188</v>
      </c>
      <c r="B1995" s="10">
        <v>44835</v>
      </c>
      <c r="C1995" s="9" t="str">
        <v>0cbc4720</v>
      </c>
      <c r="D1995" s="9" t="str">
        <f>_xlfn.XLOOKUP(C1995, Content!A:A, Content!C:C, "NONE")</f>
        <v>Hindi</v>
      </c>
      <c r="E1995" s="9" t="str">
        <f>_xlfn.XLOOKUP(C1995, Content!A:A, Content!D:D, "NONE")</f>
        <v>Sci-Fi</v>
      </c>
    </row>
    <row r="1996" spans="1:5" x14ac:dyDescent="0.3">
      <c r="A1996" s="9">
        <v>10188</v>
      </c>
      <c r="B1996" s="10">
        <v>45383</v>
      </c>
      <c r="C1996" s="9" t="str">
        <v>6cec19a5</v>
      </c>
      <c r="D1996" s="9" t="str">
        <f>_xlfn.XLOOKUP(C1996, Content!A:A, Content!C:C, "NONE")</f>
        <v>Malayalam</v>
      </c>
      <c r="E1996" s="9" t="str">
        <f>_xlfn.XLOOKUP(C1996, Content!A:A, Content!D:D, "NONE")</f>
        <v>Drama</v>
      </c>
    </row>
    <row r="1997" spans="1:5" x14ac:dyDescent="0.3">
      <c r="A1997" s="9">
        <v>10188</v>
      </c>
      <c r="B1997" s="10">
        <v>44621</v>
      </c>
      <c r="C1997" s="9" t="str">
        <v>fda707e0</v>
      </c>
      <c r="D1997" s="9" t="str">
        <f>_xlfn.XLOOKUP(C1997, Content!A:A, Content!C:C, "NONE")</f>
        <v>Tamil</v>
      </c>
      <c r="E1997" s="9" t="str">
        <f>_xlfn.XLOOKUP(C1997, Content!A:A, Content!D:D, "NONE")</f>
        <v>Documentary</v>
      </c>
    </row>
    <row r="1998" spans="1:5" x14ac:dyDescent="0.3">
      <c r="A1998" s="9">
        <v>10188</v>
      </c>
      <c r="B1998" s="10">
        <v>45505</v>
      </c>
      <c r="C1998" s="9" t="str">
        <v>7fd28e87</v>
      </c>
      <c r="D1998" s="9" t="str">
        <f>_xlfn.XLOOKUP(C1998, Content!A:A, Content!C:C, "NONE")</f>
        <v>Malayalam</v>
      </c>
      <c r="E1998" s="9" t="str">
        <f>_xlfn.XLOOKUP(C1998, Content!A:A, Content!D:D, "NONE")</f>
        <v>Romance</v>
      </c>
    </row>
    <row r="1999" spans="1:5" x14ac:dyDescent="0.3">
      <c r="A1999" s="9">
        <v>10189</v>
      </c>
      <c r="B1999" s="10">
        <v>45597</v>
      </c>
      <c r="C1999" s="9" t="str">
        <v>6cec19a5</v>
      </c>
      <c r="D1999" s="9" t="str">
        <f>_xlfn.XLOOKUP(C1999, Content!A:A, Content!C:C, "NONE")</f>
        <v>Malayalam</v>
      </c>
      <c r="E1999" s="9" t="str">
        <f>_xlfn.XLOOKUP(C1999, Content!A:A, Content!D:D, "NONE")</f>
        <v>Drama</v>
      </c>
    </row>
    <row r="2000" spans="1:5" x14ac:dyDescent="0.3">
      <c r="A2000" s="9">
        <v>10189</v>
      </c>
      <c r="B2000" s="10">
        <v>44835</v>
      </c>
      <c r="C2000" s="9" t="str">
        <v>f72d44e6</v>
      </c>
      <c r="D2000" s="9" t="str">
        <f>_xlfn.XLOOKUP(C2000, Content!A:A, Content!C:C, "NONE")</f>
        <v>Malayalam</v>
      </c>
      <c r="E2000" s="9" t="str">
        <f>_xlfn.XLOOKUP(C2000, Content!A:A, Content!D:D, "NONE")</f>
        <v>Horror</v>
      </c>
    </row>
    <row r="2001" spans="1:5" x14ac:dyDescent="0.3">
      <c r="A2001" s="9">
        <v>10189</v>
      </c>
      <c r="B2001" s="10">
        <v>44774</v>
      </c>
      <c r="C2001" s="9" t="str">
        <v>40fb817f</v>
      </c>
      <c r="D2001" s="9" t="str">
        <f>_xlfn.XLOOKUP(C2001, Content!A:A, Content!C:C, "NONE")</f>
        <v>Kannada</v>
      </c>
      <c r="E2001" s="9" t="str">
        <f>_xlfn.XLOOKUP(C2001, Content!A:A, Content!D:D, "NONE")</f>
        <v>Thriller</v>
      </c>
    </row>
    <row r="2002" spans="1:5" x14ac:dyDescent="0.3">
      <c r="A2002" s="9">
        <v>10189</v>
      </c>
      <c r="B2002" s="10">
        <v>45627</v>
      </c>
      <c r="C2002" s="9" t="str">
        <v>39c8c16a</v>
      </c>
      <c r="D2002" s="9" t="str">
        <f>_xlfn.XLOOKUP(C2002, Content!A:A, Content!C:C, "NONE")</f>
        <v>Malayalam</v>
      </c>
      <c r="E2002" s="9" t="str">
        <f>_xlfn.XLOOKUP(C2002, Content!A:A, Content!D:D, "NONE")</f>
        <v>Drama</v>
      </c>
    </row>
    <row r="2003" spans="1:5" x14ac:dyDescent="0.3">
      <c r="A2003" s="9">
        <v>10189</v>
      </c>
      <c r="B2003" s="10">
        <v>44621</v>
      </c>
      <c r="C2003" s="9" t="str">
        <v>92becfc7</v>
      </c>
      <c r="D2003" s="9" t="str">
        <f>_xlfn.XLOOKUP(C2003, Content!A:A, Content!C:C, "NONE")</f>
        <v>Hindi</v>
      </c>
      <c r="E2003" s="9" t="str">
        <f>_xlfn.XLOOKUP(C2003, Content!A:A, Content!D:D, "NONE")</f>
        <v>Sci-Fi</v>
      </c>
    </row>
    <row r="2004" spans="1:5" x14ac:dyDescent="0.3">
      <c r="A2004" s="9">
        <v>10189</v>
      </c>
      <c r="B2004" s="10">
        <v>45170</v>
      </c>
      <c r="C2004" s="9" t="str">
        <v>9787b7de</v>
      </c>
      <c r="D2004" s="9" t="str">
        <f>_xlfn.XLOOKUP(C2004, Content!A:A, Content!C:C, "NONE")</f>
        <v>Tamil</v>
      </c>
      <c r="E2004" s="9" t="str">
        <f>_xlfn.XLOOKUP(C2004, Content!A:A, Content!D:D, "NONE")</f>
        <v>Documentary</v>
      </c>
    </row>
    <row r="2005" spans="1:5" x14ac:dyDescent="0.3">
      <c r="A2005" s="9">
        <v>10189</v>
      </c>
      <c r="B2005" s="10">
        <v>45108</v>
      </c>
      <c r="C2005" s="9" t="str">
        <v>f83fb848</v>
      </c>
      <c r="D2005" s="9" t="str">
        <f>_xlfn.XLOOKUP(C2005, Content!A:A, Content!C:C, "NONE")</f>
        <v>Malayalam</v>
      </c>
      <c r="E2005" s="9" t="str">
        <f>_xlfn.XLOOKUP(C2005, Content!A:A, Content!D:D, "NONE")</f>
        <v>Sci-Fi</v>
      </c>
    </row>
    <row r="2006" spans="1:5" x14ac:dyDescent="0.3">
      <c r="A2006" s="9">
        <v>10189</v>
      </c>
      <c r="B2006" s="10">
        <v>44927</v>
      </c>
      <c r="C2006" s="9" t="str">
        <v>fd1ad95a</v>
      </c>
      <c r="D2006" s="9" t="str">
        <f>_xlfn.XLOOKUP(C2006, Content!A:A, Content!C:C, "NONE")</f>
        <v>English</v>
      </c>
      <c r="E2006" s="9" t="str">
        <f>_xlfn.XLOOKUP(C2006, Content!A:A, Content!D:D, "NONE")</f>
        <v>Romance</v>
      </c>
    </row>
    <row r="2007" spans="1:5" x14ac:dyDescent="0.3">
      <c r="A2007" s="9">
        <v>10189</v>
      </c>
      <c r="B2007" s="10">
        <v>45231</v>
      </c>
      <c r="C2007" s="9" t="str">
        <v>7fb18db3</v>
      </c>
      <c r="D2007" s="9" t="str">
        <f>_xlfn.XLOOKUP(C2007, Content!A:A, Content!C:C, "NONE")</f>
        <v>Hindi</v>
      </c>
      <c r="E2007" s="9" t="str">
        <f>_xlfn.XLOOKUP(C2007, Content!A:A, Content!D:D, "NONE")</f>
        <v>Thriller</v>
      </c>
    </row>
    <row r="2008" spans="1:5" x14ac:dyDescent="0.3">
      <c r="A2008" s="9">
        <v>10189</v>
      </c>
      <c r="B2008" s="10">
        <v>45323</v>
      </c>
      <c r="C2008" s="9" t="str">
        <v>c324f9b4</v>
      </c>
      <c r="D2008" s="9" t="str">
        <f>_xlfn.XLOOKUP(C2008, Content!A:A, Content!C:C, "NONE")</f>
        <v>Tamil</v>
      </c>
      <c r="E2008" s="9" t="str">
        <f>_xlfn.XLOOKUP(C2008, Content!A:A, Content!D:D, "NONE")</f>
        <v>Sci-Fi</v>
      </c>
    </row>
    <row r="2009" spans="1:5" x14ac:dyDescent="0.3">
      <c r="A2009" s="9">
        <v>10189</v>
      </c>
      <c r="B2009" s="10">
        <v>45108</v>
      </c>
      <c r="C2009" s="9" t="str">
        <v>53dcee70</v>
      </c>
      <c r="D2009" s="9" t="str">
        <f>_xlfn.XLOOKUP(C2009, Content!A:A, Content!C:C, "NONE")</f>
        <v>Kannada</v>
      </c>
      <c r="E2009" s="9" t="str">
        <f>_xlfn.XLOOKUP(C2009, Content!A:A, Content!D:D, "NONE")</f>
        <v>Sci-Fi</v>
      </c>
    </row>
    <row r="2010" spans="1:5" x14ac:dyDescent="0.3">
      <c r="A2010" s="9">
        <v>10189</v>
      </c>
      <c r="B2010" s="10">
        <v>44866</v>
      </c>
      <c r="C2010" s="9" t="str">
        <v>921da29a</v>
      </c>
      <c r="D2010" s="9" t="str">
        <f>_xlfn.XLOOKUP(C2010, Content!A:A, Content!C:C, "NONE")</f>
        <v>English</v>
      </c>
      <c r="E2010" s="9" t="str">
        <f>_xlfn.XLOOKUP(C2010, Content!A:A, Content!D:D, "NONE")</f>
        <v>Horror</v>
      </c>
    </row>
    <row r="2011" spans="1:5" x14ac:dyDescent="0.3">
      <c r="A2011" s="9">
        <v>10189</v>
      </c>
      <c r="B2011" s="10">
        <v>45170</v>
      </c>
      <c r="C2011" s="9" t="str">
        <v>4130ea10</v>
      </c>
      <c r="D2011" s="9" t="str">
        <f>_xlfn.XLOOKUP(C2011, Content!A:A, Content!C:C, "NONE")</f>
        <v>Kannada</v>
      </c>
      <c r="E2011" s="9" t="str">
        <f>_xlfn.XLOOKUP(C2011, Content!A:A, Content!D:D, "NONE")</f>
        <v>Horror</v>
      </c>
    </row>
    <row r="2012" spans="1:5" x14ac:dyDescent="0.3">
      <c r="A2012" s="9">
        <v>10190</v>
      </c>
      <c r="B2012" s="10">
        <v>45323</v>
      </c>
      <c r="C2012" s="9" t="str">
        <v>2aac9072</v>
      </c>
      <c r="D2012" s="9" t="str">
        <f>_xlfn.XLOOKUP(C2012, Content!A:A, Content!C:C, "NONE")</f>
        <v>English</v>
      </c>
      <c r="E2012" s="9" t="str">
        <f>_xlfn.XLOOKUP(C2012, Content!A:A, Content!D:D, "NONE")</f>
        <v>Comedy</v>
      </c>
    </row>
    <row r="2013" spans="1:5" x14ac:dyDescent="0.3">
      <c r="A2013" s="9">
        <v>10190</v>
      </c>
      <c r="B2013" s="10">
        <v>44743</v>
      </c>
      <c r="C2013" s="9" t="str">
        <v>c5000cc1</v>
      </c>
      <c r="D2013" s="9" t="str">
        <f>_xlfn.XLOOKUP(C2013, Content!A:A, Content!C:C, "NONE")</f>
        <v>Malayalam</v>
      </c>
      <c r="E2013" s="9" t="str">
        <f>_xlfn.XLOOKUP(C2013, Content!A:A, Content!D:D, "NONE")</f>
        <v>Comedy</v>
      </c>
    </row>
    <row r="2014" spans="1:5" x14ac:dyDescent="0.3">
      <c r="A2014" s="9">
        <v>10190</v>
      </c>
      <c r="B2014" s="10">
        <v>44958</v>
      </c>
      <c r="C2014" s="9" t="str">
        <v>cc9d9893</v>
      </c>
      <c r="D2014" s="9" t="str">
        <f>_xlfn.XLOOKUP(C2014, Content!A:A, Content!C:C, "NONE")</f>
        <v>Malayalam</v>
      </c>
      <c r="E2014" s="9" t="str">
        <f>_xlfn.XLOOKUP(C2014, Content!A:A, Content!D:D, "NONE")</f>
        <v>Action</v>
      </c>
    </row>
    <row r="2015" spans="1:5" x14ac:dyDescent="0.3">
      <c r="A2015" s="9">
        <v>10190</v>
      </c>
      <c r="B2015" s="10">
        <v>44986</v>
      </c>
      <c r="C2015" s="9" t="str">
        <v>586db896</v>
      </c>
      <c r="D2015" s="9" t="str">
        <f>_xlfn.XLOOKUP(C2015, Content!A:A, Content!C:C, "NONE")</f>
        <v>Tamil</v>
      </c>
      <c r="E2015" s="9" t="str">
        <f>_xlfn.XLOOKUP(C2015, Content!A:A, Content!D:D, "NONE")</f>
        <v>Sci-Fi</v>
      </c>
    </row>
    <row r="2016" spans="1:5" x14ac:dyDescent="0.3">
      <c r="A2016" s="9">
        <v>10190</v>
      </c>
      <c r="B2016" s="10">
        <v>44562</v>
      </c>
      <c r="C2016" s="9" t="str">
        <v>10101146</v>
      </c>
      <c r="D2016" s="9" t="str">
        <f>_xlfn.XLOOKUP(C2016, Content!A:A, Content!C:C, "NONE")</f>
        <v>Telugu</v>
      </c>
      <c r="E2016" s="9" t="str">
        <f>_xlfn.XLOOKUP(C2016, Content!A:A, Content!D:D, "NONE")</f>
        <v>Comedy</v>
      </c>
    </row>
    <row r="2017" spans="1:5" x14ac:dyDescent="0.3">
      <c r="A2017" s="9">
        <v>10191</v>
      </c>
      <c r="B2017" s="10">
        <v>45108</v>
      </c>
      <c r="C2017" s="9" t="str">
        <v>5988d89d</v>
      </c>
      <c r="D2017" s="9" t="str">
        <f>_xlfn.XLOOKUP(C2017, Content!A:A, Content!C:C, "NONE")</f>
        <v>Hindi</v>
      </c>
      <c r="E2017" s="9" t="str">
        <f>_xlfn.XLOOKUP(C2017, Content!A:A, Content!D:D, "NONE")</f>
        <v>Sci-Fi</v>
      </c>
    </row>
    <row r="2018" spans="1:5" x14ac:dyDescent="0.3">
      <c r="A2018" s="9">
        <v>10191</v>
      </c>
      <c r="B2018" s="10">
        <v>44652</v>
      </c>
      <c r="C2018" s="9" t="str">
        <v>6148f50b</v>
      </c>
      <c r="D2018" s="9" t="str">
        <f>_xlfn.XLOOKUP(C2018, Content!A:A, Content!C:C, "NONE")</f>
        <v>Tamil</v>
      </c>
      <c r="E2018" s="9" t="str">
        <f>_xlfn.XLOOKUP(C2018, Content!A:A, Content!D:D, "NONE")</f>
        <v>Comedy</v>
      </c>
    </row>
    <row r="2019" spans="1:5" x14ac:dyDescent="0.3">
      <c r="A2019" s="9">
        <v>10191</v>
      </c>
      <c r="B2019" s="10">
        <v>45292</v>
      </c>
      <c r="C2019" s="9" t="str">
        <v>b142e834</v>
      </c>
      <c r="D2019" s="9" t="str">
        <f>_xlfn.XLOOKUP(C2019, Content!A:A, Content!C:C, "NONE")</f>
        <v>Hindi</v>
      </c>
      <c r="E2019" s="9" t="str">
        <f>_xlfn.XLOOKUP(C2019, Content!A:A, Content!D:D, "NONE")</f>
        <v>Documentary</v>
      </c>
    </row>
    <row r="2020" spans="1:5" x14ac:dyDescent="0.3">
      <c r="A2020" s="9">
        <v>10191</v>
      </c>
      <c r="B2020" s="10">
        <v>44958</v>
      </c>
      <c r="C2020" s="9" t="str">
        <v>7bc7f2c7</v>
      </c>
      <c r="D2020" s="9" t="str">
        <f>_xlfn.XLOOKUP(C2020, Content!A:A, Content!C:C, "NONE")</f>
        <v>Tamil</v>
      </c>
      <c r="E2020" s="9" t="str">
        <f>_xlfn.XLOOKUP(C2020, Content!A:A, Content!D:D, "NONE")</f>
        <v>Drama</v>
      </c>
    </row>
    <row r="2021" spans="1:5" x14ac:dyDescent="0.3">
      <c r="A2021" s="9">
        <v>10191</v>
      </c>
      <c r="B2021" s="10">
        <v>45352</v>
      </c>
      <c r="C2021" s="9" t="str">
        <v>c5000cc1</v>
      </c>
      <c r="D2021" s="9" t="str">
        <f>_xlfn.XLOOKUP(C2021, Content!A:A, Content!C:C, "NONE")</f>
        <v>Malayalam</v>
      </c>
      <c r="E2021" s="9" t="str">
        <f>_xlfn.XLOOKUP(C2021, Content!A:A, Content!D:D, "NONE")</f>
        <v>Comedy</v>
      </c>
    </row>
    <row r="2022" spans="1:5" x14ac:dyDescent="0.3">
      <c r="A2022" s="9">
        <v>10191</v>
      </c>
      <c r="B2022" s="10">
        <v>44835</v>
      </c>
      <c r="C2022" s="9" t="str">
        <v>92becfc7</v>
      </c>
      <c r="D2022" s="9" t="str">
        <f>_xlfn.XLOOKUP(C2022, Content!A:A, Content!C:C, "NONE")</f>
        <v>Hindi</v>
      </c>
      <c r="E2022" s="9" t="str">
        <f>_xlfn.XLOOKUP(C2022, Content!A:A, Content!D:D, "NONE")</f>
        <v>Sci-Fi</v>
      </c>
    </row>
    <row r="2023" spans="1:5" x14ac:dyDescent="0.3">
      <c r="A2023" s="9">
        <v>10191</v>
      </c>
      <c r="B2023" s="10">
        <v>44593</v>
      </c>
      <c r="C2023" s="9" t="str">
        <v>607da286</v>
      </c>
      <c r="D2023" s="9" t="str">
        <f>_xlfn.XLOOKUP(C2023, Content!A:A, Content!C:C, "NONE")</f>
        <v>Kannada</v>
      </c>
      <c r="E2023" s="9" t="str">
        <f>_xlfn.XLOOKUP(C2023, Content!A:A, Content!D:D, "NONE")</f>
        <v>Drama</v>
      </c>
    </row>
    <row r="2024" spans="1:5" x14ac:dyDescent="0.3">
      <c r="A2024" s="9">
        <v>10191</v>
      </c>
      <c r="B2024" s="10">
        <v>45017</v>
      </c>
      <c r="C2024" s="9" t="str">
        <v>9452bf77</v>
      </c>
      <c r="D2024" s="9" t="str">
        <f>_xlfn.XLOOKUP(C2024, Content!A:A, Content!C:C, "NONE")</f>
        <v>English</v>
      </c>
      <c r="E2024" s="9" t="str">
        <f>_xlfn.XLOOKUP(C2024, Content!A:A, Content!D:D, "NONE")</f>
        <v>Horror</v>
      </c>
    </row>
    <row r="2025" spans="1:5" x14ac:dyDescent="0.3">
      <c r="A2025" s="9">
        <v>10191</v>
      </c>
      <c r="B2025" s="10">
        <v>45078</v>
      </c>
      <c r="C2025" s="9" t="str">
        <v>b49e8b74</v>
      </c>
      <c r="D2025" s="9" t="str">
        <f>_xlfn.XLOOKUP(C2025, Content!A:A, Content!C:C, "NONE")</f>
        <v>English</v>
      </c>
      <c r="E2025" s="9" t="str">
        <f>_xlfn.XLOOKUP(C2025, Content!A:A, Content!D:D, "NONE")</f>
        <v>Thriller</v>
      </c>
    </row>
    <row r="2026" spans="1:5" x14ac:dyDescent="0.3">
      <c r="A2026" s="9">
        <v>10191</v>
      </c>
      <c r="B2026" s="10">
        <v>44835</v>
      </c>
      <c r="C2026" s="9" t="str">
        <v>0cbc4720</v>
      </c>
      <c r="D2026" s="9" t="str">
        <f>_xlfn.XLOOKUP(C2026, Content!A:A, Content!C:C, "NONE")</f>
        <v>Hindi</v>
      </c>
      <c r="E2026" s="9" t="str">
        <f>_xlfn.XLOOKUP(C2026, Content!A:A, Content!D:D, "NONE")</f>
        <v>Sci-Fi</v>
      </c>
    </row>
    <row r="2027" spans="1:5" x14ac:dyDescent="0.3">
      <c r="A2027" s="9">
        <v>10191</v>
      </c>
      <c r="B2027" s="10">
        <v>44621</v>
      </c>
      <c r="C2027" s="9" t="str">
        <v>fda707e0</v>
      </c>
      <c r="D2027" s="9" t="str">
        <f>_xlfn.XLOOKUP(C2027, Content!A:A, Content!C:C, "NONE")</f>
        <v>Tamil</v>
      </c>
      <c r="E2027" s="9" t="str">
        <f>_xlfn.XLOOKUP(C2027, Content!A:A, Content!D:D, "NONE")</f>
        <v>Documentary</v>
      </c>
    </row>
    <row r="2028" spans="1:5" x14ac:dyDescent="0.3">
      <c r="A2028" s="9">
        <v>10192</v>
      </c>
      <c r="B2028" s="10">
        <v>45078</v>
      </c>
      <c r="C2028" s="9" t="str">
        <v>07976026</v>
      </c>
      <c r="D2028" s="9" t="str">
        <f>_xlfn.XLOOKUP(C2028, Content!A:A, Content!C:C, "NONE")</f>
        <v>Malayalam</v>
      </c>
      <c r="E2028" s="9" t="str">
        <f>_xlfn.XLOOKUP(C2028, Content!A:A, Content!D:D, "NONE")</f>
        <v>Drama</v>
      </c>
    </row>
    <row r="2029" spans="1:5" x14ac:dyDescent="0.3">
      <c r="A2029" s="9">
        <v>10192</v>
      </c>
      <c r="B2029" s="10">
        <v>45078</v>
      </c>
      <c r="C2029" s="9" t="str">
        <v>e24dee1d</v>
      </c>
      <c r="D2029" s="9" t="str">
        <f>_xlfn.XLOOKUP(C2029, Content!A:A, Content!C:C, "NONE")</f>
        <v>Telugu</v>
      </c>
      <c r="E2029" s="9" t="str">
        <f>_xlfn.XLOOKUP(C2029, Content!A:A, Content!D:D, "NONE")</f>
        <v>Documentary</v>
      </c>
    </row>
    <row r="2030" spans="1:5" x14ac:dyDescent="0.3">
      <c r="A2030" s="9">
        <v>10192</v>
      </c>
      <c r="B2030" s="10">
        <v>44621</v>
      </c>
      <c r="C2030" s="9" t="str">
        <v>2f9c6d63</v>
      </c>
      <c r="D2030" s="9" t="str">
        <f>_xlfn.XLOOKUP(C2030, Content!A:A, Content!C:C, "NONE")</f>
        <v>Tamil</v>
      </c>
      <c r="E2030" s="9" t="str">
        <f>_xlfn.XLOOKUP(C2030, Content!A:A, Content!D:D, "NONE")</f>
        <v>Sci-Fi</v>
      </c>
    </row>
    <row r="2031" spans="1:5" x14ac:dyDescent="0.3">
      <c r="A2031" s="9">
        <v>10192</v>
      </c>
      <c r="B2031" s="10">
        <v>44652</v>
      </c>
      <c r="C2031" s="9" t="str">
        <v>53dcee70</v>
      </c>
      <c r="D2031" s="9" t="str">
        <f>_xlfn.XLOOKUP(C2031, Content!A:A, Content!C:C, "NONE")</f>
        <v>Kannada</v>
      </c>
      <c r="E2031" s="9" t="str">
        <f>_xlfn.XLOOKUP(C2031, Content!A:A, Content!D:D, "NONE")</f>
        <v>Sci-Fi</v>
      </c>
    </row>
    <row r="2032" spans="1:5" x14ac:dyDescent="0.3">
      <c r="A2032" s="9">
        <v>10192</v>
      </c>
      <c r="B2032" s="10">
        <v>45474</v>
      </c>
      <c r="C2032" s="9" t="str">
        <v>566c44a8</v>
      </c>
      <c r="D2032" s="9" t="str">
        <f>_xlfn.XLOOKUP(C2032, Content!A:A, Content!C:C, "NONE")</f>
        <v>Tamil</v>
      </c>
      <c r="E2032" s="9" t="str">
        <f>_xlfn.XLOOKUP(C2032, Content!A:A, Content!D:D, "NONE")</f>
        <v>Sci-Fi</v>
      </c>
    </row>
    <row r="2033" spans="1:5" x14ac:dyDescent="0.3">
      <c r="A2033" s="9">
        <v>10193</v>
      </c>
      <c r="B2033" s="10">
        <v>44835</v>
      </c>
      <c r="C2033" s="9" t="str">
        <v>ae026103</v>
      </c>
      <c r="D2033" s="9" t="str">
        <f>_xlfn.XLOOKUP(C2033, Content!A:A, Content!C:C, "NONE")</f>
        <v>Kannada</v>
      </c>
      <c r="E2033" s="9" t="str">
        <f>_xlfn.XLOOKUP(C2033, Content!A:A, Content!D:D, "NONE")</f>
        <v>Comedy</v>
      </c>
    </row>
    <row r="2034" spans="1:5" x14ac:dyDescent="0.3">
      <c r="A2034" s="9">
        <v>10193</v>
      </c>
      <c r="B2034" s="10">
        <v>44713</v>
      </c>
      <c r="C2034" s="9" t="str">
        <v>6148f50b</v>
      </c>
      <c r="D2034" s="9" t="str">
        <f>_xlfn.XLOOKUP(C2034, Content!A:A, Content!C:C, "NONE")</f>
        <v>Tamil</v>
      </c>
      <c r="E2034" s="9" t="str">
        <f>_xlfn.XLOOKUP(C2034, Content!A:A, Content!D:D, "NONE")</f>
        <v>Comedy</v>
      </c>
    </row>
    <row r="2035" spans="1:5" x14ac:dyDescent="0.3">
      <c r="A2035" s="9">
        <v>10193</v>
      </c>
      <c r="B2035" s="10">
        <v>45444</v>
      </c>
      <c r="C2035" s="9" t="str">
        <v>5833d4f3</v>
      </c>
      <c r="D2035" s="9" t="str">
        <f>_xlfn.XLOOKUP(C2035, Content!A:A, Content!C:C, "NONE")</f>
        <v>Malayalam</v>
      </c>
      <c r="E2035" s="9" t="str">
        <f>_xlfn.XLOOKUP(C2035, Content!A:A, Content!D:D, "NONE")</f>
        <v>Horror</v>
      </c>
    </row>
    <row r="2036" spans="1:5" x14ac:dyDescent="0.3">
      <c r="A2036" s="9">
        <v>10193</v>
      </c>
      <c r="B2036" s="10">
        <v>45200</v>
      </c>
      <c r="C2036" s="9" t="str">
        <v>b06fbc58</v>
      </c>
      <c r="D2036" s="9" t="str">
        <f>_xlfn.XLOOKUP(C2036, Content!A:A, Content!C:C, "NONE")</f>
        <v>Telugu</v>
      </c>
      <c r="E2036" s="9" t="str">
        <f>_xlfn.XLOOKUP(C2036, Content!A:A, Content!D:D, "NONE")</f>
        <v>Horror</v>
      </c>
    </row>
    <row r="2037" spans="1:5" x14ac:dyDescent="0.3">
      <c r="A2037" s="9">
        <v>10193</v>
      </c>
      <c r="B2037" s="10">
        <v>44866</v>
      </c>
      <c r="C2037" s="9" t="str">
        <v>fcc640cb</v>
      </c>
      <c r="D2037" s="9" t="str">
        <f>_xlfn.XLOOKUP(C2037, Content!A:A, Content!C:C, "NONE")</f>
        <v>English</v>
      </c>
      <c r="E2037" s="9" t="str">
        <f>_xlfn.XLOOKUP(C2037, Content!A:A, Content!D:D, "NONE")</f>
        <v>Thriller</v>
      </c>
    </row>
    <row r="2038" spans="1:5" x14ac:dyDescent="0.3">
      <c r="A2038" s="9">
        <v>10193</v>
      </c>
      <c r="B2038" s="10">
        <v>45352</v>
      </c>
      <c r="C2038" s="9" t="str">
        <v>c324f9b4</v>
      </c>
      <c r="D2038" s="9" t="str">
        <f>_xlfn.XLOOKUP(C2038, Content!A:A, Content!C:C, "NONE")</f>
        <v>Tamil</v>
      </c>
      <c r="E2038" s="9" t="str">
        <f>_xlfn.XLOOKUP(C2038, Content!A:A, Content!D:D, "NONE")</f>
        <v>Sci-Fi</v>
      </c>
    </row>
    <row r="2039" spans="1:5" x14ac:dyDescent="0.3">
      <c r="A2039" s="9">
        <v>10193</v>
      </c>
      <c r="B2039" s="10">
        <v>44743</v>
      </c>
      <c r="C2039" s="9" t="str">
        <v>34ac25b9</v>
      </c>
      <c r="D2039" s="9" t="str">
        <f>_xlfn.XLOOKUP(C2039, Content!A:A, Content!C:C, "NONE")</f>
        <v>Kannada</v>
      </c>
      <c r="E2039" s="9" t="str">
        <f>_xlfn.XLOOKUP(C2039, Content!A:A, Content!D:D, "NONE")</f>
        <v>Documentary</v>
      </c>
    </row>
    <row r="2040" spans="1:5" x14ac:dyDescent="0.3">
      <c r="A2040" s="9">
        <v>10193</v>
      </c>
      <c r="B2040" s="10">
        <v>45200</v>
      </c>
      <c r="C2040" s="9" t="str">
        <v>3abe3a47</v>
      </c>
      <c r="D2040" s="9" t="str">
        <f>_xlfn.XLOOKUP(C2040, Content!A:A, Content!C:C, "NONE")</f>
        <v>English</v>
      </c>
      <c r="E2040" s="9" t="str">
        <f>_xlfn.XLOOKUP(C2040, Content!A:A, Content!D:D, "NONE")</f>
        <v>Romance</v>
      </c>
    </row>
    <row r="2041" spans="1:5" x14ac:dyDescent="0.3">
      <c r="A2041" s="9">
        <v>10193</v>
      </c>
      <c r="B2041" s="10">
        <v>45323</v>
      </c>
      <c r="C2041" s="9" t="str">
        <v>4130ea10</v>
      </c>
      <c r="D2041" s="9" t="str">
        <f>_xlfn.XLOOKUP(C2041, Content!A:A, Content!C:C, "NONE")</f>
        <v>Kannada</v>
      </c>
      <c r="E2041" s="9" t="str">
        <f>_xlfn.XLOOKUP(C2041, Content!A:A, Content!D:D, "NONE")</f>
        <v>Horror</v>
      </c>
    </row>
    <row r="2042" spans="1:5" x14ac:dyDescent="0.3">
      <c r="A2042" s="9">
        <v>10193</v>
      </c>
      <c r="B2042" s="10">
        <v>44743</v>
      </c>
      <c r="C2042" s="9" t="str">
        <v>e9c2f251</v>
      </c>
      <c r="D2042" s="9" t="str">
        <f>_xlfn.XLOOKUP(C2042, Content!A:A, Content!C:C, "NONE")</f>
        <v>Telugu</v>
      </c>
      <c r="E2042" s="9" t="str">
        <f>_xlfn.XLOOKUP(C2042, Content!A:A, Content!D:D, "NONE")</f>
        <v>Sci-Fi</v>
      </c>
    </row>
    <row r="2043" spans="1:5" x14ac:dyDescent="0.3">
      <c r="A2043" s="9">
        <v>10193</v>
      </c>
      <c r="B2043" s="10">
        <v>45536</v>
      </c>
      <c r="C2043" s="9" t="str">
        <v>0be1e40e</v>
      </c>
      <c r="D2043" s="9" t="str">
        <f>_xlfn.XLOOKUP(C2043, Content!A:A, Content!C:C, "NONE")</f>
        <v>Telugu</v>
      </c>
      <c r="E2043" s="9" t="str">
        <f>_xlfn.XLOOKUP(C2043, Content!A:A, Content!D:D, "NONE")</f>
        <v>Drama</v>
      </c>
    </row>
    <row r="2044" spans="1:5" x14ac:dyDescent="0.3">
      <c r="A2044" s="9">
        <v>10193</v>
      </c>
      <c r="B2044" s="10">
        <v>45139</v>
      </c>
      <c r="C2044" s="9" t="str">
        <v>566c44a8</v>
      </c>
      <c r="D2044" s="9" t="str">
        <f>_xlfn.XLOOKUP(C2044, Content!A:A, Content!C:C, "NONE")</f>
        <v>Tamil</v>
      </c>
      <c r="E2044" s="9" t="str">
        <f>_xlfn.XLOOKUP(C2044, Content!A:A, Content!D:D, "NONE")</f>
        <v>Sci-Fi</v>
      </c>
    </row>
    <row r="2045" spans="1:5" x14ac:dyDescent="0.3">
      <c r="A2045" s="9">
        <v>10193</v>
      </c>
      <c r="B2045" s="10">
        <v>44743</v>
      </c>
      <c r="C2045" s="9" t="str">
        <v>2fa395f5</v>
      </c>
      <c r="D2045" s="9" t="str">
        <f>_xlfn.XLOOKUP(C2045, Content!A:A, Content!C:C, "NONE")</f>
        <v>Telugu</v>
      </c>
      <c r="E2045" s="9" t="str">
        <f>_xlfn.XLOOKUP(C2045, Content!A:A, Content!D:D, "NONE")</f>
        <v>Action</v>
      </c>
    </row>
    <row r="2046" spans="1:5" x14ac:dyDescent="0.3">
      <c r="A2046" s="9">
        <v>10194</v>
      </c>
      <c r="B2046" s="10">
        <v>45047</v>
      </c>
      <c r="C2046" s="9" t="str">
        <v>6fc6d737</v>
      </c>
      <c r="D2046" s="9" t="str">
        <f>_xlfn.XLOOKUP(C2046, Content!A:A, Content!C:C, "NONE")</f>
        <v>Malayalam</v>
      </c>
      <c r="E2046" s="9" t="str">
        <f>_xlfn.XLOOKUP(C2046, Content!A:A, Content!D:D, "NONE")</f>
        <v>Comedy</v>
      </c>
    </row>
    <row r="2047" spans="1:5" x14ac:dyDescent="0.3">
      <c r="A2047" s="9">
        <v>10194</v>
      </c>
      <c r="B2047" s="10">
        <v>45323</v>
      </c>
      <c r="C2047" s="9" t="str">
        <v>f82d44ce</v>
      </c>
      <c r="D2047" s="9" t="str">
        <f>_xlfn.XLOOKUP(C2047, Content!A:A, Content!C:C, "NONE")</f>
        <v>Telugu</v>
      </c>
      <c r="E2047" s="9" t="str">
        <f>_xlfn.XLOOKUP(C2047, Content!A:A, Content!D:D, "NONE")</f>
        <v>Sci-Fi</v>
      </c>
    </row>
    <row r="2048" spans="1:5" x14ac:dyDescent="0.3">
      <c r="A2048" s="9">
        <v>10194</v>
      </c>
      <c r="B2048" s="10">
        <v>45261</v>
      </c>
      <c r="C2048" s="9" t="str">
        <v>19351768</v>
      </c>
      <c r="D2048" s="9" t="str">
        <f>_xlfn.XLOOKUP(C2048, Content!A:A, Content!C:C, "NONE")</f>
        <v>Malayalam</v>
      </c>
      <c r="E2048" s="9" t="str">
        <f>_xlfn.XLOOKUP(C2048, Content!A:A, Content!D:D, "NONE")</f>
        <v>Thriller</v>
      </c>
    </row>
    <row r="2049" spans="1:5" x14ac:dyDescent="0.3">
      <c r="A2049" s="9">
        <v>10194</v>
      </c>
      <c r="B2049" s="10">
        <v>44621</v>
      </c>
      <c r="C2049" s="9" t="str">
        <v>b72e97f6</v>
      </c>
      <c r="D2049" s="9" t="str">
        <f>_xlfn.XLOOKUP(C2049, Content!A:A, Content!C:C, "NONE")</f>
        <v>Hindi</v>
      </c>
      <c r="E2049" s="9" t="str">
        <f>_xlfn.XLOOKUP(C2049, Content!A:A, Content!D:D, "NONE")</f>
        <v>Action</v>
      </c>
    </row>
    <row r="2050" spans="1:5" x14ac:dyDescent="0.3">
      <c r="A2050" s="9">
        <v>10194</v>
      </c>
      <c r="B2050" s="10">
        <v>44593</v>
      </c>
      <c r="C2050" s="9" t="str">
        <v>35e41ff6</v>
      </c>
      <c r="D2050" s="9" t="str">
        <f>_xlfn.XLOOKUP(C2050, Content!A:A, Content!C:C, "NONE")</f>
        <v>Telugu</v>
      </c>
      <c r="E2050" s="9" t="str">
        <f>_xlfn.XLOOKUP(C2050, Content!A:A, Content!D:D, "NONE")</f>
        <v>Romance</v>
      </c>
    </row>
    <row r="2051" spans="1:5" x14ac:dyDescent="0.3">
      <c r="A2051" s="9">
        <v>10194</v>
      </c>
      <c r="B2051" s="10">
        <v>45231</v>
      </c>
      <c r="C2051" s="9" t="str">
        <v>53dcee70</v>
      </c>
      <c r="D2051" s="9" t="str">
        <f>_xlfn.XLOOKUP(C2051, Content!A:A, Content!C:C, "NONE")</f>
        <v>Kannada</v>
      </c>
      <c r="E2051" s="9" t="str">
        <f>_xlfn.XLOOKUP(C2051, Content!A:A, Content!D:D, "NONE")</f>
        <v>Sci-Fi</v>
      </c>
    </row>
    <row r="2052" spans="1:5" x14ac:dyDescent="0.3">
      <c r="A2052" s="9">
        <v>10195</v>
      </c>
      <c r="B2052" s="10">
        <v>44743</v>
      </c>
      <c r="C2052" s="9" t="str">
        <v>e2949854</v>
      </c>
      <c r="D2052" s="9" t="str">
        <f>_xlfn.XLOOKUP(C2052, Content!A:A, Content!C:C, "NONE")</f>
        <v>Malayalam</v>
      </c>
      <c r="E2052" s="9" t="str">
        <f>_xlfn.XLOOKUP(C2052, Content!A:A, Content!D:D, "NONE")</f>
        <v>Documentary</v>
      </c>
    </row>
    <row r="2053" spans="1:5" x14ac:dyDescent="0.3">
      <c r="A2053" s="9">
        <v>10195</v>
      </c>
      <c r="B2053" s="10">
        <v>45474</v>
      </c>
      <c r="C2053" s="9" t="str">
        <v>591bdfe5</v>
      </c>
      <c r="D2053" s="9" t="str">
        <f>_xlfn.XLOOKUP(C2053, Content!A:A, Content!C:C, "NONE")</f>
        <v>Kannada</v>
      </c>
      <c r="E2053" s="9" t="str">
        <f>_xlfn.XLOOKUP(C2053, Content!A:A, Content!D:D, "NONE")</f>
        <v>Drama</v>
      </c>
    </row>
    <row r="2054" spans="1:5" x14ac:dyDescent="0.3">
      <c r="A2054" s="9">
        <v>10195</v>
      </c>
      <c r="B2054" s="10">
        <v>45413</v>
      </c>
      <c r="C2054" s="9" t="str">
        <v>9767fb4f</v>
      </c>
      <c r="D2054" s="9" t="str">
        <f>_xlfn.XLOOKUP(C2054, Content!A:A, Content!C:C, "NONE")</f>
        <v>Telugu</v>
      </c>
      <c r="E2054" s="9" t="str">
        <f>_xlfn.XLOOKUP(C2054, Content!A:A, Content!D:D, "NONE")</f>
        <v>Drama</v>
      </c>
    </row>
    <row r="2055" spans="1:5" x14ac:dyDescent="0.3">
      <c r="A2055" s="9">
        <v>10195</v>
      </c>
      <c r="B2055" s="10">
        <v>44805</v>
      </c>
      <c r="C2055" s="9" t="str">
        <v>39c8c16a</v>
      </c>
      <c r="D2055" s="9" t="str">
        <f>_xlfn.XLOOKUP(C2055, Content!A:A, Content!C:C, "NONE")</f>
        <v>Malayalam</v>
      </c>
      <c r="E2055" s="9" t="str">
        <f>_xlfn.XLOOKUP(C2055, Content!A:A, Content!D:D, "NONE")</f>
        <v>Drama</v>
      </c>
    </row>
    <row r="2056" spans="1:5" x14ac:dyDescent="0.3">
      <c r="A2056" s="9">
        <v>10195</v>
      </c>
      <c r="B2056" s="10">
        <v>44896</v>
      </c>
      <c r="C2056" s="9" t="str">
        <v>7fb18db3</v>
      </c>
      <c r="D2056" s="9" t="str">
        <f>_xlfn.XLOOKUP(C2056, Content!A:A, Content!C:C, "NONE")</f>
        <v>Hindi</v>
      </c>
      <c r="E2056" s="9" t="str">
        <f>_xlfn.XLOOKUP(C2056, Content!A:A, Content!D:D, "NONE")</f>
        <v>Thriller</v>
      </c>
    </row>
    <row r="2057" spans="1:5" x14ac:dyDescent="0.3">
      <c r="A2057" s="9">
        <v>10195</v>
      </c>
      <c r="B2057" s="10">
        <v>44774</v>
      </c>
      <c r="C2057" s="9" t="str">
        <v>9544ce3b</v>
      </c>
      <c r="D2057" s="9" t="str">
        <f>_xlfn.XLOOKUP(C2057, Content!A:A, Content!C:C, "NONE")</f>
        <v>English</v>
      </c>
      <c r="E2057" s="9" t="str">
        <f>_xlfn.XLOOKUP(C2057, Content!A:A, Content!D:D, "NONE")</f>
        <v>Horror</v>
      </c>
    </row>
    <row r="2058" spans="1:5" x14ac:dyDescent="0.3">
      <c r="A2058" s="9">
        <v>10196</v>
      </c>
      <c r="B2058" s="10">
        <v>44835</v>
      </c>
      <c r="C2058" s="9" t="str">
        <v>e24dee1d</v>
      </c>
      <c r="D2058" s="9" t="str">
        <f>_xlfn.XLOOKUP(C2058, Content!A:A, Content!C:C, "NONE")</f>
        <v>Telugu</v>
      </c>
      <c r="E2058" s="9" t="str">
        <f>_xlfn.XLOOKUP(C2058, Content!A:A, Content!D:D, "NONE")</f>
        <v>Documentary</v>
      </c>
    </row>
    <row r="2059" spans="1:5" x14ac:dyDescent="0.3">
      <c r="A2059" s="9">
        <v>10196</v>
      </c>
      <c r="B2059" s="10">
        <v>44562</v>
      </c>
      <c r="C2059" s="9" t="str">
        <v>2fa395f5</v>
      </c>
      <c r="D2059" s="9" t="str">
        <f>_xlfn.XLOOKUP(C2059, Content!A:A, Content!C:C, "NONE")</f>
        <v>Telugu</v>
      </c>
      <c r="E2059" s="9" t="str">
        <f>_xlfn.XLOOKUP(C2059, Content!A:A, Content!D:D, "NONE")</f>
        <v>Action</v>
      </c>
    </row>
    <row r="2060" spans="1:5" x14ac:dyDescent="0.3">
      <c r="A2060" s="9">
        <v>10196</v>
      </c>
      <c r="B2060" s="10">
        <v>44896</v>
      </c>
      <c r="C2060" s="9" t="str">
        <v>fda707e0</v>
      </c>
      <c r="D2060" s="9" t="str">
        <f>_xlfn.XLOOKUP(C2060, Content!A:A, Content!C:C, "NONE")</f>
        <v>Tamil</v>
      </c>
      <c r="E2060" s="9" t="str">
        <f>_xlfn.XLOOKUP(C2060, Content!A:A, Content!D:D, "NONE")</f>
        <v>Documentary</v>
      </c>
    </row>
    <row r="2061" spans="1:5" x14ac:dyDescent="0.3">
      <c r="A2061" s="9">
        <v>10196</v>
      </c>
      <c r="B2061" s="10">
        <v>44774</v>
      </c>
      <c r="C2061" s="9" t="str">
        <v>8ab4abc6</v>
      </c>
      <c r="D2061" s="9" t="str">
        <f>_xlfn.XLOOKUP(C2061, Content!A:A, Content!C:C, "NONE")</f>
        <v>Kannada</v>
      </c>
      <c r="E2061" s="9" t="str">
        <f>_xlfn.XLOOKUP(C2061, Content!A:A, Content!D:D, "NONE")</f>
        <v>Drama</v>
      </c>
    </row>
    <row r="2062" spans="1:5" x14ac:dyDescent="0.3">
      <c r="A2062" s="9">
        <v>10196</v>
      </c>
      <c r="B2062" s="10">
        <v>44593</v>
      </c>
      <c r="C2062" s="9" t="str">
        <v>5b93d799</v>
      </c>
      <c r="D2062" s="9" t="str">
        <f>_xlfn.XLOOKUP(C2062, Content!A:A, Content!C:C, "NONE")</f>
        <v>English</v>
      </c>
      <c r="E2062" s="9" t="str">
        <f>_xlfn.XLOOKUP(C2062, Content!A:A, Content!D:D, "NONE")</f>
        <v>Drama</v>
      </c>
    </row>
    <row r="2063" spans="1:5" x14ac:dyDescent="0.3">
      <c r="A2063" s="9">
        <v>10196</v>
      </c>
      <c r="B2063" s="10">
        <v>44593</v>
      </c>
      <c r="C2063" s="9" t="str">
        <v>f6d69d19</v>
      </c>
      <c r="D2063" s="9" t="str">
        <f>_xlfn.XLOOKUP(C2063, Content!A:A, Content!C:C, "NONE")</f>
        <v>English</v>
      </c>
      <c r="E2063" s="9" t="str">
        <f>_xlfn.XLOOKUP(C2063, Content!A:A, Content!D:D, "NONE")</f>
        <v>Comedy</v>
      </c>
    </row>
    <row r="2064" spans="1:5" x14ac:dyDescent="0.3">
      <c r="A2064" s="9">
        <v>10196</v>
      </c>
      <c r="B2064" s="10">
        <v>44621</v>
      </c>
      <c r="C2064" s="9" t="str">
        <v>b72e97f6</v>
      </c>
      <c r="D2064" s="9" t="str">
        <f>_xlfn.XLOOKUP(C2064, Content!A:A, Content!C:C, "NONE")</f>
        <v>Hindi</v>
      </c>
      <c r="E2064" s="9" t="str">
        <f>_xlfn.XLOOKUP(C2064, Content!A:A, Content!D:D, "NONE")</f>
        <v>Action</v>
      </c>
    </row>
    <row r="2065" spans="1:5" x14ac:dyDescent="0.3">
      <c r="A2065" s="9">
        <v>10197</v>
      </c>
      <c r="B2065" s="10">
        <v>45536</v>
      </c>
      <c r="C2065" s="9" t="str">
        <v>39c8c16a</v>
      </c>
      <c r="D2065" s="9" t="str">
        <f>_xlfn.XLOOKUP(C2065, Content!A:A, Content!C:C, "NONE")</f>
        <v>Malayalam</v>
      </c>
      <c r="E2065" s="9" t="str">
        <f>_xlfn.XLOOKUP(C2065, Content!A:A, Content!D:D, "NONE")</f>
        <v>Drama</v>
      </c>
    </row>
    <row r="2066" spans="1:5" x14ac:dyDescent="0.3">
      <c r="A2066" s="9">
        <v>10197</v>
      </c>
      <c r="B2066" s="10">
        <v>44713</v>
      </c>
      <c r="C2066" s="9" t="str">
        <v>af4e0c6c</v>
      </c>
      <c r="D2066" s="9" t="str">
        <f>_xlfn.XLOOKUP(C2066, Content!A:A, Content!C:C, "NONE")</f>
        <v>Tamil</v>
      </c>
      <c r="E2066" s="9" t="str">
        <f>_xlfn.XLOOKUP(C2066, Content!A:A, Content!D:D, "NONE")</f>
        <v>Drama</v>
      </c>
    </row>
    <row r="2067" spans="1:5" x14ac:dyDescent="0.3">
      <c r="A2067" s="9">
        <v>10197</v>
      </c>
      <c r="B2067" s="10">
        <v>45047</v>
      </c>
      <c r="C2067" s="9" t="str">
        <v>586db896</v>
      </c>
      <c r="D2067" s="9" t="str">
        <f>_xlfn.XLOOKUP(C2067, Content!A:A, Content!C:C, "NONE")</f>
        <v>Tamil</v>
      </c>
      <c r="E2067" s="9" t="str">
        <f>_xlfn.XLOOKUP(C2067, Content!A:A, Content!D:D, "NONE")</f>
        <v>Sci-Fi</v>
      </c>
    </row>
    <row r="2068" spans="1:5" x14ac:dyDescent="0.3">
      <c r="A2068" s="9">
        <v>10197</v>
      </c>
      <c r="B2068" s="10">
        <v>45627</v>
      </c>
      <c r="C2068" s="9" t="str">
        <v>f83fb848</v>
      </c>
      <c r="D2068" s="9" t="str">
        <f>_xlfn.XLOOKUP(C2068, Content!A:A, Content!C:C, "NONE")</f>
        <v>Malayalam</v>
      </c>
      <c r="E2068" s="9" t="str">
        <f>_xlfn.XLOOKUP(C2068, Content!A:A, Content!D:D, "NONE")</f>
        <v>Sci-Fi</v>
      </c>
    </row>
    <row r="2069" spans="1:5" x14ac:dyDescent="0.3">
      <c r="A2069" s="9">
        <v>10197</v>
      </c>
      <c r="B2069" s="10">
        <v>44805</v>
      </c>
      <c r="C2069" s="9" t="str">
        <v>e2949854</v>
      </c>
      <c r="D2069" s="9" t="str">
        <f>_xlfn.XLOOKUP(C2069, Content!A:A, Content!C:C, "NONE")</f>
        <v>Malayalam</v>
      </c>
      <c r="E2069" s="9" t="str">
        <f>_xlfn.XLOOKUP(C2069, Content!A:A, Content!D:D, "NONE")</f>
        <v>Documentary</v>
      </c>
    </row>
    <row r="2070" spans="1:5" x14ac:dyDescent="0.3">
      <c r="A2070" s="9">
        <v>10197</v>
      </c>
      <c r="B2070" s="10">
        <v>44562</v>
      </c>
      <c r="C2070" s="9" t="str">
        <v>4130ea10</v>
      </c>
      <c r="D2070" s="9" t="str">
        <f>_xlfn.XLOOKUP(C2070, Content!A:A, Content!C:C, "NONE")</f>
        <v>Kannada</v>
      </c>
      <c r="E2070" s="9" t="str">
        <f>_xlfn.XLOOKUP(C2070, Content!A:A, Content!D:D, "NONE")</f>
        <v>Horror</v>
      </c>
    </row>
    <row r="2071" spans="1:5" x14ac:dyDescent="0.3">
      <c r="A2071" s="9">
        <v>10198</v>
      </c>
      <c r="B2071" s="10">
        <v>45627</v>
      </c>
      <c r="C2071" s="9" t="str">
        <v>f1c74cb8</v>
      </c>
      <c r="D2071" s="9" t="str">
        <f>_xlfn.XLOOKUP(C2071, Content!A:A, Content!C:C, "NONE")</f>
        <v>Kannada</v>
      </c>
      <c r="E2071" s="9" t="str">
        <f>_xlfn.XLOOKUP(C2071, Content!A:A, Content!D:D, "NONE")</f>
        <v>Action</v>
      </c>
    </row>
    <row r="2072" spans="1:5" x14ac:dyDescent="0.3">
      <c r="A2072" s="9">
        <v>10198</v>
      </c>
      <c r="B2072" s="10">
        <v>44835</v>
      </c>
      <c r="C2072" s="9" t="str">
        <v>2e190b5a</v>
      </c>
      <c r="D2072" s="9" t="str">
        <f>_xlfn.XLOOKUP(C2072, Content!A:A, Content!C:C, "NONE")</f>
        <v>Tamil</v>
      </c>
      <c r="E2072" s="9" t="str">
        <f>_xlfn.XLOOKUP(C2072, Content!A:A, Content!D:D, "NONE")</f>
        <v>Drama</v>
      </c>
    </row>
    <row r="2073" spans="1:5" x14ac:dyDescent="0.3">
      <c r="A2073" s="9">
        <v>10198</v>
      </c>
      <c r="B2073" s="10">
        <v>44866</v>
      </c>
      <c r="C2073" s="9" t="str">
        <v>1b7fe76a</v>
      </c>
      <c r="D2073" s="9" t="str">
        <f>_xlfn.XLOOKUP(C2073, Content!A:A, Content!C:C, "NONE")</f>
        <v>Kannada</v>
      </c>
      <c r="E2073" s="9" t="str">
        <f>_xlfn.XLOOKUP(C2073, Content!A:A, Content!D:D, "NONE")</f>
        <v>Thriller</v>
      </c>
    </row>
    <row r="2074" spans="1:5" x14ac:dyDescent="0.3">
      <c r="A2074" s="9">
        <v>10198</v>
      </c>
      <c r="B2074" s="10">
        <v>45352</v>
      </c>
      <c r="C2074" s="9" t="str">
        <v>9c8c4c67</v>
      </c>
      <c r="D2074" s="9" t="str">
        <f>_xlfn.XLOOKUP(C2074, Content!A:A, Content!C:C, "NONE")</f>
        <v>English</v>
      </c>
      <c r="E2074" s="9" t="str">
        <f>_xlfn.XLOOKUP(C2074, Content!A:A, Content!D:D, "NONE")</f>
        <v>Horror</v>
      </c>
    </row>
    <row r="2075" spans="1:5" x14ac:dyDescent="0.3">
      <c r="A2075" s="9">
        <v>10198</v>
      </c>
      <c r="B2075" s="10">
        <v>44593</v>
      </c>
      <c r="C2075" s="9" t="str">
        <v>9544ce3b</v>
      </c>
      <c r="D2075" s="9" t="str">
        <f>_xlfn.XLOOKUP(C2075, Content!A:A, Content!C:C, "NONE")</f>
        <v>English</v>
      </c>
      <c r="E2075" s="9" t="str">
        <f>_xlfn.XLOOKUP(C2075, Content!A:A, Content!D:D, "NONE")</f>
        <v>Horror</v>
      </c>
    </row>
    <row r="2076" spans="1:5" x14ac:dyDescent="0.3">
      <c r="A2076" s="9">
        <v>10198</v>
      </c>
      <c r="B2076" s="10">
        <v>44986</v>
      </c>
      <c r="C2076" s="9" t="str">
        <v>b49e8b74</v>
      </c>
      <c r="D2076" s="9" t="str">
        <f>_xlfn.XLOOKUP(C2076, Content!A:A, Content!C:C, "NONE")</f>
        <v>English</v>
      </c>
      <c r="E2076" s="9" t="str">
        <f>_xlfn.XLOOKUP(C2076, Content!A:A, Content!D:D, "NONE")</f>
        <v>Thriller</v>
      </c>
    </row>
    <row r="2077" spans="1:5" x14ac:dyDescent="0.3">
      <c r="A2077" s="9">
        <v>10198</v>
      </c>
      <c r="B2077" s="10">
        <v>44866</v>
      </c>
      <c r="C2077" s="9" t="str">
        <v>459528e0</v>
      </c>
      <c r="D2077" s="9" t="str">
        <f>_xlfn.XLOOKUP(C2077, Content!A:A, Content!C:C, "NONE")</f>
        <v>English</v>
      </c>
      <c r="E2077" s="9" t="str">
        <f>_xlfn.XLOOKUP(C2077, Content!A:A, Content!D:D, "NONE")</f>
        <v>Documentary</v>
      </c>
    </row>
    <row r="2078" spans="1:5" x14ac:dyDescent="0.3">
      <c r="A2078" s="9">
        <v>10198</v>
      </c>
      <c r="B2078" s="10">
        <v>44682</v>
      </c>
      <c r="C2078" s="9" t="str">
        <v>2888a95e</v>
      </c>
      <c r="D2078" s="9" t="str">
        <f>_xlfn.XLOOKUP(C2078, Content!A:A, Content!C:C, "NONE")</f>
        <v>Tamil</v>
      </c>
      <c r="E2078" s="9" t="str">
        <f>_xlfn.XLOOKUP(C2078, Content!A:A, Content!D:D, "NONE")</f>
        <v>Documentary</v>
      </c>
    </row>
    <row r="2079" spans="1:5" x14ac:dyDescent="0.3">
      <c r="A2079" s="9">
        <v>10198</v>
      </c>
      <c r="B2079" s="10">
        <v>45627</v>
      </c>
      <c r="C2079" s="9" t="str">
        <v>2f9c6d63</v>
      </c>
      <c r="D2079" s="9" t="str">
        <f>_xlfn.XLOOKUP(C2079, Content!A:A, Content!C:C, "NONE")</f>
        <v>Tamil</v>
      </c>
      <c r="E2079" s="9" t="str">
        <f>_xlfn.XLOOKUP(C2079, Content!A:A, Content!D:D, "NONE")</f>
        <v>Sci-Fi</v>
      </c>
    </row>
    <row r="2080" spans="1:5" x14ac:dyDescent="0.3">
      <c r="A2080" s="9">
        <v>10198</v>
      </c>
      <c r="B2080" s="10">
        <v>45078</v>
      </c>
      <c r="C2080" s="9" t="str">
        <v>e2949854</v>
      </c>
      <c r="D2080" s="9" t="str">
        <f>_xlfn.XLOOKUP(C2080, Content!A:A, Content!C:C, "NONE")</f>
        <v>Malayalam</v>
      </c>
      <c r="E2080" s="9" t="str">
        <f>_xlfn.XLOOKUP(C2080, Content!A:A, Content!D:D, "NONE")</f>
        <v>Documentary</v>
      </c>
    </row>
    <row r="2081" spans="1:5" x14ac:dyDescent="0.3">
      <c r="A2081" s="9">
        <v>10198</v>
      </c>
      <c r="B2081" s="10">
        <v>45597</v>
      </c>
      <c r="C2081" s="9" t="str">
        <v>67b09f1b</v>
      </c>
      <c r="D2081" s="9" t="str">
        <f>_xlfn.XLOOKUP(C2081, Content!A:A, Content!C:C, "NONE")</f>
        <v>English</v>
      </c>
      <c r="E2081" s="9" t="str">
        <f>_xlfn.XLOOKUP(C2081, Content!A:A, Content!D:D, "NONE")</f>
        <v>Horror</v>
      </c>
    </row>
    <row r="2082" spans="1:5" x14ac:dyDescent="0.3">
      <c r="A2082" s="9">
        <v>10198</v>
      </c>
      <c r="B2082" s="10">
        <v>45627</v>
      </c>
      <c r="C2082" s="9" t="str">
        <v>34ac25b9</v>
      </c>
      <c r="D2082" s="9" t="str">
        <f>_xlfn.XLOOKUP(C2082, Content!A:A, Content!C:C, "NONE")</f>
        <v>Kannada</v>
      </c>
      <c r="E2082" s="9" t="str">
        <f>_xlfn.XLOOKUP(C2082, Content!A:A, Content!D:D, "NONE")</f>
        <v>Documentary</v>
      </c>
    </row>
    <row r="2083" spans="1:5" x14ac:dyDescent="0.3">
      <c r="A2083" s="9">
        <v>10198</v>
      </c>
      <c r="B2083" s="10">
        <v>45505</v>
      </c>
      <c r="C2083" s="9" t="str">
        <v>618d5c47</v>
      </c>
      <c r="D2083" s="9" t="str">
        <f>_xlfn.XLOOKUP(C2083, Content!A:A, Content!C:C, "NONE")</f>
        <v>Hindi</v>
      </c>
      <c r="E2083" s="9" t="str">
        <f>_xlfn.XLOOKUP(C2083, Content!A:A, Content!D:D, "NONE")</f>
        <v>Documentary</v>
      </c>
    </row>
    <row r="2084" spans="1:5" x14ac:dyDescent="0.3">
      <c r="A2084" s="9">
        <v>10199</v>
      </c>
      <c r="B2084" s="10">
        <v>44986</v>
      </c>
      <c r="C2084" s="9" t="str">
        <v>591bdfe5</v>
      </c>
      <c r="D2084" s="9" t="str">
        <f>_xlfn.XLOOKUP(C2084, Content!A:A, Content!C:C, "NONE")</f>
        <v>Kannada</v>
      </c>
      <c r="E2084" s="9" t="str">
        <f>_xlfn.XLOOKUP(C2084, Content!A:A, Content!D:D, "NONE")</f>
        <v>Drama</v>
      </c>
    </row>
    <row r="2085" spans="1:5" x14ac:dyDescent="0.3">
      <c r="A2085" s="9">
        <v>10199</v>
      </c>
      <c r="B2085" s="10">
        <v>45139</v>
      </c>
      <c r="C2085" s="9" t="str">
        <v>4cfd0dd8</v>
      </c>
      <c r="D2085" s="9" t="str">
        <f>_xlfn.XLOOKUP(C2085, Content!A:A, Content!C:C, "NONE")</f>
        <v>Kannada</v>
      </c>
      <c r="E2085" s="9" t="str">
        <f>_xlfn.XLOOKUP(C2085, Content!A:A, Content!D:D, "NONE")</f>
        <v>Documentary</v>
      </c>
    </row>
    <row r="2086" spans="1:5" x14ac:dyDescent="0.3">
      <c r="A2086" s="9">
        <v>10199</v>
      </c>
      <c r="B2086" s="10">
        <v>45383</v>
      </c>
      <c r="C2086" s="9" t="str">
        <v>7fc77e90</v>
      </c>
      <c r="D2086" s="9" t="str">
        <f>_xlfn.XLOOKUP(C2086, Content!A:A, Content!C:C, "NONE")</f>
        <v>Malayalam</v>
      </c>
      <c r="E2086" s="9" t="str">
        <f>_xlfn.XLOOKUP(C2086, Content!A:A, Content!D:D, "NONE")</f>
        <v>Romance</v>
      </c>
    </row>
    <row r="2087" spans="1:5" x14ac:dyDescent="0.3">
      <c r="A2087" s="9">
        <v>10199</v>
      </c>
      <c r="B2087" s="10">
        <v>45261</v>
      </c>
      <c r="C2087" s="9" t="str">
        <v>fa1a76a3</v>
      </c>
      <c r="D2087" s="9" t="str">
        <f>_xlfn.XLOOKUP(C2087, Content!A:A, Content!C:C, "NONE")</f>
        <v>Tamil</v>
      </c>
      <c r="E2087" s="9" t="str">
        <f>_xlfn.XLOOKUP(C2087, Content!A:A, Content!D:D, "NONE")</f>
        <v>Action</v>
      </c>
    </row>
    <row r="2088" spans="1:5" x14ac:dyDescent="0.3">
      <c r="A2088" s="9">
        <v>10199</v>
      </c>
      <c r="B2088" s="10">
        <v>45566</v>
      </c>
      <c r="C2088" s="9" t="str">
        <v>fda707e0</v>
      </c>
      <c r="D2088" s="9" t="str">
        <f>_xlfn.XLOOKUP(C2088, Content!A:A, Content!C:C, "NONE")</f>
        <v>Tamil</v>
      </c>
      <c r="E2088" s="9" t="str">
        <f>_xlfn.XLOOKUP(C2088, Content!A:A, Content!D:D, "NONE")</f>
        <v>Documentary</v>
      </c>
    </row>
    <row r="2089" spans="1:5" x14ac:dyDescent="0.3">
      <c r="A2089" s="9">
        <v>10199</v>
      </c>
      <c r="B2089" s="10">
        <v>45200</v>
      </c>
      <c r="C2089" s="9" t="str">
        <v>10101146</v>
      </c>
      <c r="D2089" s="9" t="str">
        <f>_xlfn.XLOOKUP(C2089, Content!A:A, Content!C:C, "NONE")</f>
        <v>Telugu</v>
      </c>
      <c r="E2089" s="9" t="str">
        <f>_xlfn.XLOOKUP(C2089, Content!A:A, Content!D:D, "NONE")</f>
        <v>Comedy</v>
      </c>
    </row>
    <row r="2090" spans="1:5" x14ac:dyDescent="0.3">
      <c r="A2090" s="9">
        <v>10200</v>
      </c>
      <c r="B2090" s="10">
        <v>45627</v>
      </c>
      <c r="C2090" s="9" t="str">
        <v>f72d44e6</v>
      </c>
      <c r="D2090" s="9" t="str">
        <f>_xlfn.XLOOKUP(C2090, Content!A:A, Content!C:C, "NONE")</f>
        <v>Malayalam</v>
      </c>
      <c r="E2090" s="9" t="str">
        <f>_xlfn.XLOOKUP(C2090, Content!A:A, Content!D:D, "NONE")</f>
        <v>Horror</v>
      </c>
    </row>
    <row r="2091" spans="1:5" x14ac:dyDescent="0.3">
      <c r="A2091" s="9">
        <v>10200</v>
      </c>
      <c r="B2091" s="10">
        <v>45505</v>
      </c>
      <c r="C2091" s="9" t="str">
        <v>7fc77e90</v>
      </c>
      <c r="D2091" s="9" t="str">
        <f>_xlfn.XLOOKUP(C2091, Content!A:A, Content!C:C, "NONE")</f>
        <v>Malayalam</v>
      </c>
      <c r="E2091" s="9" t="str">
        <f>_xlfn.XLOOKUP(C2091, Content!A:A, Content!D:D, "NONE")</f>
        <v>Romance</v>
      </c>
    </row>
    <row r="2092" spans="1:5" x14ac:dyDescent="0.3">
      <c r="A2092" s="9">
        <v>10200</v>
      </c>
      <c r="B2092" s="10">
        <v>45352</v>
      </c>
      <c r="C2092" s="9" t="str">
        <v>872a4423</v>
      </c>
      <c r="D2092" s="9" t="str">
        <f>_xlfn.XLOOKUP(C2092, Content!A:A, Content!C:C, "NONE")</f>
        <v>Hindi</v>
      </c>
      <c r="E2092" s="9" t="str">
        <f>_xlfn.XLOOKUP(C2092, Content!A:A, Content!D:D, "NONE")</f>
        <v>Horror</v>
      </c>
    </row>
    <row r="2093" spans="1:5" x14ac:dyDescent="0.3">
      <c r="A2093" s="9">
        <v>10200</v>
      </c>
      <c r="B2093" s="10">
        <v>45505</v>
      </c>
      <c r="C2093" s="9" t="str">
        <v>b142e834</v>
      </c>
      <c r="D2093" s="9" t="str">
        <f>_xlfn.XLOOKUP(C2093, Content!A:A, Content!C:C, "NONE")</f>
        <v>Hindi</v>
      </c>
      <c r="E2093" s="9" t="str">
        <f>_xlfn.XLOOKUP(C2093, Content!A:A, Content!D:D, "NONE")</f>
        <v>Documentary</v>
      </c>
    </row>
    <row r="2094" spans="1:5" x14ac:dyDescent="0.3">
      <c r="A2094" s="9">
        <v>10200</v>
      </c>
      <c r="B2094" s="10">
        <v>44774</v>
      </c>
      <c r="C2094" s="9" t="str">
        <v>a48a202b</v>
      </c>
      <c r="D2094" s="9" t="str">
        <f>_xlfn.XLOOKUP(C2094, Content!A:A, Content!C:C, "NONE")</f>
        <v>Telugu</v>
      </c>
      <c r="E2094" s="9" t="str">
        <f>_xlfn.XLOOKUP(C2094, Content!A:A, Content!D:D, "NONE")</f>
        <v>Drama</v>
      </c>
    </row>
    <row r="2095" spans="1:5" x14ac:dyDescent="0.3">
      <c r="A2095" s="9">
        <v>10200</v>
      </c>
      <c r="B2095" s="10">
        <v>44621</v>
      </c>
      <c r="C2095" s="9" t="str">
        <v>fd1ad95a</v>
      </c>
      <c r="D2095" s="9" t="str">
        <f>_xlfn.XLOOKUP(C2095, Content!A:A, Content!C:C, "NONE")</f>
        <v>English</v>
      </c>
      <c r="E2095" s="9" t="str">
        <f>_xlfn.XLOOKUP(C2095, Content!A:A, Content!D:D, "NONE")</f>
        <v>Romance</v>
      </c>
    </row>
    <row r="2096" spans="1:5" x14ac:dyDescent="0.3">
      <c r="A2096" s="9">
        <v>10200</v>
      </c>
      <c r="B2096" s="10">
        <v>44743</v>
      </c>
      <c r="C2096" s="9" t="str">
        <v>ae026103</v>
      </c>
      <c r="D2096" s="9" t="str">
        <f>_xlfn.XLOOKUP(C2096, Content!A:A, Content!C:C, "NONE")</f>
        <v>Kannada</v>
      </c>
      <c r="E2096" s="9" t="str">
        <f>_xlfn.XLOOKUP(C2096, Content!A:A, Content!D:D, "NONE")</f>
        <v>Comedy</v>
      </c>
    </row>
    <row r="2097" spans="1:5" x14ac:dyDescent="0.3">
      <c r="A2097" s="9">
        <v>10200</v>
      </c>
      <c r="B2097" s="10">
        <v>44774</v>
      </c>
      <c r="C2097" s="9" t="str">
        <v>591bdfe5</v>
      </c>
      <c r="D2097" s="9" t="str">
        <f>_xlfn.XLOOKUP(C2097, Content!A:A, Content!C:C, "NONE")</f>
        <v>Kannada</v>
      </c>
      <c r="E2097" s="9" t="str">
        <f>_xlfn.XLOOKUP(C2097, Content!A:A, Content!D:D, "NONE")</f>
        <v>Drama</v>
      </c>
    </row>
    <row r="2098" spans="1:5" x14ac:dyDescent="0.3">
      <c r="A2098" s="9">
        <v>10200</v>
      </c>
      <c r="B2098" s="10">
        <v>45383</v>
      </c>
      <c r="C2098" s="9" t="str">
        <v>c5000cc1</v>
      </c>
      <c r="D2098" s="9" t="str">
        <f>_xlfn.XLOOKUP(C2098, Content!A:A, Content!C:C, "NONE")</f>
        <v>Malayalam</v>
      </c>
      <c r="E2098" s="9" t="str">
        <f>_xlfn.XLOOKUP(C2098, Content!A:A, Content!D:D, "NONE")</f>
        <v>Comedy</v>
      </c>
    </row>
    <row r="2099" spans="1:5" x14ac:dyDescent="0.3">
      <c r="A2099" s="9">
        <v>10200</v>
      </c>
      <c r="B2099" s="10">
        <v>45231</v>
      </c>
      <c r="C2099" s="9" t="str">
        <v>35e41ff6</v>
      </c>
      <c r="D2099" s="9" t="str">
        <f>_xlfn.XLOOKUP(C2099, Content!A:A, Content!C:C, "NONE")</f>
        <v>Telugu</v>
      </c>
      <c r="E2099" s="9" t="str">
        <f>_xlfn.XLOOKUP(C2099, Content!A:A, Content!D:D, "NONE")</f>
        <v>Romance</v>
      </c>
    </row>
    <row r="2100" spans="1:5" x14ac:dyDescent="0.3">
      <c r="A2100" s="9">
        <v>10200</v>
      </c>
      <c r="B2100" s="10">
        <v>44866</v>
      </c>
      <c r="C2100" s="9" t="str">
        <v>18f2ed16</v>
      </c>
      <c r="D2100" s="9" t="str">
        <f>_xlfn.XLOOKUP(C2100, Content!A:A, Content!C:C, "NONE")</f>
        <v>Malayalam</v>
      </c>
      <c r="E2100" s="9" t="str">
        <f>_xlfn.XLOOKUP(C2100, Content!A:A, Content!D:D, "NONE")</f>
        <v>Comedy</v>
      </c>
    </row>
    <row r="2101" spans="1:5" x14ac:dyDescent="0.3">
      <c r="A2101" s="9">
        <v>10200</v>
      </c>
      <c r="B2101" s="10">
        <v>44866</v>
      </c>
      <c r="C2101" s="9" t="str">
        <v>5c52d1ad</v>
      </c>
      <c r="D2101" s="9" t="str">
        <f>_xlfn.XLOOKUP(C2101, Content!A:A, Content!C:C, "NONE")</f>
        <v>Telugu</v>
      </c>
      <c r="E2101" s="9" t="str">
        <f>_xlfn.XLOOKUP(C2101, Content!A:A, Content!D:D, "NONE")</f>
        <v>Comedy</v>
      </c>
    </row>
    <row r="2102" spans="1:5" x14ac:dyDescent="0.3">
      <c r="A2102" s="9">
        <v>10201</v>
      </c>
      <c r="B2102" s="10">
        <v>44562</v>
      </c>
      <c r="C2102" s="9" t="str">
        <v>18f2ed16</v>
      </c>
      <c r="D2102" s="9" t="str">
        <f>_xlfn.XLOOKUP(C2102, Content!A:A, Content!C:C, "NONE")</f>
        <v>Malayalam</v>
      </c>
      <c r="E2102" s="9" t="str">
        <f>_xlfn.XLOOKUP(C2102, Content!A:A, Content!D:D, "NONE")</f>
        <v>Comedy</v>
      </c>
    </row>
    <row r="2103" spans="1:5" x14ac:dyDescent="0.3">
      <c r="A2103" s="9">
        <v>10201</v>
      </c>
      <c r="B2103" s="10">
        <v>44958</v>
      </c>
      <c r="C2103" s="9" t="str">
        <v>67b09f1b</v>
      </c>
      <c r="D2103" s="9" t="str">
        <f>_xlfn.XLOOKUP(C2103, Content!A:A, Content!C:C, "NONE")</f>
        <v>English</v>
      </c>
      <c r="E2103" s="9" t="str">
        <f>_xlfn.XLOOKUP(C2103, Content!A:A, Content!D:D, "NONE")</f>
        <v>Horror</v>
      </c>
    </row>
    <row r="2104" spans="1:5" x14ac:dyDescent="0.3">
      <c r="A2104" s="9">
        <v>10201</v>
      </c>
      <c r="B2104" s="10">
        <v>45413</v>
      </c>
      <c r="C2104" s="9" t="str">
        <v>9544ce3b</v>
      </c>
      <c r="D2104" s="9" t="str">
        <f>_xlfn.XLOOKUP(C2104, Content!A:A, Content!C:C, "NONE")</f>
        <v>English</v>
      </c>
      <c r="E2104" s="9" t="str">
        <f>_xlfn.XLOOKUP(C2104, Content!A:A, Content!D:D, "NONE")</f>
        <v>Horror</v>
      </c>
    </row>
    <row r="2105" spans="1:5" x14ac:dyDescent="0.3">
      <c r="A2105" s="9">
        <v>10201</v>
      </c>
      <c r="B2105" s="10">
        <v>45597</v>
      </c>
      <c r="C2105" s="9" t="str">
        <v>c324f9b4</v>
      </c>
      <c r="D2105" s="9" t="str">
        <f>_xlfn.XLOOKUP(C2105, Content!A:A, Content!C:C, "NONE")</f>
        <v>Tamil</v>
      </c>
      <c r="E2105" s="9" t="str">
        <f>_xlfn.XLOOKUP(C2105, Content!A:A, Content!D:D, "NONE")</f>
        <v>Sci-Fi</v>
      </c>
    </row>
    <row r="2106" spans="1:5" x14ac:dyDescent="0.3">
      <c r="A2106" s="9">
        <v>10201</v>
      </c>
      <c r="B2106" s="10">
        <v>45566</v>
      </c>
      <c r="C2106" s="9" t="str">
        <v>ed012678</v>
      </c>
      <c r="D2106" s="9" t="str">
        <f>_xlfn.XLOOKUP(C2106, Content!A:A, Content!C:C, "NONE")</f>
        <v>Telugu</v>
      </c>
      <c r="E2106" s="9" t="str">
        <f>_xlfn.XLOOKUP(C2106, Content!A:A, Content!D:D, "NONE")</f>
        <v>Thriller</v>
      </c>
    </row>
    <row r="2107" spans="1:5" x14ac:dyDescent="0.3">
      <c r="A2107" s="9">
        <v>10201</v>
      </c>
      <c r="B2107" s="10">
        <v>45292</v>
      </c>
      <c r="C2107" s="9" t="str">
        <v>40fb817f</v>
      </c>
      <c r="D2107" s="9" t="str">
        <f>_xlfn.XLOOKUP(C2107, Content!A:A, Content!C:C, "NONE")</f>
        <v>Kannada</v>
      </c>
      <c r="E2107" s="9" t="str">
        <f>_xlfn.XLOOKUP(C2107, Content!A:A, Content!D:D, "NONE")</f>
        <v>Thriller</v>
      </c>
    </row>
    <row r="2108" spans="1:5" x14ac:dyDescent="0.3">
      <c r="A2108" s="9">
        <v>10201</v>
      </c>
      <c r="B2108" s="10">
        <v>44682</v>
      </c>
      <c r="C2108" s="9" t="str">
        <v>b142e834</v>
      </c>
      <c r="D2108" s="9" t="str">
        <f>_xlfn.XLOOKUP(C2108, Content!A:A, Content!C:C, "NONE")</f>
        <v>Hindi</v>
      </c>
      <c r="E2108" s="9" t="str">
        <f>_xlfn.XLOOKUP(C2108, Content!A:A, Content!D:D, "NONE")</f>
        <v>Documentary</v>
      </c>
    </row>
    <row r="2109" spans="1:5" x14ac:dyDescent="0.3">
      <c r="A2109" s="9">
        <v>10201</v>
      </c>
      <c r="B2109" s="10">
        <v>45170</v>
      </c>
      <c r="C2109" s="9" t="str">
        <v>577b4107</v>
      </c>
      <c r="D2109" s="9" t="str">
        <f>_xlfn.XLOOKUP(C2109, Content!A:A, Content!C:C, "NONE")</f>
        <v>Malayalam</v>
      </c>
      <c r="E2109" s="9" t="str">
        <f>_xlfn.XLOOKUP(C2109, Content!A:A, Content!D:D, "NONE")</f>
        <v>Sci-Fi</v>
      </c>
    </row>
    <row r="2110" spans="1:5" x14ac:dyDescent="0.3">
      <c r="A2110" s="9">
        <v>10201</v>
      </c>
      <c r="B2110" s="10">
        <v>44986</v>
      </c>
      <c r="C2110" s="9" t="str">
        <v>607da286</v>
      </c>
      <c r="D2110" s="9" t="str">
        <f>_xlfn.XLOOKUP(C2110, Content!A:A, Content!C:C, "NONE")</f>
        <v>Kannada</v>
      </c>
      <c r="E2110" s="9" t="str">
        <f>_xlfn.XLOOKUP(C2110, Content!A:A, Content!D:D, "NONE")</f>
        <v>Drama</v>
      </c>
    </row>
    <row r="2111" spans="1:5" x14ac:dyDescent="0.3">
      <c r="A2111" s="9">
        <v>10201</v>
      </c>
      <c r="B2111" s="10">
        <v>45017</v>
      </c>
      <c r="C2111" s="9" t="str">
        <v>34ac25b9</v>
      </c>
      <c r="D2111" s="9" t="str">
        <f>_xlfn.XLOOKUP(C2111, Content!A:A, Content!C:C, "NONE")</f>
        <v>Kannada</v>
      </c>
      <c r="E2111" s="9" t="str">
        <f>_xlfn.XLOOKUP(C2111, Content!A:A, Content!D:D, "NONE")</f>
        <v>Documentary</v>
      </c>
    </row>
    <row r="2112" spans="1:5" x14ac:dyDescent="0.3">
      <c r="A2112" s="9">
        <v>10201</v>
      </c>
      <c r="B2112" s="10">
        <v>45231</v>
      </c>
      <c r="C2112" s="9" t="str">
        <v>40e9137d</v>
      </c>
      <c r="D2112" s="9" t="str">
        <f>_xlfn.XLOOKUP(C2112, Content!A:A, Content!C:C, "NONE")</f>
        <v>Telugu</v>
      </c>
      <c r="E2112" s="9" t="str">
        <f>_xlfn.XLOOKUP(C2112, Content!A:A, Content!D:D, "NONE")</f>
        <v>Sci-Fi</v>
      </c>
    </row>
    <row r="2113" spans="1:5" x14ac:dyDescent="0.3">
      <c r="A2113" s="9">
        <v>10201</v>
      </c>
      <c r="B2113" s="10">
        <v>45413</v>
      </c>
      <c r="C2113" s="9" t="str">
        <v>982b8061</v>
      </c>
      <c r="D2113" s="9" t="str">
        <f>_xlfn.XLOOKUP(C2113, Content!A:A, Content!C:C, "NONE")</f>
        <v>Malayalam</v>
      </c>
      <c r="E2113" s="9" t="str">
        <f>_xlfn.XLOOKUP(C2113, Content!A:A, Content!D:D, "NONE")</f>
        <v>Comedy</v>
      </c>
    </row>
    <row r="2114" spans="1:5" x14ac:dyDescent="0.3">
      <c r="A2114" s="9">
        <v>10202</v>
      </c>
      <c r="B2114" s="10">
        <v>45566</v>
      </c>
      <c r="C2114" s="9" t="str">
        <v>7fc77e90</v>
      </c>
      <c r="D2114" s="9" t="str">
        <f>_xlfn.XLOOKUP(C2114, Content!A:A, Content!C:C, "NONE")</f>
        <v>Malayalam</v>
      </c>
      <c r="E2114" s="9" t="str">
        <f>_xlfn.XLOOKUP(C2114, Content!A:A, Content!D:D, "NONE")</f>
        <v>Romance</v>
      </c>
    </row>
    <row r="2115" spans="1:5" x14ac:dyDescent="0.3">
      <c r="A2115" s="9">
        <v>10202</v>
      </c>
      <c r="B2115" s="10">
        <v>44652</v>
      </c>
      <c r="C2115" s="9" t="str">
        <v>9787b7de</v>
      </c>
      <c r="D2115" s="9" t="str">
        <f>_xlfn.XLOOKUP(C2115, Content!A:A, Content!C:C, "NONE")</f>
        <v>Tamil</v>
      </c>
      <c r="E2115" s="9" t="str">
        <f>_xlfn.XLOOKUP(C2115, Content!A:A, Content!D:D, "NONE")</f>
        <v>Documentary</v>
      </c>
    </row>
    <row r="2116" spans="1:5" x14ac:dyDescent="0.3">
      <c r="A2116" s="9">
        <v>10202</v>
      </c>
      <c r="B2116" s="10">
        <v>45627</v>
      </c>
      <c r="C2116" s="9" t="str">
        <v>af4e0c6c</v>
      </c>
      <c r="D2116" s="9" t="str">
        <f>_xlfn.XLOOKUP(C2116, Content!A:A, Content!C:C, "NONE")</f>
        <v>Tamil</v>
      </c>
      <c r="E2116" s="9" t="str">
        <f>_xlfn.XLOOKUP(C2116, Content!A:A, Content!D:D, "NONE")</f>
        <v>Drama</v>
      </c>
    </row>
    <row r="2117" spans="1:5" x14ac:dyDescent="0.3">
      <c r="A2117" s="9">
        <v>10202</v>
      </c>
      <c r="B2117" s="10">
        <v>44835</v>
      </c>
      <c r="C2117" s="9" t="str">
        <v>b49e8b74</v>
      </c>
      <c r="D2117" s="9" t="str">
        <f>_xlfn.XLOOKUP(C2117, Content!A:A, Content!C:C, "NONE")</f>
        <v>English</v>
      </c>
      <c r="E2117" s="9" t="str">
        <f>_xlfn.XLOOKUP(C2117, Content!A:A, Content!D:D, "NONE")</f>
        <v>Thriller</v>
      </c>
    </row>
    <row r="2118" spans="1:5" x14ac:dyDescent="0.3">
      <c r="A2118" s="9">
        <v>10202</v>
      </c>
      <c r="B2118" s="10">
        <v>44986</v>
      </c>
      <c r="C2118" s="9" t="str">
        <v>6cec19a5</v>
      </c>
      <c r="D2118" s="9" t="str">
        <f>_xlfn.XLOOKUP(C2118, Content!A:A, Content!C:C, "NONE")</f>
        <v>Malayalam</v>
      </c>
      <c r="E2118" s="9" t="str">
        <f>_xlfn.XLOOKUP(C2118, Content!A:A, Content!D:D, "NONE")</f>
        <v>Drama</v>
      </c>
    </row>
    <row r="2119" spans="1:5" x14ac:dyDescent="0.3">
      <c r="A2119" s="9">
        <v>10202</v>
      </c>
      <c r="B2119" s="10">
        <v>44713</v>
      </c>
      <c r="C2119" s="9" t="str">
        <v>607da286</v>
      </c>
      <c r="D2119" s="9" t="str">
        <f>_xlfn.XLOOKUP(C2119, Content!A:A, Content!C:C, "NONE")</f>
        <v>Kannada</v>
      </c>
      <c r="E2119" s="9" t="str">
        <f>_xlfn.XLOOKUP(C2119, Content!A:A, Content!D:D, "NONE")</f>
        <v>Drama</v>
      </c>
    </row>
    <row r="2120" spans="1:5" x14ac:dyDescent="0.3">
      <c r="A2120" s="9">
        <v>10202</v>
      </c>
      <c r="B2120" s="10">
        <v>45108</v>
      </c>
      <c r="C2120" s="9" t="str">
        <v>ed012678</v>
      </c>
      <c r="D2120" s="9" t="str">
        <f>_xlfn.XLOOKUP(C2120, Content!A:A, Content!C:C, "NONE")</f>
        <v>Telugu</v>
      </c>
      <c r="E2120" s="9" t="str">
        <f>_xlfn.XLOOKUP(C2120, Content!A:A, Content!D:D, "NONE")</f>
        <v>Thriller</v>
      </c>
    </row>
    <row r="2121" spans="1:5" x14ac:dyDescent="0.3">
      <c r="A2121" s="9">
        <v>10202</v>
      </c>
      <c r="B2121" s="10">
        <v>44593</v>
      </c>
      <c r="C2121" s="9" t="str">
        <v>3abe3a47</v>
      </c>
      <c r="D2121" s="9" t="str">
        <f>_xlfn.XLOOKUP(C2121, Content!A:A, Content!C:C, "NONE")</f>
        <v>English</v>
      </c>
      <c r="E2121" s="9" t="str">
        <f>_xlfn.XLOOKUP(C2121, Content!A:A, Content!D:D, "NONE")</f>
        <v>Romance</v>
      </c>
    </row>
    <row r="2122" spans="1:5" x14ac:dyDescent="0.3">
      <c r="A2122" s="9">
        <v>10203</v>
      </c>
      <c r="B2122" s="10">
        <v>45627</v>
      </c>
      <c r="C2122" s="9" t="str">
        <v>7fc77e90</v>
      </c>
      <c r="D2122" s="9" t="str">
        <f>_xlfn.XLOOKUP(C2122, Content!A:A, Content!C:C, "NONE")</f>
        <v>Malayalam</v>
      </c>
      <c r="E2122" s="9" t="str">
        <f>_xlfn.XLOOKUP(C2122, Content!A:A, Content!D:D, "NONE")</f>
        <v>Romance</v>
      </c>
    </row>
    <row r="2123" spans="1:5" x14ac:dyDescent="0.3">
      <c r="A2123" s="9">
        <v>10203</v>
      </c>
      <c r="B2123" s="10">
        <v>44562</v>
      </c>
      <c r="C2123" s="9" t="str">
        <v>34ac25b9</v>
      </c>
      <c r="D2123" s="9" t="str">
        <f>_xlfn.XLOOKUP(C2123, Content!A:A, Content!C:C, "NONE")</f>
        <v>Kannada</v>
      </c>
      <c r="E2123" s="9" t="str">
        <f>_xlfn.XLOOKUP(C2123, Content!A:A, Content!D:D, "NONE")</f>
        <v>Documentary</v>
      </c>
    </row>
    <row r="2124" spans="1:5" x14ac:dyDescent="0.3">
      <c r="A2124" s="9">
        <v>10203</v>
      </c>
      <c r="B2124" s="10">
        <v>45536</v>
      </c>
      <c r="C2124" s="9" t="str">
        <v>a48a202b</v>
      </c>
      <c r="D2124" s="9" t="str">
        <f>_xlfn.XLOOKUP(C2124, Content!A:A, Content!C:C, "NONE")</f>
        <v>Telugu</v>
      </c>
      <c r="E2124" s="9" t="str">
        <f>_xlfn.XLOOKUP(C2124, Content!A:A, Content!D:D, "NONE")</f>
        <v>Drama</v>
      </c>
    </row>
    <row r="2125" spans="1:5" x14ac:dyDescent="0.3">
      <c r="A2125" s="9">
        <v>10203</v>
      </c>
      <c r="B2125" s="10">
        <v>45474</v>
      </c>
      <c r="C2125" s="9" t="str">
        <v>18f2ed16</v>
      </c>
      <c r="D2125" s="9" t="str">
        <f>_xlfn.XLOOKUP(C2125, Content!A:A, Content!C:C, "NONE")</f>
        <v>Malayalam</v>
      </c>
      <c r="E2125" s="9" t="str">
        <f>_xlfn.XLOOKUP(C2125, Content!A:A, Content!D:D, "NONE")</f>
        <v>Comedy</v>
      </c>
    </row>
    <row r="2126" spans="1:5" x14ac:dyDescent="0.3">
      <c r="A2126" s="9">
        <v>10203</v>
      </c>
      <c r="B2126" s="10">
        <v>45078</v>
      </c>
      <c r="C2126" s="9" t="str">
        <v>19351768</v>
      </c>
      <c r="D2126" s="9" t="str">
        <f>_xlfn.XLOOKUP(C2126, Content!A:A, Content!C:C, "NONE")</f>
        <v>Malayalam</v>
      </c>
      <c r="E2126" s="9" t="str">
        <f>_xlfn.XLOOKUP(C2126, Content!A:A, Content!D:D, "NONE")</f>
        <v>Thriller</v>
      </c>
    </row>
    <row r="2127" spans="1:5" x14ac:dyDescent="0.3">
      <c r="A2127" s="9">
        <v>10203</v>
      </c>
      <c r="B2127" s="10">
        <v>44774</v>
      </c>
      <c r="C2127" s="9" t="str">
        <v>0be1e40e</v>
      </c>
      <c r="D2127" s="9" t="str">
        <f>_xlfn.XLOOKUP(C2127, Content!A:A, Content!C:C, "NONE")</f>
        <v>Telugu</v>
      </c>
      <c r="E2127" s="9" t="str">
        <f>_xlfn.XLOOKUP(C2127, Content!A:A, Content!D:D, "NONE")</f>
        <v>Drama</v>
      </c>
    </row>
    <row r="2128" spans="1:5" x14ac:dyDescent="0.3">
      <c r="A2128" s="9">
        <v>10204</v>
      </c>
      <c r="B2128" s="10">
        <v>45505</v>
      </c>
      <c r="C2128" s="9" t="str">
        <v>5c52d1ad</v>
      </c>
      <c r="D2128" s="9" t="str">
        <f>_xlfn.XLOOKUP(C2128, Content!A:A, Content!C:C, "NONE")</f>
        <v>Telugu</v>
      </c>
      <c r="E2128" s="9" t="str">
        <f>_xlfn.XLOOKUP(C2128, Content!A:A, Content!D:D, "NONE")</f>
        <v>Comedy</v>
      </c>
    </row>
    <row r="2129" spans="1:5" x14ac:dyDescent="0.3">
      <c r="A2129" s="9">
        <v>10204</v>
      </c>
      <c r="B2129" s="10">
        <v>45444</v>
      </c>
      <c r="C2129" s="9" t="str">
        <v>1b7fe76a</v>
      </c>
      <c r="D2129" s="9" t="str">
        <f>_xlfn.XLOOKUP(C2129, Content!A:A, Content!C:C, "NONE")</f>
        <v>Kannada</v>
      </c>
      <c r="E2129" s="9" t="str">
        <f>_xlfn.XLOOKUP(C2129, Content!A:A, Content!D:D, "NONE")</f>
        <v>Thriller</v>
      </c>
    </row>
    <row r="2130" spans="1:5" x14ac:dyDescent="0.3">
      <c r="A2130" s="9">
        <v>10204</v>
      </c>
      <c r="B2130" s="10">
        <v>45352</v>
      </c>
      <c r="C2130" s="9" t="str">
        <v>c741736d</v>
      </c>
      <c r="D2130" s="9" t="str">
        <f>_xlfn.XLOOKUP(C2130, Content!A:A, Content!C:C, "NONE")</f>
        <v>English</v>
      </c>
      <c r="E2130" s="9" t="str">
        <f>_xlfn.XLOOKUP(C2130, Content!A:A, Content!D:D, "NONE")</f>
        <v>Romance</v>
      </c>
    </row>
    <row r="2131" spans="1:5" x14ac:dyDescent="0.3">
      <c r="A2131" s="9">
        <v>10204</v>
      </c>
      <c r="B2131" s="10">
        <v>44958</v>
      </c>
      <c r="C2131" s="9" t="str">
        <v>fa1a76a3</v>
      </c>
      <c r="D2131" s="9" t="str">
        <f>_xlfn.XLOOKUP(C2131, Content!A:A, Content!C:C, "NONE")</f>
        <v>Tamil</v>
      </c>
      <c r="E2131" s="9" t="str">
        <f>_xlfn.XLOOKUP(C2131, Content!A:A, Content!D:D, "NONE")</f>
        <v>Action</v>
      </c>
    </row>
    <row r="2132" spans="1:5" x14ac:dyDescent="0.3">
      <c r="A2132" s="9">
        <v>10204</v>
      </c>
      <c r="B2132" s="10">
        <v>45352</v>
      </c>
      <c r="C2132" s="9" t="str">
        <v>b142e834</v>
      </c>
      <c r="D2132" s="9" t="str">
        <f>_xlfn.XLOOKUP(C2132, Content!A:A, Content!C:C, "NONE")</f>
        <v>Hindi</v>
      </c>
      <c r="E2132" s="9" t="str">
        <f>_xlfn.XLOOKUP(C2132, Content!A:A, Content!D:D, "NONE")</f>
        <v>Documentary</v>
      </c>
    </row>
    <row r="2133" spans="1:5" x14ac:dyDescent="0.3">
      <c r="A2133" s="9">
        <v>10204</v>
      </c>
      <c r="B2133" s="10">
        <v>45170</v>
      </c>
      <c r="C2133" s="9" t="str">
        <v>420e1019</v>
      </c>
      <c r="D2133" s="9" t="str">
        <f>_xlfn.XLOOKUP(C2133, Content!A:A, Content!C:C, "NONE")</f>
        <v>Tamil</v>
      </c>
      <c r="E2133" s="9" t="str">
        <f>_xlfn.XLOOKUP(C2133, Content!A:A, Content!D:D, "NONE")</f>
        <v>Action</v>
      </c>
    </row>
    <row r="2134" spans="1:5" x14ac:dyDescent="0.3">
      <c r="A2134" s="9">
        <v>10205</v>
      </c>
      <c r="B2134" s="10">
        <v>45505</v>
      </c>
      <c r="C2134" s="9" t="str">
        <v>92becfc7</v>
      </c>
      <c r="D2134" s="9" t="str">
        <f>_xlfn.XLOOKUP(C2134, Content!A:A, Content!C:C, "NONE")</f>
        <v>Hindi</v>
      </c>
      <c r="E2134" s="9" t="str">
        <f>_xlfn.XLOOKUP(C2134, Content!A:A, Content!D:D, "NONE")</f>
        <v>Sci-Fi</v>
      </c>
    </row>
    <row r="2135" spans="1:5" x14ac:dyDescent="0.3">
      <c r="A2135" s="9">
        <v>10205</v>
      </c>
      <c r="B2135" s="10">
        <v>45444</v>
      </c>
      <c r="C2135" s="9" t="str">
        <v>ae026103</v>
      </c>
      <c r="D2135" s="9" t="str">
        <f>_xlfn.XLOOKUP(C2135, Content!A:A, Content!C:C, "NONE")</f>
        <v>Kannada</v>
      </c>
      <c r="E2135" s="9" t="str">
        <f>_xlfn.XLOOKUP(C2135, Content!A:A, Content!D:D, "NONE")</f>
        <v>Comedy</v>
      </c>
    </row>
    <row r="2136" spans="1:5" x14ac:dyDescent="0.3">
      <c r="A2136" s="9">
        <v>10205</v>
      </c>
      <c r="B2136" s="10">
        <v>44743</v>
      </c>
      <c r="C2136" s="9" t="str">
        <v>2aac9072</v>
      </c>
      <c r="D2136" s="9" t="str">
        <f>_xlfn.XLOOKUP(C2136, Content!A:A, Content!C:C, "NONE")</f>
        <v>English</v>
      </c>
      <c r="E2136" s="9" t="str">
        <f>_xlfn.XLOOKUP(C2136, Content!A:A, Content!D:D, "NONE")</f>
        <v>Comedy</v>
      </c>
    </row>
    <row r="2137" spans="1:5" x14ac:dyDescent="0.3">
      <c r="A2137" s="9">
        <v>10205</v>
      </c>
      <c r="B2137" s="10">
        <v>45292</v>
      </c>
      <c r="C2137" s="9" t="str">
        <v>e0abb092</v>
      </c>
      <c r="D2137" s="9" t="str">
        <f>_xlfn.XLOOKUP(C2137, Content!A:A, Content!C:C, "NONE")</f>
        <v>Malayalam</v>
      </c>
      <c r="E2137" s="9" t="str">
        <f>_xlfn.XLOOKUP(C2137, Content!A:A, Content!D:D, "NONE")</f>
        <v>Documentary</v>
      </c>
    </row>
    <row r="2138" spans="1:5" x14ac:dyDescent="0.3">
      <c r="A2138" s="9">
        <v>10205</v>
      </c>
      <c r="B2138" s="10">
        <v>45627</v>
      </c>
      <c r="C2138" s="9" t="str">
        <v>7e543bc4</v>
      </c>
      <c r="D2138" s="9" t="str">
        <f>_xlfn.XLOOKUP(C2138, Content!A:A, Content!C:C, "NONE")</f>
        <v>Malayalam</v>
      </c>
      <c r="E2138" s="9" t="str">
        <f>_xlfn.XLOOKUP(C2138, Content!A:A, Content!D:D, "NONE")</f>
        <v>Drama</v>
      </c>
    </row>
    <row r="2139" spans="1:5" x14ac:dyDescent="0.3">
      <c r="A2139" s="9">
        <v>10205</v>
      </c>
      <c r="B2139" s="10">
        <v>45200</v>
      </c>
      <c r="C2139" s="9" t="str">
        <v>75fa1246</v>
      </c>
      <c r="D2139" s="9" t="str">
        <f>_xlfn.XLOOKUP(C2139, Content!A:A, Content!C:C, "NONE")</f>
        <v>Tamil</v>
      </c>
      <c r="E2139" s="9" t="str">
        <f>_xlfn.XLOOKUP(C2139, Content!A:A, Content!D:D, "NONE")</f>
        <v>Documentary</v>
      </c>
    </row>
    <row r="2140" spans="1:5" x14ac:dyDescent="0.3">
      <c r="A2140" s="9">
        <v>10205</v>
      </c>
      <c r="B2140" s="10">
        <v>44835</v>
      </c>
      <c r="C2140" s="9" t="str">
        <v>1b7fe76a</v>
      </c>
      <c r="D2140" s="9" t="str">
        <f>_xlfn.XLOOKUP(C2140, Content!A:A, Content!C:C, "NONE")</f>
        <v>Kannada</v>
      </c>
      <c r="E2140" s="9" t="str">
        <f>_xlfn.XLOOKUP(C2140, Content!A:A, Content!D:D, "NONE")</f>
        <v>Thriller</v>
      </c>
    </row>
    <row r="2141" spans="1:5" x14ac:dyDescent="0.3">
      <c r="A2141" s="9">
        <v>10205</v>
      </c>
      <c r="B2141" s="10">
        <v>44958</v>
      </c>
      <c r="C2141" s="9" t="str">
        <v>cc9d9893</v>
      </c>
      <c r="D2141" s="9" t="str">
        <f>_xlfn.XLOOKUP(C2141, Content!A:A, Content!C:C, "NONE")</f>
        <v>Malayalam</v>
      </c>
      <c r="E2141" s="9" t="str">
        <f>_xlfn.XLOOKUP(C2141, Content!A:A, Content!D:D, "NONE")</f>
        <v>Action</v>
      </c>
    </row>
    <row r="2142" spans="1:5" x14ac:dyDescent="0.3">
      <c r="A2142" s="9">
        <v>10205</v>
      </c>
      <c r="B2142" s="10">
        <v>45200</v>
      </c>
      <c r="C2142" s="9" t="str">
        <v>2e190b5a</v>
      </c>
      <c r="D2142" s="9" t="str">
        <f>_xlfn.XLOOKUP(C2142, Content!A:A, Content!C:C, "NONE")</f>
        <v>Tamil</v>
      </c>
      <c r="E2142" s="9" t="str">
        <f>_xlfn.XLOOKUP(C2142, Content!A:A, Content!D:D, "NONE")</f>
        <v>Drama</v>
      </c>
    </row>
    <row r="2143" spans="1:5" x14ac:dyDescent="0.3">
      <c r="A2143" s="9">
        <v>10205</v>
      </c>
      <c r="B2143" s="10">
        <v>44652</v>
      </c>
      <c r="C2143" s="9" t="str">
        <v>7bc7f2c7</v>
      </c>
      <c r="D2143" s="9" t="str">
        <f>_xlfn.XLOOKUP(C2143, Content!A:A, Content!C:C, "NONE")</f>
        <v>Tamil</v>
      </c>
      <c r="E2143" s="9" t="str">
        <f>_xlfn.XLOOKUP(C2143, Content!A:A, Content!D:D, "NONE")</f>
        <v>Drama</v>
      </c>
    </row>
    <row r="2144" spans="1:5" x14ac:dyDescent="0.3">
      <c r="A2144" s="9">
        <v>10205</v>
      </c>
      <c r="B2144" s="10">
        <v>45383</v>
      </c>
      <c r="C2144" s="9" t="str">
        <v>9544ce3b</v>
      </c>
      <c r="D2144" s="9" t="str">
        <f>_xlfn.XLOOKUP(C2144, Content!A:A, Content!C:C, "NONE")</f>
        <v>English</v>
      </c>
      <c r="E2144" s="9" t="str">
        <f>_xlfn.XLOOKUP(C2144, Content!A:A, Content!D:D, "NONE")</f>
        <v>Horror</v>
      </c>
    </row>
    <row r="2145" spans="1:5" x14ac:dyDescent="0.3">
      <c r="A2145" s="9">
        <v>10205</v>
      </c>
      <c r="B2145" s="10">
        <v>45200</v>
      </c>
      <c r="C2145" s="9" t="str">
        <v>1187d074</v>
      </c>
      <c r="D2145" s="9" t="str">
        <f>_xlfn.XLOOKUP(C2145, Content!A:A, Content!C:C, "NONE")</f>
        <v>English</v>
      </c>
      <c r="E2145" s="9" t="str">
        <f>_xlfn.XLOOKUP(C2145, Content!A:A, Content!D:D, "NONE")</f>
        <v>Horror</v>
      </c>
    </row>
    <row r="2146" spans="1:5" x14ac:dyDescent="0.3">
      <c r="A2146" s="9">
        <v>10205</v>
      </c>
      <c r="B2146" s="10">
        <v>44713</v>
      </c>
      <c r="C2146" s="9" t="str">
        <v>ef45c45f</v>
      </c>
      <c r="D2146" s="9" t="str">
        <f>_xlfn.XLOOKUP(C2146, Content!A:A, Content!C:C, "NONE")</f>
        <v>Tamil</v>
      </c>
      <c r="E2146" s="9" t="str">
        <f>_xlfn.XLOOKUP(C2146, Content!A:A, Content!D:D, "NONE")</f>
        <v>Action</v>
      </c>
    </row>
    <row r="2147" spans="1:5" x14ac:dyDescent="0.3">
      <c r="A2147" s="9">
        <v>10205</v>
      </c>
      <c r="B2147" s="10">
        <v>44621</v>
      </c>
      <c r="C2147" s="9" t="str">
        <v>7fd28e87</v>
      </c>
      <c r="D2147" s="9" t="str">
        <f>_xlfn.XLOOKUP(C2147, Content!A:A, Content!C:C, "NONE")</f>
        <v>Malayalam</v>
      </c>
      <c r="E2147" s="9" t="str">
        <f>_xlfn.XLOOKUP(C2147, Content!A:A, Content!D:D, "NONE")</f>
        <v>Romance</v>
      </c>
    </row>
    <row r="2148" spans="1:5" x14ac:dyDescent="0.3">
      <c r="A2148" s="9">
        <v>10205</v>
      </c>
      <c r="B2148" s="10">
        <v>44927</v>
      </c>
      <c r="C2148" s="9" t="str">
        <v>591bdfe5</v>
      </c>
      <c r="D2148" s="9" t="str">
        <f>_xlfn.XLOOKUP(C2148, Content!A:A, Content!C:C, "NONE")</f>
        <v>Kannada</v>
      </c>
      <c r="E2148" s="9" t="str">
        <f>_xlfn.XLOOKUP(C2148, Content!A:A, Content!D:D, "NONE")</f>
        <v>Drama</v>
      </c>
    </row>
    <row r="2149" spans="1:5" x14ac:dyDescent="0.3">
      <c r="A2149" s="9">
        <v>10206</v>
      </c>
      <c r="B2149" s="10">
        <v>45474</v>
      </c>
      <c r="C2149" s="9" t="str">
        <v>53dcee70</v>
      </c>
      <c r="D2149" s="9" t="str">
        <f>_xlfn.XLOOKUP(C2149, Content!A:A, Content!C:C, "NONE")</f>
        <v>Kannada</v>
      </c>
      <c r="E2149" s="9" t="str">
        <f>_xlfn.XLOOKUP(C2149, Content!A:A, Content!D:D, "NONE")</f>
        <v>Sci-Fi</v>
      </c>
    </row>
    <row r="2150" spans="1:5" x14ac:dyDescent="0.3">
      <c r="A2150" s="9">
        <v>10206</v>
      </c>
      <c r="B2150" s="10">
        <v>45505</v>
      </c>
      <c r="C2150" s="9" t="str">
        <v>6cec19a5</v>
      </c>
      <c r="D2150" s="9" t="str">
        <f>_xlfn.XLOOKUP(C2150, Content!A:A, Content!C:C, "NONE")</f>
        <v>Malayalam</v>
      </c>
      <c r="E2150" s="9" t="str">
        <f>_xlfn.XLOOKUP(C2150, Content!A:A, Content!D:D, "NONE")</f>
        <v>Drama</v>
      </c>
    </row>
    <row r="2151" spans="1:5" x14ac:dyDescent="0.3">
      <c r="A2151" s="9">
        <v>10206</v>
      </c>
      <c r="B2151" s="10">
        <v>45261</v>
      </c>
      <c r="C2151" s="9" t="str">
        <v>7495495f</v>
      </c>
      <c r="D2151" s="9" t="str">
        <f>_xlfn.XLOOKUP(C2151, Content!A:A, Content!C:C, "NONE")</f>
        <v>Malayalam</v>
      </c>
      <c r="E2151" s="9" t="str">
        <f>_xlfn.XLOOKUP(C2151, Content!A:A, Content!D:D, "NONE")</f>
        <v>Horror</v>
      </c>
    </row>
    <row r="2152" spans="1:5" x14ac:dyDescent="0.3">
      <c r="A2152" s="9">
        <v>10206</v>
      </c>
      <c r="B2152" s="10">
        <v>45170</v>
      </c>
      <c r="C2152" s="9" t="str">
        <v>af4e0c6c</v>
      </c>
      <c r="D2152" s="9" t="str">
        <f>_xlfn.XLOOKUP(C2152, Content!A:A, Content!C:C, "NONE")</f>
        <v>Tamil</v>
      </c>
      <c r="E2152" s="9" t="str">
        <f>_xlfn.XLOOKUP(C2152, Content!A:A, Content!D:D, "NONE")</f>
        <v>Drama</v>
      </c>
    </row>
    <row r="2153" spans="1:5" x14ac:dyDescent="0.3">
      <c r="A2153" s="9">
        <v>10206</v>
      </c>
      <c r="B2153" s="10">
        <v>45566</v>
      </c>
      <c r="C2153" s="9" t="str">
        <v>8ce0be18</v>
      </c>
      <c r="D2153" s="9" t="str">
        <f>_xlfn.XLOOKUP(C2153, Content!A:A, Content!C:C, "NONE")</f>
        <v>Telugu</v>
      </c>
      <c r="E2153" s="9" t="str">
        <f>_xlfn.XLOOKUP(C2153, Content!A:A, Content!D:D, "NONE")</f>
        <v>Horror</v>
      </c>
    </row>
    <row r="2154" spans="1:5" x14ac:dyDescent="0.3">
      <c r="A2154" s="9">
        <v>10207</v>
      </c>
      <c r="B2154" s="10">
        <v>44743</v>
      </c>
      <c r="C2154" s="9" t="str">
        <v>b49e8b74</v>
      </c>
      <c r="D2154" s="9" t="str">
        <f>_xlfn.XLOOKUP(C2154, Content!A:A, Content!C:C, "NONE")</f>
        <v>English</v>
      </c>
      <c r="E2154" s="9" t="str">
        <f>_xlfn.XLOOKUP(C2154, Content!A:A, Content!D:D, "NONE")</f>
        <v>Thriller</v>
      </c>
    </row>
    <row r="2155" spans="1:5" x14ac:dyDescent="0.3">
      <c r="A2155" s="9">
        <v>10207</v>
      </c>
      <c r="B2155" s="10">
        <v>45444</v>
      </c>
      <c r="C2155" s="9" t="str">
        <v>7fc77e90</v>
      </c>
      <c r="D2155" s="9" t="str">
        <f>_xlfn.XLOOKUP(C2155, Content!A:A, Content!C:C, "NONE")</f>
        <v>Malayalam</v>
      </c>
      <c r="E2155" s="9" t="str">
        <f>_xlfn.XLOOKUP(C2155, Content!A:A, Content!D:D, "NONE")</f>
        <v>Romance</v>
      </c>
    </row>
    <row r="2156" spans="1:5" x14ac:dyDescent="0.3">
      <c r="A2156" s="9">
        <v>10207</v>
      </c>
      <c r="B2156" s="10">
        <v>45352</v>
      </c>
      <c r="C2156" s="9" t="str">
        <v>8ab4abc6</v>
      </c>
      <c r="D2156" s="9" t="str">
        <f>_xlfn.XLOOKUP(C2156, Content!A:A, Content!C:C, "NONE")</f>
        <v>Kannada</v>
      </c>
      <c r="E2156" s="9" t="str">
        <f>_xlfn.XLOOKUP(C2156, Content!A:A, Content!D:D, "NONE")</f>
        <v>Drama</v>
      </c>
    </row>
    <row r="2157" spans="1:5" x14ac:dyDescent="0.3">
      <c r="A2157" s="9">
        <v>10207</v>
      </c>
      <c r="B2157" s="10">
        <v>44866</v>
      </c>
      <c r="C2157" s="9" t="str">
        <v>10101146</v>
      </c>
      <c r="D2157" s="9" t="str">
        <f>_xlfn.XLOOKUP(C2157, Content!A:A, Content!C:C, "NONE")</f>
        <v>Telugu</v>
      </c>
      <c r="E2157" s="9" t="str">
        <f>_xlfn.XLOOKUP(C2157, Content!A:A, Content!D:D, "NONE")</f>
        <v>Comedy</v>
      </c>
    </row>
    <row r="2158" spans="1:5" x14ac:dyDescent="0.3">
      <c r="A2158" s="9">
        <v>10207</v>
      </c>
      <c r="B2158" s="10">
        <v>45323</v>
      </c>
      <c r="C2158" s="9" t="str">
        <v>2e190b5a</v>
      </c>
      <c r="D2158" s="9" t="str">
        <f>_xlfn.XLOOKUP(C2158, Content!A:A, Content!C:C, "NONE")</f>
        <v>Tamil</v>
      </c>
      <c r="E2158" s="9" t="str">
        <f>_xlfn.XLOOKUP(C2158, Content!A:A, Content!D:D, "NONE")</f>
        <v>Drama</v>
      </c>
    </row>
    <row r="2159" spans="1:5" x14ac:dyDescent="0.3">
      <c r="A2159" s="9">
        <v>10207</v>
      </c>
      <c r="B2159" s="10">
        <v>45200</v>
      </c>
      <c r="C2159" s="9" t="str">
        <v>921da29a</v>
      </c>
      <c r="D2159" s="9" t="str">
        <f>_xlfn.XLOOKUP(C2159, Content!A:A, Content!C:C, "NONE")</f>
        <v>English</v>
      </c>
      <c r="E2159" s="9" t="str">
        <f>_xlfn.XLOOKUP(C2159, Content!A:A, Content!D:D, "NONE")</f>
        <v>Horror</v>
      </c>
    </row>
    <row r="2160" spans="1:5" x14ac:dyDescent="0.3">
      <c r="A2160" s="9">
        <v>10207</v>
      </c>
      <c r="B2160" s="10">
        <v>45505</v>
      </c>
      <c r="C2160" s="9" t="str">
        <v>5988d89d</v>
      </c>
      <c r="D2160" s="9" t="str">
        <f>_xlfn.XLOOKUP(C2160, Content!A:A, Content!C:C, "NONE")</f>
        <v>Hindi</v>
      </c>
      <c r="E2160" s="9" t="str">
        <f>_xlfn.XLOOKUP(C2160, Content!A:A, Content!D:D, "NONE")</f>
        <v>Sci-Fi</v>
      </c>
    </row>
    <row r="2161" spans="1:5" x14ac:dyDescent="0.3">
      <c r="A2161" s="9">
        <v>10207</v>
      </c>
      <c r="B2161" s="10">
        <v>45017</v>
      </c>
      <c r="C2161" s="9" t="str">
        <v>4130ea10</v>
      </c>
      <c r="D2161" s="9" t="str">
        <f>_xlfn.XLOOKUP(C2161, Content!A:A, Content!C:C, "NONE")</f>
        <v>Kannada</v>
      </c>
      <c r="E2161" s="9" t="str">
        <f>_xlfn.XLOOKUP(C2161, Content!A:A, Content!D:D, "NONE")</f>
        <v>Horror</v>
      </c>
    </row>
    <row r="2162" spans="1:5" x14ac:dyDescent="0.3">
      <c r="A2162" s="9">
        <v>10207</v>
      </c>
      <c r="B2162" s="10">
        <v>44866</v>
      </c>
      <c r="C2162" s="9" t="str">
        <v>fc3255a1</v>
      </c>
      <c r="D2162" s="9" t="str">
        <f>_xlfn.XLOOKUP(C2162, Content!A:A, Content!C:C, "NONE")</f>
        <v>English</v>
      </c>
      <c r="E2162" s="9" t="str">
        <f>_xlfn.XLOOKUP(C2162, Content!A:A, Content!D:D, "NONE")</f>
        <v>Horror</v>
      </c>
    </row>
    <row r="2163" spans="1:5" x14ac:dyDescent="0.3">
      <c r="A2163" s="9">
        <v>10207</v>
      </c>
      <c r="B2163" s="10">
        <v>44713</v>
      </c>
      <c r="C2163" s="9" t="str">
        <v>e0abb092</v>
      </c>
      <c r="D2163" s="9" t="str">
        <f>_xlfn.XLOOKUP(C2163, Content!A:A, Content!C:C, "NONE")</f>
        <v>Malayalam</v>
      </c>
      <c r="E2163" s="9" t="str">
        <f>_xlfn.XLOOKUP(C2163, Content!A:A, Content!D:D, "NONE")</f>
        <v>Documentary</v>
      </c>
    </row>
    <row r="2164" spans="1:5" x14ac:dyDescent="0.3">
      <c r="A2164" s="9">
        <v>10207</v>
      </c>
      <c r="B2164" s="10">
        <v>44713</v>
      </c>
      <c r="C2164" s="9" t="str">
        <v>591bdfe5</v>
      </c>
      <c r="D2164" s="9" t="str">
        <f>_xlfn.XLOOKUP(C2164, Content!A:A, Content!C:C, "NONE")</f>
        <v>Kannada</v>
      </c>
      <c r="E2164" s="9" t="str">
        <f>_xlfn.XLOOKUP(C2164, Content!A:A, Content!D:D, "NONE")</f>
        <v>Drama</v>
      </c>
    </row>
    <row r="2165" spans="1:5" x14ac:dyDescent="0.3">
      <c r="A2165" s="9">
        <v>10208</v>
      </c>
      <c r="B2165" s="10">
        <v>45231</v>
      </c>
      <c r="C2165" s="9" t="str">
        <v>1b7fe76a</v>
      </c>
      <c r="D2165" s="9" t="str">
        <f>_xlfn.XLOOKUP(C2165, Content!A:A, Content!C:C, "NONE")</f>
        <v>Kannada</v>
      </c>
      <c r="E2165" s="9" t="str">
        <f>_xlfn.XLOOKUP(C2165, Content!A:A, Content!D:D, "NONE")</f>
        <v>Thriller</v>
      </c>
    </row>
    <row r="2166" spans="1:5" x14ac:dyDescent="0.3">
      <c r="A2166" s="9">
        <v>10208</v>
      </c>
      <c r="B2166" s="10">
        <v>44743</v>
      </c>
      <c r="C2166" s="9" t="str">
        <v>2fa395f5</v>
      </c>
      <c r="D2166" s="9" t="str">
        <f>_xlfn.XLOOKUP(C2166, Content!A:A, Content!C:C, "NONE")</f>
        <v>Telugu</v>
      </c>
      <c r="E2166" s="9" t="str">
        <f>_xlfn.XLOOKUP(C2166, Content!A:A, Content!D:D, "NONE")</f>
        <v>Action</v>
      </c>
    </row>
    <row r="2167" spans="1:5" x14ac:dyDescent="0.3">
      <c r="A2167" s="9">
        <v>10208</v>
      </c>
      <c r="B2167" s="10">
        <v>44562</v>
      </c>
      <c r="C2167" s="9" t="str">
        <v>9787b7de</v>
      </c>
      <c r="D2167" s="9" t="str">
        <f>_xlfn.XLOOKUP(C2167, Content!A:A, Content!C:C, "NONE")</f>
        <v>Tamil</v>
      </c>
      <c r="E2167" s="9" t="str">
        <f>_xlfn.XLOOKUP(C2167, Content!A:A, Content!D:D, "NONE")</f>
        <v>Documentary</v>
      </c>
    </row>
    <row r="2168" spans="1:5" x14ac:dyDescent="0.3">
      <c r="A2168" s="9">
        <v>10208</v>
      </c>
      <c r="B2168" s="10">
        <v>45078</v>
      </c>
      <c r="C2168" s="9" t="str">
        <v>cc777b0c</v>
      </c>
      <c r="D2168" s="9" t="str">
        <f>_xlfn.XLOOKUP(C2168, Content!A:A, Content!C:C, "NONE")</f>
        <v>Hindi</v>
      </c>
      <c r="E2168" s="9" t="str">
        <f>_xlfn.XLOOKUP(C2168, Content!A:A, Content!D:D, "NONE")</f>
        <v>Thriller</v>
      </c>
    </row>
    <row r="2169" spans="1:5" x14ac:dyDescent="0.3">
      <c r="A2169" s="9">
        <v>10208</v>
      </c>
      <c r="B2169" s="10">
        <v>45108</v>
      </c>
      <c r="C2169" s="9" t="str">
        <v>b72e97f6</v>
      </c>
      <c r="D2169" s="9" t="str">
        <f>_xlfn.XLOOKUP(C2169, Content!A:A, Content!C:C, "NONE")</f>
        <v>Hindi</v>
      </c>
      <c r="E2169" s="9" t="str">
        <f>_xlfn.XLOOKUP(C2169, Content!A:A, Content!D:D, "NONE")</f>
        <v>Action</v>
      </c>
    </row>
    <row r="2170" spans="1:5" x14ac:dyDescent="0.3">
      <c r="A2170" s="9">
        <v>10209</v>
      </c>
      <c r="B2170" s="10">
        <v>45413</v>
      </c>
      <c r="C2170" s="9" t="str">
        <v>19351768</v>
      </c>
      <c r="D2170" s="9" t="str">
        <f>_xlfn.XLOOKUP(C2170, Content!A:A, Content!C:C, "NONE")</f>
        <v>Malayalam</v>
      </c>
      <c r="E2170" s="9" t="str">
        <f>_xlfn.XLOOKUP(C2170, Content!A:A, Content!D:D, "NONE")</f>
        <v>Thriller</v>
      </c>
    </row>
    <row r="2171" spans="1:5" x14ac:dyDescent="0.3">
      <c r="A2171" s="9">
        <v>10209</v>
      </c>
      <c r="B2171" s="10">
        <v>45323</v>
      </c>
      <c r="C2171" s="9" t="str">
        <v>30bb7728</v>
      </c>
      <c r="D2171" s="9" t="str">
        <f>_xlfn.XLOOKUP(C2171, Content!A:A, Content!C:C, "NONE")</f>
        <v>Tamil</v>
      </c>
      <c r="E2171" s="9" t="str">
        <f>_xlfn.XLOOKUP(C2171, Content!A:A, Content!D:D, "NONE")</f>
        <v>Documentary</v>
      </c>
    </row>
    <row r="2172" spans="1:5" x14ac:dyDescent="0.3">
      <c r="A2172" s="9">
        <v>10209</v>
      </c>
      <c r="B2172" s="10">
        <v>45017</v>
      </c>
      <c r="C2172" s="9" t="str">
        <v>10101146</v>
      </c>
      <c r="D2172" s="9" t="str">
        <f>_xlfn.XLOOKUP(C2172, Content!A:A, Content!C:C, "NONE")</f>
        <v>Telugu</v>
      </c>
      <c r="E2172" s="9" t="str">
        <f>_xlfn.XLOOKUP(C2172, Content!A:A, Content!D:D, "NONE")</f>
        <v>Comedy</v>
      </c>
    </row>
    <row r="2173" spans="1:5" x14ac:dyDescent="0.3">
      <c r="A2173" s="9">
        <v>10209</v>
      </c>
      <c r="B2173" s="10">
        <v>44713</v>
      </c>
      <c r="C2173" s="9" t="str">
        <v>67b09f1b</v>
      </c>
      <c r="D2173" s="9" t="str">
        <f>_xlfn.XLOOKUP(C2173, Content!A:A, Content!C:C, "NONE")</f>
        <v>English</v>
      </c>
      <c r="E2173" s="9" t="str">
        <f>_xlfn.XLOOKUP(C2173, Content!A:A, Content!D:D, "NONE")</f>
        <v>Horror</v>
      </c>
    </row>
    <row r="2174" spans="1:5" x14ac:dyDescent="0.3">
      <c r="A2174" s="9">
        <v>10209</v>
      </c>
      <c r="B2174" s="10">
        <v>45413</v>
      </c>
      <c r="C2174" s="9" t="str">
        <v>921da29a</v>
      </c>
      <c r="D2174" s="9" t="str">
        <f>_xlfn.XLOOKUP(C2174, Content!A:A, Content!C:C, "NONE")</f>
        <v>English</v>
      </c>
      <c r="E2174" s="9" t="str">
        <f>_xlfn.XLOOKUP(C2174, Content!A:A, Content!D:D, "NONE")</f>
        <v>Horror</v>
      </c>
    </row>
    <row r="2175" spans="1:5" x14ac:dyDescent="0.3">
      <c r="A2175" s="9">
        <v>10209</v>
      </c>
      <c r="B2175" s="10">
        <v>45200</v>
      </c>
      <c r="C2175" s="9" t="str">
        <v>c5000cc1</v>
      </c>
      <c r="D2175" s="9" t="str">
        <f>_xlfn.XLOOKUP(C2175, Content!A:A, Content!C:C, "NONE")</f>
        <v>Malayalam</v>
      </c>
      <c r="E2175" s="9" t="str">
        <f>_xlfn.XLOOKUP(C2175, Content!A:A, Content!D:D, "NONE")</f>
        <v>Comedy</v>
      </c>
    </row>
    <row r="2176" spans="1:5" x14ac:dyDescent="0.3">
      <c r="A2176" s="9">
        <v>10209</v>
      </c>
      <c r="B2176" s="10">
        <v>45352</v>
      </c>
      <c r="C2176" s="9" t="str">
        <v>ed012678</v>
      </c>
      <c r="D2176" s="9" t="str">
        <f>_xlfn.XLOOKUP(C2176, Content!A:A, Content!C:C, "NONE")</f>
        <v>Telugu</v>
      </c>
      <c r="E2176" s="9" t="str">
        <f>_xlfn.XLOOKUP(C2176, Content!A:A, Content!D:D, "NONE")</f>
        <v>Thriller</v>
      </c>
    </row>
    <row r="2177" spans="1:5" x14ac:dyDescent="0.3">
      <c r="A2177" s="9">
        <v>10209</v>
      </c>
      <c r="B2177" s="10">
        <v>44958</v>
      </c>
      <c r="C2177" s="9" t="str">
        <v>b9f74c1c</v>
      </c>
      <c r="D2177" s="9" t="str">
        <f>_xlfn.XLOOKUP(C2177, Content!A:A, Content!C:C, "NONE")</f>
        <v>Malayalam</v>
      </c>
      <c r="E2177" s="9" t="str">
        <f>_xlfn.XLOOKUP(C2177, Content!A:A, Content!D:D, "NONE")</f>
        <v>Comedy</v>
      </c>
    </row>
    <row r="2178" spans="1:5" x14ac:dyDescent="0.3">
      <c r="A2178" s="9">
        <v>10209</v>
      </c>
      <c r="B2178" s="10">
        <v>44927</v>
      </c>
      <c r="C2178" s="9" t="str">
        <v>fa1a76a3</v>
      </c>
      <c r="D2178" s="9" t="str">
        <f>_xlfn.XLOOKUP(C2178, Content!A:A, Content!C:C, "NONE")</f>
        <v>Tamil</v>
      </c>
      <c r="E2178" s="9" t="str">
        <f>_xlfn.XLOOKUP(C2178, Content!A:A, Content!D:D, "NONE")</f>
        <v>Action</v>
      </c>
    </row>
    <row r="2179" spans="1:5" x14ac:dyDescent="0.3">
      <c r="A2179" s="9">
        <v>10209</v>
      </c>
      <c r="B2179" s="10">
        <v>45292</v>
      </c>
      <c r="C2179" s="9" t="str">
        <v>7495495f</v>
      </c>
      <c r="D2179" s="9" t="str">
        <f>_xlfn.XLOOKUP(C2179, Content!A:A, Content!C:C, "NONE")</f>
        <v>Malayalam</v>
      </c>
      <c r="E2179" s="9" t="str">
        <f>_xlfn.XLOOKUP(C2179, Content!A:A, Content!D:D, "NONE")</f>
        <v>Horror</v>
      </c>
    </row>
    <row r="2180" spans="1:5" x14ac:dyDescent="0.3">
      <c r="A2180" s="9">
        <v>10209</v>
      </c>
      <c r="B2180" s="10">
        <v>45170</v>
      </c>
      <c r="C2180" s="9" t="str">
        <v>7bc7f2c7</v>
      </c>
      <c r="D2180" s="9" t="str">
        <f>_xlfn.XLOOKUP(C2180, Content!A:A, Content!C:C, "NONE")</f>
        <v>Tamil</v>
      </c>
      <c r="E2180" s="9" t="str">
        <f>_xlfn.XLOOKUP(C2180, Content!A:A, Content!D:D, "NONE")</f>
        <v>Drama</v>
      </c>
    </row>
    <row r="2181" spans="1:5" x14ac:dyDescent="0.3">
      <c r="A2181" s="9">
        <v>10209</v>
      </c>
      <c r="B2181" s="10">
        <v>45170</v>
      </c>
      <c r="C2181" s="9" t="str">
        <v>fd1ad95a</v>
      </c>
      <c r="D2181" s="9" t="str">
        <f>_xlfn.XLOOKUP(C2181, Content!A:A, Content!C:C, "NONE")</f>
        <v>English</v>
      </c>
      <c r="E2181" s="9" t="str">
        <f>_xlfn.XLOOKUP(C2181, Content!A:A, Content!D:D, "NONE")</f>
        <v>Romance</v>
      </c>
    </row>
    <row r="2182" spans="1:5" x14ac:dyDescent="0.3">
      <c r="A2182" s="9">
        <v>10209</v>
      </c>
      <c r="B2182" s="10">
        <v>45352</v>
      </c>
      <c r="C2182" s="9" t="str">
        <v>586db896</v>
      </c>
      <c r="D2182" s="9" t="str">
        <f>_xlfn.XLOOKUP(C2182, Content!A:A, Content!C:C, "NONE")</f>
        <v>Tamil</v>
      </c>
      <c r="E2182" s="9" t="str">
        <f>_xlfn.XLOOKUP(C2182, Content!A:A, Content!D:D, "NONE")</f>
        <v>Sci-Fi</v>
      </c>
    </row>
    <row r="2183" spans="1:5" x14ac:dyDescent="0.3">
      <c r="A2183" s="9">
        <v>10209</v>
      </c>
      <c r="B2183" s="10">
        <v>44805</v>
      </c>
      <c r="C2183" s="9" t="str">
        <v>6cec19a5</v>
      </c>
      <c r="D2183" s="9" t="str">
        <f>_xlfn.XLOOKUP(C2183, Content!A:A, Content!C:C, "NONE")</f>
        <v>Malayalam</v>
      </c>
      <c r="E2183" s="9" t="str">
        <f>_xlfn.XLOOKUP(C2183, Content!A:A, Content!D:D, "NONE")</f>
        <v>Drama</v>
      </c>
    </row>
    <row r="2184" spans="1:5" x14ac:dyDescent="0.3">
      <c r="A2184" s="9">
        <v>10209</v>
      </c>
      <c r="B2184" s="10">
        <v>44927</v>
      </c>
      <c r="C2184" s="9" t="str">
        <v>e2949854</v>
      </c>
      <c r="D2184" s="9" t="str">
        <f>_xlfn.XLOOKUP(C2184, Content!A:A, Content!C:C, "NONE")</f>
        <v>Malayalam</v>
      </c>
      <c r="E2184" s="9" t="str">
        <f>_xlfn.XLOOKUP(C2184, Content!A:A, Content!D:D, "NONE")</f>
        <v>Documentary</v>
      </c>
    </row>
    <row r="2185" spans="1:5" x14ac:dyDescent="0.3">
      <c r="A2185" s="9">
        <v>10210</v>
      </c>
      <c r="B2185" s="10">
        <v>44958</v>
      </c>
      <c r="C2185" s="9" t="str">
        <v>f72d44e6</v>
      </c>
      <c r="D2185" s="9" t="str">
        <f>_xlfn.XLOOKUP(C2185, Content!A:A, Content!C:C, "NONE")</f>
        <v>Malayalam</v>
      </c>
      <c r="E2185" s="9" t="str">
        <f>_xlfn.XLOOKUP(C2185, Content!A:A, Content!D:D, "NONE")</f>
        <v>Horror</v>
      </c>
    </row>
    <row r="2186" spans="1:5" x14ac:dyDescent="0.3">
      <c r="A2186" s="9">
        <v>10210</v>
      </c>
      <c r="B2186" s="10">
        <v>45566</v>
      </c>
      <c r="C2186" s="9" t="str">
        <v>fd1ad95a</v>
      </c>
      <c r="D2186" s="9" t="str">
        <f>_xlfn.XLOOKUP(C2186, Content!A:A, Content!C:C, "NONE")</f>
        <v>English</v>
      </c>
      <c r="E2186" s="9" t="str">
        <f>_xlfn.XLOOKUP(C2186, Content!A:A, Content!D:D, "NONE")</f>
        <v>Romance</v>
      </c>
    </row>
    <row r="2187" spans="1:5" x14ac:dyDescent="0.3">
      <c r="A2187" s="9">
        <v>10210</v>
      </c>
      <c r="B2187" s="10">
        <v>45627</v>
      </c>
      <c r="C2187" s="9" t="str">
        <v>577b4107</v>
      </c>
      <c r="D2187" s="9" t="str">
        <f>_xlfn.XLOOKUP(C2187, Content!A:A, Content!C:C, "NONE")</f>
        <v>Malayalam</v>
      </c>
      <c r="E2187" s="9" t="str">
        <f>_xlfn.XLOOKUP(C2187, Content!A:A, Content!D:D, "NONE")</f>
        <v>Sci-Fi</v>
      </c>
    </row>
    <row r="2188" spans="1:5" x14ac:dyDescent="0.3">
      <c r="A2188" s="9">
        <v>10210</v>
      </c>
      <c r="B2188" s="10">
        <v>45200</v>
      </c>
      <c r="C2188" s="9" t="str">
        <v>e9c2f251</v>
      </c>
      <c r="D2188" s="9" t="str">
        <f>_xlfn.XLOOKUP(C2188, Content!A:A, Content!C:C, "NONE")</f>
        <v>Telugu</v>
      </c>
      <c r="E2188" s="9" t="str">
        <f>_xlfn.XLOOKUP(C2188, Content!A:A, Content!D:D, "NONE")</f>
        <v>Sci-Fi</v>
      </c>
    </row>
    <row r="2189" spans="1:5" x14ac:dyDescent="0.3">
      <c r="A2189" s="9">
        <v>10210</v>
      </c>
      <c r="B2189" s="10">
        <v>45352</v>
      </c>
      <c r="C2189" s="9" t="str">
        <v>c741736d</v>
      </c>
      <c r="D2189" s="9" t="str">
        <f>_xlfn.XLOOKUP(C2189, Content!A:A, Content!C:C, "NONE")</f>
        <v>English</v>
      </c>
      <c r="E2189" s="9" t="str">
        <f>_xlfn.XLOOKUP(C2189, Content!A:A, Content!D:D, "NONE")</f>
        <v>Romance</v>
      </c>
    </row>
    <row r="2190" spans="1:5" x14ac:dyDescent="0.3">
      <c r="A2190" s="9">
        <v>10210</v>
      </c>
      <c r="B2190" s="10">
        <v>44986</v>
      </c>
      <c r="C2190" s="9" t="str">
        <v>982b8061</v>
      </c>
      <c r="D2190" s="9" t="str">
        <f>_xlfn.XLOOKUP(C2190, Content!A:A, Content!C:C, "NONE")</f>
        <v>Malayalam</v>
      </c>
      <c r="E2190" s="9" t="str">
        <f>_xlfn.XLOOKUP(C2190, Content!A:A, Content!D:D, "NONE")</f>
        <v>Comedy</v>
      </c>
    </row>
    <row r="2191" spans="1:5" x14ac:dyDescent="0.3">
      <c r="A2191" s="9">
        <v>10210</v>
      </c>
      <c r="B2191" s="10">
        <v>44986</v>
      </c>
      <c r="C2191" s="9" t="str">
        <v>b49e8b74</v>
      </c>
      <c r="D2191" s="9" t="str">
        <f>_xlfn.XLOOKUP(C2191, Content!A:A, Content!C:C, "NONE")</f>
        <v>English</v>
      </c>
      <c r="E2191" s="9" t="str">
        <f>_xlfn.XLOOKUP(C2191, Content!A:A, Content!D:D, "NONE")</f>
        <v>Thriller</v>
      </c>
    </row>
    <row r="2192" spans="1:5" x14ac:dyDescent="0.3">
      <c r="A2192" s="9">
        <v>10210</v>
      </c>
      <c r="B2192" s="10">
        <v>44986</v>
      </c>
      <c r="C2192" s="9" t="str">
        <v>566c44a8</v>
      </c>
      <c r="D2192" s="9" t="str">
        <f>_xlfn.XLOOKUP(C2192, Content!A:A, Content!C:C, "NONE")</f>
        <v>Tamil</v>
      </c>
      <c r="E2192" s="9" t="str">
        <f>_xlfn.XLOOKUP(C2192, Content!A:A, Content!D:D, "NONE")</f>
        <v>Sci-Fi</v>
      </c>
    </row>
    <row r="2193" spans="1:5" x14ac:dyDescent="0.3">
      <c r="A2193" s="9">
        <v>10210</v>
      </c>
      <c r="B2193" s="10">
        <v>44562</v>
      </c>
      <c r="C2193" s="9" t="str">
        <v>6d9b457c</v>
      </c>
      <c r="D2193" s="9" t="str">
        <f>_xlfn.XLOOKUP(C2193, Content!A:A, Content!C:C, "NONE")</f>
        <v>English</v>
      </c>
      <c r="E2193" s="9" t="str">
        <f>_xlfn.XLOOKUP(C2193, Content!A:A, Content!D:D, "NONE")</f>
        <v>Thriller</v>
      </c>
    </row>
    <row r="2194" spans="1:5" x14ac:dyDescent="0.3">
      <c r="A2194" s="9">
        <v>10210</v>
      </c>
      <c r="B2194" s="10">
        <v>45597</v>
      </c>
      <c r="C2194" s="9" t="str">
        <v>a4c168f1</v>
      </c>
      <c r="D2194" s="9" t="str">
        <f>_xlfn.XLOOKUP(C2194, Content!A:A, Content!C:C, "NONE")</f>
        <v>Telugu</v>
      </c>
      <c r="E2194" s="9" t="str">
        <f>_xlfn.XLOOKUP(C2194, Content!A:A, Content!D:D, "NONE")</f>
        <v>Drama</v>
      </c>
    </row>
    <row r="2195" spans="1:5" x14ac:dyDescent="0.3">
      <c r="A2195" s="9">
        <v>10211</v>
      </c>
      <c r="B2195" s="10">
        <v>44927</v>
      </c>
      <c r="C2195" s="9" t="str">
        <v>459528e0</v>
      </c>
      <c r="D2195" s="9" t="str">
        <f>_xlfn.XLOOKUP(C2195, Content!A:A, Content!C:C, "NONE")</f>
        <v>English</v>
      </c>
      <c r="E2195" s="9" t="str">
        <f>_xlfn.XLOOKUP(C2195, Content!A:A, Content!D:D, "NONE")</f>
        <v>Documentary</v>
      </c>
    </row>
    <row r="2196" spans="1:5" x14ac:dyDescent="0.3">
      <c r="A2196" s="9">
        <v>10211</v>
      </c>
      <c r="B2196" s="10">
        <v>45017</v>
      </c>
      <c r="C2196" s="9" t="str">
        <v>a48a202b</v>
      </c>
      <c r="D2196" s="9" t="str">
        <f>_xlfn.XLOOKUP(C2196, Content!A:A, Content!C:C, "NONE")</f>
        <v>Telugu</v>
      </c>
      <c r="E2196" s="9" t="str">
        <f>_xlfn.XLOOKUP(C2196, Content!A:A, Content!D:D, "NONE")</f>
        <v>Drama</v>
      </c>
    </row>
    <row r="2197" spans="1:5" x14ac:dyDescent="0.3">
      <c r="A2197" s="9">
        <v>10211</v>
      </c>
      <c r="B2197" s="10">
        <v>44866</v>
      </c>
      <c r="C2197" s="9" t="str">
        <v>2f9c6d63</v>
      </c>
      <c r="D2197" s="9" t="str">
        <f>_xlfn.XLOOKUP(C2197, Content!A:A, Content!C:C, "NONE")</f>
        <v>Tamil</v>
      </c>
      <c r="E2197" s="9" t="str">
        <f>_xlfn.XLOOKUP(C2197, Content!A:A, Content!D:D, "NONE")</f>
        <v>Sci-Fi</v>
      </c>
    </row>
    <row r="2198" spans="1:5" x14ac:dyDescent="0.3">
      <c r="A2198" s="9">
        <v>10211</v>
      </c>
      <c r="B2198" s="10">
        <v>44958</v>
      </c>
      <c r="C2198" s="9" t="str">
        <v>d6e6f4af</v>
      </c>
      <c r="D2198" s="9" t="str">
        <f>_xlfn.XLOOKUP(C2198, Content!A:A, Content!C:C, "NONE")</f>
        <v>Malayalam</v>
      </c>
      <c r="E2198" s="9" t="str">
        <f>_xlfn.XLOOKUP(C2198, Content!A:A, Content!D:D, "NONE")</f>
        <v>Action</v>
      </c>
    </row>
    <row r="2199" spans="1:5" x14ac:dyDescent="0.3">
      <c r="A2199" s="9">
        <v>10211</v>
      </c>
      <c r="B2199" s="10">
        <v>45597</v>
      </c>
      <c r="C2199" s="9" t="str">
        <v>fa1a76a3</v>
      </c>
      <c r="D2199" s="9" t="str">
        <f>_xlfn.XLOOKUP(C2199, Content!A:A, Content!C:C, "NONE")</f>
        <v>Tamil</v>
      </c>
      <c r="E2199" s="9" t="str">
        <f>_xlfn.XLOOKUP(C2199, Content!A:A, Content!D:D, "NONE")</f>
        <v>Action</v>
      </c>
    </row>
    <row r="2200" spans="1:5" x14ac:dyDescent="0.3">
      <c r="A2200" s="9">
        <v>10211</v>
      </c>
      <c r="B2200" s="10">
        <v>44562</v>
      </c>
      <c r="C2200" s="9" t="str">
        <v>19351768</v>
      </c>
      <c r="D2200" s="9" t="str">
        <f>_xlfn.XLOOKUP(C2200, Content!A:A, Content!C:C, "NONE")</f>
        <v>Malayalam</v>
      </c>
      <c r="E2200" s="9" t="str">
        <f>_xlfn.XLOOKUP(C2200, Content!A:A, Content!D:D, "NONE")</f>
        <v>Thriller</v>
      </c>
    </row>
    <row r="2201" spans="1:5" x14ac:dyDescent="0.3">
      <c r="A2201" s="9">
        <v>10211</v>
      </c>
      <c r="B2201" s="10">
        <v>45413</v>
      </c>
      <c r="C2201" s="9" t="str">
        <v>f6d69d19</v>
      </c>
      <c r="D2201" s="9" t="str">
        <f>_xlfn.XLOOKUP(C2201, Content!A:A, Content!C:C, "NONE")</f>
        <v>English</v>
      </c>
      <c r="E2201" s="9" t="str">
        <f>_xlfn.XLOOKUP(C2201, Content!A:A, Content!D:D, "NONE")</f>
        <v>Comedy</v>
      </c>
    </row>
    <row r="2202" spans="1:5" x14ac:dyDescent="0.3">
      <c r="A2202" s="9">
        <v>10211</v>
      </c>
      <c r="B2202" s="10">
        <v>45078</v>
      </c>
      <c r="C2202" s="9" t="str">
        <v>40fb817f</v>
      </c>
      <c r="D2202" s="9" t="str">
        <f>_xlfn.XLOOKUP(C2202, Content!A:A, Content!C:C, "NONE")</f>
        <v>Kannada</v>
      </c>
      <c r="E2202" s="9" t="str">
        <f>_xlfn.XLOOKUP(C2202, Content!A:A, Content!D:D, "NONE")</f>
        <v>Thriller</v>
      </c>
    </row>
    <row r="2203" spans="1:5" x14ac:dyDescent="0.3">
      <c r="A2203" s="9">
        <v>10211</v>
      </c>
      <c r="B2203" s="10">
        <v>45292</v>
      </c>
      <c r="C2203" s="9" t="str">
        <v>618d5c47</v>
      </c>
      <c r="D2203" s="9" t="str">
        <f>_xlfn.XLOOKUP(C2203, Content!A:A, Content!C:C, "NONE")</f>
        <v>Hindi</v>
      </c>
      <c r="E2203" s="9" t="str">
        <f>_xlfn.XLOOKUP(C2203, Content!A:A, Content!D:D, "NONE")</f>
        <v>Documentary</v>
      </c>
    </row>
    <row r="2204" spans="1:5" x14ac:dyDescent="0.3">
      <c r="A2204" s="9">
        <v>10211</v>
      </c>
      <c r="B2204" s="10">
        <v>44713</v>
      </c>
      <c r="C2204" s="9" t="str">
        <v>0cbc4720</v>
      </c>
      <c r="D2204" s="9" t="str">
        <f>_xlfn.XLOOKUP(C2204, Content!A:A, Content!C:C, "NONE")</f>
        <v>Hindi</v>
      </c>
      <c r="E2204" s="9" t="str">
        <f>_xlfn.XLOOKUP(C2204, Content!A:A, Content!D:D, "NONE")</f>
        <v>Sci-Fi</v>
      </c>
    </row>
    <row r="2205" spans="1:5" x14ac:dyDescent="0.3">
      <c r="A2205" s="9">
        <v>10211</v>
      </c>
      <c r="B2205" s="10">
        <v>45566</v>
      </c>
      <c r="C2205" s="9" t="str">
        <v>5988d89d</v>
      </c>
      <c r="D2205" s="9" t="str">
        <f>_xlfn.XLOOKUP(C2205, Content!A:A, Content!C:C, "NONE")</f>
        <v>Hindi</v>
      </c>
      <c r="E2205" s="9" t="str">
        <f>_xlfn.XLOOKUP(C2205, Content!A:A, Content!D:D, "NONE")</f>
        <v>Sci-Fi</v>
      </c>
    </row>
    <row r="2206" spans="1:5" x14ac:dyDescent="0.3">
      <c r="A2206" s="9">
        <v>10211</v>
      </c>
      <c r="B2206" s="10">
        <v>45200</v>
      </c>
      <c r="C2206" s="9" t="str">
        <v>8ab4abc6</v>
      </c>
      <c r="D2206" s="9" t="str">
        <f>_xlfn.XLOOKUP(C2206, Content!A:A, Content!C:C, "NONE")</f>
        <v>Kannada</v>
      </c>
      <c r="E2206" s="9" t="str">
        <f>_xlfn.XLOOKUP(C2206, Content!A:A, Content!D:D, "NONE")</f>
        <v>Drama</v>
      </c>
    </row>
    <row r="2207" spans="1:5" x14ac:dyDescent="0.3">
      <c r="A2207" s="9">
        <v>10211</v>
      </c>
      <c r="B2207" s="10">
        <v>44866</v>
      </c>
      <c r="C2207" s="9" t="str">
        <v>34ac25b9</v>
      </c>
      <c r="D2207" s="9" t="str">
        <f>_xlfn.XLOOKUP(C2207, Content!A:A, Content!C:C, "NONE")</f>
        <v>Kannada</v>
      </c>
      <c r="E2207" s="9" t="str">
        <f>_xlfn.XLOOKUP(C2207, Content!A:A, Content!D:D, "NONE")</f>
        <v>Documentary</v>
      </c>
    </row>
    <row r="2208" spans="1:5" x14ac:dyDescent="0.3">
      <c r="A2208" s="9">
        <v>10211</v>
      </c>
      <c r="B2208" s="10">
        <v>44682</v>
      </c>
      <c r="C2208" s="9" t="str">
        <v>9767fb4f</v>
      </c>
      <c r="D2208" s="9" t="str">
        <f>_xlfn.XLOOKUP(C2208, Content!A:A, Content!C:C, "NONE")</f>
        <v>Telugu</v>
      </c>
      <c r="E2208" s="9" t="str">
        <f>_xlfn.XLOOKUP(C2208, Content!A:A, Content!D:D, "NONE")</f>
        <v>Drama</v>
      </c>
    </row>
    <row r="2209" spans="1:5" x14ac:dyDescent="0.3">
      <c r="A2209" s="9">
        <v>10212</v>
      </c>
      <c r="B2209" s="10">
        <v>44593</v>
      </c>
      <c r="C2209" s="9" t="str">
        <v>fe99e0ba</v>
      </c>
      <c r="D2209" s="9" t="str">
        <f>_xlfn.XLOOKUP(C2209, Content!A:A, Content!C:C, "NONE")</f>
        <v>English</v>
      </c>
      <c r="E2209" s="9" t="str">
        <f>_xlfn.XLOOKUP(C2209, Content!A:A, Content!D:D, "NONE")</f>
        <v>Horror</v>
      </c>
    </row>
    <row r="2210" spans="1:5" x14ac:dyDescent="0.3">
      <c r="A2210" s="9">
        <v>10212</v>
      </c>
      <c r="B2210" s="10">
        <v>45444</v>
      </c>
      <c r="C2210" s="9" t="str">
        <v>e9c2f251</v>
      </c>
      <c r="D2210" s="9" t="str">
        <f>_xlfn.XLOOKUP(C2210, Content!A:A, Content!C:C, "NONE")</f>
        <v>Telugu</v>
      </c>
      <c r="E2210" s="9" t="str">
        <f>_xlfn.XLOOKUP(C2210, Content!A:A, Content!D:D, "NONE")</f>
        <v>Sci-Fi</v>
      </c>
    </row>
    <row r="2211" spans="1:5" x14ac:dyDescent="0.3">
      <c r="A2211" s="9">
        <v>10212</v>
      </c>
      <c r="B2211" s="10">
        <v>44805</v>
      </c>
      <c r="C2211" s="9" t="str">
        <v>a4c168f1</v>
      </c>
      <c r="D2211" s="9" t="str">
        <f>_xlfn.XLOOKUP(C2211, Content!A:A, Content!C:C, "NONE")</f>
        <v>Telugu</v>
      </c>
      <c r="E2211" s="9" t="str">
        <f>_xlfn.XLOOKUP(C2211, Content!A:A, Content!D:D, "NONE")</f>
        <v>Drama</v>
      </c>
    </row>
    <row r="2212" spans="1:5" x14ac:dyDescent="0.3">
      <c r="A2212" s="9">
        <v>10212</v>
      </c>
      <c r="B2212" s="10">
        <v>44774</v>
      </c>
      <c r="C2212" s="9" t="str">
        <v>e24dee1d</v>
      </c>
      <c r="D2212" s="9" t="str">
        <f>_xlfn.XLOOKUP(C2212, Content!A:A, Content!C:C, "NONE")</f>
        <v>Telugu</v>
      </c>
      <c r="E2212" s="9" t="str">
        <f>_xlfn.XLOOKUP(C2212, Content!A:A, Content!D:D, "NONE")</f>
        <v>Documentary</v>
      </c>
    </row>
    <row r="2213" spans="1:5" x14ac:dyDescent="0.3">
      <c r="A2213" s="9">
        <v>10212</v>
      </c>
      <c r="B2213" s="10">
        <v>45383</v>
      </c>
      <c r="C2213" s="9" t="str">
        <v>7495495f</v>
      </c>
      <c r="D2213" s="9" t="str">
        <f>_xlfn.XLOOKUP(C2213, Content!A:A, Content!C:C, "NONE")</f>
        <v>Malayalam</v>
      </c>
      <c r="E2213" s="9" t="str">
        <f>_xlfn.XLOOKUP(C2213, Content!A:A, Content!D:D, "NONE")</f>
        <v>Horror</v>
      </c>
    </row>
    <row r="2214" spans="1:5" x14ac:dyDescent="0.3">
      <c r="A2214" s="9">
        <v>10212</v>
      </c>
      <c r="B2214" s="10">
        <v>44805</v>
      </c>
      <c r="C2214" s="9" t="str">
        <v>2aac9072</v>
      </c>
      <c r="D2214" s="9" t="str">
        <f>_xlfn.XLOOKUP(C2214, Content!A:A, Content!C:C, "NONE")</f>
        <v>English</v>
      </c>
      <c r="E2214" s="9" t="str">
        <f>_xlfn.XLOOKUP(C2214, Content!A:A, Content!D:D, "NONE")</f>
        <v>Comedy</v>
      </c>
    </row>
    <row r="2215" spans="1:5" x14ac:dyDescent="0.3">
      <c r="A2215" s="9">
        <v>10212</v>
      </c>
      <c r="B2215" s="10">
        <v>45352</v>
      </c>
      <c r="C2215" s="9" t="str">
        <v>2888a95e</v>
      </c>
      <c r="D2215" s="9" t="str">
        <f>_xlfn.XLOOKUP(C2215, Content!A:A, Content!C:C, "NONE")</f>
        <v>Tamil</v>
      </c>
      <c r="E2215" s="9" t="str">
        <f>_xlfn.XLOOKUP(C2215, Content!A:A, Content!D:D, "NONE")</f>
        <v>Documentary</v>
      </c>
    </row>
    <row r="2216" spans="1:5" x14ac:dyDescent="0.3">
      <c r="A2216" s="9">
        <v>10212</v>
      </c>
      <c r="B2216" s="10">
        <v>45139</v>
      </c>
      <c r="C2216" s="9" t="str">
        <v>c741736d</v>
      </c>
      <c r="D2216" s="9" t="str">
        <f>_xlfn.XLOOKUP(C2216, Content!A:A, Content!C:C, "NONE")</f>
        <v>English</v>
      </c>
      <c r="E2216" s="9" t="str">
        <f>_xlfn.XLOOKUP(C2216, Content!A:A, Content!D:D, "NONE")</f>
        <v>Romance</v>
      </c>
    </row>
    <row r="2217" spans="1:5" x14ac:dyDescent="0.3">
      <c r="A2217" s="9">
        <v>10212</v>
      </c>
      <c r="B2217" s="10">
        <v>45170</v>
      </c>
      <c r="C2217" s="9" t="str">
        <v>07976026</v>
      </c>
      <c r="D2217" s="9" t="str">
        <f>_xlfn.XLOOKUP(C2217, Content!A:A, Content!C:C, "NONE")</f>
        <v>Malayalam</v>
      </c>
      <c r="E2217" s="9" t="str">
        <f>_xlfn.XLOOKUP(C2217, Content!A:A, Content!D:D, "NONE")</f>
        <v>Drama</v>
      </c>
    </row>
    <row r="2218" spans="1:5" x14ac:dyDescent="0.3">
      <c r="A2218" s="9">
        <v>10212</v>
      </c>
      <c r="B2218" s="10">
        <v>44774</v>
      </c>
      <c r="C2218" s="9" t="str">
        <v>f83fb848</v>
      </c>
      <c r="D2218" s="9" t="str">
        <f>_xlfn.XLOOKUP(C2218, Content!A:A, Content!C:C, "NONE")</f>
        <v>Malayalam</v>
      </c>
      <c r="E2218" s="9" t="str">
        <f>_xlfn.XLOOKUP(C2218, Content!A:A, Content!D:D, "NONE")</f>
        <v>Sci-Fi</v>
      </c>
    </row>
    <row r="2219" spans="1:5" x14ac:dyDescent="0.3">
      <c r="A2219" s="9">
        <v>10213</v>
      </c>
      <c r="B2219" s="10">
        <v>45139</v>
      </c>
      <c r="C2219" s="9" t="str">
        <v>07976026</v>
      </c>
      <c r="D2219" s="9" t="str">
        <f>_xlfn.XLOOKUP(C2219, Content!A:A, Content!C:C, "NONE")</f>
        <v>Malayalam</v>
      </c>
      <c r="E2219" s="9" t="str">
        <f>_xlfn.XLOOKUP(C2219, Content!A:A, Content!D:D, "NONE")</f>
        <v>Drama</v>
      </c>
    </row>
    <row r="2220" spans="1:5" x14ac:dyDescent="0.3">
      <c r="A2220" s="9">
        <v>10213</v>
      </c>
      <c r="B2220" s="10">
        <v>45139</v>
      </c>
      <c r="C2220" s="9" t="str">
        <v>459528e0</v>
      </c>
      <c r="D2220" s="9" t="str">
        <f>_xlfn.XLOOKUP(C2220, Content!A:A, Content!C:C, "NONE")</f>
        <v>English</v>
      </c>
      <c r="E2220" s="9" t="str">
        <f>_xlfn.XLOOKUP(C2220, Content!A:A, Content!D:D, "NONE")</f>
        <v>Documentary</v>
      </c>
    </row>
    <row r="2221" spans="1:5" x14ac:dyDescent="0.3">
      <c r="A2221" s="9">
        <v>10213</v>
      </c>
      <c r="B2221" s="10">
        <v>44713</v>
      </c>
      <c r="C2221" s="9" t="str">
        <v>3abe3a47</v>
      </c>
      <c r="D2221" s="9" t="str">
        <f>_xlfn.XLOOKUP(C2221, Content!A:A, Content!C:C, "NONE")</f>
        <v>English</v>
      </c>
      <c r="E2221" s="9" t="str">
        <f>_xlfn.XLOOKUP(C2221, Content!A:A, Content!D:D, "NONE")</f>
        <v>Romance</v>
      </c>
    </row>
    <row r="2222" spans="1:5" x14ac:dyDescent="0.3">
      <c r="A2222" s="9">
        <v>10213</v>
      </c>
      <c r="B2222" s="10">
        <v>44743</v>
      </c>
      <c r="C2222" s="9" t="str">
        <v>7fb18db3</v>
      </c>
      <c r="D2222" s="9" t="str">
        <f>_xlfn.XLOOKUP(C2222, Content!A:A, Content!C:C, "NONE")</f>
        <v>Hindi</v>
      </c>
      <c r="E2222" s="9" t="str">
        <f>_xlfn.XLOOKUP(C2222, Content!A:A, Content!D:D, "NONE")</f>
        <v>Thriller</v>
      </c>
    </row>
    <row r="2223" spans="1:5" x14ac:dyDescent="0.3">
      <c r="A2223" s="9">
        <v>10213</v>
      </c>
      <c r="B2223" s="10">
        <v>45261</v>
      </c>
      <c r="C2223" s="9" t="str">
        <v>ef45c45f</v>
      </c>
      <c r="D2223" s="9" t="str">
        <f>_xlfn.XLOOKUP(C2223, Content!A:A, Content!C:C, "NONE")</f>
        <v>Tamil</v>
      </c>
      <c r="E2223" s="9" t="str">
        <f>_xlfn.XLOOKUP(C2223, Content!A:A, Content!D:D, "NONE")</f>
        <v>Action</v>
      </c>
    </row>
    <row r="2224" spans="1:5" x14ac:dyDescent="0.3">
      <c r="A2224" s="9">
        <v>10213</v>
      </c>
      <c r="B2224" s="10">
        <v>45627</v>
      </c>
      <c r="C2224" s="9" t="str">
        <v>fc3255a1</v>
      </c>
      <c r="D2224" s="9" t="str">
        <f>_xlfn.XLOOKUP(C2224, Content!A:A, Content!C:C, "NONE")</f>
        <v>English</v>
      </c>
      <c r="E2224" s="9" t="str">
        <f>_xlfn.XLOOKUP(C2224, Content!A:A, Content!D:D, "NONE")</f>
        <v>Horror</v>
      </c>
    </row>
    <row r="2225" spans="1:5" x14ac:dyDescent="0.3">
      <c r="A2225" s="9">
        <v>10213</v>
      </c>
      <c r="B2225" s="10">
        <v>44743</v>
      </c>
      <c r="C2225" s="9" t="str">
        <v>40e9137d</v>
      </c>
      <c r="D2225" s="9" t="str">
        <f>_xlfn.XLOOKUP(C2225, Content!A:A, Content!C:C, "NONE")</f>
        <v>Telugu</v>
      </c>
      <c r="E2225" s="9" t="str">
        <f>_xlfn.XLOOKUP(C2225, Content!A:A, Content!D:D, "NONE")</f>
        <v>Sci-Fi</v>
      </c>
    </row>
    <row r="2226" spans="1:5" x14ac:dyDescent="0.3">
      <c r="A2226" s="9">
        <v>10214</v>
      </c>
      <c r="B2226" s="10">
        <v>44958</v>
      </c>
      <c r="C2226" s="9" t="str">
        <v>10101146</v>
      </c>
      <c r="D2226" s="9" t="str">
        <f>_xlfn.XLOOKUP(C2226, Content!A:A, Content!C:C, "NONE")</f>
        <v>Telugu</v>
      </c>
      <c r="E2226" s="9" t="str">
        <f>_xlfn.XLOOKUP(C2226, Content!A:A, Content!D:D, "NONE")</f>
        <v>Comedy</v>
      </c>
    </row>
    <row r="2227" spans="1:5" x14ac:dyDescent="0.3">
      <c r="A2227" s="9">
        <v>10214</v>
      </c>
      <c r="B2227" s="10">
        <v>44805</v>
      </c>
      <c r="C2227" s="9" t="str">
        <v>40fb817f</v>
      </c>
      <c r="D2227" s="9" t="str">
        <f>_xlfn.XLOOKUP(C2227, Content!A:A, Content!C:C, "NONE")</f>
        <v>Kannada</v>
      </c>
      <c r="E2227" s="9" t="str">
        <f>_xlfn.XLOOKUP(C2227, Content!A:A, Content!D:D, "NONE")</f>
        <v>Thriller</v>
      </c>
    </row>
    <row r="2228" spans="1:5" x14ac:dyDescent="0.3">
      <c r="A2228" s="9">
        <v>10214</v>
      </c>
      <c r="B2228" s="10">
        <v>45017</v>
      </c>
      <c r="C2228" s="9" t="str">
        <v>c324f9b4</v>
      </c>
      <c r="D2228" s="9" t="str">
        <f>_xlfn.XLOOKUP(C2228, Content!A:A, Content!C:C, "NONE")</f>
        <v>Tamil</v>
      </c>
      <c r="E2228" s="9" t="str">
        <f>_xlfn.XLOOKUP(C2228, Content!A:A, Content!D:D, "NONE")</f>
        <v>Sci-Fi</v>
      </c>
    </row>
    <row r="2229" spans="1:5" x14ac:dyDescent="0.3">
      <c r="A2229" s="9">
        <v>10214</v>
      </c>
      <c r="B2229" s="10">
        <v>45505</v>
      </c>
      <c r="C2229" s="9" t="str">
        <v>c741736d</v>
      </c>
      <c r="D2229" s="9" t="str">
        <f>_xlfn.XLOOKUP(C2229, Content!A:A, Content!C:C, "NONE")</f>
        <v>English</v>
      </c>
      <c r="E2229" s="9" t="str">
        <f>_xlfn.XLOOKUP(C2229, Content!A:A, Content!D:D, "NONE")</f>
        <v>Romance</v>
      </c>
    </row>
    <row r="2230" spans="1:5" x14ac:dyDescent="0.3">
      <c r="A2230" s="9">
        <v>10214</v>
      </c>
      <c r="B2230" s="10">
        <v>44805</v>
      </c>
      <c r="C2230" s="9" t="str">
        <v>b72e97f6</v>
      </c>
      <c r="D2230" s="9" t="str">
        <f>_xlfn.XLOOKUP(C2230, Content!A:A, Content!C:C, "NONE")</f>
        <v>Hindi</v>
      </c>
      <c r="E2230" s="9" t="str">
        <f>_xlfn.XLOOKUP(C2230, Content!A:A, Content!D:D, "NONE")</f>
        <v>Action</v>
      </c>
    </row>
    <row r="2231" spans="1:5" x14ac:dyDescent="0.3">
      <c r="A2231" s="9">
        <v>10214</v>
      </c>
      <c r="B2231" s="10">
        <v>44621</v>
      </c>
      <c r="C2231" s="9" t="str">
        <v>74c9ff93</v>
      </c>
      <c r="D2231" s="9" t="str">
        <f>_xlfn.XLOOKUP(C2231, Content!A:A, Content!C:C, "NONE")</f>
        <v>English</v>
      </c>
      <c r="E2231" s="9" t="str">
        <f>_xlfn.XLOOKUP(C2231, Content!A:A, Content!D:D, "NONE")</f>
        <v>Horror</v>
      </c>
    </row>
    <row r="2232" spans="1:5" x14ac:dyDescent="0.3">
      <c r="A2232" s="9">
        <v>10214</v>
      </c>
      <c r="B2232" s="10">
        <v>45323</v>
      </c>
      <c r="C2232" s="9" t="str">
        <v>7fc77e90</v>
      </c>
      <c r="D2232" s="9" t="str">
        <f>_xlfn.XLOOKUP(C2232, Content!A:A, Content!C:C, "NONE")</f>
        <v>Malayalam</v>
      </c>
      <c r="E2232" s="9" t="str">
        <f>_xlfn.XLOOKUP(C2232, Content!A:A, Content!D:D, "NONE")</f>
        <v>Romance</v>
      </c>
    </row>
    <row r="2233" spans="1:5" x14ac:dyDescent="0.3">
      <c r="A2233" s="9">
        <v>10214</v>
      </c>
      <c r="B2233" s="10">
        <v>44562</v>
      </c>
      <c r="C2233" s="9" t="str">
        <v>07976026</v>
      </c>
      <c r="D2233" s="9" t="str">
        <f>_xlfn.XLOOKUP(C2233, Content!A:A, Content!C:C, "NONE")</f>
        <v>Malayalam</v>
      </c>
      <c r="E2233" s="9" t="str">
        <f>_xlfn.XLOOKUP(C2233, Content!A:A, Content!D:D, "NONE")</f>
        <v>Drama</v>
      </c>
    </row>
    <row r="2234" spans="1:5" x14ac:dyDescent="0.3">
      <c r="A2234" s="9">
        <v>10214</v>
      </c>
      <c r="B2234" s="10">
        <v>45200</v>
      </c>
      <c r="C2234" s="9" t="str">
        <v>8ce0be18</v>
      </c>
      <c r="D2234" s="9" t="str">
        <f>_xlfn.XLOOKUP(C2234, Content!A:A, Content!C:C, "NONE")</f>
        <v>Telugu</v>
      </c>
      <c r="E2234" s="9" t="str">
        <f>_xlfn.XLOOKUP(C2234, Content!A:A, Content!D:D, "NONE")</f>
        <v>Horror</v>
      </c>
    </row>
    <row r="2235" spans="1:5" x14ac:dyDescent="0.3">
      <c r="A2235" s="9">
        <v>10214</v>
      </c>
      <c r="B2235" s="10">
        <v>44774</v>
      </c>
      <c r="C2235" s="9" t="str">
        <v>19351768</v>
      </c>
      <c r="D2235" s="9" t="str">
        <f>_xlfn.XLOOKUP(C2235, Content!A:A, Content!C:C, "NONE")</f>
        <v>Malayalam</v>
      </c>
      <c r="E2235" s="9" t="str">
        <f>_xlfn.XLOOKUP(C2235, Content!A:A, Content!D:D, "NONE")</f>
        <v>Thriller</v>
      </c>
    </row>
    <row r="2236" spans="1:5" x14ac:dyDescent="0.3">
      <c r="A2236" s="9">
        <v>10214</v>
      </c>
      <c r="B2236" s="10">
        <v>45566</v>
      </c>
      <c r="C2236" s="9" t="str">
        <v>2888a95e</v>
      </c>
      <c r="D2236" s="9" t="str">
        <f>_xlfn.XLOOKUP(C2236, Content!A:A, Content!C:C, "NONE")</f>
        <v>Tamil</v>
      </c>
      <c r="E2236" s="9" t="str">
        <f>_xlfn.XLOOKUP(C2236, Content!A:A, Content!D:D, "NONE")</f>
        <v>Documentary</v>
      </c>
    </row>
    <row r="2237" spans="1:5" x14ac:dyDescent="0.3">
      <c r="A2237" s="9">
        <v>10214</v>
      </c>
      <c r="B2237" s="10">
        <v>45292</v>
      </c>
      <c r="C2237" s="9" t="str">
        <v>921da29a</v>
      </c>
      <c r="D2237" s="9" t="str">
        <f>_xlfn.XLOOKUP(C2237, Content!A:A, Content!C:C, "NONE")</f>
        <v>English</v>
      </c>
      <c r="E2237" s="9" t="str">
        <f>_xlfn.XLOOKUP(C2237, Content!A:A, Content!D:D, "NONE")</f>
        <v>Horror</v>
      </c>
    </row>
    <row r="2238" spans="1:5" x14ac:dyDescent="0.3">
      <c r="A2238" s="9">
        <v>10214</v>
      </c>
      <c r="B2238" s="10">
        <v>45505</v>
      </c>
      <c r="C2238" s="9" t="str">
        <v>d6e6f4af</v>
      </c>
      <c r="D2238" s="9" t="str">
        <f>_xlfn.XLOOKUP(C2238, Content!A:A, Content!C:C, "NONE")</f>
        <v>Malayalam</v>
      </c>
      <c r="E2238" s="9" t="str">
        <f>_xlfn.XLOOKUP(C2238, Content!A:A, Content!D:D, "NONE")</f>
        <v>Action</v>
      </c>
    </row>
    <row r="2239" spans="1:5" x14ac:dyDescent="0.3">
      <c r="A2239" s="9">
        <v>10214</v>
      </c>
      <c r="B2239" s="10">
        <v>44562</v>
      </c>
      <c r="C2239" s="9" t="str">
        <v>044707f1</v>
      </c>
      <c r="D2239" s="9" t="str">
        <f>_xlfn.XLOOKUP(C2239, Content!A:A, Content!C:C, "NONE")</f>
        <v>Kannada</v>
      </c>
      <c r="E2239" s="9" t="str">
        <f>_xlfn.XLOOKUP(C2239, Content!A:A, Content!D:D, "NONE")</f>
        <v>Action</v>
      </c>
    </row>
    <row r="2240" spans="1:5" x14ac:dyDescent="0.3">
      <c r="A2240" s="9">
        <v>10214</v>
      </c>
      <c r="B2240" s="10">
        <v>45444</v>
      </c>
      <c r="C2240" s="9" t="str">
        <v>d71466ea</v>
      </c>
      <c r="D2240" s="9" t="str">
        <f>_xlfn.XLOOKUP(C2240, Content!A:A, Content!C:C, "NONE")</f>
        <v>Malayalam</v>
      </c>
      <c r="E2240" s="9" t="str">
        <f>_xlfn.XLOOKUP(C2240, Content!A:A, Content!D:D, "NONE")</f>
        <v>Comedy</v>
      </c>
    </row>
    <row r="2241" spans="1:5" x14ac:dyDescent="0.3">
      <c r="A2241" s="9">
        <v>10215</v>
      </c>
      <c r="B2241" s="10">
        <v>45566</v>
      </c>
      <c r="C2241" s="9" t="str">
        <v>ae026103</v>
      </c>
      <c r="D2241" s="9" t="str">
        <f>_xlfn.XLOOKUP(C2241, Content!A:A, Content!C:C, "NONE")</f>
        <v>Kannada</v>
      </c>
      <c r="E2241" s="9" t="str">
        <f>_xlfn.XLOOKUP(C2241, Content!A:A, Content!D:D, "NONE")</f>
        <v>Comedy</v>
      </c>
    </row>
    <row r="2242" spans="1:5" x14ac:dyDescent="0.3">
      <c r="A2242" s="9">
        <v>10215</v>
      </c>
      <c r="B2242" s="10">
        <v>44986</v>
      </c>
      <c r="C2242" s="9" t="str">
        <v>fa1a76a3</v>
      </c>
      <c r="D2242" s="9" t="str">
        <f>_xlfn.XLOOKUP(C2242, Content!A:A, Content!C:C, "NONE")</f>
        <v>Tamil</v>
      </c>
      <c r="E2242" s="9" t="str">
        <f>_xlfn.XLOOKUP(C2242, Content!A:A, Content!D:D, "NONE")</f>
        <v>Action</v>
      </c>
    </row>
    <row r="2243" spans="1:5" x14ac:dyDescent="0.3">
      <c r="A2243" s="9">
        <v>10215</v>
      </c>
      <c r="B2243" s="10">
        <v>45292</v>
      </c>
      <c r="C2243" s="9" t="str">
        <v>40e9137d</v>
      </c>
      <c r="D2243" s="9" t="str">
        <f>_xlfn.XLOOKUP(C2243, Content!A:A, Content!C:C, "NONE")</f>
        <v>Telugu</v>
      </c>
      <c r="E2243" s="9" t="str">
        <f>_xlfn.XLOOKUP(C2243, Content!A:A, Content!D:D, "NONE")</f>
        <v>Sci-Fi</v>
      </c>
    </row>
    <row r="2244" spans="1:5" x14ac:dyDescent="0.3">
      <c r="A2244" s="9">
        <v>10215</v>
      </c>
      <c r="B2244" s="10">
        <v>44805</v>
      </c>
      <c r="C2244" s="9" t="str">
        <v>34ac25b9</v>
      </c>
      <c r="D2244" s="9" t="str">
        <f>_xlfn.XLOOKUP(C2244, Content!A:A, Content!C:C, "NONE")</f>
        <v>Kannada</v>
      </c>
      <c r="E2244" s="9" t="str">
        <f>_xlfn.XLOOKUP(C2244, Content!A:A, Content!D:D, "NONE")</f>
        <v>Documentary</v>
      </c>
    </row>
    <row r="2245" spans="1:5" x14ac:dyDescent="0.3">
      <c r="A2245" s="9">
        <v>10215</v>
      </c>
      <c r="B2245" s="10">
        <v>44986</v>
      </c>
      <c r="C2245" s="9" t="str">
        <v>5b93d799</v>
      </c>
      <c r="D2245" s="9" t="str">
        <f>_xlfn.XLOOKUP(C2245, Content!A:A, Content!C:C, "NONE")</f>
        <v>English</v>
      </c>
      <c r="E2245" s="9" t="str">
        <f>_xlfn.XLOOKUP(C2245, Content!A:A, Content!D:D, "NONE")</f>
        <v>Drama</v>
      </c>
    </row>
    <row r="2246" spans="1:5" x14ac:dyDescent="0.3">
      <c r="A2246" s="9">
        <v>10215</v>
      </c>
      <c r="B2246" s="10">
        <v>45078</v>
      </c>
      <c r="C2246" s="9" t="str">
        <v>566c44a8</v>
      </c>
      <c r="D2246" s="9" t="str">
        <f>_xlfn.XLOOKUP(C2246, Content!A:A, Content!C:C, "NONE")</f>
        <v>Tamil</v>
      </c>
      <c r="E2246" s="9" t="str">
        <f>_xlfn.XLOOKUP(C2246, Content!A:A, Content!D:D, "NONE")</f>
        <v>Sci-Fi</v>
      </c>
    </row>
    <row r="2247" spans="1:5" x14ac:dyDescent="0.3">
      <c r="A2247" s="9">
        <v>10215</v>
      </c>
      <c r="B2247" s="10">
        <v>45078</v>
      </c>
      <c r="C2247" s="9" t="str">
        <v>f1c74cb8</v>
      </c>
      <c r="D2247" s="9" t="str">
        <f>_xlfn.XLOOKUP(C2247, Content!A:A, Content!C:C, "NONE")</f>
        <v>Kannada</v>
      </c>
      <c r="E2247" s="9" t="str">
        <f>_xlfn.XLOOKUP(C2247, Content!A:A, Content!D:D, "NONE")</f>
        <v>Action</v>
      </c>
    </row>
    <row r="2248" spans="1:5" x14ac:dyDescent="0.3">
      <c r="A2248" s="9">
        <v>10215</v>
      </c>
      <c r="B2248" s="10">
        <v>44743</v>
      </c>
      <c r="C2248" s="9" t="str">
        <v>e2949854</v>
      </c>
      <c r="D2248" s="9" t="str">
        <f>_xlfn.XLOOKUP(C2248, Content!A:A, Content!C:C, "NONE")</f>
        <v>Malayalam</v>
      </c>
      <c r="E2248" s="9" t="str">
        <f>_xlfn.XLOOKUP(C2248, Content!A:A, Content!D:D, "NONE")</f>
        <v>Documentary</v>
      </c>
    </row>
    <row r="2249" spans="1:5" x14ac:dyDescent="0.3">
      <c r="A2249" s="9">
        <v>10215</v>
      </c>
      <c r="B2249" s="10">
        <v>45627</v>
      </c>
      <c r="C2249" s="9" t="str">
        <v>7e543bc4</v>
      </c>
      <c r="D2249" s="9" t="str">
        <f>_xlfn.XLOOKUP(C2249, Content!A:A, Content!C:C, "NONE")</f>
        <v>Malayalam</v>
      </c>
      <c r="E2249" s="9" t="str">
        <f>_xlfn.XLOOKUP(C2249, Content!A:A, Content!D:D, "NONE")</f>
        <v>Drama</v>
      </c>
    </row>
    <row r="2250" spans="1:5" x14ac:dyDescent="0.3">
      <c r="A2250" s="9">
        <v>10216</v>
      </c>
      <c r="B2250" s="10">
        <v>45627</v>
      </c>
      <c r="C2250" s="9" t="str">
        <v>fe8686d0</v>
      </c>
      <c r="D2250" s="9" t="str">
        <f>_xlfn.XLOOKUP(C2250, Content!A:A, Content!C:C, "NONE")</f>
        <v>Telugu</v>
      </c>
      <c r="E2250" s="9" t="str">
        <f>_xlfn.XLOOKUP(C2250, Content!A:A, Content!D:D, "NONE")</f>
        <v>Horror</v>
      </c>
    </row>
    <row r="2251" spans="1:5" x14ac:dyDescent="0.3">
      <c r="A2251" s="9">
        <v>10216</v>
      </c>
      <c r="B2251" s="10">
        <v>44927</v>
      </c>
      <c r="C2251" s="9" t="str">
        <v>1187d074</v>
      </c>
      <c r="D2251" s="9" t="str">
        <f>_xlfn.XLOOKUP(C2251, Content!A:A, Content!C:C, "NONE")</f>
        <v>English</v>
      </c>
      <c r="E2251" s="9" t="str">
        <f>_xlfn.XLOOKUP(C2251, Content!A:A, Content!D:D, "NONE")</f>
        <v>Horror</v>
      </c>
    </row>
    <row r="2252" spans="1:5" x14ac:dyDescent="0.3">
      <c r="A2252" s="9">
        <v>10216</v>
      </c>
      <c r="B2252" s="10">
        <v>45078</v>
      </c>
      <c r="C2252" s="9" t="str">
        <v>6148f50b</v>
      </c>
      <c r="D2252" s="9" t="str">
        <f>_xlfn.XLOOKUP(C2252, Content!A:A, Content!C:C, "NONE")</f>
        <v>Tamil</v>
      </c>
      <c r="E2252" s="9" t="str">
        <f>_xlfn.XLOOKUP(C2252, Content!A:A, Content!D:D, "NONE")</f>
        <v>Comedy</v>
      </c>
    </row>
    <row r="2253" spans="1:5" x14ac:dyDescent="0.3">
      <c r="A2253" s="9">
        <v>10216</v>
      </c>
      <c r="B2253" s="10">
        <v>45231</v>
      </c>
      <c r="C2253" s="9" t="str">
        <v>566c44a8</v>
      </c>
      <c r="D2253" s="9" t="str">
        <f>_xlfn.XLOOKUP(C2253, Content!A:A, Content!C:C, "NONE")</f>
        <v>Tamil</v>
      </c>
      <c r="E2253" s="9" t="str">
        <f>_xlfn.XLOOKUP(C2253, Content!A:A, Content!D:D, "NONE")</f>
        <v>Sci-Fi</v>
      </c>
    </row>
    <row r="2254" spans="1:5" x14ac:dyDescent="0.3">
      <c r="A2254" s="9">
        <v>10216</v>
      </c>
      <c r="B2254" s="10">
        <v>45170</v>
      </c>
      <c r="C2254" s="9" t="str">
        <v>b9f74c1c</v>
      </c>
      <c r="D2254" s="9" t="str">
        <f>_xlfn.XLOOKUP(C2254, Content!A:A, Content!C:C, "NONE")</f>
        <v>Malayalam</v>
      </c>
      <c r="E2254" s="9" t="str">
        <f>_xlfn.XLOOKUP(C2254, Content!A:A, Content!D:D, "NONE")</f>
        <v>Comedy</v>
      </c>
    </row>
    <row r="2255" spans="1:5" x14ac:dyDescent="0.3">
      <c r="A2255" s="9">
        <v>10217</v>
      </c>
      <c r="B2255" s="10">
        <v>44958</v>
      </c>
      <c r="C2255" s="9" t="str">
        <v>8ab4abc6</v>
      </c>
      <c r="D2255" s="9" t="str">
        <f>_xlfn.XLOOKUP(C2255, Content!A:A, Content!C:C, "NONE")</f>
        <v>Kannada</v>
      </c>
      <c r="E2255" s="9" t="str">
        <f>_xlfn.XLOOKUP(C2255, Content!A:A, Content!D:D, "NONE")</f>
        <v>Drama</v>
      </c>
    </row>
    <row r="2256" spans="1:5" x14ac:dyDescent="0.3">
      <c r="A2256" s="9">
        <v>10217</v>
      </c>
      <c r="B2256" s="10">
        <v>45627</v>
      </c>
      <c r="C2256" s="9" t="str">
        <v>921da29a</v>
      </c>
      <c r="D2256" s="9" t="str">
        <f>_xlfn.XLOOKUP(C2256, Content!A:A, Content!C:C, "NONE")</f>
        <v>English</v>
      </c>
      <c r="E2256" s="9" t="str">
        <f>_xlfn.XLOOKUP(C2256, Content!A:A, Content!D:D, "NONE")</f>
        <v>Horror</v>
      </c>
    </row>
    <row r="2257" spans="1:5" x14ac:dyDescent="0.3">
      <c r="A2257" s="9">
        <v>10217</v>
      </c>
      <c r="B2257" s="10">
        <v>45261</v>
      </c>
      <c r="C2257" s="9" t="str">
        <v>ef45c45f</v>
      </c>
      <c r="D2257" s="9" t="str">
        <f>_xlfn.XLOOKUP(C2257, Content!A:A, Content!C:C, "NONE")</f>
        <v>Tamil</v>
      </c>
      <c r="E2257" s="9" t="str">
        <f>_xlfn.XLOOKUP(C2257, Content!A:A, Content!D:D, "NONE")</f>
        <v>Action</v>
      </c>
    </row>
    <row r="2258" spans="1:5" x14ac:dyDescent="0.3">
      <c r="A2258" s="9">
        <v>10217</v>
      </c>
      <c r="B2258" s="10">
        <v>45352</v>
      </c>
      <c r="C2258" s="9" t="str">
        <v>d71466ea</v>
      </c>
      <c r="D2258" s="9" t="str">
        <f>_xlfn.XLOOKUP(C2258, Content!A:A, Content!C:C, "NONE")</f>
        <v>Malayalam</v>
      </c>
      <c r="E2258" s="9" t="str">
        <f>_xlfn.XLOOKUP(C2258, Content!A:A, Content!D:D, "NONE")</f>
        <v>Comedy</v>
      </c>
    </row>
    <row r="2259" spans="1:5" x14ac:dyDescent="0.3">
      <c r="A2259" s="9">
        <v>10217</v>
      </c>
      <c r="B2259" s="10">
        <v>45200</v>
      </c>
      <c r="C2259" s="9" t="str">
        <v>0cbc4720</v>
      </c>
      <c r="D2259" s="9" t="str">
        <f>_xlfn.XLOOKUP(C2259, Content!A:A, Content!C:C, "NONE")</f>
        <v>Hindi</v>
      </c>
      <c r="E2259" s="9" t="str">
        <f>_xlfn.XLOOKUP(C2259, Content!A:A, Content!D:D, "NONE")</f>
        <v>Sci-Fi</v>
      </c>
    </row>
    <row r="2260" spans="1:5" x14ac:dyDescent="0.3">
      <c r="A2260" s="9">
        <v>10217</v>
      </c>
      <c r="B2260" s="10">
        <v>45597</v>
      </c>
      <c r="C2260" s="9" t="str">
        <v>1187d074</v>
      </c>
      <c r="D2260" s="9" t="str">
        <f>_xlfn.XLOOKUP(C2260, Content!A:A, Content!C:C, "NONE")</f>
        <v>English</v>
      </c>
      <c r="E2260" s="9" t="str">
        <f>_xlfn.XLOOKUP(C2260, Content!A:A, Content!D:D, "NONE")</f>
        <v>Horror</v>
      </c>
    </row>
    <row r="2261" spans="1:5" x14ac:dyDescent="0.3">
      <c r="A2261" s="9">
        <v>10217</v>
      </c>
      <c r="B2261" s="10">
        <v>44866</v>
      </c>
      <c r="C2261" s="9" t="str">
        <v>b9f74c1c</v>
      </c>
      <c r="D2261" s="9" t="str">
        <f>_xlfn.XLOOKUP(C2261, Content!A:A, Content!C:C, "NONE")</f>
        <v>Malayalam</v>
      </c>
      <c r="E2261" s="9" t="str">
        <f>_xlfn.XLOOKUP(C2261, Content!A:A, Content!D:D, "NONE")</f>
        <v>Comedy</v>
      </c>
    </row>
    <row r="2262" spans="1:5" x14ac:dyDescent="0.3">
      <c r="A2262" s="9">
        <v>10217</v>
      </c>
      <c r="B2262" s="10">
        <v>44743</v>
      </c>
      <c r="C2262" s="9" t="str">
        <v>35e41ff6</v>
      </c>
      <c r="D2262" s="9" t="str">
        <f>_xlfn.XLOOKUP(C2262, Content!A:A, Content!C:C, "NONE")</f>
        <v>Telugu</v>
      </c>
      <c r="E2262" s="9" t="str">
        <f>_xlfn.XLOOKUP(C2262, Content!A:A, Content!D:D, "NONE")</f>
        <v>Romance</v>
      </c>
    </row>
    <row r="2263" spans="1:5" x14ac:dyDescent="0.3">
      <c r="A2263" s="9">
        <v>10217</v>
      </c>
      <c r="B2263" s="10">
        <v>45078</v>
      </c>
      <c r="C2263" s="9" t="str">
        <v>982b8061</v>
      </c>
      <c r="D2263" s="9" t="str">
        <f>_xlfn.XLOOKUP(C2263, Content!A:A, Content!C:C, "NONE")</f>
        <v>Malayalam</v>
      </c>
      <c r="E2263" s="9" t="str">
        <f>_xlfn.XLOOKUP(C2263, Content!A:A, Content!D:D, "NONE")</f>
        <v>Comedy</v>
      </c>
    </row>
    <row r="2264" spans="1:5" x14ac:dyDescent="0.3">
      <c r="A2264" s="9">
        <v>10217</v>
      </c>
      <c r="B2264" s="10">
        <v>45627</v>
      </c>
      <c r="C2264" s="9" t="str">
        <v>872a4423</v>
      </c>
      <c r="D2264" s="9" t="str">
        <f>_xlfn.XLOOKUP(C2264, Content!A:A, Content!C:C, "NONE")</f>
        <v>Hindi</v>
      </c>
      <c r="E2264" s="9" t="str">
        <f>_xlfn.XLOOKUP(C2264, Content!A:A, Content!D:D, "NONE")</f>
        <v>Horror</v>
      </c>
    </row>
    <row r="2265" spans="1:5" x14ac:dyDescent="0.3">
      <c r="A2265" s="9">
        <v>10217</v>
      </c>
      <c r="B2265" s="10">
        <v>45078</v>
      </c>
      <c r="C2265" s="9" t="str">
        <v>1b7fe76a</v>
      </c>
      <c r="D2265" s="9" t="str">
        <f>_xlfn.XLOOKUP(C2265, Content!A:A, Content!C:C, "NONE")</f>
        <v>Kannada</v>
      </c>
      <c r="E2265" s="9" t="str">
        <f>_xlfn.XLOOKUP(C2265, Content!A:A, Content!D:D, "NONE")</f>
        <v>Thriller</v>
      </c>
    </row>
    <row r="2266" spans="1:5" x14ac:dyDescent="0.3">
      <c r="A2266" s="9">
        <v>10217</v>
      </c>
      <c r="B2266" s="10">
        <v>44896</v>
      </c>
      <c r="C2266" s="9" t="str">
        <v>c324f9b4</v>
      </c>
      <c r="D2266" s="9" t="str">
        <f>_xlfn.XLOOKUP(C2266, Content!A:A, Content!C:C, "NONE")</f>
        <v>Tamil</v>
      </c>
      <c r="E2266" s="9" t="str">
        <f>_xlfn.XLOOKUP(C2266, Content!A:A, Content!D:D, "NONE")</f>
        <v>Sci-Fi</v>
      </c>
    </row>
    <row r="2267" spans="1:5" x14ac:dyDescent="0.3">
      <c r="A2267" s="9">
        <v>10217</v>
      </c>
      <c r="B2267" s="10">
        <v>45444</v>
      </c>
      <c r="C2267" s="9" t="str">
        <v>e24dee1d</v>
      </c>
      <c r="D2267" s="9" t="str">
        <f>_xlfn.XLOOKUP(C2267, Content!A:A, Content!C:C, "NONE")</f>
        <v>Telugu</v>
      </c>
      <c r="E2267" s="9" t="str">
        <f>_xlfn.XLOOKUP(C2267, Content!A:A, Content!D:D, "NONE")</f>
        <v>Documentary</v>
      </c>
    </row>
    <row r="2268" spans="1:5" x14ac:dyDescent="0.3">
      <c r="A2268" s="9">
        <v>10218</v>
      </c>
      <c r="B2268" s="10">
        <v>45139</v>
      </c>
      <c r="C2268" s="9" t="str">
        <v>5988d89d</v>
      </c>
      <c r="D2268" s="9" t="str">
        <f>_xlfn.XLOOKUP(C2268, Content!A:A, Content!C:C, "NONE")</f>
        <v>Hindi</v>
      </c>
      <c r="E2268" s="9" t="str">
        <f>_xlfn.XLOOKUP(C2268, Content!A:A, Content!D:D, "NONE")</f>
        <v>Sci-Fi</v>
      </c>
    </row>
    <row r="2269" spans="1:5" x14ac:dyDescent="0.3">
      <c r="A2269" s="9">
        <v>10218</v>
      </c>
      <c r="B2269" s="10">
        <v>45474</v>
      </c>
      <c r="C2269" s="9" t="str">
        <v>6fc6d737</v>
      </c>
      <c r="D2269" s="9" t="str">
        <f>_xlfn.XLOOKUP(C2269, Content!A:A, Content!C:C, "NONE")</f>
        <v>Malayalam</v>
      </c>
      <c r="E2269" s="9" t="str">
        <f>_xlfn.XLOOKUP(C2269, Content!A:A, Content!D:D, "NONE")</f>
        <v>Comedy</v>
      </c>
    </row>
    <row r="2270" spans="1:5" x14ac:dyDescent="0.3">
      <c r="A2270" s="9">
        <v>10218</v>
      </c>
      <c r="B2270" s="10">
        <v>45597</v>
      </c>
      <c r="C2270" s="9" t="str">
        <v>9787b7de</v>
      </c>
      <c r="D2270" s="9" t="str">
        <f>_xlfn.XLOOKUP(C2270, Content!A:A, Content!C:C, "NONE")</f>
        <v>Tamil</v>
      </c>
      <c r="E2270" s="9" t="str">
        <f>_xlfn.XLOOKUP(C2270, Content!A:A, Content!D:D, "NONE")</f>
        <v>Documentary</v>
      </c>
    </row>
    <row r="2271" spans="1:5" x14ac:dyDescent="0.3">
      <c r="A2271" s="9">
        <v>10218</v>
      </c>
      <c r="B2271" s="10">
        <v>44958</v>
      </c>
      <c r="C2271" s="9" t="str">
        <v>4cfd0dd8</v>
      </c>
      <c r="D2271" s="9" t="str">
        <f>_xlfn.XLOOKUP(C2271, Content!A:A, Content!C:C, "NONE")</f>
        <v>Kannada</v>
      </c>
      <c r="E2271" s="9" t="str">
        <f>_xlfn.XLOOKUP(C2271, Content!A:A, Content!D:D, "NONE")</f>
        <v>Documentary</v>
      </c>
    </row>
    <row r="2272" spans="1:5" x14ac:dyDescent="0.3">
      <c r="A2272" s="9">
        <v>10218</v>
      </c>
      <c r="B2272" s="10">
        <v>44986</v>
      </c>
      <c r="C2272" s="9" t="str">
        <v>92becfc7</v>
      </c>
      <c r="D2272" s="9" t="str">
        <f>_xlfn.XLOOKUP(C2272, Content!A:A, Content!C:C, "NONE")</f>
        <v>Hindi</v>
      </c>
      <c r="E2272" s="9" t="str">
        <f>_xlfn.XLOOKUP(C2272, Content!A:A, Content!D:D, "NONE")</f>
        <v>Sci-Fi</v>
      </c>
    </row>
    <row r="2273" spans="1:5" x14ac:dyDescent="0.3">
      <c r="A2273" s="9">
        <v>10218</v>
      </c>
      <c r="B2273" s="10">
        <v>45597</v>
      </c>
      <c r="C2273" s="9" t="str">
        <v>7e543bc4</v>
      </c>
      <c r="D2273" s="9" t="str">
        <f>_xlfn.XLOOKUP(C2273, Content!A:A, Content!C:C, "NONE")</f>
        <v>Malayalam</v>
      </c>
      <c r="E2273" s="9" t="str">
        <f>_xlfn.XLOOKUP(C2273, Content!A:A, Content!D:D, "NONE")</f>
        <v>Drama</v>
      </c>
    </row>
    <row r="2274" spans="1:5" x14ac:dyDescent="0.3">
      <c r="A2274" s="9">
        <v>10219</v>
      </c>
      <c r="B2274" s="10">
        <v>45444</v>
      </c>
      <c r="C2274" s="9" t="str">
        <v>7fd28e87</v>
      </c>
      <c r="D2274" s="9" t="str">
        <f>_xlfn.XLOOKUP(C2274, Content!A:A, Content!C:C, "NONE")</f>
        <v>Malayalam</v>
      </c>
      <c r="E2274" s="9" t="str">
        <f>_xlfn.XLOOKUP(C2274, Content!A:A, Content!D:D, "NONE")</f>
        <v>Romance</v>
      </c>
    </row>
    <row r="2275" spans="1:5" x14ac:dyDescent="0.3">
      <c r="A2275" s="9">
        <v>10219</v>
      </c>
      <c r="B2275" s="10">
        <v>44986</v>
      </c>
      <c r="C2275" s="9" t="str">
        <v>40e9137d</v>
      </c>
      <c r="D2275" s="9" t="str">
        <f>_xlfn.XLOOKUP(C2275, Content!A:A, Content!C:C, "NONE")</f>
        <v>Telugu</v>
      </c>
      <c r="E2275" s="9" t="str">
        <f>_xlfn.XLOOKUP(C2275, Content!A:A, Content!D:D, "NONE")</f>
        <v>Sci-Fi</v>
      </c>
    </row>
    <row r="2276" spans="1:5" x14ac:dyDescent="0.3">
      <c r="A2276" s="9">
        <v>10219</v>
      </c>
      <c r="B2276" s="10">
        <v>44805</v>
      </c>
      <c r="C2276" s="9" t="str">
        <v>9c8c4c67</v>
      </c>
      <c r="D2276" s="9" t="str">
        <f>_xlfn.XLOOKUP(C2276, Content!A:A, Content!C:C, "NONE")</f>
        <v>English</v>
      </c>
      <c r="E2276" s="9" t="str">
        <f>_xlfn.XLOOKUP(C2276, Content!A:A, Content!D:D, "NONE")</f>
        <v>Horror</v>
      </c>
    </row>
    <row r="2277" spans="1:5" x14ac:dyDescent="0.3">
      <c r="A2277" s="9">
        <v>10219</v>
      </c>
      <c r="B2277" s="10">
        <v>45017</v>
      </c>
      <c r="C2277" s="9" t="str">
        <v>af4e0c6c</v>
      </c>
      <c r="D2277" s="9" t="str">
        <f>_xlfn.XLOOKUP(C2277, Content!A:A, Content!C:C, "NONE")</f>
        <v>Tamil</v>
      </c>
      <c r="E2277" s="9" t="str">
        <f>_xlfn.XLOOKUP(C2277, Content!A:A, Content!D:D, "NONE")</f>
        <v>Drama</v>
      </c>
    </row>
    <row r="2278" spans="1:5" x14ac:dyDescent="0.3">
      <c r="A2278" s="9">
        <v>10219</v>
      </c>
      <c r="B2278" s="10">
        <v>45017</v>
      </c>
      <c r="C2278" s="9" t="str">
        <v>c5000cc1</v>
      </c>
      <c r="D2278" s="9" t="str">
        <f>_xlfn.XLOOKUP(C2278, Content!A:A, Content!C:C, "NONE")</f>
        <v>Malayalam</v>
      </c>
      <c r="E2278" s="9" t="str">
        <f>_xlfn.XLOOKUP(C2278, Content!A:A, Content!D:D, "NONE")</f>
        <v>Comedy</v>
      </c>
    </row>
    <row r="2279" spans="1:5" x14ac:dyDescent="0.3">
      <c r="A2279" s="9">
        <v>10219</v>
      </c>
      <c r="B2279" s="10">
        <v>45597</v>
      </c>
      <c r="C2279" s="9" t="str">
        <v>459528e0</v>
      </c>
      <c r="D2279" s="9" t="str">
        <f>_xlfn.XLOOKUP(C2279, Content!A:A, Content!C:C, "NONE")</f>
        <v>English</v>
      </c>
      <c r="E2279" s="9" t="str">
        <f>_xlfn.XLOOKUP(C2279, Content!A:A, Content!D:D, "NONE")</f>
        <v>Documentary</v>
      </c>
    </row>
    <row r="2280" spans="1:5" x14ac:dyDescent="0.3">
      <c r="A2280" s="9">
        <v>10219</v>
      </c>
      <c r="B2280" s="10">
        <v>44805</v>
      </c>
      <c r="C2280" s="9" t="str">
        <v>8ce0be18</v>
      </c>
      <c r="D2280" s="9" t="str">
        <f>_xlfn.XLOOKUP(C2280, Content!A:A, Content!C:C, "NONE")</f>
        <v>Telugu</v>
      </c>
      <c r="E2280" s="9" t="str">
        <f>_xlfn.XLOOKUP(C2280, Content!A:A, Content!D:D, "NONE")</f>
        <v>Horror</v>
      </c>
    </row>
    <row r="2281" spans="1:5" x14ac:dyDescent="0.3">
      <c r="A2281" s="9">
        <v>10219</v>
      </c>
      <c r="B2281" s="10">
        <v>44805</v>
      </c>
      <c r="C2281" s="9" t="str">
        <v>566c44a8</v>
      </c>
      <c r="D2281" s="9" t="str">
        <f>_xlfn.XLOOKUP(C2281, Content!A:A, Content!C:C, "NONE")</f>
        <v>Tamil</v>
      </c>
      <c r="E2281" s="9" t="str">
        <f>_xlfn.XLOOKUP(C2281, Content!A:A, Content!D:D, "NONE")</f>
        <v>Sci-Fi</v>
      </c>
    </row>
    <row r="2282" spans="1:5" x14ac:dyDescent="0.3">
      <c r="A2282" s="9">
        <v>10219</v>
      </c>
      <c r="B2282" s="10">
        <v>45383</v>
      </c>
      <c r="C2282" s="9" t="str">
        <v>1187d074</v>
      </c>
      <c r="D2282" s="9" t="str">
        <f>_xlfn.XLOOKUP(C2282, Content!A:A, Content!C:C, "NONE")</f>
        <v>English</v>
      </c>
      <c r="E2282" s="9" t="str">
        <f>_xlfn.XLOOKUP(C2282, Content!A:A, Content!D:D, "NONE")</f>
        <v>Horror</v>
      </c>
    </row>
    <row r="2283" spans="1:5" x14ac:dyDescent="0.3">
      <c r="A2283" s="9">
        <v>10219</v>
      </c>
      <c r="B2283" s="10">
        <v>45078</v>
      </c>
      <c r="C2283" s="9" t="str">
        <v>a4c168f1</v>
      </c>
      <c r="D2283" s="9" t="str">
        <f>_xlfn.XLOOKUP(C2283, Content!A:A, Content!C:C, "NONE")</f>
        <v>Telugu</v>
      </c>
      <c r="E2283" s="9" t="str">
        <f>_xlfn.XLOOKUP(C2283, Content!A:A, Content!D:D, "NONE")</f>
        <v>Drama</v>
      </c>
    </row>
    <row r="2284" spans="1:5" x14ac:dyDescent="0.3">
      <c r="A2284" s="9">
        <v>10219</v>
      </c>
      <c r="B2284" s="10">
        <v>44593</v>
      </c>
      <c r="C2284" s="9" t="str">
        <v>4130ea10</v>
      </c>
      <c r="D2284" s="9" t="str">
        <f>_xlfn.XLOOKUP(C2284, Content!A:A, Content!C:C, "NONE")</f>
        <v>Kannada</v>
      </c>
      <c r="E2284" s="9" t="str">
        <f>_xlfn.XLOOKUP(C2284, Content!A:A, Content!D:D, "NONE")</f>
        <v>Horror</v>
      </c>
    </row>
    <row r="2285" spans="1:5" x14ac:dyDescent="0.3">
      <c r="A2285" s="9">
        <v>10219</v>
      </c>
      <c r="B2285" s="10">
        <v>44713</v>
      </c>
      <c r="C2285" s="9" t="str">
        <v>2fa395f5</v>
      </c>
      <c r="D2285" s="9" t="str">
        <f>_xlfn.XLOOKUP(C2285, Content!A:A, Content!C:C, "NONE")</f>
        <v>Telugu</v>
      </c>
      <c r="E2285" s="9" t="str">
        <f>_xlfn.XLOOKUP(C2285, Content!A:A, Content!D:D, "NONE")</f>
        <v>Action</v>
      </c>
    </row>
    <row r="2286" spans="1:5" x14ac:dyDescent="0.3">
      <c r="A2286" s="9">
        <v>10219</v>
      </c>
      <c r="B2286" s="10">
        <v>45597</v>
      </c>
      <c r="C2286" s="9" t="str">
        <v>5c52d1ad</v>
      </c>
      <c r="D2286" s="9" t="str">
        <f>_xlfn.XLOOKUP(C2286, Content!A:A, Content!C:C, "NONE")</f>
        <v>Telugu</v>
      </c>
      <c r="E2286" s="9" t="str">
        <f>_xlfn.XLOOKUP(C2286, Content!A:A, Content!D:D, "NONE")</f>
        <v>Comedy</v>
      </c>
    </row>
    <row r="2287" spans="1:5" x14ac:dyDescent="0.3">
      <c r="A2287" s="9">
        <v>10219</v>
      </c>
      <c r="B2287" s="10">
        <v>45170</v>
      </c>
      <c r="C2287" s="9" t="str">
        <v>a48a202b</v>
      </c>
      <c r="D2287" s="9" t="str">
        <f>_xlfn.XLOOKUP(C2287, Content!A:A, Content!C:C, "NONE")</f>
        <v>Telugu</v>
      </c>
      <c r="E2287" s="9" t="str">
        <f>_xlfn.XLOOKUP(C2287, Content!A:A, Content!D:D, "NONE")</f>
        <v>Drama</v>
      </c>
    </row>
    <row r="2288" spans="1:5" x14ac:dyDescent="0.3">
      <c r="A2288" s="9">
        <v>10220</v>
      </c>
      <c r="B2288" s="10">
        <v>45108</v>
      </c>
      <c r="C2288" s="9" t="str">
        <v>7fb18db3</v>
      </c>
      <c r="D2288" s="9" t="str">
        <f>_xlfn.XLOOKUP(C2288, Content!A:A, Content!C:C, "NONE")</f>
        <v>Hindi</v>
      </c>
      <c r="E2288" s="9" t="str">
        <f>_xlfn.XLOOKUP(C2288, Content!A:A, Content!D:D, "NONE")</f>
        <v>Thriller</v>
      </c>
    </row>
    <row r="2289" spans="1:5" x14ac:dyDescent="0.3">
      <c r="A2289" s="9">
        <v>10220</v>
      </c>
      <c r="B2289" s="10">
        <v>45108</v>
      </c>
      <c r="C2289" s="9" t="str">
        <v>9767fb4f</v>
      </c>
      <c r="D2289" s="9" t="str">
        <f>_xlfn.XLOOKUP(C2289, Content!A:A, Content!C:C, "NONE")</f>
        <v>Telugu</v>
      </c>
      <c r="E2289" s="9" t="str">
        <f>_xlfn.XLOOKUP(C2289, Content!A:A, Content!D:D, "NONE")</f>
        <v>Drama</v>
      </c>
    </row>
    <row r="2290" spans="1:5" x14ac:dyDescent="0.3">
      <c r="A2290" s="9">
        <v>10220</v>
      </c>
      <c r="B2290" s="10">
        <v>45474</v>
      </c>
      <c r="C2290" s="9" t="str">
        <v>ae026103</v>
      </c>
      <c r="D2290" s="9" t="str">
        <f>_xlfn.XLOOKUP(C2290, Content!A:A, Content!C:C, "NONE")</f>
        <v>Kannada</v>
      </c>
      <c r="E2290" s="9" t="str">
        <f>_xlfn.XLOOKUP(C2290, Content!A:A, Content!D:D, "NONE")</f>
        <v>Comedy</v>
      </c>
    </row>
    <row r="2291" spans="1:5" x14ac:dyDescent="0.3">
      <c r="A2291" s="9">
        <v>10220</v>
      </c>
      <c r="B2291" s="10">
        <v>44621</v>
      </c>
      <c r="C2291" s="9" t="str">
        <v>fda707e0</v>
      </c>
      <c r="D2291" s="9" t="str">
        <f>_xlfn.XLOOKUP(C2291, Content!A:A, Content!C:C, "NONE")</f>
        <v>Tamil</v>
      </c>
      <c r="E2291" s="9" t="str">
        <f>_xlfn.XLOOKUP(C2291, Content!A:A, Content!D:D, "NONE")</f>
        <v>Documentary</v>
      </c>
    </row>
    <row r="2292" spans="1:5" x14ac:dyDescent="0.3">
      <c r="A2292" s="9">
        <v>10220</v>
      </c>
      <c r="B2292" s="10">
        <v>45231</v>
      </c>
      <c r="C2292" s="9" t="str">
        <v>586db896</v>
      </c>
      <c r="D2292" s="9" t="str">
        <f>_xlfn.XLOOKUP(C2292, Content!A:A, Content!C:C, "NONE")</f>
        <v>Tamil</v>
      </c>
      <c r="E2292" s="9" t="str">
        <f>_xlfn.XLOOKUP(C2292, Content!A:A, Content!D:D, "NONE")</f>
        <v>Sci-Fi</v>
      </c>
    </row>
    <row r="2293" spans="1:5" x14ac:dyDescent="0.3">
      <c r="A2293" s="9">
        <v>10220</v>
      </c>
      <c r="B2293" s="10">
        <v>44835</v>
      </c>
      <c r="C2293" s="9" t="str">
        <v>07976026</v>
      </c>
      <c r="D2293" s="9" t="str">
        <f>_xlfn.XLOOKUP(C2293, Content!A:A, Content!C:C, "NONE")</f>
        <v>Malayalam</v>
      </c>
      <c r="E2293" s="9" t="str">
        <f>_xlfn.XLOOKUP(C2293, Content!A:A, Content!D:D, "NONE")</f>
        <v>Drama</v>
      </c>
    </row>
    <row r="2294" spans="1:5" x14ac:dyDescent="0.3">
      <c r="A2294" s="9">
        <v>10220</v>
      </c>
      <c r="B2294" s="10">
        <v>45352</v>
      </c>
      <c r="C2294" s="9" t="str">
        <v>b49e8b74</v>
      </c>
      <c r="D2294" s="9" t="str">
        <f>_xlfn.XLOOKUP(C2294, Content!A:A, Content!C:C, "NONE")</f>
        <v>English</v>
      </c>
      <c r="E2294" s="9" t="str">
        <f>_xlfn.XLOOKUP(C2294, Content!A:A, Content!D:D, "NONE")</f>
        <v>Thriller</v>
      </c>
    </row>
    <row r="2295" spans="1:5" x14ac:dyDescent="0.3">
      <c r="A2295" s="9">
        <v>10221</v>
      </c>
      <c r="B2295" s="10">
        <v>45352</v>
      </c>
      <c r="C2295" s="9" t="str">
        <v>fc3255a1</v>
      </c>
      <c r="D2295" s="9" t="str">
        <f>_xlfn.XLOOKUP(C2295, Content!A:A, Content!C:C, "NONE")</f>
        <v>English</v>
      </c>
      <c r="E2295" s="9" t="str">
        <f>_xlfn.XLOOKUP(C2295, Content!A:A, Content!D:D, "NONE")</f>
        <v>Horror</v>
      </c>
    </row>
    <row r="2296" spans="1:5" x14ac:dyDescent="0.3">
      <c r="A2296" s="9">
        <v>10221</v>
      </c>
      <c r="B2296" s="10">
        <v>45566</v>
      </c>
      <c r="C2296" s="9" t="str">
        <v>9787b7de</v>
      </c>
      <c r="D2296" s="9" t="str">
        <f>_xlfn.XLOOKUP(C2296, Content!A:A, Content!C:C, "NONE")</f>
        <v>Tamil</v>
      </c>
      <c r="E2296" s="9" t="str">
        <f>_xlfn.XLOOKUP(C2296, Content!A:A, Content!D:D, "NONE")</f>
        <v>Documentary</v>
      </c>
    </row>
    <row r="2297" spans="1:5" x14ac:dyDescent="0.3">
      <c r="A2297" s="9">
        <v>10221</v>
      </c>
      <c r="B2297" s="10">
        <v>44652</v>
      </c>
      <c r="C2297" s="9" t="str">
        <v>c5c4fdf9</v>
      </c>
      <c r="D2297" s="9" t="str">
        <f>_xlfn.XLOOKUP(C2297, Content!A:A, Content!C:C, "NONE")</f>
        <v>Telugu</v>
      </c>
      <c r="E2297" s="9" t="str">
        <f>_xlfn.XLOOKUP(C2297, Content!A:A, Content!D:D, "NONE")</f>
        <v>Sci-Fi</v>
      </c>
    </row>
    <row r="2298" spans="1:5" x14ac:dyDescent="0.3">
      <c r="A2298" s="9">
        <v>10221</v>
      </c>
      <c r="B2298" s="10">
        <v>45627</v>
      </c>
      <c r="C2298" s="9" t="str">
        <v>607da286</v>
      </c>
      <c r="D2298" s="9" t="str">
        <f>_xlfn.XLOOKUP(C2298, Content!A:A, Content!C:C, "NONE")</f>
        <v>Kannada</v>
      </c>
      <c r="E2298" s="9" t="str">
        <f>_xlfn.XLOOKUP(C2298, Content!A:A, Content!D:D, "NONE")</f>
        <v>Drama</v>
      </c>
    </row>
    <row r="2299" spans="1:5" x14ac:dyDescent="0.3">
      <c r="A2299" s="9">
        <v>10221</v>
      </c>
      <c r="B2299" s="10">
        <v>44896</v>
      </c>
      <c r="C2299" s="9" t="str">
        <v>07976026</v>
      </c>
      <c r="D2299" s="9" t="str">
        <f>_xlfn.XLOOKUP(C2299, Content!A:A, Content!C:C, "NONE")</f>
        <v>Malayalam</v>
      </c>
      <c r="E2299" s="9" t="str">
        <f>_xlfn.XLOOKUP(C2299, Content!A:A, Content!D:D, "NONE")</f>
        <v>Drama</v>
      </c>
    </row>
    <row r="2300" spans="1:5" x14ac:dyDescent="0.3">
      <c r="A2300" s="9">
        <v>10221</v>
      </c>
      <c r="B2300" s="10">
        <v>44927</v>
      </c>
      <c r="C2300" s="9" t="str">
        <v>5c52d1ad</v>
      </c>
      <c r="D2300" s="9" t="str">
        <f>_xlfn.XLOOKUP(C2300, Content!A:A, Content!C:C, "NONE")</f>
        <v>Telugu</v>
      </c>
      <c r="E2300" s="9" t="str">
        <f>_xlfn.XLOOKUP(C2300, Content!A:A, Content!D:D, "NONE")</f>
        <v>Comedy</v>
      </c>
    </row>
    <row r="2301" spans="1:5" x14ac:dyDescent="0.3">
      <c r="A2301" s="9">
        <v>10221</v>
      </c>
      <c r="B2301" s="10">
        <v>45323</v>
      </c>
      <c r="C2301" s="9" t="str">
        <v>8ce0be18</v>
      </c>
      <c r="D2301" s="9" t="str">
        <f>_xlfn.XLOOKUP(C2301, Content!A:A, Content!C:C, "NONE")</f>
        <v>Telugu</v>
      </c>
      <c r="E2301" s="9" t="str">
        <f>_xlfn.XLOOKUP(C2301, Content!A:A, Content!D:D, "NONE")</f>
        <v>Horror</v>
      </c>
    </row>
    <row r="2302" spans="1:5" x14ac:dyDescent="0.3">
      <c r="A2302" s="9">
        <v>10221</v>
      </c>
      <c r="B2302" s="10">
        <v>45323</v>
      </c>
      <c r="C2302" s="9" t="str">
        <v>e24dee1d</v>
      </c>
      <c r="D2302" s="9" t="str">
        <f>_xlfn.XLOOKUP(C2302, Content!A:A, Content!C:C, "NONE")</f>
        <v>Telugu</v>
      </c>
      <c r="E2302" s="9" t="str">
        <f>_xlfn.XLOOKUP(C2302, Content!A:A, Content!D:D, "NONE")</f>
        <v>Documentary</v>
      </c>
    </row>
    <row r="2303" spans="1:5" x14ac:dyDescent="0.3">
      <c r="A2303" s="9">
        <v>10221</v>
      </c>
      <c r="B2303" s="10">
        <v>45139</v>
      </c>
      <c r="C2303" s="9" t="str">
        <v>d6e6f4af</v>
      </c>
      <c r="D2303" s="9" t="str">
        <f>_xlfn.XLOOKUP(C2303, Content!A:A, Content!C:C, "NONE")</f>
        <v>Malayalam</v>
      </c>
      <c r="E2303" s="9" t="str">
        <f>_xlfn.XLOOKUP(C2303, Content!A:A, Content!D:D, "NONE")</f>
        <v>Action</v>
      </c>
    </row>
    <row r="2304" spans="1:5" x14ac:dyDescent="0.3">
      <c r="A2304" s="9">
        <v>10221</v>
      </c>
      <c r="B2304" s="10">
        <v>45352</v>
      </c>
      <c r="C2304" s="9" t="str">
        <v>f72d44e6</v>
      </c>
      <c r="D2304" s="9" t="str">
        <f>_xlfn.XLOOKUP(C2304, Content!A:A, Content!C:C, "NONE")</f>
        <v>Malayalam</v>
      </c>
      <c r="E2304" s="9" t="str">
        <f>_xlfn.XLOOKUP(C2304, Content!A:A, Content!D:D, "NONE")</f>
        <v>Horror</v>
      </c>
    </row>
    <row r="2305" spans="1:5" x14ac:dyDescent="0.3">
      <c r="A2305" s="9">
        <v>10221</v>
      </c>
      <c r="B2305" s="10">
        <v>45139</v>
      </c>
      <c r="C2305" s="9" t="str">
        <v>4cfd0dd8</v>
      </c>
      <c r="D2305" s="9" t="str">
        <f>_xlfn.XLOOKUP(C2305, Content!A:A, Content!C:C, "NONE")</f>
        <v>Kannada</v>
      </c>
      <c r="E2305" s="9" t="str">
        <f>_xlfn.XLOOKUP(C2305, Content!A:A, Content!D:D, "NONE")</f>
        <v>Documentary</v>
      </c>
    </row>
    <row r="2306" spans="1:5" x14ac:dyDescent="0.3">
      <c r="A2306" s="9">
        <v>10221</v>
      </c>
      <c r="B2306" s="10">
        <v>45108</v>
      </c>
      <c r="C2306" s="9" t="str">
        <v>e2949854</v>
      </c>
      <c r="D2306" s="9" t="str">
        <f>_xlfn.XLOOKUP(C2306, Content!A:A, Content!C:C, "NONE")</f>
        <v>Malayalam</v>
      </c>
      <c r="E2306" s="9" t="str">
        <f>_xlfn.XLOOKUP(C2306, Content!A:A, Content!D:D, "NONE")</f>
        <v>Documentary</v>
      </c>
    </row>
    <row r="2307" spans="1:5" x14ac:dyDescent="0.3">
      <c r="A2307" s="9">
        <v>10221</v>
      </c>
      <c r="B2307" s="10">
        <v>44621</v>
      </c>
      <c r="C2307" s="9" t="str">
        <v>c324f9b4</v>
      </c>
      <c r="D2307" s="9" t="str">
        <f>_xlfn.XLOOKUP(C2307, Content!A:A, Content!C:C, "NONE")</f>
        <v>Tamil</v>
      </c>
      <c r="E2307" s="9" t="str">
        <f>_xlfn.XLOOKUP(C2307, Content!A:A, Content!D:D, "NONE")</f>
        <v>Sci-Fi</v>
      </c>
    </row>
    <row r="2308" spans="1:5" x14ac:dyDescent="0.3">
      <c r="A2308" s="9">
        <v>10221</v>
      </c>
      <c r="B2308" s="10">
        <v>45597</v>
      </c>
      <c r="C2308" s="9" t="str">
        <v>6fc6d737</v>
      </c>
      <c r="D2308" s="9" t="str">
        <f>_xlfn.XLOOKUP(C2308, Content!A:A, Content!C:C, "NONE")</f>
        <v>Malayalam</v>
      </c>
      <c r="E2308" s="9" t="str">
        <f>_xlfn.XLOOKUP(C2308, Content!A:A, Content!D:D, "NONE")</f>
        <v>Comedy</v>
      </c>
    </row>
    <row r="2309" spans="1:5" x14ac:dyDescent="0.3">
      <c r="A2309" s="9">
        <v>10221</v>
      </c>
      <c r="B2309" s="10">
        <v>44713</v>
      </c>
      <c r="C2309" s="9" t="str">
        <v>40fb817f</v>
      </c>
      <c r="D2309" s="9" t="str">
        <f>_xlfn.XLOOKUP(C2309, Content!A:A, Content!C:C, "NONE")</f>
        <v>Kannada</v>
      </c>
      <c r="E2309" s="9" t="str">
        <f>_xlfn.XLOOKUP(C2309, Content!A:A, Content!D:D, "NONE")</f>
        <v>Thriller</v>
      </c>
    </row>
    <row r="2310" spans="1:5" x14ac:dyDescent="0.3">
      <c r="A2310" s="9">
        <v>10222</v>
      </c>
      <c r="B2310" s="10">
        <v>45261</v>
      </c>
      <c r="C2310" s="9" t="str">
        <v>10101146</v>
      </c>
      <c r="D2310" s="9" t="str">
        <f>_xlfn.XLOOKUP(C2310, Content!A:A, Content!C:C, "NONE")</f>
        <v>Telugu</v>
      </c>
      <c r="E2310" s="9" t="str">
        <f>_xlfn.XLOOKUP(C2310, Content!A:A, Content!D:D, "NONE")</f>
        <v>Comedy</v>
      </c>
    </row>
    <row r="2311" spans="1:5" x14ac:dyDescent="0.3">
      <c r="A2311" s="9">
        <v>10222</v>
      </c>
      <c r="B2311" s="10">
        <v>44896</v>
      </c>
      <c r="C2311" s="9" t="str">
        <v>07976026</v>
      </c>
      <c r="D2311" s="9" t="str">
        <f>_xlfn.XLOOKUP(C2311, Content!A:A, Content!C:C, "NONE")</f>
        <v>Malayalam</v>
      </c>
      <c r="E2311" s="9" t="str">
        <f>_xlfn.XLOOKUP(C2311, Content!A:A, Content!D:D, "NONE")</f>
        <v>Drama</v>
      </c>
    </row>
    <row r="2312" spans="1:5" x14ac:dyDescent="0.3">
      <c r="A2312" s="9">
        <v>10222</v>
      </c>
      <c r="B2312" s="10">
        <v>44652</v>
      </c>
      <c r="C2312" s="9" t="str">
        <v>420e1019</v>
      </c>
      <c r="D2312" s="9" t="str">
        <f>_xlfn.XLOOKUP(C2312, Content!A:A, Content!C:C, "NONE")</f>
        <v>Tamil</v>
      </c>
      <c r="E2312" s="9" t="str">
        <f>_xlfn.XLOOKUP(C2312, Content!A:A, Content!D:D, "NONE")</f>
        <v>Action</v>
      </c>
    </row>
    <row r="2313" spans="1:5" x14ac:dyDescent="0.3">
      <c r="A2313" s="9">
        <v>10222</v>
      </c>
      <c r="B2313" s="10">
        <v>45017</v>
      </c>
      <c r="C2313" s="9" t="str">
        <v>6d9b457c</v>
      </c>
      <c r="D2313" s="9" t="str">
        <f>_xlfn.XLOOKUP(C2313, Content!A:A, Content!C:C, "NONE")</f>
        <v>English</v>
      </c>
      <c r="E2313" s="9" t="str">
        <f>_xlfn.XLOOKUP(C2313, Content!A:A, Content!D:D, "NONE")</f>
        <v>Thriller</v>
      </c>
    </row>
    <row r="2314" spans="1:5" x14ac:dyDescent="0.3">
      <c r="A2314" s="9">
        <v>10222</v>
      </c>
      <c r="B2314" s="10">
        <v>45566</v>
      </c>
      <c r="C2314" s="9" t="str">
        <v>1187d074</v>
      </c>
      <c r="D2314" s="9" t="str">
        <f>_xlfn.XLOOKUP(C2314, Content!A:A, Content!C:C, "NONE")</f>
        <v>English</v>
      </c>
      <c r="E2314" s="9" t="str">
        <f>_xlfn.XLOOKUP(C2314, Content!A:A, Content!D:D, "NONE")</f>
        <v>Horror</v>
      </c>
    </row>
    <row r="2315" spans="1:5" x14ac:dyDescent="0.3">
      <c r="A2315" s="9">
        <v>10222</v>
      </c>
      <c r="B2315" s="10">
        <v>45323</v>
      </c>
      <c r="C2315" s="9" t="str">
        <v>566c44a8</v>
      </c>
      <c r="D2315" s="9" t="str">
        <f>_xlfn.XLOOKUP(C2315, Content!A:A, Content!C:C, "NONE")</f>
        <v>Tamil</v>
      </c>
      <c r="E2315" s="9" t="str">
        <f>_xlfn.XLOOKUP(C2315, Content!A:A, Content!D:D, "NONE")</f>
        <v>Sci-Fi</v>
      </c>
    </row>
    <row r="2316" spans="1:5" x14ac:dyDescent="0.3">
      <c r="A2316" s="9">
        <v>10222</v>
      </c>
      <c r="B2316" s="10">
        <v>45444</v>
      </c>
      <c r="C2316" s="9" t="str">
        <v>ed012678</v>
      </c>
      <c r="D2316" s="9" t="str">
        <f>_xlfn.XLOOKUP(C2316, Content!A:A, Content!C:C, "NONE")</f>
        <v>Telugu</v>
      </c>
      <c r="E2316" s="9" t="str">
        <f>_xlfn.XLOOKUP(C2316, Content!A:A, Content!D:D, "NONE")</f>
        <v>Thriller</v>
      </c>
    </row>
    <row r="2317" spans="1:5" x14ac:dyDescent="0.3">
      <c r="A2317" s="9">
        <v>10222</v>
      </c>
      <c r="B2317" s="10">
        <v>44927</v>
      </c>
      <c r="C2317" s="9" t="str">
        <v>8ce0be18</v>
      </c>
      <c r="D2317" s="9" t="str">
        <f>_xlfn.XLOOKUP(C2317, Content!A:A, Content!C:C, "NONE")</f>
        <v>Telugu</v>
      </c>
      <c r="E2317" s="9" t="str">
        <f>_xlfn.XLOOKUP(C2317, Content!A:A, Content!D:D, "NONE")</f>
        <v>Horror</v>
      </c>
    </row>
    <row r="2318" spans="1:5" x14ac:dyDescent="0.3">
      <c r="A2318" s="9">
        <v>10222</v>
      </c>
      <c r="B2318" s="10">
        <v>44958</v>
      </c>
      <c r="C2318" s="9" t="str">
        <v>982b8061</v>
      </c>
      <c r="D2318" s="9" t="str">
        <f>_xlfn.XLOOKUP(C2318, Content!A:A, Content!C:C, "NONE")</f>
        <v>Malayalam</v>
      </c>
      <c r="E2318" s="9" t="str">
        <f>_xlfn.XLOOKUP(C2318, Content!A:A, Content!D:D, "NONE")</f>
        <v>Comedy</v>
      </c>
    </row>
    <row r="2319" spans="1:5" x14ac:dyDescent="0.3">
      <c r="A2319" s="9">
        <v>10223</v>
      </c>
      <c r="B2319" s="10">
        <v>44743</v>
      </c>
      <c r="C2319" s="9" t="str">
        <v>7495495f</v>
      </c>
      <c r="D2319" s="9" t="str">
        <f>_xlfn.XLOOKUP(C2319, Content!A:A, Content!C:C, "NONE")</f>
        <v>Malayalam</v>
      </c>
      <c r="E2319" s="9" t="str">
        <f>_xlfn.XLOOKUP(C2319, Content!A:A, Content!D:D, "NONE")</f>
        <v>Horror</v>
      </c>
    </row>
    <row r="2320" spans="1:5" x14ac:dyDescent="0.3">
      <c r="A2320" s="9">
        <v>10223</v>
      </c>
      <c r="B2320" s="10">
        <v>44896</v>
      </c>
      <c r="C2320" s="9" t="str">
        <v>5988d89d</v>
      </c>
      <c r="D2320" s="9" t="str">
        <f>_xlfn.XLOOKUP(C2320, Content!A:A, Content!C:C, "NONE")</f>
        <v>Hindi</v>
      </c>
      <c r="E2320" s="9" t="str">
        <f>_xlfn.XLOOKUP(C2320, Content!A:A, Content!D:D, "NONE")</f>
        <v>Sci-Fi</v>
      </c>
    </row>
    <row r="2321" spans="1:5" x14ac:dyDescent="0.3">
      <c r="A2321" s="9">
        <v>10223</v>
      </c>
      <c r="B2321" s="10">
        <v>45352</v>
      </c>
      <c r="C2321" s="9" t="str">
        <v>35e41ff6</v>
      </c>
      <c r="D2321" s="9" t="str">
        <f>_xlfn.XLOOKUP(C2321, Content!A:A, Content!C:C, "NONE")</f>
        <v>Telugu</v>
      </c>
      <c r="E2321" s="9" t="str">
        <f>_xlfn.XLOOKUP(C2321, Content!A:A, Content!D:D, "NONE")</f>
        <v>Romance</v>
      </c>
    </row>
    <row r="2322" spans="1:5" x14ac:dyDescent="0.3">
      <c r="A2322" s="9">
        <v>10223</v>
      </c>
      <c r="B2322" s="10">
        <v>45292</v>
      </c>
      <c r="C2322" s="9" t="str">
        <v>7fb18db3</v>
      </c>
      <c r="D2322" s="9" t="str">
        <f>_xlfn.XLOOKUP(C2322, Content!A:A, Content!C:C, "NONE")</f>
        <v>Hindi</v>
      </c>
      <c r="E2322" s="9" t="str">
        <f>_xlfn.XLOOKUP(C2322, Content!A:A, Content!D:D, "NONE")</f>
        <v>Thriller</v>
      </c>
    </row>
    <row r="2323" spans="1:5" x14ac:dyDescent="0.3">
      <c r="A2323" s="9">
        <v>10223</v>
      </c>
      <c r="B2323" s="10">
        <v>44774</v>
      </c>
      <c r="C2323" s="9" t="str">
        <v>92becfc7</v>
      </c>
      <c r="D2323" s="9" t="str">
        <f>_xlfn.XLOOKUP(C2323, Content!A:A, Content!C:C, "NONE")</f>
        <v>Hindi</v>
      </c>
      <c r="E2323" s="9" t="str">
        <f>_xlfn.XLOOKUP(C2323, Content!A:A, Content!D:D, "NONE")</f>
        <v>Sci-Fi</v>
      </c>
    </row>
    <row r="2324" spans="1:5" x14ac:dyDescent="0.3">
      <c r="A2324" s="9">
        <v>10223</v>
      </c>
      <c r="B2324" s="10">
        <v>45231</v>
      </c>
      <c r="C2324" s="9" t="str">
        <v>577b4107</v>
      </c>
      <c r="D2324" s="9" t="str">
        <f>_xlfn.XLOOKUP(C2324, Content!A:A, Content!C:C, "NONE")</f>
        <v>Malayalam</v>
      </c>
      <c r="E2324" s="9" t="str">
        <f>_xlfn.XLOOKUP(C2324, Content!A:A, Content!D:D, "NONE")</f>
        <v>Sci-Fi</v>
      </c>
    </row>
    <row r="2325" spans="1:5" x14ac:dyDescent="0.3">
      <c r="A2325" s="9">
        <v>10223</v>
      </c>
      <c r="B2325" s="10">
        <v>44682</v>
      </c>
      <c r="C2325" s="9" t="str">
        <v>7e543bc4</v>
      </c>
      <c r="D2325" s="9" t="str">
        <f>_xlfn.XLOOKUP(C2325, Content!A:A, Content!C:C, "NONE")</f>
        <v>Malayalam</v>
      </c>
      <c r="E2325" s="9" t="str">
        <f>_xlfn.XLOOKUP(C2325, Content!A:A, Content!D:D, "NONE")</f>
        <v>Drama</v>
      </c>
    </row>
    <row r="2326" spans="1:5" x14ac:dyDescent="0.3">
      <c r="A2326" s="9">
        <v>10223</v>
      </c>
      <c r="B2326" s="10">
        <v>44743</v>
      </c>
      <c r="C2326" s="9" t="str">
        <v>6d9b457c</v>
      </c>
      <c r="D2326" s="9" t="str">
        <f>_xlfn.XLOOKUP(C2326, Content!A:A, Content!C:C, "NONE")</f>
        <v>English</v>
      </c>
      <c r="E2326" s="9" t="str">
        <f>_xlfn.XLOOKUP(C2326, Content!A:A, Content!D:D, "NONE")</f>
        <v>Thriller</v>
      </c>
    </row>
    <row r="2327" spans="1:5" x14ac:dyDescent="0.3">
      <c r="A2327" s="9">
        <v>10223</v>
      </c>
      <c r="B2327" s="10">
        <v>45566</v>
      </c>
      <c r="C2327" s="9" t="str">
        <v>921da29a</v>
      </c>
      <c r="D2327" s="9" t="str">
        <f>_xlfn.XLOOKUP(C2327, Content!A:A, Content!C:C, "NONE")</f>
        <v>English</v>
      </c>
      <c r="E2327" s="9" t="str">
        <f>_xlfn.XLOOKUP(C2327, Content!A:A, Content!D:D, "NONE")</f>
        <v>Horror</v>
      </c>
    </row>
    <row r="2328" spans="1:5" x14ac:dyDescent="0.3">
      <c r="A2328" s="9">
        <v>10223</v>
      </c>
      <c r="B2328" s="10">
        <v>44927</v>
      </c>
      <c r="C2328" s="9" t="str">
        <v>6148f50b</v>
      </c>
      <c r="D2328" s="9" t="str">
        <f>_xlfn.XLOOKUP(C2328, Content!A:A, Content!C:C, "NONE")</f>
        <v>Tamil</v>
      </c>
      <c r="E2328" s="9" t="str">
        <f>_xlfn.XLOOKUP(C2328, Content!A:A, Content!D:D, "NONE")</f>
        <v>Comedy</v>
      </c>
    </row>
    <row r="2329" spans="1:5" x14ac:dyDescent="0.3">
      <c r="A2329" s="9">
        <v>10223</v>
      </c>
      <c r="B2329" s="10">
        <v>45017</v>
      </c>
      <c r="C2329" s="9" t="str">
        <v>618d5c47</v>
      </c>
      <c r="D2329" s="9" t="str">
        <f>_xlfn.XLOOKUP(C2329, Content!A:A, Content!C:C, "NONE")</f>
        <v>Hindi</v>
      </c>
      <c r="E2329" s="9" t="str">
        <f>_xlfn.XLOOKUP(C2329, Content!A:A, Content!D:D, "NONE")</f>
        <v>Documentary</v>
      </c>
    </row>
    <row r="2330" spans="1:5" x14ac:dyDescent="0.3">
      <c r="A2330" s="9">
        <v>10224</v>
      </c>
      <c r="B2330" s="10">
        <v>45108</v>
      </c>
      <c r="C2330" s="9" t="str">
        <v>39c8c16a</v>
      </c>
      <c r="D2330" s="9" t="str">
        <f>_xlfn.XLOOKUP(C2330, Content!A:A, Content!C:C, "NONE")</f>
        <v>Malayalam</v>
      </c>
      <c r="E2330" s="9" t="str">
        <f>_xlfn.XLOOKUP(C2330, Content!A:A, Content!D:D, "NONE")</f>
        <v>Drama</v>
      </c>
    </row>
    <row r="2331" spans="1:5" x14ac:dyDescent="0.3">
      <c r="A2331" s="9">
        <v>10224</v>
      </c>
      <c r="B2331" s="10">
        <v>45261</v>
      </c>
      <c r="C2331" s="9" t="str">
        <v>591bdfe5</v>
      </c>
      <c r="D2331" s="9" t="str">
        <f>_xlfn.XLOOKUP(C2331, Content!A:A, Content!C:C, "NONE")</f>
        <v>Kannada</v>
      </c>
      <c r="E2331" s="9" t="str">
        <f>_xlfn.XLOOKUP(C2331, Content!A:A, Content!D:D, "NONE")</f>
        <v>Drama</v>
      </c>
    </row>
    <row r="2332" spans="1:5" x14ac:dyDescent="0.3">
      <c r="A2332" s="9">
        <v>10224</v>
      </c>
      <c r="B2332" s="10">
        <v>45383</v>
      </c>
      <c r="C2332" s="9" t="str">
        <v>7495495f</v>
      </c>
      <c r="D2332" s="9" t="str">
        <f>_xlfn.XLOOKUP(C2332, Content!A:A, Content!C:C, "NONE")</f>
        <v>Malayalam</v>
      </c>
      <c r="E2332" s="9" t="str">
        <f>_xlfn.XLOOKUP(C2332, Content!A:A, Content!D:D, "NONE")</f>
        <v>Horror</v>
      </c>
    </row>
    <row r="2333" spans="1:5" x14ac:dyDescent="0.3">
      <c r="A2333" s="9">
        <v>10224</v>
      </c>
      <c r="B2333" s="10">
        <v>45383</v>
      </c>
      <c r="C2333" s="9" t="str">
        <v>30bb7728</v>
      </c>
      <c r="D2333" s="9" t="str">
        <f>_xlfn.XLOOKUP(C2333, Content!A:A, Content!C:C, "NONE")</f>
        <v>Tamil</v>
      </c>
      <c r="E2333" s="9" t="str">
        <f>_xlfn.XLOOKUP(C2333, Content!A:A, Content!D:D, "NONE")</f>
        <v>Documentary</v>
      </c>
    </row>
    <row r="2334" spans="1:5" x14ac:dyDescent="0.3">
      <c r="A2334" s="9">
        <v>10224</v>
      </c>
      <c r="B2334" s="10">
        <v>44958</v>
      </c>
      <c r="C2334" s="9" t="str">
        <v>75fa1246</v>
      </c>
      <c r="D2334" s="9" t="str">
        <f>_xlfn.XLOOKUP(C2334, Content!A:A, Content!C:C, "NONE")</f>
        <v>Tamil</v>
      </c>
      <c r="E2334" s="9" t="str">
        <f>_xlfn.XLOOKUP(C2334, Content!A:A, Content!D:D, "NONE")</f>
        <v>Documentary</v>
      </c>
    </row>
    <row r="2335" spans="1:5" x14ac:dyDescent="0.3">
      <c r="A2335" s="9">
        <v>10224</v>
      </c>
      <c r="B2335" s="10">
        <v>45292</v>
      </c>
      <c r="C2335" s="9" t="str">
        <v>8ce0be18</v>
      </c>
      <c r="D2335" s="9" t="str">
        <f>_xlfn.XLOOKUP(C2335, Content!A:A, Content!C:C, "NONE")</f>
        <v>Telugu</v>
      </c>
      <c r="E2335" s="9" t="str">
        <f>_xlfn.XLOOKUP(C2335, Content!A:A, Content!D:D, "NONE")</f>
        <v>Horror</v>
      </c>
    </row>
    <row r="2336" spans="1:5" x14ac:dyDescent="0.3">
      <c r="A2336" s="9">
        <v>10225</v>
      </c>
      <c r="B2336" s="10">
        <v>44652</v>
      </c>
      <c r="C2336" s="9" t="str">
        <v>34ac25b9</v>
      </c>
      <c r="D2336" s="9" t="str">
        <f>_xlfn.XLOOKUP(C2336, Content!A:A, Content!C:C, "NONE")</f>
        <v>Kannada</v>
      </c>
      <c r="E2336" s="9" t="str">
        <f>_xlfn.XLOOKUP(C2336, Content!A:A, Content!D:D, "NONE")</f>
        <v>Documentary</v>
      </c>
    </row>
    <row r="2337" spans="1:5" x14ac:dyDescent="0.3">
      <c r="A2337" s="9">
        <v>10225</v>
      </c>
      <c r="B2337" s="10">
        <v>44743</v>
      </c>
      <c r="C2337" s="9" t="str">
        <v>566c44a8</v>
      </c>
      <c r="D2337" s="9" t="str">
        <f>_xlfn.XLOOKUP(C2337, Content!A:A, Content!C:C, "NONE")</f>
        <v>Tamil</v>
      </c>
      <c r="E2337" s="9" t="str">
        <f>_xlfn.XLOOKUP(C2337, Content!A:A, Content!D:D, "NONE")</f>
        <v>Sci-Fi</v>
      </c>
    </row>
    <row r="2338" spans="1:5" x14ac:dyDescent="0.3">
      <c r="A2338" s="9">
        <v>10225</v>
      </c>
      <c r="B2338" s="10">
        <v>44958</v>
      </c>
      <c r="C2338" s="9" t="str">
        <v>459528e0</v>
      </c>
      <c r="D2338" s="9" t="str">
        <f>_xlfn.XLOOKUP(C2338, Content!A:A, Content!C:C, "NONE")</f>
        <v>English</v>
      </c>
      <c r="E2338" s="9" t="str">
        <f>_xlfn.XLOOKUP(C2338, Content!A:A, Content!D:D, "NONE")</f>
        <v>Documentary</v>
      </c>
    </row>
    <row r="2339" spans="1:5" x14ac:dyDescent="0.3">
      <c r="A2339" s="9">
        <v>10225</v>
      </c>
      <c r="B2339" s="10">
        <v>44774</v>
      </c>
      <c r="C2339" s="9" t="str">
        <v>591bdfe5</v>
      </c>
      <c r="D2339" s="9" t="str">
        <f>_xlfn.XLOOKUP(C2339, Content!A:A, Content!C:C, "NONE")</f>
        <v>Kannada</v>
      </c>
      <c r="E2339" s="9" t="str">
        <f>_xlfn.XLOOKUP(C2339, Content!A:A, Content!D:D, "NONE")</f>
        <v>Drama</v>
      </c>
    </row>
    <row r="2340" spans="1:5" x14ac:dyDescent="0.3">
      <c r="A2340" s="9">
        <v>10225</v>
      </c>
      <c r="B2340" s="10">
        <v>45200</v>
      </c>
      <c r="C2340" s="9" t="str">
        <v>fd1ad95a</v>
      </c>
      <c r="D2340" s="9" t="str">
        <f>_xlfn.XLOOKUP(C2340, Content!A:A, Content!C:C, "NONE")</f>
        <v>English</v>
      </c>
      <c r="E2340" s="9" t="str">
        <f>_xlfn.XLOOKUP(C2340, Content!A:A, Content!D:D, "NONE")</f>
        <v>Romance</v>
      </c>
    </row>
    <row r="2341" spans="1:5" x14ac:dyDescent="0.3">
      <c r="A2341" s="9">
        <v>10225</v>
      </c>
      <c r="B2341" s="10">
        <v>44621</v>
      </c>
      <c r="C2341" s="9" t="str">
        <v>f83fb848</v>
      </c>
      <c r="D2341" s="9" t="str">
        <f>_xlfn.XLOOKUP(C2341, Content!A:A, Content!C:C, "NONE")</f>
        <v>Malayalam</v>
      </c>
      <c r="E2341" s="9" t="str">
        <f>_xlfn.XLOOKUP(C2341, Content!A:A, Content!D:D, "NONE")</f>
        <v>Sci-Fi</v>
      </c>
    </row>
    <row r="2342" spans="1:5" x14ac:dyDescent="0.3">
      <c r="A2342" s="9">
        <v>10226</v>
      </c>
      <c r="B2342" s="10">
        <v>44593</v>
      </c>
      <c r="C2342" s="9" t="str">
        <v>fc3255a1</v>
      </c>
      <c r="D2342" s="9" t="str">
        <f>_xlfn.XLOOKUP(C2342, Content!A:A, Content!C:C, "NONE")</f>
        <v>English</v>
      </c>
      <c r="E2342" s="9" t="str">
        <f>_xlfn.XLOOKUP(C2342, Content!A:A, Content!D:D, "NONE")</f>
        <v>Horror</v>
      </c>
    </row>
    <row r="2343" spans="1:5" x14ac:dyDescent="0.3">
      <c r="A2343" s="9">
        <v>10226</v>
      </c>
      <c r="B2343" s="10">
        <v>44682</v>
      </c>
      <c r="C2343" s="9" t="str">
        <v>982b8061</v>
      </c>
      <c r="D2343" s="9" t="str">
        <f>_xlfn.XLOOKUP(C2343, Content!A:A, Content!C:C, "NONE")</f>
        <v>Malayalam</v>
      </c>
      <c r="E2343" s="9" t="str">
        <f>_xlfn.XLOOKUP(C2343, Content!A:A, Content!D:D, "NONE")</f>
        <v>Comedy</v>
      </c>
    </row>
    <row r="2344" spans="1:5" x14ac:dyDescent="0.3">
      <c r="A2344" s="9">
        <v>10226</v>
      </c>
      <c r="B2344" s="10">
        <v>45047</v>
      </c>
      <c r="C2344" s="9" t="str">
        <v>586db896</v>
      </c>
      <c r="D2344" s="9" t="str">
        <f>_xlfn.XLOOKUP(C2344, Content!A:A, Content!C:C, "NONE")</f>
        <v>Tamil</v>
      </c>
      <c r="E2344" s="9" t="str">
        <f>_xlfn.XLOOKUP(C2344, Content!A:A, Content!D:D, "NONE")</f>
        <v>Sci-Fi</v>
      </c>
    </row>
    <row r="2345" spans="1:5" x14ac:dyDescent="0.3">
      <c r="A2345" s="9">
        <v>10226</v>
      </c>
      <c r="B2345" s="10">
        <v>45352</v>
      </c>
      <c r="C2345" s="9" t="str">
        <v>e9c2f251</v>
      </c>
      <c r="D2345" s="9" t="str">
        <f>_xlfn.XLOOKUP(C2345, Content!A:A, Content!C:C, "NONE")</f>
        <v>Telugu</v>
      </c>
      <c r="E2345" s="9" t="str">
        <f>_xlfn.XLOOKUP(C2345, Content!A:A, Content!D:D, "NONE")</f>
        <v>Sci-Fi</v>
      </c>
    </row>
    <row r="2346" spans="1:5" x14ac:dyDescent="0.3">
      <c r="A2346" s="9">
        <v>10226</v>
      </c>
      <c r="B2346" s="10">
        <v>45108</v>
      </c>
      <c r="C2346" s="9" t="str">
        <v>2aac9072</v>
      </c>
      <c r="D2346" s="9" t="str">
        <f>_xlfn.XLOOKUP(C2346, Content!A:A, Content!C:C, "NONE")</f>
        <v>English</v>
      </c>
      <c r="E2346" s="9" t="str">
        <f>_xlfn.XLOOKUP(C2346, Content!A:A, Content!D:D, "NONE")</f>
        <v>Comedy</v>
      </c>
    </row>
    <row r="2347" spans="1:5" x14ac:dyDescent="0.3">
      <c r="A2347" s="9">
        <v>10226</v>
      </c>
      <c r="B2347" s="10">
        <v>45017</v>
      </c>
      <c r="C2347" s="9" t="str">
        <v>b9f74c1c</v>
      </c>
      <c r="D2347" s="9" t="str">
        <f>_xlfn.XLOOKUP(C2347, Content!A:A, Content!C:C, "NONE")</f>
        <v>Malayalam</v>
      </c>
      <c r="E2347" s="9" t="str">
        <f>_xlfn.XLOOKUP(C2347, Content!A:A, Content!D:D, "NONE")</f>
        <v>Comedy</v>
      </c>
    </row>
    <row r="2348" spans="1:5" x14ac:dyDescent="0.3">
      <c r="A2348" s="9">
        <v>10227</v>
      </c>
      <c r="B2348" s="10">
        <v>45627</v>
      </c>
      <c r="C2348" s="9" t="str">
        <v>c5c4fdf9</v>
      </c>
      <c r="D2348" s="9" t="str">
        <f>_xlfn.XLOOKUP(C2348, Content!A:A, Content!C:C, "NONE")</f>
        <v>Telugu</v>
      </c>
      <c r="E2348" s="9" t="str">
        <f>_xlfn.XLOOKUP(C2348, Content!A:A, Content!D:D, "NONE")</f>
        <v>Sci-Fi</v>
      </c>
    </row>
    <row r="2349" spans="1:5" x14ac:dyDescent="0.3">
      <c r="A2349" s="9">
        <v>10227</v>
      </c>
      <c r="B2349" s="10">
        <v>45474</v>
      </c>
      <c r="C2349" s="9" t="str">
        <v>872a4423</v>
      </c>
      <c r="D2349" s="9" t="str">
        <f>_xlfn.XLOOKUP(C2349, Content!A:A, Content!C:C, "NONE")</f>
        <v>Hindi</v>
      </c>
      <c r="E2349" s="9" t="str">
        <f>_xlfn.XLOOKUP(C2349, Content!A:A, Content!D:D, "NONE")</f>
        <v>Horror</v>
      </c>
    </row>
    <row r="2350" spans="1:5" x14ac:dyDescent="0.3">
      <c r="A2350" s="9">
        <v>10227</v>
      </c>
      <c r="B2350" s="10">
        <v>44593</v>
      </c>
      <c r="C2350" s="9" t="str">
        <v>c9f9dfdb</v>
      </c>
      <c r="D2350" s="9" t="str">
        <f>_xlfn.XLOOKUP(C2350, Content!A:A, Content!C:C, "NONE")</f>
        <v>Kannada</v>
      </c>
      <c r="E2350" s="9" t="str">
        <f>_xlfn.XLOOKUP(C2350, Content!A:A, Content!D:D, "NONE")</f>
        <v>Horror</v>
      </c>
    </row>
    <row r="2351" spans="1:5" x14ac:dyDescent="0.3">
      <c r="A2351" s="9">
        <v>10227</v>
      </c>
      <c r="B2351" s="10">
        <v>45627</v>
      </c>
      <c r="C2351" s="9" t="str">
        <v>2888a95e</v>
      </c>
      <c r="D2351" s="9" t="str">
        <f>_xlfn.XLOOKUP(C2351, Content!A:A, Content!C:C, "NONE")</f>
        <v>Tamil</v>
      </c>
      <c r="E2351" s="9" t="str">
        <f>_xlfn.XLOOKUP(C2351, Content!A:A, Content!D:D, "NONE")</f>
        <v>Documentary</v>
      </c>
    </row>
    <row r="2352" spans="1:5" x14ac:dyDescent="0.3">
      <c r="A2352" s="9">
        <v>10227</v>
      </c>
      <c r="B2352" s="10">
        <v>45261</v>
      </c>
      <c r="C2352" s="9" t="str">
        <v>34ac25b9</v>
      </c>
      <c r="D2352" s="9" t="str">
        <f>_xlfn.XLOOKUP(C2352, Content!A:A, Content!C:C, "NONE")</f>
        <v>Kannada</v>
      </c>
      <c r="E2352" s="9" t="str">
        <f>_xlfn.XLOOKUP(C2352, Content!A:A, Content!D:D, "NONE")</f>
        <v>Documentary</v>
      </c>
    </row>
    <row r="2353" spans="1:5" x14ac:dyDescent="0.3">
      <c r="A2353" s="9">
        <v>10227</v>
      </c>
      <c r="B2353" s="10">
        <v>44562</v>
      </c>
      <c r="C2353" s="9" t="str">
        <v>982b8061</v>
      </c>
      <c r="D2353" s="9" t="str">
        <f>_xlfn.XLOOKUP(C2353, Content!A:A, Content!C:C, "NONE")</f>
        <v>Malayalam</v>
      </c>
      <c r="E2353" s="9" t="str">
        <f>_xlfn.XLOOKUP(C2353, Content!A:A, Content!D:D, "NONE")</f>
        <v>Comedy</v>
      </c>
    </row>
    <row r="2354" spans="1:5" x14ac:dyDescent="0.3">
      <c r="A2354" s="9">
        <v>10227</v>
      </c>
      <c r="B2354" s="10">
        <v>45383</v>
      </c>
      <c r="C2354" s="9" t="str">
        <v>f82d44ce</v>
      </c>
      <c r="D2354" s="9" t="str">
        <f>_xlfn.XLOOKUP(C2354, Content!A:A, Content!C:C, "NONE")</f>
        <v>Telugu</v>
      </c>
      <c r="E2354" s="9" t="str">
        <f>_xlfn.XLOOKUP(C2354, Content!A:A, Content!D:D, "NONE")</f>
        <v>Sci-Fi</v>
      </c>
    </row>
    <row r="2355" spans="1:5" x14ac:dyDescent="0.3">
      <c r="A2355" s="9">
        <v>10227</v>
      </c>
      <c r="B2355" s="10">
        <v>45231</v>
      </c>
      <c r="C2355" s="9" t="str">
        <v>19351768</v>
      </c>
      <c r="D2355" s="9" t="str">
        <f>_xlfn.XLOOKUP(C2355, Content!A:A, Content!C:C, "NONE")</f>
        <v>Malayalam</v>
      </c>
      <c r="E2355" s="9" t="str">
        <f>_xlfn.XLOOKUP(C2355, Content!A:A, Content!D:D, "NONE")</f>
        <v>Thriller</v>
      </c>
    </row>
    <row r="2356" spans="1:5" x14ac:dyDescent="0.3">
      <c r="A2356" s="9">
        <v>10227</v>
      </c>
      <c r="B2356" s="10">
        <v>45627</v>
      </c>
      <c r="C2356" s="9" t="str">
        <v>ed012678</v>
      </c>
      <c r="D2356" s="9" t="str">
        <f>_xlfn.XLOOKUP(C2356, Content!A:A, Content!C:C, "NONE")</f>
        <v>Telugu</v>
      </c>
      <c r="E2356" s="9" t="str">
        <f>_xlfn.XLOOKUP(C2356, Content!A:A, Content!D:D, "NONE")</f>
        <v>Thriller</v>
      </c>
    </row>
    <row r="2357" spans="1:5" x14ac:dyDescent="0.3">
      <c r="A2357" s="9">
        <v>10227</v>
      </c>
      <c r="B2357" s="10">
        <v>44682</v>
      </c>
      <c r="C2357" s="9" t="str">
        <v>2fa395f5</v>
      </c>
      <c r="D2357" s="9" t="str">
        <f>_xlfn.XLOOKUP(C2357, Content!A:A, Content!C:C, "NONE")</f>
        <v>Telugu</v>
      </c>
      <c r="E2357" s="9" t="str">
        <f>_xlfn.XLOOKUP(C2357, Content!A:A, Content!D:D, "NONE")</f>
        <v>Action</v>
      </c>
    </row>
    <row r="2358" spans="1:5" x14ac:dyDescent="0.3">
      <c r="A2358" s="9">
        <v>10227</v>
      </c>
      <c r="B2358" s="10">
        <v>44835</v>
      </c>
      <c r="C2358" s="9" t="str">
        <v>ae026103</v>
      </c>
      <c r="D2358" s="9" t="str">
        <f>_xlfn.XLOOKUP(C2358, Content!A:A, Content!C:C, "NONE")</f>
        <v>Kannada</v>
      </c>
      <c r="E2358" s="9" t="str">
        <f>_xlfn.XLOOKUP(C2358, Content!A:A, Content!D:D, "NONE")</f>
        <v>Comedy</v>
      </c>
    </row>
    <row r="2359" spans="1:5" x14ac:dyDescent="0.3">
      <c r="A2359" s="9">
        <v>10227</v>
      </c>
      <c r="B2359" s="10">
        <v>44774</v>
      </c>
      <c r="C2359" s="9" t="str">
        <v>d71466ea</v>
      </c>
      <c r="D2359" s="9" t="str">
        <f>_xlfn.XLOOKUP(C2359, Content!A:A, Content!C:C, "NONE")</f>
        <v>Malayalam</v>
      </c>
      <c r="E2359" s="9" t="str">
        <f>_xlfn.XLOOKUP(C2359, Content!A:A, Content!D:D, "NONE")</f>
        <v>Comedy</v>
      </c>
    </row>
    <row r="2360" spans="1:5" x14ac:dyDescent="0.3">
      <c r="A2360" s="9">
        <v>10227</v>
      </c>
      <c r="B2360" s="10">
        <v>44835</v>
      </c>
      <c r="C2360" s="9" t="str">
        <v>4130ea10</v>
      </c>
      <c r="D2360" s="9" t="str">
        <f>_xlfn.XLOOKUP(C2360, Content!A:A, Content!C:C, "NONE")</f>
        <v>Kannada</v>
      </c>
      <c r="E2360" s="9" t="str">
        <f>_xlfn.XLOOKUP(C2360, Content!A:A, Content!D:D, "NONE")</f>
        <v>Horror</v>
      </c>
    </row>
    <row r="2361" spans="1:5" x14ac:dyDescent="0.3">
      <c r="A2361" s="9">
        <v>10228</v>
      </c>
      <c r="B2361" s="10">
        <v>44774</v>
      </c>
      <c r="C2361" s="9" t="str">
        <v>e24dee1d</v>
      </c>
      <c r="D2361" s="9" t="str">
        <f>_xlfn.XLOOKUP(C2361, Content!A:A, Content!C:C, "NONE")</f>
        <v>Telugu</v>
      </c>
      <c r="E2361" s="9" t="str">
        <f>_xlfn.XLOOKUP(C2361, Content!A:A, Content!D:D, "NONE")</f>
        <v>Documentary</v>
      </c>
    </row>
    <row r="2362" spans="1:5" x14ac:dyDescent="0.3">
      <c r="A2362" s="9">
        <v>10228</v>
      </c>
      <c r="B2362" s="10">
        <v>44927</v>
      </c>
      <c r="C2362" s="9" t="str">
        <v>18110fb2</v>
      </c>
      <c r="D2362" s="9" t="str">
        <f>_xlfn.XLOOKUP(C2362, Content!A:A, Content!C:C, "NONE")</f>
        <v>Telugu</v>
      </c>
      <c r="E2362" s="9" t="str">
        <f>_xlfn.XLOOKUP(C2362, Content!A:A, Content!D:D, "NONE")</f>
        <v>Romance</v>
      </c>
    </row>
    <row r="2363" spans="1:5" x14ac:dyDescent="0.3">
      <c r="A2363" s="9">
        <v>10228</v>
      </c>
      <c r="B2363" s="10">
        <v>45566</v>
      </c>
      <c r="C2363" s="9" t="str">
        <v>607da286</v>
      </c>
      <c r="D2363" s="9" t="str">
        <f>_xlfn.XLOOKUP(C2363, Content!A:A, Content!C:C, "NONE")</f>
        <v>Kannada</v>
      </c>
      <c r="E2363" s="9" t="str">
        <f>_xlfn.XLOOKUP(C2363, Content!A:A, Content!D:D, "NONE")</f>
        <v>Drama</v>
      </c>
    </row>
    <row r="2364" spans="1:5" x14ac:dyDescent="0.3">
      <c r="A2364" s="9">
        <v>10228</v>
      </c>
      <c r="B2364" s="10">
        <v>45108</v>
      </c>
      <c r="C2364" s="9" t="str">
        <v>b49e8b74</v>
      </c>
      <c r="D2364" s="9" t="str">
        <f>_xlfn.XLOOKUP(C2364, Content!A:A, Content!C:C, "NONE")</f>
        <v>English</v>
      </c>
      <c r="E2364" s="9" t="str">
        <f>_xlfn.XLOOKUP(C2364, Content!A:A, Content!D:D, "NONE")</f>
        <v>Thriller</v>
      </c>
    </row>
    <row r="2365" spans="1:5" x14ac:dyDescent="0.3">
      <c r="A2365" s="9">
        <v>10228</v>
      </c>
      <c r="B2365" s="10">
        <v>44896</v>
      </c>
      <c r="C2365" s="9" t="str">
        <v>92becfc7</v>
      </c>
      <c r="D2365" s="9" t="str">
        <f>_xlfn.XLOOKUP(C2365, Content!A:A, Content!C:C, "NONE")</f>
        <v>Hindi</v>
      </c>
      <c r="E2365" s="9" t="str">
        <f>_xlfn.XLOOKUP(C2365, Content!A:A, Content!D:D, "NONE")</f>
        <v>Sci-Fi</v>
      </c>
    </row>
    <row r="2366" spans="1:5" x14ac:dyDescent="0.3">
      <c r="A2366" s="9">
        <v>10228</v>
      </c>
      <c r="B2366" s="10">
        <v>45352</v>
      </c>
      <c r="C2366" s="9" t="str">
        <v>ed012678</v>
      </c>
      <c r="D2366" s="9" t="str">
        <f>_xlfn.XLOOKUP(C2366, Content!A:A, Content!C:C, "NONE")</f>
        <v>Telugu</v>
      </c>
      <c r="E2366" s="9" t="str">
        <f>_xlfn.XLOOKUP(C2366, Content!A:A, Content!D:D, "NONE")</f>
        <v>Thriller</v>
      </c>
    </row>
    <row r="2367" spans="1:5" x14ac:dyDescent="0.3">
      <c r="A2367" s="9">
        <v>10228</v>
      </c>
      <c r="B2367" s="10">
        <v>45078</v>
      </c>
      <c r="C2367" s="9" t="str">
        <v>c741736d</v>
      </c>
      <c r="D2367" s="9" t="str">
        <f>_xlfn.XLOOKUP(C2367, Content!A:A, Content!C:C, "NONE")</f>
        <v>English</v>
      </c>
      <c r="E2367" s="9" t="str">
        <f>_xlfn.XLOOKUP(C2367, Content!A:A, Content!D:D, "NONE")</f>
        <v>Romance</v>
      </c>
    </row>
    <row r="2368" spans="1:5" x14ac:dyDescent="0.3">
      <c r="A2368" s="9">
        <v>10228</v>
      </c>
      <c r="B2368" s="10">
        <v>45108</v>
      </c>
      <c r="C2368" s="9" t="str">
        <v>586db896</v>
      </c>
      <c r="D2368" s="9" t="str">
        <f>_xlfn.XLOOKUP(C2368, Content!A:A, Content!C:C, "NONE")</f>
        <v>Tamil</v>
      </c>
      <c r="E2368" s="9" t="str">
        <f>_xlfn.XLOOKUP(C2368, Content!A:A, Content!D:D, "NONE")</f>
        <v>Sci-Fi</v>
      </c>
    </row>
    <row r="2369" spans="1:5" x14ac:dyDescent="0.3">
      <c r="A2369" s="9">
        <v>10228</v>
      </c>
      <c r="B2369" s="10">
        <v>45323</v>
      </c>
      <c r="C2369" s="9" t="str">
        <v>10101146</v>
      </c>
      <c r="D2369" s="9" t="str">
        <f>_xlfn.XLOOKUP(C2369, Content!A:A, Content!C:C, "NONE")</f>
        <v>Telugu</v>
      </c>
      <c r="E2369" s="9" t="str">
        <f>_xlfn.XLOOKUP(C2369, Content!A:A, Content!D:D, "NONE")</f>
        <v>Comedy</v>
      </c>
    </row>
    <row r="2370" spans="1:5" x14ac:dyDescent="0.3">
      <c r="A2370" s="9">
        <v>10228</v>
      </c>
      <c r="B2370" s="10">
        <v>44593</v>
      </c>
      <c r="C2370" s="9" t="str">
        <v>d71466ea</v>
      </c>
      <c r="D2370" s="9" t="str">
        <f>_xlfn.XLOOKUP(C2370, Content!A:A, Content!C:C, "NONE")</f>
        <v>Malayalam</v>
      </c>
      <c r="E2370" s="9" t="str">
        <f>_xlfn.XLOOKUP(C2370, Content!A:A, Content!D:D, "NONE")</f>
        <v>Comedy</v>
      </c>
    </row>
    <row r="2371" spans="1:5" x14ac:dyDescent="0.3">
      <c r="A2371" s="9">
        <v>10228</v>
      </c>
      <c r="B2371" s="10">
        <v>44652</v>
      </c>
      <c r="C2371" s="9" t="str">
        <v>fda707e0</v>
      </c>
      <c r="D2371" s="9" t="str">
        <f>_xlfn.XLOOKUP(C2371, Content!A:A, Content!C:C, "NONE")</f>
        <v>Tamil</v>
      </c>
      <c r="E2371" s="9" t="str">
        <f>_xlfn.XLOOKUP(C2371, Content!A:A, Content!D:D, "NONE")</f>
        <v>Documentary</v>
      </c>
    </row>
    <row r="2372" spans="1:5" x14ac:dyDescent="0.3">
      <c r="A2372" s="9">
        <v>10228</v>
      </c>
      <c r="B2372" s="10">
        <v>45047</v>
      </c>
      <c r="C2372" s="9" t="str">
        <v>7bc7f2c7</v>
      </c>
      <c r="D2372" s="9" t="str">
        <f>_xlfn.XLOOKUP(C2372, Content!A:A, Content!C:C, "NONE")</f>
        <v>Tamil</v>
      </c>
      <c r="E2372" s="9" t="str">
        <f>_xlfn.XLOOKUP(C2372, Content!A:A, Content!D:D, "NONE")</f>
        <v>Drama</v>
      </c>
    </row>
    <row r="2373" spans="1:5" x14ac:dyDescent="0.3">
      <c r="A2373" s="9">
        <v>10228</v>
      </c>
      <c r="B2373" s="10">
        <v>44682</v>
      </c>
      <c r="C2373" s="9" t="str">
        <v>618d5c47</v>
      </c>
      <c r="D2373" s="9" t="str">
        <f>_xlfn.XLOOKUP(C2373, Content!A:A, Content!C:C, "NONE")</f>
        <v>Hindi</v>
      </c>
      <c r="E2373" s="9" t="str">
        <f>_xlfn.XLOOKUP(C2373, Content!A:A, Content!D:D, "NONE")</f>
        <v>Documentary</v>
      </c>
    </row>
    <row r="2374" spans="1:5" x14ac:dyDescent="0.3">
      <c r="A2374" s="9">
        <v>10228</v>
      </c>
      <c r="B2374" s="10">
        <v>44713</v>
      </c>
      <c r="C2374" s="9" t="str">
        <v>53dcee70</v>
      </c>
      <c r="D2374" s="9" t="str">
        <f>_xlfn.XLOOKUP(C2374, Content!A:A, Content!C:C, "NONE")</f>
        <v>Kannada</v>
      </c>
      <c r="E2374" s="9" t="str">
        <f>_xlfn.XLOOKUP(C2374, Content!A:A, Content!D:D, "NONE")</f>
        <v>Sci-Fi</v>
      </c>
    </row>
    <row r="2375" spans="1:5" x14ac:dyDescent="0.3">
      <c r="A2375" s="9">
        <v>10228</v>
      </c>
      <c r="B2375" s="10">
        <v>44927</v>
      </c>
      <c r="C2375" s="9" t="str">
        <v>044707f1</v>
      </c>
      <c r="D2375" s="9" t="str">
        <f>_xlfn.XLOOKUP(C2375, Content!A:A, Content!C:C, "NONE")</f>
        <v>Kannada</v>
      </c>
      <c r="E2375" s="9" t="str">
        <f>_xlfn.XLOOKUP(C2375, Content!A:A, Content!D:D, "NONE")</f>
        <v>Action</v>
      </c>
    </row>
    <row r="2376" spans="1:5" x14ac:dyDescent="0.3">
      <c r="A2376" s="9">
        <v>10229</v>
      </c>
      <c r="B2376" s="10">
        <v>44713</v>
      </c>
      <c r="C2376" s="9" t="str">
        <v>0be1e40e</v>
      </c>
      <c r="D2376" s="9" t="str">
        <f>_xlfn.XLOOKUP(C2376, Content!A:A, Content!C:C, "NONE")</f>
        <v>Telugu</v>
      </c>
      <c r="E2376" s="9" t="str">
        <f>_xlfn.XLOOKUP(C2376, Content!A:A, Content!D:D, "NONE")</f>
        <v>Drama</v>
      </c>
    </row>
    <row r="2377" spans="1:5" x14ac:dyDescent="0.3">
      <c r="A2377" s="9">
        <v>10229</v>
      </c>
      <c r="B2377" s="10">
        <v>45383</v>
      </c>
      <c r="C2377" s="9" t="str">
        <v>f1c74cb8</v>
      </c>
      <c r="D2377" s="9" t="str">
        <f>_xlfn.XLOOKUP(C2377, Content!A:A, Content!C:C, "NONE")</f>
        <v>Kannada</v>
      </c>
      <c r="E2377" s="9" t="str">
        <f>_xlfn.XLOOKUP(C2377, Content!A:A, Content!D:D, "NONE")</f>
        <v>Action</v>
      </c>
    </row>
    <row r="2378" spans="1:5" x14ac:dyDescent="0.3">
      <c r="A2378" s="9">
        <v>10229</v>
      </c>
      <c r="B2378" s="10">
        <v>45444</v>
      </c>
      <c r="C2378" s="9" t="str">
        <v>6fc6d737</v>
      </c>
      <c r="D2378" s="9" t="str">
        <f>_xlfn.XLOOKUP(C2378, Content!A:A, Content!C:C, "NONE")</f>
        <v>Malayalam</v>
      </c>
      <c r="E2378" s="9" t="str">
        <f>_xlfn.XLOOKUP(C2378, Content!A:A, Content!D:D, "NONE")</f>
        <v>Comedy</v>
      </c>
    </row>
    <row r="2379" spans="1:5" x14ac:dyDescent="0.3">
      <c r="A2379" s="9">
        <v>10229</v>
      </c>
      <c r="B2379" s="10">
        <v>44774</v>
      </c>
      <c r="C2379" s="9" t="str">
        <v>607da286</v>
      </c>
      <c r="D2379" s="9" t="str">
        <f>_xlfn.XLOOKUP(C2379, Content!A:A, Content!C:C, "NONE")</f>
        <v>Kannada</v>
      </c>
      <c r="E2379" s="9" t="str">
        <f>_xlfn.XLOOKUP(C2379, Content!A:A, Content!D:D, "NONE")</f>
        <v>Drama</v>
      </c>
    </row>
    <row r="2380" spans="1:5" x14ac:dyDescent="0.3">
      <c r="A2380" s="9">
        <v>10229</v>
      </c>
      <c r="B2380" s="10">
        <v>45597</v>
      </c>
      <c r="C2380" s="9" t="str">
        <v>cc777b0c</v>
      </c>
      <c r="D2380" s="9" t="str">
        <f>_xlfn.XLOOKUP(C2380, Content!A:A, Content!C:C, "NONE")</f>
        <v>Hindi</v>
      </c>
      <c r="E2380" s="9" t="str">
        <f>_xlfn.XLOOKUP(C2380, Content!A:A, Content!D:D, "NONE")</f>
        <v>Thriller</v>
      </c>
    </row>
    <row r="2381" spans="1:5" x14ac:dyDescent="0.3">
      <c r="A2381" s="9">
        <v>10229</v>
      </c>
      <c r="B2381" s="10">
        <v>44866</v>
      </c>
      <c r="C2381" s="9" t="str">
        <v>982b8061</v>
      </c>
      <c r="D2381" s="9" t="str">
        <f>_xlfn.XLOOKUP(C2381, Content!A:A, Content!C:C, "NONE")</f>
        <v>Malayalam</v>
      </c>
      <c r="E2381" s="9" t="str">
        <f>_xlfn.XLOOKUP(C2381, Content!A:A, Content!D:D, "NONE")</f>
        <v>Comedy</v>
      </c>
    </row>
    <row r="2382" spans="1:5" x14ac:dyDescent="0.3">
      <c r="A2382" s="9">
        <v>10230</v>
      </c>
      <c r="B2382" s="10">
        <v>45474</v>
      </c>
      <c r="C2382" s="9" t="str">
        <v>e24dee1d</v>
      </c>
      <c r="D2382" s="9" t="str">
        <f>_xlfn.XLOOKUP(C2382, Content!A:A, Content!C:C, "NONE")</f>
        <v>Telugu</v>
      </c>
      <c r="E2382" s="9" t="str">
        <f>_xlfn.XLOOKUP(C2382, Content!A:A, Content!D:D, "NONE")</f>
        <v>Documentary</v>
      </c>
    </row>
    <row r="2383" spans="1:5" x14ac:dyDescent="0.3">
      <c r="A2383" s="9">
        <v>10230</v>
      </c>
      <c r="B2383" s="10">
        <v>45536</v>
      </c>
      <c r="C2383" s="9" t="str">
        <v>67b09f1b</v>
      </c>
      <c r="D2383" s="9" t="str">
        <f>_xlfn.XLOOKUP(C2383, Content!A:A, Content!C:C, "NONE")</f>
        <v>English</v>
      </c>
      <c r="E2383" s="9" t="str">
        <f>_xlfn.XLOOKUP(C2383, Content!A:A, Content!D:D, "NONE")</f>
        <v>Horror</v>
      </c>
    </row>
    <row r="2384" spans="1:5" x14ac:dyDescent="0.3">
      <c r="A2384" s="9">
        <v>10230</v>
      </c>
      <c r="B2384" s="10">
        <v>44713</v>
      </c>
      <c r="C2384" s="9" t="str">
        <v>d71466ea</v>
      </c>
      <c r="D2384" s="9" t="str">
        <f>_xlfn.XLOOKUP(C2384, Content!A:A, Content!C:C, "NONE")</f>
        <v>Malayalam</v>
      </c>
      <c r="E2384" s="9" t="str">
        <f>_xlfn.XLOOKUP(C2384, Content!A:A, Content!D:D, "NONE")</f>
        <v>Comedy</v>
      </c>
    </row>
    <row r="2385" spans="1:5" x14ac:dyDescent="0.3">
      <c r="A2385" s="9">
        <v>10230</v>
      </c>
      <c r="B2385" s="10">
        <v>44927</v>
      </c>
      <c r="C2385" s="9" t="str">
        <v>40e9137d</v>
      </c>
      <c r="D2385" s="9" t="str">
        <f>_xlfn.XLOOKUP(C2385, Content!A:A, Content!C:C, "NONE")</f>
        <v>Telugu</v>
      </c>
      <c r="E2385" s="9" t="str">
        <f>_xlfn.XLOOKUP(C2385, Content!A:A, Content!D:D, "NONE")</f>
        <v>Sci-Fi</v>
      </c>
    </row>
    <row r="2386" spans="1:5" x14ac:dyDescent="0.3">
      <c r="A2386" s="9">
        <v>10230</v>
      </c>
      <c r="B2386" s="10">
        <v>45597</v>
      </c>
      <c r="C2386" s="9" t="str">
        <v>fa1a76a3</v>
      </c>
      <c r="D2386" s="9" t="str">
        <f>_xlfn.XLOOKUP(C2386, Content!A:A, Content!C:C, "NONE")</f>
        <v>Tamil</v>
      </c>
      <c r="E2386" s="9" t="str">
        <f>_xlfn.XLOOKUP(C2386, Content!A:A, Content!D:D, "NONE")</f>
        <v>Action</v>
      </c>
    </row>
    <row r="2387" spans="1:5" x14ac:dyDescent="0.3">
      <c r="A2387" s="9">
        <v>10230</v>
      </c>
      <c r="B2387" s="10">
        <v>45383</v>
      </c>
      <c r="C2387" s="9" t="str">
        <v>fc3255a1</v>
      </c>
      <c r="D2387" s="9" t="str">
        <f>_xlfn.XLOOKUP(C2387, Content!A:A, Content!C:C, "NONE")</f>
        <v>English</v>
      </c>
      <c r="E2387" s="9" t="str">
        <f>_xlfn.XLOOKUP(C2387, Content!A:A, Content!D:D, "NONE")</f>
        <v>Horror</v>
      </c>
    </row>
    <row r="2388" spans="1:5" x14ac:dyDescent="0.3">
      <c r="A2388" s="9">
        <v>10230</v>
      </c>
      <c r="B2388" s="10">
        <v>44896</v>
      </c>
      <c r="C2388" s="9" t="str">
        <v>40fb817f</v>
      </c>
      <c r="D2388" s="9" t="str">
        <f>_xlfn.XLOOKUP(C2388, Content!A:A, Content!C:C, "NONE")</f>
        <v>Kannada</v>
      </c>
      <c r="E2388" s="9" t="str">
        <f>_xlfn.XLOOKUP(C2388, Content!A:A, Content!D:D, "NONE")</f>
        <v>Thriller</v>
      </c>
    </row>
    <row r="2389" spans="1:5" x14ac:dyDescent="0.3">
      <c r="A2389" s="9">
        <v>10230</v>
      </c>
      <c r="B2389" s="10">
        <v>44986</v>
      </c>
      <c r="C2389" s="9" t="str">
        <v>2aac9072</v>
      </c>
      <c r="D2389" s="9" t="str">
        <f>_xlfn.XLOOKUP(C2389, Content!A:A, Content!C:C, "NONE")</f>
        <v>English</v>
      </c>
      <c r="E2389" s="9" t="str">
        <f>_xlfn.XLOOKUP(C2389, Content!A:A, Content!D:D, "NONE")</f>
        <v>Comedy</v>
      </c>
    </row>
    <row r="2390" spans="1:5" x14ac:dyDescent="0.3">
      <c r="A2390" s="9">
        <v>10230</v>
      </c>
      <c r="B2390" s="10">
        <v>44774</v>
      </c>
      <c r="C2390" s="9" t="str">
        <v>6fc6d737</v>
      </c>
      <c r="D2390" s="9" t="str">
        <f>_xlfn.XLOOKUP(C2390, Content!A:A, Content!C:C, "NONE")</f>
        <v>Malayalam</v>
      </c>
      <c r="E2390" s="9" t="str">
        <f>_xlfn.XLOOKUP(C2390, Content!A:A, Content!D:D, "NONE")</f>
        <v>Comedy</v>
      </c>
    </row>
    <row r="2391" spans="1:5" x14ac:dyDescent="0.3">
      <c r="A2391" s="9">
        <v>10230</v>
      </c>
      <c r="B2391" s="10">
        <v>45017</v>
      </c>
      <c r="C2391" s="9" t="str">
        <v>b72e97f6</v>
      </c>
      <c r="D2391" s="9" t="str">
        <f>_xlfn.XLOOKUP(C2391, Content!A:A, Content!C:C, "NONE")</f>
        <v>Hindi</v>
      </c>
      <c r="E2391" s="9" t="str">
        <f>_xlfn.XLOOKUP(C2391, Content!A:A, Content!D:D, "NONE")</f>
        <v>Action</v>
      </c>
    </row>
    <row r="2392" spans="1:5" x14ac:dyDescent="0.3">
      <c r="A2392" s="9">
        <v>10230</v>
      </c>
      <c r="B2392" s="10">
        <v>44562</v>
      </c>
      <c r="C2392" s="9" t="str">
        <v>591bdfe5</v>
      </c>
      <c r="D2392" s="9" t="str">
        <f>_xlfn.XLOOKUP(C2392, Content!A:A, Content!C:C, "NONE")</f>
        <v>Kannada</v>
      </c>
      <c r="E2392" s="9" t="str">
        <f>_xlfn.XLOOKUP(C2392, Content!A:A, Content!D:D, "NONE")</f>
        <v>Drama</v>
      </c>
    </row>
    <row r="2393" spans="1:5" x14ac:dyDescent="0.3">
      <c r="A2393" s="9">
        <v>10230</v>
      </c>
      <c r="B2393" s="10">
        <v>44866</v>
      </c>
      <c r="C2393" s="9" t="str">
        <v>982b8061</v>
      </c>
      <c r="D2393" s="9" t="str">
        <f>_xlfn.XLOOKUP(C2393, Content!A:A, Content!C:C, "NONE")</f>
        <v>Malayalam</v>
      </c>
      <c r="E2393" s="9" t="str">
        <f>_xlfn.XLOOKUP(C2393, Content!A:A, Content!D:D, "NONE")</f>
        <v>Comedy</v>
      </c>
    </row>
    <row r="2394" spans="1:5" x14ac:dyDescent="0.3">
      <c r="A2394" s="9">
        <v>10230</v>
      </c>
      <c r="B2394" s="10">
        <v>44866</v>
      </c>
      <c r="C2394" s="9" t="str">
        <v>7bc7f2c7</v>
      </c>
      <c r="D2394" s="9" t="str">
        <f>_xlfn.XLOOKUP(C2394, Content!A:A, Content!C:C, "NONE")</f>
        <v>Tamil</v>
      </c>
      <c r="E2394" s="9" t="str">
        <f>_xlfn.XLOOKUP(C2394, Content!A:A, Content!D:D, "NONE")</f>
        <v>Drama</v>
      </c>
    </row>
    <row r="2395" spans="1:5" x14ac:dyDescent="0.3">
      <c r="A2395" s="9">
        <v>10231</v>
      </c>
      <c r="B2395" s="10">
        <v>44682</v>
      </c>
      <c r="C2395" s="9" t="str">
        <v>2aac9072</v>
      </c>
      <c r="D2395" s="9" t="str">
        <f>_xlfn.XLOOKUP(C2395, Content!A:A, Content!C:C, "NONE")</f>
        <v>English</v>
      </c>
      <c r="E2395" s="9" t="str">
        <f>_xlfn.XLOOKUP(C2395, Content!A:A, Content!D:D, "NONE")</f>
        <v>Comedy</v>
      </c>
    </row>
    <row r="2396" spans="1:5" x14ac:dyDescent="0.3">
      <c r="A2396" s="9">
        <v>10231</v>
      </c>
      <c r="B2396" s="10">
        <v>44621</v>
      </c>
      <c r="C2396" s="9" t="str">
        <v>982b8061</v>
      </c>
      <c r="D2396" s="9" t="str">
        <f>_xlfn.XLOOKUP(C2396, Content!A:A, Content!C:C, "NONE")</f>
        <v>Malayalam</v>
      </c>
      <c r="E2396" s="9" t="str">
        <f>_xlfn.XLOOKUP(C2396, Content!A:A, Content!D:D, "NONE")</f>
        <v>Comedy</v>
      </c>
    </row>
    <row r="2397" spans="1:5" x14ac:dyDescent="0.3">
      <c r="A2397" s="9">
        <v>10231</v>
      </c>
      <c r="B2397" s="10">
        <v>45383</v>
      </c>
      <c r="C2397" s="9" t="str">
        <v>b72e97f6</v>
      </c>
      <c r="D2397" s="9" t="str">
        <f>_xlfn.XLOOKUP(C2397, Content!A:A, Content!C:C, "NONE")</f>
        <v>Hindi</v>
      </c>
      <c r="E2397" s="9" t="str">
        <f>_xlfn.XLOOKUP(C2397, Content!A:A, Content!D:D, "NONE")</f>
        <v>Action</v>
      </c>
    </row>
    <row r="2398" spans="1:5" x14ac:dyDescent="0.3">
      <c r="A2398" s="9">
        <v>10231</v>
      </c>
      <c r="B2398" s="10">
        <v>44621</v>
      </c>
      <c r="C2398" s="9" t="str">
        <v>af4e0c6c</v>
      </c>
      <c r="D2398" s="9" t="str">
        <f>_xlfn.XLOOKUP(C2398, Content!A:A, Content!C:C, "NONE")</f>
        <v>Tamil</v>
      </c>
      <c r="E2398" s="9" t="str">
        <f>_xlfn.XLOOKUP(C2398, Content!A:A, Content!D:D, "NONE")</f>
        <v>Drama</v>
      </c>
    </row>
    <row r="2399" spans="1:5" x14ac:dyDescent="0.3">
      <c r="A2399" s="9">
        <v>10231</v>
      </c>
      <c r="B2399" s="10">
        <v>45047</v>
      </c>
      <c r="C2399" s="9" t="str">
        <v>4130ea10</v>
      </c>
      <c r="D2399" s="9" t="str">
        <f>_xlfn.XLOOKUP(C2399, Content!A:A, Content!C:C, "NONE")</f>
        <v>Kannada</v>
      </c>
      <c r="E2399" s="9" t="str">
        <f>_xlfn.XLOOKUP(C2399, Content!A:A, Content!D:D, "NONE")</f>
        <v>Horror</v>
      </c>
    </row>
    <row r="2400" spans="1:5" x14ac:dyDescent="0.3">
      <c r="A2400" s="9">
        <v>10231</v>
      </c>
      <c r="B2400" s="10">
        <v>45200</v>
      </c>
      <c r="C2400" s="9" t="str">
        <v>872a4423</v>
      </c>
      <c r="D2400" s="9" t="str">
        <f>_xlfn.XLOOKUP(C2400, Content!A:A, Content!C:C, "NONE")</f>
        <v>Hindi</v>
      </c>
      <c r="E2400" s="9" t="str">
        <f>_xlfn.XLOOKUP(C2400, Content!A:A, Content!D:D, "NONE")</f>
        <v>Horror</v>
      </c>
    </row>
    <row r="2401" spans="1:5" x14ac:dyDescent="0.3">
      <c r="A2401" s="9">
        <v>10231</v>
      </c>
      <c r="B2401" s="10">
        <v>44713</v>
      </c>
      <c r="C2401" s="9" t="str">
        <v>fe8686d0</v>
      </c>
      <c r="D2401" s="9" t="str">
        <f>_xlfn.XLOOKUP(C2401, Content!A:A, Content!C:C, "NONE")</f>
        <v>Telugu</v>
      </c>
      <c r="E2401" s="9" t="str">
        <f>_xlfn.XLOOKUP(C2401, Content!A:A, Content!D:D, "NONE")</f>
        <v>Horror</v>
      </c>
    </row>
    <row r="2402" spans="1:5" x14ac:dyDescent="0.3">
      <c r="A2402" s="9">
        <v>10231</v>
      </c>
      <c r="B2402" s="10">
        <v>45413</v>
      </c>
      <c r="C2402" s="9" t="str">
        <v>8ce0be18</v>
      </c>
      <c r="D2402" s="9" t="str">
        <f>_xlfn.XLOOKUP(C2402, Content!A:A, Content!C:C, "NONE")</f>
        <v>Telugu</v>
      </c>
      <c r="E2402" s="9" t="str">
        <f>_xlfn.XLOOKUP(C2402, Content!A:A, Content!D:D, "NONE")</f>
        <v>Horror</v>
      </c>
    </row>
    <row r="2403" spans="1:5" x14ac:dyDescent="0.3">
      <c r="A2403" s="9">
        <v>10231</v>
      </c>
      <c r="B2403" s="10">
        <v>45323</v>
      </c>
      <c r="C2403" s="9" t="str">
        <v>35e41ff6</v>
      </c>
      <c r="D2403" s="9" t="str">
        <f>_xlfn.XLOOKUP(C2403, Content!A:A, Content!C:C, "NONE")</f>
        <v>Telugu</v>
      </c>
      <c r="E2403" s="9" t="str">
        <f>_xlfn.XLOOKUP(C2403, Content!A:A, Content!D:D, "NONE")</f>
        <v>Romance</v>
      </c>
    </row>
    <row r="2404" spans="1:5" x14ac:dyDescent="0.3">
      <c r="A2404" s="9">
        <v>10231</v>
      </c>
      <c r="B2404" s="10">
        <v>44896</v>
      </c>
      <c r="C2404" s="9" t="str">
        <v>74c9ff93</v>
      </c>
      <c r="D2404" s="9" t="str">
        <f>_xlfn.XLOOKUP(C2404, Content!A:A, Content!C:C, "NONE")</f>
        <v>English</v>
      </c>
      <c r="E2404" s="9" t="str">
        <f>_xlfn.XLOOKUP(C2404, Content!A:A, Content!D:D, "NONE")</f>
        <v>Horror</v>
      </c>
    </row>
    <row r="2405" spans="1:5" x14ac:dyDescent="0.3">
      <c r="A2405" s="9">
        <v>10231</v>
      </c>
      <c r="B2405" s="10">
        <v>44682</v>
      </c>
      <c r="C2405" s="9" t="str">
        <v>cc9d9893</v>
      </c>
      <c r="D2405" s="9" t="str">
        <f>_xlfn.XLOOKUP(C2405, Content!A:A, Content!C:C, "NONE")</f>
        <v>Malayalam</v>
      </c>
      <c r="E2405" s="9" t="str">
        <f>_xlfn.XLOOKUP(C2405, Content!A:A, Content!D:D, "NONE")</f>
        <v>Action</v>
      </c>
    </row>
    <row r="2406" spans="1:5" x14ac:dyDescent="0.3">
      <c r="A2406" s="9">
        <v>10231</v>
      </c>
      <c r="B2406" s="10">
        <v>45597</v>
      </c>
      <c r="C2406" s="9" t="str">
        <v>566c44a8</v>
      </c>
      <c r="D2406" s="9" t="str">
        <f>_xlfn.XLOOKUP(C2406, Content!A:A, Content!C:C, "NONE")</f>
        <v>Tamil</v>
      </c>
      <c r="E2406" s="9" t="str">
        <f>_xlfn.XLOOKUP(C2406, Content!A:A, Content!D:D, "NONE")</f>
        <v>Sci-Fi</v>
      </c>
    </row>
    <row r="2407" spans="1:5" x14ac:dyDescent="0.3">
      <c r="A2407" s="9">
        <v>10231</v>
      </c>
      <c r="B2407" s="10">
        <v>45505</v>
      </c>
      <c r="C2407" s="9" t="str">
        <v>34ac25b9</v>
      </c>
      <c r="D2407" s="9" t="str">
        <f>_xlfn.XLOOKUP(C2407, Content!A:A, Content!C:C, "NONE")</f>
        <v>Kannada</v>
      </c>
      <c r="E2407" s="9" t="str">
        <f>_xlfn.XLOOKUP(C2407, Content!A:A, Content!D:D, "NONE")</f>
        <v>Documentary</v>
      </c>
    </row>
    <row r="2408" spans="1:5" x14ac:dyDescent="0.3">
      <c r="A2408" s="9">
        <v>10232</v>
      </c>
      <c r="B2408" s="10">
        <v>44562</v>
      </c>
      <c r="C2408" s="9" t="str">
        <v>fe99e0ba</v>
      </c>
      <c r="D2408" s="9" t="str">
        <f>_xlfn.XLOOKUP(C2408, Content!A:A, Content!C:C, "NONE")</f>
        <v>English</v>
      </c>
      <c r="E2408" s="9" t="str">
        <f>_xlfn.XLOOKUP(C2408, Content!A:A, Content!D:D, "NONE")</f>
        <v>Horror</v>
      </c>
    </row>
    <row r="2409" spans="1:5" x14ac:dyDescent="0.3">
      <c r="A2409" s="9">
        <v>10232</v>
      </c>
      <c r="B2409" s="10">
        <v>45261</v>
      </c>
      <c r="C2409" s="9" t="str">
        <v>a48a202b</v>
      </c>
      <c r="D2409" s="9" t="str">
        <f>_xlfn.XLOOKUP(C2409, Content!A:A, Content!C:C, "NONE")</f>
        <v>Telugu</v>
      </c>
      <c r="E2409" s="9" t="str">
        <f>_xlfn.XLOOKUP(C2409, Content!A:A, Content!D:D, "NONE")</f>
        <v>Drama</v>
      </c>
    </row>
    <row r="2410" spans="1:5" x14ac:dyDescent="0.3">
      <c r="A2410" s="9">
        <v>10232</v>
      </c>
      <c r="B2410" s="10">
        <v>45292</v>
      </c>
      <c r="C2410" s="9" t="str">
        <v>9c8c4c67</v>
      </c>
      <c r="D2410" s="9" t="str">
        <f>_xlfn.XLOOKUP(C2410, Content!A:A, Content!C:C, "NONE")</f>
        <v>English</v>
      </c>
      <c r="E2410" s="9" t="str">
        <f>_xlfn.XLOOKUP(C2410, Content!A:A, Content!D:D, "NONE")</f>
        <v>Horror</v>
      </c>
    </row>
    <row r="2411" spans="1:5" x14ac:dyDescent="0.3">
      <c r="A2411" s="9">
        <v>10232</v>
      </c>
      <c r="B2411" s="10">
        <v>44774</v>
      </c>
      <c r="C2411" s="9" t="str">
        <v>b72e97f6</v>
      </c>
      <c r="D2411" s="9" t="str">
        <f>_xlfn.XLOOKUP(C2411, Content!A:A, Content!C:C, "NONE")</f>
        <v>Hindi</v>
      </c>
      <c r="E2411" s="9" t="str">
        <f>_xlfn.XLOOKUP(C2411, Content!A:A, Content!D:D, "NONE")</f>
        <v>Action</v>
      </c>
    </row>
    <row r="2412" spans="1:5" x14ac:dyDescent="0.3">
      <c r="A2412" s="9">
        <v>10232</v>
      </c>
      <c r="B2412" s="10">
        <v>45078</v>
      </c>
      <c r="C2412" s="9" t="str">
        <v>420e1019</v>
      </c>
      <c r="D2412" s="9" t="str">
        <f>_xlfn.XLOOKUP(C2412, Content!A:A, Content!C:C, "NONE")</f>
        <v>Tamil</v>
      </c>
      <c r="E2412" s="9" t="str">
        <f>_xlfn.XLOOKUP(C2412, Content!A:A, Content!D:D, "NONE")</f>
        <v>Action</v>
      </c>
    </row>
    <row r="2413" spans="1:5" x14ac:dyDescent="0.3">
      <c r="A2413" s="9">
        <v>10233</v>
      </c>
      <c r="B2413" s="10">
        <v>45323</v>
      </c>
      <c r="C2413" s="9" t="str">
        <v>7bc7f2c7</v>
      </c>
      <c r="D2413" s="9" t="str">
        <f>_xlfn.XLOOKUP(C2413, Content!A:A, Content!C:C, "NONE")</f>
        <v>Tamil</v>
      </c>
      <c r="E2413" s="9" t="str">
        <f>_xlfn.XLOOKUP(C2413, Content!A:A, Content!D:D, "NONE")</f>
        <v>Drama</v>
      </c>
    </row>
    <row r="2414" spans="1:5" x14ac:dyDescent="0.3">
      <c r="A2414" s="9">
        <v>10233</v>
      </c>
      <c r="B2414" s="10">
        <v>45200</v>
      </c>
      <c r="C2414" s="9" t="str">
        <v>a4c168f1</v>
      </c>
      <c r="D2414" s="9" t="str">
        <f>_xlfn.XLOOKUP(C2414, Content!A:A, Content!C:C, "NONE")</f>
        <v>Telugu</v>
      </c>
      <c r="E2414" s="9" t="str">
        <f>_xlfn.XLOOKUP(C2414, Content!A:A, Content!D:D, "NONE")</f>
        <v>Drama</v>
      </c>
    </row>
    <row r="2415" spans="1:5" x14ac:dyDescent="0.3">
      <c r="A2415" s="9">
        <v>10233</v>
      </c>
      <c r="B2415" s="10">
        <v>45170</v>
      </c>
      <c r="C2415" s="9" t="str">
        <v>1b7fe76a</v>
      </c>
      <c r="D2415" s="9" t="str">
        <f>_xlfn.XLOOKUP(C2415, Content!A:A, Content!C:C, "NONE")</f>
        <v>Kannada</v>
      </c>
      <c r="E2415" s="9" t="str">
        <f>_xlfn.XLOOKUP(C2415, Content!A:A, Content!D:D, "NONE")</f>
        <v>Thriller</v>
      </c>
    </row>
    <row r="2416" spans="1:5" x14ac:dyDescent="0.3">
      <c r="A2416" s="9">
        <v>10233</v>
      </c>
      <c r="B2416" s="10">
        <v>44896</v>
      </c>
      <c r="C2416" s="9" t="str">
        <v>f83fb848</v>
      </c>
      <c r="D2416" s="9" t="str">
        <f>_xlfn.XLOOKUP(C2416, Content!A:A, Content!C:C, "NONE")</f>
        <v>Malayalam</v>
      </c>
      <c r="E2416" s="9" t="str">
        <f>_xlfn.XLOOKUP(C2416, Content!A:A, Content!D:D, "NONE")</f>
        <v>Sci-Fi</v>
      </c>
    </row>
    <row r="2417" spans="1:5" x14ac:dyDescent="0.3">
      <c r="A2417" s="9">
        <v>10233</v>
      </c>
      <c r="B2417" s="10">
        <v>44986</v>
      </c>
      <c r="C2417" s="9" t="str">
        <v>577b4107</v>
      </c>
      <c r="D2417" s="9" t="str">
        <f>_xlfn.XLOOKUP(C2417, Content!A:A, Content!C:C, "NONE")</f>
        <v>Malayalam</v>
      </c>
      <c r="E2417" s="9" t="str">
        <f>_xlfn.XLOOKUP(C2417, Content!A:A, Content!D:D, "NONE")</f>
        <v>Sci-Fi</v>
      </c>
    </row>
    <row r="2418" spans="1:5" x14ac:dyDescent="0.3">
      <c r="A2418" s="9">
        <v>10233</v>
      </c>
      <c r="B2418" s="10">
        <v>45536</v>
      </c>
      <c r="C2418" s="9" t="str">
        <v>2fa395f5</v>
      </c>
      <c r="D2418" s="9" t="str">
        <f>_xlfn.XLOOKUP(C2418, Content!A:A, Content!C:C, "NONE")</f>
        <v>Telugu</v>
      </c>
      <c r="E2418" s="9" t="str">
        <f>_xlfn.XLOOKUP(C2418, Content!A:A, Content!D:D, "NONE")</f>
        <v>Action</v>
      </c>
    </row>
    <row r="2419" spans="1:5" x14ac:dyDescent="0.3">
      <c r="A2419" s="9">
        <v>10233</v>
      </c>
      <c r="B2419" s="10">
        <v>45261</v>
      </c>
      <c r="C2419" s="9" t="str">
        <v>f82d44ce</v>
      </c>
      <c r="D2419" s="9" t="str">
        <f>_xlfn.XLOOKUP(C2419, Content!A:A, Content!C:C, "NONE")</f>
        <v>Telugu</v>
      </c>
      <c r="E2419" s="9" t="str">
        <f>_xlfn.XLOOKUP(C2419, Content!A:A, Content!D:D, "NONE")</f>
        <v>Sci-Fi</v>
      </c>
    </row>
    <row r="2420" spans="1:5" x14ac:dyDescent="0.3">
      <c r="A2420" s="9">
        <v>10233</v>
      </c>
      <c r="B2420" s="10">
        <v>45627</v>
      </c>
      <c r="C2420" s="9" t="str">
        <v>b06fbc58</v>
      </c>
      <c r="D2420" s="9" t="str">
        <f>_xlfn.XLOOKUP(C2420, Content!A:A, Content!C:C, "NONE")</f>
        <v>Telugu</v>
      </c>
      <c r="E2420" s="9" t="str">
        <f>_xlfn.XLOOKUP(C2420, Content!A:A, Content!D:D, "NONE")</f>
        <v>Horror</v>
      </c>
    </row>
    <row r="2421" spans="1:5" x14ac:dyDescent="0.3">
      <c r="A2421" s="9">
        <v>10233</v>
      </c>
      <c r="B2421" s="10">
        <v>45108</v>
      </c>
      <c r="C2421" s="9" t="str">
        <v>9544ce3b</v>
      </c>
      <c r="D2421" s="9" t="str">
        <f>_xlfn.XLOOKUP(C2421, Content!A:A, Content!C:C, "NONE")</f>
        <v>English</v>
      </c>
      <c r="E2421" s="9" t="str">
        <f>_xlfn.XLOOKUP(C2421, Content!A:A, Content!D:D, "NONE")</f>
        <v>Horror</v>
      </c>
    </row>
    <row r="2422" spans="1:5" x14ac:dyDescent="0.3">
      <c r="A2422" s="9">
        <v>10233</v>
      </c>
      <c r="B2422" s="10">
        <v>44774</v>
      </c>
      <c r="C2422" s="9" t="str">
        <v>b72e97f6</v>
      </c>
      <c r="D2422" s="9" t="str">
        <f>_xlfn.XLOOKUP(C2422, Content!A:A, Content!C:C, "NONE")</f>
        <v>Hindi</v>
      </c>
      <c r="E2422" s="9" t="str">
        <f>_xlfn.XLOOKUP(C2422, Content!A:A, Content!D:D, "NONE")</f>
        <v>Action</v>
      </c>
    </row>
    <row r="2423" spans="1:5" x14ac:dyDescent="0.3">
      <c r="A2423" s="9">
        <v>10233</v>
      </c>
      <c r="B2423" s="10">
        <v>45474</v>
      </c>
      <c r="C2423" s="9" t="str">
        <v>a48a202b</v>
      </c>
      <c r="D2423" s="9" t="str">
        <f>_xlfn.XLOOKUP(C2423, Content!A:A, Content!C:C, "NONE")</f>
        <v>Telugu</v>
      </c>
      <c r="E2423" s="9" t="str">
        <f>_xlfn.XLOOKUP(C2423, Content!A:A, Content!D:D, "NONE")</f>
        <v>Drama</v>
      </c>
    </row>
    <row r="2424" spans="1:5" x14ac:dyDescent="0.3">
      <c r="A2424" s="9">
        <v>10233</v>
      </c>
      <c r="B2424" s="10">
        <v>45017</v>
      </c>
      <c r="C2424" s="9" t="str">
        <v>5833d4f3</v>
      </c>
      <c r="D2424" s="9" t="str">
        <f>_xlfn.XLOOKUP(C2424, Content!A:A, Content!C:C, "NONE")</f>
        <v>Malayalam</v>
      </c>
      <c r="E2424" s="9" t="str">
        <f>_xlfn.XLOOKUP(C2424, Content!A:A, Content!D:D, "NONE")</f>
        <v>Horror</v>
      </c>
    </row>
    <row r="2425" spans="1:5" x14ac:dyDescent="0.3">
      <c r="A2425" s="9">
        <v>10233</v>
      </c>
      <c r="B2425" s="10">
        <v>45323</v>
      </c>
      <c r="C2425" s="9" t="str">
        <v>07976026</v>
      </c>
      <c r="D2425" s="9" t="str">
        <f>_xlfn.XLOOKUP(C2425, Content!A:A, Content!C:C, "NONE")</f>
        <v>Malayalam</v>
      </c>
      <c r="E2425" s="9" t="str">
        <f>_xlfn.XLOOKUP(C2425, Content!A:A, Content!D:D, "NONE")</f>
        <v>Drama</v>
      </c>
    </row>
    <row r="2426" spans="1:5" x14ac:dyDescent="0.3">
      <c r="A2426" s="9">
        <v>10233</v>
      </c>
      <c r="B2426" s="10">
        <v>44743</v>
      </c>
      <c r="C2426" s="9" t="str">
        <v>7fc77e90</v>
      </c>
      <c r="D2426" s="9" t="str">
        <f>_xlfn.XLOOKUP(C2426, Content!A:A, Content!C:C, "NONE")</f>
        <v>Malayalam</v>
      </c>
      <c r="E2426" s="9" t="str">
        <f>_xlfn.XLOOKUP(C2426, Content!A:A, Content!D:D, "NONE")</f>
        <v>Romance</v>
      </c>
    </row>
    <row r="2427" spans="1:5" x14ac:dyDescent="0.3">
      <c r="A2427" s="9">
        <v>10234</v>
      </c>
      <c r="B2427" s="10">
        <v>44743</v>
      </c>
      <c r="C2427" s="9" t="str">
        <v>9787b7de</v>
      </c>
      <c r="D2427" s="9" t="str">
        <f>_xlfn.XLOOKUP(C2427, Content!A:A, Content!C:C, "NONE")</f>
        <v>Tamil</v>
      </c>
      <c r="E2427" s="9" t="str">
        <f>_xlfn.XLOOKUP(C2427, Content!A:A, Content!D:D, "NONE")</f>
        <v>Documentary</v>
      </c>
    </row>
    <row r="2428" spans="1:5" x14ac:dyDescent="0.3">
      <c r="A2428" s="9">
        <v>10234</v>
      </c>
      <c r="B2428" s="10">
        <v>44593</v>
      </c>
      <c r="C2428" s="9" t="str">
        <v>c9f9dfdb</v>
      </c>
      <c r="D2428" s="9" t="str">
        <f>_xlfn.XLOOKUP(C2428, Content!A:A, Content!C:C, "NONE")</f>
        <v>Kannada</v>
      </c>
      <c r="E2428" s="9" t="str">
        <f>_xlfn.XLOOKUP(C2428, Content!A:A, Content!D:D, "NONE")</f>
        <v>Horror</v>
      </c>
    </row>
    <row r="2429" spans="1:5" x14ac:dyDescent="0.3">
      <c r="A2429" s="9">
        <v>10234</v>
      </c>
      <c r="B2429" s="10">
        <v>45108</v>
      </c>
      <c r="C2429" s="9" t="str">
        <v>459528e0</v>
      </c>
      <c r="D2429" s="9" t="str">
        <f>_xlfn.XLOOKUP(C2429, Content!A:A, Content!C:C, "NONE")</f>
        <v>English</v>
      </c>
      <c r="E2429" s="9" t="str">
        <f>_xlfn.XLOOKUP(C2429, Content!A:A, Content!D:D, "NONE")</f>
        <v>Documentary</v>
      </c>
    </row>
    <row r="2430" spans="1:5" x14ac:dyDescent="0.3">
      <c r="A2430" s="9">
        <v>10234</v>
      </c>
      <c r="B2430" s="10">
        <v>45292</v>
      </c>
      <c r="C2430" s="9" t="str">
        <v>c1fb785c</v>
      </c>
      <c r="D2430" s="9" t="str">
        <f>_xlfn.XLOOKUP(C2430, Content!A:A, Content!C:C, "NONE")</f>
        <v>Malayalam</v>
      </c>
      <c r="E2430" s="9" t="str">
        <f>_xlfn.XLOOKUP(C2430, Content!A:A, Content!D:D, "NONE")</f>
        <v>Action</v>
      </c>
    </row>
    <row r="2431" spans="1:5" x14ac:dyDescent="0.3">
      <c r="A2431" s="9">
        <v>10234</v>
      </c>
      <c r="B2431" s="10">
        <v>44805</v>
      </c>
      <c r="C2431" s="9" t="str">
        <v>e2949854</v>
      </c>
      <c r="D2431" s="9" t="str">
        <f>_xlfn.XLOOKUP(C2431, Content!A:A, Content!C:C, "NONE")</f>
        <v>Malayalam</v>
      </c>
      <c r="E2431" s="9" t="str">
        <f>_xlfn.XLOOKUP(C2431, Content!A:A, Content!D:D, "NONE")</f>
        <v>Documentary</v>
      </c>
    </row>
    <row r="2432" spans="1:5" x14ac:dyDescent="0.3">
      <c r="A2432" s="9">
        <v>10234</v>
      </c>
      <c r="B2432" s="10">
        <v>45017</v>
      </c>
      <c r="C2432" s="9" t="str">
        <v>8ce0be18</v>
      </c>
      <c r="D2432" s="9" t="str">
        <f>_xlfn.XLOOKUP(C2432, Content!A:A, Content!C:C, "NONE")</f>
        <v>Telugu</v>
      </c>
      <c r="E2432" s="9" t="str">
        <f>_xlfn.XLOOKUP(C2432, Content!A:A, Content!D:D, "NONE")</f>
        <v>Horror</v>
      </c>
    </row>
    <row r="2433" spans="1:5" x14ac:dyDescent="0.3">
      <c r="A2433" s="9">
        <v>10234</v>
      </c>
      <c r="B2433" s="10">
        <v>44866</v>
      </c>
      <c r="C2433" s="9" t="str">
        <v>420e1019</v>
      </c>
      <c r="D2433" s="9" t="str">
        <f>_xlfn.XLOOKUP(C2433, Content!A:A, Content!C:C, "NONE")</f>
        <v>Tamil</v>
      </c>
      <c r="E2433" s="9" t="str">
        <f>_xlfn.XLOOKUP(C2433, Content!A:A, Content!D:D, "NONE")</f>
        <v>Action</v>
      </c>
    </row>
    <row r="2434" spans="1:5" x14ac:dyDescent="0.3">
      <c r="A2434" s="9">
        <v>10235</v>
      </c>
      <c r="B2434" s="10">
        <v>44866</v>
      </c>
      <c r="C2434" s="9" t="str">
        <v>566c44a8</v>
      </c>
      <c r="D2434" s="9" t="str">
        <f>_xlfn.XLOOKUP(C2434, Content!A:A, Content!C:C, "NONE")</f>
        <v>Tamil</v>
      </c>
      <c r="E2434" s="9" t="str">
        <f>_xlfn.XLOOKUP(C2434, Content!A:A, Content!D:D, "NONE")</f>
        <v>Sci-Fi</v>
      </c>
    </row>
    <row r="2435" spans="1:5" x14ac:dyDescent="0.3">
      <c r="A2435" s="9">
        <v>10235</v>
      </c>
      <c r="B2435" s="10">
        <v>45078</v>
      </c>
      <c r="C2435" s="9" t="str">
        <v>3abe3a47</v>
      </c>
      <c r="D2435" s="9" t="str">
        <f>_xlfn.XLOOKUP(C2435, Content!A:A, Content!C:C, "NONE")</f>
        <v>English</v>
      </c>
      <c r="E2435" s="9" t="str">
        <f>_xlfn.XLOOKUP(C2435, Content!A:A, Content!D:D, "NONE")</f>
        <v>Romance</v>
      </c>
    </row>
    <row r="2436" spans="1:5" x14ac:dyDescent="0.3">
      <c r="A2436" s="9">
        <v>10235</v>
      </c>
      <c r="B2436" s="10">
        <v>45108</v>
      </c>
      <c r="C2436" s="9" t="str">
        <v>6d9b457c</v>
      </c>
      <c r="D2436" s="9" t="str">
        <f>_xlfn.XLOOKUP(C2436, Content!A:A, Content!C:C, "NONE")</f>
        <v>English</v>
      </c>
      <c r="E2436" s="9" t="str">
        <f>_xlfn.XLOOKUP(C2436, Content!A:A, Content!D:D, "NONE")</f>
        <v>Thriller</v>
      </c>
    </row>
    <row r="2437" spans="1:5" x14ac:dyDescent="0.3">
      <c r="A2437" s="9">
        <v>10235</v>
      </c>
      <c r="B2437" s="10">
        <v>44774</v>
      </c>
      <c r="C2437" s="9" t="str">
        <v>c1fb785c</v>
      </c>
      <c r="D2437" s="9" t="str">
        <f>_xlfn.XLOOKUP(C2437, Content!A:A, Content!C:C, "NONE")</f>
        <v>Malayalam</v>
      </c>
      <c r="E2437" s="9" t="str">
        <f>_xlfn.XLOOKUP(C2437, Content!A:A, Content!D:D, "NONE")</f>
        <v>Action</v>
      </c>
    </row>
    <row r="2438" spans="1:5" x14ac:dyDescent="0.3">
      <c r="A2438" s="9">
        <v>10235</v>
      </c>
      <c r="B2438" s="10">
        <v>44562</v>
      </c>
      <c r="C2438" s="9" t="str">
        <v>92becfc7</v>
      </c>
      <c r="D2438" s="9" t="str">
        <f>_xlfn.XLOOKUP(C2438, Content!A:A, Content!C:C, "NONE")</f>
        <v>Hindi</v>
      </c>
      <c r="E2438" s="9" t="str">
        <f>_xlfn.XLOOKUP(C2438, Content!A:A, Content!D:D, "NONE")</f>
        <v>Sci-Fi</v>
      </c>
    </row>
    <row r="2439" spans="1:5" x14ac:dyDescent="0.3">
      <c r="A2439" s="9">
        <v>10235</v>
      </c>
      <c r="B2439" s="10">
        <v>44986</v>
      </c>
      <c r="C2439" s="9" t="str">
        <v>2aac9072</v>
      </c>
      <c r="D2439" s="9" t="str">
        <f>_xlfn.XLOOKUP(C2439, Content!A:A, Content!C:C, "NONE")</f>
        <v>English</v>
      </c>
      <c r="E2439" s="9" t="str">
        <f>_xlfn.XLOOKUP(C2439, Content!A:A, Content!D:D, "NONE")</f>
        <v>Comedy</v>
      </c>
    </row>
    <row r="2440" spans="1:5" x14ac:dyDescent="0.3">
      <c r="A2440" s="9">
        <v>10235</v>
      </c>
      <c r="B2440" s="10">
        <v>44774</v>
      </c>
      <c r="C2440" s="9" t="str">
        <v>a48a202b</v>
      </c>
      <c r="D2440" s="9" t="str">
        <f>_xlfn.XLOOKUP(C2440, Content!A:A, Content!C:C, "NONE")</f>
        <v>Telugu</v>
      </c>
      <c r="E2440" s="9" t="str">
        <f>_xlfn.XLOOKUP(C2440, Content!A:A, Content!D:D, "NONE")</f>
        <v>Drama</v>
      </c>
    </row>
    <row r="2441" spans="1:5" x14ac:dyDescent="0.3">
      <c r="A2441" s="9">
        <v>10235</v>
      </c>
      <c r="B2441" s="10">
        <v>45170</v>
      </c>
      <c r="C2441" s="9" t="str">
        <v>7fd28e87</v>
      </c>
      <c r="D2441" s="9" t="str">
        <f>_xlfn.XLOOKUP(C2441, Content!A:A, Content!C:C, "NONE")</f>
        <v>Malayalam</v>
      </c>
      <c r="E2441" s="9" t="str">
        <f>_xlfn.XLOOKUP(C2441, Content!A:A, Content!D:D, "NONE")</f>
        <v>Romance</v>
      </c>
    </row>
    <row r="2442" spans="1:5" x14ac:dyDescent="0.3">
      <c r="A2442" s="9">
        <v>10235</v>
      </c>
      <c r="B2442" s="10">
        <v>45383</v>
      </c>
      <c r="C2442" s="9" t="str">
        <v>40e9137d</v>
      </c>
      <c r="D2442" s="9" t="str">
        <f>_xlfn.XLOOKUP(C2442, Content!A:A, Content!C:C, "NONE")</f>
        <v>Telugu</v>
      </c>
      <c r="E2442" s="9" t="str">
        <f>_xlfn.XLOOKUP(C2442, Content!A:A, Content!D:D, "NONE")</f>
        <v>Sci-Fi</v>
      </c>
    </row>
    <row r="2443" spans="1:5" x14ac:dyDescent="0.3">
      <c r="A2443" s="9">
        <v>10235</v>
      </c>
      <c r="B2443" s="10">
        <v>45139</v>
      </c>
      <c r="C2443" s="9" t="str">
        <v>2e190b5a</v>
      </c>
      <c r="D2443" s="9" t="str">
        <f>_xlfn.XLOOKUP(C2443, Content!A:A, Content!C:C, "NONE")</f>
        <v>Tamil</v>
      </c>
      <c r="E2443" s="9" t="str">
        <f>_xlfn.XLOOKUP(C2443, Content!A:A, Content!D:D, "NONE")</f>
        <v>Drama</v>
      </c>
    </row>
    <row r="2444" spans="1:5" x14ac:dyDescent="0.3">
      <c r="A2444" s="9">
        <v>10236</v>
      </c>
      <c r="B2444" s="10">
        <v>45413</v>
      </c>
      <c r="C2444" s="9" t="str">
        <v>e0abb092</v>
      </c>
      <c r="D2444" s="9" t="str">
        <f>_xlfn.XLOOKUP(C2444, Content!A:A, Content!C:C, "NONE")</f>
        <v>Malayalam</v>
      </c>
      <c r="E2444" s="9" t="str">
        <f>_xlfn.XLOOKUP(C2444, Content!A:A, Content!D:D, "NONE")</f>
        <v>Documentary</v>
      </c>
    </row>
    <row r="2445" spans="1:5" x14ac:dyDescent="0.3">
      <c r="A2445" s="9">
        <v>10236</v>
      </c>
      <c r="B2445" s="10">
        <v>45261</v>
      </c>
      <c r="C2445" s="9" t="str">
        <v>c9f9dfdb</v>
      </c>
      <c r="D2445" s="9" t="str">
        <f>_xlfn.XLOOKUP(C2445, Content!A:A, Content!C:C, "NONE")</f>
        <v>Kannada</v>
      </c>
      <c r="E2445" s="9" t="str">
        <f>_xlfn.XLOOKUP(C2445, Content!A:A, Content!D:D, "NONE")</f>
        <v>Horror</v>
      </c>
    </row>
    <row r="2446" spans="1:5" x14ac:dyDescent="0.3">
      <c r="A2446" s="9">
        <v>10236</v>
      </c>
      <c r="B2446" s="10">
        <v>44682</v>
      </c>
      <c r="C2446" s="9" t="str">
        <v>f72d44e6</v>
      </c>
      <c r="D2446" s="9" t="str">
        <f>_xlfn.XLOOKUP(C2446, Content!A:A, Content!C:C, "NONE")</f>
        <v>Malayalam</v>
      </c>
      <c r="E2446" s="9" t="str">
        <f>_xlfn.XLOOKUP(C2446, Content!A:A, Content!D:D, "NONE")</f>
        <v>Horror</v>
      </c>
    </row>
    <row r="2447" spans="1:5" x14ac:dyDescent="0.3">
      <c r="A2447" s="9">
        <v>10236</v>
      </c>
      <c r="B2447" s="10">
        <v>44927</v>
      </c>
      <c r="C2447" s="9" t="str">
        <v>9452bf77</v>
      </c>
      <c r="D2447" s="9" t="str">
        <f>_xlfn.XLOOKUP(C2447, Content!A:A, Content!C:C, "NONE")</f>
        <v>English</v>
      </c>
      <c r="E2447" s="9" t="str">
        <f>_xlfn.XLOOKUP(C2447, Content!A:A, Content!D:D, "NONE")</f>
        <v>Horror</v>
      </c>
    </row>
    <row r="2448" spans="1:5" x14ac:dyDescent="0.3">
      <c r="A2448" s="9">
        <v>10236</v>
      </c>
      <c r="B2448" s="10">
        <v>44562</v>
      </c>
      <c r="C2448" s="9" t="str">
        <v>ae026103</v>
      </c>
      <c r="D2448" s="9" t="str">
        <f>_xlfn.XLOOKUP(C2448, Content!A:A, Content!C:C, "NONE")</f>
        <v>Kannada</v>
      </c>
      <c r="E2448" s="9" t="str">
        <f>_xlfn.XLOOKUP(C2448, Content!A:A, Content!D:D, "NONE")</f>
        <v>Comedy</v>
      </c>
    </row>
    <row r="2449" spans="1:5" x14ac:dyDescent="0.3">
      <c r="A2449" s="9">
        <v>10236</v>
      </c>
      <c r="B2449" s="10">
        <v>44562</v>
      </c>
      <c r="C2449" s="9" t="str">
        <v>921da29a</v>
      </c>
      <c r="D2449" s="9" t="str">
        <f>_xlfn.XLOOKUP(C2449, Content!A:A, Content!C:C, "NONE")</f>
        <v>English</v>
      </c>
      <c r="E2449" s="9" t="str">
        <f>_xlfn.XLOOKUP(C2449, Content!A:A, Content!D:D, "NONE")</f>
        <v>Horror</v>
      </c>
    </row>
    <row r="2450" spans="1:5" x14ac:dyDescent="0.3">
      <c r="A2450" s="9">
        <v>10236</v>
      </c>
      <c r="B2450" s="10">
        <v>45505</v>
      </c>
      <c r="C2450" s="9" t="str">
        <v>b9f74c1c</v>
      </c>
      <c r="D2450" s="9" t="str">
        <f>_xlfn.XLOOKUP(C2450, Content!A:A, Content!C:C, "NONE")</f>
        <v>Malayalam</v>
      </c>
      <c r="E2450" s="9" t="str">
        <f>_xlfn.XLOOKUP(C2450, Content!A:A, Content!D:D, "NONE")</f>
        <v>Comedy</v>
      </c>
    </row>
    <row r="2451" spans="1:5" x14ac:dyDescent="0.3">
      <c r="A2451" s="9">
        <v>10236</v>
      </c>
      <c r="B2451" s="10">
        <v>45231</v>
      </c>
      <c r="C2451" s="9" t="str">
        <v>ed012678</v>
      </c>
      <c r="D2451" s="9" t="str">
        <f>_xlfn.XLOOKUP(C2451, Content!A:A, Content!C:C, "NONE")</f>
        <v>Telugu</v>
      </c>
      <c r="E2451" s="9" t="str">
        <f>_xlfn.XLOOKUP(C2451, Content!A:A, Content!D:D, "NONE")</f>
        <v>Thriller</v>
      </c>
    </row>
    <row r="2452" spans="1:5" x14ac:dyDescent="0.3">
      <c r="A2452" s="9">
        <v>10236</v>
      </c>
      <c r="B2452" s="10">
        <v>45566</v>
      </c>
      <c r="C2452" s="9" t="str">
        <v>5b93d799</v>
      </c>
      <c r="D2452" s="9" t="str">
        <f>_xlfn.XLOOKUP(C2452, Content!A:A, Content!C:C, "NONE")</f>
        <v>English</v>
      </c>
      <c r="E2452" s="9" t="str">
        <f>_xlfn.XLOOKUP(C2452, Content!A:A, Content!D:D, "NONE")</f>
        <v>Drama</v>
      </c>
    </row>
    <row r="2453" spans="1:5" x14ac:dyDescent="0.3">
      <c r="A2453" s="9">
        <v>10236</v>
      </c>
      <c r="B2453" s="10">
        <v>45474</v>
      </c>
      <c r="C2453" s="9" t="str">
        <v>2aac9072</v>
      </c>
      <c r="D2453" s="9" t="str">
        <f>_xlfn.XLOOKUP(C2453, Content!A:A, Content!C:C, "NONE")</f>
        <v>English</v>
      </c>
      <c r="E2453" s="9" t="str">
        <f>_xlfn.XLOOKUP(C2453, Content!A:A, Content!D:D, "NONE")</f>
        <v>Comedy</v>
      </c>
    </row>
    <row r="2454" spans="1:5" x14ac:dyDescent="0.3">
      <c r="A2454" s="9">
        <v>10236</v>
      </c>
      <c r="B2454" s="10">
        <v>45627</v>
      </c>
      <c r="C2454" s="9" t="str">
        <v>b06fbc58</v>
      </c>
      <c r="D2454" s="9" t="str">
        <f>_xlfn.XLOOKUP(C2454, Content!A:A, Content!C:C, "NONE")</f>
        <v>Telugu</v>
      </c>
      <c r="E2454" s="9" t="str">
        <f>_xlfn.XLOOKUP(C2454, Content!A:A, Content!D:D, "NONE")</f>
        <v>Horror</v>
      </c>
    </row>
    <row r="2455" spans="1:5" x14ac:dyDescent="0.3">
      <c r="A2455" s="9">
        <v>10237</v>
      </c>
      <c r="B2455" s="10">
        <v>44743</v>
      </c>
      <c r="C2455" s="9" t="str">
        <v>7495495f</v>
      </c>
      <c r="D2455" s="9" t="str">
        <f>_xlfn.XLOOKUP(C2455, Content!A:A, Content!C:C, "NONE")</f>
        <v>Malayalam</v>
      </c>
      <c r="E2455" s="9" t="str">
        <f>_xlfn.XLOOKUP(C2455, Content!A:A, Content!D:D, "NONE")</f>
        <v>Horror</v>
      </c>
    </row>
    <row r="2456" spans="1:5" x14ac:dyDescent="0.3">
      <c r="A2456" s="9">
        <v>10237</v>
      </c>
      <c r="B2456" s="10">
        <v>45474</v>
      </c>
      <c r="C2456" s="9" t="str">
        <v>6148f50b</v>
      </c>
      <c r="D2456" s="9" t="str">
        <f>_xlfn.XLOOKUP(C2456, Content!A:A, Content!C:C, "NONE")</f>
        <v>Tamil</v>
      </c>
      <c r="E2456" s="9" t="str">
        <f>_xlfn.XLOOKUP(C2456, Content!A:A, Content!D:D, "NONE")</f>
        <v>Comedy</v>
      </c>
    </row>
    <row r="2457" spans="1:5" x14ac:dyDescent="0.3">
      <c r="A2457" s="9">
        <v>10237</v>
      </c>
      <c r="B2457" s="10">
        <v>45413</v>
      </c>
      <c r="C2457" s="9" t="str">
        <v>ae026103</v>
      </c>
      <c r="D2457" s="9" t="str">
        <f>_xlfn.XLOOKUP(C2457, Content!A:A, Content!C:C, "NONE")</f>
        <v>Kannada</v>
      </c>
      <c r="E2457" s="9" t="str">
        <f>_xlfn.XLOOKUP(C2457, Content!A:A, Content!D:D, "NONE")</f>
        <v>Comedy</v>
      </c>
    </row>
    <row r="2458" spans="1:5" x14ac:dyDescent="0.3">
      <c r="A2458" s="9">
        <v>10237</v>
      </c>
      <c r="B2458" s="10">
        <v>44593</v>
      </c>
      <c r="C2458" s="9" t="str">
        <v>c9f9dfdb</v>
      </c>
      <c r="D2458" s="9" t="str">
        <f>_xlfn.XLOOKUP(C2458, Content!A:A, Content!C:C, "NONE")</f>
        <v>Kannada</v>
      </c>
      <c r="E2458" s="9" t="str">
        <f>_xlfn.XLOOKUP(C2458, Content!A:A, Content!D:D, "NONE")</f>
        <v>Horror</v>
      </c>
    </row>
    <row r="2459" spans="1:5" x14ac:dyDescent="0.3">
      <c r="A2459" s="9">
        <v>10237</v>
      </c>
      <c r="B2459" s="10">
        <v>44958</v>
      </c>
      <c r="C2459" s="9" t="str">
        <v>39c8c16a</v>
      </c>
      <c r="D2459" s="9" t="str">
        <f>_xlfn.XLOOKUP(C2459, Content!A:A, Content!C:C, "NONE")</f>
        <v>Malayalam</v>
      </c>
      <c r="E2459" s="9" t="str">
        <f>_xlfn.XLOOKUP(C2459, Content!A:A, Content!D:D, "NONE")</f>
        <v>Drama</v>
      </c>
    </row>
    <row r="2460" spans="1:5" x14ac:dyDescent="0.3">
      <c r="A2460" s="9">
        <v>10237</v>
      </c>
      <c r="B2460" s="10">
        <v>44682</v>
      </c>
      <c r="C2460" s="9" t="str">
        <v>10101146</v>
      </c>
      <c r="D2460" s="9" t="str">
        <f>_xlfn.XLOOKUP(C2460, Content!A:A, Content!C:C, "NONE")</f>
        <v>Telugu</v>
      </c>
      <c r="E2460" s="9" t="str">
        <f>_xlfn.XLOOKUP(C2460, Content!A:A, Content!D:D, "NONE")</f>
        <v>Comedy</v>
      </c>
    </row>
    <row r="2461" spans="1:5" x14ac:dyDescent="0.3">
      <c r="A2461" s="9">
        <v>10237</v>
      </c>
      <c r="B2461" s="10">
        <v>45017</v>
      </c>
      <c r="C2461" s="9" t="str">
        <v>19351768</v>
      </c>
      <c r="D2461" s="9" t="str">
        <f>_xlfn.XLOOKUP(C2461, Content!A:A, Content!C:C, "NONE")</f>
        <v>Malayalam</v>
      </c>
      <c r="E2461" s="9" t="str">
        <f>_xlfn.XLOOKUP(C2461, Content!A:A, Content!D:D, "NONE")</f>
        <v>Thriller</v>
      </c>
    </row>
    <row r="2462" spans="1:5" x14ac:dyDescent="0.3">
      <c r="A2462" s="9">
        <v>10237</v>
      </c>
      <c r="B2462" s="10">
        <v>45597</v>
      </c>
      <c r="C2462" s="9" t="str">
        <v>586db896</v>
      </c>
      <c r="D2462" s="9" t="str">
        <f>_xlfn.XLOOKUP(C2462, Content!A:A, Content!C:C, "NONE")</f>
        <v>Tamil</v>
      </c>
      <c r="E2462" s="9" t="str">
        <f>_xlfn.XLOOKUP(C2462, Content!A:A, Content!D:D, "NONE")</f>
        <v>Sci-Fi</v>
      </c>
    </row>
    <row r="2463" spans="1:5" x14ac:dyDescent="0.3">
      <c r="A2463" s="9">
        <v>10237</v>
      </c>
      <c r="B2463" s="10">
        <v>44774</v>
      </c>
      <c r="C2463" s="9" t="str">
        <v>5833d4f3</v>
      </c>
      <c r="D2463" s="9" t="str">
        <f>_xlfn.XLOOKUP(C2463, Content!A:A, Content!C:C, "NONE")</f>
        <v>Malayalam</v>
      </c>
      <c r="E2463" s="9" t="str">
        <f>_xlfn.XLOOKUP(C2463, Content!A:A, Content!D:D, "NONE")</f>
        <v>Horror</v>
      </c>
    </row>
    <row r="2464" spans="1:5" x14ac:dyDescent="0.3">
      <c r="A2464" s="9">
        <v>10237</v>
      </c>
      <c r="B2464" s="10">
        <v>45323</v>
      </c>
      <c r="C2464" s="9" t="str">
        <v>b142e834</v>
      </c>
      <c r="D2464" s="9" t="str">
        <f>_xlfn.XLOOKUP(C2464, Content!A:A, Content!C:C, "NONE")</f>
        <v>Hindi</v>
      </c>
      <c r="E2464" s="9" t="str">
        <f>_xlfn.XLOOKUP(C2464, Content!A:A, Content!D:D, "NONE")</f>
        <v>Documentary</v>
      </c>
    </row>
    <row r="2465" spans="1:5" x14ac:dyDescent="0.3">
      <c r="A2465" s="9">
        <v>10237</v>
      </c>
      <c r="B2465" s="10">
        <v>45047</v>
      </c>
      <c r="C2465" s="9" t="str">
        <v>5c52d1ad</v>
      </c>
      <c r="D2465" s="9" t="str">
        <f>_xlfn.XLOOKUP(C2465, Content!A:A, Content!C:C, "NONE")</f>
        <v>Telugu</v>
      </c>
      <c r="E2465" s="9" t="str">
        <f>_xlfn.XLOOKUP(C2465, Content!A:A, Content!D:D, "NONE")</f>
        <v>Comedy</v>
      </c>
    </row>
    <row r="2466" spans="1:5" x14ac:dyDescent="0.3">
      <c r="A2466" s="9">
        <v>10237</v>
      </c>
      <c r="B2466" s="10">
        <v>44896</v>
      </c>
      <c r="C2466" s="9" t="str">
        <v>2f9c6d63</v>
      </c>
      <c r="D2466" s="9" t="str">
        <f>_xlfn.XLOOKUP(C2466, Content!A:A, Content!C:C, "NONE")</f>
        <v>Tamil</v>
      </c>
      <c r="E2466" s="9" t="str">
        <f>_xlfn.XLOOKUP(C2466, Content!A:A, Content!D:D, "NONE")</f>
        <v>Sci-Fi</v>
      </c>
    </row>
    <row r="2467" spans="1:5" x14ac:dyDescent="0.3">
      <c r="A2467" s="9">
        <v>10237</v>
      </c>
      <c r="B2467" s="10">
        <v>44896</v>
      </c>
      <c r="C2467" s="9" t="str">
        <v>d6e6f4af</v>
      </c>
      <c r="D2467" s="9" t="str">
        <f>_xlfn.XLOOKUP(C2467, Content!A:A, Content!C:C, "NONE")</f>
        <v>Malayalam</v>
      </c>
      <c r="E2467" s="9" t="str">
        <f>_xlfn.XLOOKUP(C2467, Content!A:A, Content!D:D, "NONE")</f>
        <v>Action</v>
      </c>
    </row>
    <row r="2468" spans="1:5" x14ac:dyDescent="0.3">
      <c r="A2468" s="9">
        <v>10237</v>
      </c>
      <c r="B2468" s="10">
        <v>45200</v>
      </c>
      <c r="C2468" s="9" t="str">
        <v>40fb817f</v>
      </c>
      <c r="D2468" s="9" t="str">
        <f>_xlfn.XLOOKUP(C2468, Content!A:A, Content!C:C, "NONE")</f>
        <v>Kannada</v>
      </c>
      <c r="E2468" s="9" t="str">
        <f>_xlfn.XLOOKUP(C2468, Content!A:A, Content!D:D, "NONE")</f>
        <v>Thriller</v>
      </c>
    </row>
    <row r="2469" spans="1:5" x14ac:dyDescent="0.3">
      <c r="A2469" s="9">
        <v>10238</v>
      </c>
      <c r="B2469" s="10">
        <v>44805</v>
      </c>
      <c r="C2469" s="9" t="str">
        <v>9452bf77</v>
      </c>
      <c r="D2469" s="9" t="str">
        <f>_xlfn.XLOOKUP(C2469, Content!A:A, Content!C:C, "NONE")</f>
        <v>English</v>
      </c>
      <c r="E2469" s="9" t="str">
        <f>_xlfn.XLOOKUP(C2469, Content!A:A, Content!D:D, "NONE")</f>
        <v>Horror</v>
      </c>
    </row>
    <row r="2470" spans="1:5" x14ac:dyDescent="0.3">
      <c r="A2470" s="9">
        <v>10238</v>
      </c>
      <c r="B2470" s="10">
        <v>45323</v>
      </c>
      <c r="C2470" s="9" t="str">
        <v>6d98c117</v>
      </c>
      <c r="D2470" s="9" t="str">
        <f>_xlfn.XLOOKUP(C2470, Content!A:A, Content!C:C, "NONE")</f>
        <v>English</v>
      </c>
      <c r="E2470" s="9" t="str">
        <f>_xlfn.XLOOKUP(C2470, Content!A:A, Content!D:D, "NONE")</f>
        <v>Action</v>
      </c>
    </row>
    <row r="2471" spans="1:5" x14ac:dyDescent="0.3">
      <c r="A2471" s="9">
        <v>10238</v>
      </c>
      <c r="B2471" s="10">
        <v>44621</v>
      </c>
      <c r="C2471" s="9" t="str">
        <v>6148f50b</v>
      </c>
      <c r="D2471" s="9" t="str">
        <f>_xlfn.XLOOKUP(C2471, Content!A:A, Content!C:C, "NONE")</f>
        <v>Tamil</v>
      </c>
      <c r="E2471" s="9" t="str">
        <f>_xlfn.XLOOKUP(C2471, Content!A:A, Content!D:D, "NONE")</f>
        <v>Comedy</v>
      </c>
    </row>
    <row r="2472" spans="1:5" x14ac:dyDescent="0.3">
      <c r="A2472" s="9">
        <v>10238</v>
      </c>
      <c r="B2472" s="10">
        <v>45536</v>
      </c>
      <c r="C2472" s="9" t="str">
        <v>1b7fe76a</v>
      </c>
      <c r="D2472" s="9" t="str">
        <f>_xlfn.XLOOKUP(C2472, Content!A:A, Content!C:C, "NONE")</f>
        <v>Kannada</v>
      </c>
      <c r="E2472" s="9" t="str">
        <f>_xlfn.XLOOKUP(C2472, Content!A:A, Content!D:D, "NONE")</f>
        <v>Thriller</v>
      </c>
    </row>
    <row r="2473" spans="1:5" x14ac:dyDescent="0.3">
      <c r="A2473" s="9">
        <v>10238</v>
      </c>
      <c r="B2473" s="10">
        <v>44958</v>
      </c>
      <c r="C2473" s="9" t="str">
        <v>3abe3a47</v>
      </c>
      <c r="D2473" s="9" t="str">
        <f>_xlfn.XLOOKUP(C2473, Content!A:A, Content!C:C, "NONE")</f>
        <v>English</v>
      </c>
      <c r="E2473" s="9" t="str">
        <f>_xlfn.XLOOKUP(C2473, Content!A:A, Content!D:D, "NONE")</f>
        <v>Romance</v>
      </c>
    </row>
    <row r="2474" spans="1:5" x14ac:dyDescent="0.3">
      <c r="A2474" s="9">
        <v>10238</v>
      </c>
      <c r="B2474" s="10">
        <v>45597</v>
      </c>
      <c r="C2474" s="9" t="str">
        <v>0cbc4720</v>
      </c>
      <c r="D2474" s="9" t="str">
        <f>_xlfn.XLOOKUP(C2474, Content!A:A, Content!C:C, "NONE")</f>
        <v>Hindi</v>
      </c>
      <c r="E2474" s="9" t="str">
        <f>_xlfn.XLOOKUP(C2474, Content!A:A, Content!D:D, "NONE")</f>
        <v>Sci-Fi</v>
      </c>
    </row>
    <row r="2475" spans="1:5" x14ac:dyDescent="0.3">
      <c r="A2475" s="9">
        <v>10238</v>
      </c>
      <c r="B2475" s="10">
        <v>45078</v>
      </c>
      <c r="C2475" s="9" t="str">
        <v>74c9ff93</v>
      </c>
      <c r="D2475" s="9" t="str">
        <f>_xlfn.XLOOKUP(C2475, Content!A:A, Content!C:C, "NONE")</f>
        <v>English</v>
      </c>
      <c r="E2475" s="9" t="str">
        <f>_xlfn.XLOOKUP(C2475, Content!A:A, Content!D:D, "NONE")</f>
        <v>Horror</v>
      </c>
    </row>
    <row r="2476" spans="1:5" x14ac:dyDescent="0.3">
      <c r="A2476" s="9">
        <v>10238</v>
      </c>
      <c r="B2476" s="10">
        <v>45170</v>
      </c>
      <c r="C2476" s="9" t="str">
        <v>9544ce3b</v>
      </c>
      <c r="D2476" s="9" t="str">
        <f>_xlfn.XLOOKUP(C2476, Content!A:A, Content!C:C, "NONE")</f>
        <v>English</v>
      </c>
      <c r="E2476" s="9" t="str">
        <f>_xlfn.XLOOKUP(C2476, Content!A:A, Content!D:D, "NONE")</f>
        <v>Horror</v>
      </c>
    </row>
    <row r="2477" spans="1:5" x14ac:dyDescent="0.3">
      <c r="A2477" s="9">
        <v>10239</v>
      </c>
      <c r="B2477" s="10">
        <v>45231</v>
      </c>
      <c r="C2477" s="9" t="str">
        <v>8ce0be18</v>
      </c>
      <c r="D2477" s="9" t="str">
        <f>_xlfn.XLOOKUP(C2477, Content!A:A, Content!C:C, "NONE")</f>
        <v>Telugu</v>
      </c>
      <c r="E2477" s="9" t="str">
        <f>_xlfn.XLOOKUP(C2477, Content!A:A, Content!D:D, "NONE")</f>
        <v>Horror</v>
      </c>
    </row>
    <row r="2478" spans="1:5" x14ac:dyDescent="0.3">
      <c r="A2478" s="9">
        <v>10239</v>
      </c>
      <c r="B2478" s="10">
        <v>45078</v>
      </c>
      <c r="C2478" s="9" t="str">
        <v>07976026</v>
      </c>
      <c r="D2478" s="9" t="str">
        <f>_xlfn.XLOOKUP(C2478, Content!A:A, Content!C:C, "NONE")</f>
        <v>Malayalam</v>
      </c>
      <c r="E2478" s="9" t="str">
        <f>_xlfn.XLOOKUP(C2478, Content!A:A, Content!D:D, "NONE")</f>
        <v>Drama</v>
      </c>
    </row>
    <row r="2479" spans="1:5" x14ac:dyDescent="0.3">
      <c r="A2479" s="9">
        <v>10239</v>
      </c>
      <c r="B2479" s="10">
        <v>45352</v>
      </c>
      <c r="C2479" s="9" t="str">
        <v>39c8c16a</v>
      </c>
      <c r="D2479" s="9" t="str">
        <f>_xlfn.XLOOKUP(C2479, Content!A:A, Content!C:C, "NONE")</f>
        <v>Malayalam</v>
      </c>
      <c r="E2479" s="9" t="str">
        <f>_xlfn.XLOOKUP(C2479, Content!A:A, Content!D:D, "NONE")</f>
        <v>Drama</v>
      </c>
    </row>
    <row r="2480" spans="1:5" x14ac:dyDescent="0.3">
      <c r="A2480" s="9">
        <v>10239</v>
      </c>
      <c r="B2480" s="10">
        <v>44774</v>
      </c>
      <c r="C2480" s="9" t="str">
        <v>1187d074</v>
      </c>
      <c r="D2480" s="9" t="str">
        <f>_xlfn.XLOOKUP(C2480, Content!A:A, Content!C:C, "NONE")</f>
        <v>English</v>
      </c>
      <c r="E2480" s="9" t="str">
        <f>_xlfn.XLOOKUP(C2480, Content!A:A, Content!D:D, "NONE")</f>
        <v>Horror</v>
      </c>
    </row>
    <row r="2481" spans="1:5" x14ac:dyDescent="0.3">
      <c r="A2481" s="9">
        <v>10239</v>
      </c>
      <c r="B2481" s="10">
        <v>44774</v>
      </c>
      <c r="C2481" s="9" t="str">
        <v>19351768</v>
      </c>
      <c r="D2481" s="9" t="str">
        <f>_xlfn.XLOOKUP(C2481, Content!A:A, Content!C:C, "NONE")</f>
        <v>Malayalam</v>
      </c>
      <c r="E2481" s="9" t="str">
        <f>_xlfn.XLOOKUP(C2481, Content!A:A, Content!D:D, "NONE")</f>
        <v>Thriller</v>
      </c>
    </row>
    <row r="2482" spans="1:5" x14ac:dyDescent="0.3">
      <c r="A2482" s="9">
        <v>10239</v>
      </c>
      <c r="B2482" s="10">
        <v>45444</v>
      </c>
      <c r="C2482" s="9" t="str">
        <v>fe8686d0</v>
      </c>
      <c r="D2482" s="9" t="str">
        <f>_xlfn.XLOOKUP(C2482, Content!A:A, Content!C:C, "NONE")</f>
        <v>Telugu</v>
      </c>
      <c r="E2482" s="9" t="str">
        <f>_xlfn.XLOOKUP(C2482, Content!A:A, Content!D:D, "NONE")</f>
        <v>Horror</v>
      </c>
    </row>
    <row r="2483" spans="1:5" x14ac:dyDescent="0.3">
      <c r="A2483" s="9">
        <v>10239</v>
      </c>
      <c r="B2483" s="10">
        <v>44774</v>
      </c>
      <c r="C2483" s="9" t="str">
        <v>fe99e0ba</v>
      </c>
      <c r="D2483" s="9" t="str">
        <f>_xlfn.XLOOKUP(C2483, Content!A:A, Content!C:C, "NONE")</f>
        <v>English</v>
      </c>
      <c r="E2483" s="9" t="str">
        <f>_xlfn.XLOOKUP(C2483, Content!A:A, Content!D:D, "NONE")</f>
        <v>Horror</v>
      </c>
    </row>
    <row r="2484" spans="1:5" x14ac:dyDescent="0.3">
      <c r="A2484" s="9">
        <v>10239</v>
      </c>
      <c r="B2484" s="10">
        <v>44621</v>
      </c>
      <c r="C2484" s="9" t="str">
        <v>607da286</v>
      </c>
      <c r="D2484" s="9" t="str">
        <f>_xlfn.XLOOKUP(C2484, Content!A:A, Content!C:C, "NONE")</f>
        <v>Kannada</v>
      </c>
      <c r="E2484" s="9" t="str">
        <f>_xlfn.XLOOKUP(C2484, Content!A:A, Content!D:D, "NONE")</f>
        <v>Drama</v>
      </c>
    </row>
    <row r="2485" spans="1:5" x14ac:dyDescent="0.3">
      <c r="A2485" s="9">
        <v>10240</v>
      </c>
      <c r="B2485" s="10">
        <v>45017</v>
      </c>
      <c r="C2485" s="9" t="str">
        <v>5988d89d</v>
      </c>
      <c r="D2485" s="9" t="str">
        <f>_xlfn.XLOOKUP(C2485, Content!A:A, Content!C:C, "NONE")</f>
        <v>Hindi</v>
      </c>
      <c r="E2485" s="9" t="str">
        <f>_xlfn.XLOOKUP(C2485, Content!A:A, Content!D:D, "NONE")</f>
        <v>Sci-Fi</v>
      </c>
    </row>
    <row r="2486" spans="1:5" x14ac:dyDescent="0.3">
      <c r="A2486" s="9">
        <v>10240</v>
      </c>
      <c r="B2486" s="10">
        <v>44621</v>
      </c>
      <c r="C2486" s="9" t="str">
        <v>fd1ad95a</v>
      </c>
      <c r="D2486" s="9" t="str">
        <f>_xlfn.XLOOKUP(C2486, Content!A:A, Content!C:C, "NONE")</f>
        <v>English</v>
      </c>
      <c r="E2486" s="9" t="str">
        <f>_xlfn.XLOOKUP(C2486, Content!A:A, Content!D:D, "NONE")</f>
        <v>Romance</v>
      </c>
    </row>
    <row r="2487" spans="1:5" x14ac:dyDescent="0.3">
      <c r="A2487" s="9">
        <v>10240</v>
      </c>
      <c r="B2487" s="10">
        <v>45200</v>
      </c>
      <c r="C2487" s="9" t="str">
        <v>2f9c6d63</v>
      </c>
      <c r="D2487" s="9" t="str">
        <f>_xlfn.XLOOKUP(C2487, Content!A:A, Content!C:C, "NONE")</f>
        <v>Tamil</v>
      </c>
      <c r="E2487" s="9" t="str">
        <f>_xlfn.XLOOKUP(C2487, Content!A:A, Content!D:D, "NONE")</f>
        <v>Sci-Fi</v>
      </c>
    </row>
    <row r="2488" spans="1:5" x14ac:dyDescent="0.3">
      <c r="A2488" s="9">
        <v>10240</v>
      </c>
      <c r="B2488" s="10">
        <v>45139</v>
      </c>
      <c r="C2488" s="9" t="str">
        <v>75fa1246</v>
      </c>
      <c r="D2488" s="9" t="str">
        <f>_xlfn.XLOOKUP(C2488, Content!A:A, Content!C:C, "NONE")</f>
        <v>Tamil</v>
      </c>
      <c r="E2488" s="9" t="str">
        <f>_xlfn.XLOOKUP(C2488, Content!A:A, Content!D:D, "NONE")</f>
        <v>Documentary</v>
      </c>
    </row>
    <row r="2489" spans="1:5" x14ac:dyDescent="0.3">
      <c r="A2489" s="9">
        <v>10240</v>
      </c>
      <c r="B2489" s="10">
        <v>44743</v>
      </c>
      <c r="C2489" s="9" t="str">
        <v>420e1019</v>
      </c>
      <c r="D2489" s="9" t="str">
        <f>_xlfn.XLOOKUP(C2489, Content!A:A, Content!C:C, "NONE")</f>
        <v>Tamil</v>
      </c>
      <c r="E2489" s="9" t="str">
        <f>_xlfn.XLOOKUP(C2489, Content!A:A, Content!D:D, "NONE")</f>
        <v>Action</v>
      </c>
    </row>
    <row r="2490" spans="1:5" x14ac:dyDescent="0.3">
      <c r="A2490" s="9">
        <v>10240</v>
      </c>
      <c r="B2490" s="10">
        <v>45566</v>
      </c>
      <c r="C2490" s="9" t="str">
        <v>7e543bc4</v>
      </c>
      <c r="D2490" s="9" t="str">
        <f>_xlfn.XLOOKUP(C2490, Content!A:A, Content!C:C, "NONE")</f>
        <v>Malayalam</v>
      </c>
      <c r="E2490" s="9" t="str">
        <f>_xlfn.XLOOKUP(C2490, Content!A:A, Content!D:D, "NONE")</f>
        <v>Drama</v>
      </c>
    </row>
    <row r="2491" spans="1:5" x14ac:dyDescent="0.3">
      <c r="A2491" s="9">
        <v>10240</v>
      </c>
      <c r="B2491" s="10">
        <v>44835</v>
      </c>
      <c r="C2491" s="9" t="str">
        <v>7fd28e87</v>
      </c>
      <c r="D2491" s="9" t="str">
        <f>_xlfn.XLOOKUP(C2491, Content!A:A, Content!C:C, "NONE")</f>
        <v>Malayalam</v>
      </c>
      <c r="E2491" s="9" t="str">
        <f>_xlfn.XLOOKUP(C2491, Content!A:A, Content!D:D, "NONE")</f>
        <v>Romance</v>
      </c>
    </row>
    <row r="2492" spans="1:5" x14ac:dyDescent="0.3">
      <c r="A2492" s="9">
        <v>10241</v>
      </c>
      <c r="B2492" s="10">
        <v>44562</v>
      </c>
      <c r="C2492" s="9" t="str">
        <v>30bb7728</v>
      </c>
      <c r="D2492" s="9" t="str">
        <f>_xlfn.XLOOKUP(C2492, Content!A:A, Content!C:C, "NONE")</f>
        <v>Tamil</v>
      </c>
      <c r="E2492" s="9" t="str">
        <f>_xlfn.XLOOKUP(C2492, Content!A:A, Content!D:D, "NONE")</f>
        <v>Documentary</v>
      </c>
    </row>
    <row r="2493" spans="1:5" x14ac:dyDescent="0.3">
      <c r="A2493" s="9">
        <v>10241</v>
      </c>
      <c r="B2493" s="10">
        <v>45505</v>
      </c>
      <c r="C2493" s="9" t="str">
        <v>9787b7de</v>
      </c>
      <c r="D2493" s="9" t="str">
        <f>_xlfn.XLOOKUP(C2493, Content!A:A, Content!C:C, "NONE")</f>
        <v>Tamil</v>
      </c>
      <c r="E2493" s="9" t="str">
        <f>_xlfn.XLOOKUP(C2493, Content!A:A, Content!D:D, "NONE")</f>
        <v>Documentary</v>
      </c>
    </row>
    <row r="2494" spans="1:5" x14ac:dyDescent="0.3">
      <c r="A2494" s="9">
        <v>10241</v>
      </c>
      <c r="B2494" s="10">
        <v>44835</v>
      </c>
      <c r="C2494" s="9" t="str">
        <v>fcc640cb</v>
      </c>
      <c r="D2494" s="9" t="str">
        <f>_xlfn.XLOOKUP(C2494, Content!A:A, Content!C:C, "NONE")</f>
        <v>English</v>
      </c>
      <c r="E2494" s="9" t="str">
        <f>_xlfn.XLOOKUP(C2494, Content!A:A, Content!D:D, "NONE")</f>
        <v>Thriller</v>
      </c>
    </row>
    <row r="2495" spans="1:5" x14ac:dyDescent="0.3">
      <c r="A2495" s="9">
        <v>10241</v>
      </c>
      <c r="B2495" s="10">
        <v>45170</v>
      </c>
      <c r="C2495" s="9" t="str">
        <v>5988d89d</v>
      </c>
      <c r="D2495" s="9" t="str">
        <f>_xlfn.XLOOKUP(C2495, Content!A:A, Content!C:C, "NONE")</f>
        <v>Hindi</v>
      </c>
      <c r="E2495" s="9" t="str">
        <f>_xlfn.XLOOKUP(C2495, Content!A:A, Content!D:D, "NONE")</f>
        <v>Sci-Fi</v>
      </c>
    </row>
    <row r="2496" spans="1:5" x14ac:dyDescent="0.3">
      <c r="A2496" s="9">
        <v>10241</v>
      </c>
      <c r="B2496" s="10">
        <v>44958</v>
      </c>
      <c r="C2496" s="9" t="str">
        <v>5c52d1ad</v>
      </c>
      <c r="D2496" s="9" t="str">
        <f>_xlfn.XLOOKUP(C2496, Content!A:A, Content!C:C, "NONE")</f>
        <v>Telugu</v>
      </c>
      <c r="E2496" s="9" t="str">
        <f>_xlfn.XLOOKUP(C2496, Content!A:A, Content!D:D, "NONE")</f>
        <v>Comedy</v>
      </c>
    </row>
    <row r="2497" spans="1:5" x14ac:dyDescent="0.3">
      <c r="A2497" s="9">
        <v>10241</v>
      </c>
      <c r="B2497" s="10">
        <v>44835</v>
      </c>
      <c r="C2497" s="9" t="str">
        <v>53dcee70</v>
      </c>
      <c r="D2497" s="9" t="str">
        <f>_xlfn.XLOOKUP(C2497, Content!A:A, Content!C:C, "NONE")</f>
        <v>Kannada</v>
      </c>
      <c r="E2497" s="9" t="str">
        <f>_xlfn.XLOOKUP(C2497, Content!A:A, Content!D:D, "NONE")</f>
        <v>Sci-Fi</v>
      </c>
    </row>
    <row r="2498" spans="1:5" x14ac:dyDescent="0.3">
      <c r="A2498" s="9">
        <v>10241</v>
      </c>
      <c r="B2498" s="10">
        <v>44866</v>
      </c>
      <c r="C2498" s="9" t="str">
        <v>5833d4f3</v>
      </c>
      <c r="D2498" s="9" t="str">
        <f>_xlfn.XLOOKUP(C2498, Content!A:A, Content!C:C, "NONE")</f>
        <v>Malayalam</v>
      </c>
      <c r="E2498" s="9" t="str">
        <f>_xlfn.XLOOKUP(C2498, Content!A:A, Content!D:D, "NONE")</f>
        <v>Horror</v>
      </c>
    </row>
    <row r="2499" spans="1:5" x14ac:dyDescent="0.3">
      <c r="A2499" s="9">
        <v>10241</v>
      </c>
      <c r="B2499" s="10">
        <v>44652</v>
      </c>
      <c r="C2499" s="9" t="str">
        <v>cc9d9893</v>
      </c>
      <c r="D2499" s="9" t="str">
        <f>_xlfn.XLOOKUP(C2499, Content!A:A, Content!C:C, "NONE")</f>
        <v>Malayalam</v>
      </c>
      <c r="E2499" s="9" t="str">
        <f>_xlfn.XLOOKUP(C2499, Content!A:A, Content!D:D, "NONE")</f>
        <v>Action</v>
      </c>
    </row>
    <row r="2500" spans="1:5" x14ac:dyDescent="0.3">
      <c r="A2500" s="9">
        <v>10242</v>
      </c>
      <c r="B2500" s="10">
        <v>44805</v>
      </c>
      <c r="C2500" s="9" t="str">
        <v>d71466ea</v>
      </c>
      <c r="D2500" s="9" t="str">
        <f>_xlfn.XLOOKUP(C2500, Content!A:A, Content!C:C, "NONE")</f>
        <v>Malayalam</v>
      </c>
      <c r="E2500" s="9" t="str">
        <f>_xlfn.XLOOKUP(C2500, Content!A:A, Content!D:D, "NONE")</f>
        <v>Comedy</v>
      </c>
    </row>
    <row r="2501" spans="1:5" x14ac:dyDescent="0.3">
      <c r="A2501" s="9">
        <v>10242</v>
      </c>
      <c r="B2501" s="10">
        <v>45047</v>
      </c>
      <c r="C2501" s="9" t="str">
        <v>5b93d799</v>
      </c>
      <c r="D2501" s="9" t="str">
        <f>_xlfn.XLOOKUP(C2501, Content!A:A, Content!C:C, "NONE")</f>
        <v>English</v>
      </c>
      <c r="E2501" s="9" t="str">
        <f>_xlfn.XLOOKUP(C2501, Content!A:A, Content!D:D, "NONE")</f>
        <v>Drama</v>
      </c>
    </row>
    <row r="2502" spans="1:5" x14ac:dyDescent="0.3">
      <c r="A2502" s="9">
        <v>10242</v>
      </c>
      <c r="B2502" s="10">
        <v>45017</v>
      </c>
      <c r="C2502" s="9" t="str">
        <v>e0abb092</v>
      </c>
      <c r="D2502" s="9" t="str">
        <f>_xlfn.XLOOKUP(C2502, Content!A:A, Content!C:C, "NONE")</f>
        <v>Malayalam</v>
      </c>
      <c r="E2502" s="9" t="str">
        <f>_xlfn.XLOOKUP(C2502, Content!A:A, Content!D:D, "NONE")</f>
        <v>Documentary</v>
      </c>
    </row>
    <row r="2503" spans="1:5" x14ac:dyDescent="0.3">
      <c r="A2503" s="9">
        <v>10242</v>
      </c>
      <c r="B2503" s="10">
        <v>45505</v>
      </c>
      <c r="C2503" s="9" t="str">
        <v>1187d074</v>
      </c>
      <c r="D2503" s="9" t="str">
        <f>_xlfn.XLOOKUP(C2503, Content!A:A, Content!C:C, "NONE")</f>
        <v>English</v>
      </c>
      <c r="E2503" s="9" t="str">
        <f>_xlfn.XLOOKUP(C2503, Content!A:A, Content!D:D, "NONE")</f>
        <v>Horror</v>
      </c>
    </row>
    <row r="2504" spans="1:5" x14ac:dyDescent="0.3">
      <c r="A2504" s="9">
        <v>10242</v>
      </c>
      <c r="B2504" s="10">
        <v>44682</v>
      </c>
      <c r="C2504" s="9" t="str">
        <v>c324f9b4</v>
      </c>
      <c r="D2504" s="9" t="str">
        <f>_xlfn.XLOOKUP(C2504, Content!A:A, Content!C:C, "NONE")</f>
        <v>Tamil</v>
      </c>
      <c r="E2504" s="9" t="str">
        <f>_xlfn.XLOOKUP(C2504, Content!A:A, Content!D:D, "NONE")</f>
        <v>Sci-Fi</v>
      </c>
    </row>
    <row r="2505" spans="1:5" x14ac:dyDescent="0.3">
      <c r="A2505" s="9">
        <v>10242</v>
      </c>
      <c r="B2505" s="10">
        <v>45108</v>
      </c>
      <c r="C2505" s="9" t="str">
        <v>ef45c45f</v>
      </c>
      <c r="D2505" s="9" t="str">
        <f>_xlfn.XLOOKUP(C2505, Content!A:A, Content!C:C, "NONE")</f>
        <v>Tamil</v>
      </c>
      <c r="E2505" s="9" t="str">
        <f>_xlfn.XLOOKUP(C2505, Content!A:A, Content!D:D, "NONE")</f>
        <v>Action</v>
      </c>
    </row>
    <row r="2506" spans="1:5" x14ac:dyDescent="0.3">
      <c r="A2506" s="9">
        <v>10243</v>
      </c>
      <c r="B2506" s="10">
        <v>44621</v>
      </c>
      <c r="C2506" s="9" t="str">
        <v>1b7fe76a</v>
      </c>
      <c r="D2506" s="9" t="str">
        <f>_xlfn.XLOOKUP(C2506, Content!A:A, Content!C:C, "NONE")</f>
        <v>Kannada</v>
      </c>
      <c r="E2506" s="9" t="str">
        <f>_xlfn.XLOOKUP(C2506, Content!A:A, Content!D:D, "NONE")</f>
        <v>Thriller</v>
      </c>
    </row>
    <row r="2507" spans="1:5" x14ac:dyDescent="0.3">
      <c r="A2507" s="9">
        <v>10243</v>
      </c>
      <c r="B2507" s="10">
        <v>44958</v>
      </c>
      <c r="C2507" s="9" t="str">
        <v>591bdfe5</v>
      </c>
      <c r="D2507" s="9" t="str">
        <f>_xlfn.XLOOKUP(C2507, Content!A:A, Content!C:C, "NONE")</f>
        <v>Kannada</v>
      </c>
      <c r="E2507" s="9" t="str">
        <f>_xlfn.XLOOKUP(C2507, Content!A:A, Content!D:D, "NONE")</f>
        <v>Drama</v>
      </c>
    </row>
    <row r="2508" spans="1:5" x14ac:dyDescent="0.3">
      <c r="A2508" s="9">
        <v>10243</v>
      </c>
      <c r="B2508" s="10">
        <v>45413</v>
      </c>
      <c r="C2508" s="9" t="str">
        <v>0be1e40e</v>
      </c>
      <c r="D2508" s="9" t="str">
        <f>_xlfn.XLOOKUP(C2508, Content!A:A, Content!C:C, "NONE")</f>
        <v>Telugu</v>
      </c>
      <c r="E2508" s="9" t="str">
        <f>_xlfn.XLOOKUP(C2508, Content!A:A, Content!D:D, "NONE")</f>
        <v>Drama</v>
      </c>
    </row>
    <row r="2509" spans="1:5" x14ac:dyDescent="0.3">
      <c r="A2509" s="9">
        <v>10243</v>
      </c>
      <c r="B2509" s="10">
        <v>45383</v>
      </c>
      <c r="C2509" s="9" t="str">
        <v>d71466ea</v>
      </c>
      <c r="D2509" s="9" t="str">
        <f>_xlfn.XLOOKUP(C2509, Content!A:A, Content!C:C, "NONE")</f>
        <v>Malayalam</v>
      </c>
      <c r="E2509" s="9" t="str">
        <f>_xlfn.XLOOKUP(C2509, Content!A:A, Content!D:D, "NONE")</f>
        <v>Comedy</v>
      </c>
    </row>
    <row r="2510" spans="1:5" x14ac:dyDescent="0.3">
      <c r="A2510" s="9">
        <v>10243</v>
      </c>
      <c r="B2510" s="10">
        <v>45261</v>
      </c>
      <c r="C2510" s="9" t="str">
        <v>c741736d</v>
      </c>
      <c r="D2510" s="9" t="str">
        <f>_xlfn.XLOOKUP(C2510, Content!A:A, Content!C:C, "NONE")</f>
        <v>English</v>
      </c>
      <c r="E2510" s="9" t="str">
        <f>_xlfn.XLOOKUP(C2510, Content!A:A, Content!D:D, "NONE")</f>
        <v>Romance</v>
      </c>
    </row>
    <row r="2511" spans="1:5" x14ac:dyDescent="0.3">
      <c r="A2511" s="9">
        <v>10243</v>
      </c>
      <c r="B2511" s="10">
        <v>45200</v>
      </c>
      <c r="C2511" s="9" t="str">
        <v>f6d69d19</v>
      </c>
      <c r="D2511" s="9" t="str">
        <f>_xlfn.XLOOKUP(C2511, Content!A:A, Content!C:C, "NONE")</f>
        <v>English</v>
      </c>
      <c r="E2511" s="9" t="str">
        <f>_xlfn.XLOOKUP(C2511, Content!A:A, Content!D:D, "NONE")</f>
        <v>Comedy</v>
      </c>
    </row>
    <row r="2512" spans="1:5" x14ac:dyDescent="0.3">
      <c r="A2512" s="9">
        <v>10244</v>
      </c>
      <c r="B2512" s="10">
        <v>45444</v>
      </c>
      <c r="C2512" s="9" t="str">
        <v>c324f9b4</v>
      </c>
      <c r="D2512" s="9" t="str">
        <f>_xlfn.XLOOKUP(C2512, Content!A:A, Content!C:C, "NONE")</f>
        <v>Tamil</v>
      </c>
      <c r="E2512" s="9" t="str">
        <f>_xlfn.XLOOKUP(C2512, Content!A:A, Content!D:D, "NONE")</f>
        <v>Sci-Fi</v>
      </c>
    </row>
    <row r="2513" spans="1:5" x14ac:dyDescent="0.3">
      <c r="A2513" s="9">
        <v>10244</v>
      </c>
      <c r="B2513" s="10">
        <v>45261</v>
      </c>
      <c r="C2513" s="9" t="str">
        <v>2aac9072</v>
      </c>
      <c r="D2513" s="9" t="str">
        <f>_xlfn.XLOOKUP(C2513, Content!A:A, Content!C:C, "NONE")</f>
        <v>English</v>
      </c>
      <c r="E2513" s="9" t="str">
        <f>_xlfn.XLOOKUP(C2513, Content!A:A, Content!D:D, "NONE")</f>
        <v>Comedy</v>
      </c>
    </row>
    <row r="2514" spans="1:5" x14ac:dyDescent="0.3">
      <c r="A2514" s="9">
        <v>10244</v>
      </c>
      <c r="B2514" s="10">
        <v>45323</v>
      </c>
      <c r="C2514" s="9" t="str">
        <v>982b8061</v>
      </c>
      <c r="D2514" s="9" t="str">
        <f>_xlfn.XLOOKUP(C2514, Content!A:A, Content!C:C, "NONE")</f>
        <v>Malayalam</v>
      </c>
      <c r="E2514" s="9" t="str">
        <f>_xlfn.XLOOKUP(C2514, Content!A:A, Content!D:D, "NONE")</f>
        <v>Comedy</v>
      </c>
    </row>
    <row r="2515" spans="1:5" x14ac:dyDescent="0.3">
      <c r="A2515" s="9">
        <v>10244</v>
      </c>
      <c r="B2515" s="10">
        <v>45383</v>
      </c>
      <c r="C2515" s="9" t="str">
        <v>9544ce3b</v>
      </c>
      <c r="D2515" s="9" t="str">
        <f>_xlfn.XLOOKUP(C2515, Content!A:A, Content!C:C, "NONE")</f>
        <v>English</v>
      </c>
      <c r="E2515" s="9" t="str">
        <f>_xlfn.XLOOKUP(C2515, Content!A:A, Content!D:D, "NONE")</f>
        <v>Horror</v>
      </c>
    </row>
    <row r="2516" spans="1:5" x14ac:dyDescent="0.3">
      <c r="A2516" s="9">
        <v>10244</v>
      </c>
      <c r="B2516" s="10">
        <v>45383</v>
      </c>
      <c r="C2516" s="9" t="str">
        <v>fc3255a1</v>
      </c>
      <c r="D2516" s="9" t="str">
        <f>_xlfn.XLOOKUP(C2516, Content!A:A, Content!C:C, "NONE")</f>
        <v>English</v>
      </c>
      <c r="E2516" s="9" t="str">
        <f>_xlfn.XLOOKUP(C2516, Content!A:A, Content!D:D, "NONE")</f>
        <v>Horror</v>
      </c>
    </row>
    <row r="2517" spans="1:5" x14ac:dyDescent="0.3">
      <c r="A2517" s="9">
        <v>10245</v>
      </c>
      <c r="B2517" s="10">
        <v>44713</v>
      </c>
      <c r="C2517" s="9" t="str">
        <v>c741736d</v>
      </c>
      <c r="D2517" s="9" t="str">
        <f>_xlfn.XLOOKUP(C2517, Content!A:A, Content!C:C, "NONE")</f>
        <v>English</v>
      </c>
      <c r="E2517" s="9" t="str">
        <f>_xlfn.XLOOKUP(C2517, Content!A:A, Content!D:D, "NONE")</f>
        <v>Romance</v>
      </c>
    </row>
    <row r="2518" spans="1:5" x14ac:dyDescent="0.3">
      <c r="A2518" s="9">
        <v>10245</v>
      </c>
      <c r="B2518" s="10">
        <v>45474</v>
      </c>
      <c r="C2518" s="9" t="str">
        <v>8ab4abc6</v>
      </c>
      <c r="D2518" s="9" t="str">
        <f>_xlfn.XLOOKUP(C2518, Content!A:A, Content!C:C, "NONE")</f>
        <v>Kannada</v>
      </c>
      <c r="E2518" s="9" t="str">
        <f>_xlfn.XLOOKUP(C2518, Content!A:A, Content!D:D, "NONE")</f>
        <v>Drama</v>
      </c>
    </row>
    <row r="2519" spans="1:5" x14ac:dyDescent="0.3">
      <c r="A2519" s="9">
        <v>10245</v>
      </c>
      <c r="B2519" s="10">
        <v>45352</v>
      </c>
      <c r="C2519" s="9" t="str">
        <v>a4c168f1</v>
      </c>
      <c r="D2519" s="9" t="str">
        <f>_xlfn.XLOOKUP(C2519, Content!A:A, Content!C:C, "NONE")</f>
        <v>Telugu</v>
      </c>
      <c r="E2519" s="9" t="str">
        <f>_xlfn.XLOOKUP(C2519, Content!A:A, Content!D:D, "NONE")</f>
        <v>Drama</v>
      </c>
    </row>
    <row r="2520" spans="1:5" x14ac:dyDescent="0.3">
      <c r="A2520" s="9">
        <v>10245</v>
      </c>
      <c r="B2520" s="10">
        <v>44593</v>
      </c>
      <c r="C2520" s="9" t="str">
        <v>586db896</v>
      </c>
      <c r="D2520" s="9" t="str">
        <f>_xlfn.XLOOKUP(C2520, Content!A:A, Content!C:C, "NONE")</f>
        <v>Tamil</v>
      </c>
      <c r="E2520" s="9" t="str">
        <f>_xlfn.XLOOKUP(C2520, Content!A:A, Content!D:D, "NONE")</f>
        <v>Sci-Fi</v>
      </c>
    </row>
    <row r="2521" spans="1:5" x14ac:dyDescent="0.3">
      <c r="A2521" s="9">
        <v>10245</v>
      </c>
      <c r="B2521" s="10">
        <v>45505</v>
      </c>
      <c r="C2521" s="9" t="str">
        <v>19351768</v>
      </c>
      <c r="D2521" s="9" t="str">
        <f>_xlfn.XLOOKUP(C2521, Content!A:A, Content!C:C, "NONE")</f>
        <v>Malayalam</v>
      </c>
      <c r="E2521" s="9" t="str">
        <f>_xlfn.XLOOKUP(C2521, Content!A:A, Content!D:D, "NONE")</f>
        <v>Thriller</v>
      </c>
    </row>
    <row r="2522" spans="1:5" x14ac:dyDescent="0.3">
      <c r="A2522" s="9">
        <v>10245</v>
      </c>
      <c r="B2522" s="10">
        <v>45047</v>
      </c>
      <c r="C2522" s="9" t="str">
        <v>c5000cc1</v>
      </c>
      <c r="D2522" s="9" t="str">
        <f>_xlfn.XLOOKUP(C2522, Content!A:A, Content!C:C, "NONE")</f>
        <v>Malayalam</v>
      </c>
      <c r="E2522" s="9" t="str">
        <f>_xlfn.XLOOKUP(C2522, Content!A:A, Content!D:D, "NONE")</f>
        <v>Comedy</v>
      </c>
    </row>
    <row r="2523" spans="1:5" x14ac:dyDescent="0.3">
      <c r="A2523" s="9">
        <v>10245</v>
      </c>
      <c r="B2523" s="10">
        <v>45078</v>
      </c>
      <c r="C2523" s="9" t="str">
        <v>4130ea10</v>
      </c>
      <c r="D2523" s="9" t="str">
        <f>_xlfn.XLOOKUP(C2523, Content!A:A, Content!C:C, "NONE")</f>
        <v>Kannada</v>
      </c>
      <c r="E2523" s="9" t="str">
        <f>_xlfn.XLOOKUP(C2523, Content!A:A, Content!D:D, "NONE")</f>
        <v>Horror</v>
      </c>
    </row>
    <row r="2524" spans="1:5" x14ac:dyDescent="0.3">
      <c r="A2524" s="9">
        <v>10245</v>
      </c>
      <c r="B2524" s="10">
        <v>44896</v>
      </c>
      <c r="C2524" s="9" t="str">
        <v>6cec19a5</v>
      </c>
      <c r="D2524" s="9" t="str">
        <f>_xlfn.XLOOKUP(C2524, Content!A:A, Content!C:C, "NONE")</f>
        <v>Malayalam</v>
      </c>
      <c r="E2524" s="9" t="str">
        <f>_xlfn.XLOOKUP(C2524, Content!A:A, Content!D:D, "NONE")</f>
        <v>Drama</v>
      </c>
    </row>
    <row r="2525" spans="1:5" x14ac:dyDescent="0.3">
      <c r="A2525" s="9">
        <v>10245</v>
      </c>
      <c r="B2525" s="10">
        <v>45505</v>
      </c>
      <c r="C2525" s="9" t="str">
        <v>7fd28e87</v>
      </c>
      <c r="D2525" s="9" t="str">
        <f>_xlfn.XLOOKUP(C2525, Content!A:A, Content!C:C, "NONE")</f>
        <v>Malayalam</v>
      </c>
      <c r="E2525" s="9" t="str">
        <f>_xlfn.XLOOKUP(C2525, Content!A:A, Content!D:D, "NONE")</f>
        <v>Romance</v>
      </c>
    </row>
    <row r="2526" spans="1:5" x14ac:dyDescent="0.3">
      <c r="A2526" s="9">
        <v>10245</v>
      </c>
      <c r="B2526" s="10">
        <v>44986</v>
      </c>
      <c r="C2526" s="9" t="str">
        <v>591bdfe5</v>
      </c>
      <c r="D2526" s="9" t="str">
        <f>_xlfn.XLOOKUP(C2526, Content!A:A, Content!C:C, "NONE")</f>
        <v>Kannada</v>
      </c>
      <c r="E2526" s="9" t="str">
        <f>_xlfn.XLOOKUP(C2526, Content!A:A, Content!D:D, "NONE")</f>
        <v>Drama</v>
      </c>
    </row>
    <row r="2527" spans="1:5" x14ac:dyDescent="0.3">
      <c r="A2527" s="9">
        <v>10245</v>
      </c>
      <c r="B2527" s="10">
        <v>44774</v>
      </c>
      <c r="C2527" s="9" t="str">
        <v>d71466ea</v>
      </c>
      <c r="D2527" s="9" t="str">
        <f>_xlfn.XLOOKUP(C2527, Content!A:A, Content!C:C, "NONE")</f>
        <v>Malayalam</v>
      </c>
      <c r="E2527" s="9" t="str">
        <f>_xlfn.XLOOKUP(C2527, Content!A:A, Content!D:D, "NONE")</f>
        <v>Comedy</v>
      </c>
    </row>
    <row r="2528" spans="1:5" x14ac:dyDescent="0.3">
      <c r="A2528" s="9">
        <v>10245</v>
      </c>
      <c r="B2528" s="10">
        <v>44743</v>
      </c>
      <c r="C2528" s="9" t="str">
        <v>7bc7f2c7</v>
      </c>
      <c r="D2528" s="9" t="str">
        <f>_xlfn.XLOOKUP(C2528, Content!A:A, Content!C:C, "NONE")</f>
        <v>Tamil</v>
      </c>
      <c r="E2528" s="9" t="str">
        <f>_xlfn.XLOOKUP(C2528, Content!A:A, Content!D:D, "NONE")</f>
        <v>Drama</v>
      </c>
    </row>
    <row r="2529" spans="1:5" x14ac:dyDescent="0.3">
      <c r="A2529" s="9">
        <v>10245</v>
      </c>
      <c r="B2529" s="10">
        <v>45505</v>
      </c>
      <c r="C2529" s="9" t="str">
        <v>fe8686d0</v>
      </c>
      <c r="D2529" s="9" t="str">
        <f>_xlfn.XLOOKUP(C2529, Content!A:A, Content!C:C, "NONE")</f>
        <v>Telugu</v>
      </c>
      <c r="E2529" s="9" t="str">
        <f>_xlfn.XLOOKUP(C2529, Content!A:A, Content!D:D, "NONE")</f>
        <v>Horror</v>
      </c>
    </row>
    <row r="2530" spans="1:5" x14ac:dyDescent="0.3">
      <c r="A2530" s="9">
        <v>10246</v>
      </c>
      <c r="B2530" s="10">
        <v>45536</v>
      </c>
      <c r="C2530" s="9" t="str">
        <v>9544ce3b</v>
      </c>
      <c r="D2530" s="9" t="str">
        <f>_xlfn.XLOOKUP(C2530, Content!A:A, Content!C:C, "NONE")</f>
        <v>English</v>
      </c>
      <c r="E2530" s="9" t="str">
        <f>_xlfn.XLOOKUP(C2530, Content!A:A, Content!D:D, "NONE")</f>
        <v>Horror</v>
      </c>
    </row>
    <row r="2531" spans="1:5" x14ac:dyDescent="0.3">
      <c r="A2531" s="9">
        <v>10246</v>
      </c>
      <c r="B2531" s="10">
        <v>45413</v>
      </c>
      <c r="C2531" s="9" t="str">
        <v>ef45c45f</v>
      </c>
      <c r="D2531" s="9" t="str">
        <f>_xlfn.XLOOKUP(C2531, Content!A:A, Content!C:C, "NONE")</f>
        <v>Tamil</v>
      </c>
      <c r="E2531" s="9" t="str">
        <f>_xlfn.XLOOKUP(C2531, Content!A:A, Content!D:D, "NONE")</f>
        <v>Action</v>
      </c>
    </row>
    <row r="2532" spans="1:5" x14ac:dyDescent="0.3">
      <c r="A2532" s="9">
        <v>10246</v>
      </c>
      <c r="B2532" s="10">
        <v>44805</v>
      </c>
      <c r="C2532" s="9" t="str">
        <v>34ac25b9</v>
      </c>
      <c r="D2532" s="9" t="str">
        <f>_xlfn.XLOOKUP(C2532, Content!A:A, Content!C:C, "NONE")</f>
        <v>Kannada</v>
      </c>
      <c r="E2532" s="9" t="str">
        <f>_xlfn.XLOOKUP(C2532, Content!A:A, Content!D:D, "NONE")</f>
        <v>Documentary</v>
      </c>
    </row>
    <row r="2533" spans="1:5" x14ac:dyDescent="0.3">
      <c r="A2533" s="9">
        <v>10246</v>
      </c>
      <c r="B2533" s="10">
        <v>45444</v>
      </c>
      <c r="C2533" s="9" t="str">
        <v>7e543bc4</v>
      </c>
      <c r="D2533" s="9" t="str">
        <f>_xlfn.XLOOKUP(C2533, Content!A:A, Content!C:C, "NONE")</f>
        <v>Malayalam</v>
      </c>
      <c r="E2533" s="9" t="str">
        <f>_xlfn.XLOOKUP(C2533, Content!A:A, Content!D:D, "NONE")</f>
        <v>Drama</v>
      </c>
    </row>
    <row r="2534" spans="1:5" x14ac:dyDescent="0.3">
      <c r="A2534" s="9">
        <v>10246</v>
      </c>
      <c r="B2534" s="10">
        <v>44652</v>
      </c>
      <c r="C2534" s="9" t="str">
        <v>6148f50b</v>
      </c>
      <c r="D2534" s="9" t="str">
        <f>_xlfn.XLOOKUP(C2534, Content!A:A, Content!C:C, "NONE")</f>
        <v>Tamil</v>
      </c>
      <c r="E2534" s="9" t="str">
        <f>_xlfn.XLOOKUP(C2534, Content!A:A, Content!D:D, "NONE")</f>
        <v>Comedy</v>
      </c>
    </row>
    <row r="2535" spans="1:5" x14ac:dyDescent="0.3">
      <c r="A2535" s="9">
        <v>10246</v>
      </c>
      <c r="B2535" s="10">
        <v>44713</v>
      </c>
      <c r="C2535" s="9" t="str">
        <v>d71466ea</v>
      </c>
      <c r="D2535" s="9" t="str">
        <f>_xlfn.XLOOKUP(C2535, Content!A:A, Content!C:C, "NONE")</f>
        <v>Malayalam</v>
      </c>
      <c r="E2535" s="9" t="str">
        <f>_xlfn.XLOOKUP(C2535, Content!A:A, Content!D:D, "NONE")</f>
        <v>Comedy</v>
      </c>
    </row>
    <row r="2536" spans="1:5" x14ac:dyDescent="0.3">
      <c r="A2536" s="9">
        <v>10246</v>
      </c>
      <c r="B2536" s="10">
        <v>44713</v>
      </c>
      <c r="C2536" s="9" t="str">
        <v>f82d44ce</v>
      </c>
      <c r="D2536" s="9" t="str">
        <f>_xlfn.XLOOKUP(C2536, Content!A:A, Content!C:C, "NONE")</f>
        <v>Telugu</v>
      </c>
      <c r="E2536" s="9" t="str">
        <f>_xlfn.XLOOKUP(C2536, Content!A:A, Content!D:D, "NONE")</f>
        <v>Sci-Fi</v>
      </c>
    </row>
    <row r="2537" spans="1:5" x14ac:dyDescent="0.3">
      <c r="A2537" s="9">
        <v>10246</v>
      </c>
      <c r="B2537" s="10">
        <v>45597</v>
      </c>
      <c r="C2537" s="9" t="str">
        <v>6fc6d737</v>
      </c>
      <c r="D2537" s="9" t="str">
        <f>_xlfn.XLOOKUP(C2537, Content!A:A, Content!C:C, "NONE")</f>
        <v>Malayalam</v>
      </c>
      <c r="E2537" s="9" t="str">
        <f>_xlfn.XLOOKUP(C2537, Content!A:A, Content!D:D, "NONE")</f>
        <v>Comedy</v>
      </c>
    </row>
    <row r="2538" spans="1:5" x14ac:dyDescent="0.3">
      <c r="A2538" s="9">
        <v>10246</v>
      </c>
      <c r="B2538" s="10">
        <v>44866</v>
      </c>
      <c r="C2538" s="9" t="str">
        <v>5833d4f3</v>
      </c>
      <c r="D2538" s="9" t="str">
        <f>_xlfn.XLOOKUP(C2538, Content!A:A, Content!C:C, "NONE")</f>
        <v>Malayalam</v>
      </c>
      <c r="E2538" s="9" t="str">
        <f>_xlfn.XLOOKUP(C2538, Content!A:A, Content!D:D, "NONE")</f>
        <v>Horror</v>
      </c>
    </row>
    <row r="2539" spans="1:5" x14ac:dyDescent="0.3">
      <c r="A2539" s="9">
        <v>10247</v>
      </c>
      <c r="B2539" s="10">
        <v>44593</v>
      </c>
      <c r="C2539" s="9" t="str">
        <v>07976026</v>
      </c>
      <c r="D2539" s="9" t="str">
        <f>_xlfn.XLOOKUP(C2539, Content!A:A, Content!C:C, "NONE")</f>
        <v>Malayalam</v>
      </c>
      <c r="E2539" s="9" t="str">
        <f>_xlfn.XLOOKUP(C2539, Content!A:A, Content!D:D, "NONE")</f>
        <v>Drama</v>
      </c>
    </row>
    <row r="2540" spans="1:5" x14ac:dyDescent="0.3">
      <c r="A2540" s="9">
        <v>10247</v>
      </c>
      <c r="B2540" s="10">
        <v>45170</v>
      </c>
      <c r="C2540" s="9" t="str">
        <v>7fd28e87</v>
      </c>
      <c r="D2540" s="9" t="str">
        <f>_xlfn.XLOOKUP(C2540, Content!A:A, Content!C:C, "NONE")</f>
        <v>Malayalam</v>
      </c>
      <c r="E2540" s="9" t="str">
        <f>_xlfn.XLOOKUP(C2540, Content!A:A, Content!D:D, "NONE")</f>
        <v>Romance</v>
      </c>
    </row>
    <row r="2541" spans="1:5" x14ac:dyDescent="0.3">
      <c r="A2541" s="9">
        <v>10247</v>
      </c>
      <c r="B2541" s="10">
        <v>44713</v>
      </c>
      <c r="C2541" s="9" t="str">
        <v>6d9b457c</v>
      </c>
      <c r="D2541" s="9" t="str">
        <f>_xlfn.XLOOKUP(C2541, Content!A:A, Content!C:C, "NONE")</f>
        <v>English</v>
      </c>
      <c r="E2541" s="9" t="str">
        <f>_xlfn.XLOOKUP(C2541, Content!A:A, Content!D:D, "NONE")</f>
        <v>Thriller</v>
      </c>
    </row>
    <row r="2542" spans="1:5" x14ac:dyDescent="0.3">
      <c r="A2542" s="9">
        <v>10247</v>
      </c>
      <c r="B2542" s="10">
        <v>44713</v>
      </c>
      <c r="C2542" s="9" t="str">
        <v>e9c2f251</v>
      </c>
      <c r="D2542" s="9" t="str">
        <f>_xlfn.XLOOKUP(C2542, Content!A:A, Content!C:C, "NONE")</f>
        <v>Telugu</v>
      </c>
      <c r="E2542" s="9" t="str">
        <f>_xlfn.XLOOKUP(C2542, Content!A:A, Content!D:D, "NONE")</f>
        <v>Sci-Fi</v>
      </c>
    </row>
    <row r="2543" spans="1:5" x14ac:dyDescent="0.3">
      <c r="A2543" s="9">
        <v>10247</v>
      </c>
      <c r="B2543" s="10">
        <v>45383</v>
      </c>
      <c r="C2543" s="9" t="str">
        <v>f1c74cb8</v>
      </c>
      <c r="D2543" s="9" t="str">
        <f>_xlfn.XLOOKUP(C2543, Content!A:A, Content!C:C, "NONE")</f>
        <v>Kannada</v>
      </c>
      <c r="E2543" s="9" t="str">
        <f>_xlfn.XLOOKUP(C2543, Content!A:A, Content!D:D, "NONE")</f>
        <v>Action</v>
      </c>
    </row>
    <row r="2544" spans="1:5" x14ac:dyDescent="0.3">
      <c r="A2544" s="9">
        <v>10247</v>
      </c>
      <c r="B2544" s="10">
        <v>45474</v>
      </c>
      <c r="C2544" s="9" t="str">
        <v>9767fb4f</v>
      </c>
      <c r="D2544" s="9" t="str">
        <f>_xlfn.XLOOKUP(C2544, Content!A:A, Content!C:C, "NONE")</f>
        <v>Telugu</v>
      </c>
      <c r="E2544" s="9" t="str">
        <f>_xlfn.XLOOKUP(C2544, Content!A:A, Content!D:D, "NONE")</f>
        <v>Drama</v>
      </c>
    </row>
    <row r="2545" spans="1:5" x14ac:dyDescent="0.3">
      <c r="A2545" s="9">
        <v>10247</v>
      </c>
      <c r="B2545" s="10">
        <v>44774</v>
      </c>
      <c r="C2545" s="9" t="str">
        <v>34ac25b9</v>
      </c>
      <c r="D2545" s="9" t="str">
        <f>_xlfn.XLOOKUP(C2545, Content!A:A, Content!C:C, "NONE")</f>
        <v>Kannada</v>
      </c>
      <c r="E2545" s="9" t="str">
        <f>_xlfn.XLOOKUP(C2545, Content!A:A, Content!D:D, "NONE")</f>
        <v>Documentary</v>
      </c>
    </row>
    <row r="2546" spans="1:5" x14ac:dyDescent="0.3">
      <c r="A2546" s="9">
        <v>10247</v>
      </c>
      <c r="B2546" s="10">
        <v>45383</v>
      </c>
      <c r="C2546" s="9" t="str">
        <v>044707f1</v>
      </c>
      <c r="D2546" s="9" t="str">
        <f>_xlfn.XLOOKUP(C2546, Content!A:A, Content!C:C, "NONE")</f>
        <v>Kannada</v>
      </c>
      <c r="E2546" s="9" t="str">
        <f>_xlfn.XLOOKUP(C2546, Content!A:A, Content!D:D, "NONE")</f>
        <v>Action</v>
      </c>
    </row>
    <row r="2547" spans="1:5" x14ac:dyDescent="0.3">
      <c r="A2547" s="9">
        <v>10248</v>
      </c>
      <c r="B2547" s="10">
        <v>45444</v>
      </c>
      <c r="C2547" s="9" t="str">
        <v>fa1a76a3</v>
      </c>
      <c r="D2547" s="9" t="str">
        <f>_xlfn.XLOOKUP(C2547, Content!A:A, Content!C:C, "NONE")</f>
        <v>Tamil</v>
      </c>
      <c r="E2547" s="9" t="str">
        <f>_xlfn.XLOOKUP(C2547, Content!A:A, Content!D:D, "NONE")</f>
        <v>Action</v>
      </c>
    </row>
    <row r="2548" spans="1:5" x14ac:dyDescent="0.3">
      <c r="A2548" s="9">
        <v>10248</v>
      </c>
      <c r="B2548" s="10">
        <v>45352</v>
      </c>
      <c r="C2548" s="9" t="str">
        <v>cc777b0c</v>
      </c>
      <c r="D2548" s="9" t="str">
        <f>_xlfn.XLOOKUP(C2548, Content!A:A, Content!C:C, "NONE")</f>
        <v>Hindi</v>
      </c>
      <c r="E2548" s="9" t="str">
        <f>_xlfn.XLOOKUP(C2548, Content!A:A, Content!D:D, "NONE")</f>
        <v>Thriller</v>
      </c>
    </row>
    <row r="2549" spans="1:5" x14ac:dyDescent="0.3">
      <c r="A2549" s="9">
        <v>10248</v>
      </c>
      <c r="B2549" s="10">
        <v>45017</v>
      </c>
      <c r="C2549" s="9" t="str">
        <v>b9f74c1c</v>
      </c>
      <c r="D2549" s="9" t="str">
        <f>_xlfn.XLOOKUP(C2549, Content!A:A, Content!C:C, "NONE")</f>
        <v>Malayalam</v>
      </c>
      <c r="E2549" s="9" t="str">
        <f>_xlfn.XLOOKUP(C2549, Content!A:A, Content!D:D, "NONE")</f>
        <v>Comedy</v>
      </c>
    </row>
    <row r="2550" spans="1:5" x14ac:dyDescent="0.3">
      <c r="A2550" s="9">
        <v>10248</v>
      </c>
      <c r="B2550" s="10">
        <v>45413</v>
      </c>
      <c r="C2550" s="9" t="str">
        <v>d6e6f4af</v>
      </c>
      <c r="D2550" s="9" t="str">
        <f>_xlfn.XLOOKUP(C2550, Content!A:A, Content!C:C, "NONE")</f>
        <v>Malayalam</v>
      </c>
      <c r="E2550" s="9" t="str">
        <f>_xlfn.XLOOKUP(C2550, Content!A:A, Content!D:D, "NONE")</f>
        <v>Action</v>
      </c>
    </row>
    <row r="2551" spans="1:5" x14ac:dyDescent="0.3">
      <c r="A2551" s="9">
        <v>10248</v>
      </c>
      <c r="B2551" s="10">
        <v>44562</v>
      </c>
      <c r="C2551" s="9" t="str">
        <v>0cbc4720</v>
      </c>
      <c r="D2551" s="9" t="str">
        <f>_xlfn.XLOOKUP(C2551, Content!A:A, Content!C:C, "NONE")</f>
        <v>Hindi</v>
      </c>
      <c r="E2551" s="9" t="str">
        <f>_xlfn.XLOOKUP(C2551, Content!A:A, Content!D:D, "NONE")</f>
        <v>Sci-Fi</v>
      </c>
    </row>
    <row r="2552" spans="1:5" x14ac:dyDescent="0.3">
      <c r="A2552" s="9">
        <v>10248</v>
      </c>
      <c r="B2552" s="10">
        <v>44835</v>
      </c>
      <c r="C2552" s="9" t="str">
        <v>ed012678</v>
      </c>
      <c r="D2552" s="9" t="str">
        <f>_xlfn.XLOOKUP(C2552, Content!A:A, Content!C:C, "NONE")</f>
        <v>Telugu</v>
      </c>
      <c r="E2552" s="9" t="str">
        <f>_xlfn.XLOOKUP(C2552, Content!A:A, Content!D:D, "NONE")</f>
        <v>Thriller</v>
      </c>
    </row>
    <row r="2553" spans="1:5" x14ac:dyDescent="0.3">
      <c r="A2553" s="9">
        <v>10248</v>
      </c>
      <c r="B2553" s="10">
        <v>45597</v>
      </c>
      <c r="C2553" s="9" t="str">
        <v>8ab4abc6</v>
      </c>
      <c r="D2553" s="9" t="str">
        <f>_xlfn.XLOOKUP(C2553, Content!A:A, Content!C:C, "NONE")</f>
        <v>Kannada</v>
      </c>
      <c r="E2553" s="9" t="str">
        <f>_xlfn.XLOOKUP(C2553, Content!A:A, Content!D:D, "NONE")</f>
        <v>Drama</v>
      </c>
    </row>
    <row r="2554" spans="1:5" x14ac:dyDescent="0.3">
      <c r="A2554" s="9">
        <v>10248</v>
      </c>
      <c r="B2554" s="10">
        <v>45597</v>
      </c>
      <c r="C2554" s="9" t="str">
        <v>5988d89d</v>
      </c>
      <c r="D2554" s="9" t="str">
        <f>_xlfn.XLOOKUP(C2554, Content!A:A, Content!C:C, "NONE")</f>
        <v>Hindi</v>
      </c>
      <c r="E2554" s="9" t="str">
        <f>_xlfn.XLOOKUP(C2554, Content!A:A, Content!D:D, "NONE")</f>
        <v>Sci-Fi</v>
      </c>
    </row>
    <row r="2555" spans="1:5" x14ac:dyDescent="0.3">
      <c r="A2555" s="9">
        <v>10248</v>
      </c>
      <c r="B2555" s="10">
        <v>44621</v>
      </c>
      <c r="C2555" s="9" t="str">
        <v>5c52d1ad</v>
      </c>
      <c r="D2555" s="9" t="str">
        <f>_xlfn.XLOOKUP(C2555, Content!A:A, Content!C:C, "NONE")</f>
        <v>Telugu</v>
      </c>
      <c r="E2555" s="9" t="str">
        <f>_xlfn.XLOOKUP(C2555, Content!A:A, Content!D:D, "NONE")</f>
        <v>Comedy</v>
      </c>
    </row>
    <row r="2556" spans="1:5" x14ac:dyDescent="0.3">
      <c r="A2556" s="9">
        <v>10248</v>
      </c>
      <c r="B2556" s="10">
        <v>44835</v>
      </c>
      <c r="C2556" s="9" t="str">
        <v>f83fb848</v>
      </c>
      <c r="D2556" s="9" t="str">
        <f>_xlfn.XLOOKUP(C2556, Content!A:A, Content!C:C, "NONE")</f>
        <v>Malayalam</v>
      </c>
      <c r="E2556" s="9" t="str">
        <f>_xlfn.XLOOKUP(C2556, Content!A:A, Content!D:D, "NONE")</f>
        <v>Sci-Fi</v>
      </c>
    </row>
    <row r="2557" spans="1:5" x14ac:dyDescent="0.3">
      <c r="A2557" s="9">
        <v>10248</v>
      </c>
      <c r="B2557" s="10">
        <v>45383</v>
      </c>
      <c r="C2557" s="9" t="str">
        <v>982b8061</v>
      </c>
      <c r="D2557" s="9" t="str">
        <f>_xlfn.XLOOKUP(C2557, Content!A:A, Content!C:C, "NONE")</f>
        <v>Malayalam</v>
      </c>
      <c r="E2557" s="9" t="str">
        <f>_xlfn.XLOOKUP(C2557, Content!A:A, Content!D:D, "NONE")</f>
        <v>Comedy</v>
      </c>
    </row>
    <row r="2558" spans="1:5" x14ac:dyDescent="0.3">
      <c r="A2558" s="9">
        <v>10248</v>
      </c>
      <c r="B2558" s="10">
        <v>44682</v>
      </c>
      <c r="C2558" s="9" t="str">
        <v>19351768</v>
      </c>
      <c r="D2558" s="9" t="str">
        <f>_xlfn.XLOOKUP(C2558, Content!A:A, Content!C:C, "NONE")</f>
        <v>Malayalam</v>
      </c>
      <c r="E2558" s="9" t="str">
        <f>_xlfn.XLOOKUP(C2558, Content!A:A, Content!D:D, "NONE")</f>
        <v>Thriller</v>
      </c>
    </row>
    <row r="2559" spans="1:5" x14ac:dyDescent="0.3">
      <c r="A2559" s="9">
        <v>10249</v>
      </c>
      <c r="B2559" s="10">
        <v>44621</v>
      </c>
      <c r="C2559" s="9" t="str">
        <v>b06fbc58</v>
      </c>
      <c r="D2559" s="9" t="str">
        <f>_xlfn.XLOOKUP(C2559, Content!A:A, Content!C:C, "NONE")</f>
        <v>Telugu</v>
      </c>
      <c r="E2559" s="9" t="str">
        <f>_xlfn.XLOOKUP(C2559, Content!A:A, Content!D:D, "NONE")</f>
        <v>Horror</v>
      </c>
    </row>
    <row r="2560" spans="1:5" x14ac:dyDescent="0.3">
      <c r="A2560" s="9">
        <v>10249</v>
      </c>
      <c r="B2560" s="10">
        <v>44593</v>
      </c>
      <c r="C2560" s="9" t="str">
        <v>6cec19a5</v>
      </c>
      <c r="D2560" s="9" t="str">
        <f>_xlfn.XLOOKUP(C2560, Content!A:A, Content!C:C, "NONE")</f>
        <v>Malayalam</v>
      </c>
      <c r="E2560" s="9" t="str">
        <f>_xlfn.XLOOKUP(C2560, Content!A:A, Content!D:D, "NONE")</f>
        <v>Drama</v>
      </c>
    </row>
    <row r="2561" spans="1:5" x14ac:dyDescent="0.3">
      <c r="A2561" s="9">
        <v>10249</v>
      </c>
      <c r="B2561" s="10">
        <v>44835</v>
      </c>
      <c r="C2561" s="9" t="str">
        <v>6fc6d737</v>
      </c>
      <c r="D2561" s="9" t="str">
        <f>_xlfn.XLOOKUP(C2561, Content!A:A, Content!C:C, "NONE")</f>
        <v>Malayalam</v>
      </c>
      <c r="E2561" s="9" t="str">
        <f>_xlfn.XLOOKUP(C2561, Content!A:A, Content!D:D, "NONE")</f>
        <v>Comedy</v>
      </c>
    </row>
    <row r="2562" spans="1:5" x14ac:dyDescent="0.3">
      <c r="A2562" s="9">
        <v>10249</v>
      </c>
      <c r="B2562" s="10">
        <v>44621</v>
      </c>
      <c r="C2562" s="9" t="str">
        <v>f72d44e6</v>
      </c>
      <c r="D2562" s="9" t="str">
        <f>_xlfn.XLOOKUP(C2562, Content!A:A, Content!C:C, "NONE")</f>
        <v>Malayalam</v>
      </c>
      <c r="E2562" s="9" t="str">
        <f>_xlfn.XLOOKUP(C2562, Content!A:A, Content!D:D, "NONE")</f>
        <v>Horror</v>
      </c>
    </row>
    <row r="2563" spans="1:5" x14ac:dyDescent="0.3">
      <c r="A2563" s="9">
        <v>10249</v>
      </c>
      <c r="B2563" s="10">
        <v>45352</v>
      </c>
      <c r="C2563" s="9" t="str">
        <v>c324f9b4</v>
      </c>
      <c r="D2563" s="9" t="str">
        <f>_xlfn.XLOOKUP(C2563, Content!A:A, Content!C:C, "NONE")</f>
        <v>Tamil</v>
      </c>
      <c r="E2563" s="9" t="str">
        <f>_xlfn.XLOOKUP(C2563, Content!A:A, Content!D:D, "NONE")</f>
        <v>Sci-Fi</v>
      </c>
    </row>
    <row r="2564" spans="1:5" x14ac:dyDescent="0.3">
      <c r="A2564" s="9">
        <v>10249</v>
      </c>
      <c r="B2564" s="10">
        <v>45566</v>
      </c>
      <c r="C2564" s="9" t="str">
        <v>982b8061</v>
      </c>
      <c r="D2564" s="9" t="str">
        <f>_xlfn.XLOOKUP(C2564, Content!A:A, Content!C:C, "NONE")</f>
        <v>Malayalam</v>
      </c>
      <c r="E2564" s="9" t="str">
        <f>_xlfn.XLOOKUP(C2564, Content!A:A, Content!D:D, "NONE")</f>
        <v>Comedy</v>
      </c>
    </row>
    <row r="2565" spans="1:5" x14ac:dyDescent="0.3">
      <c r="A2565" s="9">
        <v>10249</v>
      </c>
      <c r="B2565" s="10">
        <v>45444</v>
      </c>
      <c r="C2565" s="9" t="str">
        <v>ef45c45f</v>
      </c>
      <c r="D2565" s="9" t="str">
        <f>_xlfn.XLOOKUP(C2565, Content!A:A, Content!C:C, "NONE")</f>
        <v>Tamil</v>
      </c>
      <c r="E2565" s="9" t="str">
        <f>_xlfn.XLOOKUP(C2565, Content!A:A, Content!D:D, "NONE")</f>
        <v>Action</v>
      </c>
    </row>
    <row r="2566" spans="1:5" x14ac:dyDescent="0.3">
      <c r="A2566" s="9">
        <v>10249</v>
      </c>
      <c r="B2566" s="10">
        <v>45413</v>
      </c>
      <c r="C2566" s="9" t="str">
        <v>459528e0</v>
      </c>
      <c r="D2566" s="9" t="str">
        <f>_xlfn.XLOOKUP(C2566, Content!A:A, Content!C:C, "NONE")</f>
        <v>English</v>
      </c>
      <c r="E2566" s="9" t="str">
        <f>_xlfn.XLOOKUP(C2566, Content!A:A, Content!D:D, "NONE")</f>
        <v>Documentary</v>
      </c>
    </row>
    <row r="2567" spans="1:5" x14ac:dyDescent="0.3">
      <c r="A2567" s="9">
        <v>10249</v>
      </c>
      <c r="B2567" s="10">
        <v>45170</v>
      </c>
      <c r="C2567" s="9" t="str">
        <v>e2949854</v>
      </c>
      <c r="D2567" s="9" t="str">
        <f>_xlfn.XLOOKUP(C2567, Content!A:A, Content!C:C, "NONE")</f>
        <v>Malayalam</v>
      </c>
      <c r="E2567" s="9" t="str">
        <f>_xlfn.XLOOKUP(C2567, Content!A:A, Content!D:D, "NONE")</f>
        <v>Documentary</v>
      </c>
    </row>
    <row r="2568" spans="1:5" x14ac:dyDescent="0.3">
      <c r="A2568" s="9">
        <v>10249</v>
      </c>
      <c r="B2568" s="10">
        <v>45383</v>
      </c>
      <c r="C2568" s="9" t="str">
        <v>5988d89d</v>
      </c>
      <c r="D2568" s="9" t="str">
        <f>_xlfn.XLOOKUP(C2568, Content!A:A, Content!C:C, "NONE")</f>
        <v>Hindi</v>
      </c>
      <c r="E2568" s="9" t="str">
        <f>_xlfn.XLOOKUP(C2568, Content!A:A, Content!D:D, "NONE")</f>
        <v>Sci-Fi</v>
      </c>
    </row>
    <row r="2569" spans="1:5" x14ac:dyDescent="0.3">
      <c r="A2569" s="9">
        <v>10249</v>
      </c>
      <c r="B2569" s="10">
        <v>45627</v>
      </c>
      <c r="C2569" s="9" t="str">
        <v>c741736d</v>
      </c>
      <c r="D2569" s="9" t="str">
        <f>_xlfn.XLOOKUP(C2569, Content!A:A, Content!C:C, "NONE")</f>
        <v>English</v>
      </c>
      <c r="E2569" s="9" t="str">
        <f>_xlfn.XLOOKUP(C2569, Content!A:A, Content!D:D, "NONE")</f>
        <v>Romance</v>
      </c>
    </row>
    <row r="2570" spans="1:5" x14ac:dyDescent="0.3">
      <c r="A2570" s="9">
        <v>10249</v>
      </c>
      <c r="B2570" s="10">
        <v>44713</v>
      </c>
      <c r="C2570" s="9" t="str">
        <v>fd1ad95a</v>
      </c>
      <c r="D2570" s="9" t="str">
        <f>_xlfn.XLOOKUP(C2570, Content!A:A, Content!C:C, "NONE")</f>
        <v>English</v>
      </c>
      <c r="E2570" s="9" t="str">
        <f>_xlfn.XLOOKUP(C2570, Content!A:A, Content!D:D, "NONE")</f>
        <v>Romance</v>
      </c>
    </row>
    <row r="2571" spans="1:5" x14ac:dyDescent="0.3">
      <c r="A2571" s="9">
        <v>10249</v>
      </c>
      <c r="B2571" s="10">
        <v>44652</v>
      </c>
      <c r="C2571" s="9" t="str">
        <v>f82d44ce</v>
      </c>
      <c r="D2571" s="9" t="str">
        <f>_xlfn.XLOOKUP(C2571, Content!A:A, Content!C:C, "NONE")</f>
        <v>Telugu</v>
      </c>
      <c r="E2571" s="9" t="str">
        <f>_xlfn.XLOOKUP(C2571, Content!A:A, Content!D:D, "NONE")</f>
        <v>Sci-Fi</v>
      </c>
    </row>
    <row r="2572" spans="1:5" x14ac:dyDescent="0.3">
      <c r="A2572" s="9">
        <v>10249</v>
      </c>
      <c r="B2572" s="10">
        <v>45474</v>
      </c>
      <c r="C2572" s="9" t="str">
        <v>9544ce3b</v>
      </c>
      <c r="D2572" s="9" t="str">
        <f>_xlfn.XLOOKUP(C2572, Content!A:A, Content!C:C, "NONE")</f>
        <v>English</v>
      </c>
      <c r="E2572" s="9" t="str">
        <f>_xlfn.XLOOKUP(C2572, Content!A:A, Content!D:D, "NONE")</f>
        <v>Horror</v>
      </c>
    </row>
    <row r="2573" spans="1:5" x14ac:dyDescent="0.3">
      <c r="A2573" s="9">
        <v>10250</v>
      </c>
      <c r="B2573" s="10">
        <v>45383</v>
      </c>
      <c r="C2573" s="9" t="str">
        <v>fcc640cb</v>
      </c>
      <c r="D2573" s="9" t="str">
        <f>_xlfn.XLOOKUP(C2573, Content!A:A, Content!C:C, "NONE")</f>
        <v>English</v>
      </c>
      <c r="E2573" s="9" t="str">
        <f>_xlfn.XLOOKUP(C2573, Content!A:A, Content!D:D, "NONE")</f>
        <v>Thriller</v>
      </c>
    </row>
    <row r="2574" spans="1:5" x14ac:dyDescent="0.3">
      <c r="A2574" s="9">
        <v>10250</v>
      </c>
      <c r="B2574" s="10">
        <v>45323</v>
      </c>
      <c r="C2574" s="9" t="str">
        <v>f6d69d19</v>
      </c>
      <c r="D2574" s="9" t="str">
        <f>_xlfn.XLOOKUP(C2574, Content!A:A, Content!C:C, "NONE")</f>
        <v>English</v>
      </c>
      <c r="E2574" s="9" t="str">
        <f>_xlfn.XLOOKUP(C2574, Content!A:A, Content!D:D, "NONE")</f>
        <v>Comedy</v>
      </c>
    </row>
    <row r="2575" spans="1:5" x14ac:dyDescent="0.3">
      <c r="A2575" s="9">
        <v>10250</v>
      </c>
      <c r="B2575" s="10">
        <v>44805</v>
      </c>
      <c r="C2575" s="9" t="str">
        <v>35e41ff6</v>
      </c>
      <c r="D2575" s="9" t="str">
        <f>_xlfn.XLOOKUP(C2575, Content!A:A, Content!C:C, "NONE")</f>
        <v>Telugu</v>
      </c>
      <c r="E2575" s="9" t="str">
        <f>_xlfn.XLOOKUP(C2575, Content!A:A, Content!D:D, "NONE")</f>
        <v>Romance</v>
      </c>
    </row>
    <row r="2576" spans="1:5" x14ac:dyDescent="0.3">
      <c r="A2576" s="9">
        <v>10250</v>
      </c>
      <c r="B2576" s="10">
        <v>45261</v>
      </c>
      <c r="C2576" s="9" t="str">
        <v>e2949854</v>
      </c>
      <c r="D2576" s="9" t="str">
        <f>_xlfn.XLOOKUP(C2576, Content!A:A, Content!C:C, "NONE")</f>
        <v>Malayalam</v>
      </c>
      <c r="E2576" s="9" t="str">
        <f>_xlfn.XLOOKUP(C2576, Content!A:A, Content!D:D, "NONE")</f>
        <v>Documentary</v>
      </c>
    </row>
    <row r="2577" spans="1:5" x14ac:dyDescent="0.3">
      <c r="A2577" s="9">
        <v>10250</v>
      </c>
      <c r="B2577" s="10">
        <v>44593</v>
      </c>
      <c r="C2577" s="9" t="str">
        <v>7fb18db3</v>
      </c>
      <c r="D2577" s="9" t="str">
        <f>_xlfn.XLOOKUP(C2577, Content!A:A, Content!C:C, "NONE")</f>
        <v>Hindi</v>
      </c>
      <c r="E2577" s="9" t="str">
        <f>_xlfn.XLOOKUP(C2577, Content!A:A, Content!D:D, "NONE")</f>
        <v>Thriller</v>
      </c>
    </row>
    <row r="2578" spans="1:5" x14ac:dyDescent="0.3">
      <c r="A2578" s="9">
        <v>10251</v>
      </c>
      <c r="B2578" s="10">
        <v>45627</v>
      </c>
      <c r="C2578" s="9" t="str">
        <v>2fa395f5</v>
      </c>
      <c r="D2578" s="9" t="str">
        <f>_xlfn.XLOOKUP(C2578, Content!A:A, Content!C:C, "NONE")</f>
        <v>Telugu</v>
      </c>
      <c r="E2578" s="9" t="str">
        <f>_xlfn.XLOOKUP(C2578, Content!A:A, Content!D:D, "NONE")</f>
        <v>Action</v>
      </c>
    </row>
    <row r="2579" spans="1:5" x14ac:dyDescent="0.3">
      <c r="A2579" s="9">
        <v>10251</v>
      </c>
      <c r="B2579" s="10">
        <v>45170</v>
      </c>
      <c r="C2579" s="9" t="str">
        <v>5c52d1ad</v>
      </c>
      <c r="D2579" s="9" t="str">
        <f>_xlfn.XLOOKUP(C2579, Content!A:A, Content!C:C, "NONE")</f>
        <v>Telugu</v>
      </c>
      <c r="E2579" s="9" t="str">
        <f>_xlfn.XLOOKUP(C2579, Content!A:A, Content!D:D, "NONE")</f>
        <v>Comedy</v>
      </c>
    </row>
    <row r="2580" spans="1:5" x14ac:dyDescent="0.3">
      <c r="A2580" s="9">
        <v>10251</v>
      </c>
      <c r="B2580" s="10">
        <v>45170</v>
      </c>
      <c r="C2580" s="9" t="str">
        <v>b72e97f6</v>
      </c>
      <c r="D2580" s="9" t="str">
        <f>_xlfn.XLOOKUP(C2580, Content!A:A, Content!C:C, "NONE")</f>
        <v>Hindi</v>
      </c>
      <c r="E2580" s="9" t="str">
        <f>_xlfn.XLOOKUP(C2580, Content!A:A, Content!D:D, "NONE")</f>
        <v>Action</v>
      </c>
    </row>
    <row r="2581" spans="1:5" x14ac:dyDescent="0.3">
      <c r="A2581" s="9">
        <v>10251</v>
      </c>
      <c r="B2581" s="10">
        <v>45597</v>
      </c>
      <c r="C2581" s="9" t="str">
        <v>40e9137d</v>
      </c>
      <c r="D2581" s="9" t="str">
        <f>_xlfn.XLOOKUP(C2581, Content!A:A, Content!C:C, "NONE")</f>
        <v>Telugu</v>
      </c>
      <c r="E2581" s="9" t="str">
        <f>_xlfn.XLOOKUP(C2581, Content!A:A, Content!D:D, "NONE")</f>
        <v>Sci-Fi</v>
      </c>
    </row>
    <row r="2582" spans="1:5" x14ac:dyDescent="0.3">
      <c r="A2582" s="9">
        <v>10251</v>
      </c>
      <c r="B2582" s="10">
        <v>44986</v>
      </c>
      <c r="C2582" s="9" t="str">
        <v>5833d4f3</v>
      </c>
      <c r="D2582" s="9" t="str">
        <f>_xlfn.XLOOKUP(C2582, Content!A:A, Content!C:C, "NONE")</f>
        <v>Malayalam</v>
      </c>
      <c r="E2582" s="9" t="str">
        <f>_xlfn.XLOOKUP(C2582, Content!A:A, Content!D:D, "NONE")</f>
        <v>Horror</v>
      </c>
    </row>
    <row r="2583" spans="1:5" x14ac:dyDescent="0.3">
      <c r="A2583" s="9">
        <v>10252</v>
      </c>
      <c r="B2583" s="10">
        <v>44896</v>
      </c>
      <c r="C2583" s="9" t="str">
        <v>9544ce3b</v>
      </c>
      <c r="D2583" s="9" t="str">
        <f>_xlfn.XLOOKUP(C2583, Content!A:A, Content!C:C, "NONE")</f>
        <v>English</v>
      </c>
      <c r="E2583" s="9" t="str">
        <f>_xlfn.XLOOKUP(C2583, Content!A:A, Content!D:D, "NONE")</f>
        <v>Horror</v>
      </c>
    </row>
    <row r="2584" spans="1:5" x14ac:dyDescent="0.3">
      <c r="A2584" s="9">
        <v>10252</v>
      </c>
      <c r="B2584" s="10">
        <v>45323</v>
      </c>
      <c r="C2584" s="9" t="str">
        <v>e9c2f251</v>
      </c>
      <c r="D2584" s="9" t="str">
        <f>_xlfn.XLOOKUP(C2584, Content!A:A, Content!C:C, "NONE")</f>
        <v>Telugu</v>
      </c>
      <c r="E2584" s="9" t="str">
        <f>_xlfn.XLOOKUP(C2584, Content!A:A, Content!D:D, "NONE")</f>
        <v>Sci-Fi</v>
      </c>
    </row>
    <row r="2585" spans="1:5" x14ac:dyDescent="0.3">
      <c r="A2585" s="9">
        <v>10252</v>
      </c>
      <c r="B2585" s="10">
        <v>44652</v>
      </c>
      <c r="C2585" s="9" t="str">
        <v>af4e0c6c</v>
      </c>
      <c r="D2585" s="9" t="str">
        <f>_xlfn.XLOOKUP(C2585, Content!A:A, Content!C:C, "NONE")</f>
        <v>Tamil</v>
      </c>
      <c r="E2585" s="9" t="str">
        <f>_xlfn.XLOOKUP(C2585, Content!A:A, Content!D:D, "NONE")</f>
        <v>Drama</v>
      </c>
    </row>
    <row r="2586" spans="1:5" x14ac:dyDescent="0.3">
      <c r="A2586" s="9">
        <v>10252</v>
      </c>
      <c r="B2586" s="10">
        <v>44896</v>
      </c>
      <c r="C2586" s="9" t="str">
        <v>4130ea10</v>
      </c>
      <c r="D2586" s="9" t="str">
        <f>_xlfn.XLOOKUP(C2586, Content!A:A, Content!C:C, "NONE")</f>
        <v>Kannada</v>
      </c>
      <c r="E2586" s="9" t="str">
        <f>_xlfn.XLOOKUP(C2586, Content!A:A, Content!D:D, "NONE")</f>
        <v>Horror</v>
      </c>
    </row>
    <row r="2587" spans="1:5" x14ac:dyDescent="0.3">
      <c r="A2587" s="9">
        <v>10252</v>
      </c>
      <c r="B2587" s="10">
        <v>45474</v>
      </c>
      <c r="C2587" s="9" t="str">
        <v>5c52d1ad</v>
      </c>
      <c r="D2587" s="9" t="str">
        <f>_xlfn.XLOOKUP(C2587, Content!A:A, Content!C:C, "NONE")</f>
        <v>Telugu</v>
      </c>
      <c r="E2587" s="9" t="str">
        <f>_xlfn.XLOOKUP(C2587, Content!A:A, Content!D:D, "NONE")</f>
        <v>Comedy</v>
      </c>
    </row>
    <row r="2588" spans="1:5" x14ac:dyDescent="0.3">
      <c r="A2588" s="9">
        <v>10252</v>
      </c>
      <c r="B2588" s="10">
        <v>44682</v>
      </c>
      <c r="C2588" s="9" t="str">
        <v>2560b2d1</v>
      </c>
      <c r="D2588" s="9" t="str">
        <f>_xlfn.XLOOKUP(C2588, Content!A:A, Content!C:C, "NONE")</f>
        <v>Telugu</v>
      </c>
      <c r="E2588" s="9" t="str">
        <f>_xlfn.XLOOKUP(C2588, Content!A:A, Content!D:D, "NONE")</f>
        <v>Action</v>
      </c>
    </row>
    <row r="2589" spans="1:5" x14ac:dyDescent="0.3">
      <c r="A2589" s="9">
        <v>10252</v>
      </c>
      <c r="B2589" s="10">
        <v>45078</v>
      </c>
      <c r="C2589" s="9" t="str">
        <v>b06fbc58</v>
      </c>
      <c r="D2589" s="9" t="str">
        <f>_xlfn.XLOOKUP(C2589, Content!A:A, Content!C:C, "NONE")</f>
        <v>Telugu</v>
      </c>
      <c r="E2589" s="9" t="str">
        <f>_xlfn.XLOOKUP(C2589, Content!A:A, Content!D:D, "NONE")</f>
        <v>Horror</v>
      </c>
    </row>
    <row r="2590" spans="1:5" x14ac:dyDescent="0.3">
      <c r="A2590" s="9">
        <v>10253</v>
      </c>
      <c r="B2590" s="10">
        <v>45505</v>
      </c>
      <c r="C2590" s="9" t="str">
        <v>b06fbc58</v>
      </c>
      <c r="D2590" s="9" t="str">
        <f>_xlfn.XLOOKUP(C2590, Content!A:A, Content!C:C, "NONE")</f>
        <v>Telugu</v>
      </c>
      <c r="E2590" s="9" t="str">
        <f>_xlfn.XLOOKUP(C2590, Content!A:A, Content!D:D, "NONE")</f>
        <v>Horror</v>
      </c>
    </row>
    <row r="2591" spans="1:5" x14ac:dyDescent="0.3">
      <c r="A2591" s="9">
        <v>10253</v>
      </c>
      <c r="B2591" s="10">
        <v>45231</v>
      </c>
      <c r="C2591" s="9" t="str">
        <v>618d5c47</v>
      </c>
      <c r="D2591" s="9" t="str">
        <f>_xlfn.XLOOKUP(C2591, Content!A:A, Content!C:C, "NONE")</f>
        <v>Hindi</v>
      </c>
      <c r="E2591" s="9" t="str">
        <f>_xlfn.XLOOKUP(C2591, Content!A:A, Content!D:D, "NONE")</f>
        <v>Documentary</v>
      </c>
    </row>
    <row r="2592" spans="1:5" x14ac:dyDescent="0.3">
      <c r="A2592" s="9">
        <v>10253</v>
      </c>
      <c r="B2592" s="10">
        <v>45352</v>
      </c>
      <c r="C2592" s="9" t="str">
        <v>044707f1</v>
      </c>
      <c r="D2592" s="9" t="str">
        <f>_xlfn.XLOOKUP(C2592, Content!A:A, Content!C:C, "NONE")</f>
        <v>Kannada</v>
      </c>
      <c r="E2592" s="9" t="str">
        <f>_xlfn.XLOOKUP(C2592, Content!A:A, Content!D:D, "NONE")</f>
        <v>Action</v>
      </c>
    </row>
    <row r="2593" spans="1:5" x14ac:dyDescent="0.3">
      <c r="A2593" s="9">
        <v>10253</v>
      </c>
      <c r="B2593" s="10">
        <v>44835</v>
      </c>
      <c r="C2593" s="9" t="str">
        <v>c741736d</v>
      </c>
      <c r="D2593" s="9" t="str">
        <f>_xlfn.XLOOKUP(C2593, Content!A:A, Content!C:C, "NONE")</f>
        <v>English</v>
      </c>
      <c r="E2593" s="9" t="str">
        <f>_xlfn.XLOOKUP(C2593, Content!A:A, Content!D:D, "NONE")</f>
        <v>Romance</v>
      </c>
    </row>
    <row r="2594" spans="1:5" x14ac:dyDescent="0.3">
      <c r="A2594" s="9">
        <v>10253</v>
      </c>
      <c r="B2594" s="10">
        <v>45047</v>
      </c>
      <c r="C2594" s="9" t="str">
        <v>7e543bc4</v>
      </c>
      <c r="D2594" s="9" t="str">
        <f>_xlfn.XLOOKUP(C2594, Content!A:A, Content!C:C, "NONE")</f>
        <v>Malayalam</v>
      </c>
      <c r="E2594" s="9" t="str">
        <f>_xlfn.XLOOKUP(C2594, Content!A:A, Content!D:D, "NONE")</f>
        <v>Drama</v>
      </c>
    </row>
    <row r="2595" spans="1:5" x14ac:dyDescent="0.3">
      <c r="A2595" s="9">
        <v>10253</v>
      </c>
      <c r="B2595" s="10">
        <v>45231</v>
      </c>
      <c r="C2595" s="9" t="str">
        <v>a48a202b</v>
      </c>
      <c r="D2595" s="9" t="str">
        <f>_xlfn.XLOOKUP(C2595, Content!A:A, Content!C:C, "NONE")</f>
        <v>Telugu</v>
      </c>
      <c r="E2595" s="9" t="str">
        <f>_xlfn.XLOOKUP(C2595, Content!A:A, Content!D:D, "NONE")</f>
        <v>Drama</v>
      </c>
    </row>
    <row r="2596" spans="1:5" x14ac:dyDescent="0.3">
      <c r="A2596" s="9">
        <v>10253</v>
      </c>
      <c r="B2596" s="10">
        <v>45231</v>
      </c>
      <c r="C2596" s="9" t="str">
        <v>f1c74cb8</v>
      </c>
      <c r="D2596" s="9" t="str">
        <f>_xlfn.XLOOKUP(C2596, Content!A:A, Content!C:C, "NONE")</f>
        <v>Kannada</v>
      </c>
      <c r="E2596" s="9" t="str">
        <f>_xlfn.XLOOKUP(C2596, Content!A:A, Content!D:D, "NONE")</f>
        <v>Action</v>
      </c>
    </row>
    <row r="2597" spans="1:5" x14ac:dyDescent="0.3">
      <c r="A2597" s="9">
        <v>10253</v>
      </c>
      <c r="B2597" s="10">
        <v>45139</v>
      </c>
      <c r="C2597" s="9" t="str">
        <v>982b8061</v>
      </c>
      <c r="D2597" s="9" t="str">
        <f>_xlfn.XLOOKUP(C2597, Content!A:A, Content!C:C, "NONE")</f>
        <v>Malayalam</v>
      </c>
      <c r="E2597" s="9" t="str">
        <f>_xlfn.XLOOKUP(C2597, Content!A:A, Content!D:D, "NONE")</f>
        <v>Comedy</v>
      </c>
    </row>
    <row r="2598" spans="1:5" x14ac:dyDescent="0.3">
      <c r="A2598" s="9">
        <v>10253</v>
      </c>
      <c r="B2598" s="10">
        <v>45261</v>
      </c>
      <c r="C2598" s="9" t="str">
        <v>e2949854</v>
      </c>
      <c r="D2598" s="9" t="str">
        <f>_xlfn.XLOOKUP(C2598, Content!A:A, Content!C:C, "NONE")</f>
        <v>Malayalam</v>
      </c>
      <c r="E2598" s="9" t="str">
        <f>_xlfn.XLOOKUP(C2598, Content!A:A, Content!D:D, "NONE")</f>
        <v>Documentary</v>
      </c>
    </row>
    <row r="2599" spans="1:5" x14ac:dyDescent="0.3">
      <c r="A2599" s="9">
        <v>10253</v>
      </c>
      <c r="B2599" s="10">
        <v>45139</v>
      </c>
      <c r="C2599" s="9" t="str">
        <v>e0abb092</v>
      </c>
      <c r="D2599" s="9" t="str">
        <f>_xlfn.XLOOKUP(C2599, Content!A:A, Content!C:C, "NONE")</f>
        <v>Malayalam</v>
      </c>
      <c r="E2599" s="9" t="str">
        <f>_xlfn.XLOOKUP(C2599, Content!A:A, Content!D:D, "NONE")</f>
        <v>Documentary</v>
      </c>
    </row>
    <row r="2600" spans="1:5" x14ac:dyDescent="0.3">
      <c r="A2600" s="9">
        <v>10253</v>
      </c>
      <c r="B2600" s="10">
        <v>44927</v>
      </c>
      <c r="C2600" s="9" t="str">
        <v>74c9ff93</v>
      </c>
      <c r="D2600" s="9" t="str">
        <f>_xlfn.XLOOKUP(C2600, Content!A:A, Content!C:C, "NONE")</f>
        <v>English</v>
      </c>
      <c r="E2600" s="9" t="str">
        <f>_xlfn.XLOOKUP(C2600, Content!A:A, Content!D:D, "NONE")</f>
        <v>Horror</v>
      </c>
    </row>
    <row r="2601" spans="1:5" x14ac:dyDescent="0.3">
      <c r="A2601" s="9">
        <v>10253</v>
      </c>
      <c r="B2601" s="10">
        <v>45413</v>
      </c>
      <c r="C2601" s="9" t="str">
        <v>7bc7f2c7</v>
      </c>
      <c r="D2601" s="9" t="str">
        <f>_xlfn.XLOOKUP(C2601, Content!A:A, Content!C:C, "NONE")</f>
        <v>Tamil</v>
      </c>
      <c r="E2601" s="9" t="str">
        <f>_xlfn.XLOOKUP(C2601, Content!A:A, Content!D:D, "NONE")</f>
        <v>Drama</v>
      </c>
    </row>
    <row r="2602" spans="1:5" x14ac:dyDescent="0.3">
      <c r="A2602" s="9">
        <v>10253</v>
      </c>
      <c r="B2602" s="10">
        <v>44713</v>
      </c>
      <c r="C2602" s="9" t="str">
        <v>b49e8b74</v>
      </c>
      <c r="D2602" s="9" t="str">
        <f>_xlfn.XLOOKUP(C2602, Content!A:A, Content!C:C, "NONE")</f>
        <v>English</v>
      </c>
      <c r="E2602" s="9" t="str">
        <f>_xlfn.XLOOKUP(C2602, Content!A:A, Content!D:D, "NONE")</f>
        <v>Thriller</v>
      </c>
    </row>
    <row r="2603" spans="1:5" x14ac:dyDescent="0.3">
      <c r="A2603" s="9">
        <v>10254</v>
      </c>
      <c r="B2603" s="10">
        <v>44562</v>
      </c>
      <c r="C2603" s="9" t="str">
        <v>2fa395f5</v>
      </c>
      <c r="D2603" s="9" t="str">
        <f>_xlfn.XLOOKUP(C2603, Content!A:A, Content!C:C, "NONE")</f>
        <v>Telugu</v>
      </c>
      <c r="E2603" s="9" t="str">
        <f>_xlfn.XLOOKUP(C2603, Content!A:A, Content!D:D, "NONE")</f>
        <v>Action</v>
      </c>
    </row>
    <row r="2604" spans="1:5" x14ac:dyDescent="0.3">
      <c r="A2604" s="9">
        <v>10254</v>
      </c>
      <c r="B2604" s="10">
        <v>44621</v>
      </c>
      <c r="C2604" s="9" t="str">
        <v>fe99e0ba</v>
      </c>
      <c r="D2604" s="9" t="str">
        <f>_xlfn.XLOOKUP(C2604, Content!A:A, Content!C:C, "NONE")</f>
        <v>English</v>
      </c>
      <c r="E2604" s="9" t="str">
        <f>_xlfn.XLOOKUP(C2604, Content!A:A, Content!D:D, "NONE")</f>
        <v>Horror</v>
      </c>
    </row>
    <row r="2605" spans="1:5" x14ac:dyDescent="0.3">
      <c r="A2605" s="9">
        <v>10254</v>
      </c>
      <c r="B2605" s="10">
        <v>44986</v>
      </c>
      <c r="C2605" s="9" t="str">
        <v>cc777b0c</v>
      </c>
      <c r="D2605" s="9" t="str">
        <f>_xlfn.XLOOKUP(C2605, Content!A:A, Content!C:C, "NONE")</f>
        <v>Hindi</v>
      </c>
      <c r="E2605" s="9" t="str">
        <f>_xlfn.XLOOKUP(C2605, Content!A:A, Content!D:D, "NONE")</f>
        <v>Thriller</v>
      </c>
    </row>
    <row r="2606" spans="1:5" x14ac:dyDescent="0.3">
      <c r="A2606" s="9">
        <v>10254</v>
      </c>
      <c r="B2606" s="10">
        <v>44986</v>
      </c>
      <c r="C2606" s="9" t="str">
        <v>75fa1246</v>
      </c>
      <c r="D2606" s="9" t="str">
        <f>_xlfn.XLOOKUP(C2606, Content!A:A, Content!C:C, "NONE")</f>
        <v>Tamil</v>
      </c>
      <c r="E2606" s="9" t="str">
        <f>_xlfn.XLOOKUP(C2606, Content!A:A, Content!D:D, "NONE")</f>
        <v>Documentary</v>
      </c>
    </row>
    <row r="2607" spans="1:5" x14ac:dyDescent="0.3">
      <c r="A2607" s="9">
        <v>10254</v>
      </c>
      <c r="B2607" s="10">
        <v>44743</v>
      </c>
      <c r="C2607" s="9" t="str">
        <v>607da286</v>
      </c>
      <c r="D2607" s="9" t="str">
        <f>_xlfn.XLOOKUP(C2607, Content!A:A, Content!C:C, "NONE")</f>
        <v>Kannada</v>
      </c>
      <c r="E2607" s="9" t="str">
        <f>_xlfn.XLOOKUP(C2607, Content!A:A, Content!D:D, "NONE")</f>
        <v>Drama</v>
      </c>
    </row>
    <row r="2608" spans="1:5" x14ac:dyDescent="0.3">
      <c r="A2608" s="9">
        <v>10254</v>
      </c>
      <c r="B2608" s="10">
        <v>45536</v>
      </c>
      <c r="C2608" s="9" t="str">
        <v>9452bf77</v>
      </c>
      <c r="D2608" s="9" t="str">
        <f>_xlfn.XLOOKUP(C2608, Content!A:A, Content!C:C, "NONE")</f>
        <v>English</v>
      </c>
      <c r="E2608" s="9" t="str">
        <f>_xlfn.XLOOKUP(C2608, Content!A:A, Content!D:D, "NONE")</f>
        <v>Horror</v>
      </c>
    </row>
    <row r="2609" spans="1:5" x14ac:dyDescent="0.3">
      <c r="A2609" s="9">
        <v>10254</v>
      </c>
      <c r="B2609" s="10">
        <v>44896</v>
      </c>
      <c r="C2609" s="9" t="str">
        <v>18110fb2</v>
      </c>
      <c r="D2609" s="9" t="str">
        <f>_xlfn.XLOOKUP(C2609, Content!A:A, Content!C:C, "NONE")</f>
        <v>Telugu</v>
      </c>
      <c r="E2609" s="9" t="str">
        <f>_xlfn.XLOOKUP(C2609, Content!A:A, Content!D:D, "NONE")</f>
        <v>Romance</v>
      </c>
    </row>
    <row r="2610" spans="1:5" x14ac:dyDescent="0.3">
      <c r="A2610" s="9">
        <v>10254</v>
      </c>
      <c r="B2610" s="10">
        <v>45047</v>
      </c>
      <c r="C2610" s="9" t="str">
        <v>2888a95e</v>
      </c>
      <c r="D2610" s="9" t="str">
        <f>_xlfn.XLOOKUP(C2610, Content!A:A, Content!C:C, "NONE")</f>
        <v>Tamil</v>
      </c>
      <c r="E2610" s="9" t="str">
        <f>_xlfn.XLOOKUP(C2610, Content!A:A, Content!D:D, "NONE")</f>
        <v>Documentary</v>
      </c>
    </row>
    <row r="2611" spans="1:5" x14ac:dyDescent="0.3">
      <c r="A2611" s="9">
        <v>10254</v>
      </c>
      <c r="B2611" s="10">
        <v>45261</v>
      </c>
      <c r="C2611" s="9" t="str">
        <v>0cbc4720</v>
      </c>
      <c r="D2611" s="9" t="str">
        <f>_xlfn.XLOOKUP(C2611, Content!A:A, Content!C:C, "NONE")</f>
        <v>Hindi</v>
      </c>
      <c r="E2611" s="9" t="str">
        <f>_xlfn.XLOOKUP(C2611, Content!A:A, Content!D:D, "NONE")</f>
        <v>Sci-Fi</v>
      </c>
    </row>
    <row r="2612" spans="1:5" x14ac:dyDescent="0.3">
      <c r="A2612" s="9">
        <v>10254</v>
      </c>
      <c r="B2612" s="10">
        <v>45413</v>
      </c>
      <c r="C2612" s="9" t="str">
        <v>a48a202b</v>
      </c>
      <c r="D2612" s="9" t="str">
        <f>_xlfn.XLOOKUP(C2612, Content!A:A, Content!C:C, "NONE")</f>
        <v>Telugu</v>
      </c>
      <c r="E2612" s="9" t="str">
        <f>_xlfn.XLOOKUP(C2612, Content!A:A, Content!D:D, "NONE")</f>
        <v>Drama</v>
      </c>
    </row>
    <row r="2613" spans="1:5" x14ac:dyDescent="0.3">
      <c r="A2613" s="9">
        <v>10254</v>
      </c>
      <c r="B2613" s="10">
        <v>44774</v>
      </c>
      <c r="C2613" s="9" t="str">
        <v>5c52d1ad</v>
      </c>
      <c r="D2613" s="9" t="str">
        <f>_xlfn.XLOOKUP(C2613, Content!A:A, Content!C:C, "NONE")</f>
        <v>Telugu</v>
      </c>
      <c r="E2613" s="9" t="str">
        <f>_xlfn.XLOOKUP(C2613, Content!A:A, Content!D:D, "NONE")</f>
        <v>Comedy</v>
      </c>
    </row>
    <row r="2614" spans="1:5" x14ac:dyDescent="0.3">
      <c r="A2614" s="9">
        <v>10254</v>
      </c>
      <c r="B2614" s="10">
        <v>45292</v>
      </c>
      <c r="C2614" s="9" t="str">
        <v>b72e97f6</v>
      </c>
      <c r="D2614" s="9" t="str">
        <f>_xlfn.XLOOKUP(C2614, Content!A:A, Content!C:C, "NONE")</f>
        <v>Hindi</v>
      </c>
      <c r="E2614" s="9" t="str">
        <f>_xlfn.XLOOKUP(C2614, Content!A:A, Content!D:D, "NONE")</f>
        <v>Action</v>
      </c>
    </row>
    <row r="2615" spans="1:5" x14ac:dyDescent="0.3">
      <c r="A2615" s="9">
        <v>10254</v>
      </c>
      <c r="B2615" s="10">
        <v>44652</v>
      </c>
      <c r="C2615" s="9" t="str">
        <v>35e41ff6</v>
      </c>
      <c r="D2615" s="9" t="str">
        <f>_xlfn.XLOOKUP(C2615, Content!A:A, Content!C:C, "NONE")</f>
        <v>Telugu</v>
      </c>
      <c r="E2615" s="9" t="str">
        <f>_xlfn.XLOOKUP(C2615, Content!A:A, Content!D:D, "NONE")</f>
        <v>Romance</v>
      </c>
    </row>
    <row r="2616" spans="1:5" x14ac:dyDescent="0.3">
      <c r="A2616" s="9">
        <v>10254</v>
      </c>
      <c r="B2616" s="10">
        <v>44743</v>
      </c>
      <c r="C2616" s="9" t="str">
        <v>e2949854</v>
      </c>
      <c r="D2616" s="9" t="str">
        <f>_xlfn.XLOOKUP(C2616, Content!A:A, Content!C:C, "NONE")</f>
        <v>Malayalam</v>
      </c>
      <c r="E2616" s="9" t="str">
        <f>_xlfn.XLOOKUP(C2616, Content!A:A, Content!D:D, "NONE")</f>
        <v>Documentary</v>
      </c>
    </row>
    <row r="2617" spans="1:5" x14ac:dyDescent="0.3">
      <c r="A2617" s="9">
        <v>10254</v>
      </c>
      <c r="B2617" s="10">
        <v>44986</v>
      </c>
      <c r="C2617" s="9" t="str">
        <v>f83fb848</v>
      </c>
      <c r="D2617" s="9" t="str">
        <f>_xlfn.XLOOKUP(C2617, Content!A:A, Content!C:C, "NONE")</f>
        <v>Malayalam</v>
      </c>
      <c r="E2617" s="9" t="str">
        <f>_xlfn.XLOOKUP(C2617, Content!A:A, Content!D:D, "NONE")</f>
        <v>Sci-Fi</v>
      </c>
    </row>
    <row r="2618" spans="1:5" x14ac:dyDescent="0.3">
      <c r="A2618" s="9">
        <v>10255</v>
      </c>
      <c r="B2618" s="10">
        <v>45017</v>
      </c>
      <c r="C2618" s="9" t="str">
        <v>2560b2d1</v>
      </c>
      <c r="D2618" s="9" t="str">
        <f>_xlfn.XLOOKUP(C2618, Content!A:A, Content!C:C, "NONE")</f>
        <v>Telugu</v>
      </c>
      <c r="E2618" s="9" t="str">
        <f>_xlfn.XLOOKUP(C2618, Content!A:A, Content!D:D, "NONE")</f>
        <v>Action</v>
      </c>
    </row>
    <row r="2619" spans="1:5" x14ac:dyDescent="0.3">
      <c r="A2619" s="9">
        <v>10255</v>
      </c>
      <c r="B2619" s="10">
        <v>45627</v>
      </c>
      <c r="C2619" s="9" t="str">
        <v>6fc6d737</v>
      </c>
      <c r="D2619" s="9" t="str">
        <f>_xlfn.XLOOKUP(C2619, Content!A:A, Content!C:C, "NONE")</f>
        <v>Malayalam</v>
      </c>
      <c r="E2619" s="9" t="str">
        <f>_xlfn.XLOOKUP(C2619, Content!A:A, Content!D:D, "NONE")</f>
        <v>Comedy</v>
      </c>
    </row>
    <row r="2620" spans="1:5" x14ac:dyDescent="0.3">
      <c r="A2620" s="9">
        <v>10255</v>
      </c>
      <c r="B2620" s="10">
        <v>44958</v>
      </c>
      <c r="C2620" s="9" t="str">
        <v>0cbc4720</v>
      </c>
      <c r="D2620" s="9" t="str">
        <f>_xlfn.XLOOKUP(C2620, Content!A:A, Content!C:C, "NONE")</f>
        <v>Hindi</v>
      </c>
      <c r="E2620" s="9" t="str">
        <f>_xlfn.XLOOKUP(C2620, Content!A:A, Content!D:D, "NONE")</f>
        <v>Sci-Fi</v>
      </c>
    </row>
    <row r="2621" spans="1:5" x14ac:dyDescent="0.3">
      <c r="A2621" s="9">
        <v>10255</v>
      </c>
      <c r="B2621" s="10">
        <v>45627</v>
      </c>
      <c r="C2621" s="9" t="str">
        <v>cc9d9893</v>
      </c>
      <c r="D2621" s="9" t="str">
        <f>_xlfn.XLOOKUP(C2621, Content!A:A, Content!C:C, "NONE")</f>
        <v>Malayalam</v>
      </c>
      <c r="E2621" s="9" t="str">
        <f>_xlfn.XLOOKUP(C2621, Content!A:A, Content!D:D, "NONE")</f>
        <v>Action</v>
      </c>
    </row>
    <row r="2622" spans="1:5" x14ac:dyDescent="0.3">
      <c r="A2622" s="9">
        <v>10255</v>
      </c>
      <c r="B2622" s="10">
        <v>44774</v>
      </c>
      <c r="C2622" s="9" t="str">
        <v>ed012678</v>
      </c>
      <c r="D2622" s="9" t="str">
        <f>_xlfn.XLOOKUP(C2622, Content!A:A, Content!C:C, "NONE")</f>
        <v>Telugu</v>
      </c>
      <c r="E2622" s="9" t="str">
        <f>_xlfn.XLOOKUP(C2622, Content!A:A, Content!D:D, "NONE")</f>
        <v>Thriller</v>
      </c>
    </row>
    <row r="2623" spans="1:5" x14ac:dyDescent="0.3">
      <c r="A2623" s="9">
        <v>10255</v>
      </c>
      <c r="B2623" s="10">
        <v>44593</v>
      </c>
      <c r="C2623" s="9" t="str">
        <v>e0abb092</v>
      </c>
      <c r="D2623" s="9" t="str">
        <f>_xlfn.XLOOKUP(C2623, Content!A:A, Content!C:C, "NONE")</f>
        <v>Malayalam</v>
      </c>
      <c r="E2623" s="9" t="str">
        <f>_xlfn.XLOOKUP(C2623, Content!A:A, Content!D:D, "NONE")</f>
        <v>Documentary</v>
      </c>
    </row>
    <row r="2624" spans="1:5" x14ac:dyDescent="0.3">
      <c r="A2624" s="9">
        <v>10255</v>
      </c>
      <c r="B2624" s="10">
        <v>45292</v>
      </c>
      <c r="C2624" s="9" t="str">
        <v>2aac9072</v>
      </c>
      <c r="D2624" s="9" t="str">
        <f>_xlfn.XLOOKUP(C2624, Content!A:A, Content!C:C, "NONE")</f>
        <v>English</v>
      </c>
      <c r="E2624" s="9" t="str">
        <f>_xlfn.XLOOKUP(C2624, Content!A:A, Content!D:D, "NONE")</f>
        <v>Comedy</v>
      </c>
    </row>
    <row r="2625" spans="1:5" x14ac:dyDescent="0.3">
      <c r="A2625" s="9">
        <v>10255</v>
      </c>
      <c r="B2625" s="10">
        <v>44774</v>
      </c>
      <c r="C2625" s="9" t="str">
        <v>6cec19a5</v>
      </c>
      <c r="D2625" s="9" t="str">
        <f>_xlfn.XLOOKUP(C2625, Content!A:A, Content!C:C, "NONE")</f>
        <v>Malayalam</v>
      </c>
      <c r="E2625" s="9" t="str">
        <f>_xlfn.XLOOKUP(C2625, Content!A:A, Content!D:D, "NONE")</f>
        <v>Drama</v>
      </c>
    </row>
    <row r="2626" spans="1:5" x14ac:dyDescent="0.3">
      <c r="A2626" s="9">
        <v>10255</v>
      </c>
      <c r="B2626" s="10">
        <v>45261</v>
      </c>
      <c r="C2626" s="9" t="str">
        <v>74c9ff93</v>
      </c>
      <c r="D2626" s="9" t="str">
        <f>_xlfn.XLOOKUP(C2626, Content!A:A, Content!C:C, "NONE")</f>
        <v>English</v>
      </c>
      <c r="E2626" s="9" t="str">
        <f>_xlfn.XLOOKUP(C2626, Content!A:A, Content!D:D, "NONE")</f>
        <v>Horror</v>
      </c>
    </row>
    <row r="2627" spans="1:5" x14ac:dyDescent="0.3">
      <c r="A2627" s="9">
        <v>10256</v>
      </c>
      <c r="B2627" s="10">
        <v>45627</v>
      </c>
      <c r="C2627" s="9" t="str">
        <v>2fa395f5</v>
      </c>
      <c r="D2627" s="9" t="str">
        <f>_xlfn.XLOOKUP(C2627, Content!A:A, Content!C:C, "NONE")</f>
        <v>Telugu</v>
      </c>
      <c r="E2627" s="9" t="str">
        <f>_xlfn.XLOOKUP(C2627, Content!A:A, Content!D:D, "NONE")</f>
        <v>Action</v>
      </c>
    </row>
    <row r="2628" spans="1:5" x14ac:dyDescent="0.3">
      <c r="A2628" s="9">
        <v>10256</v>
      </c>
      <c r="B2628" s="10">
        <v>45170</v>
      </c>
      <c r="C2628" s="9" t="str">
        <v>9c8c4c67</v>
      </c>
      <c r="D2628" s="9" t="str">
        <f>_xlfn.XLOOKUP(C2628, Content!A:A, Content!C:C, "NONE")</f>
        <v>English</v>
      </c>
      <c r="E2628" s="9" t="str">
        <f>_xlfn.XLOOKUP(C2628, Content!A:A, Content!D:D, "NONE")</f>
        <v>Horror</v>
      </c>
    </row>
    <row r="2629" spans="1:5" x14ac:dyDescent="0.3">
      <c r="A2629" s="9">
        <v>10256</v>
      </c>
      <c r="B2629" s="10">
        <v>45444</v>
      </c>
      <c r="C2629" s="9" t="str">
        <v>cc9d9893</v>
      </c>
      <c r="D2629" s="9" t="str">
        <f>_xlfn.XLOOKUP(C2629, Content!A:A, Content!C:C, "NONE")</f>
        <v>Malayalam</v>
      </c>
      <c r="E2629" s="9" t="str">
        <f>_xlfn.XLOOKUP(C2629, Content!A:A, Content!D:D, "NONE")</f>
        <v>Action</v>
      </c>
    </row>
    <row r="2630" spans="1:5" x14ac:dyDescent="0.3">
      <c r="A2630" s="9">
        <v>10256</v>
      </c>
      <c r="B2630" s="10">
        <v>45200</v>
      </c>
      <c r="C2630" s="9" t="str">
        <v>9544ce3b</v>
      </c>
      <c r="D2630" s="9" t="str">
        <f>_xlfn.XLOOKUP(C2630, Content!A:A, Content!C:C, "NONE")</f>
        <v>English</v>
      </c>
      <c r="E2630" s="9" t="str">
        <f>_xlfn.XLOOKUP(C2630, Content!A:A, Content!D:D, "NONE")</f>
        <v>Horror</v>
      </c>
    </row>
    <row r="2631" spans="1:5" x14ac:dyDescent="0.3">
      <c r="A2631" s="9">
        <v>10256</v>
      </c>
      <c r="B2631" s="10">
        <v>44621</v>
      </c>
      <c r="C2631" s="9" t="str">
        <v>fe99e0ba</v>
      </c>
      <c r="D2631" s="9" t="str">
        <f>_xlfn.XLOOKUP(C2631, Content!A:A, Content!C:C, "NONE")</f>
        <v>English</v>
      </c>
      <c r="E2631" s="9" t="str">
        <f>_xlfn.XLOOKUP(C2631, Content!A:A, Content!D:D, "NONE")</f>
        <v>Horror</v>
      </c>
    </row>
    <row r="2632" spans="1:5" x14ac:dyDescent="0.3">
      <c r="A2632" s="9">
        <v>10256</v>
      </c>
      <c r="B2632" s="10">
        <v>44713</v>
      </c>
      <c r="C2632" s="9" t="str">
        <v>7fb18db3</v>
      </c>
      <c r="D2632" s="9" t="str">
        <f>_xlfn.XLOOKUP(C2632, Content!A:A, Content!C:C, "NONE")</f>
        <v>Hindi</v>
      </c>
      <c r="E2632" s="9" t="str">
        <f>_xlfn.XLOOKUP(C2632, Content!A:A, Content!D:D, "NONE")</f>
        <v>Thriller</v>
      </c>
    </row>
    <row r="2633" spans="1:5" x14ac:dyDescent="0.3">
      <c r="A2633" s="9">
        <v>10256</v>
      </c>
      <c r="B2633" s="10">
        <v>44713</v>
      </c>
      <c r="C2633" s="9" t="str">
        <v>e0abb092</v>
      </c>
      <c r="D2633" s="9" t="str">
        <f>_xlfn.XLOOKUP(C2633, Content!A:A, Content!C:C, "NONE")</f>
        <v>Malayalam</v>
      </c>
      <c r="E2633" s="9" t="str">
        <f>_xlfn.XLOOKUP(C2633, Content!A:A, Content!D:D, "NONE")</f>
        <v>Documentary</v>
      </c>
    </row>
    <row r="2634" spans="1:5" x14ac:dyDescent="0.3">
      <c r="A2634" s="9">
        <v>10256</v>
      </c>
      <c r="B2634" s="10">
        <v>45597</v>
      </c>
      <c r="C2634" s="9" t="str">
        <v>10101146</v>
      </c>
      <c r="D2634" s="9" t="str">
        <f>_xlfn.XLOOKUP(C2634, Content!A:A, Content!C:C, "NONE")</f>
        <v>Telugu</v>
      </c>
      <c r="E2634" s="9" t="str">
        <f>_xlfn.XLOOKUP(C2634, Content!A:A, Content!D:D, "NONE")</f>
        <v>Comedy</v>
      </c>
    </row>
    <row r="2635" spans="1:5" x14ac:dyDescent="0.3">
      <c r="A2635" s="9">
        <v>10256</v>
      </c>
      <c r="B2635" s="10">
        <v>45474</v>
      </c>
      <c r="C2635" s="9" t="str">
        <v>92becfc7</v>
      </c>
      <c r="D2635" s="9" t="str">
        <f>_xlfn.XLOOKUP(C2635, Content!A:A, Content!C:C, "NONE")</f>
        <v>Hindi</v>
      </c>
      <c r="E2635" s="9" t="str">
        <f>_xlfn.XLOOKUP(C2635, Content!A:A, Content!D:D, "NONE")</f>
        <v>Sci-Fi</v>
      </c>
    </row>
    <row r="2636" spans="1:5" x14ac:dyDescent="0.3">
      <c r="A2636" s="9">
        <v>10256</v>
      </c>
      <c r="B2636" s="10">
        <v>45627</v>
      </c>
      <c r="C2636" s="9" t="str">
        <v>fc3255a1</v>
      </c>
      <c r="D2636" s="9" t="str">
        <f>_xlfn.XLOOKUP(C2636, Content!A:A, Content!C:C, "NONE")</f>
        <v>English</v>
      </c>
      <c r="E2636" s="9" t="str">
        <f>_xlfn.XLOOKUP(C2636, Content!A:A, Content!D:D, "NONE")</f>
        <v>Horror</v>
      </c>
    </row>
    <row r="2637" spans="1:5" x14ac:dyDescent="0.3">
      <c r="A2637" s="9">
        <v>10256</v>
      </c>
      <c r="B2637" s="10">
        <v>45627</v>
      </c>
      <c r="C2637" s="9" t="str">
        <v>b49e8b74</v>
      </c>
      <c r="D2637" s="9" t="str">
        <f>_xlfn.XLOOKUP(C2637, Content!A:A, Content!C:C, "NONE")</f>
        <v>English</v>
      </c>
      <c r="E2637" s="9" t="str">
        <f>_xlfn.XLOOKUP(C2637, Content!A:A, Content!D:D, "NONE")</f>
        <v>Thriller</v>
      </c>
    </row>
    <row r="2638" spans="1:5" x14ac:dyDescent="0.3">
      <c r="A2638" s="9">
        <v>10256</v>
      </c>
      <c r="B2638" s="10">
        <v>45323</v>
      </c>
      <c r="C2638" s="9" t="str">
        <v>40e9137d</v>
      </c>
      <c r="D2638" s="9" t="str">
        <f>_xlfn.XLOOKUP(C2638, Content!A:A, Content!C:C, "NONE")</f>
        <v>Telugu</v>
      </c>
      <c r="E2638" s="9" t="str">
        <f>_xlfn.XLOOKUP(C2638, Content!A:A, Content!D:D, "NONE")</f>
        <v>Sci-Fi</v>
      </c>
    </row>
    <row r="2639" spans="1:5" x14ac:dyDescent="0.3">
      <c r="A2639" s="9">
        <v>10256</v>
      </c>
      <c r="B2639" s="10">
        <v>45566</v>
      </c>
      <c r="C2639" s="9" t="str">
        <v>c1fb785c</v>
      </c>
      <c r="D2639" s="9" t="str">
        <f>_xlfn.XLOOKUP(C2639, Content!A:A, Content!C:C, "NONE")</f>
        <v>Malayalam</v>
      </c>
      <c r="E2639" s="9" t="str">
        <f>_xlfn.XLOOKUP(C2639, Content!A:A, Content!D:D, "NONE")</f>
        <v>Action</v>
      </c>
    </row>
    <row r="2640" spans="1:5" x14ac:dyDescent="0.3">
      <c r="A2640" s="9">
        <v>10257</v>
      </c>
      <c r="B2640" s="10">
        <v>44682</v>
      </c>
      <c r="C2640" s="9" t="str">
        <v>b72e97f6</v>
      </c>
      <c r="D2640" s="9" t="str">
        <f>_xlfn.XLOOKUP(C2640, Content!A:A, Content!C:C, "NONE")</f>
        <v>Hindi</v>
      </c>
      <c r="E2640" s="9" t="str">
        <f>_xlfn.XLOOKUP(C2640, Content!A:A, Content!D:D, "NONE")</f>
        <v>Action</v>
      </c>
    </row>
    <row r="2641" spans="1:5" x14ac:dyDescent="0.3">
      <c r="A2641" s="9">
        <v>10257</v>
      </c>
      <c r="B2641" s="10">
        <v>44593</v>
      </c>
      <c r="C2641" s="9" t="str">
        <v>2f9c6d63</v>
      </c>
      <c r="D2641" s="9" t="str">
        <f>_xlfn.XLOOKUP(C2641, Content!A:A, Content!C:C, "NONE")</f>
        <v>Tamil</v>
      </c>
      <c r="E2641" s="9" t="str">
        <f>_xlfn.XLOOKUP(C2641, Content!A:A, Content!D:D, "NONE")</f>
        <v>Sci-Fi</v>
      </c>
    </row>
    <row r="2642" spans="1:5" x14ac:dyDescent="0.3">
      <c r="A2642" s="9">
        <v>10257</v>
      </c>
      <c r="B2642" s="10">
        <v>45566</v>
      </c>
      <c r="C2642" s="9" t="str">
        <v>fe99e0ba</v>
      </c>
      <c r="D2642" s="9" t="str">
        <f>_xlfn.XLOOKUP(C2642, Content!A:A, Content!C:C, "NONE")</f>
        <v>English</v>
      </c>
      <c r="E2642" s="9" t="str">
        <f>_xlfn.XLOOKUP(C2642, Content!A:A, Content!D:D, "NONE")</f>
        <v>Horror</v>
      </c>
    </row>
    <row r="2643" spans="1:5" x14ac:dyDescent="0.3">
      <c r="A2643" s="9">
        <v>10257</v>
      </c>
      <c r="B2643" s="10">
        <v>44713</v>
      </c>
      <c r="C2643" s="9" t="str">
        <v>9452bf77</v>
      </c>
      <c r="D2643" s="9" t="str">
        <f>_xlfn.XLOOKUP(C2643, Content!A:A, Content!C:C, "NONE")</f>
        <v>English</v>
      </c>
      <c r="E2643" s="9" t="str">
        <f>_xlfn.XLOOKUP(C2643, Content!A:A, Content!D:D, "NONE")</f>
        <v>Horror</v>
      </c>
    </row>
    <row r="2644" spans="1:5" x14ac:dyDescent="0.3">
      <c r="A2644" s="9">
        <v>10257</v>
      </c>
      <c r="B2644" s="10">
        <v>45444</v>
      </c>
      <c r="C2644" s="9" t="str">
        <v>577b4107</v>
      </c>
      <c r="D2644" s="9" t="str">
        <f>_xlfn.XLOOKUP(C2644, Content!A:A, Content!C:C, "NONE")</f>
        <v>Malayalam</v>
      </c>
      <c r="E2644" s="9" t="str">
        <f>_xlfn.XLOOKUP(C2644, Content!A:A, Content!D:D, "NONE")</f>
        <v>Sci-Fi</v>
      </c>
    </row>
    <row r="2645" spans="1:5" x14ac:dyDescent="0.3">
      <c r="A2645" s="9">
        <v>10257</v>
      </c>
      <c r="B2645" s="10">
        <v>45505</v>
      </c>
      <c r="C2645" s="9" t="str">
        <v>35e41ff6</v>
      </c>
      <c r="D2645" s="9" t="str">
        <f>_xlfn.XLOOKUP(C2645, Content!A:A, Content!C:C, "NONE")</f>
        <v>Telugu</v>
      </c>
      <c r="E2645" s="9" t="str">
        <f>_xlfn.XLOOKUP(C2645, Content!A:A, Content!D:D, "NONE")</f>
        <v>Romance</v>
      </c>
    </row>
    <row r="2646" spans="1:5" x14ac:dyDescent="0.3">
      <c r="A2646" s="9">
        <v>10257</v>
      </c>
      <c r="B2646" s="10">
        <v>45108</v>
      </c>
      <c r="C2646" s="9" t="str">
        <v>9787b7de</v>
      </c>
      <c r="D2646" s="9" t="str">
        <f>_xlfn.XLOOKUP(C2646, Content!A:A, Content!C:C, "NONE")</f>
        <v>Tamil</v>
      </c>
      <c r="E2646" s="9" t="str">
        <f>_xlfn.XLOOKUP(C2646, Content!A:A, Content!D:D, "NONE")</f>
        <v>Documentary</v>
      </c>
    </row>
    <row r="2647" spans="1:5" x14ac:dyDescent="0.3">
      <c r="A2647" s="9">
        <v>10257</v>
      </c>
      <c r="B2647" s="10">
        <v>45597</v>
      </c>
      <c r="C2647" s="9" t="str">
        <v>18110fb2</v>
      </c>
      <c r="D2647" s="9" t="str">
        <f>_xlfn.XLOOKUP(C2647, Content!A:A, Content!C:C, "NONE")</f>
        <v>Telugu</v>
      </c>
      <c r="E2647" s="9" t="str">
        <f>_xlfn.XLOOKUP(C2647, Content!A:A, Content!D:D, "NONE")</f>
        <v>Romance</v>
      </c>
    </row>
    <row r="2648" spans="1:5" x14ac:dyDescent="0.3">
      <c r="A2648" s="9">
        <v>10257</v>
      </c>
      <c r="B2648" s="10">
        <v>45323</v>
      </c>
      <c r="C2648" s="9" t="str">
        <v>e9c2f251</v>
      </c>
      <c r="D2648" s="9" t="str">
        <f>_xlfn.XLOOKUP(C2648, Content!A:A, Content!C:C, "NONE")</f>
        <v>Telugu</v>
      </c>
      <c r="E2648" s="9" t="str">
        <f>_xlfn.XLOOKUP(C2648, Content!A:A, Content!D:D, "NONE")</f>
        <v>Sci-Fi</v>
      </c>
    </row>
    <row r="2649" spans="1:5" x14ac:dyDescent="0.3">
      <c r="A2649" s="9">
        <v>10257</v>
      </c>
      <c r="B2649" s="10">
        <v>44835</v>
      </c>
      <c r="C2649" s="9" t="str">
        <v>e0abb092</v>
      </c>
      <c r="D2649" s="9" t="str">
        <f>_xlfn.XLOOKUP(C2649, Content!A:A, Content!C:C, "NONE")</f>
        <v>Malayalam</v>
      </c>
      <c r="E2649" s="9" t="str">
        <f>_xlfn.XLOOKUP(C2649, Content!A:A, Content!D:D, "NONE")</f>
        <v>Documentary</v>
      </c>
    </row>
    <row r="2650" spans="1:5" x14ac:dyDescent="0.3">
      <c r="A2650" s="9">
        <v>10257</v>
      </c>
      <c r="B2650" s="10">
        <v>45047</v>
      </c>
      <c r="C2650" s="9" t="str">
        <v>5b93d799</v>
      </c>
      <c r="D2650" s="9" t="str">
        <f>_xlfn.XLOOKUP(C2650, Content!A:A, Content!C:C, "NONE")</f>
        <v>English</v>
      </c>
      <c r="E2650" s="9" t="str">
        <f>_xlfn.XLOOKUP(C2650, Content!A:A, Content!D:D, "NONE")</f>
        <v>Drama</v>
      </c>
    </row>
    <row r="2651" spans="1:5" x14ac:dyDescent="0.3">
      <c r="A2651" s="9">
        <v>10257</v>
      </c>
      <c r="B2651" s="10">
        <v>45231</v>
      </c>
      <c r="C2651" s="9" t="str">
        <v>f82d44ce</v>
      </c>
      <c r="D2651" s="9" t="str">
        <f>_xlfn.XLOOKUP(C2651, Content!A:A, Content!C:C, "NONE")</f>
        <v>Telugu</v>
      </c>
      <c r="E2651" s="9" t="str">
        <f>_xlfn.XLOOKUP(C2651, Content!A:A, Content!D:D, "NONE")</f>
        <v>Sci-Fi</v>
      </c>
    </row>
    <row r="2652" spans="1:5" x14ac:dyDescent="0.3">
      <c r="A2652" s="9">
        <v>10257</v>
      </c>
      <c r="B2652" s="10">
        <v>45383</v>
      </c>
      <c r="C2652" s="9" t="str">
        <v>b142e834</v>
      </c>
      <c r="D2652" s="9" t="str">
        <f>_xlfn.XLOOKUP(C2652, Content!A:A, Content!C:C, "NONE")</f>
        <v>Hindi</v>
      </c>
      <c r="E2652" s="9" t="str">
        <f>_xlfn.XLOOKUP(C2652, Content!A:A, Content!D:D, "NONE")</f>
        <v>Documentary</v>
      </c>
    </row>
    <row r="2653" spans="1:5" x14ac:dyDescent="0.3">
      <c r="A2653" s="9">
        <v>10258</v>
      </c>
      <c r="B2653" s="10">
        <v>44986</v>
      </c>
      <c r="C2653" s="9" t="str">
        <v>921da29a</v>
      </c>
      <c r="D2653" s="9" t="str">
        <f>_xlfn.XLOOKUP(C2653, Content!A:A, Content!C:C, "NONE")</f>
        <v>English</v>
      </c>
      <c r="E2653" s="9" t="str">
        <f>_xlfn.XLOOKUP(C2653, Content!A:A, Content!D:D, "NONE")</f>
        <v>Horror</v>
      </c>
    </row>
    <row r="2654" spans="1:5" x14ac:dyDescent="0.3">
      <c r="A2654" s="9">
        <v>10258</v>
      </c>
      <c r="B2654" s="10">
        <v>44866</v>
      </c>
      <c r="C2654" s="9" t="str">
        <v>c741736d</v>
      </c>
      <c r="D2654" s="9" t="str">
        <f>_xlfn.XLOOKUP(C2654, Content!A:A, Content!C:C, "NONE")</f>
        <v>English</v>
      </c>
      <c r="E2654" s="9" t="str">
        <f>_xlfn.XLOOKUP(C2654, Content!A:A, Content!D:D, "NONE")</f>
        <v>Romance</v>
      </c>
    </row>
    <row r="2655" spans="1:5" x14ac:dyDescent="0.3">
      <c r="A2655" s="9">
        <v>10258</v>
      </c>
      <c r="B2655" s="10">
        <v>45536</v>
      </c>
      <c r="C2655" s="9" t="str">
        <v>6d98c117</v>
      </c>
      <c r="D2655" s="9" t="str">
        <f>_xlfn.XLOOKUP(C2655, Content!A:A, Content!C:C, "NONE")</f>
        <v>English</v>
      </c>
      <c r="E2655" s="9" t="str">
        <f>_xlfn.XLOOKUP(C2655, Content!A:A, Content!D:D, "NONE")</f>
        <v>Action</v>
      </c>
    </row>
    <row r="2656" spans="1:5" x14ac:dyDescent="0.3">
      <c r="A2656" s="9">
        <v>10258</v>
      </c>
      <c r="B2656" s="10">
        <v>44562</v>
      </c>
      <c r="C2656" s="9" t="str">
        <v>07976026</v>
      </c>
      <c r="D2656" s="9" t="str">
        <f>_xlfn.XLOOKUP(C2656, Content!A:A, Content!C:C, "NONE")</f>
        <v>Malayalam</v>
      </c>
      <c r="E2656" s="9" t="str">
        <f>_xlfn.XLOOKUP(C2656, Content!A:A, Content!D:D, "NONE")</f>
        <v>Drama</v>
      </c>
    </row>
    <row r="2657" spans="1:5" x14ac:dyDescent="0.3">
      <c r="A2657" s="9">
        <v>10258</v>
      </c>
      <c r="B2657" s="10">
        <v>45047</v>
      </c>
      <c r="C2657" s="9" t="str">
        <v>1187d074</v>
      </c>
      <c r="D2657" s="9" t="str">
        <f>_xlfn.XLOOKUP(C2657, Content!A:A, Content!C:C, "NONE")</f>
        <v>English</v>
      </c>
      <c r="E2657" s="9" t="str">
        <f>_xlfn.XLOOKUP(C2657, Content!A:A, Content!D:D, "NONE")</f>
        <v>Horror</v>
      </c>
    </row>
    <row r="2658" spans="1:5" x14ac:dyDescent="0.3">
      <c r="A2658" s="9">
        <v>10258</v>
      </c>
      <c r="B2658" s="10">
        <v>44682</v>
      </c>
      <c r="C2658" s="9" t="str">
        <v>8ce0be18</v>
      </c>
      <c r="D2658" s="9" t="str">
        <f>_xlfn.XLOOKUP(C2658, Content!A:A, Content!C:C, "NONE")</f>
        <v>Telugu</v>
      </c>
      <c r="E2658" s="9" t="str">
        <f>_xlfn.XLOOKUP(C2658, Content!A:A, Content!D:D, "NONE")</f>
        <v>Horror</v>
      </c>
    </row>
    <row r="2659" spans="1:5" x14ac:dyDescent="0.3">
      <c r="A2659" s="9">
        <v>10258</v>
      </c>
      <c r="B2659" s="10">
        <v>44682</v>
      </c>
      <c r="C2659" s="9" t="str">
        <v>fc3255a1</v>
      </c>
      <c r="D2659" s="9" t="str">
        <f>_xlfn.XLOOKUP(C2659, Content!A:A, Content!C:C, "NONE")</f>
        <v>English</v>
      </c>
      <c r="E2659" s="9" t="str">
        <f>_xlfn.XLOOKUP(C2659, Content!A:A, Content!D:D, "NONE")</f>
        <v>Horror</v>
      </c>
    </row>
    <row r="2660" spans="1:5" x14ac:dyDescent="0.3">
      <c r="A2660" s="9">
        <v>10258</v>
      </c>
      <c r="B2660" s="10">
        <v>45261</v>
      </c>
      <c r="C2660" s="9" t="str">
        <v>53dcee70</v>
      </c>
      <c r="D2660" s="9" t="str">
        <f>_xlfn.XLOOKUP(C2660, Content!A:A, Content!C:C, "NONE")</f>
        <v>Kannada</v>
      </c>
      <c r="E2660" s="9" t="str">
        <f>_xlfn.XLOOKUP(C2660, Content!A:A, Content!D:D, "NONE")</f>
        <v>Sci-Fi</v>
      </c>
    </row>
    <row r="2661" spans="1:5" x14ac:dyDescent="0.3">
      <c r="A2661" s="9">
        <v>10258</v>
      </c>
      <c r="B2661" s="10">
        <v>44713</v>
      </c>
      <c r="C2661" s="9" t="str">
        <v>4cfd0dd8</v>
      </c>
      <c r="D2661" s="9" t="str">
        <f>_xlfn.XLOOKUP(C2661, Content!A:A, Content!C:C, "NONE")</f>
        <v>Kannada</v>
      </c>
      <c r="E2661" s="9" t="str">
        <f>_xlfn.XLOOKUP(C2661, Content!A:A, Content!D:D, "NONE")</f>
        <v>Documentary</v>
      </c>
    </row>
    <row r="2662" spans="1:5" x14ac:dyDescent="0.3">
      <c r="A2662" s="9">
        <v>10258</v>
      </c>
      <c r="B2662" s="10">
        <v>45261</v>
      </c>
      <c r="C2662" s="9" t="str">
        <v>4130ea10</v>
      </c>
      <c r="D2662" s="9" t="str">
        <f>_xlfn.XLOOKUP(C2662, Content!A:A, Content!C:C, "NONE")</f>
        <v>Kannada</v>
      </c>
      <c r="E2662" s="9" t="str">
        <f>_xlfn.XLOOKUP(C2662, Content!A:A, Content!D:D, "NONE")</f>
        <v>Horror</v>
      </c>
    </row>
    <row r="2663" spans="1:5" x14ac:dyDescent="0.3">
      <c r="A2663" s="9">
        <v>10259</v>
      </c>
      <c r="B2663" s="10">
        <v>45170</v>
      </c>
      <c r="C2663" s="9" t="str">
        <v>7495495f</v>
      </c>
      <c r="D2663" s="9" t="str">
        <f>_xlfn.XLOOKUP(C2663, Content!A:A, Content!C:C, "NONE")</f>
        <v>Malayalam</v>
      </c>
      <c r="E2663" s="9" t="str">
        <f>_xlfn.XLOOKUP(C2663, Content!A:A, Content!D:D, "NONE")</f>
        <v>Horror</v>
      </c>
    </row>
    <row r="2664" spans="1:5" x14ac:dyDescent="0.3">
      <c r="A2664" s="9">
        <v>10259</v>
      </c>
      <c r="B2664" s="10">
        <v>44713</v>
      </c>
      <c r="C2664" s="9" t="str">
        <v>0be1e40e</v>
      </c>
      <c r="D2664" s="9" t="str">
        <f>_xlfn.XLOOKUP(C2664, Content!A:A, Content!C:C, "NONE")</f>
        <v>Telugu</v>
      </c>
      <c r="E2664" s="9" t="str">
        <f>_xlfn.XLOOKUP(C2664, Content!A:A, Content!D:D, "NONE")</f>
        <v>Drama</v>
      </c>
    </row>
    <row r="2665" spans="1:5" x14ac:dyDescent="0.3">
      <c r="A2665" s="9">
        <v>10259</v>
      </c>
      <c r="B2665" s="10">
        <v>45108</v>
      </c>
      <c r="C2665" s="9" t="str">
        <v>35e41ff6</v>
      </c>
      <c r="D2665" s="9" t="str">
        <f>_xlfn.XLOOKUP(C2665, Content!A:A, Content!C:C, "NONE")</f>
        <v>Telugu</v>
      </c>
      <c r="E2665" s="9" t="str">
        <f>_xlfn.XLOOKUP(C2665, Content!A:A, Content!D:D, "NONE")</f>
        <v>Romance</v>
      </c>
    </row>
    <row r="2666" spans="1:5" x14ac:dyDescent="0.3">
      <c r="A2666" s="9">
        <v>10259</v>
      </c>
      <c r="B2666" s="10">
        <v>45352</v>
      </c>
      <c r="C2666" s="9" t="str">
        <v>d71466ea</v>
      </c>
      <c r="D2666" s="9" t="str">
        <f>_xlfn.XLOOKUP(C2666, Content!A:A, Content!C:C, "NONE")</f>
        <v>Malayalam</v>
      </c>
      <c r="E2666" s="9" t="str">
        <f>_xlfn.XLOOKUP(C2666, Content!A:A, Content!D:D, "NONE")</f>
        <v>Comedy</v>
      </c>
    </row>
    <row r="2667" spans="1:5" x14ac:dyDescent="0.3">
      <c r="A2667" s="9">
        <v>10259</v>
      </c>
      <c r="B2667" s="10">
        <v>44805</v>
      </c>
      <c r="C2667" s="9" t="str">
        <v>e0abb092</v>
      </c>
      <c r="D2667" s="9" t="str">
        <f>_xlfn.XLOOKUP(C2667, Content!A:A, Content!C:C, "NONE")</f>
        <v>Malayalam</v>
      </c>
      <c r="E2667" s="9" t="str">
        <f>_xlfn.XLOOKUP(C2667, Content!A:A, Content!D:D, "NONE")</f>
        <v>Documentary</v>
      </c>
    </row>
    <row r="2668" spans="1:5" x14ac:dyDescent="0.3">
      <c r="A2668" s="9">
        <v>10260</v>
      </c>
      <c r="B2668" s="10">
        <v>45139</v>
      </c>
      <c r="C2668" s="9" t="str">
        <v>c9f9dfdb</v>
      </c>
      <c r="D2668" s="9" t="str">
        <f>_xlfn.XLOOKUP(C2668, Content!A:A, Content!C:C, "NONE")</f>
        <v>Kannada</v>
      </c>
      <c r="E2668" s="9" t="str">
        <f>_xlfn.XLOOKUP(C2668, Content!A:A, Content!D:D, "NONE")</f>
        <v>Horror</v>
      </c>
    </row>
    <row r="2669" spans="1:5" x14ac:dyDescent="0.3">
      <c r="A2669" s="9">
        <v>10260</v>
      </c>
      <c r="B2669" s="10">
        <v>45047</v>
      </c>
      <c r="C2669" s="9" t="str">
        <v>5988d89d</v>
      </c>
      <c r="D2669" s="9" t="str">
        <f>_xlfn.XLOOKUP(C2669, Content!A:A, Content!C:C, "NONE")</f>
        <v>Hindi</v>
      </c>
      <c r="E2669" s="9" t="str">
        <f>_xlfn.XLOOKUP(C2669, Content!A:A, Content!D:D, "NONE")</f>
        <v>Sci-Fi</v>
      </c>
    </row>
    <row r="2670" spans="1:5" x14ac:dyDescent="0.3">
      <c r="A2670" s="9">
        <v>10260</v>
      </c>
      <c r="B2670" s="10">
        <v>45323</v>
      </c>
      <c r="C2670" s="9" t="str">
        <v>10101146</v>
      </c>
      <c r="D2670" s="9" t="str">
        <f>_xlfn.XLOOKUP(C2670, Content!A:A, Content!C:C, "NONE")</f>
        <v>Telugu</v>
      </c>
      <c r="E2670" s="9" t="str">
        <f>_xlfn.XLOOKUP(C2670, Content!A:A, Content!D:D, "NONE")</f>
        <v>Comedy</v>
      </c>
    </row>
    <row r="2671" spans="1:5" x14ac:dyDescent="0.3">
      <c r="A2671" s="9">
        <v>10260</v>
      </c>
      <c r="B2671" s="10">
        <v>44958</v>
      </c>
      <c r="C2671" s="9" t="str">
        <v>ae026103</v>
      </c>
      <c r="D2671" s="9" t="str">
        <f>_xlfn.XLOOKUP(C2671, Content!A:A, Content!C:C, "NONE")</f>
        <v>Kannada</v>
      </c>
      <c r="E2671" s="9" t="str">
        <f>_xlfn.XLOOKUP(C2671, Content!A:A, Content!D:D, "NONE")</f>
        <v>Comedy</v>
      </c>
    </row>
    <row r="2672" spans="1:5" x14ac:dyDescent="0.3">
      <c r="A2672" s="9">
        <v>10260</v>
      </c>
      <c r="B2672" s="10">
        <v>45200</v>
      </c>
      <c r="C2672" s="9" t="str">
        <v>e2949854</v>
      </c>
      <c r="D2672" s="9" t="str">
        <f>_xlfn.XLOOKUP(C2672, Content!A:A, Content!C:C, "NONE")</f>
        <v>Malayalam</v>
      </c>
      <c r="E2672" s="9" t="str">
        <f>_xlfn.XLOOKUP(C2672, Content!A:A, Content!D:D, "NONE")</f>
        <v>Documentary</v>
      </c>
    </row>
    <row r="2673" spans="1:5" x14ac:dyDescent="0.3">
      <c r="A2673" s="9">
        <v>10260</v>
      </c>
      <c r="B2673" s="10">
        <v>45078</v>
      </c>
      <c r="C2673" s="9" t="str">
        <v>a4c168f1</v>
      </c>
      <c r="D2673" s="9" t="str">
        <f>_xlfn.XLOOKUP(C2673, Content!A:A, Content!C:C, "NONE")</f>
        <v>Telugu</v>
      </c>
      <c r="E2673" s="9" t="str">
        <f>_xlfn.XLOOKUP(C2673, Content!A:A, Content!D:D, "NONE")</f>
        <v>Drama</v>
      </c>
    </row>
    <row r="2674" spans="1:5" x14ac:dyDescent="0.3">
      <c r="A2674" s="9">
        <v>10261</v>
      </c>
      <c r="B2674" s="10">
        <v>44927</v>
      </c>
      <c r="C2674" s="9" t="str">
        <v>e0abb092</v>
      </c>
      <c r="D2674" s="9" t="str">
        <f>_xlfn.XLOOKUP(C2674, Content!A:A, Content!C:C, "NONE")</f>
        <v>Malayalam</v>
      </c>
      <c r="E2674" s="9" t="str">
        <f>_xlfn.XLOOKUP(C2674, Content!A:A, Content!D:D, "NONE")</f>
        <v>Documentary</v>
      </c>
    </row>
    <row r="2675" spans="1:5" x14ac:dyDescent="0.3">
      <c r="A2675" s="9">
        <v>10261</v>
      </c>
      <c r="B2675" s="10">
        <v>45292</v>
      </c>
      <c r="C2675" s="9" t="str">
        <v>d6e6f4af</v>
      </c>
      <c r="D2675" s="9" t="str">
        <f>_xlfn.XLOOKUP(C2675, Content!A:A, Content!C:C, "NONE")</f>
        <v>Malayalam</v>
      </c>
      <c r="E2675" s="9" t="str">
        <f>_xlfn.XLOOKUP(C2675, Content!A:A, Content!D:D, "NONE")</f>
        <v>Action</v>
      </c>
    </row>
    <row r="2676" spans="1:5" x14ac:dyDescent="0.3">
      <c r="A2676" s="9">
        <v>10261</v>
      </c>
      <c r="B2676" s="10">
        <v>45200</v>
      </c>
      <c r="C2676" s="9" t="str">
        <v>ed012678</v>
      </c>
      <c r="D2676" s="9" t="str">
        <f>_xlfn.XLOOKUP(C2676, Content!A:A, Content!C:C, "NONE")</f>
        <v>Telugu</v>
      </c>
      <c r="E2676" s="9" t="str">
        <f>_xlfn.XLOOKUP(C2676, Content!A:A, Content!D:D, "NONE")</f>
        <v>Thriller</v>
      </c>
    </row>
    <row r="2677" spans="1:5" x14ac:dyDescent="0.3">
      <c r="A2677" s="9">
        <v>10261</v>
      </c>
      <c r="B2677" s="10">
        <v>44652</v>
      </c>
      <c r="C2677" s="9" t="str">
        <v>f72d44e6</v>
      </c>
      <c r="D2677" s="9" t="str">
        <f>_xlfn.XLOOKUP(C2677, Content!A:A, Content!C:C, "NONE")</f>
        <v>Malayalam</v>
      </c>
      <c r="E2677" s="9" t="str">
        <f>_xlfn.XLOOKUP(C2677, Content!A:A, Content!D:D, "NONE")</f>
        <v>Horror</v>
      </c>
    </row>
    <row r="2678" spans="1:5" x14ac:dyDescent="0.3">
      <c r="A2678" s="9">
        <v>10261</v>
      </c>
      <c r="B2678" s="10">
        <v>44713</v>
      </c>
      <c r="C2678" s="9" t="str">
        <v>591bdfe5</v>
      </c>
      <c r="D2678" s="9" t="str">
        <f>_xlfn.XLOOKUP(C2678, Content!A:A, Content!C:C, "NONE")</f>
        <v>Kannada</v>
      </c>
      <c r="E2678" s="9" t="str">
        <f>_xlfn.XLOOKUP(C2678, Content!A:A, Content!D:D, "NONE")</f>
        <v>Drama</v>
      </c>
    </row>
    <row r="2679" spans="1:5" x14ac:dyDescent="0.3">
      <c r="A2679" s="9">
        <v>10261</v>
      </c>
      <c r="B2679" s="10">
        <v>44896</v>
      </c>
      <c r="C2679" s="9" t="str">
        <v>2e190b5a</v>
      </c>
      <c r="D2679" s="9" t="str">
        <f>_xlfn.XLOOKUP(C2679, Content!A:A, Content!C:C, "NONE")</f>
        <v>Tamil</v>
      </c>
      <c r="E2679" s="9" t="str">
        <f>_xlfn.XLOOKUP(C2679, Content!A:A, Content!D:D, "NONE")</f>
        <v>Drama</v>
      </c>
    </row>
    <row r="2680" spans="1:5" x14ac:dyDescent="0.3">
      <c r="A2680" s="9">
        <v>10261</v>
      </c>
      <c r="B2680" s="10">
        <v>44743</v>
      </c>
      <c r="C2680" s="9" t="str">
        <v>9767fb4f</v>
      </c>
      <c r="D2680" s="9" t="str">
        <f>_xlfn.XLOOKUP(C2680, Content!A:A, Content!C:C, "NONE")</f>
        <v>Telugu</v>
      </c>
      <c r="E2680" s="9" t="str">
        <f>_xlfn.XLOOKUP(C2680, Content!A:A, Content!D:D, "NONE")</f>
        <v>Drama</v>
      </c>
    </row>
    <row r="2681" spans="1:5" x14ac:dyDescent="0.3">
      <c r="A2681" s="9">
        <v>10261</v>
      </c>
      <c r="B2681" s="10">
        <v>44743</v>
      </c>
      <c r="C2681" s="9" t="str">
        <v>6d9b457c</v>
      </c>
      <c r="D2681" s="9" t="str">
        <f>_xlfn.XLOOKUP(C2681, Content!A:A, Content!C:C, "NONE")</f>
        <v>English</v>
      </c>
      <c r="E2681" s="9" t="str">
        <f>_xlfn.XLOOKUP(C2681, Content!A:A, Content!D:D, "NONE")</f>
        <v>Thriller</v>
      </c>
    </row>
    <row r="2682" spans="1:5" x14ac:dyDescent="0.3">
      <c r="A2682" s="9">
        <v>10262</v>
      </c>
      <c r="B2682" s="10">
        <v>44866</v>
      </c>
      <c r="C2682" s="9" t="str">
        <v>618d5c47</v>
      </c>
      <c r="D2682" s="9" t="str">
        <f>_xlfn.XLOOKUP(C2682, Content!A:A, Content!C:C, "NONE")</f>
        <v>Hindi</v>
      </c>
      <c r="E2682" s="9" t="str">
        <f>_xlfn.XLOOKUP(C2682, Content!A:A, Content!D:D, "NONE")</f>
        <v>Documentary</v>
      </c>
    </row>
    <row r="2683" spans="1:5" x14ac:dyDescent="0.3">
      <c r="A2683" s="9">
        <v>10262</v>
      </c>
      <c r="B2683" s="10">
        <v>45170</v>
      </c>
      <c r="C2683" s="9" t="str">
        <v>67b09f1b</v>
      </c>
      <c r="D2683" s="9" t="str">
        <f>_xlfn.XLOOKUP(C2683, Content!A:A, Content!C:C, "NONE")</f>
        <v>English</v>
      </c>
      <c r="E2683" s="9" t="str">
        <f>_xlfn.XLOOKUP(C2683, Content!A:A, Content!D:D, "NONE")</f>
        <v>Horror</v>
      </c>
    </row>
    <row r="2684" spans="1:5" x14ac:dyDescent="0.3">
      <c r="A2684" s="9">
        <v>10262</v>
      </c>
      <c r="B2684" s="10">
        <v>44805</v>
      </c>
      <c r="C2684" s="9" t="str">
        <v>fda707e0</v>
      </c>
      <c r="D2684" s="9" t="str">
        <f>_xlfn.XLOOKUP(C2684, Content!A:A, Content!C:C, "NONE")</f>
        <v>Tamil</v>
      </c>
      <c r="E2684" s="9" t="str">
        <f>_xlfn.XLOOKUP(C2684, Content!A:A, Content!D:D, "NONE")</f>
        <v>Documentary</v>
      </c>
    </row>
    <row r="2685" spans="1:5" x14ac:dyDescent="0.3">
      <c r="A2685" s="9">
        <v>10262</v>
      </c>
      <c r="B2685" s="10">
        <v>44652</v>
      </c>
      <c r="C2685" s="9" t="str">
        <v>b72e97f6</v>
      </c>
      <c r="D2685" s="9" t="str">
        <f>_xlfn.XLOOKUP(C2685, Content!A:A, Content!C:C, "NONE")</f>
        <v>Hindi</v>
      </c>
      <c r="E2685" s="9" t="str">
        <f>_xlfn.XLOOKUP(C2685, Content!A:A, Content!D:D, "NONE")</f>
        <v>Action</v>
      </c>
    </row>
    <row r="2686" spans="1:5" x14ac:dyDescent="0.3">
      <c r="A2686" s="9">
        <v>10262</v>
      </c>
      <c r="B2686" s="10">
        <v>45170</v>
      </c>
      <c r="C2686" s="9" t="str">
        <v>1187d074</v>
      </c>
      <c r="D2686" s="9" t="str">
        <f>_xlfn.XLOOKUP(C2686, Content!A:A, Content!C:C, "NONE")</f>
        <v>English</v>
      </c>
      <c r="E2686" s="9" t="str">
        <f>_xlfn.XLOOKUP(C2686, Content!A:A, Content!D:D, "NONE")</f>
        <v>Horror</v>
      </c>
    </row>
    <row r="2687" spans="1:5" x14ac:dyDescent="0.3">
      <c r="A2687" s="9">
        <v>10262</v>
      </c>
      <c r="B2687" s="10">
        <v>45047</v>
      </c>
      <c r="C2687" s="9" t="str">
        <v>ae026103</v>
      </c>
      <c r="D2687" s="9" t="str">
        <f>_xlfn.XLOOKUP(C2687, Content!A:A, Content!C:C, "NONE")</f>
        <v>Kannada</v>
      </c>
      <c r="E2687" s="9" t="str">
        <f>_xlfn.XLOOKUP(C2687, Content!A:A, Content!D:D, "NONE")</f>
        <v>Comedy</v>
      </c>
    </row>
    <row r="2688" spans="1:5" x14ac:dyDescent="0.3">
      <c r="A2688" s="9">
        <v>10262</v>
      </c>
      <c r="B2688" s="10">
        <v>45108</v>
      </c>
      <c r="C2688" s="9" t="str">
        <v>8ab4abc6</v>
      </c>
      <c r="D2688" s="9" t="str">
        <f>_xlfn.XLOOKUP(C2688, Content!A:A, Content!C:C, "NONE")</f>
        <v>Kannada</v>
      </c>
      <c r="E2688" s="9" t="str">
        <f>_xlfn.XLOOKUP(C2688, Content!A:A, Content!D:D, "NONE")</f>
        <v>Drama</v>
      </c>
    </row>
    <row r="2689" spans="1:5" x14ac:dyDescent="0.3">
      <c r="A2689" s="9">
        <v>10262</v>
      </c>
      <c r="B2689" s="10">
        <v>44927</v>
      </c>
      <c r="C2689" s="9" t="str">
        <v>2fa395f5</v>
      </c>
      <c r="D2689" s="9" t="str">
        <f>_xlfn.XLOOKUP(C2689, Content!A:A, Content!C:C, "NONE")</f>
        <v>Telugu</v>
      </c>
      <c r="E2689" s="9" t="str">
        <f>_xlfn.XLOOKUP(C2689, Content!A:A, Content!D:D, "NONE")</f>
        <v>Action</v>
      </c>
    </row>
    <row r="2690" spans="1:5" x14ac:dyDescent="0.3">
      <c r="A2690" s="9">
        <v>10262</v>
      </c>
      <c r="B2690" s="10">
        <v>45231</v>
      </c>
      <c r="C2690" s="9" t="str">
        <v>6d98c117</v>
      </c>
      <c r="D2690" s="9" t="str">
        <f>_xlfn.XLOOKUP(C2690, Content!A:A, Content!C:C, "NONE")</f>
        <v>English</v>
      </c>
      <c r="E2690" s="9" t="str">
        <f>_xlfn.XLOOKUP(C2690, Content!A:A, Content!D:D, "NONE")</f>
        <v>Action</v>
      </c>
    </row>
    <row r="2691" spans="1:5" x14ac:dyDescent="0.3">
      <c r="A2691" s="9">
        <v>10262</v>
      </c>
      <c r="B2691" s="10">
        <v>44562</v>
      </c>
      <c r="C2691" s="9" t="str">
        <v>7fd28e87</v>
      </c>
      <c r="D2691" s="9" t="str">
        <f>_xlfn.XLOOKUP(C2691, Content!A:A, Content!C:C, "NONE")</f>
        <v>Malayalam</v>
      </c>
      <c r="E2691" s="9" t="str">
        <f>_xlfn.XLOOKUP(C2691, Content!A:A, Content!D:D, "NONE")</f>
        <v>Romance</v>
      </c>
    </row>
    <row r="2692" spans="1:5" x14ac:dyDescent="0.3">
      <c r="A2692" s="9">
        <v>10262</v>
      </c>
      <c r="B2692" s="10">
        <v>44958</v>
      </c>
      <c r="C2692" s="9" t="str">
        <v>fc3255a1</v>
      </c>
      <c r="D2692" s="9" t="str">
        <f>_xlfn.XLOOKUP(C2692, Content!A:A, Content!C:C, "NONE")</f>
        <v>English</v>
      </c>
      <c r="E2692" s="9" t="str">
        <f>_xlfn.XLOOKUP(C2692, Content!A:A, Content!D:D, "NONE")</f>
        <v>Horror</v>
      </c>
    </row>
    <row r="2693" spans="1:5" x14ac:dyDescent="0.3">
      <c r="A2693" s="9">
        <v>10262</v>
      </c>
      <c r="B2693" s="10">
        <v>44621</v>
      </c>
      <c r="C2693" s="9" t="str">
        <v>30bb7728</v>
      </c>
      <c r="D2693" s="9" t="str">
        <f>_xlfn.XLOOKUP(C2693, Content!A:A, Content!C:C, "NONE")</f>
        <v>Tamil</v>
      </c>
      <c r="E2693" s="9" t="str">
        <f>_xlfn.XLOOKUP(C2693, Content!A:A, Content!D:D, "NONE")</f>
        <v>Documentary</v>
      </c>
    </row>
    <row r="2694" spans="1:5" x14ac:dyDescent="0.3">
      <c r="A2694" s="9">
        <v>10262</v>
      </c>
      <c r="B2694" s="10">
        <v>44682</v>
      </c>
      <c r="C2694" s="9" t="str">
        <v>34ac25b9</v>
      </c>
      <c r="D2694" s="9" t="str">
        <f>_xlfn.XLOOKUP(C2694, Content!A:A, Content!C:C, "NONE")</f>
        <v>Kannada</v>
      </c>
      <c r="E2694" s="9" t="str">
        <f>_xlfn.XLOOKUP(C2694, Content!A:A, Content!D:D, "NONE")</f>
        <v>Documentary</v>
      </c>
    </row>
    <row r="2695" spans="1:5" x14ac:dyDescent="0.3">
      <c r="A2695" s="9">
        <v>10263</v>
      </c>
      <c r="B2695" s="10">
        <v>45200</v>
      </c>
      <c r="C2695" s="9" t="str">
        <v>577b4107</v>
      </c>
      <c r="D2695" s="9" t="str">
        <f>_xlfn.XLOOKUP(C2695, Content!A:A, Content!C:C, "NONE")</f>
        <v>Malayalam</v>
      </c>
      <c r="E2695" s="9" t="str">
        <f>_xlfn.XLOOKUP(C2695, Content!A:A, Content!D:D, "NONE")</f>
        <v>Sci-Fi</v>
      </c>
    </row>
    <row r="2696" spans="1:5" x14ac:dyDescent="0.3">
      <c r="A2696" s="9">
        <v>10263</v>
      </c>
      <c r="B2696" s="10">
        <v>44621</v>
      </c>
      <c r="C2696" s="9" t="str">
        <v>34ac25b9</v>
      </c>
      <c r="D2696" s="9" t="str">
        <f>_xlfn.XLOOKUP(C2696, Content!A:A, Content!C:C, "NONE")</f>
        <v>Kannada</v>
      </c>
      <c r="E2696" s="9" t="str">
        <f>_xlfn.XLOOKUP(C2696, Content!A:A, Content!D:D, "NONE")</f>
        <v>Documentary</v>
      </c>
    </row>
    <row r="2697" spans="1:5" x14ac:dyDescent="0.3">
      <c r="A2697" s="9">
        <v>10263</v>
      </c>
      <c r="B2697" s="10">
        <v>44593</v>
      </c>
      <c r="C2697" s="9" t="str">
        <v>9767fb4f</v>
      </c>
      <c r="D2697" s="9" t="str">
        <f>_xlfn.XLOOKUP(C2697, Content!A:A, Content!C:C, "NONE")</f>
        <v>Telugu</v>
      </c>
      <c r="E2697" s="9" t="str">
        <f>_xlfn.XLOOKUP(C2697, Content!A:A, Content!D:D, "NONE")</f>
        <v>Drama</v>
      </c>
    </row>
    <row r="2698" spans="1:5" x14ac:dyDescent="0.3">
      <c r="A2698" s="9">
        <v>10263</v>
      </c>
      <c r="B2698" s="10">
        <v>45597</v>
      </c>
      <c r="C2698" s="9" t="str">
        <v>f83fb848</v>
      </c>
      <c r="D2698" s="9" t="str">
        <f>_xlfn.XLOOKUP(C2698, Content!A:A, Content!C:C, "NONE")</f>
        <v>Malayalam</v>
      </c>
      <c r="E2698" s="9" t="str">
        <f>_xlfn.XLOOKUP(C2698, Content!A:A, Content!D:D, "NONE")</f>
        <v>Sci-Fi</v>
      </c>
    </row>
    <row r="2699" spans="1:5" x14ac:dyDescent="0.3">
      <c r="A2699" s="9">
        <v>10263</v>
      </c>
      <c r="B2699" s="10">
        <v>45017</v>
      </c>
      <c r="C2699" s="9" t="str">
        <v>fcc640cb</v>
      </c>
      <c r="D2699" s="9" t="str">
        <f>_xlfn.XLOOKUP(C2699, Content!A:A, Content!C:C, "NONE")</f>
        <v>English</v>
      </c>
      <c r="E2699" s="9" t="str">
        <f>_xlfn.XLOOKUP(C2699, Content!A:A, Content!D:D, "NONE")</f>
        <v>Thriller</v>
      </c>
    </row>
    <row r="2700" spans="1:5" x14ac:dyDescent="0.3">
      <c r="A2700" s="9">
        <v>10263</v>
      </c>
      <c r="B2700" s="10">
        <v>44805</v>
      </c>
      <c r="C2700" s="9" t="str">
        <v>7e543bc4</v>
      </c>
      <c r="D2700" s="9" t="str">
        <f>_xlfn.XLOOKUP(C2700, Content!A:A, Content!C:C, "NONE")</f>
        <v>Malayalam</v>
      </c>
      <c r="E2700" s="9" t="str">
        <f>_xlfn.XLOOKUP(C2700, Content!A:A, Content!D:D, "NONE")</f>
        <v>Drama</v>
      </c>
    </row>
    <row r="2701" spans="1:5" x14ac:dyDescent="0.3">
      <c r="A2701" s="9">
        <v>10263</v>
      </c>
      <c r="B2701" s="10">
        <v>45261</v>
      </c>
      <c r="C2701" s="9" t="str">
        <v>92becfc7</v>
      </c>
      <c r="D2701" s="9" t="str">
        <f>_xlfn.XLOOKUP(C2701, Content!A:A, Content!C:C, "NONE")</f>
        <v>Hindi</v>
      </c>
      <c r="E2701" s="9" t="str">
        <f>_xlfn.XLOOKUP(C2701, Content!A:A, Content!D:D, "NONE")</f>
        <v>Sci-Fi</v>
      </c>
    </row>
    <row r="2702" spans="1:5" x14ac:dyDescent="0.3">
      <c r="A2702" s="9">
        <v>10263</v>
      </c>
      <c r="B2702" s="10">
        <v>45444</v>
      </c>
      <c r="C2702" s="9" t="str">
        <v>9544ce3b</v>
      </c>
      <c r="D2702" s="9" t="str">
        <f>_xlfn.XLOOKUP(C2702, Content!A:A, Content!C:C, "NONE")</f>
        <v>English</v>
      </c>
      <c r="E2702" s="9" t="str">
        <f>_xlfn.XLOOKUP(C2702, Content!A:A, Content!D:D, "NONE")</f>
        <v>Horror</v>
      </c>
    </row>
    <row r="2703" spans="1:5" x14ac:dyDescent="0.3">
      <c r="A2703" s="9">
        <v>10263</v>
      </c>
      <c r="B2703" s="10">
        <v>44958</v>
      </c>
      <c r="C2703" s="9" t="str">
        <v>e9c2f251</v>
      </c>
      <c r="D2703" s="9" t="str">
        <f>_xlfn.XLOOKUP(C2703, Content!A:A, Content!C:C, "NONE")</f>
        <v>Telugu</v>
      </c>
      <c r="E2703" s="9" t="str">
        <f>_xlfn.XLOOKUP(C2703, Content!A:A, Content!D:D, "NONE")</f>
        <v>Sci-Fi</v>
      </c>
    </row>
    <row r="2704" spans="1:5" x14ac:dyDescent="0.3">
      <c r="A2704" s="9">
        <v>10263</v>
      </c>
      <c r="B2704" s="10">
        <v>44958</v>
      </c>
      <c r="C2704" s="9" t="str">
        <v>b72e97f6</v>
      </c>
      <c r="D2704" s="9" t="str">
        <f>_xlfn.XLOOKUP(C2704, Content!A:A, Content!C:C, "NONE")</f>
        <v>Hindi</v>
      </c>
      <c r="E2704" s="9" t="str">
        <f>_xlfn.XLOOKUP(C2704, Content!A:A, Content!D:D, "NONE")</f>
        <v>Action</v>
      </c>
    </row>
    <row r="2705" spans="1:5" x14ac:dyDescent="0.3">
      <c r="A2705" s="9">
        <v>10264</v>
      </c>
      <c r="B2705" s="10">
        <v>44652</v>
      </c>
      <c r="C2705" s="9" t="str">
        <v>fa1a76a3</v>
      </c>
      <c r="D2705" s="9" t="str">
        <f>_xlfn.XLOOKUP(C2705, Content!A:A, Content!C:C, "NONE")</f>
        <v>Tamil</v>
      </c>
      <c r="E2705" s="9" t="str">
        <f>_xlfn.XLOOKUP(C2705, Content!A:A, Content!D:D, "NONE")</f>
        <v>Action</v>
      </c>
    </row>
    <row r="2706" spans="1:5" x14ac:dyDescent="0.3">
      <c r="A2706" s="9">
        <v>10264</v>
      </c>
      <c r="B2706" s="10">
        <v>44986</v>
      </c>
      <c r="C2706" s="9" t="str">
        <v>982b8061</v>
      </c>
      <c r="D2706" s="9" t="str">
        <f>_xlfn.XLOOKUP(C2706, Content!A:A, Content!C:C, "NONE")</f>
        <v>Malayalam</v>
      </c>
      <c r="E2706" s="9" t="str">
        <f>_xlfn.XLOOKUP(C2706, Content!A:A, Content!D:D, "NONE")</f>
        <v>Comedy</v>
      </c>
    </row>
    <row r="2707" spans="1:5" x14ac:dyDescent="0.3">
      <c r="A2707" s="9">
        <v>10264</v>
      </c>
      <c r="B2707" s="10">
        <v>44621</v>
      </c>
      <c r="C2707" s="9" t="str">
        <v>b142e834</v>
      </c>
      <c r="D2707" s="9" t="str">
        <f>_xlfn.XLOOKUP(C2707, Content!A:A, Content!C:C, "NONE")</f>
        <v>Hindi</v>
      </c>
      <c r="E2707" s="9" t="str">
        <f>_xlfn.XLOOKUP(C2707, Content!A:A, Content!D:D, "NONE")</f>
        <v>Documentary</v>
      </c>
    </row>
    <row r="2708" spans="1:5" x14ac:dyDescent="0.3">
      <c r="A2708" s="9">
        <v>10264</v>
      </c>
      <c r="B2708" s="10">
        <v>44562</v>
      </c>
      <c r="C2708" s="9" t="str">
        <v>a48a202b</v>
      </c>
      <c r="D2708" s="9" t="str">
        <f>_xlfn.XLOOKUP(C2708, Content!A:A, Content!C:C, "NONE")</f>
        <v>Telugu</v>
      </c>
      <c r="E2708" s="9" t="str">
        <f>_xlfn.XLOOKUP(C2708, Content!A:A, Content!D:D, "NONE")</f>
        <v>Drama</v>
      </c>
    </row>
    <row r="2709" spans="1:5" x14ac:dyDescent="0.3">
      <c r="A2709" s="9">
        <v>10264</v>
      </c>
      <c r="B2709" s="10">
        <v>44562</v>
      </c>
      <c r="C2709" s="9" t="str">
        <v>591bdfe5</v>
      </c>
      <c r="D2709" s="9" t="str">
        <f>_xlfn.XLOOKUP(C2709, Content!A:A, Content!C:C, "NONE")</f>
        <v>Kannada</v>
      </c>
      <c r="E2709" s="9" t="str">
        <f>_xlfn.XLOOKUP(C2709, Content!A:A, Content!D:D, "NONE")</f>
        <v>Drama</v>
      </c>
    </row>
    <row r="2710" spans="1:5" x14ac:dyDescent="0.3">
      <c r="A2710" s="9">
        <v>10264</v>
      </c>
      <c r="B2710" s="10">
        <v>45413</v>
      </c>
      <c r="C2710" s="9" t="str">
        <v>f82d44ce</v>
      </c>
      <c r="D2710" s="9" t="str">
        <f>_xlfn.XLOOKUP(C2710, Content!A:A, Content!C:C, "NONE")</f>
        <v>Telugu</v>
      </c>
      <c r="E2710" s="9" t="str">
        <f>_xlfn.XLOOKUP(C2710, Content!A:A, Content!D:D, "NONE")</f>
        <v>Sci-Fi</v>
      </c>
    </row>
    <row r="2711" spans="1:5" x14ac:dyDescent="0.3">
      <c r="A2711" s="9">
        <v>10264</v>
      </c>
      <c r="B2711" s="10">
        <v>45200</v>
      </c>
      <c r="C2711" s="9" t="str">
        <v>3abe3a47</v>
      </c>
      <c r="D2711" s="9" t="str">
        <f>_xlfn.XLOOKUP(C2711, Content!A:A, Content!C:C, "NONE")</f>
        <v>English</v>
      </c>
      <c r="E2711" s="9" t="str">
        <f>_xlfn.XLOOKUP(C2711, Content!A:A, Content!D:D, "NONE")</f>
        <v>Romance</v>
      </c>
    </row>
    <row r="2712" spans="1:5" x14ac:dyDescent="0.3">
      <c r="A2712" s="9">
        <v>10265</v>
      </c>
      <c r="B2712" s="10">
        <v>44866</v>
      </c>
      <c r="C2712" s="9" t="str">
        <v>39c8c16a</v>
      </c>
      <c r="D2712" s="9" t="str">
        <f>_xlfn.XLOOKUP(C2712, Content!A:A, Content!C:C, "NONE")</f>
        <v>Malayalam</v>
      </c>
      <c r="E2712" s="9" t="str">
        <f>_xlfn.XLOOKUP(C2712, Content!A:A, Content!D:D, "NONE")</f>
        <v>Drama</v>
      </c>
    </row>
    <row r="2713" spans="1:5" x14ac:dyDescent="0.3">
      <c r="A2713" s="9">
        <v>10265</v>
      </c>
      <c r="B2713" s="10">
        <v>44896</v>
      </c>
      <c r="C2713" s="9" t="str">
        <v>607da286</v>
      </c>
      <c r="D2713" s="9" t="str">
        <f>_xlfn.XLOOKUP(C2713, Content!A:A, Content!C:C, "NONE")</f>
        <v>Kannada</v>
      </c>
      <c r="E2713" s="9" t="str">
        <f>_xlfn.XLOOKUP(C2713, Content!A:A, Content!D:D, "NONE")</f>
        <v>Drama</v>
      </c>
    </row>
    <row r="2714" spans="1:5" x14ac:dyDescent="0.3">
      <c r="A2714" s="9">
        <v>10265</v>
      </c>
      <c r="B2714" s="10">
        <v>45566</v>
      </c>
      <c r="C2714" s="9" t="str">
        <v>e0abb092</v>
      </c>
      <c r="D2714" s="9" t="str">
        <f>_xlfn.XLOOKUP(C2714, Content!A:A, Content!C:C, "NONE")</f>
        <v>Malayalam</v>
      </c>
      <c r="E2714" s="9" t="str">
        <f>_xlfn.XLOOKUP(C2714, Content!A:A, Content!D:D, "NONE")</f>
        <v>Documentary</v>
      </c>
    </row>
    <row r="2715" spans="1:5" x14ac:dyDescent="0.3">
      <c r="A2715" s="9">
        <v>10265</v>
      </c>
      <c r="B2715" s="10">
        <v>44593</v>
      </c>
      <c r="C2715" s="9" t="str">
        <v>5833d4f3</v>
      </c>
      <c r="D2715" s="9" t="str">
        <f>_xlfn.XLOOKUP(C2715, Content!A:A, Content!C:C, "NONE")</f>
        <v>Malayalam</v>
      </c>
      <c r="E2715" s="9" t="str">
        <f>_xlfn.XLOOKUP(C2715, Content!A:A, Content!D:D, "NONE")</f>
        <v>Horror</v>
      </c>
    </row>
    <row r="2716" spans="1:5" x14ac:dyDescent="0.3">
      <c r="A2716" s="9">
        <v>10265</v>
      </c>
      <c r="B2716" s="10">
        <v>45231</v>
      </c>
      <c r="C2716" s="9" t="str">
        <v>566c44a8</v>
      </c>
      <c r="D2716" s="9" t="str">
        <f>_xlfn.XLOOKUP(C2716, Content!A:A, Content!C:C, "NONE")</f>
        <v>Tamil</v>
      </c>
      <c r="E2716" s="9" t="str">
        <f>_xlfn.XLOOKUP(C2716, Content!A:A, Content!D:D, "NONE")</f>
        <v>Sci-Fi</v>
      </c>
    </row>
    <row r="2717" spans="1:5" x14ac:dyDescent="0.3">
      <c r="A2717" s="9">
        <v>10265</v>
      </c>
      <c r="B2717" s="10">
        <v>44896</v>
      </c>
      <c r="C2717" s="9" t="str">
        <v>5b93d799</v>
      </c>
      <c r="D2717" s="9" t="str">
        <f>_xlfn.XLOOKUP(C2717, Content!A:A, Content!C:C, "NONE")</f>
        <v>English</v>
      </c>
      <c r="E2717" s="9" t="str">
        <f>_xlfn.XLOOKUP(C2717, Content!A:A, Content!D:D, "NONE")</f>
        <v>Drama</v>
      </c>
    </row>
    <row r="2718" spans="1:5" x14ac:dyDescent="0.3">
      <c r="A2718" s="9">
        <v>10265</v>
      </c>
      <c r="B2718" s="10">
        <v>44866</v>
      </c>
      <c r="C2718" s="9" t="str">
        <v>c5c4fdf9</v>
      </c>
      <c r="D2718" s="9" t="str">
        <f>_xlfn.XLOOKUP(C2718, Content!A:A, Content!C:C, "NONE")</f>
        <v>Telugu</v>
      </c>
      <c r="E2718" s="9" t="str">
        <f>_xlfn.XLOOKUP(C2718, Content!A:A, Content!D:D, "NONE")</f>
        <v>Sci-Fi</v>
      </c>
    </row>
    <row r="2719" spans="1:5" x14ac:dyDescent="0.3">
      <c r="A2719" s="9">
        <v>10266</v>
      </c>
      <c r="B2719" s="10">
        <v>45170</v>
      </c>
      <c r="C2719" s="9" t="str">
        <v>9787b7de</v>
      </c>
      <c r="D2719" s="9" t="str">
        <f>_xlfn.XLOOKUP(C2719, Content!A:A, Content!C:C, "NONE")</f>
        <v>Tamil</v>
      </c>
      <c r="E2719" s="9" t="str">
        <f>_xlfn.XLOOKUP(C2719, Content!A:A, Content!D:D, "NONE")</f>
        <v>Documentary</v>
      </c>
    </row>
    <row r="2720" spans="1:5" x14ac:dyDescent="0.3">
      <c r="A2720" s="9">
        <v>10266</v>
      </c>
      <c r="B2720" s="10">
        <v>45627</v>
      </c>
      <c r="C2720" s="9" t="str">
        <v>872a4423</v>
      </c>
      <c r="D2720" s="9" t="str">
        <f>_xlfn.XLOOKUP(C2720, Content!A:A, Content!C:C, "NONE")</f>
        <v>Hindi</v>
      </c>
      <c r="E2720" s="9" t="str">
        <f>_xlfn.XLOOKUP(C2720, Content!A:A, Content!D:D, "NONE")</f>
        <v>Horror</v>
      </c>
    </row>
    <row r="2721" spans="1:5" x14ac:dyDescent="0.3">
      <c r="A2721" s="9">
        <v>10266</v>
      </c>
      <c r="B2721" s="10">
        <v>45474</v>
      </c>
      <c r="C2721" s="9" t="str">
        <v>67b09f1b</v>
      </c>
      <c r="D2721" s="9" t="str">
        <f>_xlfn.XLOOKUP(C2721, Content!A:A, Content!C:C, "NONE")</f>
        <v>English</v>
      </c>
      <c r="E2721" s="9" t="str">
        <f>_xlfn.XLOOKUP(C2721, Content!A:A, Content!D:D, "NONE")</f>
        <v>Horror</v>
      </c>
    </row>
    <row r="2722" spans="1:5" x14ac:dyDescent="0.3">
      <c r="A2722" s="9">
        <v>10266</v>
      </c>
      <c r="B2722" s="10">
        <v>45292</v>
      </c>
      <c r="C2722" s="9" t="str">
        <v>d71466ea</v>
      </c>
      <c r="D2722" s="9" t="str">
        <f>_xlfn.XLOOKUP(C2722, Content!A:A, Content!C:C, "NONE")</f>
        <v>Malayalam</v>
      </c>
      <c r="E2722" s="9" t="str">
        <f>_xlfn.XLOOKUP(C2722, Content!A:A, Content!D:D, "NONE")</f>
        <v>Comedy</v>
      </c>
    </row>
    <row r="2723" spans="1:5" x14ac:dyDescent="0.3">
      <c r="A2723" s="9">
        <v>10266</v>
      </c>
      <c r="B2723" s="10">
        <v>45536</v>
      </c>
      <c r="C2723" s="9" t="str">
        <v>982b8061</v>
      </c>
      <c r="D2723" s="9" t="str">
        <f>_xlfn.XLOOKUP(C2723, Content!A:A, Content!C:C, "NONE")</f>
        <v>Malayalam</v>
      </c>
      <c r="E2723" s="9" t="str">
        <f>_xlfn.XLOOKUP(C2723, Content!A:A, Content!D:D, "NONE")</f>
        <v>Comedy</v>
      </c>
    </row>
    <row r="2724" spans="1:5" x14ac:dyDescent="0.3">
      <c r="A2724" s="9">
        <v>10266</v>
      </c>
      <c r="B2724" s="10">
        <v>44743</v>
      </c>
      <c r="C2724" s="9" t="str">
        <v>566c44a8</v>
      </c>
      <c r="D2724" s="9" t="str">
        <f>_xlfn.XLOOKUP(C2724, Content!A:A, Content!C:C, "NONE")</f>
        <v>Tamil</v>
      </c>
      <c r="E2724" s="9" t="str">
        <f>_xlfn.XLOOKUP(C2724, Content!A:A, Content!D:D, "NONE")</f>
        <v>Sci-Fi</v>
      </c>
    </row>
    <row r="2725" spans="1:5" x14ac:dyDescent="0.3">
      <c r="A2725" s="9">
        <v>10266</v>
      </c>
      <c r="B2725" s="10">
        <v>44562</v>
      </c>
      <c r="C2725" s="9" t="str">
        <v>f6d69d19</v>
      </c>
      <c r="D2725" s="9" t="str">
        <f>_xlfn.XLOOKUP(C2725, Content!A:A, Content!C:C, "NONE")</f>
        <v>English</v>
      </c>
      <c r="E2725" s="9" t="str">
        <f>_xlfn.XLOOKUP(C2725, Content!A:A, Content!D:D, "NONE")</f>
        <v>Comedy</v>
      </c>
    </row>
    <row r="2726" spans="1:5" x14ac:dyDescent="0.3">
      <c r="A2726" s="9">
        <v>10266</v>
      </c>
      <c r="B2726" s="10">
        <v>45108</v>
      </c>
      <c r="C2726" s="9" t="str">
        <v>6d9b457c</v>
      </c>
      <c r="D2726" s="9" t="str">
        <f>_xlfn.XLOOKUP(C2726, Content!A:A, Content!C:C, "NONE")</f>
        <v>English</v>
      </c>
      <c r="E2726" s="9" t="str">
        <f>_xlfn.XLOOKUP(C2726, Content!A:A, Content!D:D, "NONE")</f>
        <v>Thriller</v>
      </c>
    </row>
    <row r="2727" spans="1:5" x14ac:dyDescent="0.3">
      <c r="A2727" s="9">
        <v>10266</v>
      </c>
      <c r="B2727" s="10">
        <v>44835</v>
      </c>
      <c r="C2727" s="9" t="str">
        <v>459528e0</v>
      </c>
      <c r="D2727" s="9" t="str">
        <f>_xlfn.XLOOKUP(C2727, Content!A:A, Content!C:C, "NONE")</f>
        <v>English</v>
      </c>
      <c r="E2727" s="9" t="str">
        <f>_xlfn.XLOOKUP(C2727, Content!A:A, Content!D:D, "NONE")</f>
        <v>Documentary</v>
      </c>
    </row>
    <row r="2728" spans="1:5" x14ac:dyDescent="0.3">
      <c r="A2728" s="9">
        <v>10266</v>
      </c>
      <c r="B2728" s="10">
        <v>45505</v>
      </c>
      <c r="C2728" s="9" t="str">
        <v>a48a202b</v>
      </c>
      <c r="D2728" s="9" t="str">
        <f>_xlfn.XLOOKUP(C2728, Content!A:A, Content!C:C, "NONE")</f>
        <v>Telugu</v>
      </c>
      <c r="E2728" s="9" t="str">
        <f>_xlfn.XLOOKUP(C2728, Content!A:A, Content!D:D, "NONE")</f>
        <v>Drama</v>
      </c>
    </row>
    <row r="2729" spans="1:5" x14ac:dyDescent="0.3">
      <c r="A2729" s="9">
        <v>10266</v>
      </c>
      <c r="B2729" s="10">
        <v>44774</v>
      </c>
      <c r="C2729" s="9" t="str">
        <v>e9c2f251</v>
      </c>
      <c r="D2729" s="9" t="str">
        <f>_xlfn.XLOOKUP(C2729, Content!A:A, Content!C:C, "NONE")</f>
        <v>Telugu</v>
      </c>
      <c r="E2729" s="9" t="str">
        <f>_xlfn.XLOOKUP(C2729, Content!A:A, Content!D:D, "NONE")</f>
        <v>Sci-Fi</v>
      </c>
    </row>
    <row r="2730" spans="1:5" x14ac:dyDescent="0.3">
      <c r="A2730" s="9">
        <v>10266</v>
      </c>
      <c r="B2730" s="10">
        <v>44927</v>
      </c>
      <c r="C2730" s="9" t="str">
        <v>8ab4abc6</v>
      </c>
      <c r="D2730" s="9" t="str">
        <f>_xlfn.XLOOKUP(C2730, Content!A:A, Content!C:C, "NONE")</f>
        <v>Kannada</v>
      </c>
      <c r="E2730" s="9" t="str">
        <f>_xlfn.XLOOKUP(C2730, Content!A:A, Content!D:D, "NONE")</f>
        <v>Drama</v>
      </c>
    </row>
    <row r="2731" spans="1:5" x14ac:dyDescent="0.3">
      <c r="A2731" s="9">
        <v>10266</v>
      </c>
      <c r="B2731" s="10">
        <v>44805</v>
      </c>
      <c r="C2731" s="9" t="str">
        <v>d6e6f4af</v>
      </c>
      <c r="D2731" s="9" t="str">
        <f>_xlfn.XLOOKUP(C2731, Content!A:A, Content!C:C, "NONE")</f>
        <v>Malayalam</v>
      </c>
      <c r="E2731" s="9" t="str">
        <f>_xlfn.XLOOKUP(C2731, Content!A:A, Content!D:D, "NONE")</f>
        <v>Action</v>
      </c>
    </row>
    <row r="2732" spans="1:5" x14ac:dyDescent="0.3">
      <c r="A2732" s="9">
        <v>10266</v>
      </c>
      <c r="B2732" s="10">
        <v>44835</v>
      </c>
      <c r="C2732" s="9" t="str">
        <v>7fb18db3</v>
      </c>
      <c r="D2732" s="9" t="str">
        <f>_xlfn.XLOOKUP(C2732, Content!A:A, Content!C:C, "NONE")</f>
        <v>Hindi</v>
      </c>
      <c r="E2732" s="9" t="str">
        <f>_xlfn.XLOOKUP(C2732, Content!A:A, Content!D:D, "NONE")</f>
        <v>Thriller</v>
      </c>
    </row>
    <row r="2733" spans="1:5" x14ac:dyDescent="0.3">
      <c r="A2733" s="9">
        <v>10266</v>
      </c>
      <c r="B2733" s="10">
        <v>45231</v>
      </c>
      <c r="C2733" s="9" t="str">
        <v>8ce0be18</v>
      </c>
      <c r="D2733" s="9" t="str">
        <f>_xlfn.XLOOKUP(C2733, Content!A:A, Content!C:C, "NONE")</f>
        <v>Telugu</v>
      </c>
      <c r="E2733" s="9" t="str">
        <f>_xlfn.XLOOKUP(C2733, Content!A:A, Content!D:D, "NONE")</f>
        <v>Horror</v>
      </c>
    </row>
    <row r="2734" spans="1:5" x14ac:dyDescent="0.3">
      <c r="A2734" s="9">
        <v>10267</v>
      </c>
      <c r="B2734" s="10">
        <v>45352</v>
      </c>
      <c r="C2734" s="9" t="str">
        <v>19351768</v>
      </c>
      <c r="D2734" s="9" t="str">
        <f>_xlfn.XLOOKUP(C2734, Content!A:A, Content!C:C, "NONE")</f>
        <v>Malayalam</v>
      </c>
      <c r="E2734" s="9" t="str">
        <f>_xlfn.XLOOKUP(C2734, Content!A:A, Content!D:D, "NONE")</f>
        <v>Thriller</v>
      </c>
    </row>
    <row r="2735" spans="1:5" x14ac:dyDescent="0.3">
      <c r="A2735" s="9">
        <v>10267</v>
      </c>
      <c r="B2735" s="10">
        <v>44927</v>
      </c>
      <c r="C2735" s="9" t="str">
        <v>7e543bc4</v>
      </c>
      <c r="D2735" s="9" t="str">
        <f>_xlfn.XLOOKUP(C2735, Content!A:A, Content!C:C, "NONE")</f>
        <v>Malayalam</v>
      </c>
      <c r="E2735" s="9" t="str">
        <f>_xlfn.XLOOKUP(C2735, Content!A:A, Content!D:D, "NONE")</f>
        <v>Drama</v>
      </c>
    </row>
    <row r="2736" spans="1:5" x14ac:dyDescent="0.3">
      <c r="A2736" s="9">
        <v>10267</v>
      </c>
      <c r="B2736" s="10">
        <v>45444</v>
      </c>
      <c r="C2736" s="9" t="str">
        <v>2560b2d1</v>
      </c>
      <c r="D2736" s="9" t="str">
        <f>_xlfn.XLOOKUP(C2736, Content!A:A, Content!C:C, "NONE")</f>
        <v>Telugu</v>
      </c>
      <c r="E2736" s="9" t="str">
        <f>_xlfn.XLOOKUP(C2736, Content!A:A, Content!D:D, "NONE")</f>
        <v>Action</v>
      </c>
    </row>
    <row r="2737" spans="1:5" x14ac:dyDescent="0.3">
      <c r="A2737" s="9">
        <v>10267</v>
      </c>
      <c r="B2737" s="10">
        <v>45597</v>
      </c>
      <c r="C2737" s="9" t="str">
        <v>6d9b457c</v>
      </c>
      <c r="D2737" s="9" t="str">
        <f>_xlfn.XLOOKUP(C2737, Content!A:A, Content!C:C, "NONE")</f>
        <v>English</v>
      </c>
      <c r="E2737" s="9" t="str">
        <f>_xlfn.XLOOKUP(C2737, Content!A:A, Content!D:D, "NONE")</f>
        <v>Thriller</v>
      </c>
    </row>
    <row r="2738" spans="1:5" x14ac:dyDescent="0.3">
      <c r="A2738" s="9">
        <v>10267</v>
      </c>
      <c r="B2738" s="10">
        <v>44866</v>
      </c>
      <c r="C2738" s="9" t="str">
        <v>39c8c16a</v>
      </c>
      <c r="D2738" s="9" t="str">
        <f>_xlfn.XLOOKUP(C2738, Content!A:A, Content!C:C, "NONE")</f>
        <v>Malayalam</v>
      </c>
      <c r="E2738" s="9" t="str">
        <f>_xlfn.XLOOKUP(C2738, Content!A:A, Content!D:D, "NONE")</f>
        <v>Drama</v>
      </c>
    </row>
    <row r="2739" spans="1:5" x14ac:dyDescent="0.3">
      <c r="A2739" s="9">
        <v>10268</v>
      </c>
      <c r="B2739" s="10">
        <v>45597</v>
      </c>
      <c r="C2739" s="9" t="str">
        <v>c5000cc1</v>
      </c>
      <c r="D2739" s="9" t="str">
        <f>_xlfn.XLOOKUP(C2739, Content!A:A, Content!C:C, "NONE")</f>
        <v>Malayalam</v>
      </c>
      <c r="E2739" s="9" t="str">
        <f>_xlfn.XLOOKUP(C2739, Content!A:A, Content!D:D, "NONE")</f>
        <v>Comedy</v>
      </c>
    </row>
    <row r="2740" spans="1:5" x14ac:dyDescent="0.3">
      <c r="A2740" s="9">
        <v>10268</v>
      </c>
      <c r="B2740" s="10">
        <v>44835</v>
      </c>
      <c r="C2740" s="9" t="str">
        <v>e24dee1d</v>
      </c>
      <c r="D2740" s="9" t="str">
        <f>_xlfn.XLOOKUP(C2740, Content!A:A, Content!C:C, "NONE")</f>
        <v>Telugu</v>
      </c>
      <c r="E2740" s="9" t="str">
        <f>_xlfn.XLOOKUP(C2740, Content!A:A, Content!D:D, "NONE")</f>
        <v>Documentary</v>
      </c>
    </row>
    <row r="2741" spans="1:5" x14ac:dyDescent="0.3">
      <c r="A2741" s="9">
        <v>10268</v>
      </c>
      <c r="B2741" s="10">
        <v>45505</v>
      </c>
      <c r="C2741" s="9" t="str">
        <v>6cec19a5</v>
      </c>
      <c r="D2741" s="9" t="str">
        <f>_xlfn.XLOOKUP(C2741, Content!A:A, Content!C:C, "NONE")</f>
        <v>Malayalam</v>
      </c>
      <c r="E2741" s="9" t="str">
        <f>_xlfn.XLOOKUP(C2741, Content!A:A, Content!D:D, "NONE")</f>
        <v>Drama</v>
      </c>
    </row>
    <row r="2742" spans="1:5" x14ac:dyDescent="0.3">
      <c r="A2742" s="9">
        <v>10268</v>
      </c>
      <c r="B2742" s="10">
        <v>45627</v>
      </c>
      <c r="C2742" s="9" t="str">
        <v>3abe3a47</v>
      </c>
      <c r="D2742" s="9" t="str">
        <f>_xlfn.XLOOKUP(C2742, Content!A:A, Content!C:C, "NONE")</f>
        <v>English</v>
      </c>
      <c r="E2742" s="9" t="str">
        <f>_xlfn.XLOOKUP(C2742, Content!A:A, Content!D:D, "NONE")</f>
        <v>Romance</v>
      </c>
    </row>
    <row r="2743" spans="1:5" x14ac:dyDescent="0.3">
      <c r="A2743" s="9">
        <v>10268</v>
      </c>
      <c r="B2743" s="10">
        <v>45292</v>
      </c>
      <c r="C2743" s="9" t="str">
        <v>75fa1246</v>
      </c>
      <c r="D2743" s="9" t="str">
        <f>_xlfn.XLOOKUP(C2743, Content!A:A, Content!C:C, "NONE")</f>
        <v>Tamil</v>
      </c>
      <c r="E2743" s="9" t="str">
        <f>_xlfn.XLOOKUP(C2743, Content!A:A, Content!D:D, "NONE")</f>
        <v>Documentary</v>
      </c>
    </row>
    <row r="2744" spans="1:5" x14ac:dyDescent="0.3">
      <c r="A2744" s="9">
        <v>10268</v>
      </c>
      <c r="B2744" s="10">
        <v>45536</v>
      </c>
      <c r="C2744" s="9" t="str">
        <v>420e1019</v>
      </c>
      <c r="D2744" s="9" t="str">
        <f>_xlfn.XLOOKUP(C2744, Content!A:A, Content!C:C, "NONE")</f>
        <v>Tamil</v>
      </c>
      <c r="E2744" s="9" t="str">
        <f>_xlfn.XLOOKUP(C2744, Content!A:A, Content!D:D, "NONE")</f>
        <v>Action</v>
      </c>
    </row>
    <row r="2745" spans="1:5" x14ac:dyDescent="0.3">
      <c r="A2745" s="9">
        <v>10268</v>
      </c>
      <c r="B2745" s="10">
        <v>45108</v>
      </c>
      <c r="C2745" s="9" t="str">
        <v>459528e0</v>
      </c>
      <c r="D2745" s="9" t="str">
        <f>_xlfn.XLOOKUP(C2745, Content!A:A, Content!C:C, "NONE")</f>
        <v>English</v>
      </c>
      <c r="E2745" s="9" t="str">
        <f>_xlfn.XLOOKUP(C2745, Content!A:A, Content!D:D, "NONE")</f>
        <v>Documentary</v>
      </c>
    </row>
    <row r="2746" spans="1:5" x14ac:dyDescent="0.3">
      <c r="A2746" s="9">
        <v>10268</v>
      </c>
      <c r="B2746" s="10">
        <v>45323</v>
      </c>
      <c r="C2746" s="9" t="str">
        <v>18f2ed16</v>
      </c>
      <c r="D2746" s="9" t="str">
        <f>_xlfn.XLOOKUP(C2746, Content!A:A, Content!C:C, "NONE")</f>
        <v>Malayalam</v>
      </c>
      <c r="E2746" s="9" t="str">
        <f>_xlfn.XLOOKUP(C2746, Content!A:A, Content!D:D, "NONE")</f>
        <v>Comedy</v>
      </c>
    </row>
    <row r="2747" spans="1:5" x14ac:dyDescent="0.3">
      <c r="A2747" s="9">
        <v>10268</v>
      </c>
      <c r="B2747" s="10">
        <v>45352</v>
      </c>
      <c r="C2747" s="9" t="str">
        <v>18110fb2</v>
      </c>
      <c r="D2747" s="9" t="str">
        <f>_xlfn.XLOOKUP(C2747, Content!A:A, Content!C:C, "NONE")</f>
        <v>Telugu</v>
      </c>
      <c r="E2747" s="9" t="str">
        <f>_xlfn.XLOOKUP(C2747, Content!A:A, Content!D:D, "NONE")</f>
        <v>Romance</v>
      </c>
    </row>
    <row r="2748" spans="1:5" x14ac:dyDescent="0.3">
      <c r="A2748" s="9">
        <v>10268</v>
      </c>
      <c r="B2748" s="10">
        <v>45444</v>
      </c>
      <c r="C2748" s="9" t="str">
        <v>af4e0c6c</v>
      </c>
      <c r="D2748" s="9" t="str">
        <f>_xlfn.XLOOKUP(C2748, Content!A:A, Content!C:C, "NONE")</f>
        <v>Tamil</v>
      </c>
      <c r="E2748" s="9" t="str">
        <f>_xlfn.XLOOKUP(C2748, Content!A:A, Content!D:D, "NONE")</f>
        <v>Drama</v>
      </c>
    </row>
    <row r="2749" spans="1:5" x14ac:dyDescent="0.3">
      <c r="A2749" s="9">
        <v>10268</v>
      </c>
      <c r="B2749" s="10">
        <v>45383</v>
      </c>
      <c r="C2749" s="9" t="str">
        <v>9544ce3b</v>
      </c>
      <c r="D2749" s="9" t="str">
        <f>_xlfn.XLOOKUP(C2749, Content!A:A, Content!C:C, "NONE")</f>
        <v>English</v>
      </c>
      <c r="E2749" s="9" t="str">
        <f>_xlfn.XLOOKUP(C2749, Content!A:A, Content!D:D, "NONE")</f>
        <v>Horror</v>
      </c>
    </row>
    <row r="2750" spans="1:5" x14ac:dyDescent="0.3">
      <c r="A2750" s="9">
        <v>10269</v>
      </c>
      <c r="B2750" s="10">
        <v>45170</v>
      </c>
      <c r="C2750" s="9" t="str">
        <v>c324f9b4</v>
      </c>
      <c r="D2750" s="9" t="str">
        <f>_xlfn.XLOOKUP(C2750, Content!A:A, Content!C:C, "NONE")</f>
        <v>Tamil</v>
      </c>
      <c r="E2750" s="9" t="str">
        <f>_xlfn.XLOOKUP(C2750, Content!A:A, Content!D:D, "NONE")</f>
        <v>Sci-Fi</v>
      </c>
    </row>
    <row r="2751" spans="1:5" x14ac:dyDescent="0.3">
      <c r="A2751" s="9">
        <v>10269</v>
      </c>
      <c r="B2751" s="10">
        <v>45505</v>
      </c>
      <c r="C2751" s="9" t="str">
        <v>586db896</v>
      </c>
      <c r="D2751" s="9" t="str">
        <f>_xlfn.XLOOKUP(C2751, Content!A:A, Content!C:C, "NONE")</f>
        <v>Tamil</v>
      </c>
      <c r="E2751" s="9" t="str">
        <f>_xlfn.XLOOKUP(C2751, Content!A:A, Content!D:D, "NONE")</f>
        <v>Sci-Fi</v>
      </c>
    </row>
    <row r="2752" spans="1:5" x14ac:dyDescent="0.3">
      <c r="A2752" s="9">
        <v>10269</v>
      </c>
      <c r="B2752" s="10">
        <v>45017</v>
      </c>
      <c r="C2752" s="9" t="str">
        <v>1b7fe76a</v>
      </c>
      <c r="D2752" s="9" t="str">
        <f>_xlfn.XLOOKUP(C2752, Content!A:A, Content!C:C, "NONE")</f>
        <v>Kannada</v>
      </c>
      <c r="E2752" s="9" t="str">
        <f>_xlfn.XLOOKUP(C2752, Content!A:A, Content!D:D, "NONE")</f>
        <v>Thriller</v>
      </c>
    </row>
    <row r="2753" spans="1:5" x14ac:dyDescent="0.3">
      <c r="A2753" s="9">
        <v>10269</v>
      </c>
      <c r="B2753" s="10">
        <v>44927</v>
      </c>
      <c r="C2753" s="9" t="str">
        <v>5833d4f3</v>
      </c>
      <c r="D2753" s="9" t="str">
        <f>_xlfn.XLOOKUP(C2753, Content!A:A, Content!C:C, "NONE")</f>
        <v>Malayalam</v>
      </c>
      <c r="E2753" s="9" t="str">
        <f>_xlfn.XLOOKUP(C2753, Content!A:A, Content!D:D, "NONE")</f>
        <v>Horror</v>
      </c>
    </row>
    <row r="2754" spans="1:5" x14ac:dyDescent="0.3">
      <c r="A2754" s="9">
        <v>10269</v>
      </c>
      <c r="B2754" s="10">
        <v>45444</v>
      </c>
      <c r="C2754" s="9" t="str">
        <v>fd1ad95a</v>
      </c>
      <c r="D2754" s="9" t="str">
        <f>_xlfn.XLOOKUP(C2754, Content!A:A, Content!C:C, "NONE")</f>
        <v>English</v>
      </c>
      <c r="E2754" s="9" t="str">
        <f>_xlfn.XLOOKUP(C2754, Content!A:A, Content!D:D, "NONE")</f>
        <v>Romance</v>
      </c>
    </row>
    <row r="2755" spans="1:5" x14ac:dyDescent="0.3">
      <c r="A2755" s="9">
        <v>10269</v>
      </c>
      <c r="B2755" s="10">
        <v>45017</v>
      </c>
      <c r="C2755" s="9" t="str">
        <v>cc9d9893</v>
      </c>
      <c r="D2755" s="9" t="str">
        <f>_xlfn.XLOOKUP(C2755, Content!A:A, Content!C:C, "NONE")</f>
        <v>Malayalam</v>
      </c>
      <c r="E2755" s="9" t="str">
        <f>_xlfn.XLOOKUP(C2755, Content!A:A, Content!D:D, "NONE")</f>
        <v>Action</v>
      </c>
    </row>
    <row r="2756" spans="1:5" x14ac:dyDescent="0.3">
      <c r="A2756" s="9">
        <v>10269</v>
      </c>
      <c r="B2756" s="10">
        <v>45017</v>
      </c>
      <c r="C2756" s="9" t="str">
        <v>0cbc4720</v>
      </c>
      <c r="D2756" s="9" t="str">
        <f>_xlfn.XLOOKUP(C2756, Content!A:A, Content!C:C, "NONE")</f>
        <v>Hindi</v>
      </c>
      <c r="E2756" s="9" t="str">
        <f>_xlfn.XLOOKUP(C2756, Content!A:A, Content!D:D, "NONE")</f>
        <v>Sci-Fi</v>
      </c>
    </row>
    <row r="2757" spans="1:5" x14ac:dyDescent="0.3">
      <c r="A2757" s="9">
        <v>10269</v>
      </c>
      <c r="B2757" s="10">
        <v>44593</v>
      </c>
      <c r="C2757" s="9" t="str">
        <v>30bb7728</v>
      </c>
      <c r="D2757" s="9" t="str">
        <f>_xlfn.XLOOKUP(C2757, Content!A:A, Content!C:C, "NONE")</f>
        <v>Tamil</v>
      </c>
      <c r="E2757" s="9" t="str">
        <f>_xlfn.XLOOKUP(C2757, Content!A:A, Content!D:D, "NONE")</f>
        <v>Documentary</v>
      </c>
    </row>
    <row r="2758" spans="1:5" x14ac:dyDescent="0.3">
      <c r="A2758" s="9">
        <v>10270</v>
      </c>
      <c r="B2758" s="10">
        <v>45383</v>
      </c>
      <c r="C2758" s="9" t="str">
        <v>cc777b0c</v>
      </c>
      <c r="D2758" s="9" t="str">
        <f>_xlfn.XLOOKUP(C2758, Content!A:A, Content!C:C, "NONE")</f>
        <v>Hindi</v>
      </c>
      <c r="E2758" s="9" t="str">
        <f>_xlfn.XLOOKUP(C2758, Content!A:A, Content!D:D, "NONE")</f>
        <v>Thriller</v>
      </c>
    </row>
    <row r="2759" spans="1:5" x14ac:dyDescent="0.3">
      <c r="A2759" s="9">
        <v>10270</v>
      </c>
      <c r="B2759" s="10">
        <v>45292</v>
      </c>
      <c r="C2759" s="9" t="str">
        <v>7fc77e90</v>
      </c>
      <c r="D2759" s="9" t="str">
        <f>_xlfn.XLOOKUP(C2759, Content!A:A, Content!C:C, "NONE")</f>
        <v>Malayalam</v>
      </c>
      <c r="E2759" s="9" t="str">
        <f>_xlfn.XLOOKUP(C2759, Content!A:A, Content!D:D, "NONE")</f>
        <v>Romance</v>
      </c>
    </row>
    <row r="2760" spans="1:5" x14ac:dyDescent="0.3">
      <c r="A2760" s="9">
        <v>10270</v>
      </c>
      <c r="B2760" s="10">
        <v>45078</v>
      </c>
      <c r="C2760" s="9" t="str">
        <v>921da29a</v>
      </c>
      <c r="D2760" s="9" t="str">
        <f>_xlfn.XLOOKUP(C2760, Content!A:A, Content!C:C, "NONE")</f>
        <v>English</v>
      </c>
      <c r="E2760" s="9" t="str">
        <f>_xlfn.XLOOKUP(C2760, Content!A:A, Content!D:D, "NONE")</f>
        <v>Horror</v>
      </c>
    </row>
    <row r="2761" spans="1:5" x14ac:dyDescent="0.3">
      <c r="A2761" s="9">
        <v>10270</v>
      </c>
      <c r="B2761" s="10">
        <v>45261</v>
      </c>
      <c r="C2761" s="9" t="str">
        <v>8ab4abc6</v>
      </c>
      <c r="D2761" s="9" t="str">
        <f>_xlfn.XLOOKUP(C2761, Content!A:A, Content!C:C, "NONE")</f>
        <v>Kannada</v>
      </c>
      <c r="E2761" s="9" t="str">
        <f>_xlfn.XLOOKUP(C2761, Content!A:A, Content!D:D, "NONE")</f>
        <v>Drama</v>
      </c>
    </row>
    <row r="2762" spans="1:5" x14ac:dyDescent="0.3">
      <c r="A2762" s="9">
        <v>10270</v>
      </c>
      <c r="B2762" s="10">
        <v>45200</v>
      </c>
      <c r="C2762" s="9" t="str">
        <v>b142e834</v>
      </c>
      <c r="D2762" s="9" t="str">
        <f>_xlfn.XLOOKUP(C2762, Content!A:A, Content!C:C, "NONE")</f>
        <v>Hindi</v>
      </c>
      <c r="E2762" s="9" t="str">
        <f>_xlfn.XLOOKUP(C2762, Content!A:A, Content!D:D, "NONE")</f>
        <v>Documentary</v>
      </c>
    </row>
    <row r="2763" spans="1:5" x14ac:dyDescent="0.3">
      <c r="A2763" s="9">
        <v>10270</v>
      </c>
      <c r="B2763" s="10">
        <v>45323</v>
      </c>
      <c r="C2763" s="9" t="str">
        <v>4130ea10</v>
      </c>
      <c r="D2763" s="9" t="str">
        <f>_xlfn.XLOOKUP(C2763, Content!A:A, Content!C:C, "NONE")</f>
        <v>Kannada</v>
      </c>
      <c r="E2763" s="9" t="str">
        <f>_xlfn.XLOOKUP(C2763, Content!A:A, Content!D:D, "NONE")</f>
        <v>Horror</v>
      </c>
    </row>
    <row r="2764" spans="1:5" x14ac:dyDescent="0.3">
      <c r="A2764" s="9">
        <v>10270</v>
      </c>
      <c r="B2764" s="10">
        <v>45323</v>
      </c>
      <c r="C2764" s="9" t="str">
        <v>e0abb092</v>
      </c>
      <c r="D2764" s="9" t="str">
        <f>_xlfn.XLOOKUP(C2764, Content!A:A, Content!C:C, "NONE")</f>
        <v>Malayalam</v>
      </c>
      <c r="E2764" s="9" t="str">
        <f>_xlfn.XLOOKUP(C2764, Content!A:A, Content!D:D, "NONE")</f>
        <v>Documentary</v>
      </c>
    </row>
    <row r="2765" spans="1:5" x14ac:dyDescent="0.3">
      <c r="A2765" s="9">
        <v>10270</v>
      </c>
      <c r="B2765" s="10">
        <v>44562</v>
      </c>
      <c r="C2765" s="9" t="str">
        <v>f72d44e6</v>
      </c>
      <c r="D2765" s="9" t="str">
        <f>_xlfn.XLOOKUP(C2765, Content!A:A, Content!C:C, "NONE")</f>
        <v>Malayalam</v>
      </c>
      <c r="E2765" s="9" t="str">
        <f>_xlfn.XLOOKUP(C2765, Content!A:A, Content!D:D, "NONE")</f>
        <v>Horror</v>
      </c>
    </row>
    <row r="2766" spans="1:5" x14ac:dyDescent="0.3">
      <c r="A2766" s="9">
        <v>10270</v>
      </c>
      <c r="B2766" s="10">
        <v>44774</v>
      </c>
      <c r="C2766" s="9" t="str">
        <v>5988d89d</v>
      </c>
      <c r="D2766" s="9" t="str">
        <f>_xlfn.XLOOKUP(C2766, Content!A:A, Content!C:C, "NONE")</f>
        <v>Hindi</v>
      </c>
      <c r="E2766" s="9" t="str">
        <f>_xlfn.XLOOKUP(C2766, Content!A:A, Content!D:D, "NONE")</f>
        <v>Sci-Fi</v>
      </c>
    </row>
    <row r="2767" spans="1:5" x14ac:dyDescent="0.3">
      <c r="A2767" s="9">
        <v>10270</v>
      </c>
      <c r="B2767" s="10">
        <v>44652</v>
      </c>
      <c r="C2767" s="9" t="str">
        <v>566c44a8</v>
      </c>
      <c r="D2767" s="9" t="str">
        <f>_xlfn.XLOOKUP(C2767, Content!A:A, Content!C:C, "NONE")</f>
        <v>Tamil</v>
      </c>
      <c r="E2767" s="9" t="str">
        <f>_xlfn.XLOOKUP(C2767, Content!A:A, Content!D:D, "NONE")</f>
        <v>Sci-Fi</v>
      </c>
    </row>
    <row r="2768" spans="1:5" x14ac:dyDescent="0.3">
      <c r="A2768" s="9">
        <v>10270</v>
      </c>
      <c r="B2768" s="10">
        <v>44866</v>
      </c>
      <c r="C2768" s="9" t="str">
        <v>b06fbc58</v>
      </c>
      <c r="D2768" s="9" t="str">
        <f>_xlfn.XLOOKUP(C2768, Content!A:A, Content!C:C, "NONE")</f>
        <v>Telugu</v>
      </c>
      <c r="E2768" s="9" t="str">
        <f>_xlfn.XLOOKUP(C2768, Content!A:A, Content!D:D, "NONE")</f>
        <v>Horror</v>
      </c>
    </row>
    <row r="2769" spans="1:5" x14ac:dyDescent="0.3">
      <c r="A2769" s="9">
        <v>10270</v>
      </c>
      <c r="B2769" s="10">
        <v>44958</v>
      </c>
      <c r="C2769" s="9" t="str">
        <v>a4c168f1</v>
      </c>
      <c r="D2769" s="9" t="str">
        <f>_xlfn.XLOOKUP(C2769, Content!A:A, Content!C:C, "NONE")</f>
        <v>Telugu</v>
      </c>
      <c r="E2769" s="9" t="str">
        <f>_xlfn.XLOOKUP(C2769, Content!A:A, Content!D:D, "NONE")</f>
        <v>Drama</v>
      </c>
    </row>
    <row r="2770" spans="1:5" x14ac:dyDescent="0.3">
      <c r="A2770" s="9">
        <v>10270</v>
      </c>
      <c r="B2770" s="10">
        <v>45444</v>
      </c>
      <c r="C2770" s="9" t="str">
        <v>9787b7de</v>
      </c>
      <c r="D2770" s="9" t="str">
        <f>_xlfn.XLOOKUP(C2770, Content!A:A, Content!C:C, "NONE")</f>
        <v>Tamil</v>
      </c>
      <c r="E2770" s="9" t="str">
        <f>_xlfn.XLOOKUP(C2770, Content!A:A, Content!D:D, "NONE")</f>
        <v>Documentary</v>
      </c>
    </row>
    <row r="2771" spans="1:5" x14ac:dyDescent="0.3">
      <c r="A2771" s="9">
        <v>10270</v>
      </c>
      <c r="B2771" s="10">
        <v>44774</v>
      </c>
      <c r="C2771" s="9" t="str">
        <v>40fb817f</v>
      </c>
      <c r="D2771" s="9" t="str">
        <f>_xlfn.XLOOKUP(C2771, Content!A:A, Content!C:C, "NONE")</f>
        <v>Kannada</v>
      </c>
      <c r="E2771" s="9" t="str">
        <f>_xlfn.XLOOKUP(C2771, Content!A:A, Content!D:D, "NONE")</f>
        <v>Thriller</v>
      </c>
    </row>
    <row r="2772" spans="1:5" x14ac:dyDescent="0.3">
      <c r="A2772" s="9">
        <v>10271</v>
      </c>
      <c r="B2772" s="10">
        <v>45627</v>
      </c>
      <c r="C2772" s="9" t="str">
        <v>7fb18db3</v>
      </c>
      <c r="D2772" s="9" t="str">
        <f>_xlfn.XLOOKUP(C2772, Content!A:A, Content!C:C, "NONE")</f>
        <v>Hindi</v>
      </c>
      <c r="E2772" s="9" t="str">
        <f>_xlfn.XLOOKUP(C2772, Content!A:A, Content!D:D, "NONE")</f>
        <v>Thriller</v>
      </c>
    </row>
    <row r="2773" spans="1:5" x14ac:dyDescent="0.3">
      <c r="A2773" s="9">
        <v>10271</v>
      </c>
      <c r="B2773" s="10">
        <v>45078</v>
      </c>
      <c r="C2773" s="9" t="str">
        <v>e9c2f251</v>
      </c>
      <c r="D2773" s="9" t="str">
        <f>_xlfn.XLOOKUP(C2773, Content!A:A, Content!C:C, "NONE")</f>
        <v>Telugu</v>
      </c>
      <c r="E2773" s="9" t="str">
        <f>_xlfn.XLOOKUP(C2773, Content!A:A, Content!D:D, "NONE")</f>
        <v>Sci-Fi</v>
      </c>
    </row>
    <row r="2774" spans="1:5" x14ac:dyDescent="0.3">
      <c r="A2774" s="9">
        <v>10271</v>
      </c>
      <c r="B2774" s="10">
        <v>45078</v>
      </c>
      <c r="C2774" s="9" t="str">
        <v>8ce0be18</v>
      </c>
      <c r="D2774" s="9" t="str">
        <f>_xlfn.XLOOKUP(C2774, Content!A:A, Content!C:C, "NONE")</f>
        <v>Telugu</v>
      </c>
      <c r="E2774" s="9" t="str">
        <f>_xlfn.XLOOKUP(C2774, Content!A:A, Content!D:D, "NONE")</f>
        <v>Horror</v>
      </c>
    </row>
    <row r="2775" spans="1:5" x14ac:dyDescent="0.3">
      <c r="A2775" s="9">
        <v>10271</v>
      </c>
      <c r="B2775" s="10">
        <v>44866</v>
      </c>
      <c r="C2775" s="9" t="str">
        <v>d6e6f4af</v>
      </c>
      <c r="D2775" s="9" t="str">
        <f>_xlfn.XLOOKUP(C2775, Content!A:A, Content!C:C, "NONE")</f>
        <v>Malayalam</v>
      </c>
      <c r="E2775" s="9" t="str">
        <f>_xlfn.XLOOKUP(C2775, Content!A:A, Content!D:D, "NONE")</f>
        <v>Action</v>
      </c>
    </row>
    <row r="2776" spans="1:5" x14ac:dyDescent="0.3">
      <c r="A2776" s="9">
        <v>10271</v>
      </c>
      <c r="B2776" s="10">
        <v>44986</v>
      </c>
      <c r="C2776" s="9" t="str">
        <v>2aac9072</v>
      </c>
      <c r="D2776" s="9" t="str">
        <f>_xlfn.XLOOKUP(C2776, Content!A:A, Content!C:C, "NONE")</f>
        <v>English</v>
      </c>
      <c r="E2776" s="9" t="str">
        <f>_xlfn.XLOOKUP(C2776, Content!A:A, Content!D:D, "NONE")</f>
        <v>Comedy</v>
      </c>
    </row>
    <row r="2777" spans="1:5" x14ac:dyDescent="0.3">
      <c r="A2777" s="9">
        <v>10271</v>
      </c>
      <c r="B2777" s="10">
        <v>45383</v>
      </c>
      <c r="C2777" s="9" t="str">
        <v>39c8c16a</v>
      </c>
      <c r="D2777" s="9" t="str">
        <f>_xlfn.XLOOKUP(C2777, Content!A:A, Content!C:C, "NONE")</f>
        <v>Malayalam</v>
      </c>
      <c r="E2777" s="9" t="str">
        <f>_xlfn.XLOOKUP(C2777, Content!A:A, Content!D:D, "NONE")</f>
        <v>Drama</v>
      </c>
    </row>
    <row r="2778" spans="1:5" x14ac:dyDescent="0.3">
      <c r="A2778" s="9">
        <v>10272</v>
      </c>
      <c r="B2778" s="10">
        <v>45597</v>
      </c>
      <c r="C2778" s="9" t="str">
        <v>c741736d</v>
      </c>
      <c r="D2778" s="9" t="str">
        <f>_xlfn.XLOOKUP(C2778, Content!A:A, Content!C:C, "NONE")</f>
        <v>English</v>
      </c>
      <c r="E2778" s="9" t="str">
        <f>_xlfn.XLOOKUP(C2778, Content!A:A, Content!D:D, "NONE")</f>
        <v>Romance</v>
      </c>
    </row>
    <row r="2779" spans="1:5" x14ac:dyDescent="0.3">
      <c r="A2779" s="9">
        <v>10272</v>
      </c>
      <c r="B2779" s="10">
        <v>45566</v>
      </c>
      <c r="C2779" s="9" t="str">
        <v>f6d69d19</v>
      </c>
      <c r="D2779" s="9" t="str">
        <f>_xlfn.XLOOKUP(C2779, Content!A:A, Content!C:C, "NONE")</f>
        <v>English</v>
      </c>
      <c r="E2779" s="9" t="str">
        <f>_xlfn.XLOOKUP(C2779, Content!A:A, Content!D:D, "NONE")</f>
        <v>Comedy</v>
      </c>
    </row>
    <row r="2780" spans="1:5" x14ac:dyDescent="0.3">
      <c r="A2780" s="9">
        <v>10272</v>
      </c>
      <c r="B2780" s="10">
        <v>44896</v>
      </c>
      <c r="C2780" s="9" t="str">
        <v>40e9137d</v>
      </c>
      <c r="D2780" s="9" t="str">
        <f>_xlfn.XLOOKUP(C2780, Content!A:A, Content!C:C, "NONE")</f>
        <v>Telugu</v>
      </c>
      <c r="E2780" s="9" t="str">
        <f>_xlfn.XLOOKUP(C2780, Content!A:A, Content!D:D, "NONE")</f>
        <v>Sci-Fi</v>
      </c>
    </row>
    <row r="2781" spans="1:5" x14ac:dyDescent="0.3">
      <c r="A2781" s="9">
        <v>10272</v>
      </c>
      <c r="B2781" s="10">
        <v>45444</v>
      </c>
      <c r="C2781" s="9" t="str">
        <v>044707f1</v>
      </c>
      <c r="D2781" s="9" t="str">
        <f>_xlfn.XLOOKUP(C2781, Content!A:A, Content!C:C, "NONE")</f>
        <v>Kannada</v>
      </c>
      <c r="E2781" s="9" t="str">
        <f>_xlfn.XLOOKUP(C2781, Content!A:A, Content!D:D, "NONE")</f>
        <v>Action</v>
      </c>
    </row>
    <row r="2782" spans="1:5" x14ac:dyDescent="0.3">
      <c r="A2782" s="9">
        <v>10272</v>
      </c>
      <c r="B2782" s="10">
        <v>45139</v>
      </c>
      <c r="C2782" s="9" t="str">
        <v>fe99e0ba</v>
      </c>
      <c r="D2782" s="9" t="str">
        <f>_xlfn.XLOOKUP(C2782, Content!A:A, Content!C:C, "NONE")</f>
        <v>English</v>
      </c>
      <c r="E2782" s="9" t="str">
        <f>_xlfn.XLOOKUP(C2782, Content!A:A, Content!D:D, "NONE")</f>
        <v>Horror</v>
      </c>
    </row>
    <row r="2783" spans="1:5" x14ac:dyDescent="0.3">
      <c r="A2783" s="9">
        <v>10272</v>
      </c>
      <c r="B2783" s="10">
        <v>45323</v>
      </c>
      <c r="C2783" s="9" t="str">
        <v>e24dee1d</v>
      </c>
      <c r="D2783" s="9" t="str">
        <f>_xlfn.XLOOKUP(C2783, Content!A:A, Content!C:C, "NONE")</f>
        <v>Telugu</v>
      </c>
      <c r="E2783" s="9" t="str">
        <f>_xlfn.XLOOKUP(C2783, Content!A:A, Content!D:D, "NONE")</f>
        <v>Documentary</v>
      </c>
    </row>
    <row r="2784" spans="1:5" x14ac:dyDescent="0.3">
      <c r="A2784" s="9">
        <v>10272</v>
      </c>
      <c r="B2784" s="10">
        <v>44927</v>
      </c>
      <c r="C2784" s="9" t="str">
        <v>7e543bc4</v>
      </c>
      <c r="D2784" s="9" t="str">
        <f>_xlfn.XLOOKUP(C2784, Content!A:A, Content!C:C, "NONE")</f>
        <v>Malayalam</v>
      </c>
      <c r="E2784" s="9" t="str">
        <f>_xlfn.XLOOKUP(C2784, Content!A:A, Content!D:D, "NONE")</f>
        <v>Drama</v>
      </c>
    </row>
    <row r="2785" spans="1:5" x14ac:dyDescent="0.3">
      <c r="A2785" s="9">
        <v>10272</v>
      </c>
      <c r="B2785" s="10">
        <v>44835</v>
      </c>
      <c r="C2785" s="9" t="str">
        <v>4cfd0dd8</v>
      </c>
      <c r="D2785" s="9" t="str">
        <f>_xlfn.XLOOKUP(C2785, Content!A:A, Content!C:C, "NONE")</f>
        <v>Kannada</v>
      </c>
      <c r="E2785" s="9" t="str">
        <f>_xlfn.XLOOKUP(C2785, Content!A:A, Content!D:D, "NONE")</f>
        <v>Documentary</v>
      </c>
    </row>
    <row r="2786" spans="1:5" x14ac:dyDescent="0.3">
      <c r="A2786" s="9">
        <v>10272</v>
      </c>
      <c r="B2786" s="10">
        <v>44896</v>
      </c>
      <c r="C2786" s="9" t="str">
        <v>30bb7728</v>
      </c>
      <c r="D2786" s="9" t="str">
        <f>_xlfn.XLOOKUP(C2786, Content!A:A, Content!C:C, "NONE")</f>
        <v>Tamil</v>
      </c>
      <c r="E2786" s="9" t="str">
        <f>_xlfn.XLOOKUP(C2786, Content!A:A, Content!D:D, "NONE")</f>
        <v>Documentary</v>
      </c>
    </row>
    <row r="2787" spans="1:5" x14ac:dyDescent="0.3">
      <c r="A2787" s="9">
        <v>10272</v>
      </c>
      <c r="B2787" s="10">
        <v>45231</v>
      </c>
      <c r="C2787" s="9" t="str">
        <v>f83fb848</v>
      </c>
      <c r="D2787" s="9" t="str">
        <f>_xlfn.XLOOKUP(C2787, Content!A:A, Content!C:C, "NONE")</f>
        <v>Malayalam</v>
      </c>
      <c r="E2787" s="9" t="str">
        <f>_xlfn.XLOOKUP(C2787, Content!A:A, Content!D:D, "NONE")</f>
        <v>Sci-Fi</v>
      </c>
    </row>
    <row r="2788" spans="1:5" x14ac:dyDescent="0.3">
      <c r="A2788" s="9">
        <v>10272</v>
      </c>
      <c r="B2788" s="10">
        <v>45413</v>
      </c>
      <c r="C2788" s="9" t="str">
        <v>fe8686d0</v>
      </c>
      <c r="D2788" s="9" t="str">
        <f>_xlfn.XLOOKUP(C2788, Content!A:A, Content!C:C, "NONE")</f>
        <v>Telugu</v>
      </c>
      <c r="E2788" s="9" t="str">
        <f>_xlfn.XLOOKUP(C2788, Content!A:A, Content!D:D, "NONE")</f>
        <v>Horror</v>
      </c>
    </row>
    <row r="2789" spans="1:5" x14ac:dyDescent="0.3">
      <c r="A2789" s="9">
        <v>10272</v>
      </c>
      <c r="B2789" s="10">
        <v>45108</v>
      </c>
      <c r="C2789" s="9" t="str">
        <v>7fd28e87</v>
      </c>
      <c r="D2789" s="9" t="str">
        <f>_xlfn.XLOOKUP(C2789, Content!A:A, Content!C:C, "NONE")</f>
        <v>Malayalam</v>
      </c>
      <c r="E2789" s="9" t="str">
        <f>_xlfn.XLOOKUP(C2789, Content!A:A, Content!D:D, "NONE")</f>
        <v>Romance</v>
      </c>
    </row>
    <row r="2790" spans="1:5" x14ac:dyDescent="0.3">
      <c r="A2790" s="9">
        <v>10273</v>
      </c>
      <c r="B2790" s="10">
        <v>45323</v>
      </c>
      <c r="C2790" s="9" t="str">
        <v>ef45c45f</v>
      </c>
      <c r="D2790" s="9" t="str">
        <f>_xlfn.XLOOKUP(C2790, Content!A:A, Content!C:C, "NONE")</f>
        <v>Tamil</v>
      </c>
      <c r="E2790" s="9" t="str">
        <f>_xlfn.XLOOKUP(C2790, Content!A:A, Content!D:D, "NONE")</f>
        <v>Action</v>
      </c>
    </row>
    <row r="2791" spans="1:5" x14ac:dyDescent="0.3">
      <c r="A2791" s="9">
        <v>10273</v>
      </c>
      <c r="B2791" s="10">
        <v>44896</v>
      </c>
      <c r="C2791" s="9" t="str">
        <v>5b93d799</v>
      </c>
      <c r="D2791" s="9" t="str">
        <f>_xlfn.XLOOKUP(C2791, Content!A:A, Content!C:C, "NONE")</f>
        <v>English</v>
      </c>
      <c r="E2791" s="9" t="str">
        <f>_xlfn.XLOOKUP(C2791, Content!A:A, Content!D:D, "NONE")</f>
        <v>Drama</v>
      </c>
    </row>
    <row r="2792" spans="1:5" x14ac:dyDescent="0.3">
      <c r="A2792" s="9">
        <v>10273</v>
      </c>
      <c r="B2792" s="10">
        <v>44866</v>
      </c>
      <c r="C2792" s="9" t="str">
        <v>39c8c16a</v>
      </c>
      <c r="D2792" s="9" t="str">
        <f>_xlfn.XLOOKUP(C2792, Content!A:A, Content!C:C, "NONE")</f>
        <v>Malayalam</v>
      </c>
      <c r="E2792" s="9" t="str">
        <f>_xlfn.XLOOKUP(C2792, Content!A:A, Content!D:D, "NONE")</f>
        <v>Drama</v>
      </c>
    </row>
    <row r="2793" spans="1:5" x14ac:dyDescent="0.3">
      <c r="A2793" s="9">
        <v>10273</v>
      </c>
      <c r="B2793" s="10">
        <v>45505</v>
      </c>
      <c r="C2793" s="9" t="str">
        <v>6d9b457c</v>
      </c>
      <c r="D2793" s="9" t="str">
        <f>_xlfn.XLOOKUP(C2793, Content!A:A, Content!C:C, "NONE")</f>
        <v>English</v>
      </c>
      <c r="E2793" s="9" t="str">
        <f>_xlfn.XLOOKUP(C2793, Content!A:A, Content!D:D, "NONE")</f>
        <v>Thriller</v>
      </c>
    </row>
    <row r="2794" spans="1:5" x14ac:dyDescent="0.3">
      <c r="A2794" s="9">
        <v>10273</v>
      </c>
      <c r="B2794" s="10">
        <v>45627</v>
      </c>
      <c r="C2794" s="9" t="str">
        <v>fcc640cb</v>
      </c>
      <c r="D2794" s="9" t="str">
        <f>_xlfn.XLOOKUP(C2794, Content!A:A, Content!C:C, "NONE")</f>
        <v>English</v>
      </c>
      <c r="E2794" s="9" t="str">
        <f>_xlfn.XLOOKUP(C2794, Content!A:A, Content!D:D, "NONE")</f>
        <v>Thriller</v>
      </c>
    </row>
    <row r="2795" spans="1:5" x14ac:dyDescent="0.3">
      <c r="A2795" s="9">
        <v>10273</v>
      </c>
      <c r="B2795" s="10">
        <v>44896</v>
      </c>
      <c r="C2795" s="9" t="str">
        <v>7495495f</v>
      </c>
      <c r="D2795" s="9" t="str">
        <f>_xlfn.XLOOKUP(C2795, Content!A:A, Content!C:C, "NONE")</f>
        <v>Malayalam</v>
      </c>
      <c r="E2795" s="9" t="str">
        <f>_xlfn.XLOOKUP(C2795, Content!A:A, Content!D:D, "NONE")</f>
        <v>Horror</v>
      </c>
    </row>
    <row r="2796" spans="1:5" x14ac:dyDescent="0.3">
      <c r="A2796" s="9">
        <v>10273</v>
      </c>
      <c r="B2796" s="10">
        <v>45047</v>
      </c>
      <c r="C2796" s="9" t="str">
        <v>e2949854</v>
      </c>
      <c r="D2796" s="9" t="str">
        <f>_xlfn.XLOOKUP(C2796, Content!A:A, Content!C:C, "NONE")</f>
        <v>Malayalam</v>
      </c>
      <c r="E2796" s="9" t="str">
        <f>_xlfn.XLOOKUP(C2796, Content!A:A, Content!D:D, "NONE")</f>
        <v>Documentary</v>
      </c>
    </row>
    <row r="2797" spans="1:5" x14ac:dyDescent="0.3">
      <c r="A2797" s="9">
        <v>10274</v>
      </c>
      <c r="B2797" s="10">
        <v>44593</v>
      </c>
      <c r="C2797" s="9" t="str">
        <v>2560b2d1</v>
      </c>
      <c r="D2797" s="9" t="str">
        <f>_xlfn.XLOOKUP(C2797, Content!A:A, Content!C:C, "NONE")</f>
        <v>Telugu</v>
      </c>
      <c r="E2797" s="9" t="str">
        <f>_xlfn.XLOOKUP(C2797, Content!A:A, Content!D:D, "NONE")</f>
        <v>Action</v>
      </c>
    </row>
    <row r="2798" spans="1:5" x14ac:dyDescent="0.3">
      <c r="A2798" s="9">
        <v>10274</v>
      </c>
      <c r="B2798" s="10">
        <v>45231</v>
      </c>
      <c r="C2798" s="9" t="str">
        <v>ae026103</v>
      </c>
      <c r="D2798" s="9" t="str">
        <f>_xlfn.XLOOKUP(C2798, Content!A:A, Content!C:C, "NONE")</f>
        <v>Kannada</v>
      </c>
      <c r="E2798" s="9" t="str">
        <f>_xlfn.XLOOKUP(C2798, Content!A:A, Content!D:D, "NONE")</f>
        <v>Comedy</v>
      </c>
    </row>
    <row r="2799" spans="1:5" x14ac:dyDescent="0.3">
      <c r="A2799" s="9">
        <v>10274</v>
      </c>
      <c r="B2799" s="10">
        <v>45231</v>
      </c>
      <c r="C2799" s="9" t="str">
        <v>6fc6d737</v>
      </c>
      <c r="D2799" s="9" t="str">
        <f>_xlfn.XLOOKUP(C2799, Content!A:A, Content!C:C, "NONE")</f>
        <v>Malayalam</v>
      </c>
      <c r="E2799" s="9" t="str">
        <f>_xlfn.XLOOKUP(C2799, Content!A:A, Content!D:D, "NONE")</f>
        <v>Comedy</v>
      </c>
    </row>
    <row r="2800" spans="1:5" x14ac:dyDescent="0.3">
      <c r="A2800" s="9">
        <v>10274</v>
      </c>
      <c r="B2800" s="10">
        <v>45200</v>
      </c>
      <c r="C2800" s="9" t="str">
        <v>459528e0</v>
      </c>
      <c r="D2800" s="9" t="str">
        <f>_xlfn.XLOOKUP(C2800, Content!A:A, Content!C:C, "NONE")</f>
        <v>English</v>
      </c>
      <c r="E2800" s="9" t="str">
        <f>_xlfn.XLOOKUP(C2800, Content!A:A, Content!D:D, "NONE")</f>
        <v>Documentary</v>
      </c>
    </row>
    <row r="2801" spans="1:5" x14ac:dyDescent="0.3">
      <c r="A2801" s="9">
        <v>10274</v>
      </c>
      <c r="B2801" s="10">
        <v>45474</v>
      </c>
      <c r="C2801" s="9" t="str">
        <v>b9f74c1c</v>
      </c>
      <c r="D2801" s="9" t="str">
        <f>_xlfn.XLOOKUP(C2801, Content!A:A, Content!C:C, "NONE")</f>
        <v>Malayalam</v>
      </c>
      <c r="E2801" s="9" t="str">
        <f>_xlfn.XLOOKUP(C2801, Content!A:A, Content!D:D, "NONE")</f>
        <v>Comedy</v>
      </c>
    </row>
    <row r="2802" spans="1:5" x14ac:dyDescent="0.3">
      <c r="A2802" s="9">
        <v>10274</v>
      </c>
      <c r="B2802" s="10">
        <v>45323</v>
      </c>
      <c r="C2802" s="9" t="str">
        <v>fe8686d0</v>
      </c>
      <c r="D2802" s="9" t="str">
        <f>_xlfn.XLOOKUP(C2802, Content!A:A, Content!C:C, "NONE")</f>
        <v>Telugu</v>
      </c>
      <c r="E2802" s="9" t="str">
        <f>_xlfn.XLOOKUP(C2802, Content!A:A, Content!D:D, "NONE")</f>
        <v>Horror</v>
      </c>
    </row>
    <row r="2803" spans="1:5" x14ac:dyDescent="0.3">
      <c r="A2803" s="9">
        <v>10274</v>
      </c>
      <c r="B2803" s="10">
        <v>45505</v>
      </c>
      <c r="C2803" s="9" t="str">
        <v>6cec19a5</v>
      </c>
      <c r="D2803" s="9" t="str">
        <f>_xlfn.XLOOKUP(C2803, Content!A:A, Content!C:C, "NONE")</f>
        <v>Malayalam</v>
      </c>
      <c r="E2803" s="9" t="str">
        <f>_xlfn.XLOOKUP(C2803, Content!A:A, Content!D:D, "NONE")</f>
        <v>Drama</v>
      </c>
    </row>
    <row r="2804" spans="1:5" x14ac:dyDescent="0.3">
      <c r="A2804" s="9">
        <v>10274</v>
      </c>
      <c r="B2804" s="10">
        <v>45627</v>
      </c>
      <c r="C2804" s="9" t="str">
        <v>f72d44e6</v>
      </c>
      <c r="D2804" s="9" t="str">
        <f>_xlfn.XLOOKUP(C2804, Content!A:A, Content!C:C, "NONE")</f>
        <v>Malayalam</v>
      </c>
      <c r="E2804" s="9" t="str">
        <f>_xlfn.XLOOKUP(C2804, Content!A:A, Content!D:D, "NONE")</f>
        <v>Horror</v>
      </c>
    </row>
    <row r="2805" spans="1:5" x14ac:dyDescent="0.3">
      <c r="A2805" s="9">
        <v>10274</v>
      </c>
      <c r="B2805" s="10">
        <v>45292</v>
      </c>
      <c r="C2805" s="9" t="str">
        <v>10101146</v>
      </c>
      <c r="D2805" s="9" t="str">
        <f>_xlfn.XLOOKUP(C2805, Content!A:A, Content!C:C, "NONE")</f>
        <v>Telugu</v>
      </c>
      <c r="E2805" s="9" t="str">
        <f>_xlfn.XLOOKUP(C2805, Content!A:A, Content!D:D, "NONE")</f>
        <v>Comedy</v>
      </c>
    </row>
    <row r="2806" spans="1:5" x14ac:dyDescent="0.3">
      <c r="A2806" s="9">
        <v>10275</v>
      </c>
      <c r="B2806" s="10">
        <v>45474</v>
      </c>
      <c r="C2806" s="9" t="str">
        <v>ef45c45f</v>
      </c>
      <c r="D2806" s="9" t="str">
        <f>_xlfn.XLOOKUP(C2806, Content!A:A, Content!C:C, "NONE")</f>
        <v>Tamil</v>
      </c>
      <c r="E2806" s="9" t="str">
        <f>_xlfn.XLOOKUP(C2806, Content!A:A, Content!D:D, "NONE")</f>
        <v>Action</v>
      </c>
    </row>
    <row r="2807" spans="1:5" x14ac:dyDescent="0.3">
      <c r="A2807" s="9">
        <v>10275</v>
      </c>
      <c r="B2807" s="10">
        <v>44682</v>
      </c>
      <c r="C2807" s="9" t="str">
        <v>07976026</v>
      </c>
      <c r="D2807" s="9" t="str">
        <f>_xlfn.XLOOKUP(C2807, Content!A:A, Content!C:C, "NONE")</f>
        <v>Malayalam</v>
      </c>
      <c r="E2807" s="9" t="str">
        <f>_xlfn.XLOOKUP(C2807, Content!A:A, Content!D:D, "NONE")</f>
        <v>Drama</v>
      </c>
    </row>
    <row r="2808" spans="1:5" x14ac:dyDescent="0.3">
      <c r="A2808" s="9">
        <v>10275</v>
      </c>
      <c r="B2808" s="10">
        <v>45078</v>
      </c>
      <c r="C2808" s="9" t="str">
        <v>5988d89d</v>
      </c>
      <c r="D2808" s="9" t="str">
        <f>_xlfn.XLOOKUP(C2808, Content!A:A, Content!C:C, "NONE")</f>
        <v>Hindi</v>
      </c>
      <c r="E2808" s="9" t="str">
        <f>_xlfn.XLOOKUP(C2808, Content!A:A, Content!D:D, "NONE")</f>
        <v>Sci-Fi</v>
      </c>
    </row>
    <row r="2809" spans="1:5" x14ac:dyDescent="0.3">
      <c r="A2809" s="9">
        <v>10275</v>
      </c>
      <c r="B2809" s="10">
        <v>45078</v>
      </c>
      <c r="C2809" s="9" t="str">
        <v>e2949854</v>
      </c>
      <c r="D2809" s="9" t="str">
        <f>_xlfn.XLOOKUP(C2809, Content!A:A, Content!C:C, "NONE")</f>
        <v>Malayalam</v>
      </c>
      <c r="E2809" s="9" t="str">
        <f>_xlfn.XLOOKUP(C2809, Content!A:A, Content!D:D, "NONE")</f>
        <v>Documentary</v>
      </c>
    </row>
    <row r="2810" spans="1:5" x14ac:dyDescent="0.3">
      <c r="A2810" s="9">
        <v>10275</v>
      </c>
      <c r="B2810" s="10">
        <v>45292</v>
      </c>
      <c r="C2810" s="9" t="str">
        <v>2f9c6d63</v>
      </c>
      <c r="D2810" s="9" t="str">
        <f>_xlfn.XLOOKUP(C2810, Content!A:A, Content!C:C, "NONE")</f>
        <v>Tamil</v>
      </c>
      <c r="E2810" s="9" t="str">
        <f>_xlfn.XLOOKUP(C2810, Content!A:A, Content!D:D, "NONE")</f>
        <v>Sci-Fi</v>
      </c>
    </row>
    <row r="2811" spans="1:5" x14ac:dyDescent="0.3">
      <c r="A2811" s="9">
        <v>10275</v>
      </c>
      <c r="B2811" s="10">
        <v>45505</v>
      </c>
      <c r="C2811" s="9" t="str">
        <v>9787b7de</v>
      </c>
      <c r="D2811" s="9" t="str">
        <f>_xlfn.XLOOKUP(C2811, Content!A:A, Content!C:C, "NONE")</f>
        <v>Tamil</v>
      </c>
      <c r="E2811" s="9" t="str">
        <f>_xlfn.XLOOKUP(C2811, Content!A:A, Content!D:D, "NONE")</f>
        <v>Documentary</v>
      </c>
    </row>
    <row r="2812" spans="1:5" x14ac:dyDescent="0.3">
      <c r="A2812" s="9">
        <v>10275</v>
      </c>
      <c r="B2812" s="10">
        <v>44805</v>
      </c>
      <c r="C2812" s="9" t="str">
        <v>618d5c47</v>
      </c>
      <c r="D2812" s="9" t="str">
        <f>_xlfn.XLOOKUP(C2812, Content!A:A, Content!C:C, "NONE")</f>
        <v>Hindi</v>
      </c>
      <c r="E2812" s="9" t="str">
        <f>_xlfn.XLOOKUP(C2812, Content!A:A, Content!D:D, "NONE")</f>
        <v>Documentary</v>
      </c>
    </row>
    <row r="2813" spans="1:5" x14ac:dyDescent="0.3">
      <c r="A2813" s="9">
        <v>10275</v>
      </c>
      <c r="B2813" s="10">
        <v>44562</v>
      </c>
      <c r="C2813" s="9" t="str">
        <v>53dcee70</v>
      </c>
      <c r="D2813" s="9" t="str">
        <f>_xlfn.XLOOKUP(C2813, Content!A:A, Content!C:C, "NONE")</f>
        <v>Kannada</v>
      </c>
      <c r="E2813" s="9" t="str">
        <f>_xlfn.XLOOKUP(C2813, Content!A:A, Content!D:D, "NONE")</f>
        <v>Sci-Fi</v>
      </c>
    </row>
    <row r="2814" spans="1:5" x14ac:dyDescent="0.3">
      <c r="A2814" s="9">
        <v>10275</v>
      </c>
      <c r="B2814" s="10">
        <v>44805</v>
      </c>
      <c r="C2814" s="9" t="str">
        <v>9c8c4c67</v>
      </c>
      <c r="D2814" s="9" t="str">
        <f>_xlfn.XLOOKUP(C2814, Content!A:A, Content!C:C, "NONE")</f>
        <v>English</v>
      </c>
      <c r="E2814" s="9" t="str">
        <f>_xlfn.XLOOKUP(C2814, Content!A:A, Content!D:D, "NONE")</f>
        <v>Horror</v>
      </c>
    </row>
    <row r="2815" spans="1:5" x14ac:dyDescent="0.3">
      <c r="A2815" s="9">
        <v>10275</v>
      </c>
      <c r="B2815" s="10">
        <v>45017</v>
      </c>
      <c r="C2815" s="9" t="str">
        <v>8ce0be18</v>
      </c>
      <c r="D2815" s="9" t="str">
        <f>_xlfn.XLOOKUP(C2815, Content!A:A, Content!C:C, "NONE")</f>
        <v>Telugu</v>
      </c>
      <c r="E2815" s="9" t="str">
        <f>_xlfn.XLOOKUP(C2815, Content!A:A, Content!D:D, "NONE")</f>
        <v>Horror</v>
      </c>
    </row>
    <row r="2816" spans="1:5" x14ac:dyDescent="0.3">
      <c r="A2816" s="9">
        <v>10275</v>
      </c>
      <c r="B2816" s="10">
        <v>45444</v>
      </c>
      <c r="C2816" s="9" t="str">
        <v>40e9137d</v>
      </c>
      <c r="D2816" s="9" t="str">
        <f>_xlfn.XLOOKUP(C2816, Content!A:A, Content!C:C, "NONE")</f>
        <v>Telugu</v>
      </c>
      <c r="E2816" s="9" t="str">
        <f>_xlfn.XLOOKUP(C2816, Content!A:A, Content!D:D, "NONE")</f>
        <v>Sci-Fi</v>
      </c>
    </row>
    <row r="2817" spans="1:5" x14ac:dyDescent="0.3">
      <c r="A2817" s="9">
        <v>10276</v>
      </c>
      <c r="B2817" s="10">
        <v>44896</v>
      </c>
      <c r="C2817" s="9" t="str">
        <v>5b93d799</v>
      </c>
      <c r="D2817" s="9" t="str">
        <f>_xlfn.XLOOKUP(C2817, Content!A:A, Content!C:C, "NONE")</f>
        <v>English</v>
      </c>
      <c r="E2817" s="9" t="str">
        <f>_xlfn.XLOOKUP(C2817, Content!A:A, Content!D:D, "NONE")</f>
        <v>Drama</v>
      </c>
    </row>
    <row r="2818" spans="1:5" x14ac:dyDescent="0.3">
      <c r="A2818" s="9">
        <v>10276</v>
      </c>
      <c r="B2818" s="10">
        <v>45200</v>
      </c>
      <c r="C2818" s="9" t="str">
        <v>9452bf77</v>
      </c>
      <c r="D2818" s="9" t="str">
        <f>_xlfn.XLOOKUP(C2818, Content!A:A, Content!C:C, "NONE")</f>
        <v>English</v>
      </c>
      <c r="E2818" s="9" t="str">
        <f>_xlfn.XLOOKUP(C2818, Content!A:A, Content!D:D, "NONE")</f>
        <v>Horror</v>
      </c>
    </row>
    <row r="2819" spans="1:5" x14ac:dyDescent="0.3">
      <c r="A2819" s="9">
        <v>10276</v>
      </c>
      <c r="B2819" s="10">
        <v>45597</v>
      </c>
      <c r="C2819" s="9" t="str">
        <v>b49e8b74</v>
      </c>
      <c r="D2819" s="9" t="str">
        <f>_xlfn.XLOOKUP(C2819, Content!A:A, Content!C:C, "NONE")</f>
        <v>English</v>
      </c>
      <c r="E2819" s="9" t="str">
        <f>_xlfn.XLOOKUP(C2819, Content!A:A, Content!D:D, "NONE")</f>
        <v>Thriller</v>
      </c>
    </row>
    <row r="2820" spans="1:5" x14ac:dyDescent="0.3">
      <c r="A2820" s="9">
        <v>10276</v>
      </c>
      <c r="B2820" s="10">
        <v>45139</v>
      </c>
      <c r="C2820" s="9" t="str">
        <v>ef45c45f</v>
      </c>
      <c r="D2820" s="9" t="str">
        <f>_xlfn.XLOOKUP(C2820, Content!A:A, Content!C:C, "NONE")</f>
        <v>Tamil</v>
      </c>
      <c r="E2820" s="9" t="str">
        <f>_xlfn.XLOOKUP(C2820, Content!A:A, Content!D:D, "NONE")</f>
        <v>Action</v>
      </c>
    </row>
    <row r="2821" spans="1:5" x14ac:dyDescent="0.3">
      <c r="A2821" s="9">
        <v>10276</v>
      </c>
      <c r="B2821" s="10">
        <v>45139</v>
      </c>
      <c r="C2821" s="9" t="str">
        <v>7fb18db3</v>
      </c>
      <c r="D2821" s="9" t="str">
        <f>_xlfn.XLOOKUP(C2821, Content!A:A, Content!C:C, "NONE")</f>
        <v>Hindi</v>
      </c>
      <c r="E2821" s="9" t="str">
        <f>_xlfn.XLOOKUP(C2821, Content!A:A, Content!D:D, "NONE")</f>
        <v>Thriller</v>
      </c>
    </row>
    <row r="2822" spans="1:5" x14ac:dyDescent="0.3">
      <c r="A2822" s="9">
        <v>10276</v>
      </c>
      <c r="B2822" s="10">
        <v>44774</v>
      </c>
      <c r="C2822" s="9" t="str">
        <v>c5000cc1</v>
      </c>
      <c r="D2822" s="9" t="str">
        <f>_xlfn.XLOOKUP(C2822, Content!A:A, Content!C:C, "NONE")</f>
        <v>Malayalam</v>
      </c>
      <c r="E2822" s="9" t="str">
        <f>_xlfn.XLOOKUP(C2822, Content!A:A, Content!D:D, "NONE")</f>
        <v>Comedy</v>
      </c>
    </row>
    <row r="2823" spans="1:5" x14ac:dyDescent="0.3">
      <c r="A2823" s="9">
        <v>10276</v>
      </c>
      <c r="B2823" s="10">
        <v>44682</v>
      </c>
      <c r="C2823" s="9" t="str">
        <v>566c44a8</v>
      </c>
      <c r="D2823" s="9" t="str">
        <f>_xlfn.XLOOKUP(C2823, Content!A:A, Content!C:C, "NONE")</f>
        <v>Tamil</v>
      </c>
      <c r="E2823" s="9" t="str">
        <f>_xlfn.XLOOKUP(C2823, Content!A:A, Content!D:D, "NONE")</f>
        <v>Sci-Fi</v>
      </c>
    </row>
    <row r="2824" spans="1:5" x14ac:dyDescent="0.3">
      <c r="A2824" s="9">
        <v>10277</v>
      </c>
      <c r="B2824" s="10">
        <v>45352</v>
      </c>
      <c r="C2824" s="9" t="str">
        <v>fa1a76a3</v>
      </c>
      <c r="D2824" s="9" t="str">
        <f>_xlfn.XLOOKUP(C2824, Content!A:A, Content!C:C, "NONE")</f>
        <v>Tamil</v>
      </c>
      <c r="E2824" s="9" t="str">
        <f>_xlfn.XLOOKUP(C2824, Content!A:A, Content!D:D, "NONE")</f>
        <v>Action</v>
      </c>
    </row>
    <row r="2825" spans="1:5" x14ac:dyDescent="0.3">
      <c r="A2825" s="9">
        <v>10277</v>
      </c>
      <c r="B2825" s="10">
        <v>45597</v>
      </c>
      <c r="C2825" s="9" t="str">
        <v>872a4423</v>
      </c>
      <c r="D2825" s="9" t="str">
        <f>_xlfn.XLOOKUP(C2825, Content!A:A, Content!C:C, "NONE")</f>
        <v>Hindi</v>
      </c>
      <c r="E2825" s="9" t="str">
        <f>_xlfn.XLOOKUP(C2825, Content!A:A, Content!D:D, "NONE")</f>
        <v>Horror</v>
      </c>
    </row>
    <row r="2826" spans="1:5" x14ac:dyDescent="0.3">
      <c r="A2826" s="9">
        <v>10277</v>
      </c>
      <c r="B2826" s="10">
        <v>45413</v>
      </c>
      <c r="C2826" s="9" t="str">
        <v>b06fbc58</v>
      </c>
      <c r="D2826" s="9" t="str">
        <f>_xlfn.XLOOKUP(C2826, Content!A:A, Content!C:C, "NONE")</f>
        <v>Telugu</v>
      </c>
      <c r="E2826" s="9" t="str">
        <f>_xlfn.XLOOKUP(C2826, Content!A:A, Content!D:D, "NONE")</f>
        <v>Horror</v>
      </c>
    </row>
    <row r="2827" spans="1:5" x14ac:dyDescent="0.3">
      <c r="A2827" s="9">
        <v>10277</v>
      </c>
      <c r="B2827" s="10">
        <v>45292</v>
      </c>
      <c r="C2827" s="9" t="str">
        <v>b142e834</v>
      </c>
      <c r="D2827" s="9" t="str">
        <f>_xlfn.XLOOKUP(C2827, Content!A:A, Content!C:C, "NONE")</f>
        <v>Hindi</v>
      </c>
      <c r="E2827" s="9" t="str">
        <f>_xlfn.XLOOKUP(C2827, Content!A:A, Content!D:D, "NONE")</f>
        <v>Documentary</v>
      </c>
    </row>
    <row r="2828" spans="1:5" x14ac:dyDescent="0.3">
      <c r="A2828" s="9">
        <v>10277</v>
      </c>
      <c r="B2828" s="10">
        <v>44621</v>
      </c>
      <c r="C2828" s="9" t="str">
        <v>b49e8b74</v>
      </c>
      <c r="D2828" s="9" t="str">
        <f>_xlfn.XLOOKUP(C2828, Content!A:A, Content!C:C, "NONE")</f>
        <v>English</v>
      </c>
      <c r="E2828" s="9" t="str">
        <f>_xlfn.XLOOKUP(C2828, Content!A:A, Content!D:D, "NONE")</f>
        <v>Thriller</v>
      </c>
    </row>
    <row r="2829" spans="1:5" x14ac:dyDescent="0.3">
      <c r="A2829" s="9">
        <v>10277</v>
      </c>
      <c r="B2829" s="10">
        <v>44986</v>
      </c>
      <c r="C2829" s="9" t="str">
        <v>c741736d</v>
      </c>
      <c r="D2829" s="9" t="str">
        <f>_xlfn.XLOOKUP(C2829, Content!A:A, Content!C:C, "NONE")</f>
        <v>English</v>
      </c>
      <c r="E2829" s="9" t="str">
        <f>_xlfn.XLOOKUP(C2829, Content!A:A, Content!D:D, "NONE")</f>
        <v>Romance</v>
      </c>
    </row>
    <row r="2830" spans="1:5" x14ac:dyDescent="0.3">
      <c r="A2830" s="9">
        <v>10277</v>
      </c>
      <c r="B2830" s="10">
        <v>45383</v>
      </c>
      <c r="C2830" s="9" t="str">
        <v>f72d44e6</v>
      </c>
      <c r="D2830" s="9" t="str">
        <f>_xlfn.XLOOKUP(C2830, Content!A:A, Content!C:C, "NONE")</f>
        <v>Malayalam</v>
      </c>
      <c r="E2830" s="9" t="str">
        <f>_xlfn.XLOOKUP(C2830, Content!A:A, Content!D:D, "NONE")</f>
        <v>Horror</v>
      </c>
    </row>
    <row r="2831" spans="1:5" x14ac:dyDescent="0.3">
      <c r="A2831" s="9">
        <v>10277</v>
      </c>
      <c r="B2831" s="10">
        <v>45231</v>
      </c>
      <c r="C2831" s="9" t="str">
        <v>fc3255a1</v>
      </c>
      <c r="D2831" s="9" t="str">
        <f>_xlfn.XLOOKUP(C2831, Content!A:A, Content!C:C, "NONE")</f>
        <v>English</v>
      </c>
      <c r="E2831" s="9" t="str">
        <f>_xlfn.XLOOKUP(C2831, Content!A:A, Content!D:D, "NONE")</f>
        <v>Horror</v>
      </c>
    </row>
    <row r="2832" spans="1:5" x14ac:dyDescent="0.3">
      <c r="A2832" s="9">
        <v>10277</v>
      </c>
      <c r="B2832" s="10">
        <v>45170</v>
      </c>
      <c r="C2832" s="9" t="str">
        <v>1b7fe76a</v>
      </c>
      <c r="D2832" s="9" t="str">
        <f>_xlfn.XLOOKUP(C2832, Content!A:A, Content!C:C, "NONE")</f>
        <v>Kannada</v>
      </c>
      <c r="E2832" s="9" t="str">
        <f>_xlfn.XLOOKUP(C2832, Content!A:A, Content!D:D, "NONE")</f>
        <v>Thriller</v>
      </c>
    </row>
    <row r="2833" spans="1:5" x14ac:dyDescent="0.3">
      <c r="A2833" s="9">
        <v>10278</v>
      </c>
      <c r="B2833" s="10">
        <v>44958</v>
      </c>
      <c r="C2833" s="9" t="str">
        <v>e9c2f251</v>
      </c>
      <c r="D2833" s="9" t="str">
        <f>_xlfn.XLOOKUP(C2833, Content!A:A, Content!C:C, "NONE")</f>
        <v>Telugu</v>
      </c>
      <c r="E2833" s="9" t="str">
        <f>_xlfn.XLOOKUP(C2833, Content!A:A, Content!D:D, "NONE")</f>
        <v>Sci-Fi</v>
      </c>
    </row>
    <row r="2834" spans="1:5" x14ac:dyDescent="0.3">
      <c r="A2834" s="9">
        <v>10278</v>
      </c>
      <c r="B2834" s="10">
        <v>45108</v>
      </c>
      <c r="C2834" s="9" t="str">
        <v>fcc640cb</v>
      </c>
      <c r="D2834" s="9" t="str">
        <f>_xlfn.XLOOKUP(C2834, Content!A:A, Content!C:C, "NONE")</f>
        <v>English</v>
      </c>
      <c r="E2834" s="9" t="str">
        <f>_xlfn.XLOOKUP(C2834, Content!A:A, Content!D:D, "NONE")</f>
        <v>Thriller</v>
      </c>
    </row>
    <row r="2835" spans="1:5" x14ac:dyDescent="0.3">
      <c r="A2835" s="9">
        <v>10278</v>
      </c>
      <c r="B2835" s="10">
        <v>45323</v>
      </c>
      <c r="C2835" s="9" t="str">
        <v>f6d69d19</v>
      </c>
      <c r="D2835" s="9" t="str">
        <f>_xlfn.XLOOKUP(C2835, Content!A:A, Content!C:C, "NONE")</f>
        <v>English</v>
      </c>
      <c r="E2835" s="9" t="str">
        <f>_xlfn.XLOOKUP(C2835, Content!A:A, Content!D:D, "NONE")</f>
        <v>Comedy</v>
      </c>
    </row>
    <row r="2836" spans="1:5" x14ac:dyDescent="0.3">
      <c r="A2836" s="9">
        <v>10278</v>
      </c>
      <c r="B2836" s="10">
        <v>45139</v>
      </c>
      <c r="C2836" s="9" t="str">
        <v>6cec19a5</v>
      </c>
      <c r="D2836" s="9" t="str">
        <f>_xlfn.XLOOKUP(C2836, Content!A:A, Content!C:C, "NONE")</f>
        <v>Malayalam</v>
      </c>
      <c r="E2836" s="9" t="str">
        <f>_xlfn.XLOOKUP(C2836, Content!A:A, Content!D:D, "NONE")</f>
        <v>Drama</v>
      </c>
    </row>
    <row r="2837" spans="1:5" x14ac:dyDescent="0.3">
      <c r="A2837" s="9">
        <v>10278</v>
      </c>
      <c r="B2837" s="10">
        <v>45139</v>
      </c>
      <c r="C2837" s="9" t="str">
        <v>420e1019</v>
      </c>
      <c r="D2837" s="9" t="str">
        <f>_xlfn.XLOOKUP(C2837, Content!A:A, Content!C:C, "NONE")</f>
        <v>Tamil</v>
      </c>
      <c r="E2837" s="9" t="str">
        <f>_xlfn.XLOOKUP(C2837, Content!A:A, Content!D:D, "NONE")</f>
        <v>Action</v>
      </c>
    </row>
    <row r="2838" spans="1:5" x14ac:dyDescent="0.3">
      <c r="A2838" s="9">
        <v>10278</v>
      </c>
      <c r="B2838" s="10">
        <v>45017</v>
      </c>
      <c r="C2838" s="9" t="str">
        <v>0be1e40e</v>
      </c>
      <c r="D2838" s="9" t="str">
        <f>_xlfn.XLOOKUP(C2838, Content!A:A, Content!C:C, "NONE")</f>
        <v>Telugu</v>
      </c>
      <c r="E2838" s="9" t="str">
        <f>_xlfn.XLOOKUP(C2838, Content!A:A, Content!D:D, "NONE")</f>
        <v>Drama</v>
      </c>
    </row>
    <row r="2839" spans="1:5" x14ac:dyDescent="0.3">
      <c r="A2839" s="9">
        <v>10278</v>
      </c>
      <c r="B2839" s="10">
        <v>45108</v>
      </c>
      <c r="C2839" s="9" t="str">
        <v>c324f9b4</v>
      </c>
      <c r="D2839" s="9" t="str">
        <f>_xlfn.XLOOKUP(C2839, Content!A:A, Content!C:C, "NONE")</f>
        <v>Tamil</v>
      </c>
      <c r="E2839" s="9" t="str">
        <f>_xlfn.XLOOKUP(C2839, Content!A:A, Content!D:D, "NONE")</f>
        <v>Sci-Fi</v>
      </c>
    </row>
    <row r="2840" spans="1:5" x14ac:dyDescent="0.3">
      <c r="A2840" s="9">
        <v>10279</v>
      </c>
      <c r="B2840" s="10">
        <v>45627</v>
      </c>
      <c r="C2840" s="9" t="str">
        <v>420e1019</v>
      </c>
      <c r="D2840" s="9" t="str">
        <f>_xlfn.XLOOKUP(C2840, Content!A:A, Content!C:C, "NONE")</f>
        <v>Tamil</v>
      </c>
      <c r="E2840" s="9" t="str">
        <f>_xlfn.XLOOKUP(C2840, Content!A:A, Content!D:D, "NONE")</f>
        <v>Action</v>
      </c>
    </row>
    <row r="2841" spans="1:5" x14ac:dyDescent="0.3">
      <c r="A2841" s="9">
        <v>10279</v>
      </c>
      <c r="B2841" s="10">
        <v>45200</v>
      </c>
      <c r="C2841" s="9" t="str">
        <v>7e543bc4</v>
      </c>
      <c r="D2841" s="9" t="str">
        <f>_xlfn.XLOOKUP(C2841, Content!A:A, Content!C:C, "NONE")</f>
        <v>Malayalam</v>
      </c>
      <c r="E2841" s="9" t="str">
        <f>_xlfn.XLOOKUP(C2841, Content!A:A, Content!D:D, "NONE")</f>
        <v>Drama</v>
      </c>
    </row>
    <row r="2842" spans="1:5" x14ac:dyDescent="0.3">
      <c r="A2842" s="9">
        <v>10279</v>
      </c>
      <c r="B2842" s="10">
        <v>45597</v>
      </c>
      <c r="C2842" s="9" t="str">
        <v>cc777b0c</v>
      </c>
      <c r="D2842" s="9" t="str">
        <f>_xlfn.XLOOKUP(C2842, Content!A:A, Content!C:C, "NONE")</f>
        <v>Hindi</v>
      </c>
      <c r="E2842" s="9" t="str">
        <f>_xlfn.XLOOKUP(C2842, Content!A:A, Content!D:D, "NONE")</f>
        <v>Thriller</v>
      </c>
    </row>
    <row r="2843" spans="1:5" x14ac:dyDescent="0.3">
      <c r="A2843" s="9">
        <v>10279</v>
      </c>
      <c r="B2843" s="10">
        <v>44866</v>
      </c>
      <c r="C2843" s="9" t="str">
        <v>2f9c6d63</v>
      </c>
      <c r="D2843" s="9" t="str">
        <f>_xlfn.XLOOKUP(C2843, Content!A:A, Content!C:C, "NONE")</f>
        <v>Tamil</v>
      </c>
      <c r="E2843" s="9" t="str">
        <f>_xlfn.XLOOKUP(C2843, Content!A:A, Content!D:D, "NONE")</f>
        <v>Sci-Fi</v>
      </c>
    </row>
    <row r="2844" spans="1:5" x14ac:dyDescent="0.3">
      <c r="A2844" s="9">
        <v>10279</v>
      </c>
      <c r="B2844" s="10">
        <v>44896</v>
      </c>
      <c r="C2844" s="9" t="str">
        <v>30bb7728</v>
      </c>
      <c r="D2844" s="9" t="str">
        <f>_xlfn.XLOOKUP(C2844, Content!A:A, Content!C:C, "NONE")</f>
        <v>Tamil</v>
      </c>
      <c r="E2844" s="9" t="str">
        <f>_xlfn.XLOOKUP(C2844, Content!A:A, Content!D:D, "NONE")</f>
        <v>Documentary</v>
      </c>
    </row>
    <row r="2845" spans="1:5" x14ac:dyDescent="0.3">
      <c r="A2845" s="9">
        <v>10280</v>
      </c>
      <c r="B2845" s="10">
        <v>45474</v>
      </c>
      <c r="C2845" s="9" t="str">
        <v>74c9ff93</v>
      </c>
      <c r="D2845" s="9" t="str">
        <f>_xlfn.XLOOKUP(C2845, Content!A:A, Content!C:C, "NONE")</f>
        <v>English</v>
      </c>
      <c r="E2845" s="9" t="str">
        <f>_xlfn.XLOOKUP(C2845, Content!A:A, Content!D:D, "NONE")</f>
        <v>Horror</v>
      </c>
    </row>
    <row r="2846" spans="1:5" x14ac:dyDescent="0.3">
      <c r="A2846" s="9">
        <v>10280</v>
      </c>
      <c r="B2846" s="10">
        <v>44621</v>
      </c>
      <c r="C2846" s="9" t="str">
        <v>fcc640cb</v>
      </c>
      <c r="D2846" s="9" t="str">
        <f>_xlfn.XLOOKUP(C2846, Content!A:A, Content!C:C, "NONE")</f>
        <v>English</v>
      </c>
      <c r="E2846" s="9" t="str">
        <f>_xlfn.XLOOKUP(C2846, Content!A:A, Content!D:D, "NONE")</f>
        <v>Thriller</v>
      </c>
    </row>
    <row r="2847" spans="1:5" x14ac:dyDescent="0.3">
      <c r="A2847" s="9">
        <v>10280</v>
      </c>
      <c r="B2847" s="10">
        <v>44682</v>
      </c>
      <c r="C2847" s="9" t="str">
        <v>2888a95e</v>
      </c>
      <c r="D2847" s="9" t="str">
        <f>_xlfn.XLOOKUP(C2847, Content!A:A, Content!C:C, "NONE")</f>
        <v>Tamil</v>
      </c>
      <c r="E2847" s="9" t="str">
        <f>_xlfn.XLOOKUP(C2847, Content!A:A, Content!D:D, "NONE")</f>
        <v>Documentary</v>
      </c>
    </row>
    <row r="2848" spans="1:5" x14ac:dyDescent="0.3">
      <c r="A2848" s="9">
        <v>10280</v>
      </c>
      <c r="B2848" s="10">
        <v>44835</v>
      </c>
      <c r="C2848" s="9" t="str">
        <v>fa1a76a3</v>
      </c>
      <c r="D2848" s="9" t="str">
        <f>_xlfn.XLOOKUP(C2848, Content!A:A, Content!C:C, "NONE")</f>
        <v>Tamil</v>
      </c>
      <c r="E2848" s="9" t="str">
        <f>_xlfn.XLOOKUP(C2848, Content!A:A, Content!D:D, "NONE")</f>
        <v>Action</v>
      </c>
    </row>
    <row r="2849" spans="1:5" x14ac:dyDescent="0.3">
      <c r="A2849" s="9">
        <v>10280</v>
      </c>
      <c r="B2849" s="10">
        <v>45444</v>
      </c>
      <c r="C2849" s="9" t="str">
        <v>4cfd0dd8</v>
      </c>
      <c r="D2849" s="9" t="str">
        <f>_xlfn.XLOOKUP(C2849, Content!A:A, Content!C:C, "NONE")</f>
        <v>Kannada</v>
      </c>
      <c r="E2849" s="9" t="str">
        <f>_xlfn.XLOOKUP(C2849, Content!A:A, Content!D:D, "NONE")</f>
        <v>Documentary</v>
      </c>
    </row>
    <row r="2850" spans="1:5" x14ac:dyDescent="0.3">
      <c r="A2850" s="9">
        <v>10280</v>
      </c>
      <c r="B2850" s="10">
        <v>45323</v>
      </c>
      <c r="C2850" s="9" t="str">
        <v>6d98c117</v>
      </c>
      <c r="D2850" s="9" t="str">
        <f>_xlfn.XLOOKUP(C2850, Content!A:A, Content!C:C, "NONE")</f>
        <v>English</v>
      </c>
      <c r="E2850" s="9" t="str">
        <f>_xlfn.XLOOKUP(C2850, Content!A:A, Content!D:D, "NONE")</f>
        <v>Action</v>
      </c>
    </row>
    <row r="2851" spans="1:5" x14ac:dyDescent="0.3">
      <c r="A2851" s="9">
        <v>10280</v>
      </c>
      <c r="B2851" s="10">
        <v>45474</v>
      </c>
      <c r="C2851" s="9" t="str">
        <v>c324f9b4</v>
      </c>
      <c r="D2851" s="9" t="str">
        <f>_xlfn.XLOOKUP(C2851, Content!A:A, Content!C:C, "NONE")</f>
        <v>Tamil</v>
      </c>
      <c r="E2851" s="9" t="str">
        <f>_xlfn.XLOOKUP(C2851, Content!A:A, Content!D:D, "NONE")</f>
        <v>Sci-Fi</v>
      </c>
    </row>
    <row r="2852" spans="1:5" x14ac:dyDescent="0.3">
      <c r="A2852" s="9">
        <v>10280</v>
      </c>
      <c r="B2852" s="10">
        <v>44958</v>
      </c>
      <c r="C2852" s="9" t="str">
        <v>e9c2f251</v>
      </c>
      <c r="D2852" s="9" t="str">
        <f>_xlfn.XLOOKUP(C2852, Content!A:A, Content!C:C, "NONE")</f>
        <v>Telugu</v>
      </c>
      <c r="E2852" s="9" t="str">
        <f>_xlfn.XLOOKUP(C2852, Content!A:A, Content!D:D, "NONE")</f>
        <v>Sci-Fi</v>
      </c>
    </row>
    <row r="2853" spans="1:5" x14ac:dyDescent="0.3">
      <c r="A2853" s="9">
        <v>10280</v>
      </c>
      <c r="B2853" s="10">
        <v>44927</v>
      </c>
      <c r="C2853" s="9" t="str">
        <v>fd1ad95a</v>
      </c>
      <c r="D2853" s="9" t="str">
        <f>_xlfn.XLOOKUP(C2853, Content!A:A, Content!C:C, "NONE")</f>
        <v>English</v>
      </c>
      <c r="E2853" s="9" t="str">
        <f>_xlfn.XLOOKUP(C2853, Content!A:A, Content!D:D, "NONE")</f>
        <v>Romance</v>
      </c>
    </row>
    <row r="2854" spans="1:5" x14ac:dyDescent="0.3">
      <c r="A2854" s="9">
        <v>10281</v>
      </c>
      <c r="B2854" s="10">
        <v>44958</v>
      </c>
      <c r="C2854" s="9" t="str">
        <v>35e41ff6</v>
      </c>
      <c r="D2854" s="9" t="str">
        <f>_xlfn.XLOOKUP(C2854, Content!A:A, Content!C:C, "NONE")</f>
        <v>Telugu</v>
      </c>
      <c r="E2854" s="9" t="str">
        <f>_xlfn.XLOOKUP(C2854, Content!A:A, Content!D:D, "NONE")</f>
        <v>Romance</v>
      </c>
    </row>
    <row r="2855" spans="1:5" x14ac:dyDescent="0.3">
      <c r="A2855" s="9">
        <v>10281</v>
      </c>
      <c r="B2855" s="10">
        <v>44805</v>
      </c>
      <c r="C2855" s="9" t="str">
        <v>ed012678</v>
      </c>
      <c r="D2855" s="9" t="str">
        <f>_xlfn.XLOOKUP(C2855, Content!A:A, Content!C:C, "NONE")</f>
        <v>Telugu</v>
      </c>
      <c r="E2855" s="9" t="str">
        <f>_xlfn.XLOOKUP(C2855, Content!A:A, Content!D:D, "NONE")</f>
        <v>Thriller</v>
      </c>
    </row>
    <row r="2856" spans="1:5" x14ac:dyDescent="0.3">
      <c r="A2856" s="9">
        <v>10281</v>
      </c>
      <c r="B2856" s="10">
        <v>45108</v>
      </c>
      <c r="C2856" s="9" t="str">
        <v>9767fb4f</v>
      </c>
      <c r="D2856" s="9" t="str">
        <f>_xlfn.XLOOKUP(C2856, Content!A:A, Content!C:C, "NONE")</f>
        <v>Telugu</v>
      </c>
      <c r="E2856" s="9" t="str">
        <f>_xlfn.XLOOKUP(C2856, Content!A:A, Content!D:D, "NONE")</f>
        <v>Drama</v>
      </c>
    </row>
    <row r="2857" spans="1:5" x14ac:dyDescent="0.3">
      <c r="A2857" s="9">
        <v>10281</v>
      </c>
      <c r="B2857" s="10">
        <v>44743</v>
      </c>
      <c r="C2857" s="9" t="str">
        <v>d6e6f4af</v>
      </c>
      <c r="D2857" s="9" t="str">
        <f>_xlfn.XLOOKUP(C2857, Content!A:A, Content!C:C, "NONE")</f>
        <v>Malayalam</v>
      </c>
      <c r="E2857" s="9" t="str">
        <f>_xlfn.XLOOKUP(C2857, Content!A:A, Content!D:D, "NONE")</f>
        <v>Action</v>
      </c>
    </row>
    <row r="2858" spans="1:5" x14ac:dyDescent="0.3">
      <c r="A2858" s="9">
        <v>10281</v>
      </c>
      <c r="B2858" s="10">
        <v>45352</v>
      </c>
      <c r="C2858" s="9" t="str">
        <v>e9c2f251</v>
      </c>
      <c r="D2858" s="9" t="str">
        <f>_xlfn.XLOOKUP(C2858, Content!A:A, Content!C:C, "NONE")</f>
        <v>Telugu</v>
      </c>
      <c r="E2858" s="9" t="str">
        <f>_xlfn.XLOOKUP(C2858, Content!A:A, Content!D:D, "NONE")</f>
        <v>Sci-Fi</v>
      </c>
    </row>
    <row r="2859" spans="1:5" x14ac:dyDescent="0.3">
      <c r="A2859" s="9">
        <v>10281</v>
      </c>
      <c r="B2859" s="10">
        <v>45627</v>
      </c>
      <c r="C2859" s="9" t="str">
        <v>fc3255a1</v>
      </c>
      <c r="D2859" s="9" t="str">
        <f>_xlfn.XLOOKUP(C2859, Content!A:A, Content!C:C, "NONE")</f>
        <v>English</v>
      </c>
      <c r="E2859" s="9" t="str">
        <f>_xlfn.XLOOKUP(C2859, Content!A:A, Content!D:D, "NONE")</f>
        <v>Horror</v>
      </c>
    </row>
    <row r="2860" spans="1:5" x14ac:dyDescent="0.3">
      <c r="A2860" s="9">
        <v>10282</v>
      </c>
      <c r="B2860" s="10">
        <v>45139</v>
      </c>
      <c r="C2860" s="9" t="str">
        <v>fc3255a1</v>
      </c>
      <c r="D2860" s="9" t="str">
        <f>_xlfn.XLOOKUP(C2860, Content!A:A, Content!C:C, "NONE")</f>
        <v>English</v>
      </c>
      <c r="E2860" s="9" t="str">
        <f>_xlfn.XLOOKUP(C2860, Content!A:A, Content!D:D, "NONE")</f>
        <v>Horror</v>
      </c>
    </row>
    <row r="2861" spans="1:5" x14ac:dyDescent="0.3">
      <c r="A2861" s="9">
        <v>10282</v>
      </c>
      <c r="B2861" s="10">
        <v>45597</v>
      </c>
      <c r="C2861" s="9" t="str">
        <v>fe8686d0</v>
      </c>
      <c r="D2861" s="9" t="str">
        <f>_xlfn.XLOOKUP(C2861, Content!A:A, Content!C:C, "NONE")</f>
        <v>Telugu</v>
      </c>
      <c r="E2861" s="9" t="str">
        <f>_xlfn.XLOOKUP(C2861, Content!A:A, Content!D:D, "NONE")</f>
        <v>Horror</v>
      </c>
    </row>
    <row r="2862" spans="1:5" x14ac:dyDescent="0.3">
      <c r="A2862" s="9">
        <v>10282</v>
      </c>
      <c r="B2862" s="10">
        <v>45078</v>
      </c>
      <c r="C2862" s="9" t="str">
        <v>cc9d9893</v>
      </c>
      <c r="D2862" s="9" t="str">
        <f>_xlfn.XLOOKUP(C2862, Content!A:A, Content!C:C, "NONE")</f>
        <v>Malayalam</v>
      </c>
      <c r="E2862" s="9" t="str">
        <f>_xlfn.XLOOKUP(C2862, Content!A:A, Content!D:D, "NONE")</f>
        <v>Action</v>
      </c>
    </row>
    <row r="2863" spans="1:5" x14ac:dyDescent="0.3">
      <c r="A2863" s="9">
        <v>10282</v>
      </c>
      <c r="B2863" s="10">
        <v>45200</v>
      </c>
      <c r="C2863" s="9" t="str">
        <v>39c8c16a</v>
      </c>
      <c r="D2863" s="9" t="str">
        <f>_xlfn.XLOOKUP(C2863, Content!A:A, Content!C:C, "NONE")</f>
        <v>Malayalam</v>
      </c>
      <c r="E2863" s="9" t="str">
        <f>_xlfn.XLOOKUP(C2863, Content!A:A, Content!D:D, "NONE")</f>
        <v>Drama</v>
      </c>
    </row>
    <row r="2864" spans="1:5" x14ac:dyDescent="0.3">
      <c r="A2864" s="9">
        <v>10282</v>
      </c>
      <c r="B2864" s="10">
        <v>44835</v>
      </c>
      <c r="C2864" s="9" t="str">
        <v>fe99e0ba</v>
      </c>
      <c r="D2864" s="9" t="str">
        <f>_xlfn.XLOOKUP(C2864, Content!A:A, Content!C:C, "NONE")</f>
        <v>English</v>
      </c>
      <c r="E2864" s="9" t="str">
        <f>_xlfn.XLOOKUP(C2864, Content!A:A, Content!D:D, "NONE")</f>
        <v>Horror</v>
      </c>
    </row>
    <row r="2865" spans="1:5" x14ac:dyDescent="0.3">
      <c r="A2865" s="9">
        <v>10282</v>
      </c>
      <c r="B2865" s="10">
        <v>45200</v>
      </c>
      <c r="C2865" s="9" t="str">
        <v>2f9c6d63</v>
      </c>
      <c r="D2865" s="9" t="str">
        <f>_xlfn.XLOOKUP(C2865, Content!A:A, Content!C:C, "NONE")</f>
        <v>Tamil</v>
      </c>
      <c r="E2865" s="9" t="str">
        <f>_xlfn.XLOOKUP(C2865, Content!A:A, Content!D:D, "NONE")</f>
        <v>Sci-Fi</v>
      </c>
    </row>
    <row r="2866" spans="1:5" x14ac:dyDescent="0.3">
      <c r="A2866" s="9">
        <v>10282</v>
      </c>
      <c r="B2866" s="10">
        <v>44562</v>
      </c>
      <c r="C2866" s="9" t="str">
        <v>9452bf77</v>
      </c>
      <c r="D2866" s="9" t="str">
        <f>_xlfn.XLOOKUP(C2866, Content!A:A, Content!C:C, "NONE")</f>
        <v>English</v>
      </c>
      <c r="E2866" s="9" t="str">
        <f>_xlfn.XLOOKUP(C2866, Content!A:A, Content!D:D, "NONE")</f>
        <v>Horror</v>
      </c>
    </row>
    <row r="2867" spans="1:5" x14ac:dyDescent="0.3">
      <c r="A2867" s="9">
        <v>10282</v>
      </c>
      <c r="B2867" s="10">
        <v>45352</v>
      </c>
      <c r="C2867" s="9" t="str">
        <v>7fd28e87</v>
      </c>
      <c r="D2867" s="9" t="str">
        <f>_xlfn.XLOOKUP(C2867, Content!A:A, Content!C:C, "NONE")</f>
        <v>Malayalam</v>
      </c>
      <c r="E2867" s="9" t="str">
        <f>_xlfn.XLOOKUP(C2867, Content!A:A, Content!D:D, "NONE")</f>
        <v>Romance</v>
      </c>
    </row>
    <row r="2868" spans="1:5" x14ac:dyDescent="0.3">
      <c r="A2868" s="9">
        <v>10282</v>
      </c>
      <c r="B2868" s="10">
        <v>45383</v>
      </c>
      <c r="C2868" s="9" t="str">
        <v>fa1a76a3</v>
      </c>
      <c r="D2868" s="9" t="str">
        <f>_xlfn.XLOOKUP(C2868, Content!A:A, Content!C:C, "NONE")</f>
        <v>Tamil</v>
      </c>
      <c r="E2868" s="9" t="str">
        <f>_xlfn.XLOOKUP(C2868, Content!A:A, Content!D:D, "NONE")</f>
        <v>Action</v>
      </c>
    </row>
    <row r="2869" spans="1:5" x14ac:dyDescent="0.3">
      <c r="A2869" s="9">
        <v>10282</v>
      </c>
      <c r="B2869" s="10">
        <v>44835</v>
      </c>
      <c r="C2869" s="9" t="str">
        <v>53dcee70</v>
      </c>
      <c r="D2869" s="9" t="str">
        <f>_xlfn.XLOOKUP(C2869, Content!A:A, Content!C:C, "NONE")</f>
        <v>Kannada</v>
      </c>
      <c r="E2869" s="9" t="str">
        <f>_xlfn.XLOOKUP(C2869, Content!A:A, Content!D:D, "NONE")</f>
        <v>Sci-Fi</v>
      </c>
    </row>
    <row r="2870" spans="1:5" x14ac:dyDescent="0.3">
      <c r="A2870" s="9">
        <v>10282</v>
      </c>
      <c r="B2870" s="10">
        <v>45017</v>
      </c>
      <c r="C2870" s="9" t="str">
        <v>0be1e40e</v>
      </c>
      <c r="D2870" s="9" t="str">
        <f>_xlfn.XLOOKUP(C2870, Content!A:A, Content!C:C, "NONE")</f>
        <v>Telugu</v>
      </c>
      <c r="E2870" s="9" t="str">
        <f>_xlfn.XLOOKUP(C2870, Content!A:A, Content!D:D, "NONE")</f>
        <v>Drama</v>
      </c>
    </row>
    <row r="2871" spans="1:5" x14ac:dyDescent="0.3">
      <c r="A2871" s="9">
        <v>10282</v>
      </c>
      <c r="B2871" s="10">
        <v>44652</v>
      </c>
      <c r="C2871" s="9" t="str">
        <v>af4e0c6c</v>
      </c>
      <c r="D2871" s="9" t="str">
        <f>_xlfn.XLOOKUP(C2871, Content!A:A, Content!C:C, "NONE")</f>
        <v>Tamil</v>
      </c>
      <c r="E2871" s="9" t="str">
        <f>_xlfn.XLOOKUP(C2871, Content!A:A, Content!D:D, "NONE")</f>
        <v>Drama</v>
      </c>
    </row>
    <row r="2872" spans="1:5" x14ac:dyDescent="0.3">
      <c r="A2872" s="9">
        <v>10282</v>
      </c>
      <c r="B2872" s="10">
        <v>44866</v>
      </c>
      <c r="C2872" s="9" t="str">
        <v>2888a95e</v>
      </c>
      <c r="D2872" s="9" t="str">
        <f>_xlfn.XLOOKUP(C2872, Content!A:A, Content!C:C, "NONE")</f>
        <v>Tamil</v>
      </c>
      <c r="E2872" s="9" t="str">
        <f>_xlfn.XLOOKUP(C2872, Content!A:A, Content!D:D, "NONE")</f>
        <v>Documentary</v>
      </c>
    </row>
    <row r="2873" spans="1:5" x14ac:dyDescent="0.3">
      <c r="A2873" s="9">
        <v>10282</v>
      </c>
      <c r="B2873" s="10">
        <v>44621</v>
      </c>
      <c r="C2873" s="9" t="str">
        <v>7495495f</v>
      </c>
      <c r="D2873" s="9" t="str">
        <f>_xlfn.XLOOKUP(C2873, Content!A:A, Content!C:C, "NONE")</f>
        <v>Malayalam</v>
      </c>
      <c r="E2873" s="9" t="str">
        <f>_xlfn.XLOOKUP(C2873, Content!A:A, Content!D:D, "NONE")</f>
        <v>Horror</v>
      </c>
    </row>
    <row r="2874" spans="1:5" x14ac:dyDescent="0.3">
      <c r="A2874" s="9">
        <v>10283</v>
      </c>
      <c r="B2874" s="10">
        <v>45352</v>
      </c>
      <c r="C2874" s="9" t="str">
        <v>5833d4f3</v>
      </c>
      <c r="D2874" s="9" t="str">
        <f>_xlfn.XLOOKUP(C2874, Content!A:A, Content!C:C, "NONE")</f>
        <v>Malayalam</v>
      </c>
      <c r="E2874" s="9" t="str">
        <f>_xlfn.XLOOKUP(C2874, Content!A:A, Content!D:D, "NONE")</f>
        <v>Horror</v>
      </c>
    </row>
    <row r="2875" spans="1:5" x14ac:dyDescent="0.3">
      <c r="A2875" s="9">
        <v>10283</v>
      </c>
      <c r="B2875" s="10">
        <v>45505</v>
      </c>
      <c r="C2875" s="9" t="str">
        <v>566c44a8</v>
      </c>
      <c r="D2875" s="9" t="str">
        <f>_xlfn.XLOOKUP(C2875, Content!A:A, Content!C:C, "NONE")</f>
        <v>Tamil</v>
      </c>
      <c r="E2875" s="9" t="str">
        <f>_xlfn.XLOOKUP(C2875, Content!A:A, Content!D:D, "NONE")</f>
        <v>Sci-Fi</v>
      </c>
    </row>
    <row r="2876" spans="1:5" x14ac:dyDescent="0.3">
      <c r="A2876" s="9">
        <v>10283</v>
      </c>
      <c r="B2876" s="10">
        <v>44896</v>
      </c>
      <c r="C2876" s="9" t="str">
        <v>1187d074</v>
      </c>
      <c r="D2876" s="9" t="str">
        <f>_xlfn.XLOOKUP(C2876, Content!A:A, Content!C:C, "NONE")</f>
        <v>English</v>
      </c>
      <c r="E2876" s="9" t="str">
        <f>_xlfn.XLOOKUP(C2876, Content!A:A, Content!D:D, "NONE")</f>
        <v>Horror</v>
      </c>
    </row>
    <row r="2877" spans="1:5" x14ac:dyDescent="0.3">
      <c r="A2877" s="9">
        <v>10283</v>
      </c>
      <c r="B2877" s="10">
        <v>45597</v>
      </c>
      <c r="C2877" s="9" t="str">
        <v>39c8c16a</v>
      </c>
      <c r="D2877" s="9" t="str">
        <f>_xlfn.XLOOKUP(C2877, Content!A:A, Content!C:C, "NONE")</f>
        <v>Malayalam</v>
      </c>
      <c r="E2877" s="9" t="str">
        <f>_xlfn.XLOOKUP(C2877, Content!A:A, Content!D:D, "NONE")</f>
        <v>Drama</v>
      </c>
    </row>
    <row r="2878" spans="1:5" x14ac:dyDescent="0.3">
      <c r="A2878" s="9">
        <v>10283</v>
      </c>
      <c r="B2878" s="10">
        <v>45474</v>
      </c>
      <c r="C2878" s="9" t="str">
        <v>b142e834</v>
      </c>
      <c r="D2878" s="9" t="str">
        <f>_xlfn.XLOOKUP(C2878, Content!A:A, Content!C:C, "NONE")</f>
        <v>Hindi</v>
      </c>
      <c r="E2878" s="9" t="str">
        <f>_xlfn.XLOOKUP(C2878, Content!A:A, Content!D:D, "NONE")</f>
        <v>Documentary</v>
      </c>
    </row>
    <row r="2879" spans="1:5" x14ac:dyDescent="0.3">
      <c r="A2879" s="9">
        <v>10283</v>
      </c>
      <c r="B2879" s="10">
        <v>45170</v>
      </c>
      <c r="C2879" s="9" t="str">
        <v>f72d44e6</v>
      </c>
      <c r="D2879" s="9" t="str">
        <f>_xlfn.XLOOKUP(C2879, Content!A:A, Content!C:C, "NONE")</f>
        <v>Malayalam</v>
      </c>
      <c r="E2879" s="9" t="str">
        <f>_xlfn.XLOOKUP(C2879, Content!A:A, Content!D:D, "NONE")</f>
        <v>Horror</v>
      </c>
    </row>
    <row r="2880" spans="1:5" x14ac:dyDescent="0.3">
      <c r="A2880" s="9">
        <v>10283</v>
      </c>
      <c r="B2880" s="10">
        <v>45323</v>
      </c>
      <c r="C2880" s="9" t="str">
        <v>6cec19a5</v>
      </c>
      <c r="D2880" s="9" t="str">
        <f>_xlfn.XLOOKUP(C2880, Content!A:A, Content!C:C, "NONE")</f>
        <v>Malayalam</v>
      </c>
      <c r="E2880" s="9" t="str">
        <f>_xlfn.XLOOKUP(C2880, Content!A:A, Content!D:D, "NONE")</f>
        <v>Drama</v>
      </c>
    </row>
    <row r="2881" spans="1:5" x14ac:dyDescent="0.3">
      <c r="A2881" s="9">
        <v>10283</v>
      </c>
      <c r="B2881" s="10">
        <v>45017</v>
      </c>
      <c r="C2881" s="9" t="str">
        <v>2f9c6d63</v>
      </c>
      <c r="D2881" s="9" t="str">
        <f>_xlfn.XLOOKUP(C2881, Content!A:A, Content!C:C, "NONE")</f>
        <v>Tamil</v>
      </c>
      <c r="E2881" s="9" t="str">
        <f>_xlfn.XLOOKUP(C2881, Content!A:A, Content!D:D, "NONE")</f>
        <v>Sci-Fi</v>
      </c>
    </row>
    <row r="2882" spans="1:5" x14ac:dyDescent="0.3">
      <c r="A2882" s="9">
        <v>10283</v>
      </c>
      <c r="B2882" s="10">
        <v>44682</v>
      </c>
      <c r="C2882" s="9" t="str">
        <v>2560b2d1</v>
      </c>
      <c r="D2882" s="9" t="str">
        <f>_xlfn.XLOOKUP(C2882, Content!A:A, Content!C:C, "NONE")</f>
        <v>Telugu</v>
      </c>
      <c r="E2882" s="9" t="str">
        <f>_xlfn.XLOOKUP(C2882, Content!A:A, Content!D:D, "NONE")</f>
        <v>Action</v>
      </c>
    </row>
    <row r="2883" spans="1:5" x14ac:dyDescent="0.3">
      <c r="A2883" s="9">
        <v>10283</v>
      </c>
      <c r="B2883" s="10">
        <v>44652</v>
      </c>
      <c r="C2883" s="9" t="str">
        <v>2fa395f5</v>
      </c>
      <c r="D2883" s="9" t="str">
        <f>_xlfn.XLOOKUP(C2883, Content!A:A, Content!C:C, "NONE")</f>
        <v>Telugu</v>
      </c>
      <c r="E2883" s="9" t="str">
        <f>_xlfn.XLOOKUP(C2883, Content!A:A, Content!D:D, "NONE")</f>
        <v>Action</v>
      </c>
    </row>
    <row r="2884" spans="1:5" x14ac:dyDescent="0.3">
      <c r="A2884" s="9">
        <v>10283</v>
      </c>
      <c r="B2884" s="10">
        <v>45231</v>
      </c>
      <c r="C2884" s="9" t="str">
        <v>fc3255a1</v>
      </c>
      <c r="D2884" s="9" t="str">
        <f>_xlfn.XLOOKUP(C2884, Content!A:A, Content!C:C, "NONE")</f>
        <v>English</v>
      </c>
      <c r="E2884" s="9" t="str">
        <f>_xlfn.XLOOKUP(C2884, Content!A:A, Content!D:D, "NONE")</f>
        <v>Horror</v>
      </c>
    </row>
    <row r="2885" spans="1:5" x14ac:dyDescent="0.3">
      <c r="A2885" s="9">
        <v>10283</v>
      </c>
      <c r="B2885" s="10">
        <v>44682</v>
      </c>
      <c r="C2885" s="9" t="str">
        <v>e9c2f251</v>
      </c>
      <c r="D2885" s="9" t="str">
        <f>_xlfn.XLOOKUP(C2885, Content!A:A, Content!C:C, "NONE")</f>
        <v>Telugu</v>
      </c>
      <c r="E2885" s="9" t="str">
        <f>_xlfn.XLOOKUP(C2885, Content!A:A, Content!D:D, "NONE")</f>
        <v>Sci-Fi</v>
      </c>
    </row>
    <row r="2886" spans="1:5" x14ac:dyDescent="0.3">
      <c r="A2886" s="9">
        <v>10283</v>
      </c>
      <c r="B2886" s="10">
        <v>44621</v>
      </c>
      <c r="C2886" s="9" t="str">
        <v>044707f1</v>
      </c>
      <c r="D2886" s="9" t="str">
        <f>_xlfn.XLOOKUP(C2886, Content!A:A, Content!C:C, "NONE")</f>
        <v>Kannada</v>
      </c>
      <c r="E2886" s="9" t="str">
        <f>_xlfn.XLOOKUP(C2886, Content!A:A, Content!D:D, "NONE")</f>
        <v>Action</v>
      </c>
    </row>
    <row r="2887" spans="1:5" x14ac:dyDescent="0.3">
      <c r="A2887" s="9">
        <v>10283</v>
      </c>
      <c r="B2887" s="10">
        <v>45047</v>
      </c>
      <c r="C2887" s="9" t="str">
        <v>7fd28e87</v>
      </c>
      <c r="D2887" s="9" t="str">
        <f>_xlfn.XLOOKUP(C2887, Content!A:A, Content!C:C, "NONE")</f>
        <v>Malayalam</v>
      </c>
      <c r="E2887" s="9" t="str">
        <f>_xlfn.XLOOKUP(C2887, Content!A:A, Content!D:D, "NONE")</f>
        <v>Romance</v>
      </c>
    </row>
    <row r="2888" spans="1:5" x14ac:dyDescent="0.3">
      <c r="A2888" s="9">
        <v>10284</v>
      </c>
      <c r="B2888" s="10">
        <v>44866</v>
      </c>
      <c r="C2888" s="9" t="str">
        <v>982b8061</v>
      </c>
      <c r="D2888" s="9" t="str">
        <f>_xlfn.XLOOKUP(C2888, Content!A:A, Content!C:C, "NONE")</f>
        <v>Malayalam</v>
      </c>
      <c r="E2888" s="9" t="str">
        <f>_xlfn.XLOOKUP(C2888, Content!A:A, Content!D:D, "NONE")</f>
        <v>Comedy</v>
      </c>
    </row>
    <row r="2889" spans="1:5" x14ac:dyDescent="0.3">
      <c r="A2889" s="9">
        <v>10284</v>
      </c>
      <c r="B2889" s="10">
        <v>44774</v>
      </c>
      <c r="C2889" s="9" t="str">
        <v>34ac25b9</v>
      </c>
      <c r="D2889" s="9" t="str">
        <f>_xlfn.XLOOKUP(C2889, Content!A:A, Content!C:C, "NONE")</f>
        <v>Kannada</v>
      </c>
      <c r="E2889" s="9" t="str">
        <f>_xlfn.XLOOKUP(C2889, Content!A:A, Content!D:D, "NONE")</f>
        <v>Documentary</v>
      </c>
    </row>
    <row r="2890" spans="1:5" x14ac:dyDescent="0.3">
      <c r="A2890" s="9">
        <v>10284</v>
      </c>
      <c r="B2890" s="10">
        <v>45047</v>
      </c>
      <c r="C2890" s="9" t="str">
        <v>ae026103</v>
      </c>
      <c r="D2890" s="9" t="str">
        <f>_xlfn.XLOOKUP(C2890, Content!A:A, Content!C:C, "NONE")</f>
        <v>Kannada</v>
      </c>
      <c r="E2890" s="9" t="str">
        <f>_xlfn.XLOOKUP(C2890, Content!A:A, Content!D:D, "NONE")</f>
        <v>Comedy</v>
      </c>
    </row>
    <row r="2891" spans="1:5" x14ac:dyDescent="0.3">
      <c r="A2891" s="9">
        <v>10284</v>
      </c>
      <c r="B2891" s="10">
        <v>45597</v>
      </c>
      <c r="C2891" s="9" t="str">
        <v>921da29a</v>
      </c>
      <c r="D2891" s="9" t="str">
        <f>_xlfn.XLOOKUP(C2891, Content!A:A, Content!C:C, "NONE")</f>
        <v>English</v>
      </c>
      <c r="E2891" s="9" t="str">
        <f>_xlfn.XLOOKUP(C2891, Content!A:A, Content!D:D, "NONE")</f>
        <v>Horror</v>
      </c>
    </row>
    <row r="2892" spans="1:5" x14ac:dyDescent="0.3">
      <c r="A2892" s="9">
        <v>10284</v>
      </c>
      <c r="B2892" s="10">
        <v>45413</v>
      </c>
      <c r="C2892" s="9" t="str">
        <v>618d5c47</v>
      </c>
      <c r="D2892" s="9" t="str">
        <f>_xlfn.XLOOKUP(C2892, Content!A:A, Content!C:C, "NONE")</f>
        <v>Hindi</v>
      </c>
      <c r="E2892" s="9" t="str">
        <f>_xlfn.XLOOKUP(C2892, Content!A:A, Content!D:D, "NONE")</f>
        <v>Documentary</v>
      </c>
    </row>
    <row r="2893" spans="1:5" x14ac:dyDescent="0.3">
      <c r="A2893" s="9">
        <v>10284</v>
      </c>
      <c r="B2893" s="10">
        <v>45078</v>
      </c>
      <c r="C2893" s="9" t="str">
        <v>75fa1246</v>
      </c>
      <c r="D2893" s="9" t="str">
        <f>_xlfn.XLOOKUP(C2893, Content!A:A, Content!C:C, "NONE")</f>
        <v>Tamil</v>
      </c>
      <c r="E2893" s="9" t="str">
        <f>_xlfn.XLOOKUP(C2893, Content!A:A, Content!D:D, "NONE")</f>
        <v>Documentary</v>
      </c>
    </row>
    <row r="2894" spans="1:5" x14ac:dyDescent="0.3">
      <c r="A2894" s="9">
        <v>10284</v>
      </c>
      <c r="B2894" s="10">
        <v>45292</v>
      </c>
      <c r="C2894" s="9" t="str">
        <v>591bdfe5</v>
      </c>
      <c r="D2894" s="9" t="str">
        <f>_xlfn.XLOOKUP(C2894, Content!A:A, Content!C:C, "NONE")</f>
        <v>Kannada</v>
      </c>
      <c r="E2894" s="9" t="str">
        <f>_xlfn.XLOOKUP(C2894, Content!A:A, Content!D:D, "NONE")</f>
        <v>Drama</v>
      </c>
    </row>
    <row r="2895" spans="1:5" x14ac:dyDescent="0.3">
      <c r="A2895" s="9">
        <v>10284</v>
      </c>
      <c r="B2895" s="10">
        <v>45413</v>
      </c>
      <c r="C2895" s="9" t="str">
        <v>9544ce3b</v>
      </c>
      <c r="D2895" s="9" t="str">
        <f>_xlfn.XLOOKUP(C2895, Content!A:A, Content!C:C, "NONE")</f>
        <v>English</v>
      </c>
      <c r="E2895" s="9" t="str">
        <f>_xlfn.XLOOKUP(C2895, Content!A:A, Content!D:D, "NONE")</f>
        <v>Horror</v>
      </c>
    </row>
    <row r="2896" spans="1:5" x14ac:dyDescent="0.3">
      <c r="A2896" s="9">
        <v>10284</v>
      </c>
      <c r="B2896" s="10">
        <v>44958</v>
      </c>
      <c r="C2896" s="9" t="str">
        <v>ed012678</v>
      </c>
      <c r="D2896" s="9" t="str">
        <f>_xlfn.XLOOKUP(C2896, Content!A:A, Content!C:C, "NONE")</f>
        <v>Telugu</v>
      </c>
      <c r="E2896" s="9" t="str">
        <f>_xlfn.XLOOKUP(C2896, Content!A:A, Content!D:D, "NONE")</f>
        <v>Thriller</v>
      </c>
    </row>
    <row r="2897" spans="1:5" x14ac:dyDescent="0.3">
      <c r="A2897" s="9">
        <v>10284</v>
      </c>
      <c r="B2897" s="10">
        <v>44986</v>
      </c>
      <c r="C2897" s="9" t="str">
        <v>0cbc4720</v>
      </c>
      <c r="D2897" s="9" t="str">
        <f>_xlfn.XLOOKUP(C2897, Content!A:A, Content!C:C, "NONE")</f>
        <v>Hindi</v>
      </c>
      <c r="E2897" s="9" t="str">
        <f>_xlfn.XLOOKUP(C2897, Content!A:A, Content!D:D, "NONE")</f>
        <v>Sci-Fi</v>
      </c>
    </row>
    <row r="2898" spans="1:5" x14ac:dyDescent="0.3">
      <c r="A2898" s="9">
        <v>10284</v>
      </c>
      <c r="B2898" s="10">
        <v>45170</v>
      </c>
      <c r="C2898" s="9" t="str">
        <v>b142e834</v>
      </c>
      <c r="D2898" s="9" t="str">
        <f>_xlfn.XLOOKUP(C2898, Content!A:A, Content!C:C, "NONE")</f>
        <v>Hindi</v>
      </c>
      <c r="E2898" s="9" t="str">
        <f>_xlfn.XLOOKUP(C2898, Content!A:A, Content!D:D, "NONE")</f>
        <v>Documentary</v>
      </c>
    </row>
    <row r="2899" spans="1:5" x14ac:dyDescent="0.3">
      <c r="A2899" s="9">
        <v>10284</v>
      </c>
      <c r="B2899" s="10">
        <v>45352</v>
      </c>
      <c r="C2899" s="9" t="str">
        <v>f82d44ce</v>
      </c>
      <c r="D2899" s="9" t="str">
        <f>_xlfn.XLOOKUP(C2899, Content!A:A, Content!C:C, "NONE")</f>
        <v>Telugu</v>
      </c>
      <c r="E2899" s="9" t="str">
        <f>_xlfn.XLOOKUP(C2899, Content!A:A, Content!D:D, "NONE")</f>
        <v>Sci-Fi</v>
      </c>
    </row>
    <row r="2900" spans="1:5" x14ac:dyDescent="0.3">
      <c r="A2900" s="9">
        <v>10285</v>
      </c>
      <c r="B2900" s="10">
        <v>44866</v>
      </c>
      <c r="C2900" s="9" t="str">
        <v>c5000cc1</v>
      </c>
      <c r="D2900" s="9" t="str">
        <f>_xlfn.XLOOKUP(C2900, Content!A:A, Content!C:C, "NONE")</f>
        <v>Malayalam</v>
      </c>
      <c r="E2900" s="9" t="str">
        <f>_xlfn.XLOOKUP(C2900, Content!A:A, Content!D:D, "NONE")</f>
        <v>Comedy</v>
      </c>
    </row>
    <row r="2901" spans="1:5" x14ac:dyDescent="0.3">
      <c r="A2901" s="9">
        <v>10285</v>
      </c>
      <c r="B2901" s="10">
        <v>45170</v>
      </c>
      <c r="C2901" s="9" t="str">
        <v>1b7fe76a</v>
      </c>
      <c r="D2901" s="9" t="str">
        <f>_xlfn.XLOOKUP(C2901, Content!A:A, Content!C:C, "NONE")</f>
        <v>Kannada</v>
      </c>
      <c r="E2901" s="9" t="str">
        <f>_xlfn.XLOOKUP(C2901, Content!A:A, Content!D:D, "NONE")</f>
        <v>Thriller</v>
      </c>
    </row>
    <row r="2902" spans="1:5" x14ac:dyDescent="0.3">
      <c r="A2902" s="9">
        <v>10285</v>
      </c>
      <c r="B2902" s="10">
        <v>45170</v>
      </c>
      <c r="C2902" s="9" t="str">
        <v>18110fb2</v>
      </c>
      <c r="D2902" s="9" t="str">
        <f>_xlfn.XLOOKUP(C2902, Content!A:A, Content!C:C, "NONE")</f>
        <v>Telugu</v>
      </c>
      <c r="E2902" s="9" t="str">
        <f>_xlfn.XLOOKUP(C2902, Content!A:A, Content!D:D, "NONE")</f>
        <v>Romance</v>
      </c>
    </row>
    <row r="2903" spans="1:5" x14ac:dyDescent="0.3">
      <c r="A2903" s="9">
        <v>10285</v>
      </c>
      <c r="B2903" s="10">
        <v>45017</v>
      </c>
      <c r="C2903" s="9" t="str">
        <v>cc9d9893</v>
      </c>
      <c r="D2903" s="9" t="str">
        <f>_xlfn.XLOOKUP(C2903, Content!A:A, Content!C:C, "NONE")</f>
        <v>Malayalam</v>
      </c>
      <c r="E2903" s="9" t="str">
        <f>_xlfn.XLOOKUP(C2903, Content!A:A, Content!D:D, "NONE")</f>
        <v>Action</v>
      </c>
    </row>
    <row r="2904" spans="1:5" x14ac:dyDescent="0.3">
      <c r="A2904" s="9">
        <v>10285</v>
      </c>
      <c r="B2904" s="10">
        <v>45108</v>
      </c>
      <c r="C2904" s="9" t="str">
        <v>e9c2f251</v>
      </c>
      <c r="D2904" s="9" t="str">
        <f>_xlfn.XLOOKUP(C2904, Content!A:A, Content!C:C, "NONE")</f>
        <v>Telugu</v>
      </c>
      <c r="E2904" s="9" t="str">
        <f>_xlfn.XLOOKUP(C2904, Content!A:A, Content!D:D, "NONE")</f>
        <v>Sci-Fi</v>
      </c>
    </row>
    <row r="2905" spans="1:5" x14ac:dyDescent="0.3">
      <c r="A2905" s="9">
        <v>10285</v>
      </c>
      <c r="B2905" s="10">
        <v>45200</v>
      </c>
      <c r="C2905" s="9" t="str">
        <v>07976026</v>
      </c>
      <c r="D2905" s="9" t="str">
        <f>_xlfn.XLOOKUP(C2905, Content!A:A, Content!C:C, "NONE")</f>
        <v>Malayalam</v>
      </c>
      <c r="E2905" s="9" t="str">
        <f>_xlfn.XLOOKUP(C2905, Content!A:A, Content!D:D, "NONE")</f>
        <v>Drama</v>
      </c>
    </row>
    <row r="2906" spans="1:5" x14ac:dyDescent="0.3">
      <c r="A2906" s="9">
        <v>10285</v>
      </c>
      <c r="B2906" s="10">
        <v>45627</v>
      </c>
      <c r="C2906" s="9" t="str">
        <v>5988d89d</v>
      </c>
      <c r="D2906" s="9" t="str">
        <f>_xlfn.XLOOKUP(C2906, Content!A:A, Content!C:C, "NONE")</f>
        <v>Hindi</v>
      </c>
      <c r="E2906" s="9" t="str">
        <f>_xlfn.XLOOKUP(C2906, Content!A:A, Content!D:D, "NONE")</f>
        <v>Sci-Fi</v>
      </c>
    </row>
    <row r="2907" spans="1:5" x14ac:dyDescent="0.3">
      <c r="A2907" s="9">
        <v>10286</v>
      </c>
      <c r="B2907" s="10">
        <v>44866</v>
      </c>
      <c r="C2907" s="9" t="str">
        <v>cc9d9893</v>
      </c>
      <c r="D2907" s="9" t="str">
        <f>_xlfn.XLOOKUP(C2907, Content!A:A, Content!C:C, "NONE")</f>
        <v>Malayalam</v>
      </c>
      <c r="E2907" s="9" t="str">
        <f>_xlfn.XLOOKUP(C2907, Content!A:A, Content!D:D, "NONE")</f>
        <v>Action</v>
      </c>
    </row>
    <row r="2908" spans="1:5" x14ac:dyDescent="0.3">
      <c r="A2908" s="9">
        <v>10286</v>
      </c>
      <c r="B2908" s="10">
        <v>44896</v>
      </c>
      <c r="C2908" s="9" t="str">
        <v>a48a202b</v>
      </c>
      <c r="D2908" s="9" t="str">
        <f>_xlfn.XLOOKUP(C2908, Content!A:A, Content!C:C, "NONE")</f>
        <v>Telugu</v>
      </c>
      <c r="E2908" s="9" t="str">
        <f>_xlfn.XLOOKUP(C2908, Content!A:A, Content!D:D, "NONE")</f>
        <v>Drama</v>
      </c>
    </row>
    <row r="2909" spans="1:5" x14ac:dyDescent="0.3">
      <c r="A2909" s="9">
        <v>10286</v>
      </c>
      <c r="B2909" s="10">
        <v>44774</v>
      </c>
      <c r="C2909" s="9" t="str">
        <v>7e543bc4</v>
      </c>
      <c r="D2909" s="9" t="str">
        <f>_xlfn.XLOOKUP(C2909, Content!A:A, Content!C:C, "NONE")</f>
        <v>Malayalam</v>
      </c>
      <c r="E2909" s="9" t="str">
        <f>_xlfn.XLOOKUP(C2909, Content!A:A, Content!D:D, "NONE")</f>
        <v>Drama</v>
      </c>
    </row>
    <row r="2910" spans="1:5" x14ac:dyDescent="0.3">
      <c r="A2910" s="9">
        <v>10286</v>
      </c>
      <c r="B2910" s="10">
        <v>45352</v>
      </c>
      <c r="C2910" s="9" t="str">
        <v>e24dee1d</v>
      </c>
      <c r="D2910" s="9" t="str">
        <f>_xlfn.XLOOKUP(C2910, Content!A:A, Content!C:C, "NONE")</f>
        <v>Telugu</v>
      </c>
      <c r="E2910" s="9" t="str">
        <f>_xlfn.XLOOKUP(C2910, Content!A:A, Content!D:D, "NONE")</f>
        <v>Documentary</v>
      </c>
    </row>
    <row r="2911" spans="1:5" x14ac:dyDescent="0.3">
      <c r="A2911" s="9">
        <v>10286</v>
      </c>
      <c r="B2911" s="10">
        <v>44743</v>
      </c>
      <c r="C2911" s="9" t="str">
        <v>7fc77e90</v>
      </c>
      <c r="D2911" s="9" t="str">
        <f>_xlfn.XLOOKUP(C2911, Content!A:A, Content!C:C, "NONE")</f>
        <v>Malayalam</v>
      </c>
      <c r="E2911" s="9" t="str">
        <f>_xlfn.XLOOKUP(C2911, Content!A:A, Content!D:D, "NONE")</f>
        <v>Romance</v>
      </c>
    </row>
    <row r="2912" spans="1:5" x14ac:dyDescent="0.3">
      <c r="A2912" s="9">
        <v>10286</v>
      </c>
      <c r="B2912" s="10">
        <v>45597</v>
      </c>
      <c r="C2912" s="9" t="str">
        <v>07976026</v>
      </c>
      <c r="D2912" s="9" t="str">
        <f>_xlfn.XLOOKUP(C2912, Content!A:A, Content!C:C, "NONE")</f>
        <v>Malayalam</v>
      </c>
      <c r="E2912" s="9" t="str">
        <f>_xlfn.XLOOKUP(C2912, Content!A:A, Content!D:D, "NONE")</f>
        <v>Drama</v>
      </c>
    </row>
    <row r="2913" spans="1:5" x14ac:dyDescent="0.3">
      <c r="A2913" s="9">
        <v>10286</v>
      </c>
      <c r="B2913" s="10">
        <v>44562</v>
      </c>
      <c r="C2913" s="9" t="str">
        <v>ed012678</v>
      </c>
      <c r="D2913" s="9" t="str">
        <f>_xlfn.XLOOKUP(C2913, Content!A:A, Content!C:C, "NONE")</f>
        <v>Telugu</v>
      </c>
      <c r="E2913" s="9" t="str">
        <f>_xlfn.XLOOKUP(C2913, Content!A:A, Content!D:D, "NONE")</f>
        <v>Thriller</v>
      </c>
    </row>
    <row r="2914" spans="1:5" x14ac:dyDescent="0.3">
      <c r="A2914" s="9">
        <v>10286</v>
      </c>
      <c r="B2914" s="10">
        <v>45566</v>
      </c>
      <c r="C2914" s="9" t="str">
        <v>6d98c117</v>
      </c>
      <c r="D2914" s="9" t="str">
        <f>_xlfn.XLOOKUP(C2914, Content!A:A, Content!C:C, "NONE")</f>
        <v>English</v>
      </c>
      <c r="E2914" s="9" t="str">
        <f>_xlfn.XLOOKUP(C2914, Content!A:A, Content!D:D, "NONE")</f>
        <v>Action</v>
      </c>
    </row>
    <row r="2915" spans="1:5" x14ac:dyDescent="0.3">
      <c r="A2915" s="9">
        <v>10287</v>
      </c>
      <c r="B2915" s="10">
        <v>44835</v>
      </c>
      <c r="C2915" s="9" t="str">
        <v>4130ea10</v>
      </c>
      <c r="D2915" s="9" t="str">
        <f>_xlfn.XLOOKUP(C2915, Content!A:A, Content!C:C, "NONE")</f>
        <v>Kannada</v>
      </c>
      <c r="E2915" s="9" t="str">
        <f>_xlfn.XLOOKUP(C2915, Content!A:A, Content!D:D, "NONE")</f>
        <v>Horror</v>
      </c>
    </row>
    <row r="2916" spans="1:5" x14ac:dyDescent="0.3">
      <c r="A2916" s="9">
        <v>10287</v>
      </c>
      <c r="B2916" s="10">
        <v>44896</v>
      </c>
      <c r="C2916" s="9" t="str">
        <v>fa1a76a3</v>
      </c>
      <c r="D2916" s="9" t="str">
        <f>_xlfn.XLOOKUP(C2916, Content!A:A, Content!C:C, "NONE")</f>
        <v>Tamil</v>
      </c>
      <c r="E2916" s="9" t="str">
        <f>_xlfn.XLOOKUP(C2916, Content!A:A, Content!D:D, "NONE")</f>
        <v>Action</v>
      </c>
    </row>
    <row r="2917" spans="1:5" x14ac:dyDescent="0.3">
      <c r="A2917" s="9">
        <v>10287</v>
      </c>
      <c r="B2917" s="10">
        <v>44866</v>
      </c>
      <c r="C2917" s="9" t="str">
        <v>75fa1246</v>
      </c>
      <c r="D2917" s="9" t="str">
        <f>_xlfn.XLOOKUP(C2917, Content!A:A, Content!C:C, "NONE")</f>
        <v>Tamil</v>
      </c>
      <c r="E2917" s="9" t="str">
        <f>_xlfn.XLOOKUP(C2917, Content!A:A, Content!D:D, "NONE")</f>
        <v>Documentary</v>
      </c>
    </row>
    <row r="2918" spans="1:5" x14ac:dyDescent="0.3">
      <c r="A2918" s="9">
        <v>10287</v>
      </c>
      <c r="B2918" s="10">
        <v>45505</v>
      </c>
      <c r="C2918" s="9" t="str">
        <v>c5c4fdf9</v>
      </c>
      <c r="D2918" s="9" t="str">
        <f>_xlfn.XLOOKUP(C2918, Content!A:A, Content!C:C, "NONE")</f>
        <v>Telugu</v>
      </c>
      <c r="E2918" s="9" t="str">
        <f>_xlfn.XLOOKUP(C2918, Content!A:A, Content!D:D, "NONE")</f>
        <v>Sci-Fi</v>
      </c>
    </row>
    <row r="2919" spans="1:5" x14ac:dyDescent="0.3">
      <c r="A2919" s="9">
        <v>10287</v>
      </c>
      <c r="B2919" s="10">
        <v>45474</v>
      </c>
      <c r="C2919" s="9" t="str">
        <v>19351768</v>
      </c>
      <c r="D2919" s="9" t="str">
        <f>_xlfn.XLOOKUP(C2919, Content!A:A, Content!C:C, "NONE")</f>
        <v>Malayalam</v>
      </c>
      <c r="E2919" s="9" t="str">
        <f>_xlfn.XLOOKUP(C2919, Content!A:A, Content!D:D, "NONE")</f>
        <v>Thriller</v>
      </c>
    </row>
    <row r="2920" spans="1:5" x14ac:dyDescent="0.3">
      <c r="A2920" s="9">
        <v>10287</v>
      </c>
      <c r="B2920" s="10">
        <v>45566</v>
      </c>
      <c r="C2920" s="9" t="str">
        <v>18f2ed16</v>
      </c>
      <c r="D2920" s="9" t="str">
        <f>_xlfn.XLOOKUP(C2920, Content!A:A, Content!C:C, "NONE")</f>
        <v>Malayalam</v>
      </c>
      <c r="E2920" s="9" t="str">
        <f>_xlfn.XLOOKUP(C2920, Content!A:A, Content!D:D, "NONE")</f>
        <v>Comedy</v>
      </c>
    </row>
    <row r="2921" spans="1:5" x14ac:dyDescent="0.3">
      <c r="A2921" s="9">
        <v>10287</v>
      </c>
      <c r="B2921" s="10">
        <v>44774</v>
      </c>
      <c r="C2921" s="9" t="str">
        <v>fda707e0</v>
      </c>
      <c r="D2921" s="9" t="str">
        <f>_xlfn.XLOOKUP(C2921, Content!A:A, Content!C:C, "NONE")</f>
        <v>Tamil</v>
      </c>
      <c r="E2921" s="9" t="str">
        <f>_xlfn.XLOOKUP(C2921, Content!A:A, Content!D:D, "NONE")</f>
        <v>Documentary</v>
      </c>
    </row>
    <row r="2922" spans="1:5" x14ac:dyDescent="0.3">
      <c r="A2922" s="9">
        <v>10287</v>
      </c>
      <c r="B2922" s="10">
        <v>45383</v>
      </c>
      <c r="C2922" s="9" t="str">
        <v>d71466ea</v>
      </c>
      <c r="D2922" s="9" t="str">
        <f>_xlfn.XLOOKUP(C2922, Content!A:A, Content!C:C, "NONE")</f>
        <v>Malayalam</v>
      </c>
      <c r="E2922" s="9" t="str">
        <f>_xlfn.XLOOKUP(C2922, Content!A:A, Content!D:D, "NONE")</f>
        <v>Comedy</v>
      </c>
    </row>
    <row r="2923" spans="1:5" x14ac:dyDescent="0.3">
      <c r="A2923" s="9">
        <v>10287</v>
      </c>
      <c r="B2923" s="10">
        <v>44562</v>
      </c>
      <c r="C2923" s="9" t="str">
        <v>5988d89d</v>
      </c>
      <c r="D2923" s="9" t="str">
        <f>_xlfn.XLOOKUP(C2923, Content!A:A, Content!C:C, "NONE")</f>
        <v>Hindi</v>
      </c>
      <c r="E2923" s="9" t="str">
        <f>_xlfn.XLOOKUP(C2923, Content!A:A, Content!D:D, "NONE")</f>
        <v>Sci-Fi</v>
      </c>
    </row>
    <row r="2924" spans="1:5" x14ac:dyDescent="0.3">
      <c r="A2924" s="9">
        <v>10287</v>
      </c>
      <c r="B2924" s="10">
        <v>45200</v>
      </c>
      <c r="C2924" s="9" t="str">
        <v>2560b2d1</v>
      </c>
      <c r="D2924" s="9" t="str">
        <f>_xlfn.XLOOKUP(C2924, Content!A:A, Content!C:C, "NONE")</f>
        <v>Telugu</v>
      </c>
      <c r="E2924" s="9" t="str">
        <f>_xlfn.XLOOKUP(C2924, Content!A:A, Content!D:D, "NONE")</f>
        <v>Action</v>
      </c>
    </row>
    <row r="2925" spans="1:5" x14ac:dyDescent="0.3">
      <c r="A2925" s="9">
        <v>10287</v>
      </c>
      <c r="B2925" s="10">
        <v>44562</v>
      </c>
      <c r="C2925" s="9" t="str">
        <v>459528e0</v>
      </c>
      <c r="D2925" s="9" t="str">
        <f>_xlfn.XLOOKUP(C2925, Content!A:A, Content!C:C, "NONE")</f>
        <v>English</v>
      </c>
      <c r="E2925" s="9" t="str">
        <f>_xlfn.XLOOKUP(C2925, Content!A:A, Content!D:D, "NONE")</f>
        <v>Documentary</v>
      </c>
    </row>
    <row r="2926" spans="1:5" x14ac:dyDescent="0.3">
      <c r="A2926" s="9">
        <v>10287</v>
      </c>
      <c r="B2926" s="10">
        <v>45017</v>
      </c>
      <c r="C2926" s="9" t="str">
        <v>2fa395f5</v>
      </c>
      <c r="D2926" s="9" t="str">
        <f>_xlfn.XLOOKUP(C2926, Content!A:A, Content!C:C, "NONE")</f>
        <v>Telugu</v>
      </c>
      <c r="E2926" s="9" t="str">
        <f>_xlfn.XLOOKUP(C2926, Content!A:A, Content!D:D, "NONE")</f>
        <v>Action</v>
      </c>
    </row>
    <row r="2927" spans="1:5" x14ac:dyDescent="0.3">
      <c r="A2927" s="9">
        <v>10287</v>
      </c>
      <c r="B2927" s="10">
        <v>45231</v>
      </c>
      <c r="C2927" s="9" t="str">
        <v>2f9c6d63</v>
      </c>
      <c r="D2927" s="9" t="str">
        <f>_xlfn.XLOOKUP(C2927, Content!A:A, Content!C:C, "NONE")</f>
        <v>Tamil</v>
      </c>
      <c r="E2927" s="9" t="str">
        <f>_xlfn.XLOOKUP(C2927, Content!A:A, Content!D:D, "NONE")</f>
        <v>Sci-Fi</v>
      </c>
    </row>
    <row r="2928" spans="1:5" x14ac:dyDescent="0.3">
      <c r="A2928" s="9">
        <v>10287</v>
      </c>
      <c r="B2928" s="10">
        <v>44652</v>
      </c>
      <c r="C2928" s="9" t="str">
        <v>f82d44ce</v>
      </c>
      <c r="D2928" s="9" t="str">
        <f>_xlfn.XLOOKUP(C2928, Content!A:A, Content!C:C, "NONE")</f>
        <v>Telugu</v>
      </c>
      <c r="E2928" s="9" t="str">
        <f>_xlfn.XLOOKUP(C2928, Content!A:A, Content!D:D, "NONE")</f>
        <v>Sci-Fi</v>
      </c>
    </row>
    <row r="2929" spans="1:5" x14ac:dyDescent="0.3">
      <c r="A2929" s="9">
        <v>10287</v>
      </c>
      <c r="B2929" s="10">
        <v>45444</v>
      </c>
      <c r="C2929" s="9" t="str">
        <v>f6d69d19</v>
      </c>
      <c r="D2929" s="9" t="str">
        <f>_xlfn.XLOOKUP(C2929, Content!A:A, Content!C:C, "NONE")</f>
        <v>English</v>
      </c>
      <c r="E2929" s="9" t="str">
        <f>_xlfn.XLOOKUP(C2929, Content!A:A, Content!D:D, "NONE")</f>
        <v>Comedy</v>
      </c>
    </row>
    <row r="2930" spans="1:5" x14ac:dyDescent="0.3">
      <c r="A2930" s="9">
        <v>10288</v>
      </c>
      <c r="B2930" s="10">
        <v>44713</v>
      </c>
      <c r="C2930" s="9" t="str">
        <v>6d9b457c</v>
      </c>
      <c r="D2930" s="9" t="str">
        <f>_xlfn.XLOOKUP(C2930, Content!A:A, Content!C:C, "NONE")</f>
        <v>English</v>
      </c>
      <c r="E2930" s="9" t="str">
        <f>_xlfn.XLOOKUP(C2930, Content!A:A, Content!D:D, "NONE")</f>
        <v>Thriller</v>
      </c>
    </row>
    <row r="2931" spans="1:5" x14ac:dyDescent="0.3">
      <c r="A2931" s="9">
        <v>10288</v>
      </c>
      <c r="B2931" s="10">
        <v>45323</v>
      </c>
      <c r="C2931" s="9" t="str">
        <v>577b4107</v>
      </c>
      <c r="D2931" s="9" t="str">
        <f>_xlfn.XLOOKUP(C2931, Content!A:A, Content!C:C, "NONE")</f>
        <v>Malayalam</v>
      </c>
      <c r="E2931" s="9" t="str">
        <f>_xlfn.XLOOKUP(C2931, Content!A:A, Content!D:D, "NONE")</f>
        <v>Sci-Fi</v>
      </c>
    </row>
    <row r="2932" spans="1:5" x14ac:dyDescent="0.3">
      <c r="A2932" s="9">
        <v>10288</v>
      </c>
      <c r="B2932" s="10">
        <v>45139</v>
      </c>
      <c r="C2932" s="9" t="str">
        <v>618d5c47</v>
      </c>
      <c r="D2932" s="9" t="str">
        <f>_xlfn.XLOOKUP(C2932, Content!A:A, Content!C:C, "NONE")</f>
        <v>Hindi</v>
      </c>
      <c r="E2932" s="9" t="str">
        <f>_xlfn.XLOOKUP(C2932, Content!A:A, Content!D:D, "NONE")</f>
        <v>Documentary</v>
      </c>
    </row>
    <row r="2933" spans="1:5" x14ac:dyDescent="0.3">
      <c r="A2933" s="9">
        <v>10288</v>
      </c>
      <c r="B2933" s="10">
        <v>45536</v>
      </c>
      <c r="C2933" s="9" t="str">
        <v>cc777b0c</v>
      </c>
      <c r="D2933" s="9" t="str">
        <f>_xlfn.XLOOKUP(C2933, Content!A:A, Content!C:C, "NONE")</f>
        <v>Hindi</v>
      </c>
      <c r="E2933" s="9" t="str">
        <f>_xlfn.XLOOKUP(C2933, Content!A:A, Content!D:D, "NONE")</f>
        <v>Thriller</v>
      </c>
    </row>
    <row r="2934" spans="1:5" x14ac:dyDescent="0.3">
      <c r="A2934" s="9">
        <v>10288</v>
      </c>
      <c r="B2934" s="10">
        <v>45597</v>
      </c>
      <c r="C2934" s="9" t="str">
        <v>6fc6d737</v>
      </c>
      <c r="D2934" s="9" t="str">
        <f>_xlfn.XLOOKUP(C2934, Content!A:A, Content!C:C, "NONE")</f>
        <v>Malayalam</v>
      </c>
      <c r="E2934" s="9" t="str">
        <f>_xlfn.XLOOKUP(C2934, Content!A:A, Content!D:D, "NONE")</f>
        <v>Comedy</v>
      </c>
    </row>
    <row r="2935" spans="1:5" x14ac:dyDescent="0.3">
      <c r="A2935" s="9">
        <v>10288</v>
      </c>
      <c r="B2935" s="10">
        <v>44682</v>
      </c>
      <c r="C2935" s="9" t="str">
        <v>459528e0</v>
      </c>
      <c r="D2935" s="9" t="str">
        <f>_xlfn.XLOOKUP(C2935, Content!A:A, Content!C:C, "NONE")</f>
        <v>English</v>
      </c>
      <c r="E2935" s="9" t="str">
        <f>_xlfn.XLOOKUP(C2935, Content!A:A, Content!D:D, "NONE")</f>
        <v>Documentary</v>
      </c>
    </row>
    <row r="2936" spans="1:5" x14ac:dyDescent="0.3">
      <c r="A2936" s="9">
        <v>10288</v>
      </c>
      <c r="B2936" s="10">
        <v>44593</v>
      </c>
      <c r="C2936" s="9" t="str">
        <v>b49e8b74</v>
      </c>
      <c r="D2936" s="9" t="str">
        <f>_xlfn.XLOOKUP(C2936, Content!A:A, Content!C:C, "NONE")</f>
        <v>English</v>
      </c>
      <c r="E2936" s="9" t="str">
        <f>_xlfn.XLOOKUP(C2936, Content!A:A, Content!D:D, "NONE")</f>
        <v>Thriller</v>
      </c>
    </row>
    <row r="2937" spans="1:5" x14ac:dyDescent="0.3">
      <c r="A2937" s="9">
        <v>10288</v>
      </c>
      <c r="B2937" s="10">
        <v>44621</v>
      </c>
      <c r="C2937" s="9" t="str">
        <v>c324f9b4</v>
      </c>
      <c r="D2937" s="9" t="str">
        <f>_xlfn.XLOOKUP(C2937, Content!A:A, Content!C:C, "NONE")</f>
        <v>Tamil</v>
      </c>
      <c r="E2937" s="9" t="str">
        <f>_xlfn.XLOOKUP(C2937, Content!A:A, Content!D:D, "NONE")</f>
        <v>Sci-Fi</v>
      </c>
    </row>
    <row r="2938" spans="1:5" x14ac:dyDescent="0.3">
      <c r="A2938" s="9">
        <v>10289</v>
      </c>
      <c r="B2938" s="10">
        <v>44774</v>
      </c>
      <c r="C2938" s="9" t="str">
        <v>74c9ff93</v>
      </c>
      <c r="D2938" s="9" t="str">
        <f>_xlfn.XLOOKUP(C2938, Content!A:A, Content!C:C, "NONE")</f>
        <v>English</v>
      </c>
      <c r="E2938" s="9" t="str">
        <f>_xlfn.XLOOKUP(C2938, Content!A:A, Content!D:D, "NONE")</f>
        <v>Horror</v>
      </c>
    </row>
    <row r="2939" spans="1:5" x14ac:dyDescent="0.3">
      <c r="A2939" s="9">
        <v>10289</v>
      </c>
      <c r="B2939" s="10">
        <v>45352</v>
      </c>
      <c r="C2939" s="9" t="str">
        <v>67b09f1b</v>
      </c>
      <c r="D2939" s="9" t="str">
        <f>_xlfn.XLOOKUP(C2939, Content!A:A, Content!C:C, "NONE")</f>
        <v>English</v>
      </c>
      <c r="E2939" s="9" t="str">
        <f>_xlfn.XLOOKUP(C2939, Content!A:A, Content!D:D, "NONE")</f>
        <v>Horror</v>
      </c>
    </row>
    <row r="2940" spans="1:5" x14ac:dyDescent="0.3">
      <c r="A2940" s="9">
        <v>10289</v>
      </c>
      <c r="B2940" s="10">
        <v>45231</v>
      </c>
      <c r="C2940" s="9" t="str">
        <v>cc9d9893</v>
      </c>
      <c r="D2940" s="9" t="str">
        <f>_xlfn.XLOOKUP(C2940, Content!A:A, Content!C:C, "NONE")</f>
        <v>Malayalam</v>
      </c>
      <c r="E2940" s="9" t="str">
        <f>_xlfn.XLOOKUP(C2940, Content!A:A, Content!D:D, "NONE")</f>
        <v>Action</v>
      </c>
    </row>
    <row r="2941" spans="1:5" x14ac:dyDescent="0.3">
      <c r="A2941" s="9">
        <v>10289</v>
      </c>
      <c r="B2941" s="10">
        <v>44835</v>
      </c>
      <c r="C2941" s="9" t="str">
        <v>7fc77e90</v>
      </c>
      <c r="D2941" s="9" t="str">
        <f>_xlfn.XLOOKUP(C2941, Content!A:A, Content!C:C, "NONE")</f>
        <v>Malayalam</v>
      </c>
      <c r="E2941" s="9" t="str">
        <f>_xlfn.XLOOKUP(C2941, Content!A:A, Content!D:D, "NONE")</f>
        <v>Romance</v>
      </c>
    </row>
    <row r="2942" spans="1:5" x14ac:dyDescent="0.3">
      <c r="A2942" s="9">
        <v>10289</v>
      </c>
      <c r="B2942" s="10">
        <v>45597</v>
      </c>
      <c r="C2942" s="9" t="str">
        <v>9544ce3b</v>
      </c>
      <c r="D2942" s="9" t="str">
        <f>_xlfn.XLOOKUP(C2942, Content!A:A, Content!C:C, "NONE")</f>
        <v>English</v>
      </c>
      <c r="E2942" s="9" t="str">
        <f>_xlfn.XLOOKUP(C2942, Content!A:A, Content!D:D, "NONE")</f>
        <v>Horror</v>
      </c>
    </row>
    <row r="2943" spans="1:5" x14ac:dyDescent="0.3">
      <c r="A2943" s="9">
        <v>10289</v>
      </c>
      <c r="B2943" s="10">
        <v>44743</v>
      </c>
      <c r="C2943" s="9" t="str">
        <v>566c44a8</v>
      </c>
      <c r="D2943" s="9" t="str">
        <f>_xlfn.XLOOKUP(C2943, Content!A:A, Content!C:C, "NONE")</f>
        <v>Tamil</v>
      </c>
      <c r="E2943" s="9" t="str">
        <f>_xlfn.XLOOKUP(C2943, Content!A:A, Content!D:D, "NONE")</f>
        <v>Sci-Fi</v>
      </c>
    </row>
    <row r="2944" spans="1:5" x14ac:dyDescent="0.3">
      <c r="A2944" s="9">
        <v>10289</v>
      </c>
      <c r="B2944" s="10">
        <v>45536</v>
      </c>
      <c r="C2944" s="9" t="str">
        <v>35e41ff6</v>
      </c>
      <c r="D2944" s="9" t="str">
        <f>_xlfn.XLOOKUP(C2944, Content!A:A, Content!C:C, "NONE")</f>
        <v>Telugu</v>
      </c>
      <c r="E2944" s="9" t="str">
        <f>_xlfn.XLOOKUP(C2944, Content!A:A, Content!D:D, "NONE")</f>
        <v>Romance</v>
      </c>
    </row>
    <row r="2945" spans="1:5" x14ac:dyDescent="0.3">
      <c r="A2945" s="9">
        <v>10289</v>
      </c>
      <c r="B2945" s="10">
        <v>45078</v>
      </c>
      <c r="C2945" s="9" t="str">
        <v>c9f9dfdb</v>
      </c>
      <c r="D2945" s="9" t="str">
        <f>_xlfn.XLOOKUP(C2945, Content!A:A, Content!C:C, "NONE")</f>
        <v>Kannada</v>
      </c>
      <c r="E2945" s="9" t="str">
        <f>_xlfn.XLOOKUP(C2945, Content!A:A, Content!D:D, "NONE")</f>
        <v>Horror</v>
      </c>
    </row>
    <row r="2946" spans="1:5" x14ac:dyDescent="0.3">
      <c r="A2946" s="9">
        <v>10289</v>
      </c>
      <c r="B2946" s="10">
        <v>44593</v>
      </c>
      <c r="C2946" s="9" t="str">
        <v>2560b2d1</v>
      </c>
      <c r="D2946" s="9" t="str">
        <f>_xlfn.XLOOKUP(C2946, Content!A:A, Content!C:C, "NONE")</f>
        <v>Telugu</v>
      </c>
      <c r="E2946" s="9" t="str">
        <f>_xlfn.XLOOKUP(C2946, Content!A:A, Content!D:D, "NONE")</f>
        <v>Action</v>
      </c>
    </row>
    <row r="2947" spans="1:5" x14ac:dyDescent="0.3">
      <c r="A2947" s="9">
        <v>10289</v>
      </c>
      <c r="B2947" s="10">
        <v>45352</v>
      </c>
      <c r="C2947" s="9" t="str">
        <v>0be1e40e</v>
      </c>
      <c r="D2947" s="9" t="str">
        <f>_xlfn.XLOOKUP(C2947, Content!A:A, Content!C:C, "NONE")</f>
        <v>Telugu</v>
      </c>
      <c r="E2947" s="9" t="str">
        <f>_xlfn.XLOOKUP(C2947, Content!A:A, Content!D:D, "NONE")</f>
        <v>Drama</v>
      </c>
    </row>
    <row r="2948" spans="1:5" x14ac:dyDescent="0.3">
      <c r="A2948" s="9">
        <v>10289</v>
      </c>
      <c r="B2948" s="10">
        <v>45323</v>
      </c>
      <c r="C2948" s="9" t="str">
        <v>c5000cc1</v>
      </c>
      <c r="D2948" s="9" t="str">
        <f>_xlfn.XLOOKUP(C2948, Content!A:A, Content!C:C, "NONE")</f>
        <v>Malayalam</v>
      </c>
      <c r="E2948" s="9" t="str">
        <f>_xlfn.XLOOKUP(C2948, Content!A:A, Content!D:D, "NONE")</f>
        <v>Comedy</v>
      </c>
    </row>
    <row r="2949" spans="1:5" x14ac:dyDescent="0.3">
      <c r="A2949" s="9">
        <v>10289</v>
      </c>
      <c r="B2949" s="10">
        <v>45505</v>
      </c>
      <c r="C2949" s="9" t="str">
        <v>7fd28e87</v>
      </c>
      <c r="D2949" s="9" t="str">
        <f>_xlfn.XLOOKUP(C2949, Content!A:A, Content!C:C, "NONE")</f>
        <v>Malayalam</v>
      </c>
      <c r="E2949" s="9" t="str">
        <f>_xlfn.XLOOKUP(C2949, Content!A:A, Content!D:D, "NONE")</f>
        <v>Romance</v>
      </c>
    </row>
    <row r="2950" spans="1:5" x14ac:dyDescent="0.3">
      <c r="A2950" s="9">
        <v>10289</v>
      </c>
      <c r="B2950" s="10">
        <v>45108</v>
      </c>
      <c r="C2950" s="9" t="str">
        <v>c324f9b4</v>
      </c>
      <c r="D2950" s="9" t="str">
        <f>_xlfn.XLOOKUP(C2950, Content!A:A, Content!C:C, "NONE")</f>
        <v>Tamil</v>
      </c>
      <c r="E2950" s="9" t="str">
        <f>_xlfn.XLOOKUP(C2950, Content!A:A, Content!D:D, "NONE")</f>
        <v>Sci-Fi</v>
      </c>
    </row>
    <row r="2951" spans="1:5" x14ac:dyDescent="0.3">
      <c r="A2951" s="9">
        <v>10290</v>
      </c>
      <c r="B2951" s="10">
        <v>45597</v>
      </c>
      <c r="C2951" s="9" t="str">
        <v>2e190b5a</v>
      </c>
      <c r="D2951" s="9" t="str">
        <f>_xlfn.XLOOKUP(C2951, Content!A:A, Content!C:C, "NONE")</f>
        <v>Tamil</v>
      </c>
      <c r="E2951" s="9" t="str">
        <f>_xlfn.XLOOKUP(C2951, Content!A:A, Content!D:D, "NONE")</f>
        <v>Drama</v>
      </c>
    </row>
    <row r="2952" spans="1:5" x14ac:dyDescent="0.3">
      <c r="A2952" s="9">
        <v>10290</v>
      </c>
      <c r="B2952" s="10">
        <v>45597</v>
      </c>
      <c r="C2952" s="9" t="str">
        <v>f6d69d19</v>
      </c>
      <c r="D2952" s="9" t="str">
        <f>_xlfn.XLOOKUP(C2952, Content!A:A, Content!C:C, "NONE")</f>
        <v>English</v>
      </c>
      <c r="E2952" s="9" t="str">
        <f>_xlfn.XLOOKUP(C2952, Content!A:A, Content!D:D, "NONE")</f>
        <v>Comedy</v>
      </c>
    </row>
    <row r="2953" spans="1:5" x14ac:dyDescent="0.3">
      <c r="A2953" s="9">
        <v>10290</v>
      </c>
      <c r="B2953" s="10">
        <v>44866</v>
      </c>
      <c r="C2953" s="9" t="str">
        <v>c324f9b4</v>
      </c>
      <c r="D2953" s="9" t="str">
        <f>_xlfn.XLOOKUP(C2953, Content!A:A, Content!C:C, "NONE")</f>
        <v>Tamil</v>
      </c>
      <c r="E2953" s="9" t="str">
        <f>_xlfn.XLOOKUP(C2953, Content!A:A, Content!D:D, "NONE")</f>
        <v>Sci-Fi</v>
      </c>
    </row>
    <row r="2954" spans="1:5" x14ac:dyDescent="0.3">
      <c r="A2954" s="9">
        <v>10290</v>
      </c>
      <c r="B2954" s="10">
        <v>44774</v>
      </c>
      <c r="C2954" s="9" t="str">
        <v>0be1e40e</v>
      </c>
      <c r="D2954" s="9" t="str">
        <f>_xlfn.XLOOKUP(C2954, Content!A:A, Content!C:C, "NONE")</f>
        <v>Telugu</v>
      </c>
      <c r="E2954" s="9" t="str">
        <f>_xlfn.XLOOKUP(C2954, Content!A:A, Content!D:D, "NONE")</f>
        <v>Drama</v>
      </c>
    </row>
    <row r="2955" spans="1:5" x14ac:dyDescent="0.3">
      <c r="A2955" s="9">
        <v>10290</v>
      </c>
      <c r="B2955" s="10">
        <v>44621</v>
      </c>
      <c r="C2955" s="9" t="str">
        <v>9544ce3b</v>
      </c>
      <c r="D2955" s="9" t="str">
        <f>_xlfn.XLOOKUP(C2955, Content!A:A, Content!C:C, "NONE")</f>
        <v>English</v>
      </c>
      <c r="E2955" s="9" t="str">
        <f>_xlfn.XLOOKUP(C2955, Content!A:A, Content!D:D, "NONE")</f>
        <v>Horror</v>
      </c>
    </row>
    <row r="2956" spans="1:5" x14ac:dyDescent="0.3">
      <c r="A2956" s="9">
        <v>10290</v>
      </c>
      <c r="B2956" s="10">
        <v>44652</v>
      </c>
      <c r="C2956" s="9" t="str">
        <v>fa1a76a3</v>
      </c>
      <c r="D2956" s="9" t="str">
        <f>_xlfn.XLOOKUP(C2956, Content!A:A, Content!C:C, "NONE")</f>
        <v>Tamil</v>
      </c>
      <c r="E2956" s="9" t="str">
        <f>_xlfn.XLOOKUP(C2956, Content!A:A, Content!D:D, "NONE")</f>
        <v>Action</v>
      </c>
    </row>
    <row r="2957" spans="1:5" x14ac:dyDescent="0.3">
      <c r="A2957" s="9">
        <v>10290</v>
      </c>
      <c r="B2957" s="10">
        <v>45047</v>
      </c>
      <c r="C2957" s="9" t="str">
        <v>b142e834</v>
      </c>
      <c r="D2957" s="9" t="str">
        <f>_xlfn.XLOOKUP(C2957, Content!A:A, Content!C:C, "NONE")</f>
        <v>Hindi</v>
      </c>
      <c r="E2957" s="9" t="str">
        <f>_xlfn.XLOOKUP(C2957, Content!A:A, Content!D:D, "NONE")</f>
        <v>Documentary</v>
      </c>
    </row>
    <row r="2958" spans="1:5" x14ac:dyDescent="0.3">
      <c r="A2958" s="9">
        <v>10290</v>
      </c>
      <c r="B2958" s="10">
        <v>45627</v>
      </c>
      <c r="C2958" s="9" t="str">
        <v>74c9ff93</v>
      </c>
      <c r="D2958" s="9" t="str">
        <f>_xlfn.XLOOKUP(C2958, Content!A:A, Content!C:C, "NONE")</f>
        <v>English</v>
      </c>
      <c r="E2958" s="9" t="str">
        <f>_xlfn.XLOOKUP(C2958, Content!A:A, Content!D:D, "NONE")</f>
        <v>Horror</v>
      </c>
    </row>
    <row r="2959" spans="1:5" x14ac:dyDescent="0.3">
      <c r="A2959" s="9">
        <v>10290</v>
      </c>
      <c r="B2959" s="10">
        <v>44621</v>
      </c>
      <c r="C2959" s="9" t="str">
        <v>4cfd0dd8</v>
      </c>
      <c r="D2959" s="9" t="str">
        <f>_xlfn.XLOOKUP(C2959, Content!A:A, Content!C:C, "NONE")</f>
        <v>Kannada</v>
      </c>
      <c r="E2959" s="9" t="str">
        <f>_xlfn.XLOOKUP(C2959, Content!A:A, Content!D:D, "NONE")</f>
        <v>Documentary</v>
      </c>
    </row>
    <row r="2960" spans="1:5" x14ac:dyDescent="0.3">
      <c r="A2960" s="9">
        <v>10290</v>
      </c>
      <c r="B2960" s="10">
        <v>45627</v>
      </c>
      <c r="C2960" s="9" t="str">
        <v>fd1ad95a</v>
      </c>
      <c r="D2960" s="9" t="str">
        <f>_xlfn.XLOOKUP(C2960, Content!A:A, Content!C:C, "NONE")</f>
        <v>English</v>
      </c>
      <c r="E2960" s="9" t="str">
        <f>_xlfn.XLOOKUP(C2960, Content!A:A, Content!D:D, "NONE")</f>
        <v>Romance</v>
      </c>
    </row>
    <row r="2961" spans="1:5" x14ac:dyDescent="0.3">
      <c r="A2961" s="9">
        <v>10290</v>
      </c>
      <c r="B2961" s="10">
        <v>44743</v>
      </c>
      <c r="C2961" s="9" t="str">
        <v>6fc6d737</v>
      </c>
      <c r="D2961" s="9" t="str">
        <f>_xlfn.XLOOKUP(C2961, Content!A:A, Content!C:C, "NONE")</f>
        <v>Malayalam</v>
      </c>
      <c r="E2961" s="9" t="str">
        <f>_xlfn.XLOOKUP(C2961, Content!A:A, Content!D:D, "NONE")</f>
        <v>Comedy</v>
      </c>
    </row>
    <row r="2962" spans="1:5" x14ac:dyDescent="0.3">
      <c r="A2962" s="9">
        <v>10290</v>
      </c>
      <c r="B2962" s="10">
        <v>44835</v>
      </c>
      <c r="C2962" s="9" t="str">
        <v>4130ea10</v>
      </c>
      <c r="D2962" s="9" t="str">
        <f>_xlfn.XLOOKUP(C2962, Content!A:A, Content!C:C, "NONE")</f>
        <v>Kannada</v>
      </c>
      <c r="E2962" s="9" t="str">
        <f>_xlfn.XLOOKUP(C2962, Content!A:A, Content!D:D, "NONE")</f>
        <v>Horror</v>
      </c>
    </row>
    <row r="2963" spans="1:5" x14ac:dyDescent="0.3">
      <c r="A2963" s="9">
        <v>10290</v>
      </c>
      <c r="B2963" s="10">
        <v>44958</v>
      </c>
      <c r="C2963" s="9" t="str">
        <v>8ce0be18</v>
      </c>
      <c r="D2963" s="9" t="str">
        <f>_xlfn.XLOOKUP(C2963, Content!A:A, Content!C:C, "NONE")</f>
        <v>Telugu</v>
      </c>
      <c r="E2963" s="9" t="str">
        <f>_xlfn.XLOOKUP(C2963, Content!A:A, Content!D:D, "NONE")</f>
        <v>Horror</v>
      </c>
    </row>
    <row r="2964" spans="1:5" x14ac:dyDescent="0.3">
      <c r="A2964" s="9">
        <v>10291</v>
      </c>
      <c r="B2964" s="10">
        <v>45413</v>
      </c>
      <c r="C2964" s="9" t="str">
        <v>19351768</v>
      </c>
      <c r="D2964" s="9" t="str">
        <f>_xlfn.XLOOKUP(C2964, Content!A:A, Content!C:C, "NONE")</f>
        <v>Malayalam</v>
      </c>
      <c r="E2964" s="9" t="str">
        <f>_xlfn.XLOOKUP(C2964, Content!A:A, Content!D:D, "NONE")</f>
        <v>Thriller</v>
      </c>
    </row>
    <row r="2965" spans="1:5" x14ac:dyDescent="0.3">
      <c r="A2965" s="9">
        <v>10291</v>
      </c>
      <c r="B2965" s="10">
        <v>44652</v>
      </c>
      <c r="C2965" s="9" t="str">
        <v>fda707e0</v>
      </c>
      <c r="D2965" s="9" t="str">
        <f>_xlfn.XLOOKUP(C2965, Content!A:A, Content!C:C, "NONE")</f>
        <v>Tamil</v>
      </c>
      <c r="E2965" s="9" t="str">
        <f>_xlfn.XLOOKUP(C2965, Content!A:A, Content!D:D, "NONE")</f>
        <v>Documentary</v>
      </c>
    </row>
    <row r="2966" spans="1:5" x14ac:dyDescent="0.3">
      <c r="A2966" s="9">
        <v>10291</v>
      </c>
      <c r="B2966" s="10">
        <v>45474</v>
      </c>
      <c r="C2966" s="9" t="str">
        <v>f83fb848</v>
      </c>
      <c r="D2966" s="9" t="str">
        <f>_xlfn.XLOOKUP(C2966, Content!A:A, Content!C:C, "NONE")</f>
        <v>Malayalam</v>
      </c>
      <c r="E2966" s="9" t="str">
        <f>_xlfn.XLOOKUP(C2966, Content!A:A, Content!D:D, "NONE")</f>
        <v>Sci-Fi</v>
      </c>
    </row>
    <row r="2967" spans="1:5" x14ac:dyDescent="0.3">
      <c r="A2967" s="9">
        <v>10291</v>
      </c>
      <c r="B2967" s="10">
        <v>44958</v>
      </c>
      <c r="C2967" s="9" t="str">
        <v>fe99e0ba</v>
      </c>
      <c r="D2967" s="9" t="str">
        <f>_xlfn.XLOOKUP(C2967, Content!A:A, Content!C:C, "NONE")</f>
        <v>English</v>
      </c>
      <c r="E2967" s="9" t="str">
        <f>_xlfn.XLOOKUP(C2967, Content!A:A, Content!D:D, "NONE")</f>
        <v>Horror</v>
      </c>
    </row>
    <row r="2968" spans="1:5" x14ac:dyDescent="0.3">
      <c r="A2968" s="9">
        <v>10291</v>
      </c>
      <c r="B2968" s="10">
        <v>45078</v>
      </c>
      <c r="C2968" s="9" t="str">
        <v>6fc6d737</v>
      </c>
      <c r="D2968" s="9" t="str">
        <f>_xlfn.XLOOKUP(C2968, Content!A:A, Content!C:C, "NONE")</f>
        <v>Malayalam</v>
      </c>
      <c r="E2968" s="9" t="str">
        <f>_xlfn.XLOOKUP(C2968, Content!A:A, Content!D:D, "NONE")</f>
        <v>Comedy</v>
      </c>
    </row>
    <row r="2969" spans="1:5" x14ac:dyDescent="0.3">
      <c r="A2969" s="9">
        <v>10291</v>
      </c>
      <c r="B2969" s="10">
        <v>44621</v>
      </c>
      <c r="C2969" s="9" t="str">
        <v>1187d074</v>
      </c>
      <c r="D2969" s="9" t="str">
        <f>_xlfn.XLOOKUP(C2969, Content!A:A, Content!C:C, "NONE")</f>
        <v>English</v>
      </c>
      <c r="E2969" s="9" t="str">
        <f>_xlfn.XLOOKUP(C2969, Content!A:A, Content!D:D, "NONE")</f>
        <v>Horror</v>
      </c>
    </row>
    <row r="2970" spans="1:5" x14ac:dyDescent="0.3">
      <c r="A2970" s="9">
        <v>10291</v>
      </c>
      <c r="B2970" s="10">
        <v>45383</v>
      </c>
      <c r="C2970" s="9" t="str">
        <v>618d5c47</v>
      </c>
      <c r="D2970" s="9" t="str">
        <f>_xlfn.XLOOKUP(C2970, Content!A:A, Content!C:C, "NONE")</f>
        <v>Hindi</v>
      </c>
      <c r="E2970" s="9" t="str">
        <f>_xlfn.XLOOKUP(C2970, Content!A:A, Content!D:D, "NONE")</f>
        <v>Documentary</v>
      </c>
    </row>
    <row r="2971" spans="1:5" x14ac:dyDescent="0.3">
      <c r="A2971" s="9">
        <v>10291</v>
      </c>
      <c r="B2971" s="10">
        <v>44621</v>
      </c>
      <c r="C2971" s="9" t="str">
        <v>2fa395f5</v>
      </c>
      <c r="D2971" s="9" t="str">
        <f>_xlfn.XLOOKUP(C2971, Content!A:A, Content!C:C, "NONE")</f>
        <v>Telugu</v>
      </c>
      <c r="E2971" s="9" t="str">
        <f>_xlfn.XLOOKUP(C2971, Content!A:A, Content!D:D, "NONE")</f>
        <v>Action</v>
      </c>
    </row>
    <row r="2972" spans="1:5" x14ac:dyDescent="0.3">
      <c r="A2972" s="9">
        <v>10291</v>
      </c>
      <c r="B2972" s="10">
        <v>45231</v>
      </c>
      <c r="C2972" s="9" t="str">
        <v>67b09f1b</v>
      </c>
      <c r="D2972" s="9" t="str">
        <f>_xlfn.XLOOKUP(C2972, Content!A:A, Content!C:C, "NONE")</f>
        <v>English</v>
      </c>
      <c r="E2972" s="9" t="str">
        <f>_xlfn.XLOOKUP(C2972, Content!A:A, Content!D:D, "NONE")</f>
        <v>Horror</v>
      </c>
    </row>
    <row r="2973" spans="1:5" x14ac:dyDescent="0.3">
      <c r="A2973" s="9">
        <v>10291</v>
      </c>
      <c r="B2973" s="10">
        <v>44896</v>
      </c>
      <c r="C2973" s="9" t="str">
        <v>0cbc4720</v>
      </c>
      <c r="D2973" s="9" t="str">
        <f>_xlfn.XLOOKUP(C2973, Content!A:A, Content!C:C, "NONE")</f>
        <v>Hindi</v>
      </c>
      <c r="E2973" s="9" t="str">
        <f>_xlfn.XLOOKUP(C2973, Content!A:A, Content!D:D, "NONE")</f>
        <v>Sci-Fi</v>
      </c>
    </row>
    <row r="2974" spans="1:5" x14ac:dyDescent="0.3">
      <c r="A2974" s="9">
        <v>10291</v>
      </c>
      <c r="B2974" s="10">
        <v>45017</v>
      </c>
      <c r="C2974" s="9" t="str">
        <v>af4e0c6c</v>
      </c>
      <c r="D2974" s="9" t="str">
        <f>_xlfn.XLOOKUP(C2974, Content!A:A, Content!C:C, "NONE")</f>
        <v>Tamil</v>
      </c>
      <c r="E2974" s="9" t="str">
        <f>_xlfn.XLOOKUP(C2974, Content!A:A, Content!D:D, "NONE")</f>
        <v>Drama</v>
      </c>
    </row>
    <row r="2975" spans="1:5" x14ac:dyDescent="0.3">
      <c r="A2975" s="9">
        <v>10291</v>
      </c>
      <c r="B2975" s="10">
        <v>45505</v>
      </c>
      <c r="C2975" s="9" t="str">
        <v>566c44a8</v>
      </c>
      <c r="D2975" s="9" t="str">
        <f>_xlfn.XLOOKUP(C2975, Content!A:A, Content!C:C, "NONE")</f>
        <v>Tamil</v>
      </c>
      <c r="E2975" s="9" t="str">
        <f>_xlfn.XLOOKUP(C2975, Content!A:A, Content!D:D, "NONE")</f>
        <v>Sci-Fi</v>
      </c>
    </row>
    <row r="2976" spans="1:5" x14ac:dyDescent="0.3">
      <c r="A2976" s="9">
        <v>10291</v>
      </c>
      <c r="B2976" s="10">
        <v>45108</v>
      </c>
      <c r="C2976" s="9" t="str">
        <v>872a4423</v>
      </c>
      <c r="D2976" s="9" t="str">
        <f>_xlfn.XLOOKUP(C2976, Content!A:A, Content!C:C, "NONE")</f>
        <v>Hindi</v>
      </c>
      <c r="E2976" s="9" t="str">
        <f>_xlfn.XLOOKUP(C2976, Content!A:A, Content!D:D, "NONE")</f>
        <v>Horror</v>
      </c>
    </row>
    <row r="2977" spans="1:5" x14ac:dyDescent="0.3">
      <c r="A2977" s="9">
        <v>10291</v>
      </c>
      <c r="B2977" s="10">
        <v>44866</v>
      </c>
      <c r="C2977" s="9" t="str">
        <v>2888a95e</v>
      </c>
      <c r="D2977" s="9" t="str">
        <f>_xlfn.XLOOKUP(C2977, Content!A:A, Content!C:C, "NONE")</f>
        <v>Tamil</v>
      </c>
      <c r="E2977" s="9" t="str">
        <f>_xlfn.XLOOKUP(C2977, Content!A:A, Content!D:D, "NONE")</f>
        <v>Documentary</v>
      </c>
    </row>
    <row r="2978" spans="1:5" x14ac:dyDescent="0.3">
      <c r="A2978" s="9">
        <v>10292</v>
      </c>
      <c r="B2978" s="10">
        <v>45231</v>
      </c>
      <c r="C2978" s="9" t="str">
        <v>9452bf77</v>
      </c>
      <c r="D2978" s="9" t="str">
        <f>_xlfn.XLOOKUP(C2978, Content!A:A, Content!C:C, "NONE")</f>
        <v>English</v>
      </c>
      <c r="E2978" s="9" t="str">
        <f>_xlfn.XLOOKUP(C2978, Content!A:A, Content!D:D, "NONE")</f>
        <v>Horror</v>
      </c>
    </row>
    <row r="2979" spans="1:5" x14ac:dyDescent="0.3">
      <c r="A2979" s="9">
        <v>10292</v>
      </c>
      <c r="B2979" s="10">
        <v>45017</v>
      </c>
      <c r="C2979" s="9" t="str">
        <v>7fb18db3</v>
      </c>
      <c r="D2979" s="9" t="str">
        <f>_xlfn.XLOOKUP(C2979, Content!A:A, Content!C:C, "NONE")</f>
        <v>Hindi</v>
      </c>
      <c r="E2979" s="9" t="str">
        <f>_xlfn.XLOOKUP(C2979, Content!A:A, Content!D:D, "NONE")</f>
        <v>Thriller</v>
      </c>
    </row>
    <row r="2980" spans="1:5" x14ac:dyDescent="0.3">
      <c r="A2980" s="9">
        <v>10292</v>
      </c>
      <c r="B2980" s="10">
        <v>44682</v>
      </c>
      <c r="C2980" s="9" t="str">
        <v>1b7fe76a</v>
      </c>
      <c r="D2980" s="9" t="str">
        <f>_xlfn.XLOOKUP(C2980, Content!A:A, Content!C:C, "NONE")</f>
        <v>Kannada</v>
      </c>
      <c r="E2980" s="9" t="str">
        <f>_xlfn.XLOOKUP(C2980, Content!A:A, Content!D:D, "NONE")</f>
        <v>Thriller</v>
      </c>
    </row>
    <row r="2981" spans="1:5" x14ac:dyDescent="0.3">
      <c r="A2981" s="9">
        <v>10292</v>
      </c>
      <c r="B2981" s="10">
        <v>45444</v>
      </c>
      <c r="C2981" s="9" t="str">
        <v>fa1a76a3</v>
      </c>
      <c r="D2981" s="9" t="str">
        <f>_xlfn.XLOOKUP(C2981, Content!A:A, Content!C:C, "NONE")</f>
        <v>Tamil</v>
      </c>
      <c r="E2981" s="9" t="str">
        <f>_xlfn.XLOOKUP(C2981, Content!A:A, Content!D:D, "NONE")</f>
        <v>Action</v>
      </c>
    </row>
    <row r="2982" spans="1:5" x14ac:dyDescent="0.3">
      <c r="A2982" s="9">
        <v>10292</v>
      </c>
      <c r="B2982" s="10">
        <v>45597</v>
      </c>
      <c r="C2982" s="9" t="str">
        <v>8ab4abc6</v>
      </c>
      <c r="D2982" s="9" t="str">
        <f>_xlfn.XLOOKUP(C2982, Content!A:A, Content!C:C, "NONE")</f>
        <v>Kannada</v>
      </c>
      <c r="E2982" s="9" t="str">
        <f>_xlfn.XLOOKUP(C2982, Content!A:A, Content!D:D, "NONE")</f>
        <v>Drama</v>
      </c>
    </row>
    <row r="2983" spans="1:5" x14ac:dyDescent="0.3">
      <c r="A2983" s="9">
        <v>10293</v>
      </c>
      <c r="B2983" s="10">
        <v>45536</v>
      </c>
      <c r="C2983" s="9" t="str">
        <v>6148f50b</v>
      </c>
      <c r="D2983" s="9" t="str">
        <f>_xlfn.XLOOKUP(C2983, Content!A:A, Content!C:C, "NONE")</f>
        <v>Tamil</v>
      </c>
      <c r="E2983" s="9" t="str">
        <f>_xlfn.XLOOKUP(C2983, Content!A:A, Content!D:D, "NONE")</f>
        <v>Comedy</v>
      </c>
    </row>
    <row r="2984" spans="1:5" x14ac:dyDescent="0.3">
      <c r="A2984" s="9">
        <v>10293</v>
      </c>
      <c r="B2984" s="10">
        <v>45413</v>
      </c>
      <c r="C2984" s="9" t="str">
        <v>d6e6f4af</v>
      </c>
      <c r="D2984" s="9" t="str">
        <f>_xlfn.XLOOKUP(C2984, Content!A:A, Content!C:C, "NONE")</f>
        <v>Malayalam</v>
      </c>
      <c r="E2984" s="9" t="str">
        <f>_xlfn.XLOOKUP(C2984, Content!A:A, Content!D:D, "NONE")</f>
        <v>Action</v>
      </c>
    </row>
    <row r="2985" spans="1:5" x14ac:dyDescent="0.3">
      <c r="A2985" s="9">
        <v>10293</v>
      </c>
      <c r="B2985" s="10">
        <v>44652</v>
      </c>
      <c r="C2985" s="9" t="str">
        <v>607da286</v>
      </c>
      <c r="D2985" s="9" t="str">
        <f>_xlfn.XLOOKUP(C2985, Content!A:A, Content!C:C, "NONE")</f>
        <v>Kannada</v>
      </c>
      <c r="E2985" s="9" t="str">
        <f>_xlfn.XLOOKUP(C2985, Content!A:A, Content!D:D, "NONE")</f>
        <v>Drama</v>
      </c>
    </row>
    <row r="2986" spans="1:5" x14ac:dyDescent="0.3">
      <c r="A2986" s="9">
        <v>10293</v>
      </c>
      <c r="B2986" s="10">
        <v>45444</v>
      </c>
      <c r="C2986" s="9" t="str">
        <v>f82d44ce</v>
      </c>
      <c r="D2986" s="9" t="str">
        <f>_xlfn.XLOOKUP(C2986, Content!A:A, Content!C:C, "NONE")</f>
        <v>Telugu</v>
      </c>
      <c r="E2986" s="9" t="str">
        <f>_xlfn.XLOOKUP(C2986, Content!A:A, Content!D:D, "NONE")</f>
        <v>Sci-Fi</v>
      </c>
    </row>
    <row r="2987" spans="1:5" x14ac:dyDescent="0.3">
      <c r="A2987" s="9">
        <v>10293</v>
      </c>
      <c r="B2987" s="10">
        <v>44958</v>
      </c>
      <c r="C2987" s="9" t="str">
        <v>3abe3a47</v>
      </c>
      <c r="D2987" s="9" t="str">
        <f>_xlfn.XLOOKUP(C2987, Content!A:A, Content!C:C, "NONE")</f>
        <v>English</v>
      </c>
      <c r="E2987" s="9" t="str">
        <f>_xlfn.XLOOKUP(C2987, Content!A:A, Content!D:D, "NONE")</f>
        <v>Romance</v>
      </c>
    </row>
    <row r="2988" spans="1:5" x14ac:dyDescent="0.3">
      <c r="A2988" s="9">
        <v>10293</v>
      </c>
      <c r="B2988" s="10">
        <v>45108</v>
      </c>
      <c r="C2988" s="9" t="str">
        <v>586db896</v>
      </c>
      <c r="D2988" s="9" t="str">
        <f>_xlfn.XLOOKUP(C2988, Content!A:A, Content!C:C, "NONE")</f>
        <v>Tamil</v>
      </c>
      <c r="E2988" s="9" t="str">
        <f>_xlfn.XLOOKUP(C2988, Content!A:A, Content!D:D, "NONE")</f>
        <v>Sci-Fi</v>
      </c>
    </row>
    <row r="2989" spans="1:5" x14ac:dyDescent="0.3">
      <c r="A2989" s="9">
        <v>10293</v>
      </c>
      <c r="B2989" s="10">
        <v>45139</v>
      </c>
      <c r="C2989" s="9" t="str">
        <v>c5c4fdf9</v>
      </c>
      <c r="D2989" s="9" t="str">
        <f>_xlfn.XLOOKUP(C2989, Content!A:A, Content!C:C, "NONE")</f>
        <v>Telugu</v>
      </c>
      <c r="E2989" s="9" t="str">
        <f>_xlfn.XLOOKUP(C2989, Content!A:A, Content!D:D, "NONE")</f>
        <v>Sci-Fi</v>
      </c>
    </row>
    <row r="2990" spans="1:5" x14ac:dyDescent="0.3">
      <c r="A2990" s="9">
        <v>10293</v>
      </c>
      <c r="B2990" s="10">
        <v>44958</v>
      </c>
      <c r="C2990" s="9" t="str">
        <v>b72e97f6</v>
      </c>
      <c r="D2990" s="9" t="str">
        <f>_xlfn.XLOOKUP(C2990, Content!A:A, Content!C:C, "NONE")</f>
        <v>Hindi</v>
      </c>
      <c r="E2990" s="9" t="str">
        <f>_xlfn.XLOOKUP(C2990, Content!A:A, Content!D:D, "NONE")</f>
        <v>Action</v>
      </c>
    </row>
    <row r="2991" spans="1:5" x14ac:dyDescent="0.3">
      <c r="A2991" s="9">
        <v>10293</v>
      </c>
      <c r="B2991" s="10">
        <v>45597</v>
      </c>
      <c r="C2991" s="9" t="str">
        <v>fcc640cb</v>
      </c>
      <c r="D2991" s="9" t="str">
        <f>_xlfn.XLOOKUP(C2991, Content!A:A, Content!C:C, "NONE")</f>
        <v>English</v>
      </c>
      <c r="E2991" s="9" t="str">
        <f>_xlfn.XLOOKUP(C2991, Content!A:A, Content!D:D, "NONE")</f>
        <v>Thriller</v>
      </c>
    </row>
    <row r="2992" spans="1:5" x14ac:dyDescent="0.3">
      <c r="A2992" s="9">
        <v>10293</v>
      </c>
      <c r="B2992" s="10">
        <v>44958</v>
      </c>
      <c r="C2992" s="9" t="str">
        <v>1b7fe76a</v>
      </c>
      <c r="D2992" s="9" t="str">
        <f>_xlfn.XLOOKUP(C2992, Content!A:A, Content!C:C, "NONE")</f>
        <v>Kannada</v>
      </c>
      <c r="E2992" s="9" t="str">
        <f>_xlfn.XLOOKUP(C2992, Content!A:A, Content!D:D, "NONE")</f>
        <v>Thriller</v>
      </c>
    </row>
    <row r="2993" spans="1:5" x14ac:dyDescent="0.3">
      <c r="A2993" s="9">
        <v>10293</v>
      </c>
      <c r="B2993" s="10">
        <v>45566</v>
      </c>
      <c r="C2993" s="9" t="str">
        <v>f72d44e6</v>
      </c>
      <c r="D2993" s="9" t="str">
        <f>_xlfn.XLOOKUP(C2993, Content!A:A, Content!C:C, "NONE")</f>
        <v>Malayalam</v>
      </c>
      <c r="E2993" s="9" t="str">
        <f>_xlfn.XLOOKUP(C2993, Content!A:A, Content!D:D, "NONE")</f>
        <v>Horror</v>
      </c>
    </row>
    <row r="2994" spans="1:5" x14ac:dyDescent="0.3">
      <c r="A2994" s="9">
        <v>10293</v>
      </c>
      <c r="B2994" s="10">
        <v>45597</v>
      </c>
      <c r="C2994" s="9" t="str">
        <v>9c8c4c67</v>
      </c>
      <c r="D2994" s="9" t="str">
        <f>_xlfn.XLOOKUP(C2994, Content!A:A, Content!C:C, "NONE")</f>
        <v>English</v>
      </c>
      <c r="E2994" s="9" t="str">
        <f>_xlfn.XLOOKUP(C2994, Content!A:A, Content!D:D, "NONE")</f>
        <v>Horror</v>
      </c>
    </row>
    <row r="2995" spans="1:5" x14ac:dyDescent="0.3">
      <c r="A2995" s="9">
        <v>10293</v>
      </c>
      <c r="B2995" s="10">
        <v>45474</v>
      </c>
      <c r="C2995" s="9" t="str">
        <v>67b09f1b</v>
      </c>
      <c r="D2995" s="9" t="str">
        <f>_xlfn.XLOOKUP(C2995, Content!A:A, Content!C:C, "NONE")</f>
        <v>English</v>
      </c>
      <c r="E2995" s="9" t="str">
        <f>_xlfn.XLOOKUP(C2995, Content!A:A, Content!D:D, "NONE")</f>
        <v>Horror</v>
      </c>
    </row>
    <row r="2996" spans="1:5" x14ac:dyDescent="0.3">
      <c r="A2996" s="9">
        <v>10293</v>
      </c>
      <c r="B2996" s="10">
        <v>45627</v>
      </c>
      <c r="C2996" s="9" t="str">
        <v>4130ea10</v>
      </c>
      <c r="D2996" s="9" t="str">
        <f>_xlfn.XLOOKUP(C2996, Content!A:A, Content!C:C, "NONE")</f>
        <v>Kannada</v>
      </c>
      <c r="E2996" s="9" t="str">
        <f>_xlfn.XLOOKUP(C2996, Content!A:A, Content!D:D, "NONE")</f>
        <v>Horror</v>
      </c>
    </row>
    <row r="2997" spans="1:5" x14ac:dyDescent="0.3">
      <c r="A2997" s="9">
        <v>10293</v>
      </c>
      <c r="B2997" s="10">
        <v>44896</v>
      </c>
      <c r="C2997" s="9" t="str">
        <v>f6d69d19</v>
      </c>
      <c r="D2997" s="9" t="str">
        <f>_xlfn.XLOOKUP(C2997, Content!A:A, Content!C:C, "NONE")</f>
        <v>English</v>
      </c>
      <c r="E2997" s="9" t="str">
        <f>_xlfn.XLOOKUP(C2997, Content!A:A, Content!D:D, "NONE")</f>
        <v>Comedy</v>
      </c>
    </row>
    <row r="2998" spans="1:5" x14ac:dyDescent="0.3">
      <c r="A2998" s="9">
        <v>10294</v>
      </c>
      <c r="B2998" s="10">
        <v>45078</v>
      </c>
      <c r="C2998" s="9" t="str">
        <v>459528e0</v>
      </c>
      <c r="D2998" s="9" t="str">
        <f>_xlfn.XLOOKUP(C2998, Content!A:A, Content!C:C, "NONE")</f>
        <v>English</v>
      </c>
      <c r="E2998" s="9" t="str">
        <f>_xlfn.XLOOKUP(C2998, Content!A:A, Content!D:D, "NONE")</f>
        <v>Documentary</v>
      </c>
    </row>
    <row r="2999" spans="1:5" x14ac:dyDescent="0.3">
      <c r="A2999" s="9">
        <v>10294</v>
      </c>
      <c r="B2999" s="10">
        <v>45292</v>
      </c>
      <c r="C2999" s="9" t="str">
        <v>6148f50b</v>
      </c>
      <c r="D2999" s="9" t="str">
        <f>_xlfn.XLOOKUP(C2999, Content!A:A, Content!C:C, "NONE")</f>
        <v>Tamil</v>
      </c>
      <c r="E2999" s="9" t="str">
        <f>_xlfn.XLOOKUP(C2999, Content!A:A, Content!D:D, "NONE")</f>
        <v>Comedy</v>
      </c>
    </row>
    <row r="3000" spans="1:5" x14ac:dyDescent="0.3">
      <c r="A3000" s="9">
        <v>10294</v>
      </c>
      <c r="B3000" s="10">
        <v>44986</v>
      </c>
      <c r="C3000" s="9" t="str">
        <v>8ce0be18</v>
      </c>
      <c r="D3000" s="9" t="str">
        <f>_xlfn.XLOOKUP(C3000, Content!A:A, Content!C:C, "NONE")</f>
        <v>Telugu</v>
      </c>
      <c r="E3000" s="9" t="str">
        <f>_xlfn.XLOOKUP(C3000, Content!A:A, Content!D:D, "NONE")</f>
        <v>Horror</v>
      </c>
    </row>
    <row r="3001" spans="1:5" x14ac:dyDescent="0.3">
      <c r="A3001" s="9">
        <v>10294</v>
      </c>
      <c r="B3001" s="10">
        <v>45383</v>
      </c>
      <c r="C3001" s="9" t="str">
        <v>ed012678</v>
      </c>
      <c r="D3001" s="9" t="str">
        <f>_xlfn.XLOOKUP(C3001, Content!A:A, Content!C:C, "NONE")</f>
        <v>Telugu</v>
      </c>
      <c r="E3001" s="9" t="str">
        <f>_xlfn.XLOOKUP(C3001, Content!A:A, Content!D:D, "NONE")</f>
        <v>Thriller</v>
      </c>
    </row>
    <row r="3002" spans="1:5" x14ac:dyDescent="0.3">
      <c r="A3002" s="9">
        <v>10294</v>
      </c>
      <c r="B3002" s="10">
        <v>44621</v>
      </c>
      <c r="C3002" s="9" t="str">
        <v>b49e8b74</v>
      </c>
      <c r="D3002" s="9" t="str">
        <f>_xlfn.XLOOKUP(C3002, Content!A:A, Content!C:C, "NONE")</f>
        <v>English</v>
      </c>
      <c r="E3002" s="9" t="str">
        <f>_xlfn.XLOOKUP(C3002, Content!A:A, Content!D:D, "NONE")</f>
        <v>Thriller</v>
      </c>
    </row>
    <row r="3003" spans="1:5" x14ac:dyDescent="0.3">
      <c r="A3003" s="9">
        <v>10294</v>
      </c>
      <c r="B3003" s="10">
        <v>44593</v>
      </c>
      <c r="C3003" s="9" t="str">
        <v>10101146</v>
      </c>
      <c r="D3003" s="9" t="str">
        <f>_xlfn.XLOOKUP(C3003, Content!A:A, Content!C:C, "NONE")</f>
        <v>Telugu</v>
      </c>
      <c r="E3003" s="9" t="str">
        <f>_xlfn.XLOOKUP(C3003, Content!A:A, Content!D:D, "NONE")</f>
        <v>Comedy</v>
      </c>
    </row>
    <row r="3004" spans="1:5" x14ac:dyDescent="0.3">
      <c r="A3004" s="9">
        <v>10294</v>
      </c>
      <c r="B3004" s="10">
        <v>44866</v>
      </c>
      <c r="C3004" s="9" t="str">
        <v>fc3255a1</v>
      </c>
      <c r="D3004" s="9" t="str">
        <f>_xlfn.XLOOKUP(C3004, Content!A:A, Content!C:C, "NONE")</f>
        <v>English</v>
      </c>
      <c r="E3004" s="9" t="str">
        <f>_xlfn.XLOOKUP(C3004, Content!A:A, Content!D:D, "NONE")</f>
        <v>Horror</v>
      </c>
    </row>
    <row r="3005" spans="1:5" x14ac:dyDescent="0.3">
      <c r="A3005" s="9">
        <v>10294</v>
      </c>
      <c r="B3005" s="10">
        <v>44866</v>
      </c>
      <c r="C3005" s="9" t="str">
        <v>67b09f1b</v>
      </c>
      <c r="D3005" s="9" t="str">
        <f>_xlfn.XLOOKUP(C3005, Content!A:A, Content!C:C, "NONE")</f>
        <v>English</v>
      </c>
      <c r="E3005" s="9" t="str">
        <f>_xlfn.XLOOKUP(C3005, Content!A:A, Content!D:D, "NONE")</f>
        <v>Horror</v>
      </c>
    </row>
    <row r="3006" spans="1:5" x14ac:dyDescent="0.3">
      <c r="A3006" s="9">
        <v>10294</v>
      </c>
      <c r="B3006" s="10">
        <v>45566</v>
      </c>
      <c r="C3006" s="9" t="str">
        <v>872a4423</v>
      </c>
      <c r="D3006" s="9" t="str">
        <f>_xlfn.XLOOKUP(C3006, Content!A:A, Content!C:C, "NONE")</f>
        <v>Hindi</v>
      </c>
      <c r="E3006" s="9" t="str">
        <f>_xlfn.XLOOKUP(C3006, Content!A:A, Content!D:D, "NONE")</f>
        <v>Horror</v>
      </c>
    </row>
    <row r="3007" spans="1:5" x14ac:dyDescent="0.3">
      <c r="A3007" s="9">
        <v>10294</v>
      </c>
      <c r="B3007" s="10">
        <v>45261</v>
      </c>
      <c r="C3007" s="9" t="str">
        <v>982b8061</v>
      </c>
      <c r="D3007" s="9" t="str">
        <f>_xlfn.XLOOKUP(C3007, Content!A:A, Content!C:C, "NONE")</f>
        <v>Malayalam</v>
      </c>
      <c r="E3007" s="9" t="str">
        <f>_xlfn.XLOOKUP(C3007, Content!A:A, Content!D:D, "NONE")</f>
        <v>Comedy</v>
      </c>
    </row>
    <row r="3008" spans="1:5" x14ac:dyDescent="0.3">
      <c r="A3008" s="9">
        <v>10294</v>
      </c>
      <c r="B3008" s="10">
        <v>45200</v>
      </c>
      <c r="C3008" s="9" t="str">
        <v>f83fb848</v>
      </c>
      <c r="D3008" s="9" t="str">
        <f>_xlfn.XLOOKUP(C3008, Content!A:A, Content!C:C, "NONE")</f>
        <v>Malayalam</v>
      </c>
      <c r="E3008" s="9" t="str">
        <f>_xlfn.XLOOKUP(C3008, Content!A:A, Content!D:D, "NONE")</f>
        <v>Sci-Fi</v>
      </c>
    </row>
    <row r="3009" spans="1:5" x14ac:dyDescent="0.3">
      <c r="A3009" s="9">
        <v>10294</v>
      </c>
      <c r="B3009" s="10">
        <v>44652</v>
      </c>
      <c r="C3009" s="9" t="str">
        <v>5b93d799</v>
      </c>
      <c r="D3009" s="9" t="str">
        <f>_xlfn.XLOOKUP(C3009, Content!A:A, Content!C:C, "NONE")</f>
        <v>English</v>
      </c>
      <c r="E3009" s="9" t="str">
        <f>_xlfn.XLOOKUP(C3009, Content!A:A, Content!D:D, "NONE")</f>
        <v>Drama</v>
      </c>
    </row>
    <row r="3010" spans="1:5" x14ac:dyDescent="0.3">
      <c r="A3010" s="9">
        <v>10294</v>
      </c>
      <c r="B3010" s="10">
        <v>45444</v>
      </c>
      <c r="C3010" s="9" t="str">
        <v>b72e97f6</v>
      </c>
      <c r="D3010" s="9" t="str">
        <f>_xlfn.XLOOKUP(C3010, Content!A:A, Content!C:C, "NONE")</f>
        <v>Hindi</v>
      </c>
      <c r="E3010" s="9" t="str">
        <f>_xlfn.XLOOKUP(C3010, Content!A:A, Content!D:D, "NONE")</f>
        <v>Action</v>
      </c>
    </row>
    <row r="3011" spans="1:5" x14ac:dyDescent="0.3">
      <c r="A3011" s="9">
        <v>10294</v>
      </c>
      <c r="B3011" s="10">
        <v>44682</v>
      </c>
      <c r="C3011" s="9" t="str">
        <v>2888a95e</v>
      </c>
      <c r="D3011" s="9" t="str">
        <f>_xlfn.XLOOKUP(C3011, Content!A:A, Content!C:C, "NONE")</f>
        <v>Tamil</v>
      </c>
      <c r="E3011" s="9" t="str">
        <f>_xlfn.XLOOKUP(C3011, Content!A:A, Content!D:D, "NONE")</f>
        <v>Documentary</v>
      </c>
    </row>
    <row r="3012" spans="1:5" x14ac:dyDescent="0.3">
      <c r="A3012" s="9">
        <v>10294</v>
      </c>
      <c r="B3012" s="10">
        <v>45444</v>
      </c>
      <c r="C3012" s="9" t="str">
        <v>2fa395f5</v>
      </c>
      <c r="D3012" s="9" t="str">
        <f>_xlfn.XLOOKUP(C3012, Content!A:A, Content!C:C, "NONE")</f>
        <v>Telugu</v>
      </c>
      <c r="E3012" s="9" t="str">
        <f>_xlfn.XLOOKUP(C3012, Content!A:A, Content!D:D, "NONE")</f>
        <v>Action</v>
      </c>
    </row>
    <row r="3013" spans="1:5" x14ac:dyDescent="0.3">
      <c r="A3013" s="9">
        <v>10295</v>
      </c>
      <c r="B3013" s="10">
        <v>45566</v>
      </c>
      <c r="C3013" s="9" t="str">
        <v>7fc77e90</v>
      </c>
      <c r="D3013" s="9" t="str">
        <f>_xlfn.XLOOKUP(C3013, Content!A:A, Content!C:C, "NONE")</f>
        <v>Malayalam</v>
      </c>
      <c r="E3013" s="9" t="str">
        <f>_xlfn.XLOOKUP(C3013, Content!A:A, Content!D:D, "NONE")</f>
        <v>Romance</v>
      </c>
    </row>
    <row r="3014" spans="1:5" x14ac:dyDescent="0.3">
      <c r="A3014" s="9">
        <v>10295</v>
      </c>
      <c r="B3014" s="10">
        <v>44958</v>
      </c>
      <c r="C3014" s="9" t="str">
        <v>6fc6d737</v>
      </c>
      <c r="D3014" s="9" t="str">
        <f>_xlfn.XLOOKUP(C3014, Content!A:A, Content!C:C, "NONE")</f>
        <v>Malayalam</v>
      </c>
      <c r="E3014" s="9" t="str">
        <f>_xlfn.XLOOKUP(C3014, Content!A:A, Content!D:D, "NONE")</f>
        <v>Comedy</v>
      </c>
    </row>
    <row r="3015" spans="1:5" x14ac:dyDescent="0.3">
      <c r="A3015" s="9">
        <v>10295</v>
      </c>
      <c r="B3015" s="10">
        <v>45383</v>
      </c>
      <c r="C3015" s="9" t="str">
        <v>5b93d799</v>
      </c>
      <c r="D3015" s="9" t="str">
        <f>_xlfn.XLOOKUP(C3015, Content!A:A, Content!C:C, "NONE")</f>
        <v>English</v>
      </c>
      <c r="E3015" s="9" t="str">
        <f>_xlfn.XLOOKUP(C3015, Content!A:A, Content!D:D, "NONE")</f>
        <v>Drama</v>
      </c>
    </row>
    <row r="3016" spans="1:5" x14ac:dyDescent="0.3">
      <c r="A3016" s="9">
        <v>10295</v>
      </c>
      <c r="B3016" s="10">
        <v>45505</v>
      </c>
      <c r="C3016" s="9" t="str">
        <v>921da29a</v>
      </c>
      <c r="D3016" s="9" t="str">
        <f>_xlfn.XLOOKUP(C3016, Content!A:A, Content!C:C, "NONE")</f>
        <v>English</v>
      </c>
      <c r="E3016" s="9" t="str">
        <f>_xlfn.XLOOKUP(C3016, Content!A:A, Content!D:D, "NONE")</f>
        <v>Horror</v>
      </c>
    </row>
    <row r="3017" spans="1:5" x14ac:dyDescent="0.3">
      <c r="A3017" s="9">
        <v>10295</v>
      </c>
      <c r="B3017" s="10">
        <v>44562</v>
      </c>
      <c r="C3017" s="9" t="str">
        <v>7e543bc4</v>
      </c>
      <c r="D3017" s="9" t="str">
        <f>_xlfn.XLOOKUP(C3017, Content!A:A, Content!C:C, "NONE")</f>
        <v>Malayalam</v>
      </c>
      <c r="E3017" s="9" t="str">
        <f>_xlfn.XLOOKUP(C3017, Content!A:A, Content!D:D, "NONE")</f>
        <v>Drama</v>
      </c>
    </row>
    <row r="3018" spans="1:5" x14ac:dyDescent="0.3">
      <c r="A3018" s="9">
        <v>10295</v>
      </c>
      <c r="B3018" s="10">
        <v>44866</v>
      </c>
      <c r="C3018" s="9" t="str">
        <v>6cec19a5</v>
      </c>
      <c r="D3018" s="9" t="str">
        <f>_xlfn.XLOOKUP(C3018, Content!A:A, Content!C:C, "NONE")</f>
        <v>Malayalam</v>
      </c>
      <c r="E3018" s="9" t="str">
        <f>_xlfn.XLOOKUP(C3018, Content!A:A, Content!D:D, "NONE")</f>
        <v>Drama</v>
      </c>
    </row>
    <row r="3019" spans="1:5" x14ac:dyDescent="0.3">
      <c r="A3019" s="9">
        <v>10296</v>
      </c>
      <c r="B3019" s="10">
        <v>45170</v>
      </c>
      <c r="C3019" s="9" t="str">
        <v>ae026103</v>
      </c>
      <c r="D3019" s="9" t="str">
        <f>_xlfn.XLOOKUP(C3019, Content!A:A, Content!C:C, "NONE")</f>
        <v>Kannada</v>
      </c>
      <c r="E3019" s="9" t="str">
        <f>_xlfn.XLOOKUP(C3019, Content!A:A, Content!D:D, "NONE")</f>
        <v>Comedy</v>
      </c>
    </row>
    <row r="3020" spans="1:5" x14ac:dyDescent="0.3">
      <c r="A3020" s="9">
        <v>10296</v>
      </c>
      <c r="B3020" s="10">
        <v>45170</v>
      </c>
      <c r="C3020" s="9" t="str">
        <v>0cbc4720</v>
      </c>
      <c r="D3020" s="9" t="str">
        <f>_xlfn.XLOOKUP(C3020, Content!A:A, Content!C:C, "NONE")</f>
        <v>Hindi</v>
      </c>
      <c r="E3020" s="9" t="str">
        <f>_xlfn.XLOOKUP(C3020, Content!A:A, Content!D:D, "NONE")</f>
        <v>Sci-Fi</v>
      </c>
    </row>
    <row r="3021" spans="1:5" x14ac:dyDescent="0.3">
      <c r="A3021" s="9">
        <v>10296</v>
      </c>
      <c r="B3021" s="10">
        <v>44774</v>
      </c>
      <c r="C3021" s="9" t="str">
        <v>5b93d799</v>
      </c>
      <c r="D3021" s="9" t="str">
        <f>_xlfn.XLOOKUP(C3021, Content!A:A, Content!C:C, "NONE")</f>
        <v>English</v>
      </c>
      <c r="E3021" s="9" t="str">
        <f>_xlfn.XLOOKUP(C3021, Content!A:A, Content!D:D, "NONE")</f>
        <v>Drama</v>
      </c>
    </row>
    <row r="3022" spans="1:5" x14ac:dyDescent="0.3">
      <c r="A3022" s="9">
        <v>10296</v>
      </c>
      <c r="B3022" s="10">
        <v>45017</v>
      </c>
      <c r="C3022" s="9" t="str">
        <v>3abe3a47</v>
      </c>
      <c r="D3022" s="9" t="str">
        <f>_xlfn.XLOOKUP(C3022, Content!A:A, Content!C:C, "NONE")</f>
        <v>English</v>
      </c>
      <c r="E3022" s="9" t="str">
        <f>_xlfn.XLOOKUP(C3022, Content!A:A, Content!D:D, "NONE")</f>
        <v>Romance</v>
      </c>
    </row>
    <row r="3023" spans="1:5" x14ac:dyDescent="0.3">
      <c r="A3023" s="9">
        <v>10296</v>
      </c>
      <c r="B3023" s="10">
        <v>44805</v>
      </c>
      <c r="C3023" s="9" t="str">
        <v>6fc6d737</v>
      </c>
      <c r="D3023" s="9" t="str">
        <f>_xlfn.XLOOKUP(C3023, Content!A:A, Content!C:C, "NONE")</f>
        <v>Malayalam</v>
      </c>
      <c r="E3023" s="9" t="str">
        <f>_xlfn.XLOOKUP(C3023, Content!A:A, Content!D:D, "NONE")</f>
        <v>Comedy</v>
      </c>
    </row>
    <row r="3024" spans="1:5" x14ac:dyDescent="0.3">
      <c r="A3024" s="9">
        <v>10296</v>
      </c>
      <c r="B3024" s="10">
        <v>44621</v>
      </c>
      <c r="C3024" s="9" t="str">
        <v>ed012678</v>
      </c>
      <c r="D3024" s="9" t="str">
        <f>_xlfn.XLOOKUP(C3024, Content!A:A, Content!C:C, "NONE")</f>
        <v>Telugu</v>
      </c>
      <c r="E3024" s="9" t="str">
        <f>_xlfn.XLOOKUP(C3024, Content!A:A, Content!D:D, "NONE")</f>
        <v>Thriller</v>
      </c>
    </row>
    <row r="3025" spans="1:5" x14ac:dyDescent="0.3">
      <c r="A3025" s="9">
        <v>10296</v>
      </c>
      <c r="B3025" s="10">
        <v>45536</v>
      </c>
      <c r="C3025" s="9" t="str">
        <v>e9c2f251</v>
      </c>
      <c r="D3025" s="9" t="str">
        <f>_xlfn.XLOOKUP(C3025, Content!A:A, Content!C:C, "NONE")</f>
        <v>Telugu</v>
      </c>
      <c r="E3025" s="9" t="str">
        <f>_xlfn.XLOOKUP(C3025, Content!A:A, Content!D:D, "NONE")</f>
        <v>Sci-Fi</v>
      </c>
    </row>
    <row r="3026" spans="1:5" x14ac:dyDescent="0.3">
      <c r="A3026" s="9">
        <v>10296</v>
      </c>
      <c r="B3026" s="10">
        <v>44805</v>
      </c>
      <c r="C3026" s="9" t="str">
        <v>39c8c16a</v>
      </c>
      <c r="D3026" s="9" t="str">
        <f>_xlfn.XLOOKUP(C3026, Content!A:A, Content!C:C, "NONE")</f>
        <v>Malayalam</v>
      </c>
      <c r="E3026" s="9" t="str">
        <f>_xlfn.XLOOKUP(C3026, Content!A:A, Content!D:D, "NONE")</f>
        <v>Drama</v>
      </c>
    </row>
    <row r="3027" spans="1:5" x14ac:dyDescent="0.3">
      <c r="A3027" s="9">
        <v>10296</v>
      </c>
      <c r="B3027" s="10">
        <v>45323</v>
      </c>
      <c r="C3027" s="9" t="str">
        <v>4cfd0dd8</v>
      </c>
      <c r="D3027" s="9" t="str">
        <f>_xlfn.XLOOKUP(C3027, Content!A:A, Content!C:C, "NONE")</f>
        <v>Kannada</v>
      </c>
      <c r="E3027" s="9" t="str">
        <f>_xlfn.XLOOKUP(C3027, Content!A:A, Content!D:D, "NONE")</f>
        <v>Documentary</v>
      </c>
    </row>
    <row r="3028" spans="1:5" x14ac:dyDescent="0.3">
      <c r="A3028" s="9">
        <v>10296</v>
      </c>
      <c r="B3028" s="10">
        <v>45323</v>
      </c>
      <c r="C3028" s="9" t="str">
        <v>2f9c6d63</v>
      </c>
      <c r="D3028" s="9" t="str">
        <f>_xlfn.XLOOKUP(C3028, Content!A:A, Content!C:C, "NONE")</f>
        <v>Tamil</v>
      </c>
      <c r="E3028" s="9" t="str">
        <f>_xlfn.XLOOKUP(C3028, Content!A:A, Content!D:D, "NONE")</f>
        <v>Sci-Fi</v>
      </c>
    </row>
    <row r="3029" spans="1:5" x14ac:dyDescent="0.3">
      <c r="A3029" s="9">
        <v>10297</v>
      </c>
      <c r="B3029" s="10">
        <v>44652</v>
      </c>
      <c r="C3029" s="9" t="str">
        <v>10101146</v>
      </c>
      <c r="D3029" s="9" t="str">
        <f>_xlfn.XLOOKUP(C3029, Content!A:A, Content!C:C, "NONE")</f>
        <v>Telugu</v>
      </c>
      <c r="E3029" s="9" t="str">
        <f>_xlfn.XLOOKUP(C3029, Content!A:A, Content!D:D, "NONE")</f>
        <v>Comedy</v>
      </c>
    </row>
    <row r="3030" spans="1:5" x14ac:dyDescent="0.3">
      <c r="A3030" s="9">
        <v>10297</v>
      </c>
      <c r="B3030" s="10">
        <v>45261</v>
      </c>
      <c r="C3030" s="9" t="str">
        <v>5988d89d</v>
      </c>
      <c r="D3030" s="9" t="str">
        <f>_xlfn.XLOOKUP(C3030, Content!A:A, Content!C:C, "NONE")</f>
        <v>Hindi</v>
      </c>
      <c r="E3030" s="9" t="str">
        <f>_xlfn.XLOOKUP(C3030, Content!A:A, Content!D:D, "NONE")</f>
        <v>Sci-Fi</v>
      </c>
    </row>
    <row r="3031" spans="1:5" x14ac:dyDescent="0.3">
      <c r="A3031" s="9">
        <v>10297</v>
      </c>
      <c r="B3031" s="10">
        <v>45200</v>
      </c>
      <c r="C3031" s="9" t="str">
        <v>fda707e0</v>
      </c>
      <c r="D3031" s="9" t="str">
        <f>_xlfn.XLOOKUP(C3031, Content!A:A, Content!C:C, "NONE")</f>
        <v>Tamil</v>
      </c>
      <c r="E3031" s="9" t="str">
        <f>_xlfn.XLOOKUP(C3031, Content!A:A, Content!D:D, "NONE")</f>
        <v>Documentary</v>
      </c>
    </row>
    <row r="3032" spans="1:5" x14ac:dyDescent="0.3">
      <c r="A3032" s="9">
        <v>10297</v>
      </c>
      <c r="B3032" s="10">
        <v>44896</v>
      </c>
      <c r="C3032" s="9" t="str">
        <v>4130ea10</v>
      </c>
      <c r="D3032" s="9" t="str">
        <f>_xlfn.XLOOKUP(C3032, Content!A:A, Content!C:C, "NONE")</f>
        <v>Kannada</v>
      </c>
      <c r="E3032" s="9" t="str">
        <f>_xlfn.XLOOKUP(C3032, Content!A:A, Content!D:D, "NONE")</f>
        <v>Horror</v>
      </c>
    </row>
    <row r="3033" spans="1:5" x14ac:dyDescent="0.3">
      <c r="A3033" s="9">
        <v>10297</v>
      </c>
      <c r="B3033" s="10">
        <v>45108</v>
      </c>
      <c r="C3033" s="9" t="str">
        <v>872a4423</v>
      </c>
      <c r="D3033" s="9" t="str">
        <f>_xlfn.XLOOKUP(C3033, Content!A:A, Content!C:C, "NONE")</f>
        <v>Hindi</v>
      </c>
      <c r="E3033" s="9" t="str">
        <f>_xlfn.XLOOKUP(C3033, Content!A:A, Content!D:D, "NONE")</f>
        <v>Horror</v>
      </c>
    </row>
    <row r="3034" spans="1:5" x14ac:dyDescent="0.3">
      <c r="A3034" s="9">
        <v>10297</v>
      </c>
      <c r="B3034" s="10">
        <v>44805</v>
      </c>
      <c r="C3034" s="9" t="str">
        <v>9544ce3b</v>
      </c>
      <c r="D3034" s="9" t="str">
        <f>_xlfn.XLOOKUP(C3034, Content!A:A, Content!C:C, "NONE")</f>
        <v>English</v>
      </c>
      <c r="E3034" s="9" t="str">
        <f>_xlfn.XLOOKUP(C3034, Content!A:A, Content!D:D, "NONE")</f>
        <v>Horror</v>
      </c>
    </row>
    <row r="3035" spans="1:5" x14ac:dyDescent="0.3">
      <c r="A3035" s="9">
        <v>10297</v>
      </c>
      <c r="B3035" s="10">
        <v>45444</v>
      </c>
      <c r="C3035" s="9" t="str">
        <v>6fc6d737</v>
      </c>
      <c r="D3035" s="9" t="str">
        <f>_xlfn.XLOOKUP(C3035, Content!A:A, Content!C:C, "NONE")</f>
        <v>Malayalam</v>
      </c>
      <c r="E3035" s="9" t="str">
        <f>_xlfn.XLOOKUP(C3035, Content!A:A, Content!D:D, "NONE")</f>
        <v>Comedy</v>
      </c>
    </row>
    <row r="3036" spans="1:5" x14ac:dyDescent="0.3">
      <c r="A3036" s="9">
        <v>10297</v>
      </c>
      <c r="B3036" s="10">
        <v>45292</v>
      </c>
      <c r="C3036" s="9" t="str">
        <v>f83fb848</v>
      </c>
      <c r="D3036" s="9" t="str">
        <f>_xlfn.XLOOKUP(C3036, Content!A:A, Content!C:C, "NONE")</f>
        <v>Malayalam</v>
      </c>
      <c r="E3036" s="9" t="str">
        <f>_xlfn.XLOOKUP(C3036, Content!A:A, Content!D:D, "NONE")</f>
        <v>Sci-Fi</v>
      </c>
    </row>
    <row r="3037" spans="1:5" x14ac:dyDescent="0.3">
      <c r="A3037" s="9">
        <v>10297</v>
      </c>
      <c r="B3037" s="10">
        <v>44896</v>
      </c>
      <c r="C3037" s="9" t="str">
        <v>40fb817f</v>
      </c>
      <c r="D3037" s="9" t="str">
        <f>_xlfn.XLOOKUP(C3037, Content!A:A, Content!C:C, "NONE")</f>
        <v>Kannada</v>
      </c>
      <c r="E3037" s="9" t="str">
        <f>_xlfn.XLOOKUP(C3037, Content!A:A, Content!D:D, "NONE")</f>
        <v>Thriller</v>
      </c>
    </row>
    <row r="3038" spans="1:5" x14ac:dyDescent="0.3">
      <c r="A3038" s="9">
        <v>10297</v>
      </c>
      <c r="B3038" s="10">
        <v>44682</v>
      </c>
      <c r="C3038" s="9" t="str">
        <v>c9f9dfdb</v>
      </c>
      <c r="D3038" s="9" t="str">
        <f>_xlfn.XLOOKUP(C3038, Content!A:A, Content!C:C, "NONE")</f>
        <v>Kannada</v>
      </c>
      <c r="E3038" s="9" t="str">
        <f>_xlfn.XLOOKUP(C3038, Content!A:A, Content!D:D, "NONE")</f>
        <v>Horror</v>
      </c>
    </row>
    <row r="3039" spans="1:5" x14ac:dyDescent="0.3">
      <c r="A3039" s="9">
        <v>10298</v>
      </c>
      <c r="B3039" s="10">
        <v>44927</v>
      </c>
      <c r="C3039" s="9" t="str">
        <v>6148f50b</v>
      </c>
      <c r="D3039" s="9" t="str">
        <f>_xlfn.XLOOKUP(C3039, Content!A:A, Content!C:C, "NONE")</f>
        <v>Tamil</v>
      </c>
      <c r="E3039" s="9" t="str">
        <f>_xlfn.XLOOKUP(C3039, Content!A:A, Content!D:D, "NONE")</f>
        <v>Comedy</v>
      </c>
    </row>
    <row r="3040" spans="1:5" x14ac:dyDescent="0.3">
      <c r="A3040" s="9">
        <v>10298</v>
      </c>
      <c r="B3040" s="10">
        <v>44958</v>
      </c>
      <c r="C3040" s="9" t="str">
        <v>b06fbc58</v>
      </c>
      <c r="D3040" s="9" t="str">
        <f>_xlfn.XLOOKUP(C3040, Content!A:A, Content!C:C, "NONE")</f>
        <v>Telugu</v>
      </c>
      <c r="E3040" s="9" t="str">
        <f>_xlfn.XLOOKUP(C3040, Content!A:A, Content!D:D, "NONE")</f>
        <v>Horror</v>
      </c>
    </row>
    <row r="3041" spans="1:5" x14ac:dyDescent="0.3">
      <c r="A3041" s="9">
        <v>10298</v>
      </c>
      <c r="B3041" s="10">
        <v>44958</v>
      </c>
      <c r="C3041" s="9" t="str">
        <v>6fc6d737</v>
      </c>
      <c r="D3041" s="9" t="str">
        <f>_xlfn.XLOOKUP(C3041, Content!A:A, Content!C:C, "NONE")</f>
        <v>Malayalam</v>
      </c>
      <c r="E3041" s="9" t="str">
        <f>_xlfn.XLOOKUP(C3041, Content!A:A, Content!D:D, "NONE")</f>
        <v>Comedy</v>
      </c>
    </row>
    <row r="3042" spans="1:5" x14ac:dyDescent="0.3">
      <c r="A3042" s="9">
        <v>10298</v>
      </c>
      <c r="B3042" s="10">
        <v>45047</v>
      </c>
      <c r="C3042" s="9" t="str">
        <v>8ab4abc6</v>
      </c>
      <c r="D3042" s="9" t="str">
        <f>_xlfn.XLOOKUP(C3042, Content!A:A, Content!C:C, "NONE")</f>
        <v>Kannada</v>
      </c>
      <c r="E3042" s="9" t="str">
        <f>_xlfn.XLOOKUP(C3042, Content!A:A, Content!D:D, "NONE")</f>
        <v>Drama</v>
      </c>
    </row>
    <row r="3043" spans="1:5" x14ac:dyDescent="0.3">
      <c r="A3043" s="9">
        <v>10298</v>
      </c>
      <c r="B3043" s="10">
        <v>45170</v>
      </c>
      <c r="C3043" s="9" t="str">
        <v>a48a202b</v>
      </c>
      <c r="D3043" s="9" t="str">
        <f>_xlfn.XLOOKUP(C3043, Content!A:A, Content!C:C, "NONE")</f>
        <v>Telugu</v>
      </c>
      <c r="E3043" s="9" t="str">
        <f>_xlfn.XLOOKUP(C3043, Content!A:A, Content!D:D, "NONE")</f>
        <v>Drama</v>
      </c>
    </row>
    <row r="3044" spans="1:5" x14ac:dyDescent="0.3">
      <c r="A3044" s="9">
        <v>10298</v>
      </c>
      <c r="B3044" s="10">
        <v>45505</v>
      </c>
      <c r="C3044" s="9" t="str">
        <v>2e190b5a</v>
      </c>
      <c r="D3044" s="9" t="str">
        <f>_xlfn.XLOOKUP(C3044, Content!A:A, Content!C:C, "NONE")</f>
        <v>Tamil</v>
      </c>
      <c r="E3044" s="9" t="str">
        <f>_xlfn.XLOOKUP(C3044, Content!A:A, Content!D:D, "NONE")</f>
        <v>Drama</v>
      </c>
    </row>
    <row r="3045" spans="1:5" x14ac:dyDescent="0.3">
      <c r="A3045" s="9">
        <v>10298</v>
      </c>
      <c r="B3045" s="10">
        <v>45536</v>
      </c>
      <c r="C3045" s="9" t="str">
        <v>c324f9b4</v>
      </c>
      <c r="D3045" s="9" t="str">
        <f>_xlfn.XLOOKUP(C3045, Content!A:A, Content!C:C, "NONE")</f>
        <v>Tamil</v>
      </c>
      <c r="E3045" s="9" t="str">
        <f>_xlfn.XLOOKUP(C3045, Content!A:A, Content!D:D, "NONE")</f>
        <v>Sci-Fi</v>
      </c>
    </row>
    <row r="3046" spans="1:5" x14ac:dyDescent="0.3">
      <c r="A3046" s="9">
        <v>10298</v>
      </c>
      <c r="B3046" s="10">
        <v>45231</v>
      </c>
      <c r="C3046" s="9" t="str">
        <v>af4e0c6c</v>
      </c>
      <c r="D3046" s="9" t="str">
        <f>_xlfn.XLOOKUP(C3046, Content!A:A, Content!C:C, "NONE")</f>
        <v>Tamil</v>
      </c>
      <c r="E3046" s="9" t="str">
        <f>_xlfn.XLOOKUP(C3046, Content!A:A, Content!D:D, "NONE")</f>
        <v>Drama</v>
      </c>
    </row>
    <row r="3047" spans="1:5" x14ac:dyDescent="0.3">
      <c r="A3047" s="9">
        <v>10298</v>
      </c>
      <c r="B3047" s="10">
        <v>45505</v>
      </c>
      <c r="C3047" s="9" t="str">
        <v>e24dee1d</v>
      </c>
      <c r="D3047" s="9" t="str">
        <f>_xlfn.XLOOKUP(C3047, Content!A:A, Content!C:C, "NONE")</f>
        <v>Telugu</v>
      </c>
      <c r="E3047" s="9" t="str">
        <f>_xlfn.XLOOKUP(C3047, Content!A:A, Content!D:D, "NONE")</f>
        <v>Documentary</v>
      </c>
    </row>
    <row r="3048" spans="1:5" x14ac:dyDescent="0.3">
      <c r="A3048" s="9">
        <v>10298</v>
      </c>
      <c r="B3048" s="10">
        <v>45383</v>
      </c>
      <c r="C3048" s="9" t="str">
        <v>e9c2f251</v>
      </c>
      <c r="D3048" s="9" t="str">
        <f>_xlfn.XLOOKUP(C3048, Content!A:A, Content!C:C, "NONE")</f>
        <v>Telugu</v>
      </c>
      <c r="E3048" s="9" t="str">
        <f>_xlfn.XLOOKUP(C3048, Content!A:A, Content!D:D, "NONE")</f>
        <v>Sci-Fi</v>
      </c>
    </row>
    <row r="3049" spans="1:5" x14ac:dyDescent="0.3">
      <c r="A3049" s="9">
        <v>10298</v>
      </c>
      <c r="B3049" s="10">
        <v>45078</v>
      </c>
      <c r="C3049" s="9" t="str">
        <v>18f2ed16</v>
      </c>
      <c r="D3049" s="9" t="str">
        <f>_xlfn.XLOOKUP(C3049, Content!A:A, Content!C:C, "NONE")</f>
        <v>Malayalam</v>
      </c>
      <c r="E3049" s="9" t="str">
        <f>_xlfn.XLOOKUP(C3049, Content!A:A, Content!D:D, "NONE")</f>
        <v>Comedy</v>
      </c>
    </row>
    <row r="3050" spans="1:5" x14ac:dyDescent="0.3">
      <c r="A3050" s="9">
        <v>10298</v>
      </c>
      <c r="B3050" s="10">
        <v>45536</v>
      </c>
      <c r="C3050" s="9" t="str">
        <v>7495495f</v>
      </c>
      <c r="D3050" s="9" t="str">
        <f>_xlfn.XLOOKUP(C3050, Content!A:A, Content!C:C, "NONE")</f>
        <v>Malayalam</v>
      </c>
      <c r="E3050" s="9" t="str">
        <f>_xlfn.XLOOKUP(C3050, Content!A:A, Content!D:D, "NONE")</f>
        <v>Horror</v>
      </c>
    </row>
    <row r="3051" spans="1:5" x14ac:dyDescent="0.3">
      <c r="A3051" s="9">
        <v>10299</v>
      </c>
      <c r="B3051" s="10">
        <v>45474</v>
      </c>
      <c r="C3051" s="9" t="str">
        <v>7fd28e87</v>
      </c>
      <c r="D3051" s="9" t="str">
        <f>_xlfn.XLOOKUP(C3051, Content!A:A, Content!C:C, "NONE")</f>
        <v>Malayalam</v>
      </c>
      <c r="E3051" s="9" t="str">
        <f>_xlfn.XLOOKUP(C3051, Content!A:A, Content!D:D, "NONE")</f>
        <v>Romance</v>
      </c>
    </row>
    <row r="3052" spans="1:5" x14ac:dyDescent="0.3">
      <c r="A3052" s="9">
        <v>10299</v>
      </c>
      <c r="B3052" s="10">
        <v>44562</v>
      </c>
      <c r="C3052" s="9" t="str">
        <v>cc9d9893</v>
      </c>
      <c r="D3052" s="9" t="str">
        <f>_xlfn.XLOOKUP(C3052, Content!A:A, Content!C:C, "NONE")</f>
        <v>Malayalam</v>
      </c>
      <c r="E3052" s="9" t="str">
        <f>_xlfn.XLOOKUP(C3052, Content!A:A, Content!D:D, "NONE")</f>
        <v>Action</v>
      </c>
    </row>
    <row r="3053" spans="1:5" x14ac:dyDescent="0.3">
      <c r="A3053" s="9">
        <v>10299</v>
      </c>
      <c r="B3053" s="10">
        <v>45536</v>
      </c>
      <c r="C3053" s="9" t="str">
        <v>75fa1246</v>
      </c>
      <c r="D3053" s="9" t="str">
        <f>_xlfn.XLOOKUP(C3053, Content!A:A, Content!C:C, "NONE")</f>
        <v>Tamil</v>
      </c>
      <c r="E3053" s="9" t="str">
        <f>_xlfn.XLOOKUP(C3053, Content!A:A, Content!D:D, "NONE")</f>
        <v>Documentary</v>
      </c>
    </row>
    <row r="3054" spans="1:5" x14ac:dyDescent="0.3">
      <c r="A3054" s="9">
        <v>10299</v>
      </c>
      <c r="B3054" s="10">
        <v>44805</v>
      </c>
      <c r="C3054" s="9" t="str">
        <v>f83fb848</v>
      </c>
      <c r="D3054" s="9" t="str">
        <f>_xlfn.XLOOKUP(C3054, Content!A:A, Content!C:C, "NONE")</f>
        <v>Malayalam</v>
      </c>
      <c r="E3054" s="9" t="str">
        <f>_xlfn.XLOOKUP(C3054, Content!A:A, Content!D:D, "NONE")</f>
        <v>Sci-Fi</v>
      </c>
    </row>
    <row r="3055" spans="1:5" x14ac:dyDescent="0.3">
      <c r="A3055" s="9">
        <v>10299</v>
      </c>
      <c r="B3055" s="10">
        <v>44682</v>
      </c>
      <c r="C3055" s="9" t="str">
        <v>10101146</v>
      </c>
      <c r="D3055" s="9" t="str">
        <f>_xlfn.XLOOKUP(C3055, Content!A:A, Content!C:C, "NONE")</f>
        <v>Telugu</v>
      </c>
      <c r="E3055" s="9" t="str">
        <f>_xlfn.XLOOKUP(C3055, Content!A:A, Content!D:D, "NONE")</f>
        <v>Comedy</v>
      </c>
    </row>
    <row r="3056" spans="1:5" x14ac:dyDescent="0.3">
      <c r="A3056" s="9">
        <v>10299</v>
      </c>
      <c r="B3056" s="10">
        <v>45231</v>
      </c>
      <c r="C3056" s="9" t="str">
        <v>ed012678</v>
      </c>
      <c r="D3056" s="9" t="str">
        <f>_xlfn.XLOOKUP(C3056, Content!A:A, Content!C:C, "NONE")</f>
        <v>Telugu</v>
      </c>
      <c r="E3056" s="9" t="str">
        <f>_xlfn.XLOOKUP(C3056, Content!A:A, Content!D:D, "NONE")</f>
        <v>Thriller</v>
      </c>
    </row>
    <row r="3057" spans="1:5" x14ac:dyDescent="0.3">
      <c r="A3057" s="9">
        <v>10299</v>
      </c>
      <c r="B3057" s="10">
        <v>45078</v>
      </c>
      <c r="C3057" s="9" t="str">
        <v>8ce0be18</v>
      </c>
      <c r="D3057" s="9" t="str">
        <f>_xlfn.XLOOKUP(C3057, Content!A:A, Content!C:C, "NONE")</f>
        <v>Telugu</v>
      </c>
      <c r="E3057" s="9" t="str">
        <f>_xlfn.XLOOKUP(C3057, Content!A:A, Content!D:D, "NONE")</f>
        <v>Horror</v>
      </c>
    </row>
    <row r="3058" spans="1:5" x14ac:dyDescent="0.3">
      <c r="A3058" s="9">
        <v>10299</v>
      </c>
      <c r="B3058" s="10">
        <v>45078</v>
      </c>
      <c r="C3058" s="9" t="str">
        <v>ef45c45f</v>
      </c>
      <c r="D3058" s="9" t="str">
        <f>_xlfn.XLOOKUP(C3058, Content!A:A, Content!C:C, "NONE")</f>
        <v>Tamil</v>
      </c>
      <c r="E3058" s="9" t="str">
        <f>_xlfn.XLOOKUP(C3058, Content!A:A, Content!D:D, "NONE")</f>
        <v>Action</v>
      </c>
    </row>
    <row r="3059" spans="1:5" x14ac:dyDescent="0.3">
      <c r="A3059" s="9">
        <v>10299</v>
      </c>
      <c r="B3059" s="10">
        <v>45261</v>
      </c>
      <c r="C3059" s="9" t="str">
        <v>459528e0</v>
      </c>
      <c r="D3059" s="9" t="str">
        <f>_xlfn.XLOOKUP(C3059, Content!A:A, Content!C:C, "NONE")</f>
        <v>English</v>
      </c>
      <c r="E3059" s="9" t="str">
        <f>_xlfn.XLOOKUP(C3059, Content!A:A, Content!D:D, "NONE")</f>
        <v>Documentary</v>
      </c>
    </row>
    <row r="3060" spans="1:5" x14ac:dyDescent="0.3">
      <c r="A3060" s="9">
        <v>10299</v>
      </c>
      <c r="B3060" s="10">
        <v>45474</v>
      </c>
      <c r="C3060" s="9" t="str">
        <v>4130ea10</v>
      </c>
      <c r="D3060" s="9" t="str">
        <f>_xlfn.XLOOKUP(C3060, Content!A:A, Content!C:C, "NONE")</f>
        <v>Kannada</v>
      </c>
      <c r="E3060" s="9" t="str">
        <f>_xlfn.XLOOKUP(C3060, Content!A:A, Content!D:D, "NONE")</f>
        <v>Horror</v>
      </c>
    </row>
    <row r="3061" spans="1:5" x14ac:dyDescent="0.3">
      <c r="A3061" s="9">
        <v>10299</v>
      </c>
      <c r="B3061" s="10">
        <v>45597</v>
      </c>
      <c r="C3061" s="9" t="str">
        <v>fa1a76a3</v>
      </c>
      <c r="D3061" s="9" t="str">
        <f>_xlfn.XLOOKUP(C3061, Content!A:A, Content!C:C, "NONE")</f>
        <v>Tamil</v>
      </c>
      <c r="E3061" s="9" t="str">
        <f>_xlfn.XLOOKUP(C3061, Content!A:A, Content!D:D, "NONE")</f>
        <v>Action</v>
      </c>
    </row>
    <row r="3062" spans="1:5" x14ac:dyDescent="0.3">
      <c r="A3062" s="9">
        <v>10299</v>
      </c>
      <c r="B3062" s="10">
        <v>45047</v>
      </c>
      <c r="C3062" s="9" t="str">
        <v>7e543bc4</v>
      </c>
      <c r="D3062" s="9" t="str">
        <f>_xlfn.XLOOKUP(C3062, Content!A:A, Content!C:C, "NONE")</f>
        <v>Malayalam</v>
      </c>
      <c r="E3062" s="9" t="str">
        <f>_xlfn.XLOOKUP(C3062, Content!A:A, Content!D:D, "NONE")</f>
        <v>Drama</v>
      </c>
    </row>
  </sheetData>
  <autoFilter ref="H1:L1043" xr:uid="{DA322DDF-2214-4EB4-9333-419C325278CD}"/>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CD66B-C6A4-4B52-8D31-44A22126CE2E}">
  <dimension ref="A1:S3062"/>
  <sheetViews>
    <sheetView topLeftCell="L1" zoomScaleNormal="100" workbookViewId="0">
      <selection activeCell="O5" sqref="O5"/>
    </sheetView>
  </sheetViews>
  <sheetFormatPr defaultRowHeight="14.4" x14ac:dyDescent="0.3"/>
  <cols>
    <col min="1" max="1" width="11.44140625" bestFit="1" customWidth="1"/>
    <col min="2" max="2" width="13.77734375" bestFit="1" customWidth="1"/>
    <col min="3" max="3" width="11.21875" bestFit="1" customWidth="1"/>
    <col min="4" max="4" width="14.44140625" bestFit="1" customWidth="1"/>
    <col min="5" max="5" width="13" bestFit="1" customWidth="1"/>
    <col min="8" max="8" width="7" bestFit="1" customWidth="1"/>
    <col min="9" max="9" width="13.77734375" bestFit="1" customWidth="1"/>
    <col min="10" max="10" width="10.33203125" bestFit="1" customWidth="1"/>
    <col min="11" max="11" width="10" bestFit="1" customWidth="1"/>
    <col min="12" max="12" width="8.5546875" bestFit="1" customWidth="1"/>
    <col min="13" max="13" width="8.5546875" customWidth="1"/>
    <col min="14" max="15" width="29.109375" customWidth="1"/>
    <col min="16" max="16" width="14.5546875" bestFit="1" customWidth="1"/>
    <col min="17" max="17" width="8.5546875" bestFit="1" customWidth="1"/>
    <col min="18" max="18" width="10.6640625" bestFit="1" customWidth="1"/>
    <col min="19" max="19" width="12.5546875" bestFit="1" customWidth="1"/>
  </cols>
  <sheetData>
    <row r="1" spans="1:19" ht="57.6" x14ac:dyDescent="0.3">
      <c r="A1" s="8" t="str" cm="1">
        <f t="array" ref="A1:A3062">_xlfn._xlws.FILTER(Viewership!A:A, Viewership!A:A&lt;&gt;"")</f>
        <v>User ID</v>
      </c>
      <c r="B1" s="8" t="s">
        <v>425</v>
      </c>
      <c r="C1" s="8" t="str" cm="1">
        <f t="array" ref="C1:C3062">_xlfn._xlws.FILTER(Viewership!B:B, Viewership!B:B&lt;&gt;"")</f>
        <v>Month</v>
      </c>
      <c r="D1" s="8" t="str" cm="1">
        <f t="array" ref="D1:D3062">_xlfn._xlws.FILTER(Viewership!C:C, Viewership!C:C&lt;&gt;"")</f>
        <v>Content ID</v>
      </c>
      <c r="E1" s="4" t="str" cm="1">
        <f t="array" ref="E1:E3062">_xlfn._xlws.FILTER(Viewership!F:F, Viewership!F:F&lt;&gt;"")</f>
        <v>Ads Watched &gt;5s</v>
      </c>
      <c r="F1" s="29" t="str" cm="1">
        <f t="array" ref="F1:F3062">_xlfn._xlws.FILTER(Viewership!E:E,Viewership!E:E&lt;&gt;"")</f>
        <v>Impressions</v>
      </c>
      <c r="H1" s="8" t="str">
        <f>A1</f>
        <v>User ID</v>
      </c>
      <c r="I1" s="8" t="str">
        <f>B1</f>
        <v>Region</v>
      </c>
      <c r="J1" s="8" t="str">
        <f>C1</f>
        <v>Month</v>
      </c>
      <c r="K1" s="8" t="str">
        <f>D1</f>
        <v>Content ID</v>
      </c>
      <c r="L1" s="4" t="str">
        <f>E1</f>
        <v>Ads Watched &gt;5s</v>
      </c>
      <c r="M1" s="7" t="s">
        <v>422</v>
      </c>
      <c r="N1" s="7" t="s">
        <v>477</v>
      </c>
      <c r="O1" s="7"/>
      <c r="P1" s="4" t="s">
        <v>425</v>
      </c>
      <c r="Q1" s="4" t="s">
        <v>454</v>
      </c>
      <c r="R1" s="4" t="s">
        <v>455</v>
      </c>
      <c r="S1" s="4" t="s">
        <v>456</v>
      </c>
    </row>
    <row r="2" spans="1:19" x14ac:dyDescent="0.3">
      <c r="A2">
        <v>10000</v>
      </c>
      <c r="B2" t="str">
        <f>_xlfn.XLOOKUP(A2, Bookings!A:A, Bookings!B:B, "NONE")</f>
        <v>Tamil Nadu</v>
      </c>
      <c r="C2" s="14">
        <v>44805</v>
      </c>
      <c r="D2" t="str">
        <v>ae026103</v>
      </c>
      <c r="E2">
        <v>2</v>
      </c>
      <c r="F2">
        <v>56</v>
      </c>
      <c r="H2" cm="1">
        <f t="array" ref="H2:M1043">_xlfn._xlws.FILTER(A2:F3062, (YEAR(C2:C3062)=2022))</f>
        <v>10000</v>
      </c>
      <c r="I2" t="str">
        <v>Tamil Nadu</v>
      </c>
      <c r="J2" s="14">
        <v>44805</v>
      </c>
      <c r="K2" t="str">
        <v>ae026103</v>
      </c>
      <c r="L2">
        <v>2</v>
      </c>
      <c r="M2">
        <v>56</v>
      </c>
      <c r="N2">
        <f>(L2/M2)*100</f>
        <v>3.5714285714285712</v>
      </c>
      <c r="P2" s="15" t="str" cm="1">
        <f t="array" ref="P2:P5">_xlfn.UNIQUE(I2:I1043)</f>
        <v>Tamil Nadu</v>
      </c>
      <c r="Q2" s="12" cm="1">
        <f t="array" ref="Q2">COUNTA(_xlfn.UNIQUE(_xlfn._xlws.FILTER(H2:H1043, I2:I1043=P2)))</f>
        <v>68</v>
      </c>
      <c r="R2" s="12" cm="1">
        <f t="array" ref="R2">COUNTA(_xlfn.UNIQUE(_xlfn._xlws.FILTER(H$2:H$1043, (I$2:I$1043=P2) * (N$2:N$1043&gt;3))))</f>
        <v>57</v>
      </c>
      <c r="S2" s="13">
        <f>(R2/Q2)*100</f>
        <v>83.82352941176471</v>
      </c>
    </row>
    <row r="3" spans="1:19" x14ac:dyDescent="0.3">
      <c r="A3">
        <v>10000</v>
      </c>
      <c r="B3" t="str">
        <f>_xlfn.XLOOKUP(A3, Bookings!A:A, Bookings!B:B, "NONE")</f>
        <v>Tamil Nadu</v>
      </c>
      <c r="C3" s="14">
        <v>45292</v>
      </c>
      <c r="D3" t="str">
        <v>c5000cc1</v>
      </c>
      <c r="E3">
        <v>0</v>
      </c>
      <c r="F3">
        <v>57</v>
      </c>
      <c r="H3">
        <v>10001</v>
      </c>
      <c r="I3" t="str">
        <v>Tamil Nadu</v>
      </c>
      <c r="J3" s="14">
        <v>44805</v>
      </c>
      <c r="K3" t="str">
        <v>6d98c117</v>
      </c>
      <c r="L3">
        <v>1</v>
      </c>
      <c r="M3">
        <v>21</v>
      </c>
      <c r="N3">
        <f t="shared" ref="N3:N66" si="0">(L3/M3)*100</f>
        <v>4.7619047619047619</v>
      </c>
      <c r="P3" s="15" t="str">
        <v>Andhra Pradesh</v>
      </c>
      <c r="Q3" s="12" cm="1">
        <f t="array" ref="Q3">COUNTA(_xlfn.UNIQUE(_xlfn._xlws.FILTER(H2:H1043, I2:I1043=P3)))</f>
        <v>78</v>
      </c>
      <c r="R3" s="12" cm="1">
        <f t="array" ref="R3">COUNTA(_xlfn.UNIQUE(_xlfn._xlws.FILTER(H$2:H$1043, (I$2:I$1043=P3) * (N$2:N$1043&gt;3))))</f>
        <v>65</v>
      </c>
      <c r="S3" s="13">
        <f t="shared" ref="S3:S6" si="1">(R3/Q3)*100</f>
        <v>83.333333333333343</v>
      </c>
    </row>
    <row r="4" spans="1:19" x14ac:dyDescent="0.3">
      <c r="A4">
        <v>10000</v>
      </c>
      <c r="B4" t="str">
        <f>_xlfn.XLOOKUP(A4, Bookings!A:A, Bookings!B:B, "NONE")</f>
        <v>Tamil Nadu</v>
      </c>
      <c r="C4" s="14">
        <v>45261</v>
      </c>
      <c r="D4" t="str">
        <v>cc777b0c</v>
      </c>
      <c r="E4">
        <v>0</v>
      </c>
      <c r="F4">
        <v>60</v>
      </c>
      <c r="H4">
        <v>10001</v>
      </c>
      <c r="I4" t="str">
        <v>Tamil Nadu</v>
      </c>
      <c r="J4" s="14">
        <v>44896</v>
      </c>
      <c r="K4" t="str">
        <v>459528e0</v>
      </c>
      <c r="L4">
        <v>1</v>
      </c>
      <c r="M4">
        <v>35</v>
      </c>
      <c r="N4">
        <f t="shared" si="0"/>
        <v>2.8571428571428572</v>
      </c>
      <c r="P4" s="15" t="str">
        <v>Kerala</v>
      </c>
      <c r="Q4" s="12" cm="1">
        <f t="array" ref="Q4">COUNTA(_xlfn.UNIQUE(_xlfn._xlws.FILTER(H2:H1043, I2:I1043=P4)))</f>
        <v>65</v>
      </c>
      <c r="R4" s="12" cm="1">
        <f t="array" ref="R4">COUNTA(_xlfn.UNIQUE(_xlfn._xlws.FILTER(H$2:H$1043, (I$2:I$1043=P4) * (N$2:N$1043&gt;3))))</f>
        <v>57</v>
      </c>
      <c r="S4" s="13">
        <f t="shared" si="1"/>
        <v>87.692307692307693</v>
      </c>
    </row>
    <row r="5" spans="1:19" x14ac:dyDescent="0.3">
      <c r="A5">
        <v>10000</v>
      </c>
      <c r="B5" t="str">
        <f>_xlfn.XLOOKUP(A5, Bookings!A:A, Bookings!B:B, "NONE")</f>
        <v>Tamil Nadu</v>
      </c>
      <c r="C5" s="14">
        <v>45170</v>
      </c>
      <c r="D5" t="str">
        <v>7fd28e87</v>
      </c>
      <c r="E5">
        <v>0</v>
      </c>
      <c r="F5">
        <v>33</v>
      </c>
      <c r="H5">
        <v>10001</v>
      </c>
      <c r="I5" t="str">
        <v>Tamil Nadu</v>
      </c>
      <c r="J5" s="14">
        <v>44805</v>
      </c>
      <c r="K5" t="str">
        <v>577b4107</v>
      </c>
      <c r="L5">
        <v>0</v>
      </c>
      <c r="M5">
        <v>80</v>
      </c>
      <c r="N5">
        <f t="shared" si="0"/>
        <v>0</v>
      </c>
      <c r="P5" s="15" t="str">
        <v>Karnataka</v>
      </c>
      <c r="Q5" s="12" cm="1">
        <f t="array" ref="Q5">COUNTA(_xlfn.UNIQUE(_xlfn._xlws.FILTER(H2:H1043, I2:I1043=P5)))</f>
        <v>74</v>
      </c>
      <c r="R5" s="12" cm="1">
        <f t="array" ref="R5">COUNTA(_xlfn.UNIQUE(_xlfn._xlws.FILTER(H$2:H$1043, (I$2:I$1043=P5) * (N$2:N$1043&gt;3))))</f>
        <v>59</v>
      </c>
      <c r="S5" s="13">
        <f t="shared" si="1"/>
        <v>79.729729729729726</v>
      </c>
    </row>
    <row r="6" spans="1:19" x14ac:dyDescent="0.3">
      <c r="A6">
        <v>10000</v>
      </c>
      <c r="B6" t="str">
        <f>_xlfn.XLOOKUP(A6, Bookings!A:A, Bookings!B:B, "NONE")</f>
        <v>Tamil Nadu</v>
      </c>
      <c r="C6" s="14">
        <v>45505</v>
      </c>
      <c r="D6" t="str">
        <v>7495495f</v>
      </c>
      <c r="E6">
        <v>4</v>
      </c>
      <c r="F6">
        <v>43</v>
      </c>
      <c r="H6">
        <v>10001</v>
      </c>
      <c r="I6" t="str">
        <v>Tamil Nadu</v>
      </c>
      <c r="J6" s="14">
        <v>44682</v>
      </c>
      <c r="K6" t="str">
        <v>9452bf77</v>
      </c>
      <c r="L6">
        <v>0</v>
      </c>
      <c r="M6">
        <v>69</v>
      </c>
      <c r="N6">
        <f t="shared" si="0"/>
        <v>0</v>
      </c>
      <c r="P6" s="15" t="s">
        <v>453</v>
      </c>
      <c r="Q6" s="12">
        <f>SUM(Q2:Q5)</f>
        <v>285</v>
      </c>
      <c r="R6" s="12">
        <f>SUM(R2:R5)</f>
        <v>238</v>
      </c>
      <c r="S6" s="13">
        <f t="shared" si="1"/>
        <v>83.508771929824562</v>
      </c>
    </row>
    <row r="7" spans="1:19" x14ac:dyDescent="0.3">
      <c r="A7">
        <v>10001</v>
      </c>
      <c r="B7" t="str">
        <f>_xlfn.XLOOKUP(A7, Bookings!A:A, Bookings!B:B, "NONE")</f>
        <v>Tamil Nadu</v>
      </c>
      <c r="C7" s="14">
        <v>44805</v>
      </c>
      <c r="D7" t="str">
        <v>6d98c117</v>
      </c>
      <c r="E7">
        <v>1</v>
      </c>
      <c r="F7">
        <v>21</v>
      </c>
      <c r="H7">
        <v>10001</v>
      </c>
      <c r="I7" t="str">
        <v>Tamil Nadu</v>
      </c>
      <c r="J7" s="14">
        <v>44896</v>
      </c>
      <c r="K7" t="str">
        <v>18f2ed16</v>
      </c>
      <c r="L7">
        <v>4</v>
      </c>
      <c r="M7">
        <v>25</v>
      </c>
      <c r="N7">
        <f t="shared" si="0"/>
        <v>16</v>
      </c>
    </row>
    <row r="8" spans="1:19" x14ac:dyDescent="0.3">
      <c r="A8">
        <v>10001</v>
      </c>
      <c r="B8" t="str">
        <f>_xlfn.XLOOKUP(A8, Bookings!A:A, Bookings!B:B, "NONE")</f>
        <v>Tamil Nadu</v>
      </c>
      <c r="C8" s="14">
        <v>45170</v>
      </c>
      <c r="D8" t="str">
        <v>2aac9072</v>
      </c>
      <c r="E8">
        <v>1</v>
      </c>
      <c r="F8">
        <v>30</v>
      </c>
      <c r="H8">
        <v>10002</v>
      </c>
      <c r="I8" t="str">
        <v>Andhra Pradesh</v>
      </c>
      <c r="J8" s="14">
        <v>44835</v>
      </c>
      <c r="K8" t="str">
        <v>607da286</v>
      </c>
      <c r="L8">
        <v>5</v>
      </c>
      <c r="M8">
        <v>53</v>
      </c>
      <c r="N8">
        <f t="shared" si="0"/>
        <v>9.433962264150944</v>
      </c>
    </row>
    <row r="9" spans="1:19" x14ac:dyDescent="0.3">
      <c r="A9">
        <v>10001</v>
      </c>
      <c r="B9" t="str">
        <f>_xlfn.XLOOKUP(A9, Bookings!A:A, Bookings!B:B, "NONE")</f>
        <v>Tamil Nadu</v>
      </c>
      <c r="C9" s="14">
        <v>44896</v>
      </c>
      <c r="D9" t="str">
        <v>459528e0</v>
      </c>
      <c r="E9">
        <v>1</v>
      </c>
      <c r="F9">
        <v>35</v>
      </c>
      <c r="H9">
        <v>10002</v>
      </c>
      <c r="I9" t="str">
        <v>Andhra Pradesh</v>
      </c>
      <c r="J9" s="14">
        <v>44621</v>
      </c>
      <c r="K9" t="str">
        <v>6cec19a5</v>
      </c>
      <c r="L9">
        <v>0</v>
      </c>
      <c r="M9">
        <v>93</v>
      </c>
      <c r="N9">
        <f t="shared" si="0"/>
        <v>0</v>
      </c>
    </row>
    <row r="10" spans="1:19" x14ac:dyDescent="0.3">
      <c r="A10">
        <v>10001</v>
      </c>
      <c r="B10" t="str">
        <f>_xlfn.XLOOKUP(A10, Bookings!A:A, Bookings!B:B, "NONE")</f>
        <v>Tamil Nadu</v>
      </c>
      <c r="C10" s="14">
        <v>44805</v>
      </c>
      <c r="D10" t="str">
        <v>577b4107</v>
      </c>
      <c r="E10">
        <v>0</v>
      </c>
      <c r="F10">
        <v>80</v>
      </c>
      <c r="H10">
        <v>10002</v>
      </c>
      <c r="I10" t="str">
        <v>Andhra Pradesh</v>
      </c>
      <c r="J10" s="14">
        <v>44835</v>
      </c>
      <c r="K10" t="str">
        <v>74c9ff93</v>
      </c>
      <c r="L10">
        <v>2</v>
      </c>
      <c r="M10">
        <v>26</v>
      </c>
      <c r="N10">
        <f t="shared" si="0"/>
        <v>7.6923076923076925</v>
      </c>
    </row>
    <row r="11" spans="1:19" x14ac:dyDescent="0.3">
      <c r="A11">
        <v>10001</v>
      </c>
      <c r="B11" t="str">
        <f>_xlfn.XLOOKUP(A11, Bookings!A:A, Bookings!B:B, "NONE")</f>
        <v>Tamil Nadu</v>
      </c>
      <c r="C11" s="14">
        <v>45261</v>
      </c>
      <c r="D11" t="str">
        <v>fa1a76a3</v>
      </c>
      <c r="E11">
        <v>1</v>
      </c>
      <c r="F11">
        <v>18</v>
      </c>
      <c r="H11">
        <v>10002</v>
      </c>
      <c r="I11" t="str">
        <v>Andhra Pradesh</v>
      </c>
      <c r="J11" s="14">
        <v>44743</v>
      </c>
      <c r="K11" t="str">
        <v>591bdfe5</v>
      </c>
      <c r="L11">
        <v>3</v>
      </c>
      <c r="M11">
        <v>41</v>
      </c>
      <c r="N11">
        <f t="shared" si="0"/>
        <v>7.3170731707317067</v>
      </c>
    </row>
    <row r="12" spans="1:19" x14ac:dyDescent="0.3">
      <c r="A12">
        <v>10001</v>
      </c>
      <c r="B12" t="str">
        <f>_xlfn.XLOOKUP(A12, Bookings!A:A, Bookings!B:B, "NONE")</f>
        <v>Tamil Nadu</v>
      </c>
      <c r="C12" s="14">
        <v>45139</v>
      </c>
      <c r="D12" t="str">
        <v>b9f74c1c</v>
      </c>
      <c r="E12">
        <v>4</v>
      </c>
      <c r="F12">
        <v>62</v>
      </c>
      <c r="H12">
        <v>10002</v>
      </c>
      <c r="I12" t="str">
        <v>Andhra Pradesh</v>
      </c>
      <c r="J12" s="14">
        <v>44866</v>
      </c>
      <c r="K12" t="str">
        <v>a4c168f1</v>
      </c>
      <c r="L12">
        <v>5</v>
      </c>
      <c r="M12">
        <v>34</v>
      </c>
      <c r="N12">
        <f t="shared" si="0"/>
        <v>14.705882352941178</v>
      </c>
    </row>
    <row r="13" spans="1:19" x14ac:dyDescent="0.3">
      <c r="A13">
        <v>10001</v>
      </c>
      <c r="B13" t="str">
        <f>_xlfn.XLOOKUP(A13, Bookings!A:A, Bookings!B:B, "NONE")</f>
        <v>Tamil Nadu</v>
      </c>
      <c r="C13" s="14">
        <v>44682</v>
      </c>
      <c r="D13" t="str">
        <v>9452bf77</v>
      </c>
      <c r="E13">
        <v>0</v>
      </c>
      <c r="F13">
        <v>69</v>
      </c>
      <c r="H13">
        <v>10003</v>
      </c>
      <c r="I13" t="str">
        <v>Andhra Pradesh</v>
      </c>
      <c r="J13" s="14">
        <v>44652</v>
      </c>
      <c r="K13" t="str">
        <v>10101146</v>
      </c>
      <c r="L13">
        <v>4</v>
      </c>
      <c r="M13">
        <v>46</v>
      </c>
      <c r="N13">
        <f t="shared" si="0"/>
        <v>8.695652173913043</v>
      </c>
    </row>
    <row r="14" spans="1:19" x14ac:dyDescent="0.3">
      <c r="A14">
        <v>10001</v>
      </c>
      <c r="B14" t="str">
        <f>_xlfn.XLOOKUP(A14, Bookings!A:A, Bookings!B:B, "NONE")</f>
        <v>Tamil Nadu</v>
      </c>
      <c r="C14" s="14">
        <v>45566</v>
      </c>
      <c r="D14" t="str">
        <v>a4c168f1</v>
      </c>
      <c r="E14">
        <v>2</v>
      </c>
      <c r="F14">
        <v>85</v>
      </c>
      <c r="H14">
        <v>10003</v>
      </c>
      <c r="I14" t="str">
        <v>Andhra Pradesh</v>
      </c>
      <c r="J14" s="14">
        <v>44774</v>
      </c>
      <c r="K14" t="str">
        <v>7bc7f2c7</v>
      </c>
      <c r="L14">
        <v>1</v>
      </c>
      <c r="M14">
        <v>53</v>
      </c>
      <c r="N14">
        <f t="shared" si="0"/>
        <v>1.8867924528301887</v>
      </c>
    </row>
    <row r="15" spans="1:19" x14ac:dyDescent="0.3">
      <c r="A15">
        <v>10001</v>
      </c>
      <c r="B15" t="str">
        <f>_xlfn.XLOOKUP(A15, Bookings!A:A, Bookings!B:B, "NONE")</f>
        <v>Tamil Nadu</v>
      </c>
      <c r="C15" s="14">
        <v>44896</v>
      </c>
      <c r="D15" t="str">
        <v>18f2ed16</v>
      </c>
      <c r="E15">
        <v>4</v>
      </c>
      <c r="F15">
        <v>25</v>
      </c>
      <c r="H15">
        <v>10004</v>
      </c>
      <c r="I15" t="str">
        <v>Kerala</v>
      </c>
      <c r="J15" s="14">
        <v>44774</v>
      </c>
      <c r="K15" t="str">
        <v>c5000cc1</v>
      </c>
      <c r="L15">
        <v>2</v>
      </c>
      <c r="M15">
        <v>98</v>
      </c>
      <c r="N15">
        <f t="shared" si="0"/>
        <v>2.0408163265306123</v>
      </c>
    </row>
    <row r="16" spans="1:19" x14ac:dyDescent="0.3">
      <c r="A16">
        <v>10002</v>
      </c>
      <c r="B16" t="str">
        <f>_xlfn.XLOOKUP(A16, Bookings!A:A, Bookings!B:B, "NONE")</f>
        <v>Andhra Pradesh</v>
      </c>
      <c r="C16" s="14">
        <v>45627</v>
      </c>
      <c r="D16" t="str">
        <v>fe8686d0</v>
      </c>
      <c r="E16">
        <v>2</v>
      </c>
      <c r="F16">
        <v>88</v>
      </c>
      <c r="H16">
        <v>10004</v>
      </c>
      <c r="I16" t="str">
        <v>Kerala</v>
      </c>
      <c r="J16" s="14">
        <v>44593</v>
      </c>
      <c r="K16" t="str">
        <v>10101146</v>
      </c>
      <c r="L16">
        <v>1</v>
      </c>
      <c r="M16">
        <v>84</v>
      </c>
      <c r="N16">
        <f t="shared" si="0"/>
        <v>1.1904761904761905</v>
      </c>
    </row>
    <row r="17" spans="1:14" x14ac:dyDescent="0.3">
      <c r="A17">
        <v>10002</v>
      </c>
      <c r="B17" t="str">
        <f>_xlfn.XLOOKUP(A17, Bookings!A:A, Bookings!B:B, "NONE")</f>
        <v>Andhra Pradesh</v>
      </c>
      <c r="C17" s="14">
        <v>45597</v>
      </c>
      <c r="D17" t="str">
        <v>2e190b5a</v>
      </c>
      <c r="E17">
        <v>5</v>
      </c>
      <c r="F17">
        <v>85</v>
      </c>
      <c r="H17">
        <v>10004</v>
      </c>
      <c r="I17" t="str">
        <v>Kerala</v>
      </c>
      <c r="J17" s="14">
        <v>44593</v>
      </c>
      <c r="K17" t="str">
        <v>e24dee1d</v>
      </c>
      <c r="L17">
        <v>3</v>
      </c>
      <c r="M17">
        <v>62</v>
      </c>
      <c r="N17">
        <f t="shared" si="0"/>
        <v>4.838709677419355</v>
      </c>
    </row>
    <row r="18" spans="1:14" x14ac:dyDescent="0.3">
      <c r="A18">
        <v>10002</v>
      </c>
      <c r="B18" t="str">
        <f>_xlfn.XLOOKUP(A18, Bookings!A:A, Bookings!B:B, "NONE")</f>
        <v>Andhra Pradesh</v>
      </c>
      <c r="C18" s="14">
        <v>44835</v>
      </c>
      <c r="D18" t="str">
        <v>607da286</v>
      </c>
      <c r="E18">
        <v>5</v>
      </c>
      <c r="F18">
        <v>53</v>
      </c>
      <c r="H18">
        <v>10004</v>
      </c>
      <c r="I18" t="str">
        <v>Kerala</v>
      </c>
      <c r="J18" s="14">
        <v>44805</v>
      </c>
      <c r="K18" t="str">
        <v>1b7fe76a</v>
      </c>
      <c r="L18">
        <v>2</v>
      </c>
      <c r="M18">
        <v>94</v>
      </c>
      <c r="N18">
        <f t="shared" si="0"/>
        <v>2.1276595744680851</v>
      </c>
    </row>
    <row r="19" spans="1:14" x14ac:dyDescent="0.3">
      <c r="A19">
        <v>10002</v>
      </c>
      <c r="B19" t="str">
        <f>_xlfn.XLOOKUP(A19, Bookings!A:A, Bookings!B:B, "NONE")</f>
        <v>Andhra Pradesh</v>
      </c>
      <c r="C19" s="14">
        <v>44621</v>
      </c>
      <c r="D19" t="str">
        <v>6cec19a5</v>
      </c>
      <c r="E19">
        <v>0</v>
      </c>
      <c r="F19">
        <v>93</v>
      </c>
      <c r="H19">
        <v>10005</v>
      </c>
      <c r="I19" t="str">
        <v>Tamil Nadu</v>
      </c>
      <c r="J19" s="14">
        <v>44621</v>
      </c>
      <c r="K19" t="str">
        <v>577b4107</v>
      </c>
      <c r="L19">
        <v>1</v>
      </c>
      <c r="M19">
        <v>93</v>
      </c>
      <c r="N19">
        <f t="shared" si="0"/>
        <v>1.0752688172043012</v>
      </c>
    </row>
    <row r="20" spans="1:14" x14ac:dyDescent="0.3">
      <c r="A20">
        <v>10002</v>
      </c>
      <c r="B20" t="str">
        <f>_xlfn.XLOOKUP(A20, Bookings!A:A, Bookings!B:B, "NONE")</f>
        <v>Andhra Pradesh</v>
      </c>
      <c r="C20" s="14">
        <v>44958</v>
      </c>
      <c r="D20" t="str">
        <v>6148f50b</v>
      </c>
      <c r="E20">
        <v>5</v>
      </c>
      <c r="F20">
        <v>73</v>
      </c>
      <c r="H20">
        <v>10005</v>
      </c>
      <c r="I20" t="str">
        <v>Tamil Nadu</v>
      </c>
      <c r="J20" s="14">
        <v>44866</v>
      </c>
      <c r="K20" t="str">
        <v>0cbc4720</v>
      </c>
      <c r="L20">
        <v>3</v>
      </c>
      <c r="M20">
        <v>46</v>
      </c>
      <c r="N20">
        <f t="shared" si="0"/>
        <v>6.5217391304347823</v>
      </c>
    </row>
    <row r="21" spans="1:14" x14ac:dyDescent="0.3">
      <c r="A21">
        <v>10002</v>
      </c>
      <c r="B21" t="str">
        <f>_xlfn.XLOOKUP(A21, Bookings!A:A, Bookings!B:B, "NONE")</f>
        <v>Andhra Pradesh</v>
      </c>
      <c r="C21" s="14">
        <v>45597</v>
      </c>
      <c r="D21" t="str">
        <v>6d98c117</v>
      </c>
      <c r="E21">
        <v>3</v>
      </c>
      <c r="F21">
        <v>97</v>
      </c>
      <c r="H21">
        <v>10005</v>
      </c>
      <c r="I21" t="str">
        <v>Tamil Nadu</v>
      </c>
      <c r="J21" s="14">
        <v>44621</v>
      </c>
      <c r="K21" t="str">
        <v>ed012678</v>
      </c>
      <c r="L21">
        <v>1</v>
      </c>
      <c r="M21">
        <v>60</v>
      </c>
      <c r="N21">
        <f t="shared" si="0"/>
        <v>1.6666666666666667</v>
      </c>
    </row>
    <row r="22" spans="1:14" x14ac:dyDescent="0.3">
      <c r="A22">
        <v>10002</v>
      </c>
      <c r="B22" t="str">
        <f>_xlfn.XLOOKUP(A22, Bookings!A:A, Bookings!B:B, "NONE")</f>
        <v>Andhra Pradesh</v>
      </c>
      <c r="C22" s="14">
        <v>45323</v>
      </c>
      <c r="D22" t="str">
        <v>ed012678</v>
      </c>
      <c r="E22">
        <v>0</v>
      </c>
      <c r="F22">
        <v>30</v>
      </c>
      <c r="H22">
        <v>10005</v>
      </c>
      <c r="I22" t="str">
        <v>Tamil Nadu</v>
      </c>
      <c r="J22" s="14">
        <v>44743</v>
      </c>
      <c r="K22" t="str">
        <v>fa1a76a3</v>
      </c>
      <c r="L22">
        <v>3</v>
      </c>
      <c r="M22">
        <v>27</v>
      </c>
      <c r="N22">
        <f t="shared" si="0"/>
        <v>11.111111111111111</v>
      </c>
    </row>
    <row r="23" spans="1:14" x14ac:dyDescent="0.3">
      <c r="A23">
        <v>10002</v>
      </c>
      <c r="B23" t="str">
        <f>_xlfn.XLOOKUP(A23, Bookings!A:A, Bookings!B:B, "NONE")</f>
        <v>Andhra Pradesh</v>
      </c>
      <c r="C23" s="14">
        <v>45413</v>
      </c>
      <c r="D23" t="str">
        <v>fcc640cb</v>
      </c>
      <c r="E23">
        <v>3</v>
      </c>
      <c r="F23">
        <v>53</v>
      </c>
      <c r="H23">
        <v>10005</v>
      </c>
      <c r="I23" t="str">
        <v>Tamil Nadu</v>
      </c>
      <c r="J23" s="14">
        <v>44866</v>
      </c>
      <c r="K23" t="str">
        <v>6fc6d737</v>
      </c>
      <c r="L23">
        <v>1</v>
      </c>
      <c r="M23">
        <v>53</v>
      </c>
      <c r="N23">
        <f t="shared" si="0"/>
        <v>1.8867924528301887</v>
      </c>
    </row>
    <row r="24" spans="1:14" x14ac:dyDescent="0.3">
      <c r="A24">
        <v>10002</v>
      </c>
      <c r="B24" t="str">
        <f>_xlfn.XLOOKUP(A24, Bookings!A:A, Bookings!B:B, "NONE")</f>
        <v>Andhra Pradesh</v>
      </c>
      <c r="C24" s="14">
        <v>44835</v>
      </c>
      <c r="D24" t="str">
        <v>74c9ff93</v>
      </c>
      <c r="E24">
        <v>2</v>
      </c>
      <c r="F24">
        <v>26</v>
      </c>
      <c r="H24">
        <v>10006</v>
      </c>
      <c r="I24" t="str">
        <v>Andhra Pradesh</v>
      </c>
      <c r="J24" s="14">
        <v>44562</v>
      </c>
      <c r="K24" t="str">
        <v>39c8c16a</v>
      </c>
      <c r="L24">
        <v>1</v>
      </c>
      <c r="M24">
        <v>95</v>
      </c>
      <c r="N24">
        <f t="shared" si="0"/>
        <v>1.0526315789473684</v>
      </c>
    </row>
    <row r="25" spans="1:14" x14ac:dyDescent="0.3">
      <c r="A25">
        <v>10002</v>
      </c>
      <c r="B25" t="str">
        <f>_xlfn.XLOOKUP(A25, Bookings!A:A, Bookings!B:B, "NONE")</f>
        <v>Andhra Pradesh</v>
      </c>
      <c r="C25" s="14">
        <v>45261</v>
      </c>
      <c r="D25" t="str">
        <v>fa1a76a3</v>
      </c>
      <c r="E25">
        <v>0</v>
      </c>
      <c r="F25">
        <v>40</v>
      </c>
      <c r="H25">
        <v>10006</v>
      </c>
      <c r="I25" t="str">
        <v>Andhra Pradesh</v>
      </c>
      <c r="J25" s="14">
        <v>44774</v>
      </c>
      <c r="K25" t="str">
        <v>4130ea10</v>
      </c>
      <c r="L25">
        <v>1</v>
      </c>
      <c r="M25">
        <v>97</v>
      </c>
      <c r="N25">
        <f t="shared" si="0"/>
        <v>1.0309278350515463</v>
      </c>
    </row>
    <row r="26" spans="1:14" x14ac:dyDescent="0.3">
      <c r="A26">
        <v>10002</v>
      </c>
      <c r="B26" t="str">
        <f>_xlfn.XLOOKUP(A26, Bookings!A:A, Bookings!B:B, "NONE")</f>
        <v>Andhra Pradesh</v>
      </c>
      <c r="C26" s="14">
        <v>45444</v>
      </c>
      <c r="D26" t="str">
        <v>7fb18db3</v>
      </c>
      <c r="E26">
        <v>3</v>
      </c>
      <c r="F26">
        <v>28</v>
      </c>
      <c r="H26">
        <v>10006</v>
      </c>
      <c r="I26" t="str">
        <v>Andhra Pradesh</v>
      </c>
      <c r="J26" s="14">
        <v>44713</v>
      </c>
      <c r="K26" t="str">
        <v>1b7fe76a</v>
      </c>
      <c r="L26">
        <v>4</v>
      </c>
      <c r="M26">
        <v>19</v>
      </c>
      <c r="N26">
        <f t="shared" si="0"/>
        <v>21.052631578947366</v>
      </c>
    </row>
    <row r="27" spans="1:14" x14ac:dyDescent="0.3">
      <c r="A27">
        <v>10002</v>
      </c>
      <c r="B27" t="str">
        <f>_xlfn.XLOOKUP(A27, Bookings!A:A, Bookings!B:B, "NONE")</f>
        <v>Andhra Pradesh</v>
      </c>
      <c r="C27" s="14">
        <v>44743</v>
      </c>
      <c r="D27" t="str">
        <v>591bdfe5</v>
      </c>
      <c r="E27">
        <v>3</v>
      </c>
      <c r="F27">
        <v>41</v>
      </c>
      <c r="H27">
        <v>10006</v>
      </c>
      <c r="I27" t="str">
        <v>Andhra Pradesh</v>
      </c>
      <c r="J27" s="14">
        <v>44774</v>
      </c>
      <c r="K27" t="str">
        <v>b49e8b74</v>
      </c>
      <c r="L27">
        <v>4</v>
      </c>
      <c r="M27">
        <v>83</v>
      </c>
      <c r="N27">
        <f t="shared" si="0"/>
        <v>4.8192771084337354</v>
      </c>
    </row>
    <row r="28" spans="1:14" x14ac:dyDescent="0.3">
      <c r="A28">
        <v>10002</v>
      </c>
      <c r="B28" t="str">
        <f>_xlfn.XLOOKUP(A28, Bookings!A:A, Bookings!B:B, "NONE")</f>
        <v>Andhra Pradesh</v>
      </c>
      <c r="C28" s="14">
        <v>44866</v>
      </c>
      <c r="D28" t="str">
        <v>a4c168f1</v>
      </c>
      <c r="E28">
        <v>5</v>
      </c>
      <c r="F28">
        <v>34</v>
      </c>
      <c r="H28">
        <v>10006</v>
      </c>
      <c r="I28" t="str">
        <v>Andhra Pradesh</v>
      </c>
      <c r="J28" s="14">
        <v>44805</v>
      </c>
      <c r="K28" t="str">
        <v>af4e0c6c</v>
      </c>
      <c r="L28">
        <v>3</v>
      </c>
      <c r="M28">
        <v>81</v>
      </c>
      <c r="N28">
        <f t="shared" si="0"/>
        <v>3.7037037037037033</v>
      </c>
    </row>
    <row r="29" spans="1:14" x14ac:dyDescent="0.3">
      <c r="A29">
        <v>10003</v>
      </c>
      <c r="B29" t="str">
        <f>_xlfn.XLOOKUP(A29, Bookings!A:A, Bookings!B:B, "NONE")</f>
        <v>Andhra Pradesh</v>
      </c>
      <c r="C29" s="14">
        <v>45536</v>
      </c>
      <c r="D29" t="str">
        <v>921da29a</v>
      </c>
      <c r="E29">
        <v>0</v>
      </c>
      <c r="F29">
        <v>16</v>
      </c>
      <c r="H29">
        <v>10007</v>
      </c>
      <c r="I29" t="str">
        <v>Tamil Nadu</v>
      </c>
      <c r="J29" s="14">
        <v>44713</v>
      </c>
      <c r="K29" t="str">
        <v>53dcee70</v>
      </c>
      <c r="L29">
        <v>2</v>
      </c>
      <c r="M29">
        <v>25</v>
      </c>
      <c r="N29">
        <f t="shared" si="0"/>
        <v>8</v>
      </c>
    </row>
    <row r="30" spans="1:14" x14ac:dyDescent="0.3">
      <c r="A30">
        <v>10003</v>
      </c>
      <c r="B30" t="str">
        <f>_xlfn.XLOOKUP(A30, Bookings!A:A, Bookings!B:B, "NONE")</f>
        <v>Andhra Pradesh</v>
      </c>
      <c r="C30" s="14">
        <v>44652</v>
      </c>
      <c r="D30" t="str">
        <v>10101146</v>
      </c>
      <c r="E30">
        <v>4</v>
      </c>
      <c r="F30">
        <v>46</v>
      </c>
      <c r="H30">
        <v>10007</v>
      </c>
      <c r="I30" t="str">
        <v>Tamil Nadu</v>
      </c>
      <c r="J30" s="14">
        <v>44896</v>
      </c>
      <c r="K30" t="str">
        <v>e2949854</v>
      </c>
      <c r="L30">
        <v>4</v>
      </c>
      <c r="M30">
        <v>38</v>
      </c>
      <c r="N30">
        <f t="shared" si="0"/>
        <v>10.526315789473683</v>
      </c>
    </row>
    <row r="31" spans="1:14" x14ac:dyDescent="0.3">
      <c r="A31">
        <v>10003</v>
      </c>
      <c r="B31" t="str">
        <f>_xlfn.XLOOKUP(A31, Bookings!A:A, Bookings!B:B, "NONE")</f>
        <v>Andhra Pradesh</v>
      </c>
      <c r="C31" s="14">
        <v>45597</v>
      </c>
      <c r="D31" t="str">
        <v>0be1e40e</v>
      </c>
      <c r="E31">
        <v>1</v>
      </c>
      <c r="F31">
        <v>43</v>
      </c>
      <c r="H31">
        <v>10007</v>
      </c>
      <c r="I31" t="str">
        <v>Tamil Nadu</v>
      </c>
      <c r="J31" s="14">
        <v>44562</v>
      </c>
      <c r="K31" t="str">
        <v>7495495f</v>
      </c>
      <c r="L31">
        <v>3</v>
      </c>
      <c r="M31">
        <v>78</v>
      </c>
      <c r="N31">
        <f t="shared" si="0"/>
        <v>3.8461538461538463</v>
      </c>
    </row>
    <row r="32" spans="1:14" x14ac:dyDescent="0.3">
      <c r="A32">
        <v>10003</v>
      </c>
      <c r="B32" t="str">
        <f>_xlfn.XLOOKUP(A32, Bookings!A:A, Bookings!B:B, "NONE")</f>
        <v>Andhra Pradesh</v>
      </c>
      <c r="C32" s="14">
        <v>45261</v>
      </c>
      <c r="D32" t="str">
        <v>c5c4fdf9</v>
      </c>
      <c r="E32">
        <v>0</v>
      </c>
      <c r="F32">
        <v>16</v>
      </c>
      <c r="H32">
        <v>10008</v>
      </c>
      <c r="I32" t="str">
        <v>Andhra Pradesh</v>
      </c>
      <c r="J32" s="14">
        <v>44593</v>
      </c>
      <c r="K32" t="str">
        <v>2888a95e</v>
      </c>
      <c r="L32">
        <v>0</v>
      </c>
      <c r="M32">
        <v>86</v>
      </c>
      <c r="N32">
        <f t="shared" si="0"/>
        <v>0</v>
      </c>
    </row>
    <row r="33" spans="1:14" x14ac:dyDescent="0.3">
      <c r="A33">
        <v>10003</v>
      </c>
      <c r="B33" t="str">
        <f>_xlfn.XLOOKUP(A33, Bookings!A:A, Bookings!B:B, "NONE")</f>
        <v>Andhra Pradesh</v>
      </c>
      <c r="C33" s="14">
        <v>45627</v>
      </c>
      <c r="D33" t="str">
        <v>1187d074</v>
      </c>
      <c r="E33">
        <v>2</v>
      </c>
      <c r="F33">
        <v>59</v>
      </c>
      <c r="H33">
        <v>10008</v>
      </c>
      <c r="I33" t="str">
        <v>Andhra Pradesh</v>
      </c>
      <c r="J33" s="14">
        <v>44621</v>
      </c>
      <c r="K33" t="str">
        <v>5988d89d</v>
      </c>
      <c r="L33">
        <v>5</v>
      </c>
      <c r="M33">
        <v>16</v>
      </c>
      <c r="N33">
        <f t="shared" si="0"/>
        <v>31.25</v>
      </c>
    </row>
    <row r="34" spans="1:14" x14ac:dyDescent="0.3">
      <c r="A34">
        <v>10003</v>
      </c>
      <c r="B34" t="str">
        <f>_xlfn.XLOOKUP(A34, Bookings!A:A, Bookings!B:B, "NONE")</f>
        <v>Andhra Pradesh</v>
      </c>
      <c r="C34" s="14">
        <v>45536</v>
      </c>
      <c r="D34" t="str">
        <v>39c8c16a</v>
      </c>
      <c r="E34">
        <v>2</v>
      </c>
      <c r="F34">
        <v>97</v>
      </c>
      <c r="H34">
        <v>10009</v>
      </c>
      <c r="I34" t="str">
        <v>Andhra Pradesh</v>
      </c>
      <c r="J34" s="14">
        <v>44713</v>
      </c>
      <c r="K34" t="str">
        <v>ed012678</v>
      </c>
      <c r="L34">
        <v>0</v>
      </c>
      <c r="M34">
        <v>16</v>
      </c>
      <c r="N34">
        <f t="shared" si="0"/>
        <v>0</v>
      </c>
    </row>
    <row r="35" spans="1:14" x14ac:dyDescent="0.3">
      <c r="A35">
        <v>10003</v>
      </c>
      <c r="B35" t="str">
        <f>_xlfn.XLOOKUP(A35, Bookings!A:A, Bookings!B:B, "NONE")</f>
        <v>Andhra Pradesh</v>
      </c>
      <c r="C35" s="14">
        <v>44774</v>
      </c>
      <c r="D35" t="str">
        <v>7bc7f2c7</v>
      </c>
      <c r="E35">
        <v>1</v>
      </c>
      <c r="F35">
        <v>53</v>
      </c>
      <c r="H35">
        <v>10009</v>
      </c>
      <c r="I35" t="str">
        <v>Andhra Pradesh</v>
      </c>
      <c r="J35" s="14">
        <v>44621</v>
      </c>
      <c r="K35" t="str">
        <v>c1fb785c</v>
      </c>
      <c r="L35">
        <v>2</v>
      </c>
      <c r="M35">
        <v>12</v>
      </c>
      <c r="N35">
        <f t="shared" si="0"/>
        <v>16.666666666666664</v>
      </c>
    </row>
    <row r="36" spans="1:14" x14ac:dyDescent="0.3">
      <c r="A36">
        <v>10004</v>
      </c>
      <c r="B36" t="str">
        <f>_xlfn.XLOOKUP(A36, Bookings!A:A, Bookings!B:B, "NONE")</f>
        <v>Kerala</v>
      </c>
      <c r="C36" s="14">
        <v>45474</v>
      </c>
      <c r="D36" t="str">
        <v>9787b7de</v>
      </c>
      <c r="E36">
        <v>1</v>
      </c>
      <c r="F36">
        <v>51</v>
      </c>
      <c r="H36">
        <v>10009</v>
      </c>
      <c r="I36" t="str">
        <v>Andhra Pradesh</v>
      </c>
      <c r="J36" s="14">
        <v>44835</v>
      </c>
      <c r="K36" t="str">
        <v>1b7fe76a</v>
      </c>
      <c r="L36">
        <v>1</v>
      </c>
      <c r="M36">
        <v>82</v>
      </c>
      <c r="N36">
        <f t="shared" si="0"/>
        <v>1.2195121951219512</v>
      </c>
    </row>
    <row r="37" spans="1:14" x14ac:dyDescent="0.3">
      <c r="A37">
        <v>10004</v>
      </c>
      <c r="B37" t="str">
        <f>_xlfn.XLOOKUP(A37, Bookings!A:A, Bookings!B:B, "NONE")</f>
        <v>Kerala</v>
      </c>
      <c r="C37" s="14">
        <v>45170</v>
      </c>
      <c r="D37" t="str">
        <v>92becfc7</v>
      </c>
      <c r="E37">
        <v>4</v>
      </c>
      <c r="F37">
        <v>85</v>
      </c>
      <c r="H37">
        <v>10010</v>
      </c>
      <c r="I37" t="str">
        <v>Karnataka</v>
      </c>
      <c r="J37" s="14">
        <v>44805</v>
      </c>
      <c r="K37" t="str">
        <v>d6e6f4af</v>
      </c>
      <c r="L37">
        <v>1</v>
      </c>
      <c r="M37">
        <v>77</v>
      </c>
      <c r="N37">
        <f t="shared" si="0"/>
        <v>1.2987012987012987</v>
      </c>
    </row>
    <row r="38" spans="1:14" x14ac:dyDescent="0.3">
      <c r="A38">
        <v>10004</v>
      </c>
      <c r="B38" t="str">
        <f>_xlfn.XLOOKUP(A38, Bookings!A:A, Bookings!B:B, "NONE")</f>
        <v>Kerala</v>
      </c>
      <c r="C38" s="14">
        <v>45200</v>
      </c>
      <c r="D38" t="str">
        <v>ae026103</v>
      </c>
      <c r="E38">
        <v>4</v>
      </c>
      <c r="F38">
        <v>100</v>
      </c>
      <c r="H38">
        <v>10010</v>
      </c>
      <c r="I38" t="str">
        <v>Karnataka</v>
      </c>
      <c r="J38" s="14">
        <v>44621</v>
      </c>
      <c r="K38" t="str">
        <v>cc9d9893</v>
      </c>
      <c r="L38">
        <v>0</v>
      </c>
      <c r="M38">
        <v>27</v>
      </c>
      <c r="N38">
        <f t="shared" si="0"/>
        <v>0</v>
      </c>
    </row>
    <row r="39" spans="1:14" x14ac:dyDescent="0.3">
      <c r="A39">
        <v>10004</v>
      </c>
      <c r="B39" t="str">
        <f>_xlfn.XLOOKUP(A39, Bookings!A:A, Bookings!B:B, "NONE")</f>
        <v>Kerala</v>
      </c>
      <c r="C39" s="14">
        <v>45139</v>
      </c>
      <c r="D39" t="str">
        <v>a4c168f1</v>
      </c>
      <c r="E39">
        <v>1</v>
      </c>
      <c r="F39">
        <v>96</v>
      </c>
      <c r="H39">
        <v>10010</v>
      </c>
      <c r="I39" t="str">
        <v>Karnataka</v>
      </c>
      <c r="J39" s="14">
        <v>44562</v>
      </c>
      <c r="K39" t="str">
        <v>591bdfe5</v>
      </c>
      <c r="L39">
        <v>3</v>
      </c>
      <c r="M39">
        <v>12</v>
      </c>
      <c r="N39">
        <f t="shared" si="0"/>
        <v>25</v>
      </c>
    </row>
    <row r="40" spans="1:14" x14ac:dyDescent="0.3">
      <c r="A40">
        <v>10004</v>
      </c>
      <c r="B40" t="str">
        <f>_xlfn.XLOOKUP(A40, Bookings!A:A, Bookings!B:B, "NONE")</f>
        <v>Kerala</v>
      </c>
      <c r="C40" s="14">
        <v>44774</v>
      </c>
      <c r="D40" t="str">
        <v>c5000cc1</v>
      </c>
      <c r="E40">
        <v>2</v>
      </c>
      <c r="F40">
        <v>98</v>
      </c>
      <c r="H40">
        <v>10011</v>
      </c>
      <c r="I40" t="str">
        <v>Tamil Nadu</v>
      </c>
      <c r="J40" s="14">
        <v>44713</v>
      </c>
      <c r="K40" t="str">
        <v>420e1019</v>
      </c>
      <c r="L40">
        <v>1</v>
      </c>
      <c r="M40">
        <v>58</v>
      </c>
      <c r="N40">
        <f t="shared" si="0"/>
        <v>1.7241379310344827</v>
      </c>
    </row>
    <row r="41" spans="1:14" x14ac:dyDescent="0.3">
      <c r="A41">
        <v>10004</v>
      </c>
      <c r="B41" t="str">
        <f>_xlfn.XLOOKUP(A41, Bookings!A:A, Bookings!B:B, "NONE")</f>
        <v>Kerala</v>
      </c>
      <c r="C41" s="14">
        <v>44593</v>
      </c>
      <c r="D41" t="str">
        <v>10101146</v>
      </c>
      <c r="E41">
        <v>1</v>
      </c>
      <c r="F41">
        <v>84</v>
      </c>
      <c r="H41">
        <v>10011</v>
      </c>
      <c r="I41" t="str">
        <v>Tamil Nadu</v>
      </c>
      <c r="J41" s="14">
        <v>44682</v>
      </c>
      <c r="K41" t="str">
        <v>e9c2f251</v>
      </c>
      <c r="L41">
        <v>2</v>
      </c>
      <c r="M41">
        <v>82</v>
      </c>
      <c r="N41">
        <f t="shared" si="0"/>
        <v>2.4390243902439024</v>
      </c>
    </row>
    <row r="42" spans="1:14" x14ac:dyDescent="0.3">
      <c r="A42">
        <v>10004</v>
      </c>
      <c r="B42" t="str">
        <f>_xlfn.XLOOKUP(A42, Bookings!A:A, Bookings!B:B, "NONE")</f>
        <v>Kerala</v>
      </c>
      <c r="C42" s="14">
        <v>45474</v>
      </c>
      <c r="D42" t="str">
        <v>4130ea10</v>
      </c>
      <c r="E42">
        <v>5</v>
      </c>
      <c r="F42">
        <v>89</v>
      </c>
      <c r="H42">
        <v>10012</v>
      </c>
      <c r="I42" t="str">
        <v>Tamil Nadu</v>
      </c>
      <c r="J42" s="14">
        <v>44713</v>
      </c>
      <c r="K42" t="str">
        <v>92becfc7</v>
      </c>
      <c r="L42">
        <v>1</v>
      </c>
      <c r="M42">
        <v>59</v>
      </c>
      <c r="N42">
        <f t="shared" si="0"/>
        <v>1.6949152542372881</v>
      </c>
    </row>
    <row r="43" spans="1:14" x14ac:dyDescent="0.3">
      <c r="A43">
        <v>10004</v>
      </c>
      <c r="B43" t="str">
        <f>_xlfn.XLOOKUP(A43, Bookings!A:A, Bookings!B:B, "NONE")</f>
        <v>Kerala</v>
      </c>
      <c r="C43" s="14">
        <v>45292</v>
      </c>
      <c r="D43" t="str">
        <v>6d9b457c</v>
      </c>
      <c r="E43">
        <v>0</v>
      </c>
      <c r="F43">
        <v>34</v>
      </c>
      <c r="H43">
        <v>10012</v>
      </c>
      <c r="I43" t="str">
        <v>Tamil Nadu</v>
      </c>
      <c r="J43" s="14">
        <v>44896</v>
      </c>
      <c r="K43" t="str">
        <v>b9f74c1c</v>
      </c>
      <c r="L43">
        <v>4</v>
      </c>
      <c r="M43">
        <v>75</v>
      </c>
      <c r="N43">
        <f t="shared" si="0"/>
        <v>5.3333333333333339</v>
      </c>
    </row>
    <row r="44" spans="1:14" x14ac:dyDescent="0.3">
      <c r="A44">
        <v>10004</v>
      </c>
      <c r="B44" t="str">
        <f>_xlfn.XLOOKUP(A44, Bookings!A:A, Bookings!B:B, "NONE")</f>
        <v>Kerala</v>
      </c>
      <c r="C44" s="14">
        <v>44593</v>
      </c>
      <c r="D44" t="str">
        <v>e24dee1d</v>
      </c>
      <c r="E44">
        <v>3</v>
      </c>
      <c r="F44">
        <v>62</v>
      </c>
      <c r="H44">
        <v>10012</v>
      </c>
      <c r="I44" t="str">
        <v>Tamil Nadu</v>
      </c>
      <c r="J44" s="14">
        <v>44713</v>
      </c>
      <c r="K44" t="str">
        <v>7fb18db3</v>
      </c>
      <c r="L44">
        <v>0</v>
      </c>
      <c r="M44">
        <v>62</v>
      </c>
      <c r="N44">
        <f t="shared" si="0"/>
        <v>0</v>
      </c>
    </row>
    <row r="45" spans="1:14" x14ac:dyDescent="0.3">
      <c r="A45">
        <v>10004</v>
      </c>
      <c r="B45" t="str">
        <f>_xlfn.XLOOKUP(A45, Bookings!A:A, Bookings!B:B, "NONE")</f>
        <v>Kerala</v>
      </c>
      <c r="C45" s="14">
        <v>44958</v>
      </c>
      <c r="D45" t="str">
        <v>7495495f</v>
      </c>
      <c r="E45">
        <v>4</v>
      </c>
      <c r="F45">
        <v>17</v>
      </c>
      <c r="H45">
        <v>10013</v>
      </c>
      <c r="I45" t="str">
        <v>Kerala</v>
      </c>
      <c r="J45" s="14">
        <v>44682</v>
      </c>
      <c r="K45" t="str">
        <v>607da286</v>
      </c>
      <c r="L45">
        <v>1</v>
      </c>
      <c r="M45">
        <v>86</v>
      </c>
      <c r="N45">
        <f t="shared" si="0"/>
        <v>1.1627906976744187</v>
      </c>
    </row>
    <row r="46" spans="1:14" x14ac:dyDescent="0.3">
      <c r="A46">
        <v>10004</v>
      </c>
      <c r="B46" t="str">
        <f>_xlfn.XLOOKUP(A46, Bookings!A:A, Bookings!B:B, "NONE")</f>
        <v>Kerala</v>
      </c>
      <c r="C46" s="14">
        <v>44805</v>
      </c>
      <c r="D46" t="str">
        <v>1b7fe76a</v>
      </c>
      <c r="E46">
        <v>2</v>
      </c>
      <c r="F46">
        <v>94</v>
      </c>
      <c r="H46">
        <v>10013</v>
      </c>
      <c r="I46" t="str">
        <v>Kerala</v>
      </c>
      <c r="J46" s="14">
        <v>44835</v>
      </c>
      <c r="K46" t="str">
        <v>b49e8b74</v>
      </c>
      <c r="L46">
        <v>0</v>
      </c>
      <c r="M46">
        <v>86</v>
      </c>
      <c r="N46">
        <f t="shared" si="0"/>
        <v>0</v>
      </c>
    </row>
    <row r="47" spans="1:14" x14ac:dyDescent="0.3">
      <c r="A47">
        <v>10004</v>
      </c>
      <c r="B47" t="str">
        <f>_xlfn.XLOOKUP(A47, Bookings!A:A, Bookings!B:B, "NONE")</f>
        <v>Kerala</v>
      </c>
      <c r="C47" s="14">
        <v>45474</v>
      </c>
      <c r="D47" t="str">
        <v>f72d44e6</v>
      </c>
      <c r="E47">
        <v>2</v>
      </c>
      <c r="F47">
        <v>68</v>
      </c>
      <c r="H47">
        <v>10014</v>
      </c>
      <c r="I47" t="str">
        <v>Andhra Pradesh</v>
      </c>
      <c r="J47" s="14">
        <v>44713</v>
      </c>
      <c r="K47" t="str">
        <v>3abe3a47</v>
      </c>
      <c r="L47">
        <v>2</v>
      </c>
      <c r="M47">
        <v>55</v>
      </c>
      <c r="N47">
        <f t="shared" si="0"/>
        <v>3.6363636363636362</v>
      </c>
    </row>
    <row r="48" spans="1:14" x14ac:dyDescent="0.3">
      <c r="A48">
        <v>10004</v>
      </c>
      <c r="B48" t="str">
        <f>_xlfn.XLOOKUP(A48, Bookings!A:A, Bookings!B:B, "NONE")</f>
        <v>Kerala</v>
      </c>
      <c r="C48" s="14">
        <v>45597</v>
      </c>
      <c r="D48" t="str">
        <v>8ab4abc6</v>
      </c>
      <c r="E48">
        <v>2</v>
      </c>
      <c r="F48">
        <v>97</v>
      </c>
      <c r="H48">
        <v>10014</v>
      </c>
      <c r="I48" t="str">
        <v>Andhra Pradesh</v>
      </c>
      <c r="J48" s="14">
        <v>44866</v>
      </c>
      <c r="K48" t="str">
        <v>4130ea10</v>
      </c>
      <c r="L48">
        <v>5</v>
      </c>
      <c r="M48">
        <v>92</v>
      </c>
      <c r="N48">
        <f t="shared" si="0"/>
        <v>5.4347826086956523</v>
      </c>
    </row>
    <row r="49" spans="1:14" x14ac:dyDescent="0.3">
      <c r="A49">
        <v>10005</v>
      </c>
      <c r="B49" t="str">
        <f>_xlfn.XLOOKUP(A49, Bookings!A:A, Bookings!B:B, "NONE")</f>
        <v>Tamil Nadu</v>
      </c>
      <c r="C49" s="14">
        <v>45170</v>
      </c>
      <c r="D49" t="str">
        <v>b9f74c1c</v>
      </c>
      <c r="E49">
        <v>2</v>
      </c>
      <c r="F49">
        <v>25</v>
      </c>
      <c r="H49">
        <v>10014</v>
      </c>
      <c r="I49" t="str">
        <v>Andhra Pradesh</v>
      </c>
      <c r="J49" s="14">
        <v>44743</v>
      </c>
      <c r="K49" t="str">
        <v>fda707e0</v>
      </c>
      <c r="L49">
        <v>2</v>
      </c>
      <c r="M49">
        <v>80</v>
      </c>
      <c r="N49">
        <f t="shared" si="0"/>
        <v>2.5</v>
      </c>
    </row>
    <row r="50" spans="1:14" x14ac:dyDescent="0.3">
      <c r="A50">
        <v>10005</v>
      </c>
      <c r="B50" t="str">
        <f>_xlfn.XLOOKUP(A50, Bookings!A:A, Bookings!B:B, "NONE")</f>
        <v>Tamil Nadu</v>
      </c>
      <c r="C50" s="14">
        <v>45597</v>
      </c>
      <c r="D50" t="str">
        <v>af4e0c6c</v>
      </c>
      <c r="E50">
        <v>2</v>
      </c>
      <c r="F50">
        <v>47</v>
      </c>
      <c r="H50">
        <v>10014</v>
      </c>
      <c r="I50" t="str">
        <v>Andhra Pradesh</v>
      </c>
      <c r="J50" s="14">
        <v>44866</v>
      </c>
      <c r="K50" t="str">
        <v>b06fbc58</v>
      </c>
      <c r="L50">
        <v>3</v>
      </c>
      <c r="M50">
        <v>39</v>
      </c>
      <c r="N50">
        <f t="shared" si="0"/>
        <v>7.6923076923076925</v>
      </c>
    </row>
    <row r="51" spans="1:14" x14ac:dyDescent="0.3">
      <c r="A51">
        <v>10005</v>
      </c>
      <c r="B51" t="str">
        <f>_xlfn.XLOOKUP(A51, Bookings!A:A, Bookings!B:B, "NONE")</f>
        <v>Tamil Nadu</v>
      </c>
      <c r="C51" s="14">
        <v>44621</v>
      </c>
      <c r="D51" t="str">
        <v>577b4107</v>
      </c>
      <c r="E51">
        <v>1</v>
      </c>
      <c r="F51">
        <v>93</v>
      </c>
      <c r="H51">
        <v>10015</v>
      </c>
      <c r="I51" t="str">
        <v>Tamil Nadu</v>
      </c>
      <c r="J51" s="14">
        <v>44682</v>
      </c>
      <c r="K51" t="str">
        <v>f82d44ce</v>
      </c>
      <c r="L51">
        <v>1</v>
      </c>
      <c r="M51">
        <v>51</v>
      </c>
      <c r="N51">
        <f t="shared" si="0"/>
        <v>1.9607843137254901</v>
      </c>
    </row>
    <row r="52" spans="1:14" x14ac:dyDescent="0.3">
      <c r="A52">
        <v>10005</v>
      </c>
      <c r="B52" t="str">
        <f>_xlfn.XLOOKUP(A52, Bookings!A:A, Bookings!B:B, "NONE")</f>
        <v>Tamil Nadu</v>
      </c>
      <c r="C52" s="14">
        <v>45047</v>
      </c>
      <c r="D52" t="str">
        <v>b49e8b74</v>
      </c>
      <c r="E52">
        <v>0</v>
      </c>
      <c r="F52">
        <v>81</v>
      </c>
      <c r="H52">
        <v>10015</v>
      </c>
      <c r="I52" t="str">
        <v>Tamil Nadu</v>
      </c>
      <c r="J52" s="14">
        <v>44713</v>
      </c>
      <c r="K52" t="str">
        <v>7bc7f2c7</v>
      </c>
      <c r="L52">
        <v>0</v>
      </c>
      <c r="M52">
        <v>49</v>
      </c>
      <c r="N52">
        <f t="shared" si="0"/>
        <v>0</v>
      </c>
    </row>
    <row r="53" spans="1:14" x14ac:dyDescent="0.3">
      <c r="A53">
        <v>10005</v>
      </c>
      <c r="B53" t="str">
        <f>_xlfn.XLOOKUP(A53, Bookings!A:A, Bookings!B:B, "NONE")</f>
        <v>Tamil Nadu</v>
      </c>
      <c r="C53" s="14">
        <v>45078</v>
      </c>
      <c r="D53" t="str">
        <v>2888a95e</v>
      </c>
      <c r="E53">
        <v>0</v>
      </c>
      <c r="F53">
        <v>16</v>
      </c>
      <c r="H53">
        <v>10015</v>
      </c>
      <c r="I53" t="str">
        <v>Tamil Nadu</v>
      </c>
      <c r="J53" s="14">
        <v>44774</v>
      </c>
      <c r="K53" t="str">
        <v>18110fb2</v>
      </c>
      <c r="L53">
        <v>1</v>
      </c>
      <c r="M53">
        <v>63</v>
      </c>
      <c r="N53">
        <f t="shared" si="0"/>
        <v>1.5873015873015872</v>
      </c>
    </row>
    <row r="54" spans="1:14" x14ac:dyDescent="0.3">
      <c r="A54">
        <v>10005</v>
      </c>
      <c r="B54" t="str">
        <f>_xlfn.XLOOKUP(A54, Bookings!A:A, Bookings!B:B, "NONE")</f>
        <v>Tamil Nadu</v>
      </c>
      <c r="C54" s="14">
        <v>45566</v>
      </c>
      <c r="D54" t="str">
        <v>9544ce3b</v>
      </c>
      <c r="E54">
        <v>0</v>
      </c>
      <c r="F54">
        <v>62</v>
      </c>
      <c r="H54">
        <v>10015</v>
      </c>
      <c r="I54" t="str">
        <v>Tamil Nadu</v>
      </c>
      <c r="J54" s="14">
        <v>44805</v>
      </c>
      <c r="K54" t="str">
        <v>5833d4f3</v>
      </c>
      <c r="L54">
        <v>1</v>
      </c>
      <c r="M54">
        <v>91</v>
      </c>
      <c r="N54">
        <f t="shared" si="0"/>
        <v>1.098901098901099</v>
      </c>
    </row>
    <row r="55" spans="1:14" x14ac:dyDescent="0.3">
      <c r="A55">
        <v>10005</v>
      </c>
      <c r="B55" t="str">
        <f>_xlfn.XLOOKUP(A55, Bookings!A:A, Bookings!B:B, "NONE")</f>
        <v>Tamil Nadu</v>
      </c>
      <c r="C55" s="14">
        <v>45200</v>
      </c>
      <c r="D55" t="str">
        <v>40e9137d</v>
      </c>
      <c r="E55">
        <v>0</v>
      </c>
      <c r="F55">
        <v>80</v>
      </c>
      <c r="H55">
        <v>10015</v>
      </c>
      <c r="I55" t="str">
        <v>Tamil Nadu</v>
      </c>
      <c r="J55" s="14">
        <v>44805</v>
      </c>
      <c r="K55" t="str">
        <v>a4c168f1</v>
      </c>
      <c r="L55">
        <v>3</v>
      </c>
      <c r="M55">
        <v>55</v>
      </c>
      <c r="N55">
        <f t="shared" si="0"/>
        <v>5.4545454545454541</v>
      </c>
    </row>
    <row r="56" spans="1:14" x14ac:dyDescent="0.3">
      <c r="A56">
        <v>10005</v>
      </c>
      <c r="B56" t="str">
        <f>_xlfn.XLOOKUP(A56, Bookings!A:A, Bookings!B:B, "NONE")</f>
        <v>Tamil Nadu</v>
      </c>
      <c r="C56" s="14">
        <v>44866</v>
      </c>
      <c r="D56" t="str">
        <v>0cbc4720</v>
      </c>
      <c r="E56">
        <v>3</v>
      </c>
      <c r="F56">
        <v>46</v>
      </c>
      <c r="H56">
        <v>10015</v>
      </c>
      <c r="I56" t="str">
        <v>Tamil Nadu</v>
      </c>
      <c r="J56" s="14">
        <v>44562</v>
      </c>
      <c r="K56" t="str">
        <v>2aac9072</v>
      </c>
      <c r="L56">
        <v>0</v>
      </c>
      <c r="M56">
        <v>81</v>
      </c>
      <c r="N56">
        <f t="shared" si="0"/>
        <v>0</v>
      </c>
    </row>
    <row r="57" spans="1:14" x14ac:dyDescent="0.3">
      <c r="A57">
        <v>10005</v>
      </c>
      <c r="B57" t="str">
        <f>_xlfn.XLOOKUP(A57, Bookings!A:A, Bookings!B:B, "NONE")</f>
        <v>Tamil Nadu</v>
      </c>
      <c r="C57" s="14">
        <v>45170</v>
      </c>
      <c r="D57" t="str">
        <v>2e190b5a</v>
      </c>
      <c r="E57">
        <v>0</v>
      </c>
      <c r="F57">
        <v>78</v>
      </c>
      <c r="H57">
        <v>10016</v>
      </c>
      <c r="I57" t="str">
        <v>Karnataka</v>
      </c>
      <c r="J57" s="14">
        <v>44743</v>
      </c>
      <c r="K57" t="str">
        <v>9452bf77</v>
      </c>
      <c r="L57">
        <v>0</v>
      </c>
      <c r="M57">
        <v>43</v>
      </c>
      <c r="N57">
        <f t="shared" si="0"/>
        <v>0</v>
      </c>
    </row>
    <row r="58" spans="1:14" x14ac:dyDescent="0.3">
      <c r="A58">
        <v>10005</v>
      </c>
      <c r="B58" t="str">
        <f>_xlfn.XLOOKUP(A58, Bookings!A:A, Bookings!B:B, "NONE")</f>
        <v>Tamil Nadu</v>
      </c>
      <c r="C58" s="14">
        <v>44621</v>
      </c>
      <c r="D58" t="str">
        <v>ed012678</v>
      </c>
      <c r="E58">
        <v>1</v>
      </c>
      <c r="F58">
        <v>60</v>
      </c>
      <c r="H58">
        <v>10017</v>
      </c>
      <c r="I58" t="str">
        <v>Tamil Nadu</v>
      </c>
      <c r="J58" s="14">
        <v>44652</v>
      </c>
      <c r="K58" t="str">
        <v>e9c2f251</v>
      </c>
      <c r="L58">
        <v>1</v>
      </c>
      <c r="M58">
        <v>25</v>
      </c>
      <c r="N58">
        <f t="shared" si="0"/>
        <v>4</v>
      </c>
    </row>
    <row r="59" spans="1:14" x14ac:dyDescent="0.3">
      <c r="A59">
        <v>10005</v>
      </c>
      <c r="B59" t="str">
        <f>_xlfn.XLOOKUP(A59, Bookings!A:A, Bookings!B:B, "NONE")</f>
        <v>Tamil Nadu</v>
      </c>
      <c r="C59" s="14">
        <v>45505</v>
      </c>
      <c r="D59" t="str">
        <v>566c44a8</v>
      </c>
      <c r="E59">
        <v>0</v>
      </c>
      <c r="F59">
        <v>48</v>
      </c>
      <c r="H59">
        <v>10017</v>
      </c>
      <c r="I59" t="str">
        <v>Tamil Nadu</v>
      </c>
      <c r="J59" s="14">
        <v>44866</v>
      </c>
      <c r="K59" t="str">
        <v>b142e834</v>
      </c>
      <c r="L59">
        <v>0</v>
      </c>
      <c r="M59">
        <v>35</v>
      </c>
      <c r="N59">
        <f t="shared" si="0"/>
        <v>0</v>
      </c>
    </row>
    <row r="60" spans="1:14" x14ac:dyDescent="0.3">
      <c r="A60">
        <v>10005</v>
      </c>
      <c r="B60" t="str">
        <f>_xlfn.XLOOKUP(A60, Bookings!A:A, Bookings!B:B, "NONE")</f>
        <v>Tamil Nadu</v>
      </c>
      <c r="C60" s="14">
        <v>44743</v>
      </c>
      <c r="D60" t="str">
        <v>fa1a76a3</v>
      </c>
      <c r="E60">
        <v>3</v>
      </c>
      <c r="F60">
        <v>27</v>
      </c>
      <c r="H60">
        <v>10017</v>
      </c>
      <c r="I60" t="str">
        <v>Tamil Nadu</v>
      </c>
      <c r="J60" s="14">
        <v>44805</v>
      </c>
      <c r="K60" t="str">
        <v>9452bf77</v>
      </c>
      <c r="L60">
        <v>1</v>
      </c>
      <c r="M60">
        <v>93</v>
      </c>
      <c r="N60">
        <f t="shared" si="0"/>
        <v>1.0752688172043012</v>
      </c>
    </row>
    <row r="61" spans="1:14" x14ac:dyDescent="0.3">
      <c r="A61">
        <v>10005</v>
      </c>
      <c r="B61" t="str">
        <f>_xlfn.XLOOKUP(A61, Bookings!A:A, Bookings!B:B, "NONE")</f>
        <v>Tamil Nadu</v>
      </c>
      <c r="C61" s="14">
        <v>45536</v>
      </c>
      <c r="D61" t="str">
        <v>6d98c117</v>
      </c>
      <c r="E61">
        <v>1</v>
      </c>
      <c r="F61">
        <v>52</v>
      </c>
      <c r="H61">
        <v>10017</v>
      </c>
      <c r="I61" t="str">
        <v>Tamil Nadu</v>
      </c>
      <c r="J61" s="14">
        <v>44743</v>
      </c>
      <c r="K61" t="str">
        <v>c741736d</v>
      </c>
      <c r="L61">
        <v>1</v>
      </c>
      <c r="M61">
        <v>26</v>
      </c>
      <c r="N61">
        <f t="shared" si="0"/>
        <v>3.8461538461538463</v>
      </c>
    </row>
    <row r="62" spans="1:14" x14ac:dyDescent="0.3">
      <c r="A62">
        <v>10005</v>
      </c>
      <c r="B62" t="str">
        <f>_xlfn.XLOOKUP(A62, Bookings!A:A, Bookings!B:B, "NONE")</f>
        <v>Tamil Nadu</v>
      </c>
      <c r="C62" s="14">
        <v>44866</v>
      </c>
      <c r="D62" t="str">
        <v>6fc6d737</v>
      </c>
      <c r="E62">
        <v>1</v>
      </c>
      <c r="F62">
        <v>53</v>
      </c>
      <c r="H62">
        <v>10018</v>
      </c>
      <c r="I62" t="str">
        <v>Tamil Nadu</v>
      </c>
      <c r="J62" s="14">
        <v>44774</v>
      </c>
      <c r="K62" t="str">
        <v>53dcee70</v>
      </c>
      <c r="L62">
        <v>3</v>
      </c>
      <c r="M62">
        <v>27</v>
      </c>
      <c r="N62">
        <f t="shared" si="0"/>
        <v>11.111111111111111</v>
      </c>
    </row>
    <row r="63" spans="1:14" x14ac:dyDescent="0.3">
      <c r="A63">
        <v>10005</v>
      </c>
      <c r="B63" t="str">
        <f>_xlfn.XLOOKUP(A63, Bookings!A:A, Bookings!B:B, "NONE")</f>
        <v>Tamil Nadu</v>
      </c>
      <c r="C63" s="14">
        <v>45108</v>
      </c>
      <c r="D63" t="str">
        <v>9452bf77</v>
      </c>
      <c r="E63">
        <v>0</v>
      </c>
      <c r="F63">
        <v>64</v>
      </c>
      <c r="H63">
        <v>10018</v>
      </c>
      <c r="I63" t="str">
        <v>Tamil Nadu</v>
      </c>
      <c r="J63" s="14">
        <v>44593</v>
      </c>
      <c r="K63" t="str">
        <v>872a4423</v>
      </c>
      <c r="L63">
        <v>2</v>
      </c>
      <c r="M63">
        <v>75</v>
      </c>
      <c r="N63">
        <f t="shared" si="0"/>
        <v>2.666666666666667</v>
      </c>
    </row>
    <row r="64" spans="1:14" x14ac:dyDescent="0.3">
      <c r="A64">
        <v>10006</v>
      </c>
      <c r="B64" t="str">
        <f>_xlfn.XLOOKUP(A64, Bookings!A:A, Bookings!B:B, "NONE")</f>
        <v>Andhra Pradesh</v>
      </c>
      <c r="C64" s="14">
        <v>45413</v>
      </c>
      <c r="D64" t="str">
        <v>6148f50b</v>
      </c>
      <c r="E64">
        <v>2</v>
      </c>
      <c r="F64">
        <v>83</v>
      </c>
      <c r="H64">
        <v>10018</v>
      </c>
      <c r="I64" t="str">
        <v>Tamil Nadu</v>
      </c>
      <c r="J64" s="14">
        <v>44562</v>
      </c>
      <c r="K64" t="str">
        <v>cc9d9893</v>
      </c>
      <c r="L64">
        <v>1</v>
      </c>
      <c r="M64">
        <v>82</v>
      </c>
      <c r="N64">
        <f t="shared" si="0"/>
        <v>1.2195121951219512</v>
      </c>
    </row>
    <row r="65" spans="1:14" x14ac:dyDescent="0.3">
      <c r="A65">
        <v>10006</v>
      </c>
      <c r="B65" t="str">
        <f>_xlfn.XLOOKUP(A65, Bookings!A:A, Bookings!B:B, "NONE")</f>
        <v>Andhra Pradesh</v>
      </c>
      <c r="C65" s="14">
        <v>44562</v>
      </c>
      <c r="D65" t="str">
        <v>39c8c16a</v>
      </c>
      <c r="E65">
        <v>1</v>
      </c>
      <c r="F65">
        <v>95</v>
      </c>
      <c r="H65">
        <v>10018</v>
      </c>
      <c r="I65" t="str">
        <v>Tamil Nadu</v>
      </c>
      <c r="J65" s="14">
        <v>44682</v>
      </c>
      <c r="K65" t="str">
        <v>7fd28e87</v>
      </c>
      <c r="L65">
        <v>0</v>
      </c>
      <c r="M65">
        <v>43</v>
      </c>
      <c r="N65">
        <f t="shared" si="0"/>
        <v>0</v>
      </c>
    </row>
    <row r="66" spans="1:14" x14ac:dyDescent="0.3">
      <c r="A66">
        <v>10006</v>
      </c>
      <c r="B66" t="str">
        <f>_xlfn.XLOOKUP(A66, Bookings!A:A, Bookings!B:B, "NONE")</f>
        <v>Andhra Pradesh</v>
      </c>
      <c r="C66" s="14">
        <v>44774</v>
      </c>
      <c r="D66" t="str">
        <v>4130ea10</v>
      </c>
      <c r="E66">
        <v>1</v>
      </c>
      <c r="F66">
        <v>97</v>
      </c>
      <c r="H66">
        <v>10018</v>
      </c>
      <c r="I66" t="str">
        <v>Tamil Nadu</v>
      </c>
      <c r="J66" s="14">
        <v>44682</v>
      </c>
      <c r="K66" t="str">
        <v>fe8686d0</v>
      </c>
      <c r="L66">
        <v>1</v>
      </c>
      <c r="M66">
        <v>41</v>
      </c>
      <c r="N66">
        <f t="shared" si="0"/>
        <v>2.4390243902439024</v>
      </c>
    </row>
    <row r="67" spans="1:14" x14ac:dyDescent="0.3">
      <c r="A67">
        <v>10006</v>
      </c>
      <c r="B67" t="str">
        <f>_xlfn.XLOOKUP(A67, Bookings!A:A, Bookings!B:B, "NONE")</f>
        <v>Andhra Pradesh</v>
      </c>
      <c r="C67" s="14">
        <v>45536</v>
      </c>
      <c r="D67" t="str">
        <v>586db896</v>
      </c>
      <c r="E67">
        <v>1</v>
      </c>
      <c r="F67">
        <v>88</v>
      </c>
      <c r="H67">
        <v>10019</v>
      </c>
      <c r="I67" t="str">
        <v>Andhra Pradesh</v>
      </c>
      <c r="J67" s="14">
        <v>44562</v>
      </c>
      <c r="K67" t="str">
        <v>f6d69d19</v>
      </c>
      <c r="L67">
        <v>2</v>
      </c>
      <c r="M67">
        <v>76</v>
      </c>
      <c r="N67">
        <f t="shared" ref="N67:N130" si="2">(L67/M67)*100</f>
        <v>2.6315789473684208</v>
      </c>
    </row>
    <row r="68" spans="1:14" x14ac:dyDescent="0.3">
      <c r="A68">
        <v>10006</v>
      </c>
      <c r="B68" t="str">
        <f>_xlfn.XLOOKUP(A68, Bookings!A:A, Bookings!B:B, "NONE")</f>
        <v>Andhra Pradesh</v>
      </c>
      <c r="C68" s="14">
        <v>44986</v>
      </c>
      <c r="D68" t="str">
        <v>67b09f1b</v>
      </c>
      <c r="E68">
        <v>1</v>
      </c>
      <c r="F68">
        <v>68</v>
      </c>
      <c r="H68">
        <v>10019</v>
      </c>
      <c r="I68" t="str">
        <v>Andhra Pradesh</v>
      </c>
      <c r="J68" s="14">
        <v>44593</v>
      </c>
      <c r="K68" t="str">
        <v>577b4107</v>
      </c>
      <c r="L68">
        <v>2</v>
      </c>
      <c r="M68">
        <v>18</v>
      </c>
      <c r="N68">
        <f t="shared" si="2"/>
        <v>11.111111111111111</v>
      </c>
    </row>
    <row r="69" spans="1:14" x14ac:dyDescent="0.3">
      <c r="A69">
        <v>10006</v>
      </c>
      <c r="B69" t="str">
        <f>_xlfn.XLOOKUP(A69, Bookings!A:A, Bookings!B:B, "NONE")</f>
        <v>Andhra Pradesh</v>
      </c>
      <c r="C69" s="14">
        <v>45261</v>
      </c>
      <c r="D69" t="str">
        <v>f82d44ce</v>
      </c>
      <c r="E69">
        <v>3</v>
      </c>
      <c r="F69">
        <v>41</v>
      </c>
      <c r="H69">
        <v>10020</v>
      </c>
      <c r="I69" t="str">
        <v>Kerala</v>
      </c>
      <c r="J69" s="14">
        <v>44652</v>
      </c>
      <c r="K69" t="str">
        <v>ef45c45f</v>
      </c>
      <c r="L69">
        <v>2</v>
      </c>
      <c r="M69">
        <v>61</v>
      </c>
      <c r="N69">
        <f t="shared" si="2"/>
        <v>3.278688524590164</v>
      </c>
    </row>
    <row r="70" spans="1:14" x14ac:dyDescent="0.3">
      <c r="A70">
        <v>10006</v>
      </c>
      <c r="B70" t="str">
        <f>_xlfn.XLOOKUP(A70, Bookings!A:A, Bookings!B:B, "NONE")</f>
        <v>Andhra Pradesh</v>
      </c>
      <c r="C70" s="14">
        <v>44713</v>
      </c>
      <c r="D70" t="str">
        <v>1b7fe76a</v>
      </c>
      <c r="E70">
        <v>4</v>
      </c>
      <c r="F70">
        <v>19</v>
      </c>
      <c r="H70">
        <v>10020</v>
      </c>
      <c r="I70" t="str">
        <v>Kerala</v>
      </c>
      <c r="J70" s="14">
        <v>44682</v>
      </c>
      <c r="K70" t="str">
        <v>5833d4f3</v>
      </c>
      <c r="L70">
        <v>2</v>
      </c>
      <c r="M70">
        <v>21</v>
      </c>
      <c r="N70">
        <f t="shared" si="2"/>
        <v>9.5238095238095237</v>
      </c>
    </row>
    <row r="71" spans="1:14" x14ac:dyDescent="0.3">
      <c r="A71">
        <v>10006</v>
      </c>
      <c r="B71" t="str">
        <f>_xlfn.XLOOKUP(A71, Bookings!A:A, Bookings!B:B, "NONE")</f>
        <v>Andhra Pradesh</v>
      </c>
      <c r="C71" s="14">
        <v>44774</v>
      </c>
      <c r="D71" t="str">
        <v>b49e8b74</v>
      </c>
      <c r="E71">
        <v>4</v>
      </c>
      <c r="F71">
        <v>83</v>
      </c>
      <c r="H71">
        <v>10021</v>
      </c>
      <c r="I71" t="str">
        <v>Tamil Nadu</v>
      </c>
      <c r="J71" s="14">
        <v>44593</v>
      </c>
      <c r="K71" t="str">
        <v>f1c74cb8</v>
      </c>
      <c r="L71">
        <v>2</v>
      </c>
      <c r="M71">
        <v>98</v>
      </c>
      <c r="N71">
        <f t="shared" si="2"/>
        <v>2.0408163265306123</v>
      </c>
    </row>
    <row r="72" spans="1:14" x14ac:dyDescent="0.3">
      <c r="A72">
        <v>10006</v>
      </c>
      <c r="B72" t="str">
        <f>_xlfn.XLOOKUP(A72, Bookings!A:A, Bookings!B:B, "NONE")</f>
        <v>Andhra Pradesh</v>
      </c>
      <c r="C72" s="14">
        <v>45597</v>
      </c>
      <c r="D72" t="str">
        <v>9544ce3b</v>
      </c>
      <c r="E72">
        <v>1</v>
      </c>
      <c r="F72">
        <v>24</v>
      </c>
      <c r="H72">
        <v>10021</v>
      </c>
      <c r="I72" t="str">
        <v>Tamil Nadu</v>
      </c>
      <c r="J72" s="14">
        <v>44562</v>
      </c>
      <c r="K72" t="str">
        <v>e9c2f251</v>
      </c>
      <c r="L72">
        <v>1</v>
      </c>
      <c r="M72">
        <v>23</v>
      </c>
      <c r="N72">
        <f t="shared" si="2"/>
        <v>4.3478260869565215</v>
      </c>
    </row>
    <row r="73" spans="1:14" x14ac:dyDescent="0.3">
      <c r="A73">
        <v>10006</v>
      </c>
      <c r="B73" t="str">
        <f>_xlfn.XLOOKUP(A73, Bookings!A:A, Bookings!B:B, "NONE")</f>
        <v>Andhra Pradesh</v>
      </c>
      <c r="C73" s="14">
        <v>44958</v>
      </c>
      <c r="D73" t="str">
        <v>c741736d</v>
      </c>
      <c r="E73">
        <v>1</v>
      </c>
      <c r="F73">
        <v>68</v>
      </c>
      <c r="H73">
        <v>10021</v>
      </c>
      <c r="I73" t="str">
        <v>Tamil Nadu</v>
      </c>
      <c r="J73" s="14">
        <v>44835</v>
      </c>
      <c r="K73" t="str">
        <v>2fa395f5</v>
      </c>
      <c r="L73">
        <v>0</v>
      </c>
      <c r="M73">
        <v>76</v>
      </c>
      <c r="N73">
        <f t="shared" si="2"/>
        <v>0</v>
      </c>
    </row>
    <row r="74" spans="1:14" x14ac:dyDescent="0.3">
      <c r="A74">
        <v>10006</v>
      </c>
      <c r="B74" t="str">
        <f>_xlfn.XLOOKUP(A74, Bookings!A:A, Bookings!B:B, "NONE")</f>
        <v>Andhra Pradesh</v>
      </c>
      <c r="C74" s="14">
        <v>44805</v>
      </c>
      <c r="D74" t="str">
        <v>af4e0c6c</v>
      </c>
      <c r="E74">
        <v>3</v>
      </c>
      <c r="F74">
        <v>81</v>
      </c>
      <c r="H74">
        <v>10021</v>
      </c>
      <c r="I74" t="str">
        <v>Tamil Nadu</v>
      </c>
      <c r="J74" s="14">
        <v>44805</v>
      </c>
      <c r="K74" t="str">
        <v>2e190b5a</v>
      </c>
      <c r="L74">
        <v>0</v>
      </c>
      <c r="M74">
        <v>94</v>
      </c>
      <c r="N74">
        <f t="shared" si="2"/>
        <v>0</v>
      </c>
    </row>
    <row r="75" spans="1:14" x14ac:dyDescent="0.3">
      <c r="A75">
        <v>10006</v>
      </c>
      <c r="B75" t="str">
        <f>_xlfn.XLOOKUP(A75, Bookings!A:A, Bookings!B:B, "NONE")</f>
        <v>Andhra Pradesh</v>
      </c>
      <c r="C75" s="14">
        <v>45444</v>
      </c>
      <c r="D75" t="str">
        <v>618d5c47</v>
      </c>
      <c r="E75">
        <v>1</v>
      </c>
      <c r="F75">
        <v>10</v>
      </c>
      <c r="H75">
        <v>10021</v>
      </c>
      <c r="I75" t="str">
        <v>Tamil Nadu</v>
      </c>
      <c r="J75" s="14">
        <v>44805</v>
      </c>
      <c r="K75" t="str">
        <v>5833d4f3</v>
      </c>
      <c r="L75">
        <v>2</v>
      </c>
      <c r="M75">
        <v>60</v>
      </c>
      <c r="N75">
        <f t="shared" si="2"/>
        <v>3.3333333333333335</v>
      </c>
    </row>
    <row r="76" spans="1:14" x14ac:dyDescent="0.3">
      <c r="A76">
        <v>10006</v>
      </c>
      <c r="B76" t="str">
        <f>_xlfn.XLOOKUP(A76, Bookings!A:A, Bookings!B:B, "NONE")</f>
        <v>Andhra Pradesh</v>
      </c>
      <c r="C76" s="14">
        <v>44958</v>
      </c>
      <c r="D76" t="str">
        <v>40fb817f</v>
      </c>
      <c r="E76">
        <v>1</v>
      </c>
      <c r="F76">
        <v>99</v>
      </c>
      <c r="H76">
        <v>10021</v>
      </c>
      <c r="I76" t="str">
        <v>Tamil Nadu</v>
      </c>
      <c r="J76" s="14">
        <v>44866</v>
      </c>
      <c r="K76" t="str">
        <v>0be1e40e</v>
      </c>
      <c r="L76">
        <v>2</v>
      </c>
      <c r="M76">
        <v>25</v>
      </c>
      <c r="N76">
        <f t="shared" si="2"/>
        <v>8</v>
      </c>
    </row>
    <row r="77" spans="1:14" x14ac:dyDescent="0.3">
      <c r="A77">
        <v>10007</v>
      </c>
      <c r="B77" t="str">
        <f>_xlfn.XLOOKUP(A77, Bookings!A:A, Bookings!B:B, "NONE")</f>
        <v>Tamil Nadu</v>
      </c>
      <c r="C77" s="14">
        <v>45352</v>
      </c>
      <c r="D77" t="str">
        <v>9767fb4f</v>
      </c>
      <c r="E77">
        <v>2</v>
      </c>
      <c r="F77">
        <v>92</v>
      </c>
      <c r="H77">
        <v>10022</v>
      </c>
      <c r="I77" t="str">
        <v>Tamil Nadu</v>
      </c>
      <c r="J77" s="14">
        <v>44896</v>
      </c>
      <c r="K77" t="str">
        <v>e24dee1d</v>
      </c>
      <c r="L77">
        <v>3</v>
      </c>
      <c r="M77">
        <v>22</v>
      </c>
      <c r="N77">
        <f t="shared" si="2"/>
        <v>13.636363636363635</v>
      </c>
    </row>
    <row r="78" spans="1:14" x14ac:dyDescent="0.3">
      <c r="A78">
        <v>10007</v>
      </c>
      <c r="B78" t="str">
        <f>_xlfn.XLOOKUP(A78, Bookings!A:A, Bookings!B:B, "NONE")</f>
        <v>Tamil Nadu</v>
      </c>
      <c r="C78" s="14">
        <v>45352</v>
      </c>
      <c r="D78" t="str">
        <v>044707f1</v>
      </c>
      <c r="E78">
        <v>3</v>
      </c>
      <c r="F78">
        <v>58</v>
      </c>
      <c r="H78">
        <v>10022</v>
      </c>
      <c r="I78" t="str">
        <v>Tamil Nadu</v>
      </c>
      <c r="J78" s="14">
        <v>44713</v>
      </c>
      <c r="K78" t="str">
        <v>ae026103</v>
      </c>
      <c r="L78">
        <v>0</v>
      </c>
      <c r="M78">
        <v>35</v>
      </c>
      <c r="N78">
        <f t="shared" si="2"/>
        <v>0</v>
      </c>
    </row>
    <row r="79" spans="1:14" x14ac:dyDescent="0.3">
      <c r="A79">
        <v>10007</v>
      </c>
      <c r="B79" t="str">
        <f>_xlfn.XLOOKUP(A79, Bookings!A:A, Bookings!B:B, "NONE")</f>
        <v>Tamil Nadu</v>
      </c>
      <c r="C79" s="14">
        <v>44713</v>
      </c>
      <c r="D79" t="str">
        <v>53dcee70</v>
      </c>
      <c r="E79">
        <v>2</v>
      </c>
      <c r="F79">
        <v>25</v>
      </c>
      <c r="H79">
        <v>10022</v>
      </c>
      <c r="I79" t="str">
        <v>Tamil Nadu</v>
      </c>
      <c r="J79" s="14">
        <v>44621</v>
      </c>
      <c r="K79" t="str">
        <v>7bc7f2c7</v>
      </c>
      <c r="L79">
        <v>3</v>
      </c>
      <c r="M79">
        <v>80</v>
      </c>
      <c r="N79">
        <f t="shared" si="2"/>
        <v>3.75</v>
      </c>
    </row>
    <row r="80" spans="1:14" x14ac:dyDescent="0.3">
      <c r="A80">
        <v>10007</v>
      </c>
      <c r="B80" t="str">
        <f>_xlfn.XLOOKUP(A80, Bookings!A:A, Bookings!B:B, "NONE")</f>
        <v>Tamil Nadu</v>
      </c>
      <c r="C80" s="14">
        <v>44896</v>
      </c>
      <c r="D80" t="str">
        <v>e2949854</v>
      </c>
      <c r="E80">
        <v>4</v>
      </c>
      <c r="F80">
        <v>38</v>
      </c>
      <c r="H80">
        <v>10023</v>
      </c>
      <c r="I80" t="str">
        <v>Andhra Pradesh</v>
      </c>
      <c r="J80" s="14">
        <v>44835</v>
      </c>
      <c r="K80" t="str">
        <v>3abe3a47</v>
      </c>
      <c r="L80">
        <v>1</v>
      </c>
      <c r="M80">
        <v>32</v>
      </c>
      <c r="N80">
        <f t="shared" si="2"/>
        <v>3.125</v>
      </c>
    </row>
    <row r="81" spans="1:14" x14ac:dyDescent="0.3">
      <c r="A81">
        <v>10007</v>
      </c>
      <c r="B81" t="str">
        <f>_xlfn.XLOOKUP(A81, Bookings!A:A, Bookings!B:B, "NONE")</f>
        <v>Tamil Nadu</v>
      </c>
      <c r="C81" s="14">
        <v>44562</v>
      </c>
      <c r="D81" t="str">
        <v>7495495f</v>
      </c>
      <c r="E81">
        <v>3</v>
      </c>
      <c r="F81">
        <v>78</v>
      </c>
      <c r="H81">
        <v>10023</v>
      </c>
      <c r="I81" t="str">
        <v>Andhra Pradesh</v>
      </c>
      <c r="J81" s="14">
        <v>44593</v>
      </c>
      <c r="K81" t="str">
        <v>9544ce3b</v>
      </c>
      <c r="L81">
        <v>5</v>
      </c>
      <c r="M81">
        <v>24</v>
      </c>
      <c r="N81">
        <f t="shared" si="2"/>
        <v>20.833333333333336</v>
      </c>
    </row>
    <row r="82" spans="1:14" x14ac:dyDescent="0.3">
      <c r="A82">
        <v>10007</v>
      </c>
      <c r="B82" t="str">
        <f>_xlfn.XLOOKUP(A82, Bookings!A:A, Bookings!B:B, "NONE")</f>
        <v>Tamil Nadu</v>
      </c>
      <c r="C82" s="14">
        <v>45292</v>
      </c>
      <c r="D82" t="str">
        <v>fa1a76a3</v>
      </c>
      <c r="E82">
        <v>1</v>
      </c>
      <c r="F82">
        <v>29</v>
      </c>
      <c r="H82">
        <v>10023</v>
      </c>
      <c r="I82" t="str">
        <v>Andhra Pradesh</v>
      </c>
      <c r="J82" s="14">
        <v>44743</v>
      </c>
      <c r="K82" t="str">
        <v>40fb817f</v>
      </c>
      <c r="L82">
        <v>2</v>
      </c>
      <c r="M82">
        <v>30</v>
      </c>
      <c r="N82">
        <f t="shared" si="2"/>
        <v>6.666666666666667</v>
      </c>
    </row>
    <row r="83" spans="1:14" x14ac:dyDescent="0.3">
      <c r="A83">
        <v>10008</v>
      </c>
      <c r="B83" t="str">
        <f>_xlfn.XLOOKUP(A83, Bookings!A:A, Bookings!B:B, "NONE")</f>
        <v>Andhra Pradesh</v>
      </c>
      <c r="C83" s="14">
        <v>44593</v>
      </c>
      <c r="D83" t="str">
        <v>2888a95e</v>
      </c>
      <c r="E83">
        <v>0</v>
      </c>
      <c r="F83">
        <v>86</v>
      </c>
      <c r="H83">
        <v>10023</v>
      </c>
      <c r="I83" t="str">
        <v>Andhra Pradesh</v>
      </c>
      <c r="J83" s="14">
        <v>44896</v>
      </c>
      <c r="K83" t="str">
        <v>a48a202b</v>
      </c>
      <c r="L83">
        <v>2</v>
      </c>
      <c r="M83">
        <v>32</v>
      </c>
      <c r="N83">
        <f t="shared" si="2"/>
        <v>6.25</v>
      </c>
    </row>
    <row r="84" spans="1:14" x14ac:dyDescent="0.3">
      <c r="A84">
        <v>10008</v>
      </c>
      <c r="B84" t="str">
        <f>_xlfn.XLOOKUP(A84, Bookings!A:A, Bookings!B:B, "NONE")</f>
        <v>Andhra Pradesh</v>
      </c>
      <c r="C84" s="14">
        <v>44621</v>
      </c>
      <c r="D84" t="str">
        <v>5988d89d</v>
      </c>
      <c r="E84">
        <v>5</v>
      </c>
      <c r="F84">
        <v>16</v>
      </c>
      <c r="H84">
        <v>10023</v>
      </c>
      <c r="I84" t="str">
        <v>Andhra Pradesh</v>
      </c>
      <c r="J84" s="14">
        <v>44562</v>
      </c>
      <c r="K84" t="str">
        <v>5833d4f3</v>
      </c>
      <c r="L84">
        <v>0</v>
      </c>
      <c r="M84">
        <v>87</v>
      </c>
      <c r="N84">
        <f t="shared" si="2"/>
        <v>0</v>
      </c>
    </row>
    <row r="85" spans="1:14" x14ac:dyDescent="0.3">
      <c r="A85">
        <v>10008</v>
      </c>
      <c r="B85" t="str">
        <f>_xlfn.XLOOKUP(A85, Bookings!A:A, Bookings!B:B, "NONE")</f>
        <v>Andhra Pradesh</v>
      </c>
      <c r="C85" s="14">
        <v>45017</v>
      </c>
      <c r="D85" t="str">
        <v>7e543bc4</v>
      </c>
      <c r="E85">
        <v>3</v>
      </c>
      <c r="F85">
        <v>79</v>
      </c>
      <c r="H85">
        <v>10024</v>
      </c>
      <c r="I85" t="str">
        <v>Tamil Nadu</v>
      </c>
      <c r="J85" s="14">
        <v>44682</v>
      </c>
      <c r="K85" t="str">
        <v>35e41ff6</v>
      </c>
      <c r="L85">
        <v>0</v>
      </c>
      <c r="M85">
        <v>16</v>
      </c>
      <c r="N85">
        <f t="shared" si="2"/>
        <v>0</v>
      </c>
    </row>
    <row r="86" spans="1:14" x14ac:dyDescent="0.3">
      <c r="A86">
        <v>10008</v>
      </c>
      <c r="B86" t="str">
        <f>_xlfn.XLOOKUP(A86, Bookings!A:A, Bookings!B:B, "NONE")</f>
        <v>Andhra Pradesh</v>
      </c>
      <c r="C86" s="14">
        <v>44958</v>
      </c>
      <c r="D86" t="str">
        <v>f6d69d19</v>
      </c>
      <c r="E86">
        <v>2</v>
      </c>
      <c r="F86">
        <v>39</v>
      </c>
      <c r="H86">
        <v>10024</v>
      </c>
      <c r="I86" t="str">
        <v>Tamil Nadu</v>
      </c>
      <c r="J86" s="14">
        <v>44593</v>
      </c>
      <c r="K86" t="str">
        <v>607da286</v>
      </c>
      <c r="L86">
        <v>0</v>
      </c>
      <c r="M86">
        <v>53</v>
      </c>
      <c r="N86">
        <f t="shared" si="2"/>
        <v>0</v>
      </c>
    </row>
    <row r="87" spans="1:14" x14ac:dyDescent="0.3">
      <c r="A87">
        <v>10008</v>
      </c>
      <c r="B87" t="str">
        <f>_xlfn.XLOOKUP(A87, Bookings!A:A, Bookings!B:B, "NONE")</f>
        <v>Andhra Pradesh</v>
      </c>
      <c r="C87" s="14">
        <v>45170</v>
      </c>
      <c r="D87" t="str">
        <v>7495495f</v>
      </c>
      <c r="E87">
        <v>1</v>
      </c>
      <c r="F87">
        <v>94</v>
      </c>
      <c r="H87">
        <v>10024</v>
      </c>
      <c r="I87" t="str">
        <v>Tamil Nadu</v>
      </c>
      <c r="J87" s="14">
        <v>44866</v>
      </c>
      <c r="K87" t="str">
        <v>b06fbc58</v>
      </c>
      <c r="L87">
        <v>2</v>
      </c>
      <c r="M87">
        <v>80</v>
      </c>
      <c r="N87">
        <f t="shared" si="2"/>
        <v>2.5</v>
      </c>
    </row>
    <row r="88" spans="1:14" x14ac:dyDescent="0.3">
      <c r="A88">
        <v>10008</v>
      </c>
      <c r="B88" t="str">
        <f>_xlfn.XLOOKUP(A88, Bookings!A:A, Bookings!B:B, "NONE")</f>
        <v>Andhra Pradesh</v>
      </c>
      <c r="C88" s="14">
        <v>45566</v>
      </c>
      <c r="D88" t="str">
        <v>2f9c6d63</v>
      </c>
      <c r="E88">
        <v>2</v>
      </c>
      <c r="F88">
        <v>17</v>
      </c>
      <c r="H88">
        <v>10024</v>
      </c>
      <c r="I88" t="str">
        <v>Tamil Nadu</v>
      </c>
      <c r="J88" s="14">
        <v>44713</v>
      </c>
      <c r="K88" t="str">
        <v>39c8c16a</v>
      </c>
      <c r="L88">
        <v>4</v>
      </c>
      <c r="M88">
        <v>100</v>
      </c>
      <c r="N88">
        <f t="shared" si="2"/>
        <v>4</v>
      </c>
    </row>
    <row r="89" spans="1:14" x14ac:dyDescent="0.3">
      <c r="A89">
        <v>10008</v>
      </c>
      <c r="B89" t="str">
        <f>_xlfn.XLOOKUP(A89, Bookings!A:A, Bookings!B:B, "NONE")</f>
        <v>Andhra Pradesh</v>
      </c>
      <c r="C89" s="14">
        <v>45627</v>
      </c>
      <c r="D89" t="str">
        <v>c1fb785c</v>
      </c>
      <c r="E89">
        <v>4</v>
      </c>
      <c r="F89">
        <v>16</v>
      </c>
      <c r="H89">
        <v>10024</v>
      </c>
      <c r="I89" t="str">
        <v>Tamil Nadu</v>
      </c>
      <c r="J89" s="14">
        <v>44593</v>
      </c>
      <c r="K89" t="str">
        <v>6d98c117</v>
      </c>
      <c r="L89">
        <v>2</v>
      </c>
      <c r="M89">
        <v>30</v>
      </c>
      <c r="N89">
        <f t="shared" si="2"/>
        <v>6.666666666666667</v>
      </c>
    </row>
    <row r="90" spans="1:14" x14ac:dyDescent="0.3">
      <c r="A90">
        <v>10008</v>
      </c>
      <c r="B90" t="str">
        <f>_xlfn.XLOOKUP(A90, Bookings!A:A, Bookings!B:B, "NONE")</f>
        <v>Andhra Pradesh</v>
      </c>
      <c r="C90" s="14">
        <v>45231</v>
      </c>
      <c r="D90" t="str">
        <v>577b4107</v>
      </c>
      <c r="E90">
        <v>2</v>
      </c>
      <c r="F90">
        <v>63</v>
      </c>
      <c r="H90">
        <v>10024</v>
      </c>
      <c r="I90" t="str">
        <v>Tamil Nadu</v>
      </c>
      <c r="J90" s="14">
        <v>44652</v>
      </c>
      <c r="K90" t="str">
        <v>586db896</v>
      </c>
      <c r="L90">
        <v>1</v>
      </c>
      <c r="M90">
        <v>62</v>
      </c>
      <c r="N90">
        <f t="shared" si="2"/>
        <v>1.6129032258064515</v>
      </c>
    </row>
    <row r="91" spans="1:14" x14ac:dyDescent="0.3">
      <c r="A91">
        <v>10008</v>
      </c>
      <c r="B91" t="str">
        <f>_xlfn.XLOOKUP(A91, Bookings!A:A, Bookings!B:B, "NONE")</f>
        <v>Andhra Pradesh</v>
      </c>
      <c r="C91" s="14">
        <v>45352</v>
      </c>
      <c r="D91" t="str">
        <v>566c44a8</v>
      </c>
      <c r="E91">
        <v>3</v>
      </c>
      <c r="F91">
        <v>78</v>
      </c>
      <c r="H91">
        <v>10025</v>
      </c>
      <c r="I91" t="str">
        <v>Andhra Pradesh</v>
      </c>
      <c r="J91" s="14">
        <v>44713</v>
      </c>
      <c r="K91" t="str">
        <v>8ce0be18</v>
      </c>
      <c r="L91">
        <v>3</v>
      </c>
      <c r="M91">
        <v>22</v>
      </c>
      <c r="N91">
        <f t="shared" si="2"/>
        <v>13.636363636363635</v>
      </c>
    </row>
    <row r="92" spans="1:14" x14ac:dyDescent="0.3">
      <c r="A92">
        <v>10009</v>
      </c>
      <c r="B92" t="str">
        <f>_xlfn.XLOOKUP(A92, Bookings!A:A, Bookings!B:B, "NONE")</f>
        <v>Andhra Pradesh</v>
      </c>
      <c r="C92" s="14">
        <v>45292</v>
      </c>
      <c r="D92" t="str">
        <v>40fb817f</v>
      </c>
      <c r="E92">
        <v>1</v>
      </c>
      <c r="F92">
        <v>92</v>
      </c>
      <c r="H92">
        <v>10025</v>
      </c>
      <c r="I92" t="str">
        <v>Andhra Pradesh</v>
      </c>
      <c r="J92" s="14">
        <v>44593</v>
      </c>
      <c r="K92" t="str">
        <v>9767fb4f</v>
      </c>
      <c r="L92">
        <v>2</v>
      </c>
      <c r="M92">
        <v>20</v>
      </c>
      <c r="N92">
        <f t="shared" si="2"/>
        <v>10</v>
      </c>
    </row>
    <row r="93" spans="1:14" x14ac:dyDescent="0.3">
      <c r="A93">
        <v>10009</v>
      </c>
      <c r="B93" t="str">
        <f>_xlfn.XLOOKUP(A93, Bookings!A:A, Bookings!B:B, "NONE")</f>
        <v>Andhra Pradesh</v>
      </c>
      <c r="C93" s="14">
        <v>44713</v>
      </c>
      <c r="D93" t="str">
        <v>ed012678</v>
      </c>
      <c r="E93">
        <v>0</v>
      </c>
      <c r="F93">
        <v>16</v>
      </c>
      <c r="H93">
        <v>10025</v>
      </c>
      <c r="I93" t="str">
        <v>Andhra Pradesh</v>
      </c>
      <c r="J93" s="14">
        <v>44652</v>
      </c>
      <c r="K93" t="str">
        <v>40fb817f</v>
      </c>
      <c r="L93">
        <v>0</v>
      </c>
      <c r="M93">
        <v>79</v>
      </c>
      <c r="N93">
        <f t="shared" si="2"/>
        <v>0</v>
      </c>
    </row>
    <row r="94" spans="1:14" x14ac:dyDescent="0.3">
      <c r="A94">
        <v>10009</v>
      </c>
      <c r="B94" t="str">
        <f>_xlfn.XLOOKUP(A94, Bookings!A:A, Bookings!B:B, "NONE")</f>
        <v>Andhra Pradesh</v>
      </c>
      <c r="C94" s="14">
        <v>45078</v>
      </c>
      <c r="D94" t="str">
        <v>2e190b5a</v>
      </c>
      <c r="E94">
        <v>4</v>
      </c>
      <c r="F94">
        <v>19</v>
      </c>
      <c r="H94">
        <v>10025</v>
      </c>
      <c r="I94" t="str">
        <v>Andhra Pradesh</v>
      </c>
      <c r="J94" s="14">
        <v>44621</v>
      </c>
      <c r="K94" t="str">
        <v>d6e6f4af</v>
      </c>
      <c r="L94">
        <v>1</v>
      </c>
      <c r="M94">
        <v>90</v>
      </c>
      <c r="N94">
        <f t="shared" si="2"/>
        <v>1.1111111111111112</v>
      </c>
    </row>
    <row r="95" spans="1:14" x14ac:dyDescent="0.3">
      <c r="A95">
        <v>10009</v>
      </c>
      <c r="B95" t="str">
        <f>_xlfn.XLOOKUP(A95, Bookings!A:A, Bookings!B:B, "NONE")</f>
        <v>Andhra Pradesh</v>
      </c>
      <c r="C95" s="14">
        <v>44927</v>
      </c>
      <c r="D95" t="str">
        <v>6d98c117</v>
      </c>
      <c r="E95">
        <v>1</v>
      </c>
      <c r="F95">
        <v>52</v>
      </c>
      <c r="H95">
        <v>10026</v>
      </c>
      <c r="I95" t="str">
        <v>Kerala</v>
      </c>
      <c r="J95" s="14">
        <v>44774</v>
      </c>
      <c r="K95" t="str">
        <v>9c8c4c67</v>
      </c>
      <c r="L95">
        <v>0</v>
      </c>
      <c r="M95">
        <v>23</v>
      </c>
      <c r="N95">
        <f t="shared" si="2"/>
        <v>0</v>
      </c>
    </row>
    <row r="96" spans="1:14" x14ac:dyDescent="0.3">
      <c r="A96">
        <v>10009</v>
      </c>
      <c r="B96" t="str">
        <f>_xlfn.XLOOKUP(A96, Bookings!A:A, Bookings!B:B, "NONE")</f>
        <v>Andhra Pradesh</v>
      </c>
      <c r="C96" s="14">
        <v>45139</v>
      </c>
      <c r="D96" t="str">
        <v>ae026103</v>
      </c>
      <c r="E96">
        <v>0</v>
      </c>
      <c r="F96">
        <v>71</v>
      </c>
      <c r="H96">
        <v>10026</v>
      </c>
      <c r="I96" t="str">
        <v>Kerala</v>
      </c>
      <c r="J96" s="14">
        <v>44743</v>
      </c>
      <c r="K96" t="str">
        <v>8ce0be18</v>
      </c>
      <c r="L96">
        <v>2</v>
      </c>
      <c r="M96">
        <v>43</v>
      </c>
      <c r="N96">
        <f t="shared" si="2"/>
        <v>4.6511627906976747</v>
      </c>
    </row>
    <row r="97" spans="1:14" x14ac:dyDescent="0.3">
      <c r="A97">
        <v>10009</v>
      </c>
      <c r="B97" t="str">
        <f>_xlfn.XLOOKUP(A97, Bookings!A:A, Bookings!B:B, "NONE")</f>
        <v>Andhra Pradesh</v>
      </c>
      <c r="C97" s="14">
        <v>45017</v>
      </c>
      <c r="D97" t="str">
        <v>0be1e40e</v>
      </c>
      <c r="E97">
        <v>1</v>
      </c>
      <c r="F97">
        <v>46</v>
      </c>
      <c r="H97">
        <v>10026</v>
      </c>
      <c r="I97" t="str">
        <v>Kerala</v>
      </c>
      <c r="J97" s="14">
        <v>44896</v>
      </c>
      <c r="K97" t="str">
        <v>39c8c16a</v>
      </c>
      <c r="L97">
        <v>1</v>
      </c>
      <c r="M97">
        <v>14</v>
      </c>
      <c r="N97">
        <f t="shared" si="2"/>
        <v>7.1428571428571423</v>
      </c>
    </row>
    <row r="98" spans="1:14" x14ac:dyDescent="0.3">
      <c r="A98">
        <v>10009</v>
      </c>
      <c r="B98" t="str">
        <f>_xlfn.XLOOKUP(A98, Bookings!A:A, Bookings!B:B, "NONE")</f>
        <v>Andhra Pradesh</v>
      </c>
      <c r="C98" s="14">
        <v>45292</v>
      </c>
      <c r="D98" t="str">
        <v>044707f1</v>
      </c>
      <c r="E98">
        <v>5</v>
      </c>
      <c r="F98">
        <v>49</v>
      </c>
      <c r="H98">
        <v>10027</v>
      </c>
      <c r="I98" t="str">
        <v>Andhra Pradesh</v>
      </c>
      <c r="J98" s="14">
        <v>44805</v>
      </c>
      <c r="K98" t="str">
        <v>1187d074</v>
      </c>
      <c r="L98">
        <v>2</v>
      </c>
      <c r="M98">
        <v>63</v>
      </c>
      <c r="N98">
        <f t="shared" si="2"/>
        <v>3.1746031746031744</v>
      </c>
    </row>
    <row r="99" spans="1:14" x14ac:dyDescent="0.3">
      <c r="A99">
        <v>10009</v>
      </c>
      <c r="B99" t="str">
        <f>_xlfn.XLOOKUP(A99, Bookings!A:A, Bookings!B:B, "NONE")</f>
        <v>Andhra Pradesh</v>
      </c>
      <c r="C99" s="14">
        <v>45047</v>
      </c>
      <c r="D99" t="str">
        <v>0cbc4720</v>
      </c>
      <c r="E99">
        <v>3</v>
      </c>
      <c r="F99">
        <v>22</v>
      </c>
      <c r="H99">
        <v>10027</v>
      </c>
      <c r="I99" t="str">
        <v>Andhra Pradesh</v>
      </c>
      <c r="J99" s="14">
        <v>44713</v>
      </c>
      <c r="K99" t="str">
        <v>fd1ad95a</v>
      </c>
      <c r="L99">
        <v>1</v>
      </c>
      <c r="M99">
        <v>72</v>
      </c>
      <c r="N99">
        <f t="shared" si="2"/>
        <v>1.3888888888888888</v>
      </c>
    </row>
    <row r="100" spans="1:14" x14ac:dyDescent="0.3">
      <c r="A100">
        <v>10009</v>
      </c>
      <c r="B100" t="str">
        <f>_xlfn.XLOOKUP(A100, Bookings!A:A, Bookings!B:B, "NONE")</f>
        <v>Andhra Pradesh</v>
      </c>
      <c r="C100" s="14">
        <v>45474</v>
      </c>
      <c r="D100" t="str">
        <v>c324f9b4</v>
      </c>
      <c r="E100">
        <v>1</v>
      </c>
      <c r="F100">
        <v>62</v>
      </c>
      <c r="H100">
        <v>10027</v>
      </c>
      <c r="I100" t="str">
        <v>Andhra Pradesh</v>
      </c>
      <c r="J100" s="14">
        <v>44896</v>
      </c>
      <c r="K100" t="str">
        <v>40e9137d</v>
      </c>
      <c r="L100">
        <v>0</v>
      </c>
      <c r="M100">
        <v>14</v>
      </c>
      <c r="N100">
        <f t="shared" si="2"/>
        <v>0</v>
      </c>
    </row>
    <row r="101" spans="1:14" x14ac:dyDescent="0.3">
      <c r="A101">
        <v>10009</v>
      </c>
      <c r="B101" t="str">
        <f>_xlfn.XLOOKUP(A101, Bookings!A:A, Bookings!B:B, "NONE")</f>
        <v>Andhra Pradesh</v>
      </c>
      <c r="C101" s="14">
        <v>44621</v>
      </c>
      <c r="D101" t="str">
        <v>c1fb785c</v>
      </c>
      <c r="E101">
        <v>2</v>
      </c>
      <c r="F101">
        <v>12</v>
      </c>
      <c r="H101">
        <v>10027</v>
      </c>
      <c r="I101" t="str">
        <v>Andhra Pradesh</v>
      </c>
      <c r="J101" s="14">
        <v>44713</v>
      </c>
      <c r="K101" t="str">
        <v>ef45c45f</v>
      </c>
      <c r="L101">
        <v>1</v>
      </c>
      <c r="M101">
        <v>30</v>
      </c>
      <c r="N101">
        <f t="shared" si="2"/>
        <v>3.3333333333333335</v>
      </c>
    </row>
    <row r="102" spans="1:14" x14ac:dyDescent="0.3">
      <c r="A102">
        <v>10009</v>
      </c>
      <c r="B102" t="str">
        <f>_xlfn.XLOOKUP(A102, Bookings!A:A, Bookings!B:B, "NONE")</f>
        <v>Andhra Pradesh</v>
      </c>
      <c r="C102" s="14">
        <v>45047</v>
      </c>
      <c r="D102" t="str">
        <v>420e1019</v>
      </c>
      <c r="E102">
        <v>4</v>
      </c>
      <c r="F102">
        <v>47</v>
      </c>
      <c r="H102">
        <v>10028</v>
      </c>
      <c r="I102" t="str">
        <v>Andhra Pradesh</v>
      </c>
      <c r="J102" s="14">
        <v>44743</v>
      </c>
      <c r="K102" t="str">
        <v>6fc6d737</v>
      </c>
      <c r="L102">
        <v>1</v>
      </c>
      <c r="M102">
        <v>91</v>
      </c>
      <c r="N102">
        <f t="shared" si="2"/>
        <v>1.098901098901099</v>
      </c>
    </row>
    <row r="103" spans="1:14" x14ac:dyDescent="0.3">
      <c r="A103">
        <v>10009</v>
      </c>
      <c r="B103" t="str">
        <f>_xlfn.XLOOKUP(A103, Bookings!A:A, Bookings!B:B, "NONE")</f>
        <v>Andhra Pradesh</v>
      </c>
      <c r="C103" s="14">
        <v>44835</v>
      </c>
      <c r="D103" t="str">
        <v>1b7fe76a</v>
      </c>
      <c r="E103">
        <v>1</v>
      </c>
      <c r="F103">
        <v>82</v>
      </c>
      <c r="H103">
        <v>10028</v>
      </c>
      <c r="I103" t="str">
        <v>Andhra Pradesh</v>
      </c>
      <c r="J103" s="14">
        <v>44805</v>
      </c>
      <c r="K103" t="str">
        <v>c324f9b4</v>
      </c>
      <c r="L103">
        <v>2</v>
      </c>
      <c r="M103">
        <v>63</v>
      </c>
      <c r="N103">
        <f t="shared" si="2"/>
        <v>3.1746031746031744</v>
      </c>
    </row>
    <row r="104" spans="1:14" x14ac:dyDescent="0.3">
      <c r="A104">
        <v>10010</v>
      </c>
      <c r="B104" t="str">
        <f>_xlfn.XLOOKUP(A104, Bookings!A:A, Bookings!B:B, "NONE")</f>
        <v>Karnataka</v>
      </c>
      <c r="C104" s="14">
        <v>45505</v>
      </c>
      <c r="D104" t="str">
        <v>921da29a</v>
      </c>
      <c r="E104">
        <v>2</v>
      </c>
      <c r="F104">
        <v>31</v>
      </c>
      <c r="H104">
        <v>10028</v>
      </c>
      <c r="I104" t="str">
        <v>Andhra Pradesh</v>
      </c>
      <c r="J104" s="14">
        <v>44713</v>
      </c>
      <c r="K104" t="str">
        <v>f1c74cb8</v>
      </c>
      <c r="L104">
        <v>1</v>
      </c>
      <c r="M104">
        <v>63</v>
      </c>
      <c r="N104">
        <f t="shared" si="2"/>
        <v>1.5873015873015872</v>
      </c>
    </row>
    <row r="105" spans="1:14" x14ac:dyDescent="0.3">
      <c r="A105">
        <v>10010</v>
      </c>
      <c r="B105" t="str">
        <f>_xlfn.XLOOKUP(A105, Bookings!A:A, Bookings!B:B, "NONE")</f>
        <v>Karnataka</v>
      </c>
      <c r="C105" s="14">
        <v>44805</v>
      </c>
      <c r="D105" t="str">
        <v>d6e6f4af</v>
      </c>
      <c r="E105">
        <v>1</v>
      </c>
      <c r="F105">
        <v>77</v>
      </c>
      <c r="H105">
        <v>10029</v>
      </c>
      <c r="I105" t="str">
        <v>Andhra Pradesh</v>
      </c>
      <c r="J105" s="14">
        <v>44682</v>
      </c>
      <c r="K105" t="str">
        <v>e9c2f251</v>
      </c>
      <c r="L105">
        <v>2</v>
      </c>
      <c r="M105">
        <v>97</v>
      </c>
      <c r="N105">
        <f t="shared" si="2"/>
        <v>2.0618556701030926</v>
      </c>
    </row>
    <row r="106" spans="1:14" x14ac:dyDescent="0.3">
      <c r="A106">
        <v>10010</v>
      </c>
      <c r="B106" t="str">
        <f>_xlfn.XLOOKUP(A106, Bookings!A:A, Bookings!B:B, "NONE")</f>
        <v>Karnataka</v>
      </c>
      <c r="C106" s="14">
        <v>44621</v>
      </c>
      <c r="D106" t="str">
        <v>cc9d9893</v>
      </c>
      <c r="E106">
        <v>0</v>
      </c>
      <c r="F106">
        <v>27</v>
      </c>
      <c r="H106">
        <v>10029</v>
      </c>
      <c r="I106" t="str">
        <v>Andhra Pradesh</v>
      </c>
      <c r="J106" s="14">
        <v>44805</v>
      </c>
      <c r="K106" t="str">
        <v>3abe3a47</v>
      </c>
      <c r="L106">
        <v>3</v>
      </c>
      <c r="M106">
        <v>28</v>
      </c>
      <c r="N106">
        <f t="shared" si="2"/>
        <v>10.714285714285714</v>
      </c>
    </row>
    <row r="107" spans="1:14" x14ac:dyDescent="0.3">
      <c r="A107">
        <v>10010</v>
      </c>
      <c r="B107" t="str">
        <f>_xlfn.XLOOKUP(A107, Bookings!A:A, Bookings!B:B, "NONE")</f>
        <v>Karnataka</v>
      </c>
      <c r="C107" s="14">
        <v>44986</v>
      </c>
      <c r="D107" t="str">
        <v>b72e97f6</v>
      </c>
      <c r="E107">
        <v>0</v>
      </c>
      <c r="F107">
        <v>74</v>
      </c>
      <c r="H107">
        <v>10029</v>
      </c>
      <c r="I107" t="str">
        <v>Andhra Pradesh</v>
      </c>
      <c r="J107" s="14">
        <v>44896</v>
      </c>
      <c r="K107" t="str">
        <v>0be1e40e</v>
      </c>
      <c r="L107">
        <v>0</v>
      </c>
      <c r="M107">
        <v>45</v>
      </c>
      <c r="N107">
        <f t="shared" si="2"/>
        <v>0</v>
      </c>
    </row>
    <row r="108" spans="1:14" x14ac:dyDescent="0.3">
      <c r="A108">
        <v>10010</v>
      </c>
      <c r="B108" t="str">
        <f>_xlfn.XLOOKUP(A108, Bookings!A:A, Bookings!B:B, "NONE")</f>
        <v>Karnataka</v>
      </c>
      <c r="C108" s="14">
        <v>45444</v>
      </c>
      <c r="D108" t="str">
        <v>fd1ad95a</v>
      </c>
      <c r="E108">
        <v>1</v>
      </c>
      <c r="F108">
        <v>12</v>
      </c>
      <c r="H108">
        <v>10029</v>
      </c>
      <c r="I108" t="str">
        <v>Andhra Pradesh</v>
      </c>
      <c r="J108" s="14">
        <v>44805</v>
      </c>
      <c r="K108" t="str">
        <v>e2949854</v>
      </c>
      <c r="L108">
        <v>3</v>
      </c>
      <c r="M108">
        <v>71</v>
      </c>
      <c r="N108">
        <f t="shared" si="2"/>
        <v>4.225352112676056</v>
      </c>
    </row>
    <row r="109" spans="1:14" x14ac:dyDescent="0.3">
      <c r="A109">
        <v>10010</v>
      </c>
      <c r="B109" t="str">
        <f>_xlfn.XLOOKUP(A109, Bookings!A:A, Bookings!B:B, "NONE")</f>
        <v>Karnataka</v>
      </c>
      <c r="C109" s="14">
        <v>44562</v>
      </c>
      <c r="D109" t="str">
        <v>591bdfe5</v>
      </c>
      <c r="E109">
        <v>3</v>
      </c>
      <c r="F109">
        <v>12</v>
      </c>
      <c r="H109">
        <v>10030</v>
      </c>
      <c r="I109" t="str">
        <v>Tamil Nadu</v>
      </c>
      <c r="J109" s="14">
        <v>44743</v>
      </c>
      <c r="K109" t="str">
        <v>e24dee1d</v>
      </c>
      <c r="L109">
        <v>0</v>
      </c>
      <c r="M109">
        <v>66</v>
      </c>
      <c r="N109">
        <f t="shared" si="2"/>
        <v>0</v>
      </c>
    </row>
    <row r="110" spans="1:14" x14ac:dyDescent="0.3">
      <c r="A110">
        <v>10010</v>
      </c>
      <c r="B110" t="str">
        <f>_xlfn.XLOOKUP(A110, Bookings!A:A, Bookings!B:B, "NONE")</f>
        <v>Karnataka</v>
      </c>
      <c r="C110" s="14">
        <v>45566</v>
      </c>
      <c r="D110" t="str">
        <v>7e543bc4</v>
      </c>
      <c r="E110">
        <v>2</v>
      </c>
      <c r="F110">
        <v>74</v>
      </c>
      <c r="H110">
        <v>10030</v>
      </c>
      <c r="I110" t="str">
        <v>Tamil Nadu</v>
      </c>
      <c r="J110" s="14">
        <v>44835</v>
      </c>
      <c r="K110" t="str">
        <v>2fa395f5</v>
      </c>
      <c r="L110">
        <v>1</v>
      </c>
      <c r="M110">
        <v>94</v>
      </c>
      <c r="N110">
        <f t="shared" si="2"/>
        <v>1.0638297872340425</v>
      </c>
    </row>
    <row r="111" spans="1:14" x14ac:dyDescent="0.3">
      <c r="A111">
        <v>10010</v>
      </c>
      <c r="B111" t="str">
        <f>_xlfn.XLOOKUP(A111, Bookings!A:A, Bookings!B:B, "NONE")</f>
        <v>Karnataka</v>
      </c>
      <c r="C111" s="14">
        <v>45383</v>
      </c>
      <c r="D111" t="str">
        <v>9452bf77</v>
      </c>
      <c r="E111">
        <v>0</v>
      </c>
      <c r="F111">
        <v>40</v>
      </c>
      <c r="H111">
        <v>10030</v>
      </c>
      <c r="I111" t="str">
        <v>Tamil Nadu</v>
      </c>
      <c r="J111" s="14">
        <v>44743</v>
      </c>
      <c r="K111" t="str">
        <v>b142e834</v>
      </c>
      <c r="L111">
        <v>1</v>
      </c>
      <c r="M111">
        <v>23</v>
      </c>
      <c r="N111">
        <f t="shared" si="2"/>
        <v>4.3478260869565215</v>
      </c>
    </row>
    <row r="112" spans="1:14" x14ac:dyDescent="0.3">
      <c r="A112">
        <v>10011</v>
      </c>
      <c r="B112" t="str">
        <f>_xlfn.XLOOKUP(A112, Bookings!A:A, Bookings!B:B, "NONE")</f>
        <v>Tamil Nadu</v>
      </c>
      <c r="C112" s="14">
        <v>45323</v>
      </c>
      <c r="D112" t="str">
        <v>c9f9dfdb</v>
      </c>
      <c r="E112">
        <v>1</v>
      </c>
      <c r="F112">
        <v>48</v>
      </c>
      <c r="H112">
        <v>10031</v>
      </c>
      <c r="I112" t="str">
        <v>Andhra Pradesh</v>
      </c>
      <c r="J112" s="14">
        <v>44562</v>
      </c>
      <c r="K112" t="str">
        <v>2fa395f5</v>
      </c>
      <c r="L112">
        <v>1</v>
      </c>
      <c r="M112">
        <v>21</v>
      </c>
      <c r="N112">
        <f t="shared" si="2"/>
        <v>4.7619047619047619</v>
      </c>
    </row>
    <row r="113" spans="1:14" x14ac:dyDescent="0.3">
      <c r="A113">
        <v>10011</v>
      </c>
      <c r="B113" t="str">
        <f>_xlfn.XLOOKUP(A113, Bookings!A:A, Bookings!B:B, "NONE")</f>
        <v>Tamil Nadu</v>
      </c>
      <c r="C113" s="14">
        <v>44713</v>
      </c>
      <c r="D113" t="str">
        <v>420e1019</v>
      </c>
      <c r="E113">
        <v>1</v>
      </c>
      <c r="F113">
        <v>58</v>
      </c>
      <c r="H113">
        <v>10031</v>
      </c>
      <c r="I113" t="str">
        <v>Andhra Pradesh</v>
      </c>
      <c r="J113" s="14">
        <v>44621</v>
      </c>
      <c r="K113" t="str">
        <v>d6e6f4af</v>
      </c>
      <c r="L113">
        <v>2</v>
      </c>
      <c r="M113">
        <v>24</v>
      </c>
      <c r="N113">
        <f t="shared" si="2"/>
        <v>8.3333333333333321</v>
      </c>
    </row>
    <row r="114" spans="1:14" x14ac:dyDescent="0.3">
      <c r="A114">
        <v>10011</v>
      </c>
      <c r="B114" t="str">
        <f>_xlfn.XLOOKUP(A114, Bookings!A:A, Bookings!B:B, "NONE")</f>
        <v>Tamil Nadu</v>
      </c>
      <c r="C114" s="14">
        <v>45627</v>
      </c>
      <c r="D114" t="str">
        <v>591bdfe5</v>
      </c>
      <c r="E114">
        <v>0</v>
      </c>
      <c r="F114">
        <v>20</v>
      </c>
      <c r="H114">
        <v>10031</v>
      </c>
      <c r="I114" t="str">
        <v>Andhra Pradesh</v>
      </c>
      <c r="J114" s="14">
        <v>44743</v>
      </c>
      <c r="K114" t="str">
        <v>921da29a</v>
      </c>
      <c r="L114">
        <v>0</v>
      </c>
      <c r="M114">
        <v>52</v>
      </c>
      <c r="N114">
        <f t="shared" si="2"/>
        <v>0</v>
      </c>
    </row>
    <row r="115" spans="1:14" x14ac:dyDescent="0.3">
      <c r="A115">
        <v>10011</v>
      </c>
      <c r="B115" t="str">
        <f>_xlfn.XLOOKUP(A115, Bookings!A:A, Bookings!B:B, "NONE")</f>
        <v>Tamil Nadu</v>
      </c>
      <c r="C115" s="14">
        <v>45505</v>
      </c>
      <c r="D115" t="str">
        <v>f83fb848</v>
      </c>
      <c r="E115">
        <v>0</v>
      </c>
      <c r="F115">
        <v>39</v>
      </c>
      <c r="H115">
        <v>10031</v>
      </c>
      <c r="I115" t="str">
        <v>Andhra Pradesh</v>
      </c>
      <c r="J115" s="14">
        <v>44866</v>
      </c>
      <c r="K115" t="str">
        <v>8ab4abc6</v>
      </c>
      <c r="L115">
        <v>2</v>
      </c>
      <c r="M115">
        <v>17</v>
      </c>
      <c r="N115">
        <f t="shared" si="2"/>
        <v>11.76470588235294</v>
      </c>
    </row>
    <row r="116" spans="1:14" x14ac:dyDescent="0.3">
      <c r="A116">
        <v>10011</v>
      </c>
      <c r="B116" t="str">
        <f>_xlfn.XLOOKUP(A116, Bookings!A:A, Bookings!B:B, "NONE")</f>
        <v>Tamil Nadu</v>
      </c>
      <c r="C116" s="14">
        <v>44958</v>
      </c>
      <c r="D116" t="str">
        <v>7fc77e90</v>
      </c>
      <c r="E116">
        <v>2</v>
      </c>
      <c r="F116">
        <v>19</v>
      </c>
      <c r="H116">
        <v>10031</v>
      </c>
      <c r="I116" t="str">
        <v>Andhra Pradesh</v>
      </c>
      <c r="J116" s="14">
        <v>44866</v>
      </c>
      <c r="K116" t="str">
        <v>40fb817f</v>
      </c>
      <c r="L116">
        <v>4</v>
      </c>
      <c r="M116">
        <v>82</v>
      </c>
      <c r="N116">
        <f t="shared" si="2"/>
        <v>4.8780487804878048</v>
      </c>
    </row>
    <row r="117" spans="1:14" x14ac:dyDescent="0.3">
      <c r="A117">
        <v>10011</v>
      </c>
      <c r="B117" t="str">
        <f>_xlfn.XLOOKUP(A117, Bookings!A:A, Bookings!B:B, "NONE")</f>
        <v>Tamil Nadu</v>
      </c>
      <c r="C117" s="14">
        <v>45078</v>
      </c>
      <c r="D117" t="str">
        <v>7bc7f2c7</v>
      </c>
      <c r="E117">
        <v>5</v>
      </c>
      <c r="F117">
        <v>32</v>
      </c>
      <c r="H117">
        <v>10032</v>
      </c>
      <c r="I117" t="str">
        <v>Karnataka</v>
      </c>
      <c r="J117" s="14">
        <v>44774</v>
      </c>
      <c r="K117" t="str">
        <v>b72e97f6</v>
      </c>
      <c r="L117">
        <v>0</v>
      </c>
      <c r="M117">
        <v>43</v>
      </c>
      <c r="N117">
        <f t="shared" si="2"/>
        <v>0</v>
      </c>
    </row>
    <row r="118" spans="1:14" x14ac:dyDescent="0.3">
      <c r="A118">
        <v>10011</v>
      </c>
      <c r="B118" t="str">
        <f>_xlfn.XLOOKUP(A118, Bookings!A:A, Bookings!B:B, "NONE")</f>
        <v>Tamil Nadu</v>
      </c>
      <c r="C118" s="14">
        <v>45170</v>
      </c>
      <c r="D118" t="str">
        <v>7fb18db3</v>
      </c>
      <c r="E118">
        <v>2</v>
      </c>
      <c r="F118">
        <v>60</v>
      </c>
      <c r="H118">
        <v>10033</v>
      </c>
      <c r="I118" t="str">
        <v>Andhra Pradesh</v>
      </c>
      <c r="J118" s="14">
        <v>44774</v>
      </c>
      <c r="K118" t="str">
        <v>92becfc7</v>
      </c>
      <c r="L118">
        <v>0</v>
      </c>
      <c r="M118">
        <v>55</v>
      </c>
      <c r="N118">
        <f t="shared" si="2"/>
        <v>0</v>
      </c>
    </row>
    <row r="119" spans="1:14" x14ac:dyDescent="0.3">
      <c r="A119">
        <v>10011</v>
      </c>
      <c r="B119" t="str">
        <f>_xlfn.XLOOKUP(A119, Bookings!A:A, Bookings!B:B, "NONE")</f>
        <v>Tamil Nadu</v>
      </c>
      <c r="C119" s="14">
        <v>44682</v>
      </c>
      <c r="D119" t="str">
        <v>e9c2f251</v>
      </c>
      <c r="E119">
        <v>2</v>
      </c>
      <c r="F119">
        <v>82</v>
      </c>
      <c r="H119">
        <v>10033</v>
      </c>
      <c r="I119" t="str">
        <v>Andhra Pradesh</v>
      </c>
      <c r="J119" s="14">
        <v>44621</v>
      </c>
      <c r="K119" t="str">
        <v>6148f50b</v>
      </c>
      <c r="L119">
        <v>1</v>
      </c>
      <c r="M119">
        <v>23</v>
      </c>
      <c r="N119">
        <f t="shared" si="2"/>
        <v>4.3478260869565215</v>
      </c>
    </row>
    <row r="120" spans="1:14" x14ac:dyDescent="0.3">
      <c r="A120">
        <v>10012</v>
      </c>
      <c r="B120" t="str">
        <f>_xlfn.XLOOKUP(A120, Bookings!A:A, Bookings!B:B, "NONE")</f>
        <v>Tamil Nadu</v>
      </c>
      <c r="C120" s="14">
        <v>45231</v>
      </c>
      <c r="D120" t="str">
        <v>cc777b0c</v>
      </c>
      <c r="E120">
        <v>1</v>
      </c>
      <c r="F120">
        <v>19</v>
      </c>
      <c r="H120">
        <v>10033</v>
      </c>
      <c r="I120" t="str">
        <v>Andhra Pradesh</v>
      </c>
      <c r="J120" s="14">
        <v>44774</v>
      </c>
      <c r="K120" t="str">
        <v>40e9137d</v>
      </c>
      <c r="L120">
        <v>4</v>
      </c>
      <c r="M120">
        <v>27</v>
      </c>
      <c r="N120">
        <f t="shared" si="2"/>
        <v>14.814814814814813</v>
      </c>
    </row>
    <row r="121" spans="1:14" x14ac:dyDescent="0.3">
      <c r="A121">
        <v>10012</v>
      </c>
      <c r="B121" t="str">
        <f>_xlfn.XLOOKUP(A121, Bookings!A:A, Bookings!B:B, "NONE")</f>
        <v>Tamil Nadu</v>
      </c>
      <c r="C121" s="14">
        <v>45200</v>
      </c>
      <c r="D121" t="str">
        <v>9767fb4f</v>
      </c>
      <c r="E121">
        <v>0</v>
      </c>
      <c r="F121">
        <v>67</v>
      </c>
      <c r="H121">
        <v>10033</v>
      </c>
      <c r="I121" t="str">
        <v>Andhra Pradesh</v>
      </c>
      <c r="J121" s="14">
        <v>44743</v>
      </c>
      <c r="K121" t="str">
        <v>d6e6f4af</v>
      </c>
      <c r="L121">
        <v>4</v>
      </c>
      <c r="M121">
        <v>74</v>
      </c>
      <c r="N121">
        <f t="shared" si="2"/>
        <v>5.4054054054054053</v>
      </c>
    </row>
    <row r="122" spans="1:14" x14ac:dyDescent="0.3">
      <c r="A122">
        <v>10012</v>
      </c>
      <c r="B122" t="str">
        <f>_xlfn.XLOOKUP(A122, Bookings!A:A, Bookings!B:B, "NONE")</f>
        <v>Tamil Nadu</v>
      </c>
      <c r="C122" s="14">
        <v>45505</v>
      </c>
      <c r="D122" t="str">
        <v>8ab4abc6</v>
      </c>
      <c r="E122">
        <v>3</v>
      </c>
      <c r="F122">
        <v>33</v>
      </c>
      <c r="H122">
        <v>10034</v>
      </c>
      <c r="I122" t="str">
        <v>Kerala</v>
      </c>
      <c r="J122" s="14">
        <v>44805</v>
      </c>
      <c r="K122" t="str">
        <v>c1fb785c</v>
      </c>
      <c r="L122">
        <v>5</v>
      </c>
      <c r="M122">
        <v>75</v>
      </c>
      <c r="N122">
        <f t="shared" si="2"/>
        <v>6.666666666666667</v>
      </c>
    </row>
    <row r="123" spans="1:14" x14ac:dyDescent="0.3">
      <c r="A123">
        <v>10012</v>
      </c>
      <c r="B123" t="str">
        <f>_xlfn.XLOOKUP(A123, Bookings!A:A, Bookings!B:B, "NONE")</f>
        <v>Tamil Nadu</v>
      </c>
      <c r="C123" s="14">
        <v>45292</v>
      </c>
      <c r="D123" t="str">
        <v>618d5c47</v>
      </c>
      <c r="E123">
        <v>2</v>
      </c>
      <c r="F123">
        <v>19</v>
      </c>
      <c r="H123">
        <v>10034</v>
      </c>
      <c r="I123" t="str">
        <v>Kerala</v>
      </c>
      <c r="J123" s="14">
        <v>44652</v>
      </c>
      <c r="K123" t="str">
        <v>7bc7f2c7</v>
      </c>
      <c r="L123">
        <v>1</v>
      </c>
      <c r="M123">
        <v>97</v>
      </c>
      <c r="N123">
        <f t="shared" si="2"/>
        <v>1.0309278350515463</v>
      </c>
    </row>
    <row r="124" spans="1:14" x14ac:dyDescent="0.3">
      <c r="A124">
        <v>10012</v>
      </c>
      <c r="B124" t="str">
        <f>_xlfn.XLOOKUP(A124, Bookings!A:A, Bookings!B:B, "NONE")</f>
        <v>Tamil Nadu</v>
      </c>
      <c r="C124" s="14">
        <v>44713</v>
      </c>
      <c r="D124" t="str">
        <v>92becfc7</v>
      </c>
      <c r="E124">
        <v>1</v>
      </c>
      <c r="F124">
        <v>59</v>
      </c>
      <c r="H124">
        <v>10034</v>
      </c>
      <c r="I124" t="str">
        <v>Kerala</v>
      </c>
      <c r="J124" s="14">
        <v>44621</v>
      </c>
      <c r="K124" t="str">
        <v>2fa395f5</v>
      </c>
      <c r="L124">
        <v>0</v>
      </c>
      <c r="M124">
        <v>92</v>
      </c>
      <c r="N124">
        <f t="shared" si="2"/>
        <v>0</v>
      </c>
    </row>
    <row r="125" spans="1:14" x14ac:dyDescent="0.3">
      <c r="A125">
        <v>10012</v>
      </c>
      <c r="B125" t="str">
        <f>_xlfn.XLOOKUP(A125, Bookings!A:A, Bookings!B:B, "NONE")</f>
        <v>Tamil Nadu</v>
      </c>
      <c r="C125" s="14">
        <v>45170</v>
      </c>
      <c r="D125" t="str">
        <v>5833d4f3</v>
      </c>
      <c r="E125">
        <v>0</v>
      </c>
      <c r="F125">
        <v>49</v>
      </c>
      <c r="H125">
        <v>10034</v>
      </c>
      <c r="I125" t="str">
        <v>Kerala</v>
      </c>
      <c r="J125" s="14">
        <v>44652</v>
      </c>
      <c r="K125" t="str">
        <v>1b7fe76a</v>
      </c>
      <c r="L125">
        <v>3</v>
      </c>
      <c r="M125">
        <v>80</v>
      </c>
      <c r="N125">
        <f t="shared" si="2"/>
        <v>3.75</v>
      </c>
    </row>
    <row r="126" spans="1:14" x14ac:dyDescent="0.3">
      <c r="A126">
        <v>10012</v>
      </c>
      <c r="B126" t="str">
        <f>_xlfn.XLOOKUP(A126, Bookings!A:A, Bookings!B:B, "NONE")</f>
        <v>Tamil Nadu</v>
      </c>
      <c r="C126" s="14">
        <v>45413</v>
      </c>
      <c r="D126" t="str">
        <v>1b7fe76a</v>
      </c>
      <c r="E126">
        <v>0</v>
      </c>
      <c r="F126">
        <v>21</v>
      </c>
      <c r="H126">
        <v>10035</v>
      </c>
      <c r="I126" t="str">
        <v>Kerala</v>
      </c>
      <c r="J126" s="14">
        <v>44774</v>
      </c>
      <c r="K126" t="str">
        <v>591bdfe5</v>
      </c>
      <c r="L126">
        <v>1</v>
      </c>
      <c r="M126">
        <v>81</v>
      </c>
      <c r="N126">
        <f t="shared" si="2"/>
        <v>1.2345679012345678</v>
      </c>
    </row>
    <row r="127" spans="1:14" x14ac:dyDescent="0.3">
      <c r="A127">
        <v>10012</v>
      </c>
      <c r="B127" t="str">
        <f>_xlfn.XLOOKUP(A127, Bookings!A:A, Bookings!B:B, "NONE")</f>
        <v>Tamil Nadu</v>
      </c>
      <c r="C127" s="14">
        <v>44896</v>
      </c>
      <c r="D127" t="str">
        <v>b9f74c1c</v>
      </c>
      <c r="E127">
        <v>4</v>
      </c>
      <c r="F127">
        <v>75</v>
      </c>
      <c r="H127">
        <v>10036</v>
      </c>
      <c r="I127" t="str">
        <v>Kerala</v>
      </c>
      <c r="J127" s="14">
        <v>44682</v>
      </c>
      <c r="K127" t="str">
        <v>6d98c117</v>
      </c>
      <c r="L127">
        <v>1</v>
      </c>
      <c r="M127">
        <v>14</v>
      </c>
      <c r="N127">
        <f t="shared" si="2"/>
        <v>7.1428571428571423</v>
      </c>
    </row>
    <row r="128" spans="1:14" x14ac:dyDescent="0.3">
      <c r="A128">
        <v>10012</v>
      </c>
      <c r="B128" t="str">
        <f>_xlfn.XLOOKUP(A128, Bookings!A:A, Bookings!B:B, "NONE")</f>
        <v>Tamil Nadu</v>
      </c>
      <c r="C128" s="14">
        <v>45352</v>
      </c>
      <c r="D128" t="str">
        <v>5988d89d</v>
      </c>
      <c r="E128">
        <v>0</v>
      </c>
      <c r="F128">
        <v>80</v>
      </c>
      <c r="H128">
        <v>10036</v>
      </c>
      <c r="I128" t="str">
        <v>Kerala</v>
      </c>
      <c r="J128" s="14">
        <v>44713</v>
      </c>
      <c r="K128" t="str">
        <v>9c8c4c67</v>
      </c>
      <c r="L128">
        <v>0</v>
      </c>
      <c r="M128">
        <v>81</v>
      </c>
      <c r="N128">
        <f t="shared" si="2"/>
        <v>0</v>
      </c>
    </row>
    <row r="129" spans="1:14" x14ac:dyDescent="0.3">
      <c r="A129">
        <v>10012</v>
      </c>
      <c r="B129" t="str">
        <f>_xlfn.XLOOKUP(A129, Bookings!A:A, Bookings!B:B, "NONE")</f>
        <v>Tamil Nadu</v>
      </c>
      <c r="C129" s="14">
        <v>44713</v>
      </c>
      <c r="D129" t="str">
        <v>7fb18db3</v>
      </c>
      <c r="E129">
        <v>0</v>
      </c>
      <c r="F129">
        <v>62</v>
      </c>
      <c r="H129">
        <v>10036</v>
      </c>
      <c r="I129" t="str">
        <v>Kerala</v>
      </c>
      <c r="J129" s="14">
        <v>44682</v>
      </c>
      <c r="K129" t="str">
        <v>420e1019</v>
      </c>
      <c r="L129">
        <v>3</v>
      </c>
      <c r="M129">
        <v>67</v>
      </c>
      <c r="N129">
        <f t="shared" si="2"/>
        <v>4.4776119402985071</v>
      </c>
    </row>
    <row r="130" spans="1:14" x14ac:dyDescent="0.3">
      <c r="A130">
        <v>10012</v>
      </c>
      <c r="B130" t="str">
        <f>_xlfn.XLOOKUP(A130, Bookings!A:A, Bookings!B:B, "NONE")</f>
        <v>Tamil Nadu</v>
      </c>
      <c r="C130" s="14">
        <v>45292</v>
      </c>
      <c r="D130" t="str">
        <v>6d9b457c</v>
      </c>
      <c r="E130">
        <v>1</v>
      </c>
      <c r="F130">
        <v>97</v>
      </c>
      <c r="H130">
        <v>10037</v>
      </c>
      <c r="I130" t="str">
        <v>Kerala</v>
      </c>
      <c r="J130" s="14">
        <v>44621</v>
      </c>
      <c r="K130" t="str">
        <v>4130ea10</v>
      </c>
      <c r="L130">
        <v>0</v>
      </c>
      <c r="M130">
        <v>97</v>
      </c>
      <c r="N130">
        <f t="shared" si="2"/>
        <v>0</v>
      </c>
    </row>
    <row r="131" spans="1:14" x14ac:dyDescent="0.3">
      <c r="A131">
        <v>10013</v>
      </c>
      <c r="B131" t="str">
        <f>_xlfn.XLOOKUP(A131, Bookings!A:A, Bookings!B:B, "NONE")</f>
        <v>Kerala</v>
      </c>
      <c r="C131" s="14">
        <v>44682</v>
      </c>
      <c r="D131" t="str">
        <v>607da286</v>
      </c>
      <c r="E131">
        <v>1</v>
      </c>
      <c r="F131">
        <v>86</v>
      </c>
      <c r="H131">
        <v>10037</v>
      </c>
      <c r="I131" t="str">
        <v>Kerala</v>
      </c>
      <c r="J131" s="14">
        <v>44593</v>
      </c>
      <c r="K131" t="str">
        <v>9c8c4c67</v>
      </c>
      <c r="L131">
        <v>2</v>
      </c>
      <c r="M131">
        <v>27</v>
      </c>
      <c r="N131">
        <f t="shared" ref="N131:N194" si="3">(L131/M131)*100</f>
        <v>7.4074074074074066</v>
      </c>
    </row>
    <row r="132" spans="1:14" x14ac:dyDescent="0.3">
      <c r="A132">
        <v>10013</v>
      </c>
      <c r="B132" t="str">
        <f>_xlfn.XLOOKUP(A132, Bookings!A:A, Bookings!B:B, "NONE")</f>
        <v>Kerala</v>
      </c>
      <c r="C132" s="14">
        <v>44927</v>
      </c>
      <c r="D132" t="str">
        <v>1b7fe76a</v>
      </c>
      <c r="E132">
        <v>0</v>
      </c>
      <c r="F132">
        <v>10</v>
      </c>
      <c r="H132">
        <v>10037</v>
      </c>
      <c r="I132" t="str">
        <v>Kerala</v>
      </c>
      <c r="J132" s="14">
        <v>44621</v>
      </c>
      <c r="K132" t="str">
        <v>cc777b0c</v>
      </c>
      <c r="L132">
        <v>4</v>
      </c>
      <c r="M132">
        <v>78</v>
      </c>
      <c r="N132">
        <f t="shared" si="3"/>
        <v>5.1282051282051277</v>
      </c>
    </row>
    <row r="133" spans="1:14" x14ac:dyDescent="0.3">
      <c r="A133">
        <v>10013</v>
      </c>
      <c r="B133" t="str">
        <f>_xlfn.XLOOKUP(A133, Bookings!A:A, Bookings!B:B, "NONE")</f>
        <v>Kerala</v>
      </c>
      <c r="C133" s="14">
        <v>45323</v>
      </c>
      <c r="D133" t="str">
        <v>7fc77e90</v>
      </c>
      <c r="E133">
        <v>3</v>
      </c>
      <c r="F133">
        <v>66</v>
      </c>
      <c r="H133">
        <v>10037</v>
      </c>
      <c r="I133" t="str">
        <v>Kerala</v>
      </c>
      <c r="J133" s="14">
        <v>44743</v>
      </c>
      <c r="K133" t="str">
        <v>5988d89d</v>
      </c>
      <c r="L133">
        <v>3</v>
      </c>
      <c r="M133">
        <v>55</v>
      </c>
      <c r="N133">
        <f t="shared" si="3"/>
        <v>5.4545454545454541</v>
      </c>
    </row>
    <row r="134" spans="1:14" x14ac:dyDescent="0.3">
      <c r="A134">
        <v>10013</v>
      </c>
      <c r="B134" t="str">
        <f>_xlfn.XLOOKUP(A134, Bookings!A:A, Bookings!B:B, "NONE")</f>
        <v>Kerala</v>
      </c>
      <c r="C134" s="14">
        <v>45200</v>
      </c>
      <c r="D134" t="str">
        <v>2e190b5a</v>
      </c>
      <c r="E134">
        <v>1</v>
      </c>
      <c r="F134">
        <v>51</v>
      </c>
      <c r="H134">
        <v>10037</v>
      </c>
      <c r="I134" t="str">
        <v>Kerala</v>
      </c>
      <c r="J134" s="14">
        <v>44805</v>
      </c>
      <c r="K134" t="str">
        <v>c9f9dfdb</v>
      </c>
      <c r="L134">
        <v>1</v>
      </c>
      <c r="M134">
        <v>34</v>
      </c>
      <c r="N134">
        <f t="shared" si="3"/>
        <v>2.9411764705882351</v>
      </c>
    </row>
    <row r="135" spans="1:14" x14ac:dyDescent="0.3">
      <c r="A135">
        <v>10013</v>
      </c>
      <c r="B135" t="str">
        <f>_xlfn.XLOOKUP(A135, Bookings!A:A, Bookings!B:B, "NONE")</f>
        <v>Kerala</v>
      </c>
      <c r="C135" s="14">
        <v>44927</v>
      </c>
      <c r="D135" t="str">
        <v>921da29a</v>
      </c>
      <c r="E135">
        <v>1</v>
      </c>
      <c r="F135">
        <v>50</v>
      </c>
      <c r="H135">
        <v>10038</v>
      </c>
      <c r="I135" t="str">
        <v>Andhra Pradesh</v>
      </c>
      <c r="J135" s="14">
        <v>44743</v>
      </c>
      <c r="K135" t="str">
        <v>d71466ea</v>
      </c>
      <c r="L135">
        <v>0</v>
      </c>
      <c r="M135">
        <v>27</v>
      </c>
      <c r="N135">
        <f t="shared" si="3"/>
        <v>0</v>
      </c>
    </row>
    <row r="136" spans="1:14" x14ac:dyDescent="0.3">
      <c r="A136">
        <v>10013</v>
      </c>
      <c r="B136" t="str">
        <f>_xlfn.XLOOKUP(A136, Bookings!A:A, Bookings!B:B, "NONE")</f>
        <v>Kerala</v>
      </c>
      <c r="C136" s="14">
        <v>45108</v>
      </c>
      <c r="D136" t="str">
        <v>ae026103</v>
      </c>
      <c r="E136">
        <v>1</v>
      </c>
      <c r="F136">
        <v>58</v>
      </c>
      <c r="H136">
        <v>10038</v>
      </c>
      <c r="I136" t="str">
        <v>Andhra Pradesh</v>
      </c>
      <c r="J136" s="14">
        <v>44866</v>
      </c>
      <c r="K136" t="str">
        <v>b49e8b74</v>
      </c>
      <c r="L136">
        <v>1</v>
      </c>
      <c r="M136">
        <v>32</v>
      </c>
      <c r="N136">
        <f t="shared" si="3"/>
        <v>3.125</v>
      </c>
    </row>
    <row r="137" spans="1:14" x14ac:dyDescent="0.3">
      <c r="A137">
        <v>10013</v>
      </c>
      <c r="B137" t="str">
        <f>_xlfn.XLOOKUP(A137, Bookings!A:A, Bookings!B:B, "NONE")</f>
        <v>Kerala</v>
      </c>
      <c r="C137" s="14">
        <v>45078</v>
      </c>
      <c r="D137" t="str">
        <v>53dcee70</v>
      </c>
      <c r="E137">
        <v>0</v>
      </c>
      <c r="F137">
        <v>85</v>
      </c>
      <c r="H137">
        <v>10038</v>
      </c>
      <c r="I137" t="str">
        <v>Andhra Pradesh</v>
      </c>
      <c r="J137" s="14">
        <v>44835</v>
      </c>
      <c r="K137" t="str">
        <v>0be1e40e</v>
      </c>
      <c r="L137">
        <v>0</v>
      </c>
      <c r="M137">
        <v>72</v>
      </c>
      <c r="N137">
        <f t="shared" si="3"/>
        <v>0</v>
      </c>
    </row>
    <row r="138" spans="1:14" x14ac:dyDescent="0.3">
      <c r="A138">
        <v>10013</v>
      </c>
      <c r="B138" t="str">
        <f>_xlfn.XLOOKUP(A138, Bookings!A:A, Bookings!B:B, "NONE")</f>
        <v>Kerala</v>
      </c>
      <c r="C138" s="14">
        <v>45597</v>
      </c>
      <c r="D138" t="str">
        <v>d71466ea</v>
      </c>
      <c r="E138">
        <v>0</v>
      </c>
      <c r="F138">
        <v>100</v>
      </c>
      <c r="H138">
        <v>10038</v>
      </c>
      <c r="I138" t="str">
        <v>Andhra Pradesh</v>
      </c>
      <c r="J138" s="14">
        <v>44621</v>
      </c>
      <c r="K138" t="str">
        <v>19351768</v>
      </c>
      <c r="L138">
        <v>0</v>
      </c>
      <c r="M138">
        <v>43</v>
      </c>
      <c r="N138">
        <f t="shared" si="3"/>
        <v>0</v>
      </c>
    </row>
    <row r="139" spans="1:14" x14ac:dyDescent="0.3">
      <c r="A139">
        <v>10013</v>
      </c>
      <c r="B139" t="str">
        <f>_xlfn.XLOOKUP(A139, Bookings!A:A, Bookings!B:B, "NONE")</f>
        <v>Kerala</v>
      </c>
      <c r="C139" s="14">
        <v>44958</v>
      </c>
      <c r="D139" t="str">
        <v>40e9137d</v>
      </c>
      <c r="E139">
        <v>0</v>
      </c>
      <c r="F139">
        <v>96</v>
      </c>
      <c r="H139">
        <v>10038</v>
      </c>
      <c r="I139" t="str">
        <v>Andhra Pradesh</v>
      </c>
      <c r="J139" s="14">
        <v>44682</v>
      </c>
      <c r="K139" t="str">
        <v>9452bf77</v>
      </c>
      <c r="L139">
        <v>3</v>
      </c>
      <c r="M139">
        <v>76</v>
      </c>
      <c r="N139">
        <f t="shared" si="3"/>
        <v>3.9473684210526314</v>
      </c>
    </row>
    <row r="140" spans="1:14" x14ac:dyDescent="0.3">
      <c r="A140">
        <v>10013</v>
      </c>
      <c r="B140" t="str">
        <f>_xlfn.XLOOKUP(A140, Bookings!A:A, Bookings!B:B, "NONE")</f>
        <v>Kerala</v>
      </c>
      <c r="C140" s="14">
        <v>45505</v>
      </c>
      <c r="D140" t="str">
        <v>c1fb785c</v>
      </c>
      <c r="E140">
        <v>1</v>
      </c>
      <c r="F140">
        <v>94</v>
      </c>
      <c r="H140">
        <v>10039</v>
      </c>
      <c r="I140" t="str">
        <v>Karnataka</v>
      </c>
      <c r="J140" s="14">
        <v>44682</v>
      </c>
      <c r="K140" t="str">
        <v>6d9b457c</v>
      </c>
      <c r="L140">
        <v>1</v>
      </c>
      <c r="M140">
        <v>33</v>
      </c>
      <c r="N140">
        <f t="shared" si="3"/>
        <v>3.0303030303030303</v>
      </c>
    </row>
    <row r="141" spans="1:14" x14ac:dyDescent="0.3">
      <c r="A141">
        <v>10013</v>
      </c>
      <c r="B141" t="str">
        <f>_xlfn.XLOOKUP(A141, Bookings!A:A, Bookings!B:B, "NONE")</f>
        <v>Kerala</v>
      </c>
      <c r="C141" s="14">
        <v>44835</v>
      </c>
      <c r="D141" t="str">
        <v>b49e8b74</v>
      </c>
      <c r="E141">
        <v>0</v>
      </c>
      <c r="F141">
        <v>86</v>
      </c>
      <c r="H141">
        <v>10039</v>
      </c>
      <c r="I141" t="str">
        <v>Karnataka</v>
      </c>
      <c r="J141" s="14">
        <v>44866</v>
      </c>
      <c r="K141" t="str">
        <v>1b7fe76a</v>
      </c>
      <c r="L141">
        <v>5</v>
      </c>
      <c r="M141">
        <v>94</v>
      </c>
      <c r="N141">
        <f t="shared" si="3"/>
        <v>5.3191489361702127</v>
      </c>
    </row>
    <row r="142" spans="1:14" x14ac:dyDescent="0.3">
      <c r="A142">
        <v>10014</v>
      </c>
      <c r="B142" t="str">
        <f>_xlfn.XLOOKUP(A142, Bookings!A:A, Bookings!B:B, "NONE")</f>
        <v>Andhra Pradesh</v>
      </c>
      <c r="C142" s="14">
        <v>44713</v>
      </c>
      <c r="D142" t="str">
        <v>3abe3a47</v>
      </c>
      <c r="E142">
        <v>2</v>
      </c>
      <c r="F142">
        <v>55</v>
      </c>
      <c r="H142">
        <v>10040</v>
      </c>
      <c r="I142" t="str">
        <v>Karnataka</v>
      </c>
      <c r="J142" s="14">
        <v>44593</v>
      </c>
      <c r="K142" t="str">
        <v>6cec19a5</v>
      </c>
      <c r="L142">
        <v>0</v>
      </c>
      <c r="M142">
        <v>87</v>
      </c>
      <c r="N142">
        <f t="shared" si="3"/>
        <v>0</v>
      </c>
    </row>
    <row r="143" spans="1:14" x14ac:dyDescent="0.3">
      <c r="A143">
        <v>10014</v>
      </c>
      <c r="B143" t="str">
        <f>_xlfn.XLOOKUP(A143, Bookings!A:A, Bookings!B:B, "NONE")</f>
        <v>Andhra Pradesh</v>
      </c>
      <c r="C143" s="14">
        <v>44866</v>
      </c>
      <c r="D143" t="str">
        <v>4130ea10</v>
      </c>
      <c r="E143">
        <v>5</v>
      </c>
      <c r="F143">
        <v>92</v>
      </c>
      <c r="H143">
        <v>10040</v>
      </c>
      <c r="I143" t="str">
        <v>Karnataka</v>
      </c>
      <c r="J143" s="14">
        <v>44835</v>
      </c>
      <c r="K143" t="str">
        <v>4cfd0dd8</v>
      </c>
      <c r="L143">
        <v>5</v>
      </c>
      <c r="M143">
        <v>43</v>
      </c>
      <c r="N143">
        <f t="shared" si="3"/>
        <v>11.627906976744185</v>
      </c>
    </row>
    <row r="144" spans="1:14" x14ac:dyDescent="0.3">
      <c r="A144">
        <v>10014</v>
      </c>
      <c r="B144" t="str">
        <f>_xlfn.XLOOKUP(A144, Bookings!A:A, Bookings!B:B, "NONE")</f>
        <v>Andhra Pradesh</v>
      </c>
      <c r="C144" s="14">
        <v>45323</v>
      </c>
      <c r="D144" t="str">
        <v>a48a202b</v>
      </c>
      <c r="E144">
        <v>0</v>
      </c>
      <c r="F144">
        <v>22</v>
      </c>
      <c r="H144">
        <v>10040</v>
      </c>
      <c r="I144" t="str">
        <v>Karnataka</v>
      </c>
      <c r="J144" s="14">
        <v>44866</v>
      </c>
      <c r="K144" t="str">
        <v>10101146</v>
      </c>
      <c r="L144">
        <v>4</v>
      </c>
      <c r="M144">
        <v>18</v>
      </c>
      <c r="N144">
        <f t="shared" si="3"/>
        <v>22.222222222222221</v>
      </c>
    </row>
    <row r="145" spans="1:14" x14ac:dyDescent="0.3">
      <c r="A145">
        <v>10014</v>
      </c>
      <c r="B145" t="str">
        <f>_xlfn.XLOOKUP(A145, Bookings!A:A, Bookings!B:B, "NONE")</f>
        <v>Andhra Pradesh</v>
      </c>
      <c r="C145" s="14">
        <v>45047</v>
      </c>
      <c r="D145" t="str">
        <v>6d9b457c</v>
      </c>
      <c r="E145">
        <v>5</v>
      </c>
      <c r="F145">
        <v>81</v>
      </c>
      <c r="H145">
        <v>10040</v>
      </c>
      <c r="I145" t="str">
        <v>Karnataka</v>
      </c>
      <c r="J145" s="14">
        <v>44743</v>
      </c>
      <c r="K145" t="str">
        <v>ae026103</v>
      </c>
      <c r="L145">
        <v>4</v>
      </c>
      <c r="M145">
        <v>14</v>
      </c>
      <c r="N145">
        <f t="shared" si="3"/>
        <v>28.571428571428569</v>
      </c>
    </row>
    <row r="146" spans="1:14" x14ac:dyDescent="0.3">
      <c r="A146">
        <v>10014</v>
      </c>
      <c r="B146" t="str">
        <f>_xlfn.XLOOKUP(A146, Bookings!A:A, Bookings!B:B, "NONE")</f>
        <v>Andhra Pradesh</v>
      </c>
      <c r="C146" s="14">
        <v>44986</v>
      </c>
      <c r="D146" t="str">
        <v>b9f74c1c</v>
      </c>
      <c r="E146">
        <v>3</v>
      </c>
      <c r="F146">
        <v>96</v>
      </c>
      <c r="H146">
        <v>10040</v>
      </c>
      <c r="I146" t="str">
        <v>Karnataka</v>
      </c>
      <c r="J146" s="14">
        <v>44805</v>
      </c>
      <c r="K146" t="str">
        <v>607da286</v>
      </c>
      <c r="L146">
        <v>1</v>
      </c>
      <c r="M146">
        <v>57</v>
      </c>
      <c r="N146">
        <f t="shared" si="3"/>
        <v>1.7543859649122806</v>
      </c>
    </row>
    <row r="147" spans="1:14" x14ac:dyDescent="0.3">
      <c r="A147">
        <v>10014</v>
      </c>
      <c r="B147" t="str">
        <f>_xlfn.XLOOKUP(A147, Bookings!A:A, Bookings!B:B, "NONE")</f>
        <v>Andhra Pradesh</v>
      </c>
      <c r="C147" s="14">
        <v>45536</v>
      </c>
      <c r="D147" t="str">
        <v>c1fb785c</v>
      </c>
      <c r="E147">
        <v>0</v>
      </c>
      <c r="F147">
        <v>23</v>
      </c>
      <c r="H147">
        <v>10040</v>
      </c>
      <c r="I147" t="str">
        <v>Karnataka</v>
      </c>
      <c r="J147" s="14">
        <v>44621</v>
      </c>
      <c r="K147" t="str">
        <v>af4e0c6c</v>
      </c>
      <c r="L147">
        <v>1</v>
      </c>
      <c r="M147">
        <v>58</v>
      </c>
      <c r="N147">
        <f t="shared" si="3"/>
        <v>1.7241379310344827</v>
      </c>
    </row>
    <row r="148" spans="1:14" x14ac:dyDescent="0.3">
      <c r="A148">
        <v>10014</v>
      </c>
      <c r="B148" t="str">
        <f>_xlfn.XLOOKUP(A148, Bookings!A:A, Bookings!B:B, "NONE")</f>
        <v>Andhra Pradesh</v>
      </c>
      <c r="C148" s="14">
        <v>45108</v>
      </c>
      <c r="D148" t="str">
        <v>9767fb4f</v>
      </c>
      <c r="E148">
        <v>0</v>
      </c>
      <c r="F148">
        <v>54</v>
      </c>
      <c r="H148">
        <v>10040</v>
      </c>
      <c r="I148" t="str">
        <v>Karnataka</v>
      </c>
      <c r="J148" s="14">
        <v>44562</v>
      </c>
      <c r="K148" t="str">
        <v>4130ea10</v>
      </c>
      <c r="L148">
        <v>4</v>
      </c>
      <c r="M148">
        <v>76</v>
      </c>
      <c r="N148">
        <f t="shared" si="3"/>
        <v>5.2631578947368416</v>
      </c>
    </row>
    <row r="149" spans="1:14" x14ac:dyDescent="0.3">
      <c r="A149">
        <v>10014</v>
      </c>
      <c r="B149" t="str">
        <f>_xlfn.XLOOKUP(A149, Bookings!A:A, Bookings!B:B, "NONE")</f>
        <v>Andhra Pradesh</v>
      </c>
      <c r="C149" s="14">
        <v>45139</v>
      </c>
      <c r="D149" t="str">
        <v>7495495f</v>
      </c>
      <c r="E149">
        <v>1</v>
      </c>
      <c r="F149">
        <v>54</v>
      </c>
      <c r="H149">
        <v>10040</v>
      </c>
      <c r="I149" t="str">
        <v>Karnataka</v>
      </c>
      <c r="J149" s="14">
        <v>44562</v>
      </c>
      <c r="K149" t="str">
        <v>fda707e0</v>
      </c>
      <c r="L149">
        <v>2</v>
      </c>
      <c r="M149">
        <v>62</v>
      </c>
      <c r="N149">
        <f t="shared" si="3"/>
        <v>3.225806451612903</v>
      </c>
    </row>
    <row r="150" spans="1:14" x14ac:dyDescent="0.3">
      <c r="A150">
        <v>10014</v>
      </c>
      <c r="B150" t="str">
        <f>_xlfn.XLOOKUP(A150, Bookings!A:A, Bookings!B:B, "NONE")</f>
        <v>Andhra Pradesh</v>
      </c>
      <c r="C150" s="14">
        <v>45474</v>
      </c>
      <c r="D150" t="str">
        <v>9787b7de</v>
      </c>
      <c r="E150">
        <v>3</v>
      </c>
      <c r="F150">
        <v>18</v>
      </c>
      <c r="H150">
        <v>10041</v>
      </c>
      <c r="I150" t="str">
        <v>Kerala</v>
      </c>
      <c r="J150" s="14">
        <v>44835</v>
      </c>
      <c r="K150" t="str">
        <v>591bdfe5</v>
      </c>
      <c r="L150">
        <v>3</v>
      </c>
      <c r="M150">
        <v>18</v>
      </c>
      <c r="N150">
        <f t="shared" si="3"/>
        <v>16.666666666666664</v>
      </c>
    </row>
    <row r="151" spans="1:14" x14ac:dyDescent="0.3">
      <c r="A151">
        <v>10014</v>
      </c>
      <c r="B151" t="str">
        <f>_xlfn.XLOOKUP(A151, Bookings!A:A, Bookings!B:B, "NONE")</f>
        <v>Andhra Pradesh</v>
      </c>
      <c r="C151" s="14">
        <v>45139</v>
      </c>
      <c r="D151" t="str">
        <v>30bb7728</v>
      </c>
      <c r="E151">
        <v>0</v>
      </c>
      <c r="F151">
        <v>92</v>
      </c>
      <c r="H151">
        <v>10041</v>
      </c>
      <c r="I151" t="str">
        <v>Kerala</v>
      </c>
      <c r="J151" s="14">
        <v>44621</v>
      </c>
      <c r="K151" t="str">
        <v>9787b7de</v>
      </c>
      <c r="L151">
        <v>5</v>
      </c>
      <c r="M151">
        <v>88</v>
      </c>
      <c r="N151">
        <f t="shared" si="3"/>
        <v>5.6818181818181817</v>
      </c>
    </row>
    <row r="152" spans="1:14" x14ac:dyDescent="0.3">
      <c r="A152">
        <v>10014</v>
      </c>
      <c r="B152" t="str">
        <f>_xlfn.XLOOKUP(A152, Bookings!A:A, Bookings!B:B, "NONE")</f>
        <v>Andhra Pradesh</v>
      </c>
      <c r="C152" s="14">
        <v>44743</v>
      </c>
      <c r="D152" t="str">
        <v>fda707e0</v>
      </c>
      <c r="E152">
        <v>2</v>
      </c>
      <c r="F152">
        <v>80</v>
      </c>
      <c r="H152">
        <v>10042</v>
      </c>
      <c r="I152" t="str">
        <v>Andhra Pradesh</v>
      </c>
      <c r="J152" s="14">
        <v>44713</v>
      </c>
      <c r="K152" t="str">
        <v>cc777b0c</v>
      </c>
      <c r="L152">
        <v>2</v>
      </c>
      <c r="M152">
        <v>60</v>
      </c>
      <c r="N152">
        <f t="shared" si="3"/>
        <v>3.3333333333333335</v>
      </c>
    </row>
    <row r="153" spans="1:14" x14ac:dyDescent="0.3">
      <c r="A153">
        <v>10014</v>
      </c>
      <c r="B153" t="str">
        <f>_xlfn.XLOOKUP(A153, Bookings!A:A, Bookings!B:B, "NONE")</f>
        <v>Andhra Pradesh</v>
      </c>
      <c r="C153" s="14">
        <v>44866</v>
      </c>
      <c r="D153" t="str">
        <v>b06fbc58</v>
      </c>
      <c r="E153">
        <v>3</v>
      </c>
      <c r="F153">
        <v>39</v>
      </c>
      <c r="H153">
        <v>10042</v>
      </c>
      <c r="I153" t="str">
        <v>Andhra Pradesh</v>
      </c>
      <c r="J153" s="14">
        <v>44562</v>
      </c>
      <c r="K153" t="str">
        <v>cc9d9893</v>
      </c>
      <c r="L153">
        <v>1</v>
      </c>
      <c r="M153">
        <v>81</v>
      </c>
      <c r="N153">
        <f t="shared" si="3"/>
        <v>1.2345679012345678</v>
      </c>
    </row>
    <row r="154" spans="1:14" x14ac:dyDescent="0.3">
      <c r="A154">
        <v>10015</v>
      </c>
      <c r="B154" t="str">
        <f>_xlfn.XLOOKUP(A154, Bookings!A:A, Bookings!B:B, "NONE")</f>
        <v>Tamil Nadu</v>
      </c>
      <c r="C154" s="14">
        <v>45383</v>
      </c>
      <c r="D154" t="str">
        <v>4cfd0dd8</v>
      </c>
      <c r="E154">
        <v>0</v>
      </c>
      <c r="F154">
        <v>45</v>
      </c>
      <c r="H154">
        <v>10042</v>
      </c>
      <c r="I154" t="str">
        <v>Andhra Pradesh</v>
      </c>
      <c r="J154" s="14">
        <v>44682</v>
      </c>
      <c r="K154" t="str">
        <v>c741736d</v>
      </c>
      <c r="L154">
        <v>2</v>
      </c>
      <c r="M154">
        <v>75</v>
      </c>
      <c r="N154">
        <f t="shared" si="3"/>
        <v>2.666666666666667</v>
      </c>
    </row>
    <row r="155" spans="1:14" x14ac:dyDescent="0.3">
      <c r="A155">
        <v>10015</v>
      </c>
      <c r="B155" t="str">
        <f>_xlfn.XLOOKUP(A155, Bookings!A:A, Bookings!B:B, "NONE")</f>
        <v>Tamil Nadu</v>
      </c>
      <c r="C155" s="14">
        <v>44682</v>
      </c>
      <c r="D155" t="str">
        <v>f82d44ce</v>
      </c>
      <c r="E155">
        <v>1</v>
      </c>
      <c r="F155">
        <v>51</v>
      </c>
      <c r="H155">
        <v>10043</v>
      </c>
      <c r="I155" t="str">
        <v>Karnataka</v>
      </c>
      <c r="J155" s="14">
        <v>44743</v>
      </c>
      <c r="K155" t="str">
        <v>b142e834</v>
      </c>
      <c r="L155">
        <v>1</v>
      </c>
      <c r="M155">
        <v>79</v>
      </c>
      <c r="N155">
        <f t="shared" si="3"/>
        <v>1.2658227848101267</v>
      </c>
    </row>
    <row r="156" spans="1:14" x14ac:dyDescent="0.3">
      <c r="A156">
        <v>10015</v>
      </c>
      <c r="B156" t="str">
        <f>_xlfn.XLOOKUP(A156, Bookings!A:A, Bookings!B:B, "NONE")</f>
        <v>Tamil Nadu</v>
      </c>
      <c r="C156" s="14">
        <v>44927</v>
      </c>
      <c r="D156" t="str">
        <v>b06fbc58</v>
      </c>
      <c r="E156">
        <v>1</v>
      </c>
      <c r="F156">
        <v>77</v>
      </c>
      <c r="H156">
        <v>10043</v>
      </c>
      <c r="I156" t="str">
        <v>Karnataka</v>
      </c>
      <c r="J156" s="14">
        <v>44621</v>
      </c>
      <c r="K156" t="str">
        <v>b72e97f6</v>
      </c>
      <c r="L156">
        <v>2</v>
      </c>
      <c r="M156">
        <v>83</v>
      </c>
      <c r="N156">
        <f t="shared" si="3"/>
        <v>2.4096385542168677</v>
      </c>
    </row>
    <row r="157" spans="1:14" x14ac:dyDescent="0.3">
      <c r="A157">
        <v>10015</v>
      </c>
      <c r="B157" t="str">
        <f>_xlfn.XLOOKUP(A157, Bookings!A:A, Bookings!B:B, "NONE")</f>
        <v>Tamil Nadu</v>
      </c>
      <c r="C157" s="14">
        <v>45170</v>
      </c>
      <c r="D157" t="str">
        <v>2f9c6d63</v>
      </c>
      <c r="E157">
        <v>3</v>
      </c>
      <c r="F157">
        <v>54</v>
      </c>
      <c r="H157">
        <v>10044</v>
      </c>
      <c r="I157" t="str">
        <v>Andhra Pradesh</v>
      </c>
      <c r="J157" s="14">
        <v>44896</v>
      </c>
      <c r="K157" t="str">
        <v>6d9b457c</v>
      </c>
      <c r="L157">
        <v>1</v>
      </c>
      <c r="M157">
        <v>98</v>
      </c>
      <c r="N157">
        <f t="shared" si="3"/>
        <v>1.0204081632653061</v>
      </c>
    </row>
    <row r="158" spans="1:14" x14ac:dyDescent="0.3">
      <c r="A158">
        <v>10015</v>
      </c>
      <c r="B158" t="str">
        <f>_xlfn.XLOOKUP(A158, Bookings!A:A, Bookings!B:B, "NONE")</f>
        <v>Tamil Nadu</v>
      </c>
      <c r="C158" s="14">
        <v>45231</v>
      </c>
      <c r="D158" t="str">
        <v>d71466ea</v>
      </c>
      <c r="E158">
        <v>1</v>
      </c>
      <c r="F158">
        <v>88</v>
      </c>
      <c r="H158">
        <v>10044</v>
      </c>
      <c r="I158" t="str">
        <v>Andhra Pradesh</v>
      </c>
      <c r="J158" s="14">
        <v>44562</v>
      </c>
      <c r="K158" t="str">
        <v>fcc640cb</v>
      </c>
      <c r="L158">
        <v>1</v>
      </c>
      <c r="M158">
        <v>51</v>
      </c>
      <c r="N158">
        <f t="shared" si="3"/>
        <v>1.9607843137254901</v>
      </c>
    </row>
    <row r="159" spans="1:14" x14ac:dyDescent="0.3">
      <c r="A159">
        <v>10015</v>
      </c>
      <c r="B159" t="str">
        <f>_xlfn.XLOOKUP(A159, Bookings!A:A, Bookings!B:B, "NONE")</f>
        <v>Tamil Nadu</v>
      </c>
      <c r="C159" s="14">
        <v>44713</v>
      </c>
      <c r="D159" t="str">
        <v>7bc7f2c7</v>
      </c>
      <c r="E159">
        <v>0</v>
      </c>
      <c r="F159">
        <v>49</v>
      </c>
      <c r="H159">
        <v>10045</v>
      </c>
      <c r="I159" t="str">
        <v>Karnataka</v>
      </c>
      <c r="J159" s="14">
        <v>44866</v>
      </c>
      <c r="K159" t="str">
        <v>2560b2d1</v>
      </c>
      <c r="L159">
        <v>1</v>
      </c>
      <c r="M159">
        <v>90</v>
      </c>
      <c r="N159">
        <f t="shared" si="3"/>
        <v>1.1111111111111112</v>
      </c>
    </row>
    <row r="160" spans="1:14" x14ac:dyDescent="0.3">
      <c r="A160">
        <v>10015</v>
      </c>
      <c r="B160" t="str">
        <f>_xlfn.XLOOKUP(A160, Bookings!A:A, Bookings!B:B, "NONE")</f>
        <v>Tamil Nadu</v>
      </c>
      <c r="C160" s="14">
        <v>44774</v>
      </c>
      <c r="D160" t="str">
        <v>18110fb2</v>
      </c>
      <c r="E160">
        <v>1</v>
      </c>
      <c r="F160">
        <v>63</v>
      </c>
      <c r="H160">
        <v>10045</v>
      </c>
      <c r="I160" t="str">
        <v>Karnataka</v>
      </c>
      <c r="J160" s="14">
        <v>44743</v>
      </c>
      <c r="K160" t="str">
        <v>b72e97f6</v>
      </c>
      <c r="L160">
        <v>2</v>
      </c>
      <c r="M160">
        <v>56</v>
      </c>
      <c r="N160">
        <f t="shared" si="3"/>
        <v>3.5714285714285712</v>
      </c>
    </row>
    <row r="161" spans="1:14" x14ac:dyDescent="0.3">
      <c r="A161">
        <v>10015</v>
      </c>
      <c r="B161" t="str">
        <f>_xlfn.XLOOKUP(A161, Bookings!A:A, Bookings!B:B, "NONE")</f>
        <v>Tamil Nadu</v>
      </c>
      <c r="C161" s="14">
        <v>44805</v>
      </c>
      <c r="D161" t="str">
        <v>5833d4f3</v>
      </c>
      <c r="E161">
        <v>1</v>
      </c>
      <c r="F161">
        <v>91</v>
      </c>
      <c r="H161">
        <v>10045</v>
      </c>
      <c r="I161" t="str">
        <v>Karnataka</v>
      </c>
      <c r="J161" s="14">
        <v>44774</v>
      </c>
      <c r="K161" t="str">
        <v>67b09f1b</v>
      </c>
      <c r="L161">
        <v>1</v>
      </c>
      <c r="M161">
        <v>46</v>
      </c>
      <c r="N161">
        <f t="shared" si="3"/>
        <v>2.1739130434782608</v>
      </c>
    </row>
    <row r="162" spans="1:14" x14ac:dyDescent="0.3">
      <c r="A162">
        <v>10015</v>
      </c>
      <c r="B162" t="str">
        <f>_xlfn.XLOOKUP(A162, Bookings!A:A, Bookings!B:B, "NONE")</f>
        <v>Tamil Nadu</v>
      </c>
      <c r="C162" s="14">
        <v>45597</v>
      </c>
      <c r="D162" t="str">
        <v>577b4107</v>
      </c>
      <c r="E162">
        <v>1</v>
      </c>
      <c r="F162">
        <v>46</v>
      </c>
      <c r="H162">
        <v>10046</v>
      </c>
      <c r="I162" t="str">
        <v>Karnataka</v>
      </c>
      <c r="J162" s="14">
        <v>44805</v>
      </c>
      <c r="K162" t="str">
        <v>ef45c45f</v>
      </c>
      <c r="L162">
        <v>0</v>
      </c>
      <c r="M162">
        <v>31</v>
      </c>
      <c r="N162">
        <f t="shared" si="3"/>
        <v>0</v>
      </c>
    </row>
    <row r="163" spans="1:14" x14ac:dyDescent="0.3">
      <c r="A163">
        <v>10015</v>
      </c>
      <c r="B163" t="str">
        <f>_xlfn.XLOOKUP(A163, Bookings!A:A, Bookings!B:B, "NONE")</f>
        <v>Tamil Nadu</v>
      </c>
      <c r="C163" s="14">
        <v>44805</v>
      </c>
      <c r="D163" t="str">
        <v>a4c168f1</v>
      </c>
      <c r="E163">
        <v>3</v>
      </c>
      <c r="F163">
        <v>55</v>
      </c>
      <c r="H163">
        <v>10046</v>
      </c>
      <c r="I163" t="str">
        <v>Karnataka</v>
      </c>
      <c r="J163" s="14">
        <v>44652</v>
      </c>
      <c r="K163" t="str">
        <v>cc9d9893</v>
      </c>
      <c r="L163">
        <v>4</v>
      </c>
      <c r="M163">
        <v>23</v>
      </c>
      <c r="N163">
        <f t="shared" si="3"/>
        <v>17.391304347826086</v>
      </c>
    </row>
    <row r="164" spans="1:14" x14ac:dyDescent="0.3">
      <c r="A164">
        <v>10015</v>
      </c>
      <c r="B164" t="str">
        <f>_xlfn.XLOOKUP(A164, Bookings!A:A, Bookings!B:B, "NONE")</f>
        <v>Tamil Nadu</v>
      </c>
      <c r="C164" s="14">
        <v>44562</v>
      </c>
      <c r="D164" t="str">
        <v>2aac9072</v>
      </c>
      <c r="E164">
        <v>0</v>
      </c>
      <c r="F164">
        <v>81</v>
      </c>
      <c r="H164">
        <v>10047</v>
      </c>
      <c r="I164" t="str">
        <v>Kerala</v>
      </c>
      <c r="J164" s="14">
        <v>44621</v>
      </c>
      <c r="K164" t="str">
        <v>5833d4f3</v>
      </c>
      <c r="L164">
        <v>3</v>
      </c>
      <c r="M164">
        <v>79</v>
      </c>
      <c r="N164">
        <f t="shared" si="3"/>
        <v>3.79746835443038</v>
      </c>
    </row>
    <row r="165" spans="1:14" x14ac:dyDescent="0.3">
      <c r="A165">
        <v>10016</v>
      </c>
      <c r="B165" t="str">
        <f>_xlfn.XLOOKUP(A165, Bookings!A:A, Bookings!B:B, "NONE")</f>
        <v>Karnataka</v>
      </c>
      <c r="C165" s="14">
        <v>44986</v>
      </c>
      <c r="D165" t="str">
        <v>cc9d9893</v>
      </c>
      <c r="E165">
        <v>1</v>
      </c>
      <c r="F165">
        <v>78</v>
      </c>
      <c r="H165">
        <v>10047</v>
      </c>
      <c r="I165" t="str">
        <v>Kerala</v>
      </c>
      <c r="J165" s="14">
        <v>44562</v>
      </c>
      <c r="K165" t="str">
        <v>420e1019</v>
      </c>
      <c r="L165">
        <v>1</v>
      </c>
      <c r="M165">
        <v>46</v>
      </c>
      <c r="N165">
        <f t="shared" si="3"/>
        <v>2.1739130434782608</v>
      </c>
    </row>
    <row r="166" spans="1:14" x14ac:dyDescent="0.3">
      <c r="A166">
        <v>10016</v>
      </c>
      <c r="B166" t="str">
        <f>_xlfn.XLOOKUP(A166, Bookings!A:A, Bookings!B:B, "NONE")</f>
        <v>Karnataka</v>
      </c>
      <c r="C166" s="14">
        <v>45108</v>
      </c>
      <c r="D166" t="str">
        <v>921da29a</v>
      </c>
      <c r="E166">
        <v>4</v>
      </c>
      <c r="F166">
        <v>80</v>
      </c>
      <c r="H166">
        <v>10047</v>
      </c>
      <c r="I166" t="str">
        <v>Kerala</v>
      </c>
      <c r="J166" s="14">
        <v>44562</v>
      </c>
      <c r="K166" t="str">
        <v>18110fb2</v>
      </c>
      <c r="L166">
        <v>1</v>
      </c>
      <c r="M166">
        <v>80</v>
      </c>
      <c r="N166">
        <f t="shared" si="3"/>
        <v>1.25</v>
      </c>
    </row>
    <row r="167" spans="1:14" x14ac:dyDescent="0.3">
      <c r="A167">
        <v>10016</v>
      </c>
      <c r="B167" t="str">
        <f>_xlfn.XLOOKUP(A167, Bookings!A:A, Bookings!B:B, "NONE")</f>
        <v>Karnataka</v>
      </c>
      <c r="C167" s="14">
        <v>45536</v>
      </c>
      <c r="D167" t="str">
        <v>c324f9b4</v>
      </c>
      <c r="E167">
        <v>0</v>
      </c>
      <c r="F167">
        <v>79</v>
      </c>
      <c r="H167">
        <v>10048</v>
      </c>
      <c r="I167" t="str">
        <v>Karnataka</v>
      </c>
      <c r="J167" s="14">
        <v>44896</v>
      </c>
      <c r="K167" t="str">
        <v>d71466ea</v>
      </c>
      <c r="L167">
        <v>0</v>
      </c>
      <c r="M167">
        <v>89</v>
      </c>
      <c r="N167">
        <f t="shared" si="3"/>
        <v>0</v>
      </c>
    </row>
    <row r="168" spans="1:14" x14ac:dyDescent="0.3">
      <c r="A168">
        <v>10016</v>
      </c>
      <c r="B168" t="str">
        <f>_xlfn.XLOOKUP(A168, Bookings!A:A, Bookings!B:B, "NONE")</f>
        <v>Karnataka</v>
      </c>
      <c r="C168" s="14">
        <v>45261</v>
      </c>
      <c r="D168" t="str">
        <v>b72e97f6</v>
      </c>
      <c r="E168">
        <v>1</v>
      </c>
      <c r="F168">
        <v>64</v>
      </c>
      <c r="H168">
        <v>10048</v>
      </c>
      <c r="I168" t="str">
        <v>Karnataka</v>
      </c>
      <c r="J168" s="14">
        <v>44593</v>
      </c>
      <c r="K168" t="str">
        <v>9544ce3b</v>
      </c>
      <c r="L168">
        <v>0</v>
      </c>
      <c r="M168">
        <v>23</v>
      </c>
      <c r="N168">
        <f t="shared" si="3"/>
        <v>0</v>
      </c>
    </row>
    <row r="169" spans="1:14" x14ac:dyDescent="0.3">
      <c r="A169">
        <v>10016</v>
      </c>
      <c r="B169" t="str">
        <f>_xlfn.XLOOKUP(A169, Bookings!A:A, Bookings!B:B, "NONE")</f>
        <v>Karnataka</v>
      </c>
      <c r="C169" s="14">
        <v>44743</v>
      </c>
      <c r="D169" t="str">
        <v>9452bf77</v>
      </c>
      <c r="E169">
        <v>0</v>
      </c>
      <c r="F169">
        <v>43</v>
      </c>
      <c r="H169">
        <v>10048</v>
      </c>
      <c r="I169" t="str">
        <v>Karnataka</v>
      </c>
      <c r="J169" s="14">
        <v>44621</v>
      </c>
      <c r="K169" t="str">
        <v>fe99e0ba</v>
      </c>
      <c r="L169">
        <v>0</v>
      </c>
      <c r="M169">
        <v>44</v>
      </c>
      <c r="N169">
        <f t="shared" si="3"/>
        <v>0</v>
      </c>
    </row>
    <row r="170" spans="1:14" x14ac:dyDescent="0.3">
      <c r="A170">
        <v>10016</v>
      </c>
      <c r="B170" t="str">
        <f>_xlfn.XLOOKUP(A170, Bookings!A:A, Bookings!B:B, "NONE")</f>
        <v>Karnataka</v>
      </c>
      <c r="C170" s="14">
        <v>45231</v>
      </c>
      <c r="D170" t="str">
        <v>c1fb785c</v>
      </c>
      <c r="E170">
        <v>0</v>
      </c>
      <c r="F170">
        <v>36</v>
      </c>
      <c r="H170">
        <v>10049</v>
      </c>
      <c r="I170" t="str">
        <v>Karnataka</v>
      </c>
      <c r="J170" s="14">
        <v>44774</v>
      </c>
      <c r="K170" t="str">
        <v>5c52d1ad</v>
      </c>
      <c r="L170">
        <v>0</v>
      </c>
      <c r="M170">
        <v>84</v>
      </c>
      <c r="N170">
        <f t="shared" si="3"/>
        <v>0</v>
      </c>
    </row>
    <row r="171" spans="1:14" x14ac:dyDescent="0.3">
      <c r="A171">
        <v>10016</v>
      </c>
      <c r="B171" t="str">
        <f>_xlfn.XLOOKUP(A171, Bookings!A:A, Bookings!B:B, "NONE")</f>
        <v>Karnataka</v>
      </c>
      <c r="C171" s="14">
        <v>45231</v>
      </c>
      <c r="D171" t="str">
        <v>6d98c117</v>
      </c>
      <c r="E171">
        <v>2</v>
      </c>
      <c r="F171">
        <v>36</v>
      </c>
      <c r="H171">
        <v>10049</v>
      </c>
      <c r="I171" t="str">
        <v>Karnataka</v>
      </c>
      <c r="J171" s="14">
        <v>44652</v>
      </c>
      <c r="K171" t="str">
        <v>566c44a8</v>
      </c>
      <c r="L171">
        <v>2</v>
      </c>
      <c r="M171">
        <v>23</v>
      </c>
      <c r="N171">
        <f t="shared" si="3"/>
        <v>8.695652173913043</v>
      </c>
    </row>
    <row r="172" spans="1:14" x14ac:dyDescent="0.3">
      <c r="A172">
        <v>10016</v>
      </c>
      <c r="B172" t="str">
        <f>_xlfn.XLOOKUP(A172, Bookings!A:A, Bookings!B:B, "NONE")</f>
        <v>Karnataka</v>
      </c>
      <c r="C172" s="14">
        <v>44958</v>
      </c>
      <c r="D172" t="str">
        <v>7fd28e87</v>
      </c>
      <c r="E172">
        <v>2</v>
      </c>
      <c r="F172">
        <v>45</v>
      </c>
      <c r="H172">
        <v>10049</v>
      </c>
      <c r="I172" t="str">
        <v>Karnataka</v>
      </c>
      <c r="J172" s="14">
        <v>44805</v>
      </c>
      <c r="K172" t="str">
        <v>f72d44e6</v>
      </c>
      <c r="L172">
        <v>1</v>
      </c>
      <c r="M172">
        <v>66</v>
      </c>
      <c r="N172">
        <f t="shared" si="3"/>
        <v>1.5151515151515151</v>
      </c>
    </row>
    <row r="173" spans="1:14" x14ac:dyDescent="0.3">
      <c r="A173">
        <v>10016</v>
      </c>
      <c r="B173" t="str">
        <f>_xlfn.XLOOKUP(A173, Bookings!A:A, Bookings!B:B, "NONE")</f>
        <v>Karnataka</v>
      </c>
      <c r="C173" s="14">
        <v>45597</v>
      </c>
      <c r="D173" t="str">
        <v>607da286</v>
      </c>
      <c r="E173">
        <v>2</v>
      </c>
      <c r="F173">
        <v>83</v>
      </c>
      <c r="H173">
        <v>10051</v>
      </c>
      <c r="I173" t="str">
        <v>Karnataka</v>
      </c>
      <c r="J173" s="14">
        <v>44621</v>
      </c>
      <c r="K173" t="str">
        <v>34ac25b9</v>
      </c>
      <c r="L173">
        <v>4</v>
      </c>
      <c r="M173">
        <v>99</v>
      </c>
      <c r="N173">
        <f t="shared" si="3"/>
        <v>4.0404040404040407</v>
      </c>
    </row>
    <row r="174" spans="1:14" x14ac:dyDescent="0.3">
      <c r="A174">
        <v>10016</v>
      </c>
      <c r="B174" t="str">
        <f>_xlfn.XLOOKUP(A174, Bookings!A:A, Bookings!B:B, "NONE")</f>
        <v>Karnataka</v>
      </c>
      <c r="C174" s="14">
        <v>45078</v>
      </c>
      <c r="D174" t="str">
        <v>7fb18db3</v>
      </c>
      <c r="E174">
        <v>0</v>
      </c>
      <c r="F174">
        <v>17</v>
      </c>
      <c r="H174">
        <v>10051</v>
      </c>
      <c r="I174" t="str">
        <v>Karnataka</v>
      </c>
      <c r="J174" s="14">
        <v>44621</v>
      </c>
      <c r="K174" t="str">
        <v>9452bf77</v>
      </c>
      <c r="L174">
        <v>0</v>
      </c>
      <c r="M174">
        <v>76</v>
      </c>
      <c r="N174">
        <f t="shared" si="3"/>
        <v>0</v>
      </c>
    </row>
    <row r="175" spans="1:14" x14ac:dyDescent="0.3">
      <c r="A175">
        <v>10016</v>
      </c>
      <c r="B175" t="str">
        <f>_xlfn.XLOOKUP(A175, Bookings!A:A, Bookings!B:B, "NONE")</f>
        <v>Karnataka</v>
      </c>
      <c r="C175" s="14">
        <v>45078</v>
      </c>
      <c r="D175" t="str">
        <v>872a4423</v>
      </c>
      <c r="E175">
        <v>0</v>
      </c>
      <c r="F175">
        <v>51</v>
      </c>
      <c r="H175">
        <v>10051</v>
      </c>
      <c r="I175" t="str">
        <v>Karnataka</v>
      </c>
      <c r="J175" s="14">
        <v>44743</v>
      </c>
      <c r="K175" t="str">
        <v>2888a95e</v>
      </c>
      <c r="L175">
        <v>2</v>
      </c>
      <c r="M175">
        <v>34</v>
      </c>
      <c r="N175">
        <f t="shared" si="3"/>
        <v>5.8823529411764701</v>
      </c>
    </row>
    <row r="176" spans="1:14" x14ac:dyDescent="0.3">
      <c r="A176">
        <v>10016</v>
      </c>
      <c r="B176" t="str">
        <f>_xlfn.XLOOKUP(A176, Bookings!A:A, Bookings!B:B, "NONE")</f>
        <v>Karnataka</v>
      </c>
      <c r="C176" s="14">
        <v>45017</v>
      </c>
      <c r="D176" t="str">
        <v>18110fb2</v>
      </c>
      <c r="E176">
        <v>1</v>
      </c>
      <c r="F176">
        <v>90</v>
      </c>
      <c r="H176">
        <v>10052</v>
      </c>
      <c r="I176" t="str">
        <v>Karnataka</v>
      </c>
      <c r="J176" s="14">
        <v>44743</v>
      </c>
      <c r="K176" t="str">
        <v>75fa1246</v>
      </c>
      <c r="L176">
        <v>2</v>
      </c>
      <c r="M176">
        <v>74</v>
      </c>
      <c r="N176">
        <f t="shared" si="3"/>
        <v>2.7027027027027026</v>
      </c>
    </row>
    <row r="177" spans="1:14" x14ac:dyDescent="0.3">
      <c r="A177">
        <v>10016</v>
      </c>
      <c r="B177" t="str">
        <f>_xlfn.XLOOKUP(A177, Bookings!A:A, Bookings!B:B, "NONE")</f>
        <v>Karnataka</v>
      </c>
      <c r="C177" s="14">
        <v>45352</v>
      </c>
      <c r="D177" t="str">
        <v>7e543bc4</v>
      </c>
      <c r="E177">
        <v>0</v>
      </c>
      <c r="F177">
        <v>61</v>
      </c>
      <c r="H177">
        <v>10052</v>
      </c>
      <c r="I177" t="str">
        <v>Karnataka</v>
      </c>
      <c r="J177" s="14">
        <v>44562</v>
      </c>
      <c r="K177" t="str">
        <v>b06fbc58</v>
      </c>
      <c r="L177">
        <v>0</v>
      </c>
      <c r="M177">
        <v>48</v>
      </c>
      <c r="N177">
        <f t="shared" si="3"/>
        <v>0</v>
      </c>
    </row>
    <row r="178" spans="1:14" x14ac:dyDescent="0.3">
      <c r="A178">
        <v>10017</v>
      </c>
      <c r="B178" t="str">
        <f>_xlfn.XLOOKUP(A178, Bookings!A:A, Bookings!B:B, "NONE")</f>
        <v>Tamil Nadu</v>
      </c>
      <c r="C178" s="14">
        <v>45231</v>
      </c>
      <c r="D178" t="str">
        <v>75fa1246</v>
      </c>
      <c r="E178">
        <v>3</v>
      </c>
      <c r="F178">
        <v>64</v>
      </c>
      <c r="H178">
        <v>10052</v>
      </c>
      <c r="I178" t="str">
        <v>Karnataka</v>
      </c>
      <c r="J178" s="14">
        <v>44562</v>
      </c>
      <c r="K178" t="str">
        <v>07976026</v>
      </c>
      <c r="L178">
        <v>0</v>
      </c>
      <c r="M178">
        <v>12</v>
      </c>
      <c r="N178">
        <f t="shared" si="3"/>
        <v>0</v>
      </c>
    </row>
    <row r="179" spans="1:14" x14ac:dyDescent="0.3">
      <c r="A179">
        <v>10017</v>
      </c>
      <c r="B179" t="str">
        <f>_xlfn.XLOOKUP(A179, Bookings!A:A, Bookings!B:B, "NONE")</f>
        <v>Tamil Nadu</v>
      </c>
      <c r="C179" s="14">
        <v>44958</v>
      </c>
      <c r="D179" t="str">
        <v>40e9137d</v>
      </c>
      <c r="E179">
        <v>2</v>
      </c>
      <c r="F179">
        <v>53</v>
      </c>
      <c r="H179">
        <v>10052</v>
      </c>
      <c r="I179" t="str">
        <v>Karnataka</v>
      </c>
      <c r="J179" s="14">
        <v>44835</v>
      </c>
      <c r="K179" t="str">
        <v>cc777b0c</v>
      </c>
      <c r="L179">
        <v>1</v>
      </c>
      <c r="M179">
        <v>29</v>
      </c>
      <c r="N179">
        <f t="shared" si="3"/>
        <v>3.4482758620689653</v>
      </c>
    </row>
    <row r="180" spans="1:14" x14ac:dyDescent="0.3">
      <c r="A180">
        <v>10017</v>
      </c>
      <c r="B180" t="str">
        <f>_xlfn.XLOOKUP(A180, Bookings!A:A, Bookings!B:B, "NONE")</f>
        <v>Tamil Nadu</v>
      </c>
      <c r="C180" s="14">
        <v>45627</v>
      </c>
      <c r="D180" t="str">
        <v>b9f74c1c</v>
      </c>
      <c r="E180">
        <v>3</v>
      </c>
      <c r="F180">
        <v>97</v>
      </c>
      <c r="H180">
        <v>10052</v>
      </c>
      <c r="I180" t="str">
        <v>Karnataka</v>
      </c>
      <c r="J180" s="14">
        <v>44805</v>
      </c>
      <c r="K180" t="str">
        <v>b142e834</v>
      </c>
      <c r="L180">
        <v>1</v>
      </c>
      <c r="M180">
        <v>42</v>
      </c>
      <c r="N180">
        <f t="shared" si="3"/>
        <v>2.3809523809523809</v>
      </c>
    </row>
    <row r="181" spans="1:14" x14ac:dyDescent="0.3">
      <c r="A181">
        <v>10017</v>
      </c>
      <c r="B181" t="str">
        <f>_xlfn.XLOOKUP(A181, Bookings!A:A, Bookings!B:B, "NONE")</f>
        <v>Tamil Nadu</v>
      </c>
      <c r="C181" s="14">
        <v>44652</v>
      </c>
      <c r="D181" t="str">
        <v>e9c2f251</v>
      </c>
      <c r="E181">
        <v>1</v>
      </c>
      <c r="F181">
        <v>25</v>
      </c>
      <c r="H181">
        <v>10053</v>
      </c>
      <c r="I181" t="str">
        <v>Tamil Nadu</v>
      </c>
      <c r="J181" s="14">
        <v>44835</v>
      </c>
      <c r="K181" t="str">
        <v>d71466ea</v>
      </c>
      <c r="L181">
        <v>5</v>
      </c>
      <c r="M181">
        <v>29</v>
      </c>
      <c r="N181">
        <f t="shared" si="3"/>
        <v>17.241379310344829</v>
      </c>
    </row>
    <row r="182" spans="1:14" x14ac:dyDescent="0.3">
      <c r="A182">
        <v>10017</v>
      </c>
      <c r="B182" t="str">
        <f>_xlfn.XLOOKUP(A182, Bookings!A:A, Bookings!B:B, "NONE")</f>
        <v>Tamil Nadu</v>
      </c>
      <c r="C182" s="14">
        <v>44866</v>
      </c>
      <c r="D182" t="str">
        <v>b142e834</v>
      </c>
      <c r="E182">
        <v>0</v>
      </c>
      <c r="F182">
        <v>35</v>
      </c>
      <c r="H182">
        <v>10053</v>
      </c>
      <c r="I182" t="str">
        <v>Tamil Nadu</v>
      </c>
      <c r="J182" s="14">
        <v>44652</v>
      </c>
      <c r="K182" t="str">
        <v>c1fb785c</v>
      </c>
      <c r="L182">
        <v>4</v>
      </c>
      <c r="M182">
        <v>74</v>
      </c>
      <c r="N182">
        <f t="shared" si="3"/>
        <v>5.4054054054054053</v>
      </c>
    </row>
    <row r="183" spans="1:14" x14ac:dyDescent="0.3">
      <c r="A183">
        <v>10017</v>
      </c>
      <c r="B183" t="str">
        <f>_xlfn.XLOOKUP(A183, Bookings!A:A, Bookings!B:B, "NONE")</f>
        <v>Tamil Nadu</v>
      </c>
      <c r="C183" s="14">
        <v>44805</v>
      </c>
      <c r="D183" t="str">
        <v>9452bf77</v>
      </c>
      <c r="E183">
        <v>1</v>
      </c>
      <c r="F183">
        <v>93</v>
      </c>
      <c r="H183">
        <v>10053</v>
      </c>
      <c r="I183" t="str">
        <v>Tamil Nadu</v>
      </c>
      <c r="J183" s="14">
        <v>44713</v>
      </c>
      <c r="K183" t="str">
        <v>18f2ed16</v>
      </c>
      <c r="L183">
        <v>2</v>
      </c>
      <c r="M183">
        <v>28</v>
      </c>
      <c r="N183">
        <f t="shared" si="3"/>
        <v>7.1428571428571423</v>
      </c>
    </row>
    <row r="184" spans="1:14" x14ac:dyDescent="0.3">
      <c r="A184">
        <v>10017</v>
      </c>
      <c r="B184" t="str">
        <f>_xlfn.XLOOKUP(A184, Bookings!A:A, Bookings!B:B, "NONE")</f>
        <v>Tamil Nadu</v>
      </c>
      <c r="C184" s="14">
        <v>45261</v>
      </c>
      <c r="D184" t="str">
        <v>6148f50b</v>
      </c>
      <c r="E184">
        <v>1</v>
      </c>
      <c r="F184">
        <v>16</v>
      </c>
      <c r="H184">
        <v>10053</v>
      </c>
      <c r="I184" t="str">
        <v>Tamil Nadu</v>
      </c>
      <c r="J184" s="14">
        <v>44805</v>
      </c>
      <c r="K184" t="str">
        <v>566c44a8</v>
      </c>
      <c r="L184">
        <v>1</v>
      </c>
      <c r="M184">
        <v>80</v>
      </c>
      <c r="N184">
        <f t="shared" si="3"/>
        <v>1.25</v>
      </c>
    </row>
    <row r="185" spans="1:14" x14ac:dyDescent="0.3">
      <c r="A185">
        <v>10017</v>
      </c>
      <c r="B185" t="str">
        <f>_xlfn.XLOOKUP(A185, Bookings!A:A, Bookings!B:B, "NONE")</f>
        <v>Tamil Nadu</v>
      </c>
      <c r="C185" s="14">
        <v>45323</v>
      </c>
      <c r="D185" t="str">
        <v>3abe3a47</v>
      </c>
      <c r="E185">
        <v>1</v>
      </c>
      <c r="F185">
        <v>100</v>
      </c>
      <c r="H185">
        <v>10053</v>
      </c>
      <c r="I185" t="str">
        <v>Tamil Nadu</v>
      </c>
      <c r="J185" s="14">
        <v>44805</v>
      </c>
      <c r="K185" t="str">
        <v>75fa1246</v>
      </c>
      <c r="L185">
        <v>4</v>
      </c>
      <c r="M185">
        <v>72</v>
      </c>
      <c r="N185">
        <f t="shared" si="3"/>
        <v>5.5555555555555554</v>
      </c>
    </row>
    <row r="186" spans="1:14" x14ac:dyDescent="0.3">
      <c r="A186">
        <v>10017</v>
      </c>
      <c r="B186" t="str">
        <f>_xlfn.XLOOKUP(A186, Bookings!A:A, Bookings!B:B, "NONE")</f>
        <v>Tamil Nadu</v>
      </c>
      <c r="C186" s="14">
        <v>44743</v>
      </c>
      <c r="D186" t="str">
        <v>c741736d</v>
      </c>
      <c r="E186">
        <v>1</v>
      </c>
      <c r="F186">
        <v>26</v>
      </c>
      <c r="H186">
        <v>10053</v>
      </c>
      <c r="I186" t="str">
        <v>Tamil Nadu</v>
      </c>
      <c r="J186" s="14">
        <v>44713</v>
      </c>
      <c r="K186" t="str">
        <v>f1c74cb8</v>
      </c>
      <c r="L186">
        <v>3</v>
      </c>
      <c r="M186">
        <v>54</v>
      </c>
      <c r="N186">
        <f t="shared" si="3"/>
        <v>5.5555555555555554</v>
      </c>
    </row>
    <row r="187" spans="1:14" x14ac:dyDescent="0.3">
      <c r="A187">
        <v>10017</v>
      </c>
      <c r="B187" t="str">
        <f>_xlfn.XLOOKUP(A187, Bookings!A:A, Bookings!B:B, "NONE")</f>
        <v>Tamil Nadu</v>
      </c>
      <c r="C187" s="14">
        <v>44986</v>
      </c>
      <c r="D187" t="str">
        <v>19351768</v>
      </c>
      <c r="E187">
        <v>0</v>
      </c>
      <c r="F187">
        <v>99</v>
      </c>
      <c r="H187">
        <v>10054</v>
      </c>
      <c r="I187" t="str">
        <v>Karnataka</v>
      </c>
      <c r="J187" s="14">
        <v>44652</v>
      </c>
      <c r="K187" t="str">
        <v>fda707e0</v>
      </c>
      <c r="L187">
        <v>1</v>
      </c>
      <c r="M187">
        <v>11</v>
      </c>
      <c r="N187">
        <f t="shared" si="3"/>
        <v>9.0909090909090917</v>
      </c>
    </row>
    <row r="188" spans="1:14" x14ac:dyDescent="0.3">
      <c r="A188">
        <v>10017</v>
      </c>
      <c r="B188" t="str">
        <f>_xlfn.XLOOKUP(A188, Bookings!A:A, Bookings!B:B, "NONE")</f>
        <v>Tamil Nadu</v>
      </c>
      <c r="C188" s="14">
        <v>45200</v>
      </c>
      <c r="D188" t="str">
        <v>8ce0be18</v>
      </c>
      <c r="E188">
        <v>1</v>
      </c>
      <c r="F188">
        <v>19</v>
      </c>
      <c r="H188">
        <v>10054</v>
      </c>
      <c r="I188" t="str">
        <v>Karnataka</v>
      </c>
      <c r="J188" s="14">
        <v>44593</v>
      </c>
      <c r="K188" t="str">
        <v>c5c4fdf9</v>
      </c>
      <c r="L188">
        <v>5</v>
      </c>
      <c r="M188">
        <v>15</v>
      </c>
      <c r="N188">
        <f t="shared" si="3"/>
        <v>33.333333333333329</v>
      </c>
    </row>
    <row r="189" spans="1:14" x14ac:dyDescent="0.3">
      <c r="A189">
        <v>10017</v>
      </c>
      <c r="B189" t="str">
        <f>_xlfn.XLOOKUP(A189, Bookings!A:A, Bookings!B:B, "NONE")</f>
        <v>Tamil Nadu</v>
      </c>
      <c r="C189" s="14">
        <v>44986</v>
      </c>
      <c r="D189" t="str">
        <v>39c8c16a</v>
      </c>
      <c r="E189">
        <v>0</v>
      </c>
      <c r="F189">
        <v>50</v>
      </c>
      <c r="H189">
        <v>10055</v>
      </c>
      <c r="I189" t="str">
        <v>Kerala</v>
      </c>
      <c r="J189" s="14">
        <v>44866</v>
      </c>
      <c r="K189" t="str">
        <v>cc9d9893</v>
      </c>
      <c r="L189">
        <v>2</v>
      </c>
      <c r="M189">
        <v>90</v>
      </c>
      <c r="N189">
        <f t="shared" si="3"/>
        <v>2.2222222222222223</v>
      </c>
    </row>
    <row r="190" spans="1:14" x14ac:dyDescent="0.3">
      <c r="A190">
        <v>10017</v>
      </c>
      <c r="B190" t="str">
        <f>_xlfn.XLOOKUP(A190, Bookings!A:A, Bookings!B:B, "NONE")</f>
        <v>Tamil Nadu</v>
      </c>
      <c r="C190" s="14">
        <v>45261</v>
      </c>
      <c r="D190" t="str">
        <v>b06fbc58</v>
      </c>
      <c r="E190">
        <v>1</v>
      </c>
      <c r="F190">
        <v>92</v>
      </c>
      <c r="H190">
        <v>10055</v>
      </c>
      <c r="I190" t="str">
        <v>Kerala</v>
      </c>
      <c r="J190" s="14">
        <v>44805</v>
      </c>
      <c r="K190" t="str">
        <v>982b8061</v>
      </c>
      <c r="L190">
        <v>0</v>
      </c>
      <c r="M190">
        <v>98</v>
      </c>
      <c r="N190">
        <f t="shared" si="3"/>
        <v>0</v>
      </c>
    </row>
    <row r="191" spans="1:14" x14ac:dyDescent="0.3">
      <c r="A191">
        <v>10018</v>
      </c>
      <c r="B191" t="str">
        <f>_xlfn.XLOOKUP(A191, Bookings!A:A, Bookings!B:B, "NONE")</f>
        <v>Tamil Nadu</v>
      </c>
      <c r="C191" s="14">
        <v>45352</v>
      </c>
      <c r="D191" t="str">
        <v>ae026103</v>
      </c>
      <c r="E191">
        <v>0</v>
      </c>
      <c r="F191">
        <v>27</v>
      </c>
      <c r="H191">
        <v>10055</v>
      </c>
      <c r="I191" t="str">
        <v>Kerala</v>
      </c>
      <c r="J191" s="14">
        <v>44682</v>
      </c>
      <c r="K191" t="str">
        <v>2fa395f5</v>
      </c>
      <c r="L191">
        <v>5</v>
      </c>
      <c r="M191">
        <v>33</v>
      </c>
      <c r="N191">
        <f t="shared" si="3"/>
        <v>15.151515151515152</v>
      </c>
    </row>
    <row r="192" spans="1:14" x14ac:dyDescent="0.3">
      <c r="A192">
        <v>10018</v>
      </c>
      <c r="B192" t="str">
        <f>_xlfn.XLOOKUP(A192, Bookings!A:A, Bookings!B:B, "NONE")</f>
        <v>Tamil Nadu</v>
      </c>
      <c r="C192" s="14">
        <v>44774</v>
      </c>
      <c r="D192" t="str">
        <v>53dcee70</v>
      </c>
      <c r="E192">
        <v>3</v>
      </c>
      <c r="F192">
        <v>27</v>
      </c>
      <c r="H192">
        <v>10056</v>
      </c>
      <c r="I192" t="str">
        <v>Tamil Nadu</v>
      </c>
      <c r="J192" s="14">
        <v>44713</v>
      </c>
      <c r="K192" t="str">
        <v>18110fb2</v>
      </c>
      <c r="L192">
        <v>2</v>
      </c>
      <c r="M192">
        <v>70</v>
      </c>
      <c r="N192">
        <f t="shared" si="3"/>
        <v>2.8571428571428572</v>
      </c>
    </row>
    <row r="193" spans="1:14" x14ac:dyDescent="0.3">
      <c r="A193">
        <v>10018</v>
      </c>
      <c r="B193" t="str">
        <f>_xlfn.XLOOKUP(A193, Bookings!A:A, Bookings!B:B, "NONE")</f>
        <v>Tamil Nadu</v>
      </c>
      <c r="C193" s="14">
        <v>45017</v>
      </c>
      <c r="D193" t="str">
        <v>420e1019</v>
      </c>
      <c r="E193">
        <v>0</v>
      </c>
      <c r="F193">
        <v>98</v>
      </c>
      <c r="H193">
        <v>10056</v>
      </c>
      <c r="I193" t="str">
        <v>Tamil Nadu</v>
      </c>
      <c r="J193" s="14">
        <v>44866</v>
      </c>
      <c r="K193" t="str">
        <v>577b4107</v>
      </c>
      <c r="L193">
        <v>0</v>
      </c>
      <c r="M193">
        <v>11</v>
      </c>
      <c r="N193">
        <f t="shared" si="3"/>
        <v>0</v>
      </c>
    </row>
    <row r="194" spans="1:14" x14ac:dyDescent="0.3">
      <c r="A194">
        <v>10018</v>
      </c>
      <c r="B194" t="str">
        <f>_xlfn.XLOOKUP(A194, Bookings!A:A, Bookings!B:B, "NONE")</f>
        <v>Tamil Nadu</v>
      </c>
      <c r="C194" s="14">
        <v>44593</v>
      </c>
      <c r="D194" t="str">
        <v>872a4423</v>
      </c>
      <c r="E194">
        <v>2</v>
      </c>
      <c r="F194">
        <v>75</v>
      </c>
      <c r="H194">
        <v>10057</v>
      </c>
      <c r="I194" t="str">
        <v>Tamil Nadu</v>
      </c>
      <c r="J194" s="14">
        <v>44652</v>
      </c>
      <c r="K194" t="str">
        <v>5988d89d</v>
      </c>
      <c r="L194">
        <v>3</v>
      </c>
      <c r="M194">
        <v>48</v>
      </c>
      <c r="N194">
        <f t="shared" si="3"/>
        <v>6.25</v>
      </c>
    </row>
    <row r="195" spans="1:14" x14ac:dyDescent="0.3">
      <c r="A195">
        <v>10018</v>
      </c>
      <c r="B195" t="str">
        <f>_xlfn.XLOOKUP(A195, Bookings!A:A, Bookings!B:B, "NONE")</f>
        <v>Tamil Nadu</v>
      </c>
      <c r="C195" s="14">
        <v>44927</v>
      </c>
      <c r="D195" t="str">
        <v>f1c74cb8</v>
      </c>
      <c r="E195">
        <v>0</v>
      </c>
      <c r="F195">
        <v>73</v>
      </c>
      <c r="H195">
        <v>10057</v>
      </c>
      <c r="I195" t="str">
        <v>Tamil Nadu</v>
      </c>
      <c r="J195" s="14">
        <v>44652</v>
      </c>
      <c r="K195" t="str">
        <v>7bc7f2c7</v>
      </c>
      <c r="L195">
        <v>1</v>
      </c>
      <c r="M195">
        <v>21</v>
      </c>
      <c r="N195">
        <f t="shared" ref="N195:N258" si="4">(L195/M195)*100</f>
        <v>4.7619047619047619</v>
      </c>
    </row>
    <row r="196" spans="1:14" x14ac:dyDescent="0.3">
      <c r="A196">
        <v>10018</v>
      </c>
      <c r="B196" t="str">
        <f>_xlfn.XLOOKUP(A196, Bookings!A:A, Bookings!B:B, "NONE")</f>
        <v>Tamil Nadu</v>
      </c>
      <c r="C196" s="14">
        <v>45292</v>
      </c>
      <c r="D196" t="str">
        <v>577b4107</v>
      </c>
      <c r="E196">
        <v>1</v>
      </c>
      <c r="F196">
        <v>77</v>
      </c>
      <c r="H196">
        <v>10057</v>
      </c>
      <c r="I196" t="str">
        <v>Tamil Nadu</v>
      </c>
      <c r="J196" s="14">
        <v>44805</v>
      </c>
      <c r="K196" t="str">
        <v>75fa1246</v>
      </c>
      <c r="L196">
        <v>2</v>
      </c>
      <c r="M196">
        <v>13</v>
      </c>
      <c r="N196">
        <f t="shared" si="4"/>
        <v>15.384615384615385</v>
      </c>
    </row>
    <row r="197" spans="1:14" x14ac:dyDescent="0.3">
      <c r="A197">
        <v>10018</v>
      </c>
      <c r="B197" t="str">
        <f>_xlfn.XLOOKUP(A197, Bookings!A:A, Bookings!B:B, "NONE")</f>
        <v>Tamil Nadu</v>
      </c>
      <c r="C197" s="14">
        <v>44562</v>
      </c>
      <c r="D197" t="str">
        <v>cc9d9893</v>
      </c>
      <c r="E197">
        <v>1</v>
      </c>
      <c r="F197">
        <v>82</v>
      </c>
      <c r="H197">
        <v>10057</v>
      </c>
      <c r="I197" t="str">
        <v>Tamil Nadu</v>
      </c>
      <c r="J197" s="14">
        <v>44896</v>
      </c>
      <c r="K197" t="str">
        <v>07976026</v>
      </c>
      <c r="L197">
        <v>5</v>
      </c>
      <c r="M197">
        <v>68</v>
      </c>
      <c r="N197">
        <f t="shared" si="4"/>
        <v>7.3529411764705888</v>
      </c>
    </row>
    <row r="198" spans="1:14" x14ac:dyDescent="0.3">
      <c r="A198">
        <v>10018</v>
      </c>
      <c r="B198" t="str">
        <f>_xlfn.XLOOKUP(A198, Bookings!A:A, Bookings!B:B, "NONE")</f>
        <v>Tamil Nadu</v>
      </c>
      <c r="C198" s="14">
        <v>45352</v>
      </c>
      <c r="D198" t="str">
        <v>607da286</v>
      </c>
      <c r="E198">
        <v>5</v>
      </c>
      <c r="F198">
        <v>70</v>
      </c>
      <c r="H198">
        <v>10057</v>
      </c>
      <c r="I198" t="str">
        <v>Tamil Nadu</v>
      </c>
      <c r="J198" s="14">
        <v>44713</v>
      </c>
      <c r="K198" t="str">
        <v>fda707e0</v>
      </c>
      <c r="L198">
        <v>1</v>
      </c>
      <c r="M198">
        <v>21</v>
      </c>
      <c r="N198">
        <f t="shared" si="4"/>
        <v>4.7619047619047619</v>
      </c>
    </row>
    <row r="199" spans="1:14" x14ac:dyDescent="0.3">
      <c r="A199">
        <v>10018</v>
      </c>
      <c r="B199" t="str">
        <f>_xlfn.XLOOKUP(A199, Bookings!A:A, Bookings!B:B, "NONE")</f>
        <v>Tamil Nadu</v>
      </c>
      <c r="C199" s="14">
        <v>44682</v>
      </c>
      <c r="D199" t="str">
        <v>7fd28e87</v>
      </c>
      <c r="E199">
        <v>0</v>
      </c>
      <c r="F199">
        <v>43</v>
      </c>
      <c r="H199">
        <v>10057</v>
      </c>
      <c r="I199" t="str">
        <v>Tamil Nadu</v>
      </c>
      <c r="J199" s="14">
        <v>44774</v>
      </c>
      <c r="K199" t="str">
        <v>a48a202b</v>
      </c>
      <c r="L199">
        <v>0</v>
      </c>
      <c r="M199">
        <v>75</v>
      </c>
      <c r="N199">
        <f t="shared" si="4"/>
        <v>0</v>
      </c>
    </row>
    <row r="200" spans="1:14" x14ac:dyDescent="0.3">
      <c r="A200">
        <v>10018</v>
      </c>
      <c r="B200" t="str">
        <f>_xlfn.XLOOKUP(A200, Bookings!A:A, Bookings!B:B, "NONE")</f>
        <v>Tamil Nadu</v>
      </c>
      <c r="C200" s="14">
        <v>44958</v>
      </c>
      <c r="D200" t="str">
        <v>fcc640cb</v>
      </c>
      <c r="E200">
        <v>1</v>
      </c>
      <c r="F200">
        <v>90</v>
      </c>
      <c r="H200">
        <v>10057</v>
      </c>
      <c r="I200" t="str">
        <v>Tamil Nadu</v>
      </c>
      <c r="J200" s="14">
        <v>44866</v>
      </c>
      <c r="K200" t="str">
        <v>420e1019</v>
      </c>
      <c r="L200">
        <v>3</v>
      </c>
      <c r="M200">
        <v>31</v>
      </c>
      <c r="N200">
        <f t="shared" si="4"/>
        <v>9.67741935483871</v>
      </c>
    </row>
    <row r="201" spans="1:14" x14ac:dyDescent="0.3">
      <c r="A201">
        <v>10018</v>
      </c>
      <c r="B201" t="str">
        <f>_xlfn.XLOOKUP(A201, Bookings!A:A, Bookings!B:B, "NONE")</f>
        <v>Tamil Nadu</v>
      </c>
      <c r="C201" s="14">
        <v>45536</v>
      </c>
      <c r="D201" t="str">
        <v>5988d89d</v>
      </c>
      <c r="E201">
        <v>3</v>
      </c>
      <c r="F201">
        <v>91</v>
      </c>
      <c r="H201">
        <v>10057</v>
      </c>
      <c r="I201" t="str">
        <v>Tamil Nadu</v>
      </c>
      <c r="J201" s="14">
        <v>44652</v>
      </c>
      <c r="K201" t="str">
        <v>6d98c117</v>
      </c>
      <c r="L201">
        <v>2</v>
      </c>
      <c r="M201">
        <v>67</v>
      </c>
      <c r="N201">
        <f t="shared" si="4"/>
        <v>2.9850746268656714</v>
      </c>
    </row>
    <row r="202" spans="1:14" x14ac:dyDescent="0.3">
      <c r="A202">
        <v>10018</v>
      </c>
      <c r="B202" t="str">
        <f>_xlfn.XLOOKUP(A202, Bookings!A:A, Bookings!B:B, "NONE")</f>
        <v>Tamil Nadu</v>
      </c>
      <c r="C202" s="14">
        <v>45597</v>
      </c>
      <c r="D202" t="str">
        <v>459528e0</v>
      </c>
      <c r="E202">
        <v>1</v>
      </c>
      <c r="F202">
        <v>20</v>
      </c>
      <c r="H202">
        <v>10058</v>
      </c>
      <c r="I202" t="str">
        <v>Tamil Nadu</v>
      </c>
      <c r="J202" s="14">
        <v>44652</v>
      </c>
      <c r="K202" t="str">
        <v>f1c74cb8</v>
      </c>
      <c r="L202">
        <v>0</v>
      </c>
      <c r="M202">
        <v>14</v>
      </c>
      <c r="N202">
        <f t="shared" si="4"/>
        <v>0</v>
      </c>
    </row>
    <row r="203" spans="1:14" x14ac:dyDescent="0.3">
      <c r="A203">
        <v>10018</v>
      </c>
      <c r="B203" t="str">
        <f>_xlfn.XLOOKUP(A203, Bookings!A:A, Bookings!B:B, "NONE")</f>
        <v>Tamil Nadu</v>
      </c>
      <c r="C203" s="14">
        <v>45139</v>
      </c>
      <c r="D203" t="str">
        <v>4cfd0dd8</v>
      </c>
      <c r="E203">
        <v>1</v>
      </c>
      <c r="F203">
        <v>78</v>
      </c>
      <c r="H203">
        <v>10058</v>
      </c>
      <c r="I203" t="str">
        <v>Tamil Nadu</v>
      </c>
      <c r="J203" s="14">
        <v>44835</v>
      </c>
      <c r="K203" t="str">
        <v>b142e834</v>
      </c>
      <c r="L203">
        <v>4</v>
      </c>
      <c r="M203">
        <v>52</v>
      </c>
      <c r="N203">
        <f t="shared" si="4"/>
        <v>7.6923076923076925</v>
      </c>
    </row>
    <row r="204" spans="1:14" x14ac:dyDescent="0.3">
      <c r="A204">
        <v>10018</v>
      </c>
      <c r="B204" t="str">
        <f>_xlfn.XLOOKUP(A204, Bookings!A:A, Bookings!B:B, "NONE")</f>
        <v>Tamil Nadu</v>
      </c>
      <c r="C204" s="14">
        <v>45170</v>
      </c>
      <c r="D204" t="str">
        <v>75fa1246</v>
      </c>
      <c r="E204">
        <v>5</v>
      </c>
      <c r="F204">
        <v>97</v>
      </c>
      <c r="H204">
        <v>10058</v>
      </c>
      <c r="I204" t="str">
        <v>Tamil Nadu</v>
      </c>
      <c r="J204" s="14">
        <v>44713</v>
      </c>
      <c r="K204" t="str">
        <v>921da29a</v>
      </c>
      <c r="L204">
        <v>1</v>
      </c>
      <c r="M204">
        <v>30</v>
      </c>
      <c r="N204">
        <f t="shared" si="4"/>
        <v>3.3333333333333335</v>
      </c>
    </row>
    <row r="205" spans="1:14" x14ac:dyDescent="0.3">
      <c r="A205">
        <v>10018</v>
      </c>
      <c r="B205" t="str">
        <f>_xlfn.XLOOKUP(A205, Bookings!A:A, Bookings!B:B, "NONE")</f>
        <v>Tamil Nadu</v>
      </c>
      <c r="C205" s="14">
        <v>44682</v>
      </c>
      <c r="D205" t="str">
        <v>fe8686d0</v>
      </c>
      <c r="E205">
        <v>1</v>
      </c>
      <c r="F205">
        <v>41</v>
      </c>
      <c r="H205">
        <v>10058</v>
      </c>
      <c r="I205" t="str">
        <v>Tamil Nadu</v>
      </c>
      <c r="J205" s="14">
        <v>44713</v>
      </c>
      <c r="K205" t="str">
        <v>c741736d</v>
      </c>
      <c r="L205">
        <v>2</v>
      </c>
      <c r="M205">
        <v>18</v>
      </c>
      <c r="N205">
        <f t="shared" si="4"/>
        <v>11.111111111111111</v>
      </c>
    </row>
    <row r="206" spans="1:14" x14ac:dyDescent="0.3">
      <c r="A206">
        <v>10019</v>
      </c>
      <c r="B206" t="str">
        <f>_xlfn.XLOOKUP(A206, Bookings!A:A, Bookings!B:B, "NONE")</f>
        <v>Andhra Pradesh</v>
      </c>
      <c r="C206" s="14">
        <v>45139</v>
      </c>
      <c r="D206" t="str">
        <v>d71466ea</v>
      </c>
      <c r="E206">
        <v>0</v>
      </c>
      <c r="F206">
        <v>99</v>
      </c>
      <c r="H206">
        <v>10058</v>
      </c>
      <c r="I206" t="str">
        <v>Tamil Nadu</v>
      </c>
      <c r="J206" s="14">
        <v>44774</v>
      </c>
      <c r="K206" t="str">
        <v>40fb817f</v>
      </c>
      <c r="L206">
        <v>3</v>
      </c>
      <c r="M206">
        <v>99</v>
      </c>
      <c r="N206">
        <f t="shared" si="4"/>
        <v>3.0303030303030303</v>
      </c>
    </row>
    <row r="207" spans="1:14" x14ac:dyDescent="0.3">
      <c r="A207">
        <v>10019</v>
      </c>
      <c r="B207" t="str">
        <f>_xlfn.XLOOKUP(A207, Bookings!A:A, Bookings!B:B, "NONE")</f>
        <v>Andhra Pradesh</v>
      </c>
      <c r="C207" s="14">
        <v>44562</v>
      </c>
      <c r="D207" t="str">
        <v>f6d69d19</v>
      </c>
      <c r="E207">
        <v>2</v>
      </c>
      <c r="F207">
        <v>76</v>
      </c>
      <c r="H207">
        <v>10059</v>
      </c>
      <c r="I207" t="str">
        <v>Karnataka</v>
      </c>
      <c r="J207" s="14">
        <v>44682</v>
      </c>
      <c r="K207" t="str">
        <v>8ab4abc6</v>
      </c>
      <c r="L207">
        <v>0</v>
      </c>
      <c r="M207">
        <v>58</v>
      </c>
      <c r="N207">
        <f t="shared" si="4"/>
        <v>0</v>
      </c>
    </row>
    <row r="208" spans="1:14" x14ac:dyDescent="0.3">
      <c r="A208">
        <v>10019</v>
      </c>
      <c r="B208" t="str">
        <f>_xlfn.XLOOKUP(A208, Bookings!A:A, Bookings!B:B, "NONE")</f>
        <v>Andhra Pradesh</v>
      </c>
      <c r="C208" s="14">
        <v>45047</v>
      </c>
      <c r="D208" t="str">
        <v>b142e834</v>
      </c>
      <c r="E208">
        <v>1</v>
      </c>
      <c r="F208">
        <v>25</v>
      </c>
      <c r="H208">
        <v>10059</v>
      </c>
      <c r="I208" t="str">
        <v>Karnataka</v>
      </c>
      <c r="J208" s="14">
        <v>44774</v>
      </c>
      <c r="K208" t="str">
        <v>0cbc4720</v>
      </c>
      <c r="L208">
        <v>0</v>
      </c>
      <c r="M208">
        <v>62</v>
      </c>
      <c r="N208">
        <f t="shared" si="4"/>
        <v>0</v>
      </c>
    </row>
    <row r="209" spans="1:14" x14ac:dyDescent="0.3">
      <c r="A209">
        <v>10019</v>
      </c>
      <c r="B209" t="str">
        <f>_xlfn.XLOOKUP(A209, Bookings!A:A, Bookings!B:B, "NONE")</f>
        <v>Andhra Pradesh</v>
      </c>
      <c r="C209" s="14">
        <v>44593</v>
      </c>
      <c r="D209" t="str">
        <v>577b4107</v>
      </c>
      <c r="E209">
        <v>2</v>
      </c>
      <c r="F209">
        <v>18</v>
      </c>
      <c r="H209">
        <v>10059</v>
      </c>
      <c r="I209" t="str">
        <v>Karnataka</v>
      </c>
      <c r="J209" s="14">
        <v>44713</v>
      </c>
      <c r="K209" t="str">
        <v>b06fbc58</v>
      </c>
      <c r="L209">
        <v>1</v>
      </c>
      <c r="M209">
        <v>48</v>
      </c>
      <c r="N209">
        <f t="shared" si="4"/>
        <v>2.083333333333333</v>
      </c>
    </row>
    <row r="210" spans="1:14" x14ac:dyDescent="0.3">
      <c r="A210">
        <v>10019</v>
      </c>
      <c r="B210" t="str">
        <f>_xlfn.XLOOKUP(A210, Bookings!A:A, Bookings!B:B, "NONE")</f>
        <v>Andhra Pradesh</v>
      </c>
      <c r="C210" s="14">
        <v>45047</v>
      </c>
      <c r="D210" t="str">
        <v>c5000cc1</v>
      </c>
      <c r="E210">
        <v>3</v>
      </c>
      <c r="F210">
        <v>17</v>
      </c>
      <c r="H210">
        <v>10059</v>
      </c>
      <c r="I210" t="str">
        <v>Karnataka</v>
      </c>
      <c r="J210" s="14">
        <v>44621</v>
      </c>
      <c r="K210" t="str">
        <v>f1c74cb8</v>
      </c>
      <c r="L210">
        <v>1</v>
      </c>
      <c r="M210">
        <v>71</v>
      </c>
      <c r="N210">
        <f t="shared" si="4"/>
        <v>1.4084507042253522</v>
      </c>
    </row>
    <row r="211" spans="1:14" x14ac:dyDescent="0.3">
      <c r="A211">
        <v>10019</v>
      </c>
      <c r="B211" t="str">
        <f>_xlfn.XLOOKUP(A211, Bookings!A:A, Bookings!B:B, "NONE")</f>
        <v>Andhra Pradesh</v>
      </c>
      <c r="C211" s="14">
        <v>45505</v>
      </c>
      <c r="D211" t="str">
        <v>044707f1</v>
      </c>
      <c r="E211">
        <v>1</v>
      </c>
      <c r="F211">
        <v>42</v>
      </c>
      <c r="H211">
        <v>10060</v>
      </c>
      <c r="I211" t="str">
        <v>Tamil Nadu</v>
      </c>
      <c r="J211" s="14">
        <v>44562</v>
      </c>
      <c r="K211" t="str">
        <v>b142e834</v>
      </c>
      <c r="L211">
        <v>0</v>
      </c>
      <c r="M211">
        <v>69</v>
      </c>
      <c r="N211">
        <f t="shared" si="4"/>
        <v>0</v>
      </c>
    </row>
    <row r="212" spans="1:14" x14ac:dyDescent="0.3">
      <c r="A212">
        <v>10020</v>
      </c>
      <c r="B212" t="str">
        <f>_xlfn.XLOOKUP(A212, Bookings!A:A, Bookings!B:B, "NONE")</f>
        <v>Kerala</v>
      </c>
      <c r="C212" s="14">
        <v>45536</v>
      </c>
      <c r="D212" t="str">
        <v>07976026</v>
      </c>
      <c r="E212">
        <v>0</v>
      </c>
      <c r="F212">
        <v>15</v>
      </c>
      <c r="H212">
        <v>10060</v>
      </c>
      <c r="I212" t="str">
        <v>Tamil Nadu</v>
      </c>
      <c r="J212" s="14">
        <v>44621</v>
      </c>
      <c r="K212" t="str">
        <v>618d5c47</v>
      </c>
      <c r="L212">
        <v>5</v>
      </c>
      <c r="M212">
        <v>49</v>
      </c>
      <c r="N212">
        <f t="shared" si="4"/>
        <v>10.204081632653061</v>
      </c>
    </row>
    <row r="213" spans="1:14" x14ac:dyDescent="0.3">
      <c r="A213">
        <v>10020</v>
      </c>
      <c r="B213" t="str">
        <f>_xlfn.XLOOKUP(A213, Bookings!A:A, Bookings!B:B, "NONE")</f>
        <v>Kerala</v>
      </c>
      <c r="C213" s="14">
        <v>45474</v>
      </c>
      <c r="D213" t="str">
        <v>cc777b0c</v>
      </c>
      <c r="E213">
        <v>1</v>
      </c>
      <c r="F213">
        <v>14</v>
      </c>
      <c r="H213">
        <v>10060</v>
      </c>
      <c r="I213" t="str">
        <v>Tamil Nadu</v>
      </c>
      <c r="J213" s="14">
        <v>44593</v>
      </c>
      <c r="K213" t="str">
        <v>f72d44e6</v>
      </c>
      <c r="L213">
        <v>1</v>
      </c>
      <c r="M213">
        <v>34</v>
      </c>
      <c r="N213">
        <f t="shared" si="4"/>
        <v>2.9411764705882351</v>
      </c>
    </row>
    <row r="214" spans="1:14" x14ac:dyDescent="0.3">
      <c r="A214">
        <v>10020</v>
      </c>
      <c r="B214" t="str">
        <f>_xlfn.XLOOKUP(A214, Bookings!A:A, Bookings!B:B, "NONE")</f>
        <v>Kerala</v>
      </c>
      <c r="C214" s="14">
        <v>45627</v>
      </c>
      <c r="D214" t="str">
        <v>5988d89d</v>
      </c>
      <c r="E214">
        <v>1</v>
      </c>
      <c r="F214">
        <v>63</v>
      </c>
      <c r="H214">
        <v>10060</v>
      </c>
      <c r="I214" t="str">
        <v>Tamil Nadu</v>
      </c>
      <c r="J214" s="14">
        <v>44774</v>
      </c>
      <c r="K214" t="str">
        <v>f6d69d19</v>
      </c>
      <c r="L214">
        <v>0</v>
      </c>
      <c r="M214">
        <v>24</v>
      </c>
      <c r="N214">
        <f t="shared" si="4"/>
        <v>0</v>
      </c>
    </row>
    <row r="215" spans="1:14" x14ac:dyDescent="0.3">
      <c r="A215">
        <v>10020</v>
      </c>
      <c r="B215" t="str">
        <f>_xlfn.XLOOKUP(A215, Bookings!A:A, Bookings!B:B, "NONE")</f>
        <v>Kerala</v>
      </c>
      <c r="C215" s="14">
        <v>45170</v>
      </c>
      <c r="D215" t="str">
        <v>f6d69d19</v>
      </c>
      <c r="E215">
        <v>1</v>
      </c>
      <c r="F215">
        <v>74</v>
      </c>
      <c r="H215">
        <v>10062</v>
      </c>
      <c r="I215" t="str">
        <v>Karnataka</v>
      </c>
      <c r="J215" s="14">
        <v>44805</v>
      </c>
      <c r="K215" t="str">
        <v>b9f74c1c</v>
      </c>
      <c r="L215">
        <v>0</v>
      </c>
      <c r="M215">
        <v>49</v>
      </c>
      <c r="N215">
        <f t="shared" si="4"/>
        <v>0</v>
      </c>
    </row>
    <row r="216" spans="1:14" x14ac:dyDescent="0.3">
      <c r="A216">
        <v>10020</v>
      </c>
      <c r="B216" t="str">
        <f>_xlfn.XLOOKUP(A216, Bookings!A:A, Bookings!B:B, "NONE")</f>
        <v>Kerala</v>
      </c>
      <c r="C216" s="14">
        <v>44652</v>
      </c>
      <c r="D216" t="str">
        <v>ef45c45f</v>
      </c>
      <c r="E216">
        <v>2</v>
      </c>
      <c r="F216">
        <v>61</v>
      </c>
      <c r="H216">
        <v>10062</v>
      </c>
      <c r="I216" t="str">
        <v>Karnataka</v>
      </c>
      <c r="J216" s="14">
        <v>44805</v>
      </c>
      <c r="K216" t="str">
        <v>c5c4fdf9</v>
      </c>
      <c r="L216">
        <v>1</v>
      </c>
      <c r="M216">
        <v>51</v>
      </c>
      <c r="N216">
        <f t="shared" si="4"/>
        <v>1.9607843137254901</v>
      </c>
    </row>
    <row r="217" spans="1:14" x14ac:dyDescent="0.3">
      <c r="A217">
        <v>10020</v>
      </c>
      <c r="B217" t="str">
        <f>_xlfn.XLOOKUP(A217, Bookings!A:A, Bookings!B:B, "NONE")</f>
        <v>Kerala</v>
      </c>
      <c r="C217" s="14">
        <v>44682</v>
      </c>
      <c r="D217" t="str">
        <v>5833d4f3</v>
      </c>
      <c r="E217">
        <v>2</v>
      </c>
      <c r="F217">
        <v>21</v>
      </c>
      <c r="H217">
        <v>10062</v>
      </c>
      <c r="I217" t="str">
        <v>Karnataka</v>
      </c>
      <c r="J217" s="14">
        <v>44682</v>
      </c>
      <c r="K217" t="str">
        <v>7fb18db3</v>
      </c>
      <c r="L217">
        <v>3</v>
      </c>
      <c r="M217">
        <v>73</v>
      </c>
      <c r="N217">
        <f t="shared" si="4"/>
        <v>4.10958904109589</v>
      </c>
    </row>
    <row r="218" spans="1:14" x14ac:dyDescent="0.3">
      <c r="A218">
        <v>10021</v>
      </c>
      <c r="B218" t="str">
        <f>_xlfn.XLOOKUP(A218, Bookings!A:A, Bookings!B:B, "NONE")</f>
        <v>Tamil Nadu</v>
      </c>
      <c r="C218" s="14">
        <v>44927</v>
      </c>
      <c r="D218" t="str">
        <v>b142e834</v>
      </c>
      <c r="E218">
        <v>0</v>
      </c>
      <c r="F218">
        <v>62</v>
      </c>
      <c r="H218">
        <v>10062</v>
      </c>
      <c r="I218" t="str">
        <v>Karnataka</v>
      </c>
      <c r="J218" s="14">
        <v>44652</v>
      </c>
      <c r="K218" t="str">
        <v>92becfc7</v>
      </c>
      <c r="L218">
        <v>0</v>
      </c>
      <c r="M218">
        <v>28</v>
      </c>
      <c r="N218">
        <f t="shared" si="4"/>
        <v>0</v>
      </c>
    </row>
    <row r="219" spans="1:14" x14ac:dyDescent="0.3">
      <c r="A219">
        <v>10021</v>
      </c>
      <c r="B219" t="str">
        <f>_xlfn.XLOOKUP(A219, Bookings!A:A, Bookings!B:B, "NONE")</f>
        <v>Tamil Nadu</v>
      </c>
      <c r="C219" s="14">
        <v>44593</v>
      </c>
      <c r="D219" t="str">
        <v>f1c74cb8</v>
      </c>
      <c r="E219">
        <v>2</v>
      </c>
      <c r="F219">
        <v>98</v>
      </c>
      <c r="H219">
        <v>10062</v>
      </c>
      <c r="I219" t="str">
        <v>Karnataka</v>
      </c>
      <c r="J219" s="14">
        <v>44835</v>
      </c>
      <c r="K219" t="str">
        <v>0be1e40e</v>
      </c>
      <c r="L219">
        <v>2</v>
      </c>
      <c r="M219">
        <v>88</v>
      </c>
      <c r="N219">
        <f t="shared" si="4"/>
        <v>2.2727272727272729</v>
      </c>
    </row>
    <row r="220" spans="1:14" x14ac:dyDescent="0.3">
      <c r="A220">
        <v>10021</v>
      </c>
      <c r="B220" t="str">
        <f>_xlfn.XLOOKUP(A220, Bookings!A:A, Bookings!B:B, "NONE")</f>
        <v>Tamil Nadu</v>
      </c>
      <c r="C220" s="14">
        <v>44562</v>
      </c>
      <c r="D220" t="str">
        <v>e9c2f251</v>
      </c>
      <c r="E220">
        <v>1</v>
      </c>
      <c r="F220">
        <v>23</v>
      </c>
      <c r="H220">
        <v>10063</v>
      </c>
      <c r="I220" t="str">
        <v>Kerala</v>
      </c>
      <c r="J220" s="14">
        <v>44593</v>
      </c>
      <c r="K220" t="str">
        <v>6fc6d737</v>
      </c>
      <c r="L220">
        <v>4</v>
      </c>
      <c r="M220">
        <v>90</v>
      </c>
      <c r="N220">
        <f t="shared" si="4"/>
        <v>4.4444444444444446</v>
      </c>
    </row>
    <row r="221" spans="1:14" x14ac:dyDescent="0.3">
      <c r="A221">
        <v>10021</v>
      </c>
      <c r="B221" t="str">
        <f>_xlfn.XLOOKUP(A221, Bookings!A:A, Bookings!B:B, "NONE")</f>
        <v>Tamil Nadu</v>
      </c>
      <c r="C221" s="14">
        <v>44958</v>
      </c>
      <c r="D221" t="str">
        <v>a4c168f1</v>
      </c>
      <c r="E221">
        <v>1</v>
      </c>
      <c r="F221">
        <v>17</v>
      </c>
      <c r="H221">
        <v>10063</v>
      </c>
      <c r="I221" t="str">
        <v>Kerala</v>
      </c>
      <c r="J221" s="14">
        <v>44805</v>
      </c>
      <c r="K221" t="str">
        <v>872a4423</v>
      </c>
      <c r="L221">
        <v>0</v>
      </c>
      <c r="M221">
        <v>28</v>
      </c>
      <c r="N221">
        <f t="shared" si="4"/>
        <v>0</v>
      </c>
    </row>
    <row r="222" spans="1:14" x14ac:dyDescent="0.3">
      <c r="A222">
        <v>10021</v>
      </c>
      <c r="B222" t="str">
        <f>_xlfn.XLOOKUP(A222, Bookings!A:A, Bookings!B:B, "NONE")</f>
        <v>Tamil Nadu</v>
      </c>
      <c r="C222" s="14">
        <v>44835</v>
      </c>
      <c r="D222" t="str">
        <v>2fa395f5</v>
      </c>
      <c r="E222">
        <v>0</v>
      </c>
      <c r="F222">
        <v>76</v>
      </c>
      <c r="H222">
        <v>10064</v>
      </c>
      <c r="I222" t="str">
        <v>Andhra Pradesh</v>
      </c>
      <c r="J222" s="14">
        <v>44682</v>
      </c>
      <c r="K222" t="str">
        <v>0be1e40e</v>
      </c>
      <c r="L222">
        <v>2</v>
      </c>
      <c r="M222">
        <v>16</v>
      </c>
      <c r="N222">
        <f t="shared" si="4"/>
        <v>12.5</v>
      </c>
    </row>
    <row r="223" spans="1:14" x14ac:dyDescent="0.3">
      <c r="A223">
        <v>10021</v>
      </c>
      <c r="B223" t="str">
        <f>_xlfn.XLOOKUP(A223, Bookings!A:A, Bookings!B:B, "NONE")</f>
        <v>Tamil Nadu</v>
      </c>
      <c r="C223" s="14">
        <v>45352</v>
      </c>
      <c r="D223" t="str">
        <v>872a4423</v>
      </c>
      <c r="E223">
        <v>0</v>
      </c>
      <c r="F223">
        <v>74</v>
      </c>
      <c r="H223">
        <v>10064</v>
      </c>
      <c r="I223" t="str">
        <v>Andhra Pradesh</v>
      </c>
      <c r="J223" s="14">
        <v>44866</v>
      </c>
      <c r="K223" t="str">
        <v>577b4107</v>
      </c>
      <c r="L223">
        <v>5</v>
      </c>
      <c r="M223">
        <v>82</v>
      </c>
      <c r="N223">
        <f t="shared" si="4"/>
        <v>6.0975609756097562</v>
      </c>
    </row>
    <row r="224" spans="1:14" x14ac:dyDescent="0.3">
      <c r="A224">
        <v>10021</v>
      </c>
      <c r="B224" t="str">
        <f>_xlfn.XLOOKUP(A224, Bookings!A:A, Bookings!B:B, "NONE")</f>
        <v>Tamil Nadu</v>
      </c>
      <c r="C224" s="14">
        <v>44805</v>
      </c>
      <c r="D224" t="str">
        <v>2e190b5a</v>
      </c>
      <c r="E224">
        <v>0</v>
      </c>
      <c r="F224">
        <v>94</v>
      </c>
      <c r="H224">
        <v>10064</v>
      </c>
      <c r="I224" t="str">
        <v>Andhra Pradesh</v>
      </c>
      <c r="J224" s="14">
        <v>44652</v>
      </c>
      <c r="K224" t="str">
        <v>9544ce3b</v>
      </c>
      <c r="L224">
        <v>0</v>
      </c>
      <c r="M224">
        <v>72</v>
      </c>
      <c r="N224">
        <f t="shared" si="4"/>
        <v>0</v>
      </c>
    </row>
    <row r="225" spans="1:14" x14ac:dyDescent="0.3">
      <c r="A225">
        <v>10021</v>
      </c>
      <c r="B225" t="str">
        <f>_xlfn.XLOOKUP(A225, Bookings!A:A, Bookings!B:B, "NONE")</f>
        <v>Tamil Nadu</v>
      </c>
      <c r="C225" s="14">
        <v>44805</v>
      </c>
      <c r="D225" t="str">
        <v>5833d4f3</v>
      </c>
      <c r="E225">
        <v>2</v>
      </c>
      <c r="F225">
        <v>60</v>
      </c>
      <c r="H225">
        <v>10064</v>
      </c>
      <c r="I225" t="str">
        <v>Andhra Pradesh</v>
      </c>
      <c r="J225" s="14">
        <v>44713</v>
      </c>
      <c r="K225" t="str">
        <v>e2949854</v>
      </c>
      <c r="L225">
        <v>0</v>
      </c>
      <c r="M225">
        <v>42</v>
      </c>
      <c r="N225">
        <f t="shared" si="4"/>
        <v>0</v>
      </c>
    </row>
    <row r="226" spans="1:14" x14ac:dyDescent="0.3">
      <c r="A226">
        <v>10021</v>
      </c>
      <c r="B226" t="str">
        <f>_xlfn.XLOOKUP(A226, Bookings!A:A, Bookings!B:B, "NONE")</f>
        <v>Tamil Nadu</v>
      </c>
      <c r="C226" s="14">
        <v>45170</v>
      </c>
      <c r="D226" t="str">
        <v>c9f9dfdb</v>
      </c>
      <c r="E226">
        <v>2</v>
      </c>
      <c r="F226">
        <v>19</v>
      </c>
      <c r="H226">
        <v>10064</v>
      </c>
      <c r="I226" t="str">
        <v>Andhra Pradesh</v>
      </c>
      <c r="J226" s="14">
        <v>44805</v>
      </c>
      <c r="K226" t="str">
        <v>4cfd0dd8</v>
      </c>
      <c r="L226">
        <v>2</v>
      </c>
      <c r="M226">
        <v>24</v>
      </c>
      <c r="N226">
        <f t="shared" si="4"/>
        <v>8.3333333333333321</v>
      </c>
    </row>
    <row r="227" spans="1:14" x14ac:dyDescent="0.3">
      <c r="A227">
        <v>10021</v>
      </c>
      <c r="B227" t="str">
        <f>_xlfn.XLOOKUP(A227, Bookings!A:A, Bookings!B:B, "NONE")</f>
        <v>Tamil Nadu</v>
      </c>
      <c r="C227" s="14">
        <v>44927</v>
      </c>
      <c r="D227" t="str">
        <v>9544ce3b</v>
      </c>
      <c r="E227">
        <v>0</v>
      </c>
      <c r="F227">
        <v>23</v>
      </c>
      <c r="H227">
        <v>10064</v>
      </c>
      <c r="I227" t="str">
        <v>Andhra Pradesh</v>
      </c>
      <c r="J227" s="14">
        <v>44896</v>
      </c>
      <c r="K227" t="str">
        <v>5833d4f3</v>
      </c>
      <c r="L227">
        <v>2</v>
      </c>
      <c r="M227">
        <v>43</v>
      </c>
      <c r="N227">
        <f t="shared" si="4"/>
        <v>4.6511627906976747</v>
      </c>
    </row>
    <row r="228" spans="1:14" x14ac:dyDescent="0.3">
      <c r="A228">
        <v>10021</v>
      </c>
      <c r="B228" t="str">
        <f>_xlfn.XLOOKUP(A228, Bookings!A:A, Bookings!B:B, "NONE")</f>
        <v>Tamil Nadu</v>
      </c>
      <c r="C228" s="14">
        <v>44866</v>
      </c>
      <c r="D228" t="str">
        <v>0be1e40e</v>
      </c>
      <c r="E228">
        <v>2</v>
      </c>
      <c r="F228">
        <v>25</v>
      </c>
      <c r="H228">
        <v>10065</v>
      </c>
      <c r="I228" t="str">
        <v>Kerala</v>
      </c>
      <c r="J228" s="14">
        <v>44835</v>
      </c>
      <c r="K228" t="str">
        <v>9452bf77</v>
      </c>
      <c r="L228">
        <v>3</v>
      </c>
      <c r="M228">
        <v>94</v>
      </c>
      <c r="N228">
        <f t="shared" si="4"/>
        <v>3.1914893617021276</v>
      </c>
    </row>
    <row r="229" spans="1:14" x14ac:dyDescent="0.3">
      <c r="A229">
        <v>10021</v>
      </c>
      <c r="B229" t="str">
        <f>_xlfn.XLOOKUP(A229, Bookings!A:A, Bookings!B:B, "NONE")</f>
        <v>Tamil Nadu</v>
      </c>
      <c r="C229" s="14">
        <v>45597</v>
      </c>
      <c r="D229" t="str">
        <v>e0abb092</v>
      </c>
      <c r="E229">
        <v>1</v>
      </c>
      <c r="F229">
        <v>69</v>
      </c>
      <c r="H229">
        <v>10065</v>
      </c>
      <c r="I229" t="str">
        <v>Kerala</v>
      </c>
      <c r="J229" s="14">
        <v>44652</v>
      </c>
      <c r="K229" t="str">
        <v>420e1019</v>
      </c>
      <c r="L229">
        <v>0</v>
      </c>
      <c r="M229">
        <v>69</v>
      </c>
      <c r="N229">
        <f t="shared" si="4"/>
        <v>0</v>
      </c>
    </row>
    <row r="230" spans="1:14" x14ac:dyDescent="0.3">
      <c r="A230">
        <v>10021</v>
      </c>
      <c r="B230" t="str">
        <f>_xlfn.XLOOKUP(A230, Bookings!A:A, Bookings!B:B, "NONE")</f>
        <v>Tamil Nadu</v>
      </c>
      <c r="C230" s="14">
        <v>45047</v>
      </c>
      <c r="D230" t="str">
        <v>921da29a</v>
      </c>
      <c r="E230">
        <v>0</v>
      </c>
      <c r="F230">
        <v>100</v>
      </c>
      <c r="H230">
        <v>10065</v>
      </c>
      <c r="I230" t="str">
        <v>Kerala</v>
      </c>
      <c r="J230" s="14">
        <v>44621</v>
      </c>
      <c r="K230" t="str">
        <v>ae026103</v>
      </c>
      <c r="L230">
        <v>5</v>
      </c>
      <c r="M230">
        <v>65</v>
      </c>
      <c r="N230">
        <f t="shared" si="4"/>
        <v>7.6923076923076925</v>
      </c>
    </row>
    <row r="231" spans="1:14" x14ac:dyDescent="0.3">
      <c r="A231">
        <v>10022</v>
      </c>
      <c r="B231" t="str">
        <f>_xlfn.XLOOKUP(A231, Bookings!A:A, Bookings!B:B, "NONE")</f>
        <v>Tamil Nadu</v>
      </c>
      <c r="C231" s="14">
        <v>44896</v>
      </c>
      <c r="D231" t="str">
        <v>e24dee1d</v>
      </c>
      <c r="E231">
        <v>3</v>
      </c>
      <c r="F231">
        <v>22</v>
      </c>
      <c r="H231">
        <v>10066</v>
      </c>
      <c r="I231" t="str">
        <v>Andhra Pradesh</v>
      </c>
      <c r="J231" s="14">
        <v>44743</v>
      </c>
      <c r="K231" t="str">
        <v>7bc7f2c7</v>
      </c>
      <c r="L231">
        <v>1</v>
      </c>
      <c r="M231">
        <v>38</v>
      </c>
      <c r="N231">
        <f t="shared" si="4"/>
        <v>2.6315789473684208</v>
      </c>
    </row>
    <row r="232" spans="1:14" x14ac:dyDescent="0.3">
      <c r="A232">
        <v>10022</v>
      </c>
      <c r="B232" t="str">
        <f>_xlfn.XLOOKUP(A232, Bookings!A:A, Bookings!B:B, "NONE")</f>
        <v>Tamil Nadu</v>
      </c>
      <c r="C232" s="14">
        <v>45444</v>
      </c>
      <c r="D232" t="str">
        <v>459528e0</v>
      </c>
      <c r="E232">
        <v>0</v>
      </c>
      <c r="F232">
        <v>17</v>
      </c>
      <c r="H232">
        <v>10066</v>
      </c>
      <c r="I232" t="str">
        <v>Andhra Pradesh</v>
      </c>
      <c r="J232" s="14">
        <v>44713</v>
      </c>
      <c r="K232" t="str">
        <v>566c44a8</v>
      </c>
      <c r="L232">
        <v>5</v>
      </c>
      <c r="M232">
        <v>86</v>
      </c>
      <c r="N232">
        <f t="shared" si="4"/>
        <v>5.8139534883720927</v>
      </c>
    </row>
    <row r="233" spans="1:14" x14ac:dyDescent="0.3">
      <c r="A233">
        <v>10022</v>
      </c>
      <c r="B233" t="str">
        <f>_xlfn.XLOOKUP(A233, Bookings!A:A, Bookings!B:B, "NONE")</f>
        <v>Tamil Nadu</v>
      </c>
      <c r="C233" s="14">
        <v>44986</v>
      </c>
      <c r="D233" t="str">
        <v>6148f50b</v>
      </c>
      <c r="E233">
        <v>1</v>
      </c>
      <c r="F233">
        <v>97</v>
      </c>
      <c r="H233">
        <v>10066</v>
      </c>
      <c r="I233" t="str">
        <v>Andhra Pradesh</v>
      </c>
      <c r="J233" s="14">
        <v>44774</v>
      </c>
      <c r="K233" t="str">
        <v>cc777b0c</v>
      </c>
      <c r="L233">
        <v>0</v>
      </c>
      <c r="M233">
        <v>94</v>
      </c>
      <c r="N233">
        <f t="shared" si="4"/>
        <v>0</v>
      </c>
    </row>
    <row r="234" spans="1:14" x14ac:dyDescent="0.3">
      <c r="A234">
        <v>10022</v>
      </c>
      <c r="B234" t="str">
        <f>_xlfn.XLOOKUP(A234, Bookings!A:A, Bookings!B:B, "NONE")</f>
        <v>Tamil Nadu</v>
      </c>
      <c r="C234" s="14">
        <v>44713</v>
      </c>
      <c r="D234" t="str">
        <v>ae026103</v>
      </c>
      <c r="E234">
        <v>0</v>
      </c>
      <c r="F234">
        <v>35</v>
      </c>
      <c r="H234">
        <v>10066</v>
      </c>
      <c r="I234" t="str">
        <v>Andhra Pradesh</v>
      </c>
      <c r="J234" s="14">
        <v>44896</v>
      </c>
      <c r="K234" t="str">
        <v>75fa1246</v>
      </c>
      <c r="L234">
        <v>1</v>
      </c>
      <c r="M234">
        <v>69</v>
      </c>
      <c r="N234">
        <f t="shared" si="4"/>
        <v>1.4492753623188406</v>
      </c>
    </row>
    <row r="235" spans="1:14" x14ac:dyDescent="0.3">
      <c r="A235">
        <v>10022</v>
      </c>
      <c r="B235" t="str">
        <f>_xlfn.XLOOKUP(A235, Bookings!A:A, Bookings!B:B, "NONE")</f>
        <v>Tamil Nadu</v>
      </c>
      <c r="C235" s="14">
        <v>45413</v>
      </c>
      <c r="D235" t="str">
        <v>39c8c16a</v>
      </c>
      <c r="E235">
        <v>1</v>
      </c>
      <c r="F235">
        <v>15</v>
      </c>
      <c r="H235">
        <v>10066</v>
      </c>
      <c r="I235" t="str">
        <v>Andhra Pradesh</v>
      </c>
      <c r="J235" s="14">
        <v>44682</v>
      </c>
      <c r="K235" t="str">
        <v>40fb817f</v>
      </c>
      <c r="L235">
        <v>3</v>
      </c>
      <c r="M235">
        <v>42</v>
      </c>
      <c r="N235">
        <f t="shared" si="4"/>
        <v>7.1428571428571423</v>
      </c>
    </row>
    <row r="236" spans="1:14" x14ac:dyDescent="0.3">
      <c r="A236">
        <v>10022</v>
      </c>
      <c r="B236" t="str">
        <f>_xlfn.XLOOKUP(A236, Bookings!A:A, Bookings!B:B, "NONE")</f>
        <v>Tamil Nadu</v>
      </c>
      <c r="C236" s="14">
        <v>45444</v>
      </c>
      <c r="D236" t="str">
        <v>f72d44e6</v>
      </c>
      <c r="E236">
        <v>2</v>
      </c>
      <c r="F236">
        <v>60</v>
      </c>
      <c r="H236">
        <v>10066</v>
      </c>
      <c r="I236" t="str">
        <v>Andhra Pradesh</v>
      </c>
      <c r="J236" s="14">
        <v>44866</v>
      </c>
      <c r="K236" t="str">
        <v>8ce0be18</v>
      </c>
      <c r="L236">
        <v>0</v>
      </c>
      <c r="M236">
        <v>59</v>
      </c>
      <c r="N236">
        <f t="shared" si="4"/>
        <v>0</v>
      </c>
    </row>
    <row r="237" spans="1:14" x14ac:dyDescent="0.3">
      <c r="A237">
        <v>10022</v>
      </c>
      <c r="B237" t="str">
        <f>_xlfn.XLOOKUP(A237, Bookings!A:A, Bookings!B:B, "NONE")</f>
        <v>Tamil Nadu</v>
      </c>
      <c r="C237" s="14">
        <v>45505</v>
      </c>
      <c r="D237" t="str">
        <v>9544ce3b</v>
      </c>
      <c r="E237">
        <v>3</v>
      </c>
      <c r="F237">
        <v>55</v>
      </c>
      <c r="H237">
        <v>10066</v>
      </c>
      <c r="I237" t="str">
        <v>Andhra Pradesh</v>
      </c>
      <c r="J237" s="14">
        <v>44682</v>
      </c>
      <c r="K237" t="str">
        <v>2888a95e</v>
      </c>
      <c r="L237">
        <v>2</v>
      </c>
      <c r="M237">
        <v>32</v>
      </c>
      <c r="N237">
        <f t="shared" si="4"/>
        <v>6.25</v>
      </c>
    </row>
    <row r="238" spans="1:14" x14ac:dyDescent="0.3">
      <c r="A238">
        <v>10022</v>
      </c>
      <c r="B238" t="str">
        <f>_xlfn.XLOOKUP(A238, Bookings!A:A, Bookings!B:B, "NONE")</f>
        <v>Tamil Nadu</v>
      </c>
      <c r="C238" s="14">
        <v>44958</v>
      </c>
      <c r="D238" t="str">
        <v>f83fb848</v>
      </c>
      <c r="E238">
        <v>2</v>
      </c>
      <c r="F238">
        <v>29</v>
      </c>
      <c r="H238">
        <v>10066</v>
      </c>
      <c r="I238" t="str">
        <v>Andhra Pradesh</v>
      </c>
      <c r="J238" s="14">
        <v>44743</v>
      </c>
      <c r="K238" t="str">
        <v>fd1ad95a</v>
      </c>
      <c r="L238">
        <v>0</v>
      </c>
      <c r="M238">
        <v>19</v>
      </c>
      <c r="N238">
        <f t="shared" si="4"/>
        <v>0</v>
      </c>
    </row>
    <row r="239" spans="1:14" x14ac:dyDescent="0.3">
      <c r="A239">
        <v>10022</v>
      </c>
      <c r="B239" t="str">
        <f>_xlfn.XLOOKUP(A239, Bookings!A:A, Bookings!B:B, "NONE")</f>
        <v>Tamil Nadu</v>
      </c>
      <c r="C239" s="14">
        <v>44621</v>
      </c>
      <c r="D239" t="str">
        <v>7bc7f2c7</v>
      </c>
      <c r="E239">
        <v>3</v>
      </c>
      <c r="F239">
        <v>80</v>
      </c>
      <c r="H239">
        <v>10066</v>
      </c>
      <c r="I239" t="str">
        <v>Andhra Pradesh</v>
      </c>
      <c r="J239" s="14">
        <v>44682</v>
      </c>
      <c r="K239" t="str">
        <v>b9f74c1c</v>
      </c>
      <c r="L239">
        <v>0</v>
      </c>
      <c r="M239">
        <v>29</v>
      </c>
      <c r="N239">
        <f t="shared" si="4"/>
        <v>0</v>
      </c>
    </row>
    <row r="240" spans="1:14" x14ac:dyDescent="0.3">
      <c r="A240">
        <v>10022</v>
      </c>
      <c r="B240" t="str">
        <f>_xlfn.XLOOKUP(A240, Bookings!A:A, Bookings!B:B, "NONE")</f>
        <v>Tamil Nadu</v>
      </c>
      <c r="C240" s="14">
        <v>45474</v>
      </c>
      <c r="D240" t="str">
        <v>10101146</v>
      </c>
      <c r="E240">
        <v>1</v>
      </c>
      <c r="F240">
        <v>27</v>
      </c>
      <c r="H240">
        <v>10066</v>
      </c>
      <c r="I240" t="str">
        <v>Andhra Pradesh</v>
      </c>
      <c r="J240" s="14">
        <v>44562</v>
      </c>
      <c r="K240" t="str">
        <v>f82d44ce</v>
      </c>
      <c r="L240">
        <v>2</v>
      </c>
      <c r="M240">
        <v>99</v>
      </c>
      <c r="N240">
        <f t="shared" si="4"/>
        <v>2.0202020202020203</v>
      </c>
    </row>
    <row r="241" spans="1:14" x14ac:dyDescent="0.3">
      <c r="A241">
        <v>10022</v>
      </c>
      <c r="B241" t="str">
        <f>_xlfn.XLOOKUP(A241, Bookings!A:A, Bookings!B:B, "NONE")</f>
        <v>Tamil Nadu</v>
      </c>
      <c r="C241" s="14">
        <v>45352</v>
      </c>
      <c r="D241" t="str">
        <v>fc3255a1</v>
      </c>
      <c r="E241">
        <v>1</v>
      </c>
      <c r="F241">
        <v>58</v>
      </c>
      <c r="H241">
        <v>10067</v>
      </c>
      <c r="I241" t="str">
        <v>Andhra Pradesh</v>
      </c>
      <c r="J241" s="14">
        <v>44713</v>
      </c>
      <c r="K241" t="str">
        <v>8ce0be18</v>
      </c>
      <c r="L241">
        <v>2</v>
      </c>
      <c r="M241">
        <v>68</v>
      </c>
      <c r="N241">
        <f t="shared" si="4"/>
        <v>2.9411764705882351</v>
      </c>
    </row>
    <row r="242" spans="1:14" x14ac:dyDescent="0.3">
      <c r="A242">
        <v>10022</v>
      </c>
      <c r="B242" t="str">
        <f>_xlfn.XLOOKUP(A242, Bookings!A:A, Bookings!B:B, "NONE")</f>
        <v>Tamil Nadu</v>
      </c>
      <c r="C242" s="14">
        <v>45231</v>
      </c>
      <c r="D242" t="str">
        <v>cc777b0c</v>
      </c>
      <c r="E242">
        <v>3</v>
      </c>
      <c r="F242">
        <v>82</v>
      </c>
      <c r="H242">
        <v>10067</v>
      </c>
      <c r="I242" t="str">
        <v>Andhra Pradesh</v>
      </c>
      <c r="J242" s="14">
        <v>44713</v>
      </c>
      <c r="K242" t="str">
        <v>9767fb4f</v>
      </c>
      <c r="L242">
        <v>0</v>
      </c>
      <c r="M242">
        <v>34</v>
      </c>
      <c r="N242">
        <f t="shared" si="4"/>
        <v>0</v>
      </c>
    </row>
    <row r="243" spans="1:14" x14ac:dyDescent="0.3">
      <c r="A243">
        <v>10022</v>
      </c>
      <c r="B243" t="str">
        <f>_xlfn.XLOOKUP(A243, Bookings!A:A, Bookings!B:B, "NONE")</f>
        <v>Tamil Nadu</v>
      </c>
      <c r="C243" s="14">
        <v>45536</v>
      </c>
      <c r="D243" t="str">
        <v>2e190b5a</v>
      </c>
      <c r="E243">
        <v>2</v>
      </c>
      <c r="F243">
        <v>13</v>
      </c>
      <c r="H243">
        <v>10067</v>
      </c>
      <c r="I243" t="str">
        <v>Andhra Pradesh</v>
      </c>
      <c r="J243" s="14">
        <v>44593</v>
      </c>
      <c r="K243" t="str">
        <v>ed012678</v>
      </c>
      <c r="L243">
        <v>3</v>
      </c>
      <c r="M243">
        <v>79</v>
      </c>
      <c r="N243">
        <f t="shared" si="4"/>
        <v>3.79746835443038</v>
      </c>
    </row>
    <row r="244" spans="1:14" x14ac:dyDescent="0.3">
      <c r="A244">
        <v>10022</v>
      </c>
      <c r="B244" t="str">
        <f>_xlfn.XLOOKUP(A244, Bookings!A:A, Bookings!B:B, "NONE")</f>
        <v>Tamil Nadu</v>
      </c>
      <c r="C244" s="14">
        <v>45170</v>
      </c>
      <c r="D244" t="str">
        <v>af4e0c6c</v>
      </c>
      <c r="E244">
        <v>1</v>
      </c>
      <c r="F244">
        <v>70</v>
      </c>
      <c r="H244">
        <v>10067</v>
      </c>
      <c r="I244" t="str">
        <v>Andhra Pradesh</v>
      </c>
      <c r="J244" s="14">
        <v>44593</v>
      </c>
      <c r="K244" t="str">
        <v>18f2ed16</v>
      </c>
      <c r="L244">
        <v>0</v>
      </c>
      <c r="M244">
        <v>99</v>
      </c>
      <c r="N244">
        <f t="shared" si="4"/>
        <v>0</v>
      </c>
    </row>
    <row r="245" spans="1:14" x14ac:dyDescent="0.3">
      <c r="A245">
        <v>10023</v>
      </c>
      <c r="B245" t="str">
        <f>_xlfn.XLOOKUP(A245, Bookings!A:A, Bookings!B:B, "NONE")</f>
        <v>Andhra Pradesh</v>
      </c>
      <c r="C245" s="14">
        <v>44986</v>
      </c>
      <c r="D245" t="str">
        <v>f83fb848</v>
      </c>
      <c r="E245">
        <v>1</v>
      </c>
      <c r="F245">
        <v>40</v>
      </c>
      <c r="H245">
        <v>10068</v>
      </c>
      <c r="I245" t="str">
        <v>Karnataka</v>
      </c>
      <c r="J245" s="14">
        <v>44621</v>
      </c>
      <c r="K245" t="str">
        <v>34ac25b9</v>
      </c>
      <c r="L245">
        <v>0</v>
      </c>
      <c r="M245">
        <v>45</v>
      </c>
      <c r="N245">
        <f t="shared" si="4"/>
        <v>0</v>
      </c>
    </row>
    <row r="246" spans="1:14" x14ac:dyDescent="0.3">
      <c r="A246">
        <v>10023</v>
      </c>
      <c r="B246" t="str">
        <f>_xlfn.XLOOKUP(A246, Bookings!A:A, Bookings!B:B, "NONE")</f>
        <v>Andhra Pradesh</v>
      </c>
      <c r="C246" s="14">
        <v>45170</v>
      </c>
      <c r="D246" t="str">
        <v>566c44a8</v>
      </c>
      <c r="E246">
        <v>0</v>
      </c>
      <c r="F246">
        <v>82</v>
      </c>
      <c r="H246">
        <v>10068</v>
      </c>
      <c r="I246" t="str">
        <v>Karnataka</v>
      </c>
      <c r="J246" s="14">
        <v>44835</v>
      </c>
      <c r="K246" t="str">
        <v>4cfd0dd8</v>
      </c>
      <c r="L246">
        <v>2</v>
      </c>
      <c r="M246">
        <v>80</v>
      </c>
      <c r="N246">
        <f t="shared" si="4"/>
        <v>2.5</v>
      </c>
    </row>
    <row r="247" spans="1:14" x14ac:dyDescent="0.3">
      <c r="A247">
        <v>10023</v>
      </c>
      <c r="B247" t="str">
        <f>_xlfn.XLOOKUP(A247, Bookings!A:A, Bookings!B:B, "NONE")</f>
        <v>Andhra Pradesh</v>
      </c>
      <c r="C247" s="14">
        <v>44835</v>
      </c>
      <c r="D247" t="str">
        <v>3abe3a47</v>
      </c>
      <c r="E247">
        <v>1</v>
      </c>
      <c r="F247">
        <v>32</v>
      </c>
      <c r="H247">
        <v>10068</v>
      </c>
      <c r="I247" t="str">
        <v>Karnataka</v>
      </c>
      <c r="J247" s="14">
        <v>44866</v>
      </c>
      <c r="K247" t="str">
        <v>fc3255a1</v>
      </c>
      <c r="L247">
        <v>2</v>
      </c>
      <c r="M247">
        <v>27</v>
      </c>
      <c r="N247">
        <f t="shared" si="4"/>
        <v>7.4074074074074066</v>
      </c>
    </row>
    <row r="248" spans="1:14" x14ac:dyDescent="0.3">
      <c r="A248">
        <v>10023</v>
      </c>
      <c r="B248" t="str">
        <f>_xlfn.XLOOKUP(A248, Bookings!A:A, Bookings!B:B, "NONE")</f>
        <v>Andhra Pradesh</v>
      </c>
      <c r="C248" s="14">
        <v>45505</v>
      </c>
      <c r="D248" t="str">
        <v>ef45c45f</v>
      </c>
      <c r="E248">
        <v>0</v>
      </c>
      <c r="F248">
        <v>87</v>
      </c>
      <c r="H248">
        <v>10068</v>
      </c>
      <c r="I248" t="str">
        <v>Karnataka</v>
      </c>
      <c r="J248" s="14">
        <v>44743</v>
      </c>
      <c r="K248" t="str">
        <v>c5c4fdf9</v>
      </c>
      <c r="L248">
        <v>0</v>
      </c>
      <c r="M248">
        <v>20</v>
      </c>
      <c r="N248">
        <f t="shared" si="4"/>
        <v>0</v>
      </c>
    </row>
    <row r="249" spans="1:14" x14ac:dyDescent="0.3">
      <c r="A249">
        <v>10023</v>
      </c>
      <c r="B249" t="str">
        <f>_xlfn.XLOOKUP(A249, Bookings!A:A, Bookings!B:B, "NONE")</f>
        <v>Andhra Pradesh</v>
      </c>
      <c r="C249" s="14">
        <v>44986</v>
      </c>
      <c r="D249" t="str">
        <v>6cec19a5</v>
      </c>
      <c r="E249">
        <v>3</v>
      </c>
      <c r="F249">
        <v>52</v>
      </c>
      <c r="H249">
        <v>10068</v>
      </c>
      <c r="I249" t="str">
        <v>Karnataka</v>
      </c>
      <c r="J249" s="14">
        <v>44562</v>
      </c>
      <c r="K249" t="str">
        <v>67b09f1b</v>
      </c>
      <c r="L249">
        <v>0</v>
      </c>
      <c r="M249">
        <v>63</v>
      </c>
      <c r="N249">
        <f t="shared" si="4"/>
        <v>0</v>
      </c>
    </row>
    <row r="250" spans="1:14" x14ac:dyDescent="0.3">
      <c r="A250">
        <v>10023</v>
      </c>
      <c r="B250" t="str">
        <f>_xlfn.XLOOKUP(A250, Bookings!A:A, Bookings!B:B, "NONE")</f>
        <v>Andhra Pradesh</v>
      </c>
      <c r="C250" s="14">
        <v>44927</v>
      </c>
      <c r="D250" t="str">
        <v>67b09f1b</v>
      </c>
      <c r="E250">
        <v>1</v>
      </c>
      <c r="F250">
        <v>17</v>
      </c>
      <c r="H250">
        <v>10068</v>
      </c>
      <c r="I250" t="str">
        <v>Karnataka</v>
      </c>
      <c r="J250" s="14">
        <v>44896</v>
      </c>
      <c r="K250" t="str">
        <v>607da286</v>
      </c>
      <c r="L250">
        <v>0</v>
      </c>
      <c r="M250">
        <v>54</v>
      </c>
      <c r="N250">
        <f t="shared" si="4"/>
        <v>0</v>
      </c>
    </row>
    <row r="251" spans="1:14" x14ac:dyDescent="0.3">
      <c r="A251">
        <v>10023</v>
      </c>
      <c r="B251" t="str">
        <f>_xlfn.XLOOKUP(A251, Bookings!A:A, Bookings!B:B, "NONE")</f>
        <v>Andhra Pradesh</v>
      </c>
      <c r="C251" s="14">
        <v>44593</v>
      </c>
      <c r="D251" t="str">
        <v>9544ce3b</v>
      </c>
      <c r="E251">
        <v>5</v>
      </c>
      <c r="F251">
        <v>24</v>
      </c>
      <c r="H251">
        <v>10068</v>
      </c>
      <c r="I251" t="str">
        <v>Karnataka</v>
      </c>
      <c r="J251" s="14">
        <v>44774</v>
      </c>
      <c r="K251" t="str">
        <v>f6d69d19</v>
      </c>
      <c r="L251">
        <v>3</v>
      </c>
      <c r="M251">
        <v>30</v>
      </c>
      <c r="N251">
        <f t="shared" si="4"/>
        <v>10</v>
      </c>
    </row>
    <row r="252" spans="1:14" x14ac:dyDescent="0.3">
      <c r="A252">
        <v>10023</v>
      </c>
      <c r="B252" t="str">
        <f>_xlfn.XLOOKUP(A252, Bookings!A:A, Bookings!B:B, "NONE")</f>
        <v>Andhra Pradesh</v>
      </c>
      <c r="C252" s="14">
        <v>45566</v>
      </c>
      <c r="D252" t="str">
        <v>2f9c6d63</v>
      </c>
      <c r="E252">
        <v>1</v>
      </c>
      <c r="F252">
        <v>85</v>
      </c>
      <c r="H252">
        <v>10068</v>
      </c>
      <c r="I252" t="str">
        <v>Karnataka</v>
      </c>
      <c r="J252" s="14">
        <v>44621</v>
      </c>
      <c r="K252" t="str">
        <v>921da29a</v>
      </c>
      <c r="L252">
        <v>2</v>
      </c>
      <c r="M252">
        <v>65</v>
      </c>
      <c r="N252">
        <f t="shared" si="4"/>
        <v>3.0769230769230771</v>
      </c>
    </row>
    <row r="253" spans="1:14" x14ac:dyDescent="0.3">
      <c r="A253">
        <v>10023</v>
      </c>
      <c r="B253" t="str">
        <f>_xlfn.XLOOKUP(A253, Bookings!A:A, Bookings!B:B, "NONE")</f>
        <v>Andhra Pradesh</v>
      </c>
      <c r="C253" s="14">
        <v>44743</v>
      </c>
      <c r="D253" t="str">
        <v>40fb817f</v>
      </c>
      <c r="E253">
        <v>2</v>
      </c>
      <c r="F253">
        <v>30</v>
      </c>
      <c r="H253">
        <v>10069</v>
      </c>
      <c r="I253" t="str">
        <v>Andhra Pradesh</v>
      </c>
      <c r="J253" s="14">
        <v>44896</v>
      </c>
      <c r="K253" t="str">
        <v>8ab4abc6</v>
      </c>
      <c r="L253">
        <v>1</v>
      </c>
      <c r="M253">
        <v>19</v>
      </c>
      <c r="N253">
        <f t="shared" si="4"/>
        <v>5.2631578947368416</v>
      </c>
    </row>
    <row r="254" spans="1:14" x14ac:dyDescent="0.3">
      <c r="A254">
        <v>10023</v>
      </c>
      <c r="B254" t="str">
        <f>_xlfn.XLOOKUP(A254, Bookings!A:A, Bookings!B:B, "NONE")</f>
        <v>Andhra Pradesh</v>
      </c>
      <c r="C254" s="14">
        <v>45383</v>
      </c>
      <c r="D254" t="str">
        <v>7fc77e90</v>
      </c>
      <c r="E254">
        <v>1</v>
      </c>
      <c r="F254">
        <v>38</v>
      </c>
      <c r="H254">
        <v>10069</v>
      </c>
      <c r="I254" t="str">
        <v>Andhra Pradesh</v>
      </c>
      <c r="J254" s="14">
        <v>44743</v>
      </c>
      <c r="K254" t="str">
        <v>b142e834</v>
      </c>
      <c r="L254">
        <v>1</v>
      </c>
      <c r="M254">
        <v>38</v>
      </c>
      <c r="N254">
        <f t="shared" si="4"/>
        <v>2.6315789473684208</v>
      </c>
    </row>
    <row r="255" spans="1:14" x14ac:dyDescent="0.3">
      <c r="A255">
        <v>10023</v>
      </c>
      <c r="B255" t="str">
        <f>_xlfn.XLOOKUP(A255, Bookings!A:A, Bookings!B:B, "NONE")</f>
        <v>Andhra Pradesh</v>
      </c>
      <c r="C255" s="14">
        <v>44896</v>
      </c>
      <c r="D255" t="str">
        <v>a48a202b</v>
      </c>
      <c r="E255">
        <v>2</v>
      </c>
      <c r="F255">
        <v>32</v>
      </c>
      <c r="H255">
        <v>10069</v>
      </c>
      <c r="I255" t="str">
        <v>Andhra Pradesh</v>
      </c>
      <c r="J255" s="14">
        <v>44682</v>
      </c>
      <c r="K255" t="str">
        <v>e24dee1d</v>
      </c>
      <c r="L255">
        <v>3</v>
      </c>
      <c r="M255">
        <v>65</v>
      </c>
      <c r="N255">
        <f t="shared" si="4"/>
        <v>4.6153846153846159</v>
      </c>
    </row>
    <row r="256" spans="1:14" x14ac:dyDescent="0.3">
      <c r="A256">
        <v>10023</v>
      </c>
      <c r="B256" t="str">
        <f>_xlfn.XLOOKUP(A256, Bookings!A:A, Bookings!B:B, "NONE")</f>
        <v>Andhra Pradesh</v>
      </c>
      <c r="C256" s="14">
        <v>44562</v>
      </c>
      <c r="D256" t="str">
        <v>5833d4f3</v>
      </c>
      <c r="E256">
        <v>0</v>
      </c>
      <c r="F256">
        <v>87</v>
      </c>
      <c r="H256">
        <v>10069</v>
      </c>
      <c r="I256" t="str">
        <v>Andhra Pradesh</v>
      </c>
      <c r="J256" s="14">
        <v>44835</v>
      </c>
      <c r="K256" t="str">
        <v>982b8061</v>
      </c>
      <c r="L256">
        <v>3</v>
      </c>
      <c r="M256">
        <v>59</v>
      </c>
      <c r="N256">
        <f t="shared" si="4"/>
        <v>5.0847457627118651</v>
      </c>
    </row>
    <row r="257" spans="1:14" x14ac:dyDescent="0.3">
      <c r="A257">
        <v>10023</v>
      </c>
      <c r="B257" t="str">
        <f>_xlfn.XLOOKUP(A257, Bookings!A:A, Bookings!B:B, "NONE")</f>
        <v>Andhra Pradesh</v>
      </c>
      <c r="C257" s="14">
        <v>45170</v>
      </c>
      <c r="D257" t="str">
        <v>044707f1</v>
      </c>
      <c r="E257">
        <v>0</v>
      </c>
      <c r="F257">
        <v>28</v>
      </c>
      <c r="H257">
        <v>10069</v>
      </c>
      <c r="I257" t="str">
        <v>Andhra Pradesh</v>
      </c>
      <c r="J257" s="14">
        <v>44805</v>
      </c>
      <c r="K257" t="str">
        <v>a48a202b</v>
      </c>
      <c r="L257">
        <v>3</v>
      </c>
      <c r="M257">
        <v>31</v>
      </c>
      <c r="N257">
        <f t="shared" si="4"/>
        <v>9.67741935483871</v>
      </c>
    </row>
    <row r="258" spans="1:14" x14ac:dyDescent="0.3">
      <c r="A258">
        <v>10024</v>
      </c>
      <c r="B258" t="str">
        <f>_xlfn.XLOOKUP(A258, Bookings!A:A, Bookings!B:B, "NONE")</f>
        <v>Tamil Nadu</v>
      </c>
      <c r="C258" s="14">
        <v>45200</v>
      </c>
      <c r="D258" t="str">
        <v>75fa1246</v>
      </c>
      <c r="E258">
        <v>1</v>
      </c>
      <c r="F258">
        <v>41</v>
      </c>
      <c r="H258">
        <v>10070</v>
      </c>
      <c r="I258" t="str">
        <v>Kerala</v>
      </c>
      <c r="J258" s="14">
        <v>44713</v>
      </c>
      <c r="K258" t="str">
        <v>ed012678</v>
      </c>
      <c r="L258">
        <v>3</v>
      </c>
      <c r="M258">
        <v>85</v>
      </c>
      <c r="N258">
        <f t="shared" si="4"/>
        <v>3.5294117647058822</v>
      </c>
    </row>
    <row r="259" spans="1:14" x14ac:dyDescent="0.3">
      <c r="A259">
        <v>10024</v>
      </c>
      <c r="B259" t="str">
        <f>_xlfn.XLOOKUP(A259, Bookings!A:A, Bookings!B:B, "NONE")</f>
        <v>Tamil Nadu</v>
      </c>
      <c r="C259" s="14">
        <v>44682</v>
      </c>
      <c r="D259" t="str">
        <v>35e41ff6</v>
      </c>
      <c r="E259">
        <v>0</v>
      </c>
      <c r="F259">
        <v>16</v>
      </c>
      <c r="H259">
        <v>10070</v>
      </c>
      <c r="I259" t="str">
        <v>Kerala</v>
      </c>
      <c r="J259" s="14">
        <v>44835</v>
      </c>
      <c r="K259" t="str">
        <v>6cec19a5</v>
      </c>
      <c r="L259">
        <v>0</v>
      </c>
      <c r="M259">
        <v>70</v>
      </c>
      <c r="N259">
        <f t="shared" ref="N259:N322" si="5">(L259/M259)*100</f>
        <v>0</v>
      </c>
    </row>
    <row r="260" spans="1:14" x14ac:dyDescent="0.3">
      <c r="A260">
        <v>10024</v>
      </c>
      <c r="B260" t="str">
        <f>_xlfn.XLOOKUP(A260, Bookings!A:A, Bookings!B:B, "NONE")</f>
        <v>Tamil Nadu</v>
      </c>
      <c r="C260" s="14">
        <v>45292</v>
      </c>
      <c r="D260" t="str">
        <v>40fb817f</v>
      </c>
      <c r="E260">
        <v>1</v>
      </c>
      <c r="F260">
        <v>73</v>
      </c>
      <c r="H260">
        <v>10070</v>
      </c>
      <c r="I260" t="str">
        <v>Kerala</v>
      </c>
      <c r="J260" s="14">
        <v>44743</v>
      </c>
      <c r="K260" t="str">
        <v>577b4107</v>
      </c>
      <c r="L260">
        <v>1</v>
      </c>
      <c r="M260">
        <v>81</v>
      </c>
      <c r="N260">
        <f t="shared" si="5"/>
        <v>1.2345679012345678</v>
      </c>
    </row>
    <row r="261" spans="1:14" x14ac:dyDescent="0.3">
      <c r="A261">
        <v>10024</v>
      </c>
      <c r="B261" t="str">
        <f>_xlfn.XLOOKUP(A261, Bookings!A:A, Bookings!B:B, "NONE")</f>
        <v>Tamil Nadu</v>
      </c>
      <c r="C261" s="14">
        <v>45292</v>
      </c>
      <c r="D261" t="str">
        <v>fcc640cb</v>
      </c>
      <c r="E261">
        <v>3</v>
      </c>
      <c r="F261">
        <v>71</v>
      </c>
      <c r="H261">
        <v>10070</v>
      </c>
      <c r="I261" t="str">
        <v>Kerala</v>
      </c>
      <c r="J261" s="14">
        <v>44562</v>
      </c>
      <c r="K261" t="str">
        <v>607da286</v>
      </c>
      <c r="L261">
        <v>0</v>
      </c>
      <c r="M261">
        <v>47</v>
      </c>
      <c r="N261">
        <f t="shared" si="5"/>
        <v>0</v>
      </c>
    </row>
    <row r="262" spans="1:14" x14ac:dyDescent="0.3">
      <c r="A262">
        <v>10024</v>
      </c>
      <c r="B262" t="str">
        <f>_xlfn.XLOOKUP(A262, Bookings!A:A, Bookings!B:B, "NONE")</f>
        <v>Tamil Nadu</v>
      </c>
      <c r="C262" s="14">
        <v>44986</v>
      </c>
      <c r="D262" t="str">
        <v>9c8c4c67</v>
      </c>
      <c r="E262">
        <v>0</v>
      </c>
      <c r="F262">
        <v>47</v>
      </c>
      <c r="H262">
        <v>10071</v>
      </c>
      <c r="I262" t="str">
        <v>Kerala</v>
      </c>
      <c r="J262" s="14">
        <v>44713</v>
      </c>
      <c r="K262" t="str">
        <v>b9f74c1c</v>
      </c>
      <c r="L262">
        <v>1</v>
      </c>
      <c r="M262">
        <v>24</v>
      </c>
      <c r="N262">
        <f t="shared" si="5"/>
        <v>4.1666666666666661</v>
      </c>
    </row>
    <row r="263" spans="1:14" x14ac:dyDescent="0.3">
      <c r="A263">
        <v>10024</v>
      </c>
      <c r="B263" t="str">
        <f>_xlfn.XLOOKUP(A263, Bookings!A:A, Bookings!B:B, "NONE")</f>
        <v>Tamil Nadu</v>
      </c>
      <c r="C263" s="14">
        <v>44593</v>
      </c>
      <c r="D263" t="str">
        <v>607da286</v>
      </c>
      <c r="E263">
        <v>0</v>
      </c>
      <c r="F263">
        <v>53</v>
      </c>
      <c r="H263">
        <v>10072</v>
      </c>
      <c r="I263" t="str">
        <v>Tamil Nadu</v>
      </c>
      <c r="J263" s="14">
        <v>44682</v>
      </c>
      <c r="K263" t="str">
        <v>5b93d799</v>
      </c>
      <c r="L263">
        <v>0</v>
      </c>
      <c r="M263">
        <v>60</v>
      </c>
      <c r="N263">
        <f t="shared" si="5"/>
        <v>0</v>
      </c>
    </row>
    <row r="264" spans="1:14" x14ac:dyDescent="0.3">
      <c r="A264">
        <v>10024</v>
      </c>
      <c r="B264" t="str">
        <f>_xlfn.XLOOKUP(A264, Bookings!A:A, Bookings!B:B, "NONE")</f>
        <v>Tamil Nadu</v>
      </c>
      <c r="C264" s="14">
        <v>44866</v>
      </c>
      <c r="D264" t="str">
        <v>b06fbc58</v>
      </c>
      <c r="E264">
        <v>2</v>
      </c>
      <c r="F264">
        <v>80</v>
      </c>
      <c r="H264">
        <v>10072</v>
      </c>
      <c r="I264" t="str">
        <v>Tamil Nadu</v>
      </c>
      <c r="J264" s="14">
        <v>44896</v>
      </c>
      <c r="K264" t="str">
        <v>40e9137d</v>
      </c>
      <c r="L264">
        <v>0</v>
      </c>
      <c r="M264">
        <v>45</v>
      </c>
      <c r="N264">
        <f t="shared" si="5"/>
        <v>0</v>
      </c>
    </row>
    <row r="265" spans="1:14" x14ac:dyDescent="0.3">
      <c r="A265">
        <v>10024</v>
      </c>
      <c r="B265" t="str">
        <f>_xlfn.XLOOKUP(A265, Bookings!A:A, Bookings!B:B, "NONE")</f>
        <v>Tamil Nadu</v>
      </c>
      <c r="C265" s="14">
        <v>44713</v>
      </c>
      <c r="D265" t="str">
        <v>39c8c16a</v>
      </c>
      <c r="E265">
        <v>4</v>
      </c>
      <c r="F265">
        <v>100</v>
      </c>
      <c r="H265">
        <v>10072</v>
      </c>
      <c r="I265" t="str">
        <v>Tamil Nadu</v>
      </c>
      <c r="J265" s="14">
        <v>44774</v>
      </c>
      <c r="K265" t="str">
        <v>fc3255a1</v>
      </c>
      <c r="L265">
        <v>1</v>
      </c>
      <c r="M265">
        <v>76</v>
      </c>
      <c r="N265">
        <f t="shared" si="5"/>
        <v>1.3157894736842104</v>
      </c>
    </row>
    <row r="266" spans="1:14" x14ac:dyDescent="0.3">
      <c r="A266">
        <v>10024</v>
      </c>
      <c r="B266" t="str">
        <f>_xlfn.XLOOKUP(A266, Bookings!A:A, Bookings!B:B, "NONE")</f>
        <v>Tamil Nadu</v>
      </c>
      <c r="C266" s="14">
        <v>44593</v>
      </c>
      <c r="D266" t="str">
        <v>6d98c117</v>
      </c>
      <c r="E266">
        <v>2</v>
      </c>
      <c r="F266">
        <v>30</v>
      </c>
      <c r="H266">
        <v>10072</v>
      </c>
      <c r="I266" t="str">
        <v>Tamil Nadu</v>
      </c>
      <c r="J266" s="14">
        <v>44593</v>
      </c>
      <c r="K266" t="str">
        <v>53dcee70</v>
      </c>
      <c r="L266">
        <v>4</v>
      </c>
      <c r="M266">
        <v>70</v>
      </c>
      <c r="N266">
        <f t="shared" si="5"/>
        <v>5.7142857142857144</v>
      </c>
    </row>
    <row r="267" spans="1:14" x14ac:dyDescent="0.3">
      <c r="A267">
        <v>10024</v>
      </c>
      <c r="B267" t="str">
        <f>_xlfn.XLOOKUP(A267, Bookings!A:A, Bookings!B:B, "NONE")</f>
        <v>Tamil Nadu</v>
      </c>
      <c r="C267" s="14">
        <v>44652</v>
      </c>
      <c r="D267" t="str">
        <v>586db896</v>
      </c>
      <c r="E267">
        <v>1</v>
      </c>
      <c r="F267">
        <v>62</v>
      </c>
      <c r="H267">
        <v>10072</v>
      </c>
      <c r="I267" t="str">
        <v>Tamil Nadu</v>
      </c>
      <c r="J267" s="14">
        <v>44682</v>
      </c>
      <c r="K267" t="str">
        <v>fcc640cb</v>
      </c>
      <c r="L267">
        <v>2</v>
      </c>
      <c r="M267">
        <v>52</v>
      </c>
      <c r="N267">
        <f t="shared" si="5"/>
        <v>3.8461538461538463</v>
      </c>
    </row>
    <row r="268" spans="1:14" x14ac:dyDescent="0.3">
      <c r="A268">
        <v>10025</v>
      </c>
      <c r="B268" t="str">
        <f>_xlfn.XLOOKUP(A268, Bookings!A:A, Bookings!B:B, "NONE")</f>
        <v>Andhra Pradesh</v>
      </c>
      <c r="C268" s="14">
        <v>45505</v>
      </c>
      <c r="D268" t="str">
        <v>5988d89d</v>
      </c>
      <c r="E268">
        <v>1</v>
      </c>
      <c r="F268">
        <v>64</v>
      </c>
      <c r="H268">
        <v>10072</v>
      </c>
      <c r="I268" t="str">
        <v>Tamil Nadu</v>
      </c>
      <c r="J268" s="14">
        <v>44835</v>
      </c>
      <c r="K268" t="str">
        <v>e2949854</v>
      </c>
      <c r="L268">
        <v>0</v>
      </c>
      <c r="M268">
        <v>50</v>
      </c>
      <c r="N268">
        <f t="shared" si="5"/>
        <v>0</v>
      </c>
    </row>
    <row r="269" spans="1:14" x14ac:dyDescent="0.3">
      <c r="A269">
        <v>10025</v>
      </c>
      <c r="B269" t="str">
        <f>_xlfn.XLOOKUP(A269, Bookings!A:A, Bookings!B:B, "NONE")</f>
        <v>Andhra Pradesh</v>
      </c>
      <c r="C269" s="14">
        <v>44713</v>
      </c>
      <c r="D269" t="str">
        <v>8ce0be18</v>
      </c>
      <c r="E269">
        <v>3</v>
      </c>
      <c r="F269">
        <v>22</v>
      </c>
      <c r="H269">
        <v>10073</v>
      </c>
      <c r="I269" t="str">
        <v>Karnataka</v>
      </c>
      <c r="J269" s="14">
        <v>44562</v>
      </c>
      <c r="K269" t="str">
        <v>af4e0c6c</v>
      </c>
      <c r="L269">
        <v>2</v>
      </c>
      <c r="M269">
        <v>100</v>
      </c>
      <c r="N269">
        <f t="shared" si="5"/>
        <v>2</v>
      </c>
    </row>
    <row r="270" spans="1:14" x14ac:dyDescent="0.3">
      <c r="A270">
        <v>10025</v>
      </c>
      <c r="B270" t="str">
        <f>_xlfn.XLOOKUP(A270, Bookings!A:A, Bookings!B:B, "NONE")</f>
        <v>Andhra Pradesh</v>
      </c>
      <c r="C270" s="14">
        <v>44593</v>
      </c>
      <c r="D270" t="str">
        <v>9767fb4f</v>
      </c>
      <c r="E270">
        <v>2</v>
      </c>
      <c r="F270">
        <v>20</v>
      </c>
      <c r="H270">
        <v>10073</v>
      </c>
      <c r="I270" t="str">
        <v>Karnataka</v>
      </c>
      <c r="J270" s="14">
        <v>44774</v>
      </c>
      <c r="K270" t="str">
        <v>f82d44ce</v>
      </c>
      <c r="L270">
        <v>0</v>
      </c>
      <c r="M270">
        <v>49</v>
      </c>
      <c r="N270">
        <f t="shared" si="5"/>
        <v>0</v>
      </c>
    </row>
    <row r="271" spans="1:14" x14ac:dyDescent="0.3">
      <c r="A271">
        <v>10025</v>
      </c>
      <c r="B271" t="str">
        <f>_xlfn.XLOOKUP(A271, Bookings!A:A, Bookings!B:B, "NONE")</f>
        <v>Andhra Pradesh</v>
      </c>
      <c r="C271" s="14">
        <v>45474</v>
      </c>
      <c r="D271" t="str">
        <v>af4e0c6c</v>
      </c>
      <c r="E271">
        <v>3</v>
      </c>
      <c r="F271">
        <v>72</v>
      </c>
      <c r="H271">
        <v>10073</v>
      </c>
      <c r="I271" t="str">
        <v>Karnataka</v>
      </c>
      <c r="J271" s="14">
        <v>44593</v>
      </c>
      <c r="K271" t="str">
        <v>6fc6d737</v>
      </c>
      <c r="L271">
        <v>1</v>
      </c>
      <c r="M271">
        <v>55</v>
      </c>
      <c r="N271">
        <f t="shared" si="5"/>
        <v>1.8181818181818181</v>
      </c>
    </row>
    <row r="272" spans="1:14" x14ac:dyDescent="0.3">
      <c r="A272">
        <v>10025</v>
      </c>
      <c r="B272" t="str">
        <f>_xlfn.XLOOKUP(A272, Bookings!A:A, Bookings!B:B, "NONE")</f>
        <v>Andhra Pradesh</v>
      </c>
      <c r="C272" s="14">
        <v>45047</v>
      </c>
      <c r="D272" t="str">
        <v>2f9c6d63</v>
      </c>
      <c r="E272">
        <v>3</v>
      </c>
      <c r="F272">
        <v>57</v>
      </c>
      <c r="H272">
        <v>10073</v>
      </c>
      <c r="I272" t="str">
        <v>Karnataka</v>
      </c>
      <c r="J272" s="14">
        <v>44713</v>
      </c>
      <c r="K272" t="str">
        <v>0cbc4720</v>
      </c>
      <c r="L272">
        <v>0</v>
      </c>
      <c r="M272">
        <v>45</v>
      </c>
      <c r="N272">
        <f t="shared" si="5"/>
        <v>0</v>
      </c>
    </row>
    <row r="273" spans="1:14" x14ac:dyDescent="0.3">
      <c r="A273">
        <v>10025</v>
      </c>
      <c r="B273" t="str">
        <f>_xlfn.XLOOKUP(A273, Bookings!A:A, Bookings!B:B, "NONE")</f>
        <v>Andhra Pradesh</v>
      </c>
      <c r="C273" s="14">
        <v>45292</v>
      </c>
      <c r="D273" t="str">
        <v>fa1a76a3</v>
      </c>
      <c r="E273">
        <v>1</v>
      </c>
      <c r="F273">
        <v>43</v>
      </c>
      <c r="H273">
        <v>10074</v>
      </c>
      <c r="I273" t="str">
        <v>Tamil Nadu</v>
      </c>
      <c r="J273" s="14">
        <v>44713</v>
      </c>
      <c r="K273" t="str">
        <v>2e190b5a</v>
      </c>
      <c r="L273">
        <v>2</v>
      </c>
      <c r="M273">
        <v>32</v>
      </c>
      <c r="N273">
        <f t="shared" si="5"/>
        <v>6.25</v>
      </c>
    </row>
    <row r="274" spans="1:14" x14ac:dyDescent="0.3">
      <c r="A274">
        <v>10025</v>
      </c>
      <c r="B274" t="str">
        <f>_xlfn.XLOOKUP(A274, Bookings!A:A, Bookings!B:B, "NONE")</f>
        <v>Andhra Pradesh</v>
      </c>
      <c r="C274" s="14">
        <v>45413</v>
      </c>
      <c r="D274" t="str">
        <v>2e190b5a</v>
      </c>
      <c r="E274">
        <v>1</v>
      </c>
      <c r="F274">
        <v>82</v>
      </c>
      <c r="H274">
        <v>10074</v>
      </c>
      <c r="I274" t="str">
        <v>Tamil Nadu</v>
      </c>
      <c r="J274" s="14">
        <v>44593</v>
      </c>
      <c r="K274" t="str">
        <v>53dcee70</v>
      </c>
      <c r="L274">
        <v>1</v>
      </c>
      <c r="M274">
        <v>91</v>
      </c>
      <c r="N274">
        <f t="shared" si="5"/>
        <v>1.098901098901099</v>
      </c>
    </row>
    <row r="275" spans="1:14" x14ac:dyDescent="0.3">
      <c r="A275">
        <v>10025</v>
      </c>
      <c r="B275" t="str">
        <f>_xlfn.XLOOKUP(A275, Bookings!A:A, Bookings!B:B, "NONE")</f>
        <v>Andhra Pradesh</v>
      </c>
      <c r="C275" s="14">
        <v>44652</v>
      </c>
      <c r="D275" t="str">
        <v>40fb817f</v>
      </c>
      <c r="E275">
        <v>0</v>
      </c>
      <c r="F275">
        <v>79</v>
      </c>
      <c r="H275">
        <v>10075</v>
      </c>
      <c r="I275" t="str">
        <v>Tamil Nadu</v>
      </c>
      <c r="J275" s="14">
        <v>44805</v>
      </c>
      <c r="K275" t="str">
        <v>e2949854</v>
      </c>
      <c r="L275">
        <v>0</v>
      </c>
      <c r="M275">
        <v>56</v>
      </c>
      <c r="N275">
        <f t="shared" si="5"/>
        <v>0</v>
      </c>
    </row>
    <row r="276" spans="1:14" x14ac:dyDescent="0.3">
      <c r="A276">
        <v>10025</v>
      </c>
      <c r="B276" t="str">
        <f>_xlfn.XLOOKUP(A276, Bookings!A:A, Bookings!B:B, "NONE")</f>
        <v>Andhra Pradesh</v>
      </c>
      <c r="C276" s="14">
        <v>45352</v>
      </c>
      <c r="D276" t="str">
        <v>67b09f1b</v>
      </c>
      <c r="E276">
        <v>0</v>
      </c>
      <c r="F276">
        <v>76</v>
      </c>
      <c r="H276">
        <v>10075</v>
      </c>
      <c r="I276" t="str">
        <v>Tamil Nadu</v>
      </c>
      <c r="J276" s="14">
        <v>44682</v>
      </c>
      <c r="K276" t="str">
        <v>18f2ed16</v>
      </c>
      <c r="L276">
        <v>2</v>
      </c>
      <c r="M276">
        <v>22</v>
      </c>
      <c r="N276">
        <f t="shared" si="5"/>
        <v>9.0909090909090917</v>
      </c>
    </row>
    <row r="277" spans="1:14" x14ac:dyDescent="0.3">
      <c r="A277">
        <v>10025</v>
      </c>
      <c r="B277" t="str">
        <f>_xlfn.XLOOKUP(A277, Bookings!A:A, Bookings!B:B, "NONE")</f>
        <v>Andhra Pradesh</v>
      </c>
      <c r="C277" s="14">
        <v>45352</v>
      </c>
      <c r="D277" t="str">
        <v>fc3255a1</v>
      </c>
      <c r="E277">
        <v>4</v>
      </c>
      <c r="F277">
        <v>70</v>
      </c>
      <c r="H277">
        <v>10075</v>
      </c>
      <c r="I277" t="str">
        <v>Tamil Nadu</v>
      </c>
      <c r="J277" s="14">
        <v>44866</v>
      </c>
      <c r="K277" t="str">
        <v>e9c2f251</v>
      </c>
      <c r="L277">
        <v>2</v>
      </c>
      <c r="M277">
        <v>48</v>
      </c>
      <c r="N277">
        <f t="shared" si="5"/>
        <v>4.1666666666666661</v>
      </c>
    </row>
    <row r="278" spans="1:14" x14ac:dyDescent="0.3">
      <c r="A278">
        <v>10025</v>
      </c>
      <c r="B278" t="str">
        <f>_xlfn.XLOOKUP(A278, Bookings!A:A, Bookings!B:B, "NONE")</f>
        <v>Andhra Pradesh</v>
      </c>
      <c r="C278" s="14">
        <v>45139</v>
      </c>
      <c r="D278" t="str">
        <v>7bc7f2c7</v>
      </c>
      <c r="E278">
        <v>0</v>
      </c>
      <c r="F278">
        <v>25</v>
      </c>
      <c r="H278">
        <v>10075</v>
      </c>
      <c r="I278" t="str">
        <v>Tamil Nadu</v>
      </c>
      <c r="J278" s="14">
        <v>44805</v>
      </c>
      <c r="K278" t="str">
        <v>8ce0be18</v>
      </c>
      <c r="L278">
        <v>2</v>
      </c>
      <c r="M278">
        <v>62</v>
      </c>
      <c r="N278">
        <f t="shared" si="5"/>
        <v>3.225806451612903</v>
      </c>
    </row>
    <row r="279" spans="1:14" x14ac:dyDescent="0.3">
      <c r="A279">
        <v>10025</v>
      </c>
      <c r="B279" t="str">
        <f>_xlfn.XLOOKUP(A279, Bookings!A:A, Bookings!B:B, "NONE")</f>
        <v>Andhra Pradesh</v>
      </c>
      <c r="C279" s="14">
        <v>45413</v>
      </c>
      <c r="D279" t="str">
        <v>07976026</v>
      </c>
      <c r="E279">
        <v>0</v>
      </c>
      <c r="F279">
        <v>26</v>
      </c>
      <c r="H279">
        <v>10075</v>
      </c>
      <c r="I279" t="str">
        <v>Tamil Nadu</v>
      </c>
      <c r="J279" s="14">
        <v>44805</v>
      </c>
      <c r="K279" t="str">
        <v>6cec19a5</v>
      </c>
      <c r="L279">
        <v>2</v>
      </c>
      <c r="M279">
        <v>98</v>
      </c>
      <c r="N279">
        <f t="shared" si="5"/>
        <v>2.0408163265306123</v>
      </c>
    </row>
    <row r="280" spans="1:14" x14ac:dyDescent="0.3">
      <c r="A280">
        <v>10025</v>
      </c>
      <c r="B280" t="str">
        <f>_xlfn.XLOOKUP(A280, Bookings!A:A, Bookings!B:B, "NONE")</f>
        <v>Andhra Pradesh</v>
      </c>
      <c r="C280" s="14">
        <v>44621</v>
      </c>
      <c r="D280" t="str">
        <v>d6e6f4af</v>
      </c>
      <c r="E280">
        <v>1</v>
      </c>
      <c r="F280">
        <v>90</v>
      </c>
      <c r="H280">
        <v>10075</v>
      </c>
      <c r="I280" t="str">
        <v>Tamil Nadu</v>
      </c>
      <c r="J280" s="14">
        <v>44896</v>
      </c>
      <c r="K280" t="str">
        <v>044707f1</v>
      </c>
      <c r="L280">
        <v>0</v>
      </c>
      <c r="M280">
        <v>26</v>
      </c>
      <c r="N280">
        <f t="shared" si="5"/>
        <v>0</v>
      </c>
    </row>
    <row r="281" spans="1:14" x14ac:dyDescent="0.3">
      <c r="A281">
        <v>10026</v>
      </c>
      <c r="B281" t="str">
        <f>_xlfn.XLOOKUP(A281, Bookings!A:A, Bookings!B:B, "NONE")</f>
        <v>Kerala</v>
      </c>
      <c r="C281" s="14">
        <v>45627</v>
      </c>
      <c r="D281" t="str">
        <v>fda707e0</v>
      </c>
      <c r="E281">
        <v>2</v>
      </c>
      <c r="F281">
        <v>76</v>
      </c>
      <c r="H281">
        <v>10075</v>
      </c>
      <c r="I281" t="str">
        <v>Tamil Nadu</v>
      </c>
      <c r="J281" s="14">
        <v>44835</v>
      </c>
      <c r="K281" t="str">
        <v>ae026103</v>
      </c>
      <c r="L281">
        <v>1</v>
      </c>
      <c r="M281">
        <v>26</v>
      </c>
      <c r="N281">
        <f t="shared" si="5"/>
        <v>3.8461538461538463</v>
      </c>
    </row>
    <row r="282" spans="1:14" x14ac:dyDescent="0.3">
      <c r="A282">
        <v>10026</v>
      </c>
      <c r="B282" t="str">
        <f>_xlfn.XLOOKUP(A282, Bookings!A:A, Bookings!B:B, "NONE")</f>
        <v>Kerala</v>
      </c>
      <c r="C282" s="14">
        <v>45444</v>
      </c>
      <c r="D282" t="str">
        <v>af4e0c6c</v>
      </c>
      <c r="E282">
        <v>4</v>
      </c>
      <c r="F282">
        <v>63</v>
      </c>
      <c r="H282">
        <v>10075</v>
      </c>
      <c r="I282" t="str">
        <v>Tamil Nadu</v>
      </c>
      <c r="J282" s="14">
        <v>44713</v>
      </c>
      <c r="K282" t="str">
        <v>9c8c4c67</v>
      </c>
      <c r="L282">
        <v>0</v>
      </c>
      <c r="M282">
        <v>71</v>
      </c>
      <c r="N282">
        <f t="shared" si="5"/>
        <v>0</v>
      </c>
    </row>
    <row r="283" spans="1:14" x14ac:dyDescent="0.3">
      <c r="A283">
        <v>10026</v>
      </c>
      <c r="B283" t="str">
        <f>_xlfn.XLOOKUP(A283, Bookings!A:A, Bookings!B:B, "NONE")</f>
        <v>Kerala</v>
      </c>
      <c r="C283" s="14">
        <v>44774</v>
      </c>
      <c r="D283" t="str">
        <v>9c8c4c67</v>
      </c>
      <c r="E283">
        <v>0</v>
      </c>
      <c r="F283">
        <v>23</v>
      </c>
      <c r="H283">
        <v>10076</v>
      </c>
      <c r="I283" t="str">
        <v>Tamil Nadu</v>
      </c>
      <c r="J283" s="14">
        <v>44713</v>
      </c>
      <c r="K283" t="str">
        <v>044707f1</v>
      </c>
      <c r="L283">
        <v>2</v>
      </c>
      <c r="M283">
        <v>30</v>
      </c>
      <c r="N283">
        <f t="shared" si="5"/>
        <v>6.666666666666667</v>
      </c>
    </row>
    <row r="284" spans="1:14" x14ac:dyDescent="0.3">
      <c r="A284">
        <v>10026</v>
      </c>
      <c r="B284" t="str">
        <f>_xlfn.XLOOKUP(A284, Bookings!A:A, Bookings!B:B, "NONE")</f>
        <v>Kerala</v>
      </c>
      <c r="C284" s="14">
        <v>44743</v>
      </c>
      <c r="D284" t="str">
        <v>8ce0be18</v>
      </c>
      <c r="E284">
        <v>2</v>
      </c>
      <c r="F284">
        <v>43</v>
      </c>
      <c r="H284">
        <v>10076</v>
      </c>
      <c r="I284" t="str">
        <v>Tamil Nadu</v>
      </c>
      <c r="J284" s="14">
        <v>44562</v>
      </c>
      <c r="K284" t="str">
        <v>18f2ed16</v>
      </c>
      <c r="L284">
        <v>2</v>
      </c>
      <c r="M284">
        <v>46</v>
      </c>
      <c r="N284">
        <f t="shared" si="5"/>
        <v>4.3478260869565215</v>
      </c>
    </row>
    <row r="285" spans="1:14" x14ac:dyDescent="0.3">
      <c r="A285">
        <v>10026</v>
      </c>
      <c r="B285" t="str">
        <f>_xlfn.XLOOKUP(A285, Bookings!A:A, Bookings!B:B, "NONE")</f>
        <v>Kerala</v>
      </c>
      <c r="C285" s="14">
        <v>45292</v>
      </c>
      <c r="D285" t="str">
        <v>53dcee70</v>
      </c>
      <c r="E285">
        <v>4</v>
      </c>
      <c r="F285">
        <v>14</v>
      </c>
      <c r="H285">
        <v>10076</v>
      </c>
      <c r="I285" t="str">
        <v>Tamil Nadu</v>
      </c>
      <c r="J285" s="14">
        <v>44866</v>
      </c>
      <c r="K285" t="str">
        <v>591bdfe5</v>
      </c>
      <c r="L285">
        <v>0</v>
      </c>
      <c r="M285">
        <v>74</v>
      </c>
      <c r="N285">
        <f t="shared" si="5"/>
        <v>0</v>
      </c>
    </row>
    <row r="286" spans="1:14" x14ac:dyDescent="0.3">
      <c r="A286">
        <v>10026</v>
      </c>
      <c r="B286" t="str">
        <f>_xlfn.XLOOKUP(A286, Bookings!A:A, Bookings!B:B, "NONE")</f>
        <v>Kerala</v>
      </c>
      <c r="C286" s="14">
        <v>44896</v>
      </c>
      <c r="D286" t="str">
        <v>39c8c16a</v>
      </c>
      <c r="E286">
        <v>1</v>
      </c>
      <c r="F286">
        <v>14</v>
      </c>
      <c r="H286">
        <v>10076</v>
      </c>
      <c r="I286" t="str">
        <v>Tamil Nadu</v>
      </c>
      <c r="J286" s="14">
        <v>44743</v>
      </c>
      <c r="K286" t="str">
        <v>53dcee70</v>
      </c>
      <c r="L286">
        <v>3</v>
      </c>
      <c r="M286">
        <v>37</v>
      </c>
      <c r="N286">
        <f t="shared" si="5"/>
        <v>8.1081081081081088</v>
      </c>
    </row>
    <row r="287" spans="1:14" x14ac:dyDescent="0.3">
      <c r="A287">
        <v>10026</v>
      </c>
      <c r="B287" t="str">
        <f>_xlfn.XLOOKUP(A287, Bookings!A:A, Bookings!B:B, "NONE")</f>
        <v>Kerala</v>
      </c>
      <c r="C287" s="14">
        <v>45323</v>
      </c>
      <c r="D287" t="str">
        <v>618d5c47</v>
      </c>
      <c r="E287">
        <v>0</v>
      </c>
      <c r="F287">
        <v>44</v>
      </c>
      <c r="H287">
        <v>10076</v>
      </c>
      <c r="I287" t="str">
        <v>Tamil Nadu</v>
      </c>
      <c r="J287" s="14">
        <v>44774</v>
      </c>
      <c r="K287" t="str">
        <v>92becfc7</v>
      </c>
      <c r="L287">
        <v>3</v>
      </c>
      <c r="M287">
        <v>97</v>
      </c>
      <c r="N287">
        <f t="shared" si="5"/>
        <v>3.0927835051546393</v>
      </c>
    </row>
    <row r="288" spans="1:14" x14ac:dyDescent="0.3">
      <c r="A288">
        <v>10027</v>
      </c>
      <c r="B288" t="str">
        <f>_xlfn.XLOOKUP(A288, Bookings!A:A, Bookings!B:B, "NONE")</f>
        <v>Andhra Pradesh</v>
      </c>
      <c r="C288" s="14">
        <v>44805</v>
      </c>
      <c r="D288" t="str">
        <v>1187d074</v>
      </c>
      <c r="E288">
        <v>2</v>
      </c>
      <c r="F288">
        <v>63</v>
      </c>
      <c r="H288">
        <v>10077</v>
      </c>
      <c r="I288" t="str">
        <v>Kerala</v>
      </c>
      <c r="J288" s="14">
        <v>44682</v>
      </c>
      <c r="K288" t="str">
        <v>9452bf77</v>
      </c>
      <c r="L288">
        <v>1</v>
      </c>
      <c r="M288">
        <v>86</v>
      </c>
      <c r="N288">
        <f t="shared" si="5"/>
        <v>1.1627906976744187</v>
      </c>
    </row>
    <row r="289" spans="1:14" x14ac:dyDescent="0.3">
      <c r="A289">
        <v>10027</v>
      </c>
      <c r="B289" t="str">
        <f>_xlfn.XLOOKUP(A289, Bookings!A:A, Bookings!B:B, "NONE")</f>
        <v>Andhra Pradesh</v>
      </c>
      <c r="C289" s="14">
        <v>44713</v>
      </c>
      <c r="D289" t="str">
        <v>fd1ad95a</v>
      </c>
      <c r="E289">
        <v>1</v>
      </c>
      <c r="F289">
        <v>72</v>
      </c>
      <c r="H289">
        <v>10077</v>
      </c>
      <c r="I289" t="str">
        <v>Kerala</v>
      </c>
      <c r="J289" s="14">
        <v>44743</v>
      </c>
      <c r="K289" t="str">
        <v>74c9ff93</v>
      </c>
      <c r="L289">
        <v>1</v>
      </c>
      <c r="M289">
        <v>32</v>
      </c>
      <c r="N289">
        <f t="shared" si="5"/>
        <v>3.125</v>
      </c>
    </row>
    <row r="290" spans="1:14" x14ac:dyDescent="0.3">
      <c r="A290">
        <v>10027</v>
      </c>
      <c r="B290" t="str">
        <f>_xlfn.XLOOKUP(A290, Bookings!A:A, Bookings!B:B, "NONE")</f>
        <v>Andhra Pradesh</v>
      </c>
      <c r="C290" s="14">
        <v>45566</v>
      </c>
      <c r="D290" t="str">
        <v>2e190b5a</v>
      </c>
      <c r="E290">
        <v>0</v>
      </c>
      <c r="F290">
        <v>49</v>
      </c>
      <c r="H290">
        <v>10077</v>
      </c>
      <c r="I290" t="str">
        <v>Kerala</v>
      </c>
      <c r="J290" s="14">
        <v>44621</v>
      </c>
      <c r="K290" t="str">
        <v>b9f74c1c</v>
      </c>
      <c r="L290">
        <v>2</v>
      </c>
      <c r="M290">
        <v>48</v>
      </c>
      <c r="N290">
        <f t="shared" si="5"/>
        <v>4.1666666666666661</v>
      </c>
    </row>
    <row r="291" spans="1:14" x14ac:dyDescent="0.3">
      <c r="A291">
        <v>10027</v>
      </c>
      <c r="B291" t="str">
        <f>_xlfn.XLOOKUP(A291, Bookings!A:A, Bookings!B:B, "NONE")</f>
        <v>Andhra Pradesh</v>
      </c>
      <c r="C291" s="14">
        <v>45536</v>
      </c>
      <c r="D291" t="str">
        <v>c5c4fdf9</v>
      </c>
      <c r="E291">
        <v>2</v>
      </c>
      <c r="F291">
        <v>13</v>
      </c>
      <c r="H291">
        <v>10077</v>
      </c>
      <c r="I291" t="str">
        <v>Kerala</v>
      </c>
      <c r="J291" s="14">
        <v>44866</v>
      </c>
      <c r="K291" t="str">
        <v>e0abb092</v>
      </c>
      <c r="L291">
        <v>1</v>
      </c>
      <c r="M291">
        <v>59</v>
      </c>
      <c r="N291">
        <f t="shared" si="5"/>
        <v>1.6949152542372881</v>
      </c>
    </row>
    <row r="292" spans="1:14" x14ac:dyDescent="0.3">
      <c r="A292">
        <v>10027</v>
      </c>
      <c r="B292" t="str">
        <f>_xlfn.XLOOKUP(A292, Bookings!A:A, Bookings!B:B, "NONE")</f>
        <v>Andhra Pradesh</v>
      </c>
      <c r="C292" s="14">
        <v>44896</v>
      </c>
      <c r="D292" t="str">
        <v>40e9137d</v>
      </c>
      <c r="E292">
        <v>0</v>
      </c>
      <c r="F292">
        <v>14</v>
      </c>
      <c r="H292">
        <v>10078</v>
      </c>
      <c r="I292" t="str">
        <v>Tamil Nadu</v>
      </c>
      <c r="J292" s="14">
        <v>44621</v>
      </c>
      <c r="K292" t="str">
        <v>044707f1</v>
      </c>
      <c r="L292">
        <v>2</v>
      </c>
      <c r="M292">
        <v>84</v>
      </c>
      <c r="N292">
        <f t="shared" si="5"/>
        <v>2.3809523809523809</v>
      </c>
    </row>
    <row r="293" spans="1:14" x14ac:dyDescent="0.3">
      <c r="A293">
        <v>10027</v>
      </c>
      <c r="B293" t="str">
        <f>_xlfn.XLOOKUP(A293, Bookings!A:A, Bookings!B:B, "NONE")</f>
        <v>Andhra Pradesh</v>
      </c>
      <c r="C293" s="14">
        <v>45444</v>
      </c>
      <c r="D293" t="str">
        <v>9452bf77</v>
      </c>
      <c r="E293">
        <v>1</v>
      </c>
      <c r="F293">
        <v>57</v>
      </c>
      <c r="H293">
        <v>10078</v>
      </c>
      <c r="I293" t="str">
        <v>Tamil Nadu</v>
      </c>
      <c r="J293" s="14">
        <v>44593</v>
      </c>
      <c r="K293" t="str">
        <v>7bc7f2c7</v>
      </c>
      <c r="L293">
        <v>0</v>
      </c>
      <c r="M293">
        <v>54</v>
      </c>
      <c r="N293">
        <f t="shared" si="5"/>
        <v>0</v>
      </c>
    </row>
    <row r="294" spans="1:14" x14ac:dyDescent="0.3">
      <c r="A294">
        <v>10027</v>
      </c>
      <c r="B294" t="str">
        <f>_xlfn.XLOOKUP(A294, Bookings!A:A, Bookings!B:B, "NONE")</f>
        <v>Andhra Pradesh</v>
      </c>
      <c r="C294" s="14">
        <v>45444</v>
      </c>
      <c r="D294" t="str">
        <v>30bb7728</v>
      </c>
      <c r="E294">
        <v>0</v>
      </c>
      <c r="F294">
        <v>40</v>
      </c>
      <c r="H294">
        <v>10078</v>
      </c>
      <c r="I294" t="str">
        <v>Tamil Nadu</v>
      </c>
      <c r="J294" s="14">
        <v>44774</v>
      </c>
      <c r="K294" t="str">
        <v>e0abb092</v>
      </c>
      <c r="L294">
        <v>0</v>
      </c>
      <c r="M294">
        <v>14</v>
      </c>
      <c r="N294">
        <f t="shared" si="5"/>
        <v>0</v>
      </c>
    </row>
    <row r="295" spans="1:14" x14ac:dyDescent="0.3">
      <c r="A295">
        <v>10027</v>
      </c>
      <c r="B295" t="str">
        <f>_xlfn.XLOOKUP(A295, Bookings!A:A, Bookings!B:B, "NONE")</f>
        <v>Andhra Pradesh</v>
      </c>
      <c r="C295" s="14">
        <v>45261</v>
      </c>
      <c r="D295" t="str">
        <v>b72e97f6</v>
      </c>
      <c r="E295">
        <v>3</v>
      </c>
      <c r="F295">
        <v>70</v>
      </c>
      <c r="H295">
        <v>10079</v>
      </c>
      <c r="I295" t="str">
        <v>Andhra Pradesh</v>
      </c>
      <c r="J295" s="14">
        <v>44682</v>
      </c>
      <c r="K295" t="str">
        <v>1187d074</v>
      </c>
      <c r="L295">
        <v>1</v>
      </c>
      <c r="M295">
        <v>16</v>
      </c>
      <c r="N295">
        <f t="shared" si="5"/>
        <v>6.25</v>
      </c>
    </row>
    <row r="296" spans="1:14" x14ac:dyDescent="0.3">
      <c r="A296">
        <v>10027</v>
      </c>
      <c r="B296" t="str">
        <f>_xlfn.XLOOKUP(A296, Bookings!A:A, Bookings!B:B, "NONE")</f>
        <v>Andhra Pradesh</v>
      </c>
      <c r="C296" s="14">
        <v>45627</v>
      </c>
      <c r="D296" t="str">
        <v>67b09f1b</v>
      </c>
      <c r="E296">
        <v>1</v>
      </c>
      <c r="F296">
        <v>98</v>
      </c>
      <c r="H296">
        <v>10080</v>
      </c>
      <c r="I296" t="str">
        <v>Andhra Pradesh</v>
      </c>
      <c r="J296" s="14">
        <v>44652</v>
      </c>
      <c r="K296" t="str">
        <v>53dcee70</v>
      </c>
      <c r="L296">
        <v>1</v>
      </c>
      <c r="M296">
        <v>28</v>
      </c>
      <c r="N296">
        <f t="shared" si="5"/>
        <v>3.5714285714285712</v>
      </c>
    </row>
    <row r="297" spans="1:14" x14ac:dyDescent="0.3">
      <c r="A297">
        <v>10027</v>
      </c>
      <c r="B297" t="str">
        <f>_xlfn.XLOOKUP(A297, Bookings!A:A, Bookings!B:B, "NONE")</f>
        <v>Andhra Pradesh</v>
      </c>
      <c r="C297" s="14">
        <v>44713</v>
      </c>
      <c r="D297" t="str">
        <v>ef45c45f</v>
      </c>
      <c r="E297">
        <v>1</v>
      </c>
      <c r="F297">
        <v>30</v>
      </c>
      <c r="H297">
        <v>10080</v>
      </c>
      <c r="I297" t="str">
        <v>Andhra Pradesh</v>
      </c>
      <c r="J297" s="14">
        <v>44682</v>
      </c>
      <c r="K297" t="str">
        <v>420e1019</v>
      </c>
      <c r="L297">
        <v>2</v>
      </c>
      <c r="M297">
        <v>92</v>
      </c>
      <c r="N297">
        <f t="shared" si="5"/>
        <v>2.1739130434782608</v>
      </c>
    </row>
    <row r="298" spans="1:14" x14ac:dyDescent="0.3">
      <c r="A298">
        <v>10028</v>
      </c>
      <c r="B298" t="str">
        <f>_xlfn.XLOOKUP(A298, Bookings!A:A, Bookings!B:B, "NONE")</f>
        <v>Andhra Pradesh</v>
      </c>
      <c r="C298" s="14">
        <v>45474</v>
      </c>
      <c r="D298" t="str">
        <v>19351768</v>
      </c>
      <c r="E298">
        <v>2</v>
      </c>
      <c r="F298">
        <v>38</v>
      </c>
      <c r="H298">
        <v>10080</v>
      </c>
      <c r="I298" t="str">
        <v>Andhra Pradesh</v>
      </c>
      <c r="J298" s="14">
        <v>44866</v>
      </c>
      <c r="K298" t="str">
        <v>e2949854</v>
      </c>
      <c r="L298">
        <v>1</v>
      </c>
      <c r="M298">
        <v>40</v>
      </c>
      <c r="N298">
        <f t="shared" si="5"/>
        <v>2.5</v>
      </c>
    </row>
    <row r="299" spans="1:14" x14ac:dyDescent="0.3">
      <c r="A299">
        <v>10028</v>
      </c>
      <c r="B299" t="str">
        <f>_xlfn.XLOOKUP(A299, Bookings!A:A, Bookings!B:B, "NONE")</f>
        <v>Andhra Pradesh</v>
      </c>
      <c r="C299" s="14">
        <v>45047</v>
      </c>
      <c r="D299" t="str">
        <v>459528e0</v>
      </c>
      <c r="E299">
        <v>3</v>
      </c>
      <c r="F299">
        <v>54</v>
      </c>
      <c r="H299">
        <v>10080</v>
      </c>
      <c r="I299" t="str">
        <v>Andhra Pradesh</v>
      </c>
      <c r="J299" s="14">
        <v>44774</v>
      </c>
      <c r="K299" t="str">
        <v>5b93d799</v>
      </c>
      <c r="L299">
        <v>0</v>
      </c>
      <c r="M299">
        <v>49</v>
      </c>
      <c r="N299">
        <f t="shared" si="5"/>
        <v>0</v>
      </c>
    </row>
    <row r="300" spans="1:14" x14ac:dyDescent="0.3">
      <c r="A300">
        <v>10028</v>
      </c>
      <c r="B300" t="str">
        <f>_xlfn.XLOOKUP(A300, Bookings!A:A, Bookings!B:B, "NONE")</f>
        <v>Andhra Pradesh</v>
      </c>
      <c r="C300" s="14">
        <v>45444</v>
      </c>
      <c r="D300" t="str">
        <v>ed012678</v>
      </c>
      <c r="E300">
        <v>1</v>
      </c>
      <c r="F300">
        <v>96</v>
      </c>
      <c r="H300">
        <v>10080</v>
      </c>
      <c r="I300" t="str">
        <v>Andhra Pradesh</v>
      </c>
      <c r="J300" s="14">
        <v>44621</v>
      </c>
      <c r="K300" t="str">
        <v>fcc640cb</v>
      </c>
      <c r="L300">
        <v>1</v>
      </c>
      <c r="M300">
        <v>13</v>
      </c>
      <c r="N300">
        <f t="shared" si="5"/>
        <v>7.6923076923076925</v>
      </c>
    </row>
    <row r="301" spans="1:14" x14ac:dyDescent="0.3">
      <c r="A301">
        <v>10028</v>
      </c>
      <c r="B301" t="str">
        <f>_xlfn.XLOOKUP(A301, Bookings!A:A, Bookings!B:B, "NONE")</f>
        <v>Andhra Pradesh</v>
      </c>
      <c r="C301" s="14">
        <v>45566</v>
      </c>
      <c r="D301" t="str">
        <v>fe99e0ba</v>
      </c>
      <c r="E301">
        <v>0</v>
      </c>
      <c r="F301">
        <v>75</v>
      </c>
      <c r="H301">
        <v>10080</v>
      </c>
      <c r="I301" t="str">
        <v>Andhra Pradesh</v>
      </c>
      <c r="J301" s="14">
        <v>44593</v>
      </c>
      <c r="K301" t="str">
        <v>cc9d9893</v>
      </c>
      <c r="L301">
        <v>1</v>
      </c>
      <c r="M301">
        <v>18</v>
      </c>
      <c r="N301">
        <f t="shared" si="5"/>
        <v>5.5555555555555554</v>
      </c>
    </row>
    <row r="302" spans="1:14" x14ac:dyDescent="0.3">
      <c r="A302">
        <v>10028</v>
      </c>
      <c r="B302" t="str">
        <f>_xlfn.XLOOKUP(A302, Bookings!A:A, Bookings!B:B, "NONE")</f>
        <v>Andhra Pradesh</v>
      </c>
      <c r="C302" s="14">
        <v>45261</v>
      </c>
      <c r="D302" t="str">
        <v>cc777b0c</v>
      </c>
      <c r="E302">
        <v>4</v>
      </c>
      <c r="F302">
        <v>48</v>
      </c>
      <c r="H302">
        <v>10081</v>
      </c>
      <c r="I302" t="str">
        <v>Kerala</v>
      </c>
      <c r="J302" s="14">
        <v>44774</v>
      </c>
      <c r="K302" t="str">
        <v>5833d4f3</v>
      </c>
      <c r="L302">
        <v>3</v>
      </c>
      <c r="M302">
        <v>64</v>
      </c>
      <c r="N302">
        <f t="shared" si="5"/>
        <v>4.6875</v>
      </c>
    </row>
    <row r="303" spans="1:14" x14ac:dyDescent="0.3">
      <c r="A303">
        <v>10028</v>
      </c>
      <c r="B303" t="str">
        <f>_xlfn.XLOOKUP(A303, Bookings!A:A, Bookings!B:B, "NONE")</f>
        <v>Andhra Pradesh</v>
      </c>
      <c r="C303" s="14">
        <v>44743</v>
      </c>
      <c r="D303" t="str">
        <v>6fc6d737</v>
      </c>
      <c r="E303">
        <v>1</v>
      </c>
      <c r="F303">
        <v>91</v>
      </c>
      <c r="H303">
        <v>10082</v>
      </c>
      <c r="I303" t="str">
        <v>Kerala</v>
      </c>
      <c r="J303" s="14">
        <v>44562</v>
      </c>
      <c r="K303" t="str">
        <v>c5000cc1</v>
      </c>
      <c r="L303">
        <v>2</v>
      </c>
      <c r="M303">
        <v>40</v>
      </c>
      <c r="N303">
        <f t="shared" si="5"/>
        <v>5</v>
      </c>
    </row>
    <row r="304" spans="1:14" x14ac:dyDescent="0.3">
      <c r="A304">
        <v>10028</v>
      </c>
      <c r="B304" t="str">
        <f>_xlfn.XLOOKUP(A304, Bookings!A:A, Bookings!B:B, "NONE")</f>
        <v>Andhra Pradesh</v>
      </c>
      <c r="C304" s="14">
        <v>45170</v>
      </c>
      <c r="D304" t="str">
        <v>7fc77e90</v>
      </c>
      <c r="E304">
        <v>2</v>
      </c>
      <c r="F304">
        <v>29</v>
      </c>
      <c r="H304">
        <v>10082</v>
      </c>
      <c r="I304" t="str">
        <v>Kerala</v>
      </c>
      <c r="J304" s="14">
        <v>44896</v>
      </c>
      <c r="K304" t="str">
        <v>586db896</v>
      </c>
      <c r="L304">
        <v>0</v>
      </c>
      <c r="M304">
        <v>35</v>
      </c>
      <c r="N304">
        <f t="shared" si="5"/>
        <v>0</v>
      </c>
    </row>
    <row r="305" spans="1:14" x14ac:dyDescent="0.3">
      <c r="A305">
        <v>10028</v>
      </c>
      <c r="B305" t="str">
        <f>_xlfn.XLOOKUP(A305, Bookings!A:A, Bookings!B:B, "NONE")</f>
        <v>Andhra Pradesh</v>
      </c>
      <c r="C305" s="14">
        <v>45566</v>
      </c>
      <c r="D305" t="str">
        <v>cc9d9893</v>
      </c>
      <c r="E305">
        <v>1</v>
      </c>
      <c r="F305">
        <v>97</v>
      </c>
      <c r="H305">
        <v>10083</v>
      </c>
      <c r="I305" t="str">
        <v>Karnataka</v>
      </c>
      <c r="J305" s="14">
        <v>44896</v>
      </c>
      <c r="K305" t="str">
        <v>9c8c4c67</v>
      </c>
      <c r="L305">
        <v>1</v>
      </c>
      <c r="M305">
        <v>63</v>
      </c>
      <c r="N305">
        <f t="shared" si="5"/>
        <v>1.5873015873015872</v>
      </c>
    </row>
    <row r="306" spans="1:14" x14ac:dyDescent="0.3">
      <c r="A306">
        <v>10028</v>
      </c>
      <c r="B306" t="str">
        <f>_xlfn.XLOOKUP(A306, Bookings!A:A, Bookings!B:B, "NONE")</f>
        <v>Andhra Pradesh</v>
      </c>
      <c r="C306" s="14">
        <v>44805</v>
      </c>
      <c r="D306" t="str">
        <v>c324f9b4</v>
      </c>
      <c r="E306">
        <v>2</v>
      </c>
      <c r="F306">
        <v>63</v>
      </c>
      <c r="H306">
        <v>10083</v>
      </c>
      <c r="I306" t="str">
        <v>Karnataka</v>
      </c>
      <c r="J306" s="14">
        <v>44593</v>
      </c>
      <c r="K306" t="str">
        <v>7fb18db3</v>
      </c>
      <c r="L306">
        <v>5</v>
      </c>
      <c r="M306">
        <v>21</v>
      </c>
      <c r="N306">
        <f t="shared" si="5"/>
        <v>23.809523809523807</v>
      </c>
    </row>
    <row r="307" spans="1:14" x14ac:dyDescent="0.3">
      <c r="A307">
        <v>10028</v>
      </c>
      <c r="B307" t="str">
        <f>_xlfn.XLOOKUP(A307, Bookings!A:A, Bookings!B:B, "NONE")</f>
        <v>Andhra Pradesh</v>
      </c>
      <c r="C307" s="14">
        <v>45323</v>
      </c>
      <c r="D307" t="str">
        <v>10101146</v>
      </c>
      <c r="E307">
        <v>0</v>
      </c>
      <c r="F307">
        <v>38</v>
      </c>
      <c r="H307">
        <v>10083</v>
      </c>
      <c r="I307" t="str">
        <v>Karnataka</v>
      </c>
      <c r="J307" s="14">
        <v>44774</v>
      </c>
      <c r="K307" t="str">
        <v>9544ce3b</v>
      </c>
      <c r="L307">
        <v>3</v>
      </c>
      <c r="M307">
        <v>96</v>
      </c>
      <c r="N307">
        <f t="shared" si="5"/>
        <v>3.125</v>
      </c>
    </row>
    <row r="308" spans="1:14" x14ac:dyDescent="0.3">
      <c r="A308">
        <v>10028</v>
      </c>
      <c r="B308" t="str">
        <f>_xlfn.XLOOKUP(A308, Bookings!A:A, Bookings!B:B, "NONE")</f>
        <v>Andhra Pradesh</v>
      </c>
      <c r="C308" s="14">
        <v>45597</v>
      </c>
      <c r="D308" t="str">
        <v>1187d074</v>
      </c>
      <c r="E308">
        <v>2</v>
      </c>
      <c r="F308">
        <v>94</v>
      </c>
      <c r="H308">
        <v>10084</v>
      </c>
      <c r="I308" t="str">
        <v>Andhra Pradesh</v>
      </c>
      <c r="J308" s="14">
        <v>44621</v>
      </c>
      <c r="K308" t="str">
        <v>6d98c117</v>
      </c>
      <c r="L308">
        <v>1</v>
      </c>
      <c r="M308">
        <v>53</v>
      </c>
      <c r="N308">
        <f t="shared" si="5"/>
        <v>1.8867924528301887</v>
      </c>
    </row>
    <row r="309" spans="1:14" x14ac:dyDescent="0.3">
      <c r="A309">
        <v>10028</v>
      </c>
      <c r="B309" t="str">
        <f>_xlfn.XLOOKUP(A309, Bookings!A:A, Bookings!B:B, "NONE")</f>
        <v>Andhra Pradesh</v>
      </c>
      <c r="C309" s="14">
        <v>45627</v>
      </c>
      <c r="D309" t="str">
        <v>566c44a8</v>
      </c>
      <c r="E309">
        <v>0</v>
      </c>
      <c r="F309">
        <v>26</v>
      </c>
      <c r="H309">
        <v>10084</v>
      </c>
      <c r="I309" t="str">
        <v>Andhra Pradesh</v>
      </c>
      <c r="J309" s="14">
        <v>44652</v>
      </c>
      <c r="K309" t="str">
        <v>c9f9dfdb</v>
      </c>
      <c r="L309">
        <v>0</v>
      </c>
      <c r="M309">
        <v>33</v>
      </c>
      <c r="N309">
        <f t="shared" si="5"/>
        <v>0</v>
      </c>
    </row>
    <row r="310" spans="1:14" x14ac:dyDescent="0.3">
      <c r="A310">
        <v>10028</v>
      </c>
      <c r="B310" t="str">
        <f>_xlfn.XLOOKUP(A310, Bookings!A:A, Bookings!B:B, "NONE")</f>
        <v>Andhra Pradesh</v>
      </c>
      <c r="C310" s="14">
        <v>45047</v>
      </c>
      <c r="D310" t="str">
        <v>b72e97f6</v>
      </c>
      <c r="E310">
        <v>2</v>
      </c>
      <c r="F310">
        <v>93</v>
      </c>
      <c r="H310">
        <v>10084</v>
      </c>
      <c r="I310" t="str">
        <v>Andhra Pradesh</v>
      </c>
      <c r="J310" s="14">
        <v>44621</v>
      </c>
      <c r="K310" t="str">
        <v>5c52d1ad</v>
      </c>
      <c r="L310">
        <v>1</v>
      </c>
      <c r="M310">
        <v>65</v>
      </c>
      <c r="N310">
        <f t="shared" si="5"/>
        <v>1.5384615384615385</v>
      </c>
    </row>
    <row r="311" spans="1:14" x14ac:dyDescent="0.3">
      <c r="A311">
        <v>10028</v>
      </c>
      <c r="B311" t="str">
        <f>_xlfn.XLOOKUP(A311, Bookings!A:A, Bookings!B:B, "NONE")</f>
        <v>Andhra Pradesh</v>
      </c>
      <c r="C311" s="14">
        <v>44713</v>
      </c>
      <c r="D311" t="str">
        <v>f1c74cb8</v>
      </c>
      <c r="E311">
        <v>1</v>
      </c>
      <c r="F311">
        <v>63</v>
      </c>
      <c r="H311">
        <v>10084</v>
      </c>
      <c r="I311" t="str">
        <v>Andhra Pradesh</v>
      </c>
      <c r="J311" s="14">
        <v>44774</v>
      </c>
      <c r="K311" t="str">
        <v>2e190b5a</v>
      </c>
      <c r="L311">
        <v>1</v>
      </c>
      <c r="M311">
        <v>100</v>
      </c>
      <c r="N311">
        <f t="shared" si="5"/>
        <v>1</v>
      </c>
    </row>
    <row r="312" spans="1:14" x14ac:dyDescent="0.3">
      <c r="A312">
        <v>10029</v>
      </c>
      <c r="B312" t="str">
        <f>_xlfn.XLOOKUP(A312, Bookings!A:A, Bookings!B:B, "NONE")</f>
        <v>Andhra Pradesh</v>
      </c>
      <c r="C312" s="14">
        <v>44682</v>
      </c>
      <c r="D312" t="str">
        <v>e9c2f251</v>
      </c>
      <c r="E312">
        <v>2</v>
      </c>
      <c r="F312">
        <v>97</v>
      </c>
      <c r="H312">
        <v>10084</v>
      </c>
      <c r="I312" t="str">
        <v>Andhra Pradesh</v>
      </c>
      <c r="J312" s="14">
        <v>44774</v>
      </c>
      <c r="K312" t="str">
        <v>586db896</v>
      </c>
      <c r="L312">
        <v>0</v>
      </c>
      <c r="M312">
        <v>33</v>
      </c>
      <c r="N312">
        <f t="shared" si="5"/>
        <v>0</v>
      </c>
    </row>
    <row r="313" spans="1:14" x14ac:dyDescent="0.3">
      <c r="A313">
        <v>10029</v>
      </c>
      <c r="B313" t="str">
        <f>_xlfn.XLOOKUP(A313, Bookings!A:A, Bookings!B:B, "NONE")</f>
        <v>Andhra Pradesh</v>
      </c>
      <c r="C313" s="14">
        <v>45292</v>
      </c>
      <c r="D313" t="str">
        <v>af4e0c6c</v>
      </c>
      <c r="E313">
        <v>3</v>
      </c>
      <c r="F313">
        <v>29</v>
      </c>
      <c r="H313">
        <v>10084</v>
      </c>
      <c r="I313" t="str">
        <v>Andhra Pradesh</v>
      </c>
      <c r="J313" s="14">
        <v>44866</v>
      </c>
      <c r="K313" t="str">
        <v>e9c2f251</v>
      </c>
      <c r="L313">
        <v>1</v>
      </c>
      <c r="M313">
        <v>77</v>
      </c>
      <c r="N313">
        <f t="shared" si="5"/>
        <v>1.2987012987012987</v>
      </c>
    </row>
    <row r="314" spans="1:14" x14ac:dyDescent="0.3">
      <c r="A314">
        <v>10029</v>
      </c>
      <c r="B314" t="str">
        <f>_xlfn.XLOOKUP(A314, Bookings!A:A, Bookings!B:B, "NONE")</f>
        <v>Andhra Pradesh</v>
      </c>
      <c r="C314" s="14">
        <v>44805</v>
      </c>
      <c r="D314" t="str">
        <v>3abe3a47</v>
      </c>
      <c r="E314">
        <v>3</v>
      </c>
      <c r="F314">
        <v>28</v>
      </c>
      <c r="H314">
        <v>10084</v>
      </c>
      <c r="I314" t="str">
        <v>Andhra Pradesh</v>
      </c>
      <c r="J314" s="14">
        <v>44896</v>
      </c>
      <c r="K314" t="str">
        <v>2560b2d1</v>
      </c>
      <c r="L314">
        <v>0</v>
      </c>
      <c r="M314">
        <v>96</v>
      </c>
      <c r="N314">
        <f t="shared" si="5"/>
        <v>0</v>
      </c>
    </row>
    <row r="315" spans="1:14" x14ac:dyDescent="0.3">
      <c r="A315">
        <v>10029</v>
      </c>
      <c r="B315" t="str">
        <f>_xlfn.XLOOKUP(A315, Bookings!A:A, Bookings!B:B, "NONE")</f>
        <v>Andhra Pradesh</v>
      </c>
      <c r="C315" s="14">
        <v>45170</v>
      </c>
      <c r="D315" t="str">
        <v>2fa395f5</v>
      </c>
      <c r="E315">
        <v>1</v>
      </c>
      <c r="F315">
        <v>90</v>
      </c>
      <c r="H315">
        <v>10084</v>
      </c>
      <c r="I315" t="str">
        <v>Andhra Pradesh</v>
      </c>
      <c r="J315" s="14">
        <v>44743</v>
      </c>
      <c r="K315" t="str">
        <v>0cbc4720</v>
      </c>
      <c r="L315">
        <v>1</v>
      </c>
      <c r="M315">
        <v>60</v>
      </c>
      <c r="N315">
        <f t="shared" si="5"/>
        <v>1.6666666666666667</v>
      </c>
    </row>
    <row r="316" spans="1:14" x14ac:dyDescent="0.3">
      <c r="A316">
        <v>10029</v>
      </c>
      <c r="B316" t="str">
        <f>_xlfn.XLOOKUP(A316, Bookings!A:A, Bookings!B:B, "NONE")</f>
        <v>Andhra Pradesh</v>
      </c>
      <c r="C316" s="14">
        <v>44896</v>
      </c>
      <c r="D316" t="str">
        <v>0be1e40e</v>
      </c>
      <c r="E316">
        <v>0</v>
      </c>
      <c r="F316">
        <v>45</v>
      </c>
      <c r="H316">
        <v>10085</v>
      </c>
      <c r="I316" t="str">
        <v>Kerala</v>
      </c>
      <c r="J316" s="14">
        <v>44621</v>
      </c>
      <c r="K316" t="str">
        <v>982b8061</v>
      </c>
      <c r="L316">
        <v>1</v>
      </c>
      <c r="M316">
        <v>16</v>
      </c>
      <c r="N316">
        <f t="shared" si="5"/>
        <v>6.25</v>
      </c>
    </row>
    <row r="317" spans="1:14" x14ac:dyDescent="0.3">
      <c r="A317">
        <v>10029</v>
      </c>
      <c r="B317" t="str">
        <f>_xlfn.XLOOKUP(A317, Bookings!A:A, Bookings!B:B, "NONE")</f>
        <v>Andhra Pradesh</v>
      </c>
      <c r="C317" s="14">
        <v>44958</v>
      </c>
      <c r="D317" t="str">
        <v>18f2ed16</v>
      </c>
      <c r="E317">
        <v>1</v>
      </c>
      <c r="F317">
        <v>21</v>
      </c>
      <c r="H317">
        <v>10085</v>
      </c>
      <c r="I317" t="str">
        <v>Kerala</v>
      </c>
      <c r="J317" s="14">
        <v>44593</v>
      </c>
      <c r="K317" t="str">
        <v>18110fb2</v>
      </c>
      <c r="L317">
        <v>1</v>
      </c>
      <c r="M317">
        <v>46</v>
      </c>
      <c r="N317">
        <f t="shared" si="5"/>
        <v>2.1739130434782608</v>
      </c>
    </row>
    <row r="318" spans="1:14" x14ac:dyDescent="0.3">
      <c r="A318">
        <v>10029</v>
      </c>
      <c r="B318" t="str">
        <f>_xlfn.XLOOKUP(A318, Bookings!A:A, Bookings!B:B, "NONE")</f>
        <v>Andhra Pradesh</v>
      </c>
      <c r="C318" s="14">
        <v>44805</v>
      </c>
      <c r="D318" t="str">
        <v>e2949854</v>
      </c>
      <c r="E318">
        <v>3</v>
      </c>
      <c r="F318">
        <v>71</v>
      </c>
      <c r="H318">
        <v>10085</v>
      </c>
      <c r="I318" t="str">
        <v>Kerala</v>
      </c>
      <c r="J318" s="14">
        <v>44835</v>
      </c>
      <c r="K318" t="str">
        <v>7fb18db3</v>
      </c>
      <c r="L318">
        <v>3</v>
      </c>
      <c r="M318">
        <v>49</v>
      </c>
      <c r="N318">
        <f t="shared" si="5"/>
        <v>6.1224489795918364</v>
      </c>
    </row>
    <row r="319" spans="1:14" x14ac:dyDescent="0.3">
      <c r="A319">
        <v>10029</v>
      </c>
      <c r="B319" t="str">
        <f>_xlfn.XLOOKUP(A319, Bookings!A:A, Bookings!B:B, "NONE")</f>
        <v>Andhra Pradesh</v>
      </c>
      <c r="C319" s="14">
        <v>45292</v>
      </c>
      <c r="D319" t="str">
        <v>fc3255a1</v>
      </c>
      <c r="E319">
        <v>0</v>
      </c>
      <c r="F319">
        <v>11</v>
      </c>
      <c r="H319">
        <v>10085</v>
      </c>
      <c r="I319" t="str">
        <v>Kerala</v>
      </c>
      <c r="J319" s="14">
        <v>44805</v>
      </c>
      <c r="K319" t="str">
        <v>b142e834</v>
      </c>
      <c r="L319">
        <v>1</v>
      </c>
      <c r="M319">
        <v>72</v>
      </c>
      <c r="N319">
        <f t="shared" si="5"/>
        <v>1.3888888888888888</v>
      </c>
    </row>
    <row r="320" spans="1:14" x14ac:dyDescent="0.3">
      <c r="A320">
        <v>10029</v>
      </c>
      <c r="B320" t="str">
        <f>_xlfn.XLOOKUP(A320, Bookings!A:A, Bookings!B:B, "NONE")</f>
        <v>Andhra Pradesh</v>
      </c>
      <c r="C320" s="14">
        <v>45170</v>
      </c>
      <c r="D320" t="str">
        <v>b06fbc58</v>
      </c>
      <c r="E320">
        <v>0</v>
      </c>
      <c r="F320">
        <v>90</v>
      </c>
      <c r="H320">
        <v>10086</v>
      </c>
      <c r="I320" t="str">
        <v>Karnataka</v>
      </c>
      <c r="J320" s="14">
        <v>44652</v>
      </c>
      <c r="K320" t="str">
        <v>fe99e0ba</v>
      </c>
      <c r="L320">
        <v>0</v>
      </c>
      <c r="M320">
        <v>75</v>
      </c>
      <c r="N320">
        <f t="shared" si="5"/>
        <v>0</v>
      </c>
    </row>
    <row r="321" spans="1:14" x14ac:dyDescent="0.3">
      <c r="A321">
        <v>10029</v>
      </c>
      <c r="B321" t="str">
        <f>_xlfn.XLOOKUP(A321, Bookings!A:A, Bookings!B:B, "NONE")</f>
        <v>Andhra Pradesh</v>
      </c>
      <c r="C321" s="14">
        <v>45017</v>
      </c>
      <c r="D321" t="str">
        <v>c9f9dfdb</v>
      </c>
      <c r="E321">
        <v>2</v>
      </c>
      <c r="F321">
        <v>23</v>
      </c>
      <c r="H321">
        <v>10086</v>
      </c>
      <c r="I321" t="str">
        <v>Karnataka</v>
      </c>
      <c r="J321" s="14">
        <v>44774</v>
      </c>
      <c r="K321" t="str">
        <v>2560b2d1</v>
      </c>
      <c r="L321">
        <v>2</v>
      </c>
      <c r="M321">
        <v>66</v>
      </c>
      <c r="N321">
        <f t="shared" si="5"/>
        <v>3.0303030303030303</v>
      </c>
    </row>
    <row r="322" spans="1:14" x14ac:dyDescent="0.3">
      <c r="A322">
        <v>10030</v>
      </c>
      <c r="B322" t="str">
        <f>_xlfn.XLOOKUP(A322, Bookings!A:A, Bookings!B:B, "NONE")</f>
        <v>Tamil Nadu</v>
      </c>
      <c r="C322" s="14">
        <v>45566</v>
      </c>
      <c r="D322" t="str">
        <v>6d9b457c</v>
      </c>
      <c r="E322">
        <v>1</v>
      </c>
      <c r="F322">
        <v>72</v>
      </c>
      <c r="H322">
        <v>10087</v>
      </c>
      <c r="I322" t="str">
        <v>Kerala</v>
      </c>
      <c r="J322" s="14">
        <v>44743</v>
      </c>
      <c r="K322" t="str">
        <v>e2949854</v>
      </c>
      <c r="L322">
        <v>3</v>
      </c>
      <c r="M322">
        <v>14</v>
      </c>
      <c r="N322">
        <f t="shared" si="5"/>
        <v>21.428571428571427</v>
      </c>
    </row>
    <row r="323" spans="1:14" x14ac:dyDescent="0.3">
      <c r="A323">
        <v>10030</v>
      </c>
      <c r="B323" t="str">
        <f>_xlfn.XLOOKUP(A323, Bookings!A:A, Bookings!B:B, "NONE")</f>
        <v>Tamil Nadu</v>
      </c>
      <c r="C323" s="14">
        <v>45231</v>
      </c>
      <c r="D323" t="str">
        <v>e0abb092</v>
      </c>
      <c r="E323">
        <v>1</v>
      </c>
      <c r="F323">
        <v>39</v>
      </c>
      <c r="H323">
        <v>10087</v>
      </c>
      <c r="I323" t="str">
        <v>Kerala</v>
      </c>
      <c r="J323" s="14">
        <v>44774</v>
      </c>
      <c r="K323" t="str">
        <v>9544ce3b</v>
      </c>
      <c r="L323">
        <v>5</v>
      </c>
      <c r="M323">
        <v>67</v>
      </c>
      <c r="N323">
        <f t="shared" ref="N323:N386" si="6">(L323/M323)*100</f>
        <v>7.4626865671641784</v>
      </c>
    </row>
    <row r="324" spans="1:14" x14ac:dyDescent="0.3">
      <c r="A324">
        <v>10030</v>
      </c>
      <c r="B324" t="str">
        <f>_xlfn.XLOOKUP(A324, Bookings!A:A, Bookings!B:B, "NONE")</f>
        <v>Tamil Nadu</v>
      </c>
      <c r="C324" s="14">
        <v>44986</v>
      </c>
      <c r="D324" t="str">
        <v>c5c4fdf9</v>
      </c>
      <c r="E324">
        <v>2</v>
      </c>
      <c r="F324">
        <v>85</v>
      </c>
      <c r="H324">
        <v>10087</v>
      </c>
      <c r="I324" t="str">
        <v>Kerala</v>
      </c>
      <c r="J324" s="14">
        <v>44713</v>
      </c>
      <c r="K324" t="str">
        <v>fc3255a1</v>
      </c>
      <c r="L324">
        <v>0</v>
      </c>
      <c r="M324">
        <v>30</v>
      </c>
      <c r="N324">
        <f t="shared" si="6"/>
        <v>0</v>
      </c>
    </row>
    <row r="325" spans="1:14" x14ac:dyDescent="0.3">
      <c r="A325">
        <v>10030</v>
      </c>
      <c r="B325" t="str">
        <f>_xlfn.XLOOKUP(A325, Bookings!A:A, Bookings!B:B, "NONE")</f>
        <v>Tamil Nadu</v>
      </c>
      <c r="C325" s="14">
        <v>45536</v>
      </c>
      <c r="D325" t="str">
        <v>607da286</v>
      </c>
      <c r="E325">
        <v>1</v>
      </c>
      <c r="F325">
        <v>58</v>
      </c>
      <c r="H325">
        <v>10088</v>
      </c>
      <c r="I325" t="str">
        <v>Tamil Nadu</v>
      </c>
      <c r="J325" s="14">
        <v>44743</v>
      </c>
      <c r="K325" t="str">
        <v>6d9b457c</v>
      </c>
      <c r="L325">
        <v>0</v>
      </c>
      <c r="M325">
        <v>31</v>
      </c>
      <c r="N325">
        <f t="shared" si="6"/>
        <v>0</v>
      </c>
    </row>
    <row r="326" spans="1:14" x14ac:dyDescent="0.3">
      <c r="A326">
        <v>10030</v>
      </c>
      <c r="B326" t="str">
        <f>_xlfn.XLOOKUP(A326, Bookings!A:A, Bookings!B:B, "NONE")</f>
        <v>Tamil Nadu</v>
      </c>
      <c r="C326" s="14">
        <v>45047</v>
      </c>
      <c r="D326" t="str">
        <v>53dcee70</v>
      </c>
      <c r="E326">
        <v>0</v>
      </c>
      <c r="F326">
        <v>94</v>
      </c>
      <c r="H326">
        <v>10088</v>
      </c>
      <c r="I326" t="str">
        <v>Tamil Nadu</v>
      </c>
      <c r="J326" s="14">
        <v>44774</v>
      </c>
      <c r="K326" t="str">
        <v>7495495f</v>
      </c>
      <c r="L326">
        <v>1</v>
      </c>
      <c r="M326">
        <v>100</v>
      </c>
      <c r="N326">
        <f t="shared" si="6"/>
        <v>1</v>
      </c>
    </row>
    <row r="327" spans="1:14" x14ac:dyDescent="0.3">
      <c r="A327">
        <v>10030</v>
      </c>
      <c r="B327" t="str">
        <f>_xlfn.XLOOKUP(A327, Bookings!A:A, Bookings!B:B, "NONE")</f>
        <v>Tamil Nadu</v>
      </c>
      <c r="C327" s="14">
        <v>44743</v>
      </c>
      <c r="D327" t="str">
        <v>e24dee1d</v>
      </c>
      <c r="E327">
        <v>0</v>
      </c>
      <c r="F327">
        <v>66</v>
      </c>
      <c r="H327">
        <v>10089</v>
      </c>
      <c r="I327" t="str">
        <v>Karnataka</v>
      </c>
      <c r="J327" s="14">
        <v>44621</v>
      </c>
      <c r="K327" t="str">
        <v>b142e834</v>
      </c>
      <c r="L327">
        <v>0</v>
      </c>
      <c r="M327">
        <v>63</v>
      </c>
      <c r="N327">
        <f t="shared" si="6"/>
        <v>0</v>
      </c>
    </row>
    <row r="328" spans="1:14" x14ac:dyDescent="0.3">
      <c r="A328">
        <v>10030</v>
      </c>
      <c r="B328" t="str">
        <f>_xlfn.XLOOKUP(A328, Bookings!A:A, Bookings!B:B, "NONE")</f>
        <v>Tamil Nadu</v>
      </c>
      <c r="C328" s="14">
        <v>45292</v>
      </c>
      <c r="D328" t="str">
        <v>2e190b5a</v>
      </c>
      <c r="E328">
        <v>2</v>
      </c>
      <c r="F328">
        <v>99</v>
      </c>
      <c r="H328">
        <v>10090</v>
      </c>
      <c r="I328" t="str">
        <v>Andhra Pradesh</v>
      </c>
      <c r="J328" s="14">
        <v>44774</v>
      </c>
      <c r="K328" t="str">
        <v>5833d4f3</v>
      </c>
      <c r="L328">
        <v>0</v>
      </c>
      <c r="M328">
        <v>53</v>
      </c>
      <c r="N328">
        <f t="shared" si="6"/>
        <v>0</v>
      </c>
    </row>
    <row r="329" spans="1:14" x14ac:dyDescent="0.3">
      <c r="A329">
        <v>10030</v>
      </c>
      <c r="B329" t="str">
        <f>_xlfn.XLOOKUP(A329, Bookings!A:A, Bookings!B:B, "NONE")</f>
        <v>Tamil Nadu</v>
      </c>
      <c r="C329" s="14">
        <v>44835</v>
      </c>
      <c r="D329" t="str">
        <v>2fa395f5</v>
      </c>
      <c r="E329">
        <v>1</v>
      </c>
      <c r="F329">
        <v>94</v>
      </c>
      <c r="H329">
        <v>10090</v>
      </c>
      <c r="I329" t="str">
        <v>Andhra Pradesh</v>
      </c>
      <c r="J329" s="14">
        <v>44713</v>
      </c>
      <c r="K329" t="str">
        <v>459528e0</v>
      </c>
      <c r="L329">
        <v>1</v>
      </c>
      <c r="M329">
        <v>70</v>
      </c>
      <c r="N329">
        <f t="shared" si="6"/>
        <v>1.4285714285714286</v>
      </c>
    </row>
    <row r="330" spans="1:14" x14ac:dyDescent="0.3">
      <c r="A330">
        <v>10030</v>
      </c>
      <c r="B330" t="str">
        <f>_xlfn.XLOOKUP(A330, Bookings!A:A, Bookings!B:B, "NONE")</f>
        <v>Tamil Nadu</v>
      </c>
      <c r="C330" s="14">
        <v>44743</v>
      </c>
      <c r="D330" t="str">
        <v>b142e834</v>
      </c>
      <c r="E330">
        <v>1</v>
      </c>
      <c r="F330">
        <v>23</v>
      </c>
      <c r="H330">
        <v>10091</v>
      </c>
      <c r="I330" t="str">
        <v>Kerala</v>
      </c>
      <c r="J330" s="14">
        <v>44774</v>
      </c>
      <c r="K330" t="str">
        <v>420e1019</v>
      </c>
      <c r="L330">
        <v>2</v>
      </c>
      <c r="M330">
        <v>76</v>
      </c>
      <c r="N330">
        <f t="shared" si="6"/>
        <v>2.6315789473684208</v>
      </c>
    </row>
    <row r="331" spans="1:14" x14ac:dyDescent="0.3">
      <c r="A331">
        <v>10030</v>
      </c>
      <c r="B331" t="str">
        <f>_xlfn.XLOOKUP(A331, Bookings!A:A, Bookings!B:B, "NONE")</f>
        <v>Tamil Nadu</v>
      </c>
      <c r="C331" s="14">
        <v>45536</v>
      </c>
      <c r="D331" t="str">
        <v>8ce0be18</v>
      </c>
      <c r="E331">
        <v>0</v>
      </c>
      <c r="F331">
        <v>73</v>
      </c>
      <c r="H331">
        <v>10091</v>
      </c>
      <c r="I331" t="str">
        <v>Kerala</v>
      </c>
      <c r="J331" s="14">
        <v>44835</v>
      </c>
      <c r="K331" t="str">
        <v>18f2ed16</v>
      </c>
      <c r="L331">
        <v>2</v>
      </c>
      <c r="M331">
        <v>48</v>
      </c>
      <c r="N331">
        <f t="shared" si="6"/>
        <v>4.1666666666666661</v>
      </c>
    </row>
    <row r="332" spans="1:14" x14ac:dyDescent="0.3">
      <c r="A332">
        <v>10030</v>
      </c>
      <c r="B332" t="str">
        <f>_xlfn.XLOOKUP(A332, Bookings!A:A, Bookings!B:B, "NONE")</f>
        <v>Tamil Nadu</v>
      </c>
      <c r="C332" s="14">
        <v>44927</v>
      </c>
      <c r="D332" t="str">
        <v>74c9ff93</v>
      </c>
      <c r="E332">
        <v>1</v>
      </c>
      <c r="F332">
        <v>100</v>
      </c>
      <c r="H332">
        <v>10091</v>
      </c>
      <c r="I332" t="str">
        <v>Kerala</v>
      </c>
      <c r="J332" s="14">
        <v>44713</v>
      </c>
      <c r="K332" t="str">
        <v>6cec19a5</v>
      </c>
      <c r="L332">
        <v>1</v>
      </c>
      <c r="M332">
        <v>53</v>
      </c>
      <c r="N332">
        <f t="shared" si="6"/>
        <v>1.8867924528301887</v>
      </c>
    </row>
    <row r="333" spans="1:14" x14ac:dyDescent="0.3">
      <c r="A333">
        <v>10031</v>
      </c>
      <c r="B333" t="str">
        <f>_xlfn.XLOOKUP(A333, Bookings!A:A, Bookings!B:B, "NONE")</f>
        <v>Andhra Pradesh</v>
      </c>
      <c r="C333" s="14">
        <v>44562</v>
      </c>
      <c r="D333" t="str">
        <v>2fa395f5</v>
      </c>
      <c r="E333">
        <v>1</v>
      </c>
      <c r="F333">
        <v>21</v>
      </c>
      <c r="H333">
        <v>10091</v>
      </c>
      <c r="I333" t="str">
        <v>Kerala</v>
      </c>
      <c r="J333" s="14">
        <v>44866</v>
      </c>
      <c r="K333" t="str">
        <v>e9c2f251</v>
      </c>
      <c r="L333">
        <v>5</v>
      </c>
      <c r="M333">
        <v>49</v>
      </c>
      <c r="N333">
        <f t="shared" si="6"/>
        <v>10.204081632653061</v>
      </c>
    </row>
    <row r="334" spans="1:14" x14ac:dyDescent="0.3">
      <c r="A334">
        <v>10031</v>
      </c>
      <c r="B334" t="str">
        <f>_xlfn.XLOOKUP(A334, Bookings!A:A, Bookings!B:B, "NONE")</f>
        <v>Andhra Pradesh</v>
      </c>
      <c r="C334" s="14">
        <v>45536</v>
      </c>
      <c r="D334" t="str">
        <v>6cec19a5</v>
      </c>
      <c r="E334">
        <v>1</v>
      </c>
      <c r="F334">
        <v>68</v>
      </c>
      <c r="H334">
        <v>10092</v>
      </c>
      <c r="I334" t="str">
        <v>Karnataka</v>
      </c>
      <c r="J334" s="14">
        <v>44713</v>
      </c>
      <c r="K334" t="str">
        <v>f82d44ce</v>
      </c>
      <c r="L334">
        <v>3</v>
      </c>
      <c r="M334">
        <v>17</v>
      </c>
      <c r="N334">
        <f t="shared" si="6"/>
        <v>17.647058823529413</v>
      </c>
    </row>
    <row r="335" spans="1:14" x14ac:dyDescent="0.3">
      <c r="A335">
        <v>10031</v>
      </c>
      <c r="B335" t="str">
        <f>_xlfn.XLOOKUP(A335, Bookings!A:A, Bookings!B:B, "NONE")</f>
        <v>Andhra Pradesh</v>
      </c>
      <c r="C335" s="14">
        <v>45108</v>
      </c>
      <c r="D335" t="str">
        <v>e24dee1d</v>
      </c>
      <c r="E335">
        <v>0</v>
      </c>
      <c r="F335">
        <v>32</v>
      </c>
      <c r="H335">
        <v>10092</v>
      </c>
      <c r="I335" t="str">
        <v>Karnataka</v>
      </c>
      <c r="J335" s="14">
        <v>44743</v>
      </c>
      <c r="K335" t="str">
        <v>6fc6d737</v>
      </c>
      <c r="L335">
        <v>1</v>
      </c>
      <c r="M335">
        <v>43</v>
      </c>
      <c r="N335">
        <f t="shared" si="6"/>
        <v>2.3255813953488373</v>
      </c>
    </row>
    <row r="336" spans="1:14" x14ac:dyDescent="0.3">
      <c r="A336">
        <v>10031</v>
      </c>
      <c r="B336" t="str">
        <f>_xlfn.XLOOKUP(A336, Bookings!A:A, Bookings!B:B, "NONE")</f>
        <v>Andhra Pradesh</v>
      </c>
      <c r="C336" s="14">
        <v>44621</v>
      </c>
      <c r="D336" t="str">
        <v>d6e6f4af</v>
      </c>
      <c r="E336">
        <v>2</v>
      </c>
      <c r="F336">
        <v>24</v>
      </c>
      <c r="H336">
        <v>10093</v>
      </c>
      <c r="I336" t="str">
        <v>Karnataka</v>
      </c>
      <c r="J336" s="14">
        <v>44866</v>
      </c>
      <c r="K336" t="str">
        <v>e9c2f251</v>
      </c>
      <c r="L336">
        <v>0</v>
      </c>
      <c r="M336">
        <v>21</v>
      </c>
      <c r="N336">
        <f t="shared" si="6"/>
        <v>0</v>
      </c>
    </row>
    <row r="337" spans="1:14" x14ac:dyDescent="0.3">
      <c r="A337">
        <v>10031</v>
      </c>
      <c r="B337" t="str">
        <f>_xlfn.XLOOKUP(A337, Bookings!A:A, Bookings!B:B, "NONE")</f>
        <v>Andhra Pradesh</v>
      </c>
      <c r="C337" s="14">
        <v>44743</v>
      </c>
      <c r="D337" t="str">
        <v>921da29a</v>
      </c>
      <c r="E337">
        <v>0</v>
      </c>
      <c r="F337">
        <v>52</v>
      </c>
      <c r="H337">
        <v>10093</v>
      </c>
      <c r="I337" t="str">
        <v>Karnataka</v>
      </c>
      <c r="J337" s="14">
        <v>44805</v>
      </c>
      <c r="K337" t="str">
        <v>5b93d799</v>
      </c>
      <c r="L337">
        <v>3</v>
      </c>
      <c r="M337">
        <v>11</v>
      </c>
      <c r="N337">
        <f t="shared" si="6"/>
        <v>27.27272727272727</v>
      </c>
    </row>
    <row r="338" spans="1:14" x14ac:dyDescent="0.3">
      <c r="A338">
        <v>10031</v>
      </c>
      <c r="B338" t="str">
        <f>_xlfn.XLOOKUP(A338, Bookings!A:A, Bookings!B:B, "NONE")</f>
        <v>Andhra Pradesh</v>
      </c>
      <c r="C338" s="14">
        <v>45231</v>
      </c>
      <c r="D338" t="str">
        <v>6fc6d737</v>
      </c>
      <c r="E338">
        <v>2</v>
      </c>
      <c r="F338">
        <v>21</v>
      </c>
      <c r="H338">
        <v>10093</v>
      </c>
      <c r="I338" t="str">
        <v>Karnataka</v>
      </c>
      <c r="J338" s="14">
        <v>44896</v>
      </c>
      <c r="K338" t="str">
        <v>0cbc4720</v>
      </c>
      <c r="L338">
        <v>5</v>
      </c>
      <c r="M338">
        <v>72</v>
      </c>
      <c r="N338">
        <f t="shared" si="6"/>
        <v>6.9444444444444446</v>
      </c>
    </row>
    <row r="339" spans="1:14" x14ac:dyDescent="0.3">
      <c r="A339">
        <v>10031</v>
      </c>
      <c r="B339" t="str">
        <f>_xlfn.XLOOKUP(A339, Bookings!A:A, Bookings!B:B, "NONE")</f>
        <v>Andhra Pradesh</v>
      </c>
      <c r="C339" s="14">
        <v>45261</v>
      </c>
      <c r="D339" t="str">
        <v>b9f74c1c</v>
      </c>
      <c r="E339">
        <v>0</v>
      </c>
      <c r="F339">
        <v>61</v>
      </c>
      <c r="H339">
        <v>10093</v>
      </c>
      <c r="I339" t="str">
        <v>Karnataka</v>
      </c>
      <c r="J339" s="14">
        <v>44896</v>
      </c>
      <c r="K339" t="str">
        <v>c741736d</v>
      </c>
      <c r="L339">
        <v>1</v>
      </c>
      <c r="M339">
        <v>34</v>
      </c>
      <c r="N339">
        <f t="shared" si="6"/>
        <v>2.9411764705882351</v>
      </c>
    </row>
    <row r="340" spans="1:14" x14ac:dyDescent="0.3">
      <c r="A340">
        <v>10031</v>
      </c>
      <c r="B340" t="str">
        <f>_xlfn.XLOOKUP(A340, Bookings!A:A, Bookings!B:B, "NONE")</f>
        <v>Andhra Pradesh</v>
      </c>
      <c r="C340" s="14">
        <v>45444</v>
      </c>
      <c r="D340" t="str">
        <v>b49e8b74</v>
      </c>
      <c r="E340">
        <v>3</v>
      </c>
      <c r="F340">
        <v>93</v>
      </c>
      <c r="H340">
        <v>10094</v>
      </c>
      <c r="I340" t="str">
        <v>Karnataka</v>
      </c>
      <c r="J340" s="14">
        <v>44896</v>
      </c>
      <c r="K340" t="str">
        <v>2888a95e</v>
      </c>
      <c r="L340">
        <v>1</v>
      </c>
      <c r="M340">
        <v>26</v>
      </c>
      <c r="N340">
        <f t="shared" si="6"/>
        <v>3.8461538461538463</v>
      </c>
    </row>
    <row r="341" spans="1:14" x14ac:dyDescent="0.3">
      <c r="A341">
        <v>10031</v>
      </c>
      <c r="B341" t="str">
        <f>_xlfn.XLOOKUP(A341, Bookings!A:A, Bookings!B:B, "NONE")</f>
        <v>Andhra Pradesh</v>
      </c>
      <c r="C341" s="14">
        <v>44866</v>
      </c>
      <c r="D341" t="str">
        <v>8ab4abc6</v>
      </c>
      <c r="E341">
        <v>2</v>
      </c>
      <c r="F341">
        <v>17</v>
      </c>
      <c r="H341">
        <v>10094</v>
      </c>
      <c r="I341" t="str">
        <v>Karnataka</v>
      </c>
      <c r="J341" s="14">
        <v>44593</v>
      </c>
      <c r="K341" t="str">
        <v>577b4107</v>
      </c>
      <c r="L341">
        <v>2</v>
      </c>
      <c r="M341">
        <v>81</v>
      </c>
      <c r="N341">
        <f t="shared" si="6"/>
        <v>2.4691358024691357</v>
      </c>
    </row>
    <row r="342" spans="1:14" x14ac:dyDescent="0.3">
      <c r="A342">
        <v>10031</v>
      </c>
      <c r="B342" t="str">
        <f>_xlfn.XLOOKUP(A342, Bookings!A:A, Bookings!B:B, "NONE")</f>
        <v>Andhra Pradesh</v>
      </c>
      <c r="C342" s="14">
        <v>44866</v>
      </c>
      <c r="D342" t="str">
        <v>40fb817f</v>
      </c>
      <c r="E342">
        <v>4</v>
      </c>
      <c r="F342">
        <v>82</v>
      </c>
      <c r="H342">
        <v>10094</v>
      </c>
      <c r="I342" t="str">
        <v>Karnataka</v>
      </c>
      <c r="J342" s="14">
        <v>44593</v>
      </c>
      <c r="K342" t="str">
        <v>7495495f</v>
      </c>
      <c r="L342">
        <v>1</v>
      </c>
      <c r="M342">
        <v>70</v>
      </c>
      <c r="N342">
        <f t="shared" si="6"/>
        <v>1.4285714285714286</v>
      </c>
    </row>
    <row r="343" spans="1:14" x14ac:dyDescent="0.3">
      <c r="A343">
        <v>10031</v>
      </c>
      <c r="B343" t="str">
        <f>_xlfn.XLOOKUP(A343, Bookings!A:A, Bookings!B:B, "NONE")</f>
        <v>Andhra Pradesh</v>
      </c>
      <c r="C343" s="14">
        <v>45413</v>
      </c>
      <c r="D343" t="str">
        <v>c741736d</v>
      </c>
      <c r="E343">
        <v>3</v>
      </c>
      <c r="F343">
        <v>88</v>
      </c>
      <c r="H343">
        <v>10095</v>
      </c>
      <c r="I343" t="str">
        <v>Kerala</v>
      </c>
      <c r="J343" s="14">
        <v>44805</v>
      </c>
      <c r="K343" t="str">
        <v>7495495f</v>
      </c>
      <c r="L343">
        <v>0</v>
      </c>
      <c r="M343">
        <v>88</v>
      </c>
      <c r="N343">
        <f t="shared" si="6"/>
        <v>0</v>
      </c>
    </row>
    <row r="344" spans="1:14" x14ac:dyDescent="0.3">
      <c r="A344">
        <v>10032</v>
      </c>
      <c r="B344" t="str">
        <f>_xlfn.XLOOKUP(A344, Bookings!A:A, Bookings!B:B, "NONE")</f>
        <v>Karnataka</v>
      </c>
      <c r="C344" s="14">
        <v>44774</v>
      </c>
      <c r="D344" t="str">
        <v>b72e97f6</v>
      </c>
      <c r="E344">
        <v>0</v>
      </c>
      <c r="F344">
        <v>43</v>
      </c>
      <c r="H344">
        <v>10095</v>
      </c>
      <c r="I344" t="str">
        <v>Kerala</v>
      </c>
      <c r="J344" s="14">
        <v>44562</v>
      </c>
      <c r="K344" t="str">
        <v>b9f74c1c</v>
      </c>
      <c r="L344">
        <v>3</v>
      </c>
      <c r="M344">
        <v>89</v>
      </c>
      <c r="N344">
        <f t="shared" si="6"/>
        <v>3.3707865168539324</v>
      </c>
    </row>
    <row r="345" spans="1:14" x14ac:dyDescent="0.3">
      <c r="A345">
        <v>10032</v>
      </c>
      <c r="B345" t="str">
        <f>_xlfn.XLOOKUP(A345, Bookings!A:A, Bookings!B:B, "NONE")</f>
        <v>Karnataka</v>
      </c>
      <c r="C345" s="14">
        <v>45170</v>
      </c>
      <c r="D345" t="str">
        <v>8ce0be18</v>
      </c>
      <c r="E345">
        <v>5</v>
      </c>
      <c r="F345">
        <v>82</v>
      </c>
      <c r="H345">
        <v>10095</v>
      </c>
      <c r="I345" t="str">
        <v>Kerala</v>
      </c>
      <c r="J345" s="14">
        <v>44743</v>
      </c>
      <c r="K345" t="str">
        <v>53dcee70</v>
      </c>
      <c r="L345">
        <v>1</v>
      </c>
      <c r="M345">
        <v>85</v>
      </c>
      <c r="N345">
        <f t="shared" si="6"/>
        <v>1.1764705882352942</v>
      </c>
    </row>
    <row r="346" spans="1:14" x14ac:dyDescent="0.3">
      <c r="A346">
        <v>10032</v>
      </c>
      <c r="B346" t="str">
        <f>_xlfn.XLOOKUP(A346, Bookings!A:A, Bookings!B:B, "NONE")</f>
        <v>Karnataka</v>
      </c>
      <c r="C346" s="14">
        <v>44986</v>
      </c>
      <c r="D346" t="str">
        <v>2560b2d1</v>
      </c>
      <c r="E346">
        <v>4</v>
      </c>
      <c r="F346">
        <v>22</v>
      </c>
      <c r="H346">
        <v>10096</v>
      </c>
      <c r="I346" t="str">
        <v>Karnataka</v>
      </c>
      <c r="J346" s="14">
        <v>44805</v>
      </c>
      <c r="K346" t="str">
        <v>982b8061</v>
      </c>
      <c r="L346">
        <v>2</v>
      </c>
      <c r="M346">
        <v>71</v>
      </c>
      <c r="N346">
        <f t="shared" si="6"/>
        <v>2.8169014084507045</v>
      </c>
    </row>
    <row r="347" spans="1:14" x14ac:dyDescent="0.3">
      <c r="A347">
        <v>10032</v>
      </c>
      <c r="B347" t="str">
        <f>_xlfn.XLOOKUP(A347, Bookings!A:A, Bookings!B:B, "NONE")</f>
        <v>Karnataka</v>
      </c>
      <c r="C347" s="14">
        <v>45383</v>
      </c>
      <c r="D347" t="str">
        <v>b49e8b74</v>
      </c>
      <c r="E347">
        <v>2</v>
      </c>
      <c r="F347">
        <v>96</v>
      </c>
      <c r="H347">
        <v>10096</v>
      </c>
      <c r="I347" t="str">
        <v>Karnataka</v>
      </c>
      <c r="J347" s="14">
        <v>44805</v>
      </c>
      <c r="K347" t="str">
        <v>fda707e0</v>
      </c>
      <c r="L347">
        <v>3</v>
      </c>
      <c r="M347">
        <v>49</v>
      </c>
      <c r="N347">
        <f t="shared" si="6"/>
        <v>6.1224489795918364</v>
      </c>
    </row>
    <row r="348" spans="1:14" x14ac:dyDescent="0.3">
      <c r="A348">
        <v>10032</v>
      </c>
      <c r="B348" t="str">
        <f>_xlfn.XLOOKUP(A348, Bookings!A:A, Bookings!B:B, "NONE")</f>
        <v>Karnataka</v>
      </c>
      <c r="C348" s="14">
        <v>45292</v>
      </c>
      <c r="D348" t="str">
        <v>9452bf77</v>
      </c>
      <c r="E348">
        <v>4</v>
      </c>
      <c r="F348">
        <v>11</v>
      </c>
      <c r="H348">
        <v>10097</v>
      </c>
      <c r="I348" t="str">
        <v>Andhra Pradesh</v>
      </c>
      <c r="J348" s="14">
        <v>44682</v>
      </c>
      <c r="K348" t="str">
        <v>2e190b5a</v>
      </c>
      <c r="L348">
        <v>0</v>
      </c>
      <c r="M348">
        <v>47</v>
      </c>
      <c r="N348">
        <f t="shared" si="6"/>
        <v>0</v>
      </c>
    </row>
    <row r="349" spans="1:14" x14ac:dyDescent="0.3">
      <c r="A349">
        <v>10033</v>
      </c>
      <c r="B349" t="str">
        <f>_xlfn.XLOOKUP(A349, Bookings!A:A, Bookings!B:B, "NONE")</f>
        <v>Andhra Pradesh</v>
      </c>
      <c r="C349" s="14">
        <v>45292</v>
      </c>
      <c r="D349" t="str">
        <v>6cec19a5</v>
      </c>
      <c r="E349">
        <v>0</v>
      </c>
      <c r="F349">
        <v>66</v>
      </c>
      <c r="H349">
        <v>10097</v>
      </c>
      <c r="I349" t="str">
        <v>Andhra Pradesh</v>
      </c>
      <c r="J349" s="14">
        <v>44896</v>
      </c>
      <c r="K349" t="str">
        <v>982b8061</v>
      </c>
      <c r="L349">
        <v>1</v>
      </c>
      <c r="M349">
        <v>35</v>
      </c>
      <c r="N349">
        <f t="shared" si="6"/>
        <v>2.8571428571428572</v>
      </c>
    </row>
    <row r="350" spans="1:14" x14ac:dyDescent="0.3">
      <c r="A350">
        <v>10033</v>
      </c>
      <c r="B350" t="str">
        <f>_xlfn.XLOOKUP(A350, Bookings!A:A, Bookings!B:B, "NONE")</f>
        <v>Andhra Pradesh</v>
      </c>
      <c r="C350" s="14">
        <v>45413</v>
      </c>
      <c r="D350" t="str">
        <v>6d9b457c</v>
      </c>
      <c r="E350">
        <v>3</v>
      </c>
      <c r="F350">
        <v>25</v>
      </c>
      <c r="H350">
        <v>10097</v>
      </c>
      <c r="I350" t="str">
        <v>Andhra Pradesh</v>
      </c>
      <c r="J350" s="14">
        <v>44593</v>
      </c>
      <c r="K350" t="str">
        <v>b142e834</v>
      </c>
      <c r="L350">
        <v>0</v>
      </c>
      <c r="M350">
        <v>96</v>
      </c>
      <c r="N350">
        <f t="shared" si="6"/>
        <v>0</v>
      </c>
    </row>
    <row r="351" spans="1:14" x14ac:dyDescent="0.3">
      <c r="A351">
        <v>10033</v>
      </c>
      <c r="B351" t="str">
        <f>_xlfn.XLOOKUP(A351, Bookings!A:A, Bookings!B:B, "NONE")</f>
        <v>Andhra Pradesh</v>
      </c>
      <c r="C351" s="14">
        <v>45505</v>
      </c>
      <c r="D351" t="str">
        <v>e2949854</v>
      </c>
      <c r="E351">
        <v>1</v>
      </c>
      <c r="F351">
        <v>14</v>
      </c>
      <c r="H351">
        <v>10097</v>
      </c>
      <c r="I351" t="str">
        <v>Andhra Pradesh</v>
      </c>
      <c r="J351" s="14">
        <v>44805</v>
      </c>
      <c r="K351" t="str">
        <v>e24dee1d</v>
      </c>
      <c r="L351">
        <v>1</v>
      </c>
      <c r="M351">
        <v>49</v>
      </c>
      <c r="N351">
        <f t="shared" si="6"/>
        <v>2.0408163265306123</v>
      </c>
    </row>
    <row r="352" spans="1:14" x14ac:dyDescent="0.3">
      <c r="A352">
        <v>10033</v>
      </c>
      <c r="B352" t="str">
        <f>_xlfn.XLOOKUP(A352, Bookings!A:A, Bookings!B:B, "NONE")</f>
        <v>Andhra Pradesh</v>
      </c>
      <c r="C352" s="14">
        <v>45627</v>
      </c>
      <c r="D352" t="str">
        <v>921da29a</v>
      </c>
      <c r="E352">
        <v>0</v>
      </c>
      <c r="F352">
        <v>75</v>
      </c>
      <c r="H352">
        <v>10098</v>
      </c>
      <c r="I352" t="str">
        <v>Karnataka</v>
      </c>
      <c r="J352" s="14">
        <v>44621</v>
      </c>
      <c r="K352" t="str">
        <v>92becfc7</v>
      </c>
      <c r="L352">
        <v>0</v>
      </c>
      <c r="M352">
        <v>40</v>
      </c>
      <c r="N352">
        <f t="shared" si="6"/>
        <v>0</v>
      </c>
    </row>
    <row r="353" spans="1:14" x14ac:dyDescent="0.3">
      <c r="A353">
        <v>10033</v>
      </c>
      <c r="B353" t="str">
        <f>_xlfn.XLOOKUP(A353, Bookings!A:A, Bookings!B:B, "NONE")</f>
        <v>Andhra Pradesh</v>
      </c>
      <c r="C353" s="14">
        <v>45627</v>
      </c>
      <c r="D353" t="str">
        <v>607da286</v>
      </c>
      <c r="E353">
        <v>2</v>
      </c>
      <c r="F353">
        <v>16</v>
      </c>
      <c r="H353">
        <v>10098</v>
      </c>
      <c r="I353" t="str">
        <v>Karnataka</v>
      </c>
      <c r="J353" s="14">
        <v>44866</v>
      </c>
      <c r="K353" t="str">
        <v>10101146</v>
      </c>
      <c r="L353">
        <v>0</v>
      </c>
      <c r="M353">
        <v>20</v>
      </c>
      <c r="N353">
        <f t="shared" si="6"/>
        <v>0</v>
      </c>
    </row>
    <row r="354" spans="1:14" x14ac:dyDescent="0.3">
      <c r="A354">
        <v>10033</v>
      </c>
      <c r="B354" t="str">
        <f>_xlfn.XLOOKUP(A354, Bookings!A:A, Bookings!B:B, "NONE")</f>
        <v>Andhra Pradesh</v>
      </c>
      <c r="C354" s="14">
        <v>44986</v>
      </c>
      <c r="D354" t="str">
        <v>35e41ff6</v>
      </c>
      <c r="E354">
        <v>3</v>
      </c>
      <c r="F354">
        <v>67</v>
      </c>
      <c r="H354">
        <v>10098</v>
      </c>
      <c r="I354" t="str">
        <v>Karnataka</v>
      </c>
      <c r="J354" s="14">
        <v>44621</v>
      </c>
      <c r="K354" t="str">
        <v>921da29a</v>
      </c>
      <c r="L354">
        <v>4</v>
      </c>
      <c r="M354">
        <v>64</v>
      </c>
      <c r="N354">
        <f t="shared" si="6"/>
        <v>6.25</v>
      </c>
    </row>
    <row r="355" spans="1:14" x14ac:dyDescent="0.3">
      <c r="A355">
        <v>10033</v>
      </c>
      <c r="B355" t="str">
        <f>_xlfn.XLOOKUP(A355, Bookings!A:A, Bookings!B:B, "NONE")</f>
        <v>Andhra Pradesh</v>
      </c>
      <c r="C355" s="14">
        <v>44774</v>
      </c>
      <c r="D355" t="str">
        <v>92becfc7</v>
      </c>
      <c r="E355">
        <v>0</v>
      </c>
      <c r="F355">
        <v>55</v>
      </c>
      <c r="H355">
        <v>10099</v>
      </c>
      <c r="I355" t="str">
        <v>Kerala</v>
      </c>
      <c r="J355" s="14">
        <v>44835</v>
      </c>
      <c r="K355" t="str">
        <v>af4e0c6c</v>
      </c>
      <c r="L355">
        <v>0</v>
      </c>
      <c r="M355">
        <v>70</v>
      </c>
      <c r="N355">
        <f t="shared" si="6"/>
        <v>0</v>
      </c>
    </row>
    <row r="356" spans="1:14" x14ac:dyDescent="0.3">
      <c r="A356">
        <v>10033</v>
      </c>
      <c r="B356" t="str">
        <f>_xlfn.XLOOKUP(A356, Bookings!A:A, Bookings!B:B, "NONE")</f>
        <v>Andhra Pradesh</v>
      </c>
      <c r="C356" s="14">
        <v>45108</v>
      </c>
      <c r="D356" t="str">
        <v>9452bf77</v>
      </c>
      <c r="E356">
        <v>2</v>
      </c>
      <c r="F356">
        <v>23</v>
      </c>
      <c r="H356">
        <v>10099</v>
      </c>
      <c r="I356" t="str">
        <v>Kerala</v>
      </c>
      <c r="J356" s="14">
        <v>44805</v>
      </c>
      <c r="K356" t="str">
        <v>fa1a76a3</v>
      </c>
      <c r="L356">
        <v>0</v>
      </c>
      <c r="M356">
        <v>94</v>
      </c>
      <c r="N356">
        <f t="shared" si="6"/>
        <v>0</v>
      </c>
    </row>
    <row r="357" spans="1:14" x14ac:dyDescent="0.3">
      <c r="A357">
        <v>10033</v>
      </c>
      <c r="B357" t="str">
        <f>_xlfn.XLOOKUP(A357, Bookings!A:A, Bookings!B:B, "NONE")</f>
        <v>Andhra Pradesh</v>
      </c>
      <c r="C357" s="14">
        <v>44621</v>
      </c>
      <c r="D357" t="str">
        <v>6148f50b</v>
      </c>
      <c r="E357">
        <v>1</v>
      </c>
      <c r="F357">
        <v>23</v>
      </c>
      <c r="H357">
        <v>10099</v>
      </c>
      <c r="I357" t="str">
        <v>Kerala</v>
      </c>
      <c r="J357" s="14">
        <v>44621</v>
      </c>
      <c r="K357" t="str">
        <v>3abe3a47</v>
      </c>
      <c r="L357">
        <v>1</v>
      </c>
      <c r="M357">
        <v>58</v>
      </c>
      <c r="N357">
        <f t="shared" si="6"/>
        <v>1.7241379310344827</v>
      </c>
    </row>
    <row r="358" spans="1:14" x14ac:dyDescent="0.3">
      <c r="A358">
        <v>10033</v>
      </c>
      <c r="B358" t="str">
        <f>_xlfn.XLOOKUP(A358, Bookings!A:A, Bookings!B:B, "NONE")</f>
        <v>Andhra Pradesh</v>
      </c>
      <c r="C358" s="14">
        <v>45047</v>
      </c>
      <c r="D358" t="str">
        <v>40fb817f</v>
      </c>
      <c r="E358">
        <v>0</v>
      </c>
      <c r="F358">
        <v>37</v>
      </c>
      <c r="H358">
        <v>10099</v>
      </c>
      <c r="I358" t="str">
        <v>Kerala</v>
      </c>
      <c r="J358" s="14">
        <v>44743</v>
      </c>
      <c r="K358" t="str">
        <v>cc9d9893</v>
      </c>
      <c r="L358">
        <v>3</v>
      </c>
      <c r="M358">
        <v>21</v>
      </c>
      <c r="N358">
        <f t="shared" si="6"/>
        <v>14.285714285714285</v>
      </c>
    </row>
    <row r="359" spans="1:14" x14ac:dyDescent="0.3">
      <c r="A359">
        <v>10033</v>
      </c>
      <c r="B359" t="str">
        <f>_xlfn.XLOOKUP(A359, Bookings!A:A, Bookings!B:B, "NONE")</f>
        <v>Andhra Pradesh</v>
      </c>
      <c r="C359" s="14">
        <v>45444</v>
      </c>
      <c r="D359" t="str">
        <v>8ab4abc6</v>
      </c>
      <c r="E359">
        <v>0</v>
      </c>
      <c r="F359">
        <v>15</v>
      </c>
      <c r="H359">
        <v>10099</v>
      </c>
      <c r="I359" t="str">
        <v>Kerala</v>
      </c>
      <c r="J359" s="14">
        <v>44866</v>
      </c>
      <c r="K359" t="str">
        <v>e2949854</v>
      </c>
      <c r="L359">
        <v>1</v>
      </c>
      <c r="M359">
        <v>98</v>
      </c>
      <c r="N359">
        <f t="shared" si="6"/>
        <v>1.0204081632653061</v>
      </c>
    </row>
    <row r="360" spans="1:14" x14ac:dyDescent="0.3">
      <c r="A360">
        <v>10033</v>
      </c>
      <c r="B360" t="str">
        <f>_xlfn.XLOOKUP(A360, Bookings!A:A, Bookings!B:B, "NONE")</f>
        <v>Andhra Pradesh</v>
      </c>
      <c r="C360" s="14">
        <v>44774</v>
      </c>
      <c r="D360" t="str">
        <v>40e9137d</v>
      </c>
      <c r="E360">
        <v>4</v>
      </c>
      <c r="F360">
        <v>27</v>
      </c>
      <c r="H360">
        <v>10101</v>
      </c>
      <c r="I360" t="str">
        <v>Karnataka</v>
      </c>
      <c r="J360" s="14">
        <v>44713</v>
      </c>
      <c r="K360" t="str">
        <v>c5000cc1</v>
      </c>
      <c r="L360">
        <v>2</v>
      </c>
      <c r="M360">
        <v>48</v>
      </c>
      <c r="N360">
        <f t="shared" si="6"/>
        <v>4.1666666666666661</v>
      </c>
    </row>
    <row r="361" spans="1:14" x14ac:dyDescent="0.3">
      <c r="A361">
        <v>10033</v>
      </c>
      <c r="B361" t="str">
        <f>_xlfn.XLOOKUP(A361, Bookings!A:A, Bookings!B:B, "NONE")</f>
        <v>Andhra Pradesh</v>
      </c>
      <c r="C361" s="14">
        <v>45505</v>
      </c>
      <c r="D361" t="str">
        <v>fc3255a1</v>
      </c>
      <c r="E361">
        <v>5</v>
      </c>
      <c r="F361">
        <v>80</v>
      </c>
      <c r="H361">
        <v>10101</v>
      </c>
      <c r="I361" t="str">
        <v>Karnataka</v>
      </c>
      <c r="J361" s="14">
        <v>44621</v>
      </c>
      <c r="K361" t="str">
        <v>8ab4abc6</v>
      </c>
      <c r="L361">
        <v>1</v>
      </c>
      <c r="M361">
        <v>95</v>
      </c>
      <c r="N361">
        <f t="shared" si="6"/>
        <v>1.0526315789473684</v>
      </c>
    </row>
    <row r="362" spans="1:14" x14ac:dyDescent="0.3">
      <c r="A362">
        <v>10033</v>
      </c>
      <c r="B362" t="str">
        <f>_xlfn.XLOOKUP(A362, Bookings!A:A, Bookings!B:B, "NONE")</f>
        <v>Andhra Pradesh</v>
      </c>
      <c r="C362" s="14">
        <v>45383</v>
      </c>
      <c r="D362" t="str">
        <v>ed012678</v>
      </c>
      <c r="E362">
        <v>1</v>
      </c>
      <c r="F362">
        <v>26</v>
      </c>
      <c r="H362">
        <v>10101</v>
      </c>
      <c r="I362" t="str">
        <v>Karnataka</v>
      </c>
      <c r="J362" s="14">
        <v>44682</v>
      </c>
      <c r="K362" t="str">
        <v>872a4423</v>
      </c>
      <c r="L362">
        <v>3</v>
      </c>
      <c r="M362">
        <v>57</v>
      </c>
      <c r="N362">
        <f t="shared" si="6"/>
        <v>5.2631578947368416</v>
      </c>
    </row>
    <row r="363" spans="1:14" x14ac:dyDescent="0.3">
      <c r="A363">
        <v>10033</v>
      </c>
      <c r="B363" t="str">
        <f>_xlfn.XLOOKUP(A363, Bookings!A:A, Bookings!B:B, "NONE")</f>
        <v>Andhra Pradesh</v>
      </c>
      <c r="C363" s="14">
        <v>44743</v>
      </c>
      <c r="D363" t="str">
        <v>d6e6f4af</v>
      </c>
      <c r="E363">
        <v>4</v>
      </c>
      <c r="F363">
        <v>74</v>
      </c>
      <c r="H363">
        <v>10101</v>
      </c>
      <c r="I363" t="str">
        <v>Karnataka</v>
      </c>
      <c r="J363" s="14">
        <v>44682</v>
      </c>
      <c r="K363" t="str">
        <v>9452bf77</v>
      </c>
      <c r="L363">
        <v>2</v>
      </c>
      <c r="M363">
        <v>67</v>
      </c>
      <c r="N363">
        <f t="shared" si="6"/>
        <v>2.9850746268656714</v>
      </c>
    </row>
    <row r="364" spans="1:14" x14ac:dyDescent="0.3">
      <c r="A364">
        <v>10034</v>
      </c>
      <c r="B364" t="str">
        <f>_xlfn.XLOOKUP(A364, Bookings!A:A, Bookings!B:B, "NONE")</f>
        <v>Kerala</v>
      </c>
      <c r="C364" s="14">
        <v>44805</v>
      </c>
      <c r="D364" t="str">
        <v>c1fb785c</v>
      </c>
      <c r="E364">
        <v>5</v>
      </c>
      <c r="F364">
        <v>75</v>
      </c>
      <c r="H364">
        <v>10101</v>
      </c>
      <c r="I364" t="str">
        <v>Karnataka</v>
      </c>
      <c r="J364" s="14">
        <v>44866</v>
      </c>
      <c r="K364" t="str">
        <v>b142e834</v>
      </c>
      <c r="L364">
        <v>2</v>
      </c>
      <c r="M364">
        <v>69</v>
      </c>
      <c r="N364">
        <f t="shared" si="6"/>
        <v>2.8985507246376812</v>
      </c>
    </row>
    <row r="365" spans="1:14" x14ac:dyDescent="0.3">
      <c r="A365">
        <v>10034</v>
      </c>
      <c r="B365" t="str">
        <f>_xlfn.XLOOKUP(A365, Bookings!A:A, Bookings!B:B, "NONE")</f>
        <v>Kerala</v>
      </c>
      <c r="C365" s="14">
        <v>45139</v>
      </c>
      <c r="D365" t="str">
        <v>c5000cc1</v>
      </c>
      <c r="E365">
        <v>1</v>
      </c>
      <c r="F365">
        <v>36</v>
      </c>
      <c r="H365">
        <v>10101</v>
      </c>
      <c r="I365" t="str">
        <v>Karnataka</v>
      </c>
      <c r="J365" s="14">
        <v>44593</v>
      </c>
      <c r="K365" t="str">
        <v>0be1e40e</v>
      </c>
      <c r="L365">
        <v>3</v>
      </c>
      <c r="M365">
        <v>61</v>
      </c>
      <c r="N365">
        <f t="shared" si="6"/>
        <v>4.918032786885246</v>
      </c>
    </row>
    <row r="366" spans="1:14" x14ac:dyDescent="0.3">
      <c r="A366">
        <v>10034</v>
      </c>
      <c r="B366" t="str">
        <f>_xlfn.XLOOKUP(A366, Bookings!A:A, Bookings!B:B, "NONE")</f>
        <v>Kerala</v>
      </c>
      <c r="C366" s="14">
        <v>45108</v>
      </c>
      <c r="D366" t="str">
        <v>b9f74c1c</v>
      </c>
      <c r="E366">
        <v>2</v>
      </c>
      <c r="F366">
        <v>32</v>
      </c>
      <c r="H366">
        <v>10101</v>
      </c>
      <c r="I366" t="str">
        <v>Karnataka</v>
      </c>
      <c r="J366" s="14">
        <v>44805</v>
      </c>
      <c r="K366" t="str">
        <v>e24dee1d</v>
      </c>
      <c r="L366">
        <v>3</v>
      </c>
      <c r="M366">
        <v>18</v>
      </c>
      <c r="N366">
        <f t="shared" si="6"/>
        <v>16.666666666666664</v>
      </c>
    </row>
    <row r="367" spans="1:14" x14ac:dyDescent="0.3">
      <c r="A367">
        <v>10034</v>
      </c>
      <c r="B367" t="str">
        <f>_xlfn.XLOOKUP(A367, Bookings!A:A, Bookings!B:B, "NONE")</f>
        <v>Kerala</v>
      </c>
      <c r="C367" s="14">
        <v>45536</v>
      </c>
      <c r="D367" t="str">
        <v>7e543bc4</v>
      </c>
      <c r="E367">
        <v>0</v>
      </c>
      <c r="F367">
        <v>81</v>
      </c>
      <c r="H367">
        <v>10101</v>
      </c>
      <c r="I367" t="str">
        <v>Karnataka</v>
      </c>
      <c r="J367" s="14">
        <v>44713</v>
      </c>
      <c r="K367" t="str">
        <v>5833d4f3</v>
      </c>
      <c r="L367">
        <v>2</v>
      </c>
      <c r="M367">
        <v>27</v>
      </c>
      <c r="N367">
        <f t="shared" si="6"/>
        <v>7.4074074074074066</v>
      </c>
    </row>
    <row r="368" spans="1:14" x14ac:dyDescent="0.3">
      <c r="A368">
        <v>10034</v>
      </c>
      <c r="B368" t="str">
        <f>_xlfn.XLOOKUP(A368, Bookings!A:A, Bookings!B:B, "NONE")</f>
        <v>Kerala</v>
      </c>
      <c r="C368" s="14">
        <v>45474</v>
      </c>
      <c r="D368" t="str">
        <v>9544ce3b</v>
      </c>
      <c r="E368">
        <v>2</v>
      </c>
      <c r="F368">
        <v>11</v>
      </c>
      <c r="H368">
        <v>10102</v>
      </c>
      <c r="I368" t="str">
        <v>Andhra Pradesh</v>
      </c>
      <c r="J368" s="14">
        <v>44866</v>
      </c>
      <c r="K368" t="str">
        <v>40e9137d</v>
      </c>
      <c r="L368">
        <v>1</v>
      </c>
      <c r="M368">
        <v>66</v>
      </c>
      <c r="N368">
        <f t="shared" si="6"/>
        <v>1.5151515151515151</v>
      </c>
    </row>
    <row r="369" spans="1:14" x14ac:dyDescent="0.3">
      <c r="A369">
        <v>10034</v>
      </c>
      <c r="B369" t="str">
        <f>_xlfn.XLOOKUP(A369, Bookings!A:A, Bookings!B:B, "NONE")</f>
        <v>Kerala</v>
      </c>
      <c r="C369" s="14">
        <v>45566</v>
      </c>
      <c r="D369" t="str">
        <v>40e9137d</v>
      </c>
      <c r="E369">
        <v>1</v>
      </c>
      <c r="F369">
        <v>16</v>
      </c>
      <c r="H369">
        <v>10102</v>
      </c>
      <c r="I369" t="str">
        <v>Andhra Pradesh</v>
      </c>
      <c r="J369" s="14">
        <v>44593</v>
      </c>
      <c r="K369" t="str">
        <v>67b09f1b</v>
      </c>
      <c r="L369">
        <v>0</v>
      </c>
      <c r="M369">
        <v>34</v>
      </c>
      <c r="N369">
        <f t="shared" si="6"/>
        <v>0</v>
      </c>
    </row>
    <row r="370" spans="1:14" x14ac:dyDescent="0.3">
      <c r="A370">
        <v>10034</v>
      </c>
      <c r="B370" t="str">
        <f>_xlfn.XLOOKUP(A370, Bookings!A:A, Bookings!B:B, "NONE")</f>
        <v>Kerala</v>
      </c>
      <c r="C370" s="14">
        <v>44652</v>
      </c>
      <c r="D370" t="str">
        <v>7bc7f2c7</v>
      </c>
      <c r="E370">
        <v>1</v>
      </c>
      <c r="F370">
        <v>97</v>
      </c>
      <c r="H370">
        <v>10102</v>
      </c>
      <c r="I370" t="str">
        <v>Andhra Pradesh</v>
      </c>
      <c r="J370" s="14">
        <v>44682</v>
      </c>
      <c r="K370" t="str">
        <v>34ac25b9</v>
      </c>
      <c r="L370">
        <v>0</v>
      </c>
      <c r="M370">
        <v>15</v>
      </c>
      <c r="N370">
        <f t="shared" si="6"/>
        <v>0</v>
      </c>
    </row>
    <row r="371" spans="1:14" x14ac:dyDescent="0.3">
      <c r="A371">
        <v>10034</v>
      </c>
      <c r="B371" t="str">
        <f>_xlfn.XLOOKUP(A371, Bookings!A:A, Bookings!B:B, "NONE")</f>
        <v>Kerala</v>
      </c>
      <c r="C371" s="14">
        <v>45047</v>
      </c>
      <c r="D371" t="str">
        <v>fd1ad95a</v>
      </c>
      <c r="E371">
        <v>1</v>
      </c>
      <c r="F371">
        <v>79</v>
      </c>
      <c r="H371">
        <v>10102</v>
      </c>
      <c r="I371" t="str">
        <v>Andhra Pradesh</v>
      </c>
      <c r="J371" s="14">
        <v>44562</v>
      </c>
      <c r="K371" t="str">
        <v>5833d4f3</v>
      </c>
      <c r="L371">
        <v>0</v>
      </c>
      <c r="M371">
        <v>37</v>
      </c>
      <c r="N371">
        <f t="shared" si="6"/>
        <v>0</v>
      </c>
    </row>
    <row r="372" spans="1:14" x14ac:dyDescent="0.3">
      <c r="A372">
        <v>10034</v>
      </c>
      <c r="B372" t="str">
        <f>_xlfn.XLOOKUP(A372, Bookings!A:A, Bookings!B:B, "NONE")</f>
        <v>Kerala</v>
      </c>
      <c r="C372" s="14">
        <v>44621</v>
      </c>
      <c r="D372" t="str">
        <v>2fa395f5</v>
      </c>
      <c r="E372">
        <v>0</v>
      </c>
      <c r="F372">
        <v>92</v>
      </c>
      <c r="H372">
        <v>10103</v>
      </c>
      <c r="I372" t="str">
        <v>Andhra Pradesh</v>
      </c>
      <c r="J372" s="14">
        <v>44743</v>
      </c>
      <c r="K372" t="str">
        <v>459528e0</v>
      </c>
      <c r="L372">
        <v>1</v>
      </c>
      <c r="M372">
        <v>22</v>
      </c>
      <c r="N372">
        <f t="shared" si="6"/>
        <v>4.5454545454545459</v>
      </c>
    </row>
    <row r="373" spans="1:14" x14ac:dyDescent="0.3">
      <c r="A373">
        <v>10034</v>
      </c>
      <c r="B373" t="str">
        <f>_xlfn.XLOOKUP(A373, Bookings!A:A, Bookings!B:B, "NONE")</f>
        <v>Kerala</v>
      </c>
      <c r="C373" s="14">
        <v>45627</v>
      </c>
      <c r="D373" t="str">
        <v>2aac9072</v>
      </c>
      <c r="E373">
        <v>2</v>
      </c>
      <c r="F373">
        <v>46</v>
      </c>
      <c r="H373">
        <v>10104</v>
      </c>
      <c r="I373" t="str">
        <v>Kerala</v>
      </c>
      <c r="J373" s="14">
        <v>44621</v>
      </c>
      <c r="K373" t="str">
        <v>e9c2f251</v>
      </c>
      <c r="L373">
        <v>3</v>
      </c>
      <c r="M373">
        <v>27</v>
      </c>
      <c r="N373">
        <f t="shared" si="6"/>
        <v>11.111111111111111</v>
      </c>
    </row>
    <row r="374" spans="1:14" x14ac:dyDescent="0.3">
      <c r="A374">
        <v>10034</v>
      </c>
      <c r="B374" t="str">
        <f>_xlfn.XLOOKUP(A374, Bookings!A:A, Bookings!B:B, "NONE")</f>
        <v>Kerala</v>
      </c>
      <c r="C374" s="14">
        <v>44652</v>
      </c>
      <c r="D374" t="str">
        <v>1b7fe76a</v>
      </c>
      <c r="E374">
        <v>3</v>
      </c>
      <c r="F374">
        <v>80</v>
      </c>
      <c r="H374">
        <v>10104</v>
      </c>
      <c r="I374" t="str">
        <v>Kerala</v>
      </c>
      <c r="J374" s="14">
        <v>44652</v>
      </c>
      <c r="K374" t="str">
        <v>a4c168f1</v>
      </c>
      <c r="L374">
        <v>2</v>
      </c>
      <c r="M374">
        <v>76</v>
      </c>
      <c r="N374">
        <f t="shared" si="6"/>
        <v>2.6315789473684208</v>
      </c>
    </row>
    <row r="375" spans="1:14" x14ac:dyDescent="0.3">
      <c r="A375">
        <v>10035</v>
      </c>
      <c r="B375" t="str">
        <f>_xlfn.XLOOKUP(A375, Bookings!A:A, Bookings!B:B, "NONE")</f>
        <v>Kerala</v>
      </c>
      <c r="C375" s="14">
        <v>45413</v>
      </c>
      <c r="D375" t="str">
        <v>f1c74cb8</v>
      </c>
      <c r="E375">
        <v>1</v>
      </c>
      <c r="F375">
        <v>47</v>
      </c>
      <c r="H375">
        <v>10104</v>
      </c>
      <c r="I375" t="str">
        <v>Kerala</v>
      </c>
      <c r="J375" s="14">
        <v>44682</v>
      </c>
      <c r="K375" t="str">
        <v>5c52d1ad</v>
      </c>
      <c r="L375">
        <v>0</v>
      </c>
      <c r="M375">
        <v>26</v>
      </c>
      <c r="N375">
        <f t="shared" si="6"/>
        <v>0</v>
      </c>
    </row>
    <row r="376" spans="1:14" x14ac:dyDescent="0.3">
      <c r="A376">
        <v>10035</v>
      </c>
      <c r="B376" t="str">
        <f>_xlfn.XLOOKUP(A376, Bookings!A:A, Bookings!B:B, "NONE")</f>
        <v>Kerala</v>
      </c>
      <c r="C376" s="14">
        <v>45413</v>
      </c>
      <c r="D376" t="str">
        <v>75fa1246</v>
      </c>
      <c r="E376">
        <v>0</v>
      </c>
      <c r="F376">
        <v>75</v>
      </c>
      <c r="H376">
        <v>10104</v>
      </c>
      <c r="I376" t="str">
        <v>Kerala</v>
      </c>
      <c r="J376" s="14">
        <v>44713</v>
      </c>
      <c r="K376" t="str">
        <v>6fc6d737</v>
      </c>
      <c r="L376">
        <v>4</v>
      </c>
      <c r="M376">
        <v>40</v>
      </c>
      <c r="N376">
        <f t="shared" si="6"/>
        <v>10</v>
      </c>
    </row>
    <row r="377" spans="1:14" x14ac:dyDescent="0.3">
      <c r="A377">
        <v>10035</v>
      </c>
      <c r="B377" t="str">
        <f>_xlfn.XLOOKUP(A377, Bookings!A:A, Bookings!B:B, "NONE")</f>
        <v>Kerala</v>
      </c>
      <c r="C377" s="14">
        <v>44774</v>
      </c>
      <c r="D377" t="str">
        <v>591bdfe5</v>
      </c>
      <c r="E377">
        <v>1</v>
      </c>
      <c r="F377">
        <v>81</v>
      </c>
      <c r="H377">
        <v>10105</v>
      </c>
      <c r="I377" t="str">
        <v>Kerala</v>
      </c>
      <c r="J377" s="14">
        <v>44774</v>
      </c>
      <c r="K377" t="str">
        <v>c5000cc1</v>
      </c>
      <c r="L377">
        <v>1</v>
      </c>
      <c r="M377">
        <v>65</v>
      </c>
      <c r="N377">
        <f t="shared" si="6"/>
        <v>1.5384615384615385</v>
      </c>
    </row>
    <row r="378" spans="1:14" x14ac:dyDescent="0.3">
      <c r="A378">
        <v>10035</v>
      </c>
      <c r="B378" t="str">
        <f>_xlfn.XLOOKUP(A378, Bookings!A:A, Bookings!B:B, "NONE")</f>
        <v>Kerala</v>
      </c>
      <c r="C378" s="14">
        <v>45047</v>
      </c>
      <c r="D378" t="str">
        <v>a4c168f1</v>
      </c>
      <c r="E378">
        <v>2</v>
      </c>
      <c r="F378">
        <v>10</v>
      </c>
      <c r="H378">
        <v>10106</v>
      </c>
      <c r="I378" t="str">
        <v>Tamil Nadu</v>
      </c>
      <c r="J378" s="14">
        <v>44866</v>
      </c>
      <c r="K378" t="str">
        <v>b72e97f6</v>
      </c>
      <c r="L378">
        <v>2</v>
      </c>
      <c r="M378">
        <v>78</v>
      </c>
      <c r="N378">
        <f t="shared" si="6"/>
        <v>2.5641025641025639</v>
      </c>
    </row>
    <row r="379" spans="1:14" x14ac:dyDescent="0.3">
      <c r="A379">
        <v>10035</v>
      </c>
      <c r="B379" t="str">
        <f>_xlfn.XLOOKUP(A379, Bookings!A:A, Bookings!B:B, "NONE")</f>
        <v>Kerala</v>
      </c>
      <c r="C379" s="14">
        <v>45200</v>
      </c>
      <c r="D379" t="str">
        <v>c9f9dfdb</v>
      </c>
      <c r="E379">
        <v>0</v>
      </c>
      <c r="F379">
        <v>51</v>
      </c>
      <c r="H379">
        <v>10106</v>
      </c>
      <c r="I379" t="str">
        <v>Tamil Nadu</v>
      </c>
      <c r="J379" s="14">
        <v>44682</v>
      </c>
      <c r="K379" t="str">
        <v>c5000cc1</v>
      </c>
      <c r="L379">
        <v>3</v>
      </c>
      <c r="M379">
        <v>65</v>
      </c>
      <c r="N379">
        <f t="shared" si="6"/>
        <v>4.6153846153846159</v>
      </c>
    </row>
    <row r="380" spans="1:14" x14ac:dyDescent="0.3">
      <c r="A380">
        <v>10036</v>
      </c>
      <c r="B380" t="str">
        <f>_xlfn.XLOOKUP(A380, Bookings!A:A, Bookings!B:B, "NONE")</f>
        <v>Kerala</v>
      </c>
      <c r="C380" s="14">
        <v>44986</v>
      </c>
      <c r="D380" t="str">
        <v>fc3255a1</v>
      </c>
      <c r="E380">
        <v>0</v>
      </c>
      <c r="F380">
        <v>63</v>
      </c>
      <c r="H380">
        <v>10106</v>
      </c>
      <c r="I380" t="str">
        <v>Tamil Nadu</v>
      </c>
      <c r="J380" s="14">
        <v>44866</v>
      </c>
      <c r="K380" t="str">
        <v>3abe3a47</v>
      </c>
      <c r="L380">
        <v>1</v>
      </c>
      <c r="M380">
        <v>35</v>
      </c>
      <c r="N380">
        <f t="shared" si="6"/>
        <v>2.8571428571428572</v>
      </c>
    </row>
    <row r="381" spans="1:14" x14ac:dyDescent="0.3">
      <c r="A381">
        <v>10036</v>
      </c>
      <c r="B381" t="str">
        <f>_xlfn.XLOOKUP(A381, Bookings!A:A, Bookings!B:B, "NONE")</f>
        <v>Kerala</v>
      </c>
      <c r="C381" s="14">
        <v>45597</v>
      </c>
      <c r="D381" t="str">
        <v>19351768</v>
      </c>
      <c r="E381">
        <v>0</v>
      </c>
      <c r="F381">
        <v>38</v>
      </c>
      <c r="H381">
        <v>10106</v>
      </c>
      <c r="I381" t="str">
        <v>Tamil Nadu</v>
      </c>
      <c r="J381" s="14">
        <v>44866</v>
      </c>
      <c r="K381" t="str">
        <v>f6d69d19</v>
      </c>
      <c r="L381">
        <v>0</v>
      </c>
      <c r="M381">
        <v>25</v>
      </c>
      <c r="N381">
        <f t="shared" si="6"/>
        <v>0</v>
      </c>
    </row>
    <row r="382" spans="1:14" x14ac:dyDescent="0.3">
      <c r="A382">
        <v>10036</v>
      </c>
      <c r="B382" t="str">
        <f>_xlfn.XLOOKUP(A382, Bookings!A:A, Bookings!B:B, "NONE")</f>
        <v>Kerala</v>
      </c>
      <c r="C382" s="14">
        <v>44958</v>
      </c>
      <c r="D382" t="str">
        <v>4cfd0dd8</v>
      </c>
      <c r="E382">
        <v>2</v>
      </c>
      <c r="F382">
        <v>37</v>
      </c>
      <c r="H382">
        <v>10106</v>
      </c>
      <c r="I382" t="str">
        <v>Tamil Nadu</v>
      </c>
      <c r="J382" s="14">
        <v>44621</v>
      </c>
      <c r="K382" t="str">
        <v>fe99e0ba</v>
      </c>
      <c r="L382">
        <v>2</v>
      </c>
      <c r="M382">
        <v>58</v>
      </c>
      <c r="N382">
        <f t="shared" si="6"/>
        <v>3.4482758620689653</v>
      </c>
    </row>
    <row r="383" spans="1:14" x14ac:dyDescent="0.3">
      <c r="A383">
        <v>10036</v>
      </c>
      <c r="B383" t="str">
        <f>_xlfn.XLOOKUP(A383, Bookings!A:A, Bookings!B:B, "NONE")</f>
        <v>Kerala</v>
      </c>
      <c r="C383" s="14">
        <v>45566</v>
      </c>
      <c r="D383" t="str">
        <v>577b4107</v>
      </c>
      <c r="E383">
        <v>5</v>
      </c>
      <c r="F383">
        <v>24</v>
      </c>
      <c r="H383">
        <v>10107</v>
      </c>
      <c r="I383" t="str">
        <v>Kerala</v>
      </c>
      <c r="J383" s="14">
        <v>44743</v>
      </c>
      <c r="K383" t="str">
        <v>7e543bc4</v>
      </c>
      <c r="L383">
        <v>3</v>
      </c>
      <c r="M383">
        <v>13</v>
      </c>
      <c r="N383">
        <f t="shared" si="6"/>
        <v>23.076923076923077</v>
      </c>
    </row>
    <row r="384" spans="1:14" x14ac:dyDescent="0.3">
      <c r="A384">
        <v>10036</v>
      </c>
      <c r="B384" t="str">
        <f>_xlfn.XLOOKUP(A384, Bookings!A:A, Bookings!B:B, "NONE")</f>
        <v>Kerala</v>
      </c>
      <c r="C384" s="14">
        <v>45231</v>
      </c>
      <c r="D384" t="str">
        <v>2f9c6d63</v>
      </c>
      <c r="E384">
        <v>2</v>
      </c>
      <c r="F384">
        <v>89</v>
      </c>
      <c r="H384">
        <v>10107</v>
      </c>
      <c r="I384" t="str">
        <v>Kerala</v>
      </c>
      <c r="J384" s="14">
        <v>44774</v>
      </c>
      <c r="K384" t="str">
        <v>7fc77e90</v>
      </c>
      <c r="L384">
        <v>1</v>
      </c>
      <c r="M384">
        <v>67</v>
      </c>
      <c r="N384">
        <f t="shared" si="6"/>
        <v>1.4925373134328357</v>
      </c>
    </row>
    <row r="385" spans="1:14" x14ac:dyDescent="0.3">
      <c r="A385">
        <v>10036</v>
      </c>
      <c r="B385" t="str">
        <f>_xlfn.XLOOKUP(A385, Bookings!A:A, Bookings!B:B, "NONE")</f>
        <v>Kerala</v>
      </c>
      <c r="C385" s="14">
        <v>45017</v>
      </c>
      <c r="D385" t="str">
        <v>2e190b5a</v>
      </c>
      <c r="E385">
        <v>3</v>
      </c>
      <c r="F385">
        <v>59</v>
      </c>
      <c r="H385">
        <v>10107</v>
      </c>
      <c r="I385" t="str">
        <v>Kerala</v>
      </c>
      <c r="J385" s="14">
        <v>44713</v>
      </c>
      <c r="K385" t="str">
        <v>fd1ad95a</v>
      </c>
      <c r="L385">
        <v>3</v>
      </c>
      <c r="M385">
        <v>59</v>
      </c>
      <c r="N385">
        <f t="shared" si="6"/>
        <v>5.0847457627118651</v>
      </c>
    </row>
    <row r="386" spans="1:14" x14ac:dyDescent="0.3">
      <c r="A386">
        <v>10036</v>
      </c>
      <c r="B386" t="str">
        <f>_xlfn.XLOOKUP(A386, Bookings!A:A, Bookings!B:B, "NONE")</f>
        <v>Kerala</v>
      </c>
      <c r="C386" s="14">
        <v>45047</v>
      </c>
      <c r="D386" t="str">
        <v>9452bf77</v>
      </c>
      <c r="E386">
        <v>0</v>
      </c>
      <c r="F386">
        <v>75</v>
      </c>
      <c r="H386">
        <v>10107</v>
      </c>
      <c r="I386" t="str">
        <v>Kerala</v>
      </c>
      <c r="J386" s="14">
        <v>44621</v>
      </c>
      <c r="K386" t="str">
        <v>5b93d799</v>
      </c>
      <c r="L386">
        <v>0</v>
      </c>
      <c r="M386">
        <v>96</v>
      </c>
      <c r="N386">
        <f t="shared" si="6"/>
        <v>0</v>
      </c>
    </row>
    <row r="387" spans="1:14" x14ac:dyDescent="0.3">
      <c r="A387">
        <v>10036</v>
      </c>
      <c r="B387" t="str">
        <f>_xlfn.XLOOKUP(A387, Bookings!A:A, Bookings!B:B, "NONE")</f>
        <v>Kerala</v>
      </c>
      <c r="C387" s="14">
        <v>45536</v>
      </c>
      <c r="D387" t="str">
        <v>07976026</v>
      </c>
      <c r="E387">
        <v>0</v>
      </c>
      <c r="F387">
        <v>93</v>
      </c>
      <c r="H387">
        <v>10107</v>
      </c>
      <c r="I387" t="str">
        <v>Kerala</v>
      </c>
      <c r="J387" s="14">
        <v>44713</v>
      </c>
      <c r="K387" t="str">
        <v>9c8c4c67</v>
      </c>
      <c r="L387">
        <v>0</v>
      </c>
      <c r="M387">
        <v>51</v>
      </c>
      <c r="N387">
        <f t="shared" ref="N387:N450" si="7">(L387/M387)*100</f>
        <v>0</v>
      </c>
    </row>
    <row r="388" spans="1:14" x14ac:dyDescent="0.3">
      <c r="A388">
        <v>10036</v>
      </c>
      <c r="B388" t="str">
        <f>_xlfn.XLOOKUP(A388, Bookings!A:A, Bookings!B:B, "NONE")</f>
        <v>Kerala</v>
      </c>
      <c r="C388" s="14">
        <v>44927</v>
      </c>
      <c r="D388" t="str">
        <v>d6e6f4af</v>
      </c>
      <c r="E388">
        <v>0</v>
      </c>
      <c r="F388">
        <v>31</v>
      </c>
      <c r="H388">
        <v>10108</v>
      </c>
      <c r="I388" t="str">
        <v>Kerala</v>
      </c>
      <c r="J388" s="14">
        <v>44682</v>
      </c>
      <c r="K388" t="str">
        <v>b9f74c1c</v>
      </c>
      <c r="L388">
        <v>3</v>
      </c>
      <c r="M388">
        <v>39</v>
      </c>
      <c r="N388">
        <f t="shared" si="7"/>
        <v>7.6923076923076925</v>
      </c>
    </row>
    <row r="389" spans="1:14" x14ac:dyDescent="0.3">
      <c r="A389">
        <v>10036</v>
      </c>
      <c r="B389" t="str">
        <f>_xlfn.XLOOKUP(A389, Bookings!A:A, Bookings!B:B, "NONE")</f>
        <v>Kerala</v>
      </c>
      <c r="C389" s="14">
        <v>45597</v>
      </c>
      <c r="D389" t="str">
        <v>f83fb848</v>
      </c>
      <c r="E389">
        <v>0</v>
      </c>
      <c r="F389">
        <v>95</v>
      </c>
      <c r="H389">
        <v>10108</v>
      </c>
      <c r="I389" t="str">
        <v>Kerala</v>
      </c>
      <c r="J389" s="14">
        <v>44713</v>
      </c>
      <c r="K389" t="str">
        <v>ed012678</v>
      </c>
      <c r="L389">
        <v>1</v>
      </c>
      <c r="M389">
        <v>83</v>
      </c>
      <c r="N389">
        <f t="shared" si="7"/>
        <v>1.2048192771084338</v>
      </c>
    </row>
    <row r="390" spans="1:14" x14ac:dyDescent="0.3">
      <c r="A390">
        <v>10036</v>
      </c>
      <c r="B390" t="str">
        <f>_xlfn.XLOOKUP(A390, Bookings!A:A, Bookings!B:B, "NONE")</f>
        <v>Kerala</v>
      </c>
      <c r="C390" s="14">
        <v>44958</v>
      </c>
      <c r="D390" t="str">
        <v>35e41ff6</v>
      </c>
      <c r="E390">
        <v>0</v>
      </c>
      <c r="F390">
        <v>92</v>
      </c>
      <c r="H390">
        <v>10108</v>
      </c>
      <c r="I390" t="str">
        <v>Kerala</v>
      </c>
      <c r="J390" s="14">
        <v>44652</v>
      </c>
      <c r="K390" t="str">
        <v>566c44a8</v>
      </c>
      <c r="L390">
        <v>1</v>
      </c>
      <c r="M390">
        <v>50</v>
      </c>
      <c r="N390">
        <f t="shared" si="7"/>
        <v>2</v>
      </c>
    </row>
    <row r="391" spans="1:14" x14ac:dyDescent="0.3">
      <c r="A391">
        <v>10036</v>
      </c>
      <c r="B391" t="str">
        <f>_xlfn.XLOOKUP(A391, Bookings!A:A, Bookings!B:B, "NONE")</f>
        <v>Kerala</v>
      </c>
      <c r="C391" s="14">
        <v>44682</v>
      </c>
      <c r="D391" t="str">
        <v>6d98c117</v>
      </c>
      <c r="E391">
        <v>1</v>
      </c>
      <c r="F391">
        <v>14</v>
      </c>
      <c r="H391">
        <v>10109</v>
      </c>
      <c r="I391" t="str">
        <v>Tamil Nadu</v>
      </c>
      <c r="J391" s="14">
        <v>44621</v>
      </c>
      <c r="K391" t="str">
        <v>7bc7f2c7</v>
      </c>
      <c r="L391">
        <v>0</v>
      </c>
      <c r="M391">
        <v>100</v>
      </c>
      <c r="N391">
        <f t="shared" si="7"/>
        <v>0</v>
      </c>
    </row>
    <row r="392" spans="1:14" x14ac:dyDescent="0.3">
      <c r="A392">
        <v>10036</v>
      </c>
      <c r="B392" t="str">
        <f>_xlfn.XLOOKUP(A392, Bookings!A:A, Bookings!B:B, "NONE")</f>
        <v>Kerala</v>
      </c>
      <c r="C392" s="14">
        <v>44713</v>
      </c>
      <c r="D392" t="str">
        <v>9c8c4c67</v>
      </c>
      <c r="E392">
        <v>0</v>
      </c>
      <c r="F392">
        <v>81</v>
      </c>
      <c r="H392">
        <v>10109</v>
      </c>
      <c r="I392" t="str">
        <v>Tamil Nadu</v>
      </c>
      <c r="J392" s="14">
        <v>44652</v>
      </c>
      <c r="K392" t="str">
        <v>a48a202b</v>
      </c>
      <c r="L392">
        <v>2</v>
      </c>
      <c r="M392">
        <v>38</v>
      </c>
      <c r="N392">
        <f t="shared" si="7"/>
        <v>5.2631578947368416</v>
      </c>
    </row>
    <row r="393" spans="1:14" x14ac:dyDescent="0.3">
      <c r="A393">
        <v>10036</v>
      </c>
      <c r="B393" t="str">
        <f>_xlfn.XLOOKUP(A393, Bookings!A:A, Bookings!B:B, "NONE")</f>
        <v>Kerala</v>
      </c>
      <c r="C393" s="14">
        <v>44682</v>
      </c>
      <c r="D393" t="str">
        <v>420e1019</v>
      </c>
      <c r="E393">
        <v>3</v>
      </c>
      <c r="F393">
        <v>67</v>
      </c>
      <c r="H393">
        <v>10109</v>
      </c>
      <c r="I393" t="str">
        <v>Tamil Nadu</v>
      </c>
      <c r="J393" s="14">
        <v>44652</v>
      </c>
      <c r="K393" t="str">
        <v>b142e834</v>
      </c>
      <c r="L393">
        <v>3</v>
      </c>
      <c r="M393">
        <v>94</v>
      </c>
      <c r="N393">
        <f t="shared" si="7"/>
        <v>3.1914893617021276</v>
      </c>
    </row>
    <row r="394" spans="1:14" x14ac:dyDescent="0.3">
      <c r="A394">
        <v>10037</v>
      </c>
      <c r="B394" t="str">
        <f>_xlfn.XLOOKUP(A394, Bookings!A:A, Bookings!B:B, "NONE")</f>
        <v>Kerala</v>
      </c>
      <c r="C394" s="14">
        <v>44621</v>
      </c>
      <c r="D394" t="str">
        <v>4130ea10</v>
      </c>
      <c r="E394">
        <v>0</v>
      </c>
      <c r="F394">
        <v>97</v>
      </c>
      <c r="H394">
        <v>10109</v>
      </c>
      <c r="I394" t="str">
        <v>Tamil Nadu</v>
      </c>
      <c r="J394" s="14">
        <v>44866</v>
      </c>
      <c r="K394" t="str">
        <v>9c8c4c67</v>
      </c>
      <c r="L394">
        <v>3</v>
      </c>
      <c r="M394">
        <v>64</v>
      </c>
      <c r="N394">
        <f t="shared" si="7"/>
        <v>4.6875</v>
      </c>
    </row>
    <row r="395" spans="1:14" x14ac:dyDescent="0.3">
      <c r="A395">
        <v>10037</v>
      </c>
      <c r="B395" t="str">
        <f>_xlfn.XLOOKUP(A395, Bookings!A:A, Bookings!B:B, "NONE")</f>
        <v>Kerala</v>
      </c>
      <c r="C395" s="14">
        <v>45139</v>
      </c>
      <c r="D395" t="str">
        <v>d71466ea</v>
      </c>
      <c r="E395">
        <v>3</v>
      </c>
      <c r="F395">
        <v>60</v>
      </c>
      <c r="H395">
        <v>10110</v>
      </c>
      <c r="I395" t="str">
        <v>Karnataka</v>
      </c>
      <c r="J395" s="14">
        <v>44562</v>
      </c>
      <c r="K395" t="str">
        <v>92becfc7</v>
      </c>
      <c r="L395">
        <v>0</v>
      </c>
      <c r="M395">
        <v>58</v>
      </c>
      <c r="N395">
        <f t="shared" si="7"/>
        <v>0</v>
      </c>
    </row>
    <row r="396" spans="1:14" x14ac:dyDescent="0.3">
      <c r="A396">
        <v>10037</v>
      </c>
      <c r="B396" t="str">
        <f>_xlfn.XLOOKUP(A396, Bookings!A:A, Bookings!B:B, "NONE")</f>
        <v>Kerala</v>
      </c>
      <c r="C396" s="14">
        <v>44593</v>
      </c>
      <c r="D396" t="str">
        <v>9c8c4c67</v>
      </c>
      <c r="E396">
        <v>2</v>
      </c>
      <c r="F396">
        <v>27</v>
      </c>
      <c r="H396">
        <v>10110</v>
      </c>
      <c r="I396" t="str">
        <v>Karnataka</v>
      </c>
      <c r="J396" s="14">
        <v>44896</v>
      </c>
      <c r="K396" t="str">
        <v>fc3255a1</v>
      </c>
      <c r="L396">
        <v>1</v>
      </c>
      <c r="M396">
        <v>29</v>
      </c>
      <c r="N396">
        <f t="shared" si="7"/>
        <v>3.4482758620689653</v>
      </c>
    </row>
    <row r="397" spans="1:14" x14ac:dyDescent="0.3">
      <c r="A397">
        <v>10037</v>
      </c>
      <c r="B397" t="str">
        <f>_xlfn.XLOOKUP(A397, Bookings!A:A, Bookings!B:B, "NONE")</f>
        <v>Kerala</v>
      </c>
      <c r="C397" s="14">
        <v>45323</v>
      </c>
      <c r="D397" t="str">
        <v>1187d074</v>
      </c>
      <c r="E397">
        <v>1</v>
      </c>
      <c r="F397">
        <v>96</v>
      </c>
      <c r="H397">
        <v>10111</v>
      </c>
      <c r="I397" t="str">
        <v>Karnataka</v>
      </c>
      <c r="J397" s="14">
        <v>44774</v>
      </c>
      <c r="K397" t="str">
        <v>b9f74c1c</v>
      </c>
      <c r="L397">
        <v>1</v>
      </c>
      <c r="M397">
        <v>12</v>
      </c>
      <c r="N397">
        <f t="shared" si="7"/>
        <v>8.3333333333333321</v>
      </c>
    </row>
    <row r="398" spans="1:14" x14ac:dyDescent="0.3">
      <c r="A398">
        <v>10037</v>
      </c>
      <c r="B398" t="str">
        <f>_xlfn.XLOOKUP(A398, Bookings!A:A, Bookings!B:B, "NONE")</f>
        <v>Kerala</v>
      </c>
      <c r="C398" s="14">
        <v>45261</v>
      </c>
      <c r="D398" t="str">
        <v>618d5c47</v>
      </c>
      <c r="E398">
        <v>4</v>
      </c>
      <c r="F398">
        <v>25</v>
      </c>
      <c r="H398">
        <v>10111</v>
      </c>
      <c r="I398" t="str">
        <v>Karnataka</v>
      </c>
      <c r="J398" s="14">
        <v>44682</v>
      </c>
      <c r="K398" t="str">
        <v>cc9d9893</v>
      </c>
      <c r="L398">
        <v>1</v>
      </c>
      <c r="M398">
        <v>60</v>
      </c>
      <c r="N398">
        <f t="shared" si="7"/>
        <v>1.6666666666666667</v>
      </c>
    </row>
    <row r="399" spans="1:14" x14ac:dyDescent="0.3">
      <c r="A399">
        <v>10037</v>
      </c>
      <c r="B399" t="str">
        <f>_xlfn.XLOOKUP(A399, Bookings!A:A, Bookings!B:B, "NONE")</f>
        <v>Kerala</v>
      </c>
      <c r="C399" s="14">
        <v>44621</v>
      </c>
      <c r="D399" t="str">
        <v>cc777b0c</v>
      </c>
      <c r="E399">
        <v>4</v>
      </c>
      <c r="F399">
        <v>78</v>
      </c>
      <c r="H399">
        <v>10111</v>
      </c>
      <c r="I399" t="str">
        <v>Karnataka</v>
      </c>
      <c r="J399" s="14">
        <v>44896</v>
      </c>
      <c r="K399" t="str">
        <v>19351768</v>
      </c>
      <c r="L399">
        <v>3</v>
      </c>
      <c r="M399">
        <v>25</v>
      </c>
      <c r="N399">
        <f t="shared" si="7"/>
        <v>12</v>
      </c>
    </row>
    <row r="400" spans="1:14" x14ac:dyDescent="0.3">
      <c r="A400">
        <v>10037</v>
      </c>
      <c r="B400" t="str">
        <f>_xlfn.XLOOKUP(A400, Bookings!A:A, Bookings!B:B, "NONE")</f>
        <v>Kerala</v>
      </c>
      <c r="C400" s="14">
        <v>45627</v>
      </c>
      <c r="D400" t="str">
        <v>18f2ed16</v>
      </c>
      <c r="E400">
        <v>1</v>
      </c>
      <c r="F400">
        <v>37</v>
      </c>
      <c r="H400">
        <v>10111</v>
      </c>
      <c r="I400" t="str">
        <v>Karnataka</v>
      </c>
      <c r="J400" s="14">
        <v>44621</v>
      </c>
      <c r="K400" t="str">
        <v>586db896</v>
      </c>
      <c r="L400">
        <v>1</v>
      </c>
      <c r="M400">
        <v>21</v>
      </c>
      <c r="N400">
        <f t="shared" si="7"/>
        <v>4.7619047619047619</v>
      </c>
    </row>
    <row r="401" spans="1:14" x14ac:dyDescent="0.3">
      <c r="A401">
        <v>10037</v>
      </c>
      <c r="B401" t="str">
        <f>_xlfn.XLOOKUP(A401, Bookings!A:A, Bookings!B:B, "NONE")</f>
        <v>Kerala</v>
      </c>
      <c r="C401" s="14">
        <v>45352</v>
      </c>
      <c r="D401" t="str">
        <v>a48a202b</v>
      </c>
      <c r="E401">
        <v>0</v>
      </c>
      <c r="F401">
        <v>38</v>
      </c>
      <c r="H401">
        <v>10111</v>
      </c>
      <c r="I401" t="str">
        <v>Karnataka</v>
      </c>
      <c r="J401" s="14">
        <v>44562</v>
      </c>
      <c r="K401" t="str">
        <v>0be1e40e</v>
      </c>
      <c r="L401">
        <v>0</v>
      </c>
      <c r="M401">
        <v>94</v>
      </c>
      <c r="N401">
        <f t="shared" si="7"/>
        <v>0</v>
      </c>
    </row>
    <row r="402" spans="1:14" x14ac:dyDescent="0.3">
      <c r="A402">
        <v>10037</v>
      </c>
      <c r="B402" t="str">
        <f>_xlfn.XLOOKUP(A402, Bookings!A:A, Bookings!B:B, "NONE")</f>
        <v>Kerala</v>
      </c>
      <c r="C402" s="14">
        <v>45047</v>
      </c>
      <c r="D402" t="str">
        <v>c741736d</v>
      </c>
      <c r="E402">
        <v>0</v>
      </c>
      <c r="F402">
        <v>80</v>
      </c>
      <c r="H402">
        <v>10112</v>
      </c>
      <c r="I402" t="str">
        <v>Tamil Nadu</v>
      </c>
      <c r="J402" s="14">
        <v>44621</v>
      </c>
      <c r="K402" t="str">
        <v>7fd28e87</v>
      </c>
      <c r="L402">
        <v>0</v>
      </c>
      <c r="M402">
        <v>48</v>
      </c>
      <c r="N402">
        <f t="shared" si="7"/>
        <v>0</v>
      </c>
    </row>
    <row r="403" spans="1:14" x14ac:dyDescent="0.3">
      <c r="A403">
        <v>10037</v>
      </c>
      <c r="B403" t="str">
        <f>_xlfn.XLOOKUP(A403, Bookings!A:A, Bookings!B:B, "NONE")</f>
        <v>Kerala</v>
      </c>
      <c r="C403" s="14">
        <v>45444</v>
      </c>
      <c r="D403" t="str">
        <v>fe99e0ba</v>
      </c>
      <c r="E403">
        <v>1</v>
      </c>
      <c r="F403">
        <v>42</v>
      </c>
      <c r="H403">
        <v>10112</v>
      </c>
      <c r="I403" t="str">
        <v>Tamil Nadu</v>
      </c>
      <c r="J403" s="14">
        <v>44682</v>
      </c>
      <c r="K403" t="str">
        <v>9452bf77</v>
      </c>
      <c r="L403">
        <v>2</v>
      </c>
      <c r="M403">
        <v>93</v>
      </c>
      <c r="N403">
        <f t="shared" si="7"/>
        <v>2.1505376344086025</v>
      </c>
    </row>
    <row r="404" spans="1:14" x14ac:dyDescent="0.3">
      <c r="A404">
        <v>10037</v>
      </c>
      <c r="B404" t="str">
        <f>_xlfn.XLOOKUP(A404, Bookings!A:A, Bookings!B:B, "NONE")</f>
        <v>Kerala</v>
      </c>
      <c r="C404" s="14">
        <v>44743</v>
      </c>
      <c r="D404" t="str">
        <v>5988d89d</v>
      </c>
      <c r="E404">
        <v>3</v>
      </c>
      <c r="F404">
        <v>55</v>
      </c>
      <c r="H404">
        <v>10112</v>
      </c>
      <c r="I404" t="str">
        <v>Tamil Nadu</v>
      </c>
      <c r="J404" s="14">
        <v>44866</v>
      </c>
      <c r="K404" t="str">
        <v>b9f74c1c</v>
      </c>
      <c r="L404">
        <v>0</v>
      </c>
      <c r="M404">
        <v>96</v>
      </c>
      <c r="N404">
        <f t="shared" si="7"/>
        <v>0</v>
      </c>
    </row>
    <row r="405" spans="1:14" x14ac:dyDescent="0.3">
      <c r="A405">
        <v>10037</v>
      </c>
      <c r="B405" t="str">
        <f>_xlfn.XLOOKUP(A405, Bookings!A:A, Bookings!B:B, "NONE")</f>
        <v>Kerala</v>
      </c>
      <c r="C405" s="14">
        <v>44805</v>
      </c>
      <c r="D405" t="str">
        <v>c9f9dfdb</v>
      </c>
      <c r="E405">
        <v>1</v>
      </c>
      <c r="F405">
        <v>34</v>
      </c>
      <c r="H405">
        <v>10113</v>
      </c>
      <c r="I405" t="str">
        <v>Andhra Pradesh</v>
      </c>
      <c r="J405" s="14">
        <v>44896</v>
      </c>
      <c r="K405" t="str">
        <v>d6e6f4af</v>
      </c>
      <c r="L405">
        <v>4</v>
      </c>
      <c r="M405">
        <v>61</v>
      </c>
      <c r="N405">
        <f t="shared" si="7"/>
        <v>6.557377049180328</v>
      </c>
    </row>
    <row r="406" spans="1:14" x14ac:dyDescent="0.3">
      <c r="A406">
        <v>10037</v>
      </c>
      <c r="B406" t="str">
        <f>_xlfn.XLOOKUP(A406, Bookings!A:A, Bookings!B:B, "NONE")</f>
        <v>Kerala</v>
      </c>
      <c r="C406" s="14">
        <v>45170</v>
      </c>
      <c r="D406" t="str">
        <v>53dcee70</v>
      </c>
      <c r="E406">
        <v>2</v>
      </c>
      <c r="F406">
        <v>94</v>
      </c>
      <c r="H406">
        <v>10113</v>
      </c>
      <c r="I406" t="str">
        <v>Andhra Pradesh</v>
      </c>
      <c r="J406" s="14">
        <v>44805</v>
      </c>
      <c r="K406" t="str">
        <v>c5000cc1</v>
      </c>
      <c r="L406">
        <v>4</v>
      </c>
      <c r="M406">
        <v>16</v>
      </c>
      <c r="N406">
        <f t="shared" si="7"/>
        <v>25</v>
      </c>
    </row>
    <row r="407" spans="1:14" x14ac:dyDescent="0.3">
      <c r="A407">
        <v>10037</v>
      </c>
      <c r="B407" t="str">
        <f>_xlfn.XLOOKUP(A407, Bookings!A:A, Bookings!B:B, "NONE")</f>
        <v>Kerala</v>
      </c>
      <c r="C407" s="14">
        <v>45139</v>
      </c>
      <c r="D407" t="str">
        <v>92becfc7</v>
      </c>
      <c r="E407">
        <v>4</v>
      </c>
      <c r="F407">
        <v>50</v>
      </c>
      <c r="H407">
        <v>10113</v>
      </c>
      <c r="I407" t="str">
        <v>Andhra Pradesh</v>
      </c>
      <c r="J407" s="14">
        <v>44713</v>
      </c>
      <c r="K407" t="str">
        <v>92becfc7</v>
      </c>
      <c r="L407">
        <v>0</v>
      </c>
      <c r="M407">
        <v>46</v>
      </c>
      <c r="N407">
        <f t="shared" si="7"/>
        <v>0</v>
      </c>
    </row>
    <row r="408" spans="1:14" x14ac:dyDescent="0.3">
      <c r="A408">
        <v>10037</v>
      </c>
      <c r="B408" t="str">
        <f>_xlfn.XLOOKUP(A408, Bookings!A:A, Bookings!B:B, "NONE")</f>
        <v>Kerala</v>
      </c>
      <c r="C408" s="14">
        <v>45383</v>
      </c>
      <c r="D408" t="str">
        <v>75fa1246</v>
      </c>
      <c r="E408">
        <v>1</v>
      </c>
      <c r="F408">
        <v>38</v>
      </c>
      <c r="H408">
        <v>10114</v>
      </c>
      <c r="I408" t="str">
        <v>Tamil Nadu</v>
      </c>
      <c r="J408" s="14">
        <v>44713</v>
      </c>
      <c r="K408" t="str">
        <v>75fa1246</v>
      </c>
      <c r="L408">
        <v>1</v>
      </c>
      <c r="M408">
        <v>25</v>
      </c>
      <c r="N408">
        <f t="shared" si="7"/>
        <v>4</v>
      </c>
    </row>
    <row r="409" spans="1:14" x14ac:dyDescent="0.3">
      <c r="A409">
        <v>10038</v>
      </c>
      <c r="B409" t="str">
        <f>_xlfn.XLOOKUP(A409, Bookings!A:A, Bookings!B:B, "NONE")</f>
        <v>Andhra Pradesh</v>
      </c>
      <c r="C409" s="14">
        <v>44743</v>
      </c>
      <c r="D409" t="str">
        <v>d71466ea</v>
      </c>
      <c r="E409">
        <v>0</v>
      </c>
      <c r="F409">
        <v>27</v>
      </c>
      <c r="H409">
        <v>10115</v>
      </c>
      <c r="I409" t="str">
        <v>Karnataka</v>
      </c>
      <c r="J409" s="14">
        <v>44805</v>
      </c>
      <c r="K409" t="str">
        <v>7bc7f2c7</v>
      </c>
      <c r="L409">
        <v>0</v>
      </c>
      <c r="M409">
        <v>100</v>
      </c>
      <c r="N409">
        <f t="shared" si="7"/>
        <v>0</v>
      </c>
    </row>
    <row r="410" spans="1:14" x14ac:dyDescent="0.3">
      <c r="A410">
        <v>10038</v>
      </c>
      <c r="B410" t="str">
        <f>_xlfn.XLOOKUP(A410, Bookings!A:A, Bookings!B:B, "NONE")</f>
        <v>Andhra Pradesh</v>
      </c>
      <c r="C410" s="14">
        <v>45597</v>
      </c>
      <c r="D410" t="str">
        <v>40e9137d</v>
      </c>
      <c r="E410">
        <v>0</v>
      </c>
      <c r="F410">
        <v>12</v>
      </c>
      <c r="H410">
        <v>10115</v>
      </c>
      <c r="I410" t="str">
        <v>Karnataka</v>
      </c>
      <c r="J410" s="14">
        <v>44835</v>
      </c>
      <c r="K410" t="str">
        <v>a48a202b</v>
      </c>
      <c r="L410">
        <v>0</v>
      </c>
      <c r="M410">
        <v>16</v>
      </c>
      <c r="N410">
        <f t="shared" si="7"/>
        <v>0</v>
      </c>
    </row>
    <row r="411" spans="1:14" x14ac:dyDescent="0.3">
      <c r="A411">
        <v>10038</v>
      </c>
      <c r="B411" t="str">
        <f>_xlfn.XLOOKUP(A411, Bookings!A:A, Bookings!B:B, "NONE")</f>
        <v>Andhra Pradesh</v>
      </c>
      <c r="C411" s="14">
        <v>45536</v>
      </c>
      <c r="D411" t="str">
        <v>9787b7de</v>
      </c>
      <c r="E411">
        <v>4</v>
      </c>
      <c r="F411">
        <v>85</v>
      </c>
      <c r="H411">
        <v>10115</v>
      </c>
      <c r="I411" t="str">
        <v>Karnataka</v>
      </c>
      <c r="J411" s="14">
        <v>44774</v>
      </c>
      <c r="K411" t="str">
        <v>2f9c6d63</v>
      </c>
      <c r="L411">
        <v>2</v>
      </c>
      <c r="M411">
        <v>35</v>
      </c>
      <c r="N411">
        <f t="shared" si="7"/>
        <v>5.7142857142857144</v>
      </c>
    </row>
    <row r="412" spans="1:14" x14ac:dyDescent="0.3">
      <c r="A412">
        <v>10038</v>
      </c>
      <c r="B412" t="str">
        <f>_xlfn.XLOOKUP(A412, Bookings!A:A, Bookings!B:B, "NONE")</f>
        <v>Andhra Pradesh</v>
      </c>
      <c r="C412" s="14">
        <v>44958</v>
      </c>
      <c r="D412" t="str">
        <v>1b7fe76a</v>
      </c>
      <c r="E412">
        <v>2</v>
      </c>
      <c r="F412">
        <v>79</v>
      </c>
      <c r="H412">
        <v>10116</v>
      </c>
      <c r="I412" t="str">
        <v>Tamil Nadu</v>
      </c>
      <c r="J412" s="14">
        <v>44652</v>
      </c>
      <c r="K412" t="str">
        <v>fe8686d0</v>
      </c>
      <c r="L412">
        <v>0</v>
      </c>
      <c r="M412">
        <v>24</v>
      </c>
      <c r="N412">
        <f t="shared" si="7"/>
        <v>0</v>
      </c>
    </row>
    <row r="413" spans="1:14" x14ac:dyDescent="0.3">
      <c r="A413">
        <v>10038</v>
      </c>
      <c r="B413" t="str">
        <f>_xlfn.XLOOKUP(A413, Bookings!A:A, Bookings!B:B, "NONE")</f>
        <v>Andhra Pradesh</v>
      </c>
      <c r="C413" s="14">
        <v>45474</v>
      </c>
      <c r="D413" t="str">
        <v>cc777b0c</v>
      </c>
      <c r="E413">
        <v>3</v>
      </c>
      <c r="F413">
        <v>85</v>
      </c>
      <c r="H413">
        <v>10116</v>
      </c>
      <c r="I413" t="str">
        <v>Tamil Nadu</v>
      </c>
      <c r="J413" s="14">
        <v>44652</v>
      </c>
      <c r="K413" t="str">
        <v>2560b2d1</v>
      </c>
      <c r="L413">
        <v>1</v>
      </c>
      <c r="M413">
        <v>45</v>
      </c>
      <c r="N413">
        <f t="shared" si="7"/>
        <v>2.2222222222222223</v>
      </c>
    </row>
    <row r="414" spans="1:14" x14ac:dyDescent="0.3">
      <c r="A414">
        <v>10038</v>
      </c>
      <c r="B414" t="str">
        <f>_xlfn.XLOOKUP(A414, Bookings!A:A, Bookings!B:B, "NONE")</f>
        <v>Andhra Pradesh</v>
      </c>
      <c r="C414" s="14">
        <v>45108</v>
      </c>
      <c r="D414" t="str">
        <v>8ce0be18</v>
      </c>
      <c r="E414">
        <v>4</v>
      </c>
      <c r="F414">
        <v>21</v>
      </c>
      <c r="H414">
        <v>10116</v>
      </c>
      <c r="I414" t="str">
        <v>Tamil Nadu</v>
      </c>
      <c r="J414" s="14">
        <v>44743</v>
      </c>
      <c r="K414" t="str">
        <v>4130ea10</v>
      </c>
      <c r="L414">
        <v>1</v>
      </c>
      <c r="M414">
        <v>56</v>
      </c>
      <c r="N414">
        <f t="shared" si="7"/>
        <v>1.7857142857142856</v>
      </c>
    </row>
    <row r="415" spans="1:14" x14ac:dyDescent="0.3">
      <c r="A415">
        <v>10038</v>
      </c>
      <c r="B415" t="str">
        <f>_xlfn.XLOOKUP(A415, Bookings!A:A, Bookings!B:B, "NONE")</f>
        <v>Andhra Pradesh</v>
      </c>
      <c r="C415" s="14">
        <v>45323</v>
      </c>
      <c r="D415" t="str">
        <v>8ab4abc6</v>
      </c>
      <c r="E415">
        <v>0</v>
      </c>
      <c r="F415">
        <v>88</v>
      </c>
      <c r="H415">
        <v>10116</v>
      </c>
      <c r="I415" t="str">
        <v>Tamil Nadu</v>
      </c>
      <c r="J415" s="14">
        <v>44805</v>
      </c>
      <c r="K415" t="str">
        <v>577b4107</v>
      </c>
      <c r="L415">
        <v>4</v>
      </c>
      <c r="M415">
        <v>81</v>
      </c>
      <c r="N415">
        <f t="shared" si="7"/>
        <v>4.9382716049382713</v>
      </c>
    </row>
    <row r="416" spans="1:14" x14ac:dyDescent="0.3">
      <c r="A416">
        <v>10038</v>
      </c>
      <c r="B416" t="str">
        <f>_xlfn.XLOOKUP(A416, Bookings!A:A, Bookings!B:B, "NONE")</f>
        <v>Andhra Pradesh</v>
      </c>
      <c r="C416" s="14">
        <v>44866</v>
      </c>
      <c r="D416" t="str">
        <v>b49e8b74</v>
      </c>
      <c r="E416">
        <v>1</v>
      </c>
      <c r="F416">
        <v>32</v>
      </c>
      <c r="H416">
        <v>10117</v>
      </c>
      <c r="I416" t="str">
        <v>Kerala</v>
      </c>
      <c r="J416" s="14">
        <v>44805</v>
      </c>
      <c r="K416" t="str">
        <v>2aac9072</v>
      </c>
      <c r="L416">
        <v>0</v>
      </c>
      <c r="M416">
        <v>60</v>
      </c>
      <c r="N416">
        <f t="shared" si="7"/>
        <v>0</v>
      </c>
    </row>
    <row r="417" spans="1:14" x14ac:dyDescent="0.3">
      <c r="A417">
        <v>10038</v>
      </c>
      <c r="B417" t="str">
        <f>_xlfn.XLOOKUP(A417, Bookings!A:A, Bookings!B:B, "NONE")</f>
        <v>Andhra Pradesh</v>
      </c>
      <c r="C417" s="14">
        <v>44835</v>
      </c>
      <c r="D417" t="str">
        <v>0be1e40e</v>
      </c>
      <c r="E417">
        <v>0</v>
      </c>
      <c r="F417">
        <v>72</v>
      </c>
      <c r="H417">
        <v>10117</v>
      </c>
      <c r="I417" t="str">
        <v>Kerala</v>
      </c>
      <c r="J417" s="14">
        <v>44621</v>
      </c>
      <c r="K417" t="str">
        <v>b49e8b74</v>
      </c>
      <c r="L417">
        <v>1</v>
      </c>
      <c r="M417">
        <v>91</v>
      </c>
      <c r="N417">
        <f t="shared" si="7"/>
        <v>1.098901098901099</v>
      </c>
    </row>
    <row r="418" spans="1:14" x14ac:dyDescent="0.3">
      <c r="A418">
        <v>10038</v>
      </c>
      <c r="B418" t="str">
        <f>_xlfn.XLOOKUP(A418, Bookings!A:A, Bookings!B:B, "NONE")</f>
        <v>Andhra Pradesh</v>
      </c>
      <c r="C418" s="14">
        <v>44986</v>
      </c>
      <c r="D418" t="str">
        <v>2aac9072</v>
      </c>
      <c r="E418">
        <v>2</v>
      </c>
      <c r="F418">
        <v>15</v>
      </c>
      <c r="H418">
        <v>10117</v>
      </c>
      <c r="I418" t="str">
        <v>Kerala</v>
      </c>
      <c r="J418" s="14">
        <v>44835</v>
      </c>
      <c r="K418" t="str">
        <v>c1fb785c</v>
      </c>
      <c r="L418">
        <v>1</v>
      </c>
      <c r="M418">
        <v>92</v>
      </c>
      <c r="N418">
        <f t="shared" si="7"/>
        <v>1.0869565217391304</v>
      </c>
    </row>
    <row r="419" spans="1:14" x14ac:dyDescent="0.3">
      <c r="A419">
        <v>10038</v>
      </c>
      <c r="B419" t="str">
        <f>_xlfn.XLOOKUP(A419, Bookings!A:A, Bookings!B:B, "NONE")</f>
        <v>Andhra Pradesh</v>
      </c>
      <c r="C419" s="14">
        <v>44958</v>
      </c>
      <c r="D419" t="str">
        <v>f83fb848</v>
      </c>
      <c r="E419">
        <v>3</v>
      </c>
      <c r="F419">
        <v>68</v>
      </c>
      <c r="H419">
        <v>10118</v>
      </c>
      <c r="I419" t="str">
        <v>Tamil Nadu</v>
      </c>
      <c r="J419" s="14">
        <v>44743</v>
      </c>
      <c r="K419" t="str">
        <v>e9c2f251</v>
      </c>
      <c r="L419">
        <v>1</v>
      </c>
      <c r="M419">
        <v>38</v>
      </c>
      <c r="N419">
        <f t="shared" si="7"/>
        <v>2.6315789473684208</v>
      </c>
    </row>
    <row r="420" spans="1:14" x14ac:dyDescent="0.3">
      <c r="A420">
        <v>10038</v>
      </c>
      <c r="B420" t="str">
        <f>_xlfn.XLOOKUP(A420, Bookings!A:A, Bookings!B:B, "NONE")</f>
        <v>Andhra Pradesh</v>
      </c>
      <c r="C420" s="14">
        <v>44621</v>
      </c>
      <c r="D420" t="str">
        <v>19351768</v>
      </c>
      <c r="E420">
        <v>0</v>
      </c>
      <c r="F420">
        <v>43</v>
      </c>
      <c r="H420">
        <v>10118</v>
      </c>
      <c r="I420" t="str">
        <v>Tamil Nadu</v>
      </c>
      <c r="J420" s="14">
        <v>44835</v>
      </c>
      <c r="K420" t="str">
        <v>7fb18db3</v>
      </c>
      <c r="L420">
        <v>2</v>
      </c>
      <c r="M420">
        <v>65</v>
      </c>
      <c r="N420">
        <f t="shared" si="7"/>
        <v>3.0769230769230771</v>
      </c>
    </row>
    <row r="421" spans="1:14" x14ac:dyDescent="0.3">
      <c r="A421">
        <v>10038</v>
      </c>
      <c r="B421" t="str">
        <f>_xlfn.XLOOKUP(A421, Bookings!A:A, Bookings!B:B, "NONE")</f>
        <v>Andhra Pradesh</v>
      </c>
      <c r="C421" s="14">
        <v>45597</v>
      </c>
      <c r="D421" t="str">
        <v>c5c4fdf9</v>
      </c>
      <c r="E421">
        <v>3</v>
      </c>
      <c r="F421">
        <v>85</v>
      </c>
      <c r="H421">
        <v>10119</v>
      </c>
      <c r="I421" t="str">
        <v>Andhra Pradesh</v>
      </c>
      <c r="J421" s="14">
        <v>44621</v>
      </c>
      <c r="K421" t="str">
        <v>5c52d1ad</v>
      </c>
      <c r="L421">
        <v>0</v>
      </c>
      <c r="M421">
        <v>28</v>
      </c>
      <c r="N421">
        <f t="shared" si="7"/>
        <v>0</v>
      </c>
    </row>
    <row r="422" spans="1:14" x14ac:dyDescent="0.3">
      <c r="A422">
        <v>10038</v>
      </c>
      <c r="B422" t="str">
        <f>_xlfn.XLOOKUP(A422, Bookings!A:A, Bookings!B:B, "NONE")</f>
        <v>Andhra Pradesh</v>
      </c>
      <c r="C422" s="14">
        <v>44682</v>
      </c>
      <c r="D422" t="str">
        <v>9452bf77</v>
      </c>
      <c r="E422">
        <v>3</v>
      </c>
      <c r="F422">
        <v>76</v>
      </c>
      <c r="H422">
        <v>10119</v>
      </c>
      <c r="I422" t="str">
        <v>Andhra Pradesh</v>
      </c>
      <c r="J422" s="14">
        <v>44562</v>
      </c>
      <c r="K422" t="str">
        <v>618d5c47</v>
      </c>
      <c r="L422">
        <v>1</v>
      </c>
      <c r="M422">
        <v>35</v>
      </c>
      <c r="N422">
        <f t="shared" si="7"/>
        <v>2.8571428571428572</v>
      </c>
    </row>
    <row r="423" spans="1:14" x14ac:dyDescent="0.3">
      <c r="A423">
        <v>10038</v>
      </c>
      <c r="B423" t="str">
        <f>_xlfn.XLOOKUP(A423, Bookings!A:A, Bookings!B:B, "NONE")</f>
        <v>Andhra Pradesh</v>
      </c>
      <c r="C423" s="14">
        <v>45323</v>
      </c>
      <c r="D423" t="str">
        <v>d6e6f4af</v>
      </c>
      <c r="E423">
        <v>3</v>
      </c>
      <c r="F423">
        <v>87</v>
      </c>
      <c r="H423">
        <v>10119</v>
      </c>
      <c r="I423" t="str">
        <v>Andhra Pradesh</v>
      </c>
      <c r="J423" s="14">
        <v>44805</v>
      </c>
      <c r="K423" t="str">
        <v>1187d074</v>
      </c>
      <c r="L423">
        <v>3</v>
      </c>
      <c r="M423">
        <v>49</v>
      </c>
      <c r="N423">
        <f t="shared" si="7"/>
        <v>6.1224489795918364</v>
      </c>
    </row>
    <row r="424" spans="1:14" x14ac:dyDescent="0.3">
      <c r="A424">
        <v>10039</v>
      </c>
      <c r="B424" t="str">
        <f>_xlfn.XLOOKUP(A424, Bookings!A:A, Bookings!B:B, "NONE")</f>
        <v>Karnataka</v>
      </c>
      <c r="C424" s="14">
        <v>44682</v>
      </c>
      <c r="D424" t="str">
        <v>6d9b457c</v>
      </c>
      <c r="E424">
        <v>1</v>
      </c>
      <c r="F424">
        <v>33</v>
      </c>
      <c r="H424">
        <v>10120</v>
      </c>
      <c r="I424" t="str">
        <v>Andhra Pradesh</v>
      </c>
      <c r="J424" s="14">
        <v>44835</v>
      </c>
      <c r="K424" t="str">
        <v>618d5c47</v>
      </c>
      <c r="L424">
        <v>4</v>
      </c>
      <c r="M424">
        <v>86</v>
      </c>
      <c r="N424">
        <f t="shared" si="7"/>
        <v>4.6511627906976747</v>
      </c>
    </row>
    <row r="425" spans="1:14" x14ac:dyDescent="0.3">
      <c r="A425">
        <v>10039</v>
      </c>
      <c r="B425" t="str">
        <f>_xlfn.XLOOKUP(A425, Bookings!A:A, Bookings!B:B, "NONE")</f>
        <v>Karnataka</v>
      </c>
      <c r="C425" s="14">
        <v>44866</v>
      </c>
      <c r="D425" t="str">
        <v>1b7fe76a</v>
      </c>
      <c r="E425">
        <v>5</v>
      </c>
      <c r="F425">
        <v>94</v>
      </c>
      <c r="H425">
        <v>10120</v>
      </c>
      <c r="I425" t="str">
        <v>Andhra Pradesh</v>
      </c>
      <c r="J425" s="14">
        <v>44896</v>
      </c>
      <c r="K425" t="str">
        <v>ae026103</v>
      </c>
      <c r="L425">
        <v>2</v>
      </c>
      <c r="M425">
        <v>48</v>
      </c>
      <c r="N425">
        <f t="shared" si="7"/>
        <v>4.1666666666666661</v>
      </c>
    </row>
    <row r="426" spans="1:14" x14ac:dyDescent="0.3">
      <c r="A426">
        <v>10039</v>
      </c>
      <c r="B426" t="str">
        <f>_xlfn.XLOOKUP(A426, Bookings!A:A, Bookings!B:B, "NONE")</f>
        <v>Karnataka</v>
      </c>
      <c r="C426" s="14">
        <v>44986</v>
      </c>
      <c r="D426" t="str">
        <v>7fd28e87</v>
      </c>
      <c r="E426">
        <v>0</v>
      </c>
      <c r="F426">
        <v>96</v>
      </c>
      <c r="H426">
        <v>10120</v>
      </c>
      <c r="I426" t="str">
        <v>Andhra Pradesh</v>
      </c>
      <c r="J426" s="14">
        <v>44835</v>
      </c>
      <c r="K426" t="str">
        <v>fa1a76a3</v>
      </c>
      <c r="L426">
        <v>1</v>
      </c>
      <c r="M426">
        <v>71</v>
      </c>
      <c r="N426">
        <f t="shared" si="7"/>
        <v>1.4084507042253522</v>
      </c>
    </row>
    <row r="427" spans="1:14" x14ac:dyDescent="0.3">
      <c r="A427">
        <v>10039</v>
      </c>
      <c r="B427" t="str">
        <f>_xlfn.XLOOKUP(A427, Bookings!A:A, Bookings!B:B, "NONE")</f>
        <v>Karnataka</v>
      </c>
      <c r="C427" s="14">
        <v>45474</v>
      </c>
      <c r="D427" t="str">
        <v>607da286</v>
      </c>
      <c r="E427">
        <v>2</v>
      </c>
      <c r="F427">
        <v>92</v>
      </c>
      <c r="H427">
        <v>10121</v>
      </c>
      <c r="I427" t="str">
        <v>Kerala</v>
      </c>
      <c r="J427" s="14">
        <v>44713</v>
      </c>
      <c r="K427" t="str">
        <v>f6d69d19</v>
      </c>
      <c r="L427">
        <v>0</v>
      </c>
      <c r="M427">
        <v>55</v>
      </c>
      <c r="N427">
        <f t="shared" si="7"/>
        <v>0</v>
      </c>
    </row>
    <row r="428" spans="1:14" x14ac:dyDescent="0.3">
      <c r="A428">
        <v>10039</v>
      </c>
      <c r="B428" t="str">
        <f>_xlfn.XLOOKUP(A428, Bookings!A:A, Bookings!B:B, "NONE")</f>
        <v>Karnataka</v>
      </c>
      <c r="C428" s="14">
        <v>45352</v>
      </c>
      <c r="D428" t="str">
        <v>ef45c45f</v>
      </c>
      <c r="E428">
        <v>0</v>
      </c>
      <c r="F428">
        <v>83</v>
      </c>
      <c r="H428">
        <v>10121</v>
      </c>
      <c r="I428" t="str">
        <v>Kerala</v>
      </c>
      <c r="J428" s="14">
        <v>44713</v>
      </c>
      <c r="K428" t="str">
        <v>40e9137d</v>
      </c>
      <c r="L428">
        <v>4</v>
      </c>
      <c r="M428">
        <v>99</v>
      </c>
      <c r="N428">
        <f t="shared" si="7"/>
        <v>4.0404040404040407</v>
      </c>
    </row>
    <row r="429" spans="1:14" x14ac:dyDescent="0.3">
      <c r="A429">
        <v>10040</v>
      </c>
      <c r="B429" t="str">
        <f>_xlfn.XLOOKUP(A429, Bookings!A:A, Bookings!B:B, "NONE")</f>
        <v>Karnataka</v>
      </c>
      <c r="C429" s="14">
        <v>44593</v>
      </c>
      <c r="D429" t="str">
        <v>6cec19a5</v>
      </c>
      <c r="E429">
        <v>0</v>
      </c>
      <c r="F429">
        <v>87</v>
      </c>
      <c r="H429">
        <v>10121</v>
      </c>
      <c r="I429" t="str">
        <v>Kerala</v>
      </c>
      <c r="J429" s="14">
        <v>44713</v>
      </c>
      <c r="K429" t="str">
        <v>ae026103</v>
      </c>
      <c r="L429">
        <v>0</v>
      </c>
      <c r="M429">
        <v>12</v>
      </c>
      <c r="N429">
        <f t="shared" si="7"/>
        <v>0</v>
      </c>
    </row>
    <row r="430" spans="1:14" x14ac:dyDescent="0.3">
      <c r="A430">
        <v>10040</v>
      </c>
      <c r="B430" t="str">
        <f>_xlfn.XLOOKUP(A430, Bookings!A:A, Bookings!B:B, "NONE")</f>
        <v>Karnataka</v>
      </c>
      <c r="C430" s="14">
        <v>45474</v>
      </c>
      <c r="D430" t="str">
        <v>1b7fe76a</v>
      </c>
      <c r="E430">
        <v>0</v>
      </c>
      <c r="F430">
        <v>86</v>
      </c>
      <c r="H430">
        <v>10122</v>
      </c>
      <c r="I430" t="str">
        <v>Andhra Pradesh</v>
      </c>
      <c r="J430" s="14">
        <v>44835</v>
      </c>
      <c r="K430" t="str">
        <v>0cbc4720</v>
      </c>
      <c r="L430">
        <v>1</v>
      </c>
      <c r="M430">
        <v>38</v>
      </c>
      <c r="N430">
        <f t="shared" si="7"/>
        <v>2.6315789473684208</v>
      </c>
    </row>
    <row r="431" spans="1:14" x14ac:dyDescent="0.3">
      <c r="A431">
        <v>10040</v>
      </c>
      <c r="B431" t="str">
        <f>_xlfn.XLOOKUP(A431, Bookings!A:A, Bookings!B:B, "NONE")</f>
        <v>Karnataka</v>
      </c>
      <c r="C431" s="14">
        <v>44835</v>
      </c>
      <c r="D431" t="str">
        <v>4cfd0dd8</v>
      </c>
      <c r="E431">
        <v>5</v>
      </c>
      <c r="F431">
        <v>43</v>
      </c>
      <c r="H431">
        <v>10122</v>
      </c>
      <c r="I431" t="str">
        <v>Andhra Pradesh</v>
      </c>
      <c r="J431" s="14">
        <v>44652</v>
      </c>
      <c r="K431" t="str">
        <v>e2949854</v>
      </c>
      <c r="L431">
        <v>0</v>
      </c>
      <c r="M431">
        <v>13</v>
      </c>
      <c r="N431">
        <f t="shared" si="7"/>
        <v>0</v>
      </c>
    </row>
    <row r="432" spans="1:14" x14ac:dyDescent="0.3">
      <c r="A432">
        <v>10040</v>
      </c>
      <c r="B432" t="str">
        <f>_xlfn.XLOOKUP(A432, Bookings!A:A, Bookings!B:B, "NONE")</f>
        <v>Karnataka</v>
      </c>
      <c r="C432" s="14">
        <v>44866</v>
      </c>
      <c r="D432" t="str">
        <v>10101146</v>
      </c>
      <c r="E432">
        <v>4</v>
      </c>
      <c r="F432">
        <v>18</v>
      </c>
      <c r="H432">
        <v>10122</v>
      </c>
      <c r="I432" t="str">
        <v>Andhra Pradesh</v>
      </c>
      <c r="J432" s="14">
        <v>44866</v>
      </c>
      <c r="K432" t="str">
        <v>f6d69d19</v>
      </c>
      <c r="L432">
        <v>1</v>
      </c>
      <c r="M432">
        <v>20</v>
      </c>
      <c r="N432">
        <f t="shared" si="7"/>
        <v>5</v>
      </c>
    </row>
    <row r="433" spans="1:14" x14ac:dyDescent="0.3">
      <c r="A433">
        <v>10040</v>
      </c>
      <c r="B433" t="str">
        <f>_xlfn.XLOOKUP(A433, Bookings!A:A, Bookings!B:B, "NONE")</f>
        <v>Karnataka</v>
      </c>
      <c r="C433" s="14">
        <v>44986</v>
      </c>
      <c r="D433" t="str">
        <v>e24dee1d</v>
      </c>
      <c r="E433">
        <v>1</v>
      </c>
      <c r="F433">
        <v>12</v>
      </c>
      <c r="H433">
        <v>10122</v>
      </c>
      <c r="I433" t="str">
        <v>Andhra Pradesh</v>
      </c>
      <c r="J433" s="14">
        <v>44835</v>
      </c>
      <c r="K433" t="str">
        <v>19351768</v>
      </c>
      <c r="L433">
        <v>0</v>
      </c>
      <c r="M433">
        <v>11</v>
      </c>
      <c r="N433">
        <f t="shared" si="7"/>
        <v>0</v>
      </c>
    </row>
    <row r="434" spans="1:14" x14ac:dyDescent="0.3">
      <c r="A434">
        <v>10040</v>
      </c>
      <c r="B434" t="str">
        <f>_xlfn.XLOOKUP(A434, Bookings!A:A, Bookings!B:B, "NONE")</f>
        <v>Karnataka</v>
      </c>
      <c r="C434" s="14">
        <v>44927</v>
      </c>
      <c r="D434" t="str">
        <v>07976026</v>
      </c>
      <c r="E434">
        <v>5</v>
      </c>
      <c r="F434">
        <v>29</v>
      </c>
      <c r="H434">
        <v>10123</v>
      </c>
      <c r="I434" t="str">
        <v>Karnataka</v>
      </c>
      <c r="J434" s="14">
        <v>44652</v>
      </c>
      <c r="K434" t="str">
        <v>74c9ff93</v>
      </c>
      <c r="L434">
        <v>1</v>
      </c>
      <c r="M434">
        <v>98</v>
      </c>
      <c r="N434">
        <f t="shared" si="7"/>
        <v>1.0204081632653061</v>
      </c>
    </row>
    <row r="435" spans="1:14" x14ac:dyDescent="0.3">
      <c r="A435">
        <v>10040</v>
      </c>
      <c r="B435" t="str">
        <f>_xlfn.XLOOKUP(A435, Bookings!A:A, Bookings!B:B, "NONE")</f>
        <v>Karnataka</v>
      </c>
      <c r="C435" s="14">
        <v>44743</v>
      </c>
      <c r="D435" t="str">
        <v>ae026103</v>
      </c>
      <c r="E435">
        <v>4</v>
      </c>
      <c r="F435">
        <v>14</v>
      </c>
      <c r="H435">
        <v>10123</v>
      </c>
      <c r="I435" t="str">
        <v>Karnataka</v>
      </c>
      <c r="J435" s="14">
        <v>44652</v>
      </c>
      <c r="K435" t="str">
        <v>2560b2d1</v>
      </c>
      <c r="L435">
        <v>1</v>
      </c>
      <c r="M435">
        <v>23</v>
      </c>
      <c r="N435">
        <f t="shared" si="7"/>
        <v>4.3478260869565215</v>
      </c>
    </row>
    <row r="436" spans="1:14" x14ac:dyDescent="0.3">
      <c r="A436">
        <v>10040</v>
      </c>
      <c r="B436" t="str">
        <f>_xlfn.XLOOKUP(A436, Bookings!A:A, Bookings!B:B, "NONE")</f>
        <v>Karnataka</v>
      </c>
      <c r="C436" s="14">
        <v>45597</v>
      </c>
      <c r="D436" t="str">
        <v>044707f1</v>
      </c>
      <c r="E436">
        <v>0</v>
      </c>
      <c r="F436">
        <v>94</v>
      </c>
      <c r="H436">
        <v>10123</v>
      </c>
      <c r="I436" t="str">
        <v>Karnataka</v>
      </c>
      <c r="J436" s="14">
        <v>44743</v>
      </c>
      <c r="K436" t="str">
        <v>75fa1246</v>
      </c>
      <c r="L436">
        <v>2</v>
      </c>
      <c r="M436">
        <v>40</v>
      </c>
      <c r="N436">
        <f t="shared" si="7"/>
        <v>5</v>
      </c>
    </row>
    <row r="437" spans="1:14" x14ac:dyDescent="0.3">
      <c r="A437">
        <v>10040</v>
      </c>
      <c r="B437" t="str">
        <f>_xlfn.XLOOKUP(A437, Bookings!A:A, Bookings!B:B, "NONE")</f>
        <v>Karnataka</v>
      </c>
      <c r="C437" s="14">
        <v>44805</v>
      </c>
      <c r="D437" t="str">
        <v>607da286</v>
      </c>
      <c r="E437">
        <v>1</v>
      </c>
      <c r="F437">
        <v>57</v>
      </c>
      <c r="H437">
        <v>10123</v>
      </c>
      <c r="I437" t="str">
        <v>Karnataka</v>
      </c>
      <c r="J437" s="14">
        <v>44562</v>
      </c>
      <c r="K437" t="str">
        <v>4130ea10</v>
      </c>
      <c r="L437">
        <v>2</v>
      </c>
      <c r="M437">
        <v>91</v>
      </c>
      <c r="N437">
        <f t="shared" si="7"/>
        <v>2.197802197802198</v>
      </c>
    </row>
    <row r="438" spans="1:14" x14ac:dyDescent="0.3">
      <c r="A438">
        <v>10040</v>
      </c>
      <c r="B438" t="str">
        <f>_xlfn.XLOOKUP(A438, Bookings!A:A, Bookings!B:B, "NONE")</f>
        <v>Karnataka</v>
      </c>
      <c r="C438" s="14">
        <v>44621</v>
      </c>
      <c r="D438" t="str">
        <v>af4e0c6c</v>
      </c>
      <c r="E438">
        <v>1</v>
      </c>
      <c r="F438">
        <v>58</v>
      </c>
      <c r="H438">
        <v>10124</v>
      </c>
      <c r="I438" t="str">
        <v>Tamil Nadu</v>
      </c>
      <c r="J438" s="14">
        <v>44562</v>
      </c>
      <c r="K438" t="str">
        <v>7fc77e90</v>
      </c>
      <c r="L438">
        <v>3</v>
      </c>
      <c r="M438">
        <v>50</v>
      </c>
      <c r="N438">
        <f t="shared" si="7"/>
        <v>6</v>
      </c>
    </row>
    <row r="439" spans="1:14" x14ac:dyDescent="0.3">
      <c r="A439">
        <v>10040</v>
      </c>
      <c r="B439" t="str">
        <f>_xlfn.XLOOKUP(A439, Bookings!A:A, Bookings!B:B, "NONE")</f>
        <v>Karnataka</v>
      </c>
      <c r="C439" s="14">
        <v>45231</v>
      </c>
      <c r="D439" t="str">
        <v>f82d44ce</v>
      </c>
      <c r="E439">
        <v>1</v>
      </c>
      <c r="F439">
        <v>71</v>
      </c>
      <c r="H439">
        <v>10125</v>
      </c>
      <c r="I439" t="str">
        <v>Tamil Nadu</v>
      </c>
      <c r="J439" s="14">
        <v>44682</v>
      </c>
      <c r="K439" t="str">
        <v>4cfd0dd8</v>
      </c>
      <c r="L439">
        <v>5</v>
      </c>
      <c r="M439">
        <v>22</v>
      </c>
      <c r="N439">
        <f t="shared" si="7"/>
        <v>22.727272727272727</v>
      </c>
    </row>
    <row r="440" spans="1:14" x14ac:dyDescent="0.3">
      <c r="A440">
        <v>10040</v>
      </c>
      <c r="B440" t="str">
        <f>_xlfn.XLOOKUP(A440, Bookings!A:A, Bookings!B:B, "NONE")</f>
        <v>Karnataka</v>
      </c>
      <c r="C440" s="14">
        <v>44986</v>
      </c>
      <c r="D440" t="str">
        <v>74c9ff93</v>
      </c>
      <c r="E440">
        <v>3</v>
      </c>
      <c r="F440">
        <v>34</v>
      </c>
      <c r="H440">
        <v>10125</v>
      </c>
      <c r="I440" t="str">
        <v>Tamil Nadu</v>
      </c>
      <c r="J440" s="14">
        <v>44562</v>
      </c>
      <c r="K440" t="str">
        <v>39c8c16a</v>
      </c>
      <c r="L440">
        <v>0</v>
      </c>
      <c r="M440">
        <v>22</v>
      </c>
      <c r="N440">
        <f t="shared" si="7"/>
        <v>0</v>
      </c>
    </row>
    <row r="441" spans="1:14" x14ac:dyDescent="0.3">
      <c r="A441">
        <v>10040</v>
      </c>
      <c r="B441" t="str">
        <f>_xlfn.XLOOKUP(A441, Bookings!A:A, Bookings!B:B, "NONE")</f>
        <v>Karnataka</v>
      </c>
      <c r="C441" s="14">
        <v>44562</v>
      </c>
      <c r="D441" t="str">
        <v>4130ea10</v>
      </c>
      <c r="E441">
        <v>4</v>
      </c>
      <c r="F441">
        <v>76</v>
      </c>
      <c r="H441">
        <v>10126</v>
      </c>
      <c r="I441" t="str">
        <v>Karnataka</v>
      </c>
      <c r="J441" s="14">
        <v>44652</v>
      </c>
      <c r="K441" t="str">
        <v>7e543bc4</v>
      </c>
      <c r="L441">
        <v>0</v>
      </c>
      <c r="M441">
        <v>23</v>
      </c>
      <c r="N441">
        <f t="shared" si="7"/>
        <v>0</v>
      </c>
    </row>
    <row r="442" spans="1:14" x14ac:dyDescent="0.3">
      <c r="A442">
        <v>10040</v>
      </c>
      <c r="B442" t="str">
        <f>_xlfn.XLOOKUP(A442, Bookings!A:A, Bookings!B:B, "NONE")</f>
        <v>Karnataka</v>
      </c>
      <c r="C442" s="14">
        <v>44562</v>
      </c>
      <c r="D442" t="str">
        <v>fda707e0</v>
      </c>
      <c r="E442">
        <v>2</v>
      </c>
      <c r="F442">
        <v>62</v>
      </c>
      <c r="H442">
        <v>10126</v>
      </c>
      <c r="I442" t="str">
        <v>Karnataka</v>
      </c>
      <c r="J442" s="14">
        <v>44743</v>
      </c>
      <c r="K442" t="str">
        <v>18f2ed16</v>
      </c>
      <c r="L442">
        <v>1</v>
      </c>
      <c r="M442">
        <v>52</v>
      </c>
      <c r="N442">
        <f t="shared" si="7"/>
        <v>1.9230769230769231</v>
      </c>
    </row>
    <row r="443" spans="1:14" x14ac:dyDescent="0.3">
      <c r="A443">
        <v>10041</v>
      </c>
      <c r="B443" t="str">
        <f>_xlfn.XLOOKUP(A443, Bookings!A:A, Bookings!B:B, "NONE")</f>
        <v>Kerala</v>
      </c>
      <c r="C443" s="14">
        <v>45078</v>
      </c>
      <c r="D443" t="str">
        <v>982b8061</v>
      </c>
      <c r="E443">
        <v>1</v>
      </c>
      <c r="F443">
        <v>32</v>
      </c>
      <c r="H443">
        <v>10126</v>
      </c>
      <c r="I443" t="str">
        <v>Karnataka</v>
      </c>
      <c r="J443" s="14">
        <v>44682</v>
      </c>
      <c r="K443" t="str">
        <v>872a4423</v>
      </c>
      <c r="L443">
        <v>3</v>
      </c>
      <c r="M443">
        <v>99</v>
      </c>
      <c r="N443">
        <f t="shared" si="7"/>
        <v>3.0303030303030303</v>
      </c>
    </row>
    <row r="444" spans="1:14" x14ac:dyDescent="0.3">
      <c r="A444">
        <v>10041</v>
      </c>
      <c r="B444" t="str">
        <f>_xlfn.XLOOKUP(A444, Bookings!A:A, Bookings!B:B, "NONE")</f>
        <v>Kerala</v>
      </c>
      <c r="C444" s="14">
        <v>45261</v>
      </c>
      <c r="D444" t="str">
        <v>fe8686d0</v>
      </c>
      <c r="E444">
        <v>3</v>
      </c>
      <c r="F444">
        <v>49</v>
      </c>
      <c r="H444">
        <v>10126</v>
      </c>
      <c r="I444" t="str">
        <v>Karnataka</v>
      </c>
      <c r="J444" s="14">
        <v>44835</v>
      </c>
      <c r="K444" t="str">
        <v>e24dee1d</v>
      </c>
      <c r="L444">
        <v>2</v>
      </c>
      <c r="M444">
        <v>50</v>
      </c>
      <c r="N444">
        <f t="shared" si="7"/>
        <v>4</v>
      </c>
    </row>
    <row r="445" spans="1:14" x14ac:dyDescent="0.3">
      <c r="A445">
        <v>10041</v>
      </c>
      <c r="B445" t="str">
        <f>_xlfn.XLOOKUP(A445, Bookings!A:A, Bookings!B:B, "NONE")</f>
        <v>Kerala</v>
      </c>
      <c r="C445" s="14">
        <v>45231</v>
      </c>
      <c r="D445" t="str">
        <v>5b93d799</v>
      </c>
      <c r="E445">
        <v>2</v>
      </c>
      <c r="F445">
        <v>39</v>
      </c>
      <c r="H445">
        <v>10126</v>
      </c>
      <c r="I445" t="str">
        <v>Karnataka</v>
      </c>
      <c r="J445" s="14">
        <v>44621</v>
      </c>
      <c r="K445" t="str">
        <v>9787b7de</v>
      </c>
      <c r="L445">
        <v>1</v>
      </c>
      <c r="M445">
        <v>70</v>
      </c>
      <c r="N445">
        <f t="shared" si="7"/>
        <v>1.4285714285714286</v>
      </c>
    </row>
    <row r="446" spans="1:14" x14ac:dyDescent="0.3">
      <c r="A446">
        <v>10041</v>
      </c>
      <c r="B446" t="str">
        <f>_xlfn.XLOOKUP(A446, Bookings!A:A, Bookings!B:B, "NONE")</f>
        <v>Kerala</v>
      </c>
      <c r="C446" s="14">
        <v>45413</v>
      </c>
      <c r="D446" t="str">
        <v>cc9d9893</v>
      </c>
      <c r="E446">
        <v>0</v>
      </c>
      <c r="F446">
        <v>53</v>
      </c>
      <c r="H446">
        <v>10127</v>
      </c>
      <c r="I446" t="str">
        <v>Andhra Pradesh</v>
      </c>
      <c r="J446" s="14">
        <v>44896</v>
      </c>
      <c r="K446" t="str">
        <v>fc3255a1</v>
      </c>
      <c r="L446">
        <v>0</v>
      </c>
      <c r="M446">
        <v>61</v>
      </c>
      <c r="N446">
        <f t="shared" si="7"/>
        <v>0</v>
      </c>
    </row>
    <row r="447" spans="1:14" x14ac:dyDescent="0.3">
      <c r="A447">
        <v>10041</v>
      </c>
      <c r="B447" t="str">
        <f>_xlfn.XLOOKUP(A447, Bookings!A:A, Bookings!B:B, "NONE")</f>
        <v>Kerala</v>
      </c>
      <c r="C447" s="14">
        <v>45627</v>
      </c>
      <c r="D447" t="str">
        <v>3abe3a47</v>
      </c>
      <c r="E447">
        <v>1</v>
      </c>
      <c r="F447">
        <v>21</v>
      </c>
      <c r="H447">
        <v>10127</v>
      </c>
      <c r="I447" t="str">
        <v>Andhra Pradesh</v>
      </c>
      <c r="J447" s="14">
        <v>44713</v>
      </c>
      <c r="K447" t="str">
        <v>459528e0</v>
      </c>
      <c r="L447">
        <v>3</v>
      </c>
      <c r="M447">
        <v>95</v>
      </c>
      <c r="N447">
        <f t="shared" si="7"/>
        <v>3.1578947368421053</v>
      </c>
    </row>
    <row r="448" spans="1:14" x14ac:dyDescent="0.3">
      <c r="A448">
        <v>10041</v>
      </c>
      <c r="B448" t="str">
        <f>_xlfn.XLOOKUP(A448, Bookings!A:A, Bookings!B:B, "NONE")</f>
        <v>Kerala</v>
      </c>
      <c r="C448" s="14">
        <v>44835</v>
      </c>
      <c r="D448" t="str">
        <v>591bdfe5</v>
      </c>
      <c r="E448">
        <v>3</v>
      </c>
      <c r="F448">
        <v>18</v>
      </c>
      <c r="H448">
        <v>10127</v>
      </c>
      <c r="I448" t="str">
        <v>Andhra Pradesh</v>
      </c>
      <c r="J448" s="14">
        <v>44835</v>
      </c>
      <c r="K448" t="str">
        <v>7fc77e90</v>
      </c>
      <c r="L448">
        <v>0</v>
      </c>
      <c r="M448">
        <v>68</v>
      </c>
      <c r="N448">
        <f t="shared" si="7"/>
        <v>0</v>
      </c>
    </row>
    <row r="449" spans="1:14" x14ac:dyDescent="0.3">
      <c r="A449">
        <v>10041</v>
      </c>
      <c r="B449" t="str">
        <f>_xlfn.XLOOKUP(A449, Bookings!A:A, Bookings!B:B, "NONE")</f>
        <v>Kerala</v>
      </c>
      <c r="C449" s="14">
        <v>45047</v>
      </c>
      <c r="D449" t="str">
        <v>af4e0c6c</v>
      </c>
      <c r="E449">
        <v>0</v>
      </c>
      <c r="F449">
        <v>59</v>
      </c>
      <c r="H449">
        <v>10127</v>
      </c>
      <c r="I449" t="str">
        <v>Andhra Pradesh</v>
      </c>
      <c r="J449" s="14">
        <v>44835</v>
      </c>
      <c r="K449" t="str">
        <v>591bdfe5</v>
      </c>
      <c r="L449">
        <v>0</v>
      </c>
      <c r="M449">
        <v>43</v>
      </c>
      <c r="N449">
        <f t="shared" si="7"/>
        <v>0</v>
      </c>
    </row>
    <row r="450" spans="1:14" x14ac:dyDescent="0.3">
      <c r="A450">
        <v>10041</v>
      </c>
      <c r="B450" t="str">
        <f>_xlfn.XLOOKUP(A450, Bookings!A:A, Bookings!B:B, "NONE")</f>
        <v>Kerala</v>
      </c>
      <c r="C450" s="14">
        <v>45323</v>
      </c>
      <c r="D450" t="str">
        <v>a48a202b</v>
      </c>
      <c r="E450">
        <v>0</v>
      </c>
      <c r="F450">
        <v>91</v>
      </c>
      <c r="H450">
        <v>10128</v>
      </c>
      <c r="I450" t="str">
        <v>Kerala</v>
      </c>
      <c r="J450" s="14">
        <v>44593</v>
      </c>
      <c r="K450" t="str">
        <v>2aac9072</v>
      </c>
      <c r="L450">
        <v>0</v>
      </c>
      <c r="M450">
        <v>93</v>
      </c>
      <c r="N450">
        <f t="shared" si="7"/>
        <v>0</v>
      </c>
    </row>
    <row r="451" spans="1:14" x14ac:dyDescent="0.3">
      <c r="A451">
        <v>10041</v>
      </c>
      <c r="B451" t="str">
        <f>_xlfn.XLOOKUP(A451, Bookings!A:A, Bookings!B:B, "NONE")</f>
        <v>Kerala</v>
      </c>
      <c r="C451" s="14">
        <v>45505</v>
      </c>
      <c r="D451" t="str">
        <v>872a4423</v>
      </c>
      <c r="E451">
        <v>0</v>
      </c>
      <c r="F451">
        <v>34</v>
      </c>
      <c r="H451">
        <v>10128</v>
      </c>
      <c r="I451" t="str">
        <v>Kerala</v>
      </c>
      <c r="J451" s="14">
        <v>44713</v>
      </c>
      <c r="K451" t="str">
        <v>459528e0</v>
      </c>
      <c r="L451">
        <v>3</v>
      </c>
      <c r="M451">
        <v>73</v>
      </c>
      <c r="N451">
        <f t="shared" ref="N451:N514" si="8">(L451/M451)*100</f>
        <v>4.10958904109589</v>
      </c>
    </row>
    <row r="452" spans="1:14" x14ac:dyDescent="0.3">
      <c r="A452">
        <v>10041</v>
      </c>
      <c r="B452" t="str">
        <f>_xlfn.XLOOKUP(A452, Bookings!A:A, Bookings!B:B, "NONE")</f>
        <v>Kerala</v>
      </c>
      <c r="C452" s="14">
        <v>44621</v>
      </c>
      <c r="D452" t="str">
        <v>9787b7de</v>
      </c>
      <c r="E452">
        <v>5</v>
      </c>
      <c r="F452">
        <v>88</v>
      </c>
      <c r="H452">
        <v>10129</v>
      </c>
      <c r="I452" t="str">
        <v>Kerala</v>
      </c>
      <c r="J452" s="14">
        <v>44713</v>
      </c>
      <c r="K452" t="str">
        <v>cc777b0c</v>
      </c>
      <c r="L452">
        <v>1</v>
      </c>
      <c r="M452">
        <v>90</v>
      </c>
      <c r="N452">
        <f t="shared" si="8"/>
        <v>1.1111111111111112</v>
      </c>
    </row>
    <row r="453" spans="1:14" x14ac:dyDescent="0.3">
      <c r="A453">
        <v>10042</v>
      </c>
      <c r="B453" t="str">
        <f>_xlfn.XLOOKUP(A453, Bookings!A:A, Bookings!B:B, "NONE")</f>
        <v>Andhra Pradesh</v>
      </c>
      <c r="C453" s="14">
        <v>44713</v>
      </c>
      <c r="D453" t="str">
        <v>cc777b0c</v>
      </c>
      <c r="E453">
        <v>2</v>
      </c>
      <c r="F453">
        <v>60</v>
      </c>
      <c r="H453">
        <v>10129</v>
      </c>
      <c r="I453" t="str">
        <v>Kerala</v>
      </c>
      <c r="J453" s="14">
        <v>44835</v>
      </c>
      <c r="K453" t="str">
        <v>40fb817f</v>
      </c>
      <c r="L453">
        <v>5</v>
      </c>
      <c r="M453">
        <v>20</v>
      </c>
      <c r="N453">
        <f t="shared" si="8"/>
        <v>25</v>
      </c>
    </row>
    <row r="454" spans="1:14" x14ac:dyDescent="0.3">
      <c r="A454">
        <v>10042</v>
      </c>
      <c r="B454" t="str">
        <f>_xlfn.XLOOKUP(A454, Bookings!A:A, Bookings!B:B, "NONE")</f>
        <v>Andhra Pradesh</v>
      </c>
      <c r="C454" s="14">
        <v>45323</v>
      </c>
      <c r="D454" t="str">
        <v>7495495f</v>
      </c>
      <c r="E454">
        <v>0</v>
      </c>
      <c r="F454">
        <v>21</v>
      </c>
      <c r="H454">
        <v>10129</v>
      </c>
      <c r="I454" t="str">
        <v>Kerala</v>
      </c>
      <c r="J454" s="14">
        <v>44593</v>
      </c>
      <c r="K454" t="str">
        <v>18110fb2</v>
      </c>
      <c r="L454">
        <v>1</v>
      </c>
      <c r="M454">
        <v>23</v>
      </c>
      <c r="N454">
        <f t="shared" si="8"/>
        <v>4.3478260869565215</v>
      </c>
    </row>
    <row r="455" spans="1:14" x14ac:dyDescent="0.3">
      <c r="A455">
        <v>10042</v>
      </c>
      <c r="B455" t="str">
        <f>_xlfn.XLOOKUP(A455, Bookings!A:A, Bookings!B:B, "NONE")</f>
        <v>Andhra Pradesh</v>
      </c>
      <c r="C455" s="14">
        <v>45627</v>
      </c>
      <c r="D455" t="str">
        <v>9787b7de</v>
      </c>
      <c r="E455">
        <v>4</v>
      </c>
      <c r="F455">
        <v>54</v>
      </c>
      <c r="H455">
        <v>10129</v>
      </c>
      <c r="I455" t="str">
        <v>Kerala</v>
      </c>
      <c r="J455" s="14">
        <v>44835</v>
      </c>
      <c r="K455" t="str">
        <v>fe8686d0</v>
      </c>
      <c r="L455">
        <v>1</v>
      </c>
      <c r="M455">
        <v>19</v>
      </c>
      <c r="N455">
        <f t="shared" si="8"/>
        <v>5.2631578947368416</v>
      </c>
    </row>
    <row r="456" spans="1:14" x14ac:dyDescent="0.3">
      <c r="A456">
        <v>10042</v>
      </c>
      <c r="B456" t="str">
        <f>_xlfn.XLOOKUP(A456, Bookings!A:A, Bookings!B:B, "NONE")</f>
        <v>Andhra Pradesh</v>
      </c>
      <c r="C456" s="14">
        <v>45078</v>
      </c>
      <c r="D456" t="str">
        <v>40fb817f</v>
      </c>
      <c r="E456">
        <v>1</v>
      </c>
      <c r="F456">
        <v>61</v>
      </c>
      <c r="H456">
        <v>10130</v>
      </c>
      <c r="I456" t="str">
        <v>Karnataka</v>
      </c>
      <c r="J456" s="14">
        <v>44896</v>
      </c>
      <c r="K456" t="str">
        <v>6fc6d737</v>
      </c>
      <c r="L456">
        <v>0</v>
      </c>
      <c r="M456">
        <v>53</v>
      </c>
      <c r="N456">
        <f t="shared" si="8"/>
        <v>0</v>
      </c>
    </row>
    <row r="457" spans="1:14" x14ac:dyDescent="0.3">
      <c r="A457">
        <v>10042</v>
      </c>
      <c r="B457" t="str">
        <f>_xlfn.XLOOKUP(A457, Bookings!A:A, Bookings!B:B, "NONE")</f>
        <v>Andhra Pradesh</v>
      </c>
      <c r="C457" s="14">
        <v>44562</v>
      </c>
      <c r="D457" t="str">
        <v>cc9d9893</v>
      </c>
      <c r="E457">
        <v>1</v>
      </c>
      <c r="F457">
        <v>81</v>
      </c>
      <c r="H457">
        <v>10130</v>
      </c>
      <c r="I457" t="str">
        <v>Karnataka</v>
      </c>
      <c r="J457" s="14">
        <v>44866</v>
      </c>
      <c r="K457" t="str">
        <v>67b09f1b</v>
      </c>
      <c r="L457">
        <v>0</v>
      </c>
      <c r="M457">
        <v>87</v>
      </c>
      <c r="N457">
        <f t="shared" si="8"/>
        <v>0</v>
      </c>
    </row>
    <row r="458" spans="1:14" x14ac:dyDescent="0.3">
      <c r="A458">
        <v>10042</v>
      </c>
      <c r="B458" t="str">
        <f>_xlfn.XLOOKUP(A458, Bookings!A:A, Bookings!B:B, "NONE")</f>
        <v>Andhra Pradesh</v>
      </c>
      <c r="C458" s="14">
        <v>44682</v>
      </c>
      <c r="D458" t="str">
        <v>c741736d</v>
      </c>
      <c r="E458">
        <v>2</v>
      </c>
      <c r="F458">
        <v>75</v>
      </c>
      <c r="H458">
        <v>10130</v>
      </c>
      <c r="I458" t="str">
        <v>Karnataka</v>
      </c>
      <c r="J458" s="14">
        <v>44593</v>
      </c>
      <c r="K458" t="str">
        <v>9452bf77</v>
      </c>
      <c r="L458">
        <v>0</v>
      </c>
      <c r="M458">
        <v>56</v>
      </c>
      <c r="N458">
        <f t="shared" si="8"/>
        <v>0</v>
      </c>
    </row>
    <row r="459" spans="1:14" x14ac:dyDescent="0.3">
      <c r="A459">
        <v>10042</v>
      </c>
      <c r="B459" t="str">
        <f>_xlfn.XLOOKUP(A459, Bookings!A:A, Bookings!B:B, "NONE")</f>
        <v>Andhra Pradesh</v>
      </c>
      <c r="C459" s="14">
        <v>45047</v>
      </c>
      <c r="D459" t="str">
        <v>6cec19a5</v>
      </c>
      <c r="E459">
        <v>2</v>
      </c>
      <c r="F459">
        <v>66</v>
      </c>
      <c r="H459">
        <v>10130</v>
      </c>
      <c r="I459" t="str">
        <v>Karnataka</v>
      </c>
      <c r="J459" s="14">
        <v>44774</v>
      </c>
      <c r="K459" t="str">
        <v>1187d074</v>
      </c>
      <c r="L459">
        <v>1</v>
      </c>
      <c r="M459">
        <v>38</v>
      </c>
      <c r="N459">
        <f t="shared" si="8"/>
        <v>2.6315789473684208</v>
      </c>
    </row>
    <row r="460" spans="1:14" x14ac:dyDescent="0.3">
      <c r="A460">
        <v>10043</v>
      </c>
      <c r="B460" t="str">
        <f>_xlfn.XLOOKUP(A460, Bookings!A:A, Bookings!B:B, "NONE")</f>
        <v>Karnataka</v>
      </c>
      <c r="C460" s="14">
        <v>45474</v>
      </c>
      <c r="D460" t="str">
        <v>872a4423</v>
      </c>
      <c r="E460">
        <v>0</v>
      </c>
      <c r="F460">
        <v>91</v>
      </c>
      <c r="H460">
        <v>10130</v>
      </c>
      <c r="I460" t="str">
        <v>Karnataka</v>
      </c>
      <c r="J460" s="14">
        <v>44713</v>
      </c>
      <c r="K460" t="str">
        <v>c324f9b4</v>
      </c>
      <c r="L460">
        <v>2</v>
      </c>
      <c r="M460">
        <v>35</v>
      </c>
      <c r="N460">
        <f t="shared" si="8"/>
        <v>5.7142857142857144</v>
      </c>
    </row>
    <row r="461" spans="1:14" x14ac:dyDescent="0.3">
      <c r="A461">
        <v>10043</v>
      </c>
      <c r="B461" t="str">
        <f>_xlfn.XLOOKUP(A461, Bookings!A:A, Bookings!B:B, "NONE")</f>
        <v>Karnataka</v>
      </c>
      <c r="C461" s="14">
        <v>44986</v>
      </c>
      <c r="D461" t="str">
        <v>b49e8b74</v>
      </c>
      <c r="E461">
        <v>3</v>
      </c>
      <c r="F461">
        <v>76</v>
      </c>
      <c r="H461">
        <v>10130</v>
      </c>
      <c r="I461" t="str">
        <v>Karnataka</v>
      </c>
      <c r="J461" s="14">
        <v>44713</v>
      </c>
      <c r="K461" t="str">
        <v>35e41ff6</v>
      </c>
      <c r="L461">
        <v>5</v>
      </c>
      <c r="M461">
        <v>69</v>
      </c>
      <c r="N461">
        <f t="shared" si="8"/>
        <v>7.2463768115942031</v>
      </c>
    </row>
    <row r="462" spans="1:14" x14ac:dyDescent="0.3">
      <c r="A462">
        <v>10043</v>
      </c>
      <c r="B462" t="str">
        <f>_xlfn.XLOOKUP(A462, Bookings!A:A, Bookings!B:B, "NONE")</f>
        <v>Karnataka</v>
      </c>
      <c r="C462" s="14">
        <v>45597</v>
      </c>
      <c r="D462" t="str">
        <v>566c44a8</v>
      </c>
      <c r="E462">
        <v>1</v>
      </c>
      <c r="F462">
        <v>21</v>
      </c>
      <c r="H462">
        <v>10130</v>
      </c>
      <c r="I462" t="str">
        <v>Karnataka</v>
      </c>
      <c r="J462" s="14">
        <v>44896</v>
      </c>
      <c r="K462" t="str">
        <v>b72e97f6</v>
      </c>
      <c r="L462">
        <v>3</v>
      </c>
      <c r="M462">
        <v>84</v>
      </c>
      <c r="N462">
        <f t="shared" si="8"/>
        <v>3.5714285714285712</v>
      </c>
    </row>
    <row r="463" spans="1:14" x14ac:dyDescent="0.3">
      <c r="A463">
        <v>10043</v>
      </c>
      <c r="B463" t="str">
        <f>_xlfn.XLOOKUP(A463, Bookings!A:A, Bookings!B:B, "NONE")</f>
        <v>Karnataka</v>
      </c>
      <c r="C463" s="14">
        <v>45323</v>
      </c>
      <c r="D463" t="str">
        <v>9544ce3b</v>
      </c>
      <c r="E463">
        <v>0</v>
      </c>
      <c r="F463">
        <v>50</v>
      </c>
      <c r="H463">
        <v>10131</v>
      </c>
      <c r="I463" t="str">
        <v>Andhra Pradesh</v>
      </c>
      <c r="J463" s="14">
        <v>44774</v>
      </c>
      <c r="K463" t="str">
        <v>c5000cc1</v>
      </c>
      <c r="L463">
        <v>3</v>
      </c>
      <c r="M463">
        <v>55</v>
      </c>
      <c r="N463">
        <f t="shared" si="8"/>
        <v>5.4545454545454541</v>
      </c>
    </row>
    <row r="464" spans="1:14" x14ac:dyDescent="0.3">
      <c r="A464">
        <v>10043</v>
      </c>
      <c r="B464" t="str">
        <f>_xlfn.XLOOKUP(A464, Bookings!A:A, Bookings!B:B, "NONE")</f>
        <v>Karnataka</v>
      </c>
      <c r="C464" s="14">
        <v>45231</v>
      </c>
      <c r="D464" t="str">
        <v>92becfc7</v>
      </c>
      <c r="E464">
        <v>2</v>
      </c>
      <c r="F464">
        <v>97</v>
      </c>
      <c r="H464">
        <v>10131</v>
      </c>
      <c r="I464" t="str">
        <v>Andhra Pradesh</v>
      </c>
      <c r="J464" s="14">
        <v>44835</v>
      </c>
      <c r="K464" t="str">
        <v>5b93d799</v>
      </c>
      <c r="L464">
        <v>0</v>
      </c>
      <c r="M464">
        <v>98</v>
      </c>
      <c r="N464">
        <f t="shared" si="8"/>
        <v>0</v>
      </c>
    </row>
    <row r="465" spans="1:14" x14ac:dyDescent="0.3">
      <c r="A465">
        <v>10043</v>
      </c>
      <c r="B465" t="str">
        <f>_xlfn.XLOOKUP(A465, Bookings!A:A, Bookings!B:B, "NONE")</f>
        <v>Karnataka</v>
      </c>
      <c r="C465" s="14">
        <v>44927</v>
      </c>
      <c r="D465" t="str">
        <v>fd1ad95a</v>
      </c>
      <c r="E465">
        <v>0</v>
      </c>
      <c r="F465">
        <v>43</v>
      </c>
      <c r="H465">
        <v>10131</v>
      </c>
      <c r="I465" t="str">
        <v>Andhra Pradesh</v>
      </c>
      <c r="J465" s="14">
        <v>44562</v>
      </c>
      <c r="K465" t="str">
        <v>a4c168f1</v>
      </c>
      <c r="L465">
        <v>1</v>
      </c>
      <c r="M465">
        <v>39</v>
      </c>
      <c r="N465">
        <f t="shared" si="8"/>
        <v>2.5641025641025639</v>
      </c>
    </row>
    <row r="466" spans="1:14" x14ac:dyDescent="0.3">
      <c r="A466">
        <v>10043</v>
      </c>
      <c r="B466" t="str">
        <f>_xlfn.XLOOKUP(A466, Bookings!A:A, Bookings!B:B, "NONE")</f>
        <v>Karnataka</v>
      </c>
      <c r="C466" s="14">
        <v>44958</v>
      </c>
      <c r="D466" t="str">
        <v>19351768</v>
      </c>
      <c r="E466">
        <v>0</v>
      </c>
      <c r="F466">
        <v>29</v>
      </c>
      <c r="H466">
        <v>10131</v>
      </c>
      <c r="I466" t="str">
        <v>Andhra Pradesh</v>
      </c>
      <c r="J466" s="14">
        <v>44652</v>
      </c>
      <c r="K466" t="str">
        <v>4cfd0dd8</v>
      </c>
      <c r="L466">
        <v>0</v>
      </c>
      <c r="M466">
        <v>63</v>
      </c>
      <c r="N466">
        <f t="shared" si="8"/>
        <v>0</v>
      </c>
    </row>
    <row r="467" spans="1:14" x14ac:dyDescent="0.3">
      <c r="A467">
        <v>10043</v>
      </c>
      <c r="B467" t="str">
        <f>_xlfn.XLOOKUP(A467, Bookings!A:A, Bookings!B:B, "NONE")</f>
        <v>Karnataka</v>
      </c>
      <c r="C467" s="14">
        <v>44743</v>
      </c>
      <c r="D467" t="str">
        <v>b142e834</v>
      </c>
      <c r="E467">
        <v>1</v>
      </c>
      <c r="F467">
        <v>79</v>
      </c>
      <c r="H467">
        <v>10131</v>
      </c>
      <c r="I467" t="str">
        <v>Andhra Pradesh</v>
      </c>
      <c r="J467" s="14">
        <v>44774</v>
      </c>
      <c r="K467" t="str">
        <v>53dcee70</v>
      </c>
      <c r="L467">
        <v>1</v>
      </c>
      <c r="M467">
        <v>85</v>
      </c>
      <c r="N467">
        <f t="shared" si="8"/>
        <v>1.1764705882352942</v>
      </c>
    </row>
    <row r="468" spans="1:14" x14ac:dyDescent="0.3">
      <c r="A468">
        <v>10043</v>
      </c>
      <c r="B468" t="str">
        <f>_xlfn.XLOOKUP(A468, Bookings!A:A, Bookings!B:B, "NONE")</f>
        <v>Karnataka</v>
      </c>
      <c r="C468" s="14">
        <v>44621</v>
      </c>
      <c r="D468" t="str">
        <v>b72e97f6</v>
      </c>
      <c r="E468">
        <v>2</v>
      </c>
      <c r="F468">
        <v>83</v>
      </c>
      <c r="H468">
        <v>10131</v>
      </c>
      <c r="I468" t="str">
        <v>Andhra Pradesh</v>
      </c>
      <c r="J468" s="14">
        <v>44562</v>
      </c>
      <c r="K468" t="str">
        <v>607da286</v>
      </c>
      <c r="L468">
        <v>1</v>
      </c>
      <c r="M468">
        <v>14</v>
      </c>
      <c r="N468">
        <f t="shared" si="8"/>
        <v>7.1428571428571423</v>
      </c>
    </row>
    <row r="469" spans="1:14" x14ac:dyDescent="0.3">
      <c r="A469">
        <v>10043</v>
      </c>
      <c r="B469" t="str">
        <f>_xlfn.XLOOKUP(A469, Bookings!A:A, Bookings!B:B, "NONE")</f>
        <v>Karnataka</v>
      </c>
      <c r="C469" s="14">
        <v>45078</v>
      </c>
      <c r="D469" t="str">
        <v>e0abb092</v>
      </c>
      <c r="E469">
        <v>2</v>
      </c>
      <c r="F469">
        <v>60</v>
      </c>
      <c r="H469">
        <v>10132</v>
      </c>
      <c r="I469" t="str">
        <v>Tamil Nadu</v>
      </c>
      <c r="J469" s="14">
        <v>44652</v>
      </c>
      <c r="K469" t="str">
        <v>9c8c4c67</v>
      </c>
      <c r="L469">
        <v>1</v>
      </c>
      <c r="M469">
        <v>98</v>
      </c>
      <c r="N469">
        <f t="shared" si="8"/>
        <v>1.0204081632653061</v>
      </c>
    </row>
    <row r="470" spans="1:14" x14ac:dyDescent="0.3">
      <c r="A470">
        <v>10043</v>
      </c>
      <c r="B470" t="str">
        <f>_xlfn.XLOOKUP(A470, Bookings!A:A, Bookings!B:B, "NONE")</f>
        <v>Karnataka</v>
      </c>
      <c r="C470" s="14">
        <v>44986</v>
      </c>
      <c r="D470" t="str">
        <v>18110fb2</v>
      </c>
      <c r="E470">
        <v>1</v>
      </c>
      <c r="F470">
        <v>79</v>
      </c>
      <c r="H470">
        <v>10132</v>
      </c>
      <c r="I470" t="str">
        <v>Tamil Nadu</v>
      </c>
      <c r="J470" s="14">
        <v>44805</v>
      </c>
      <c r="K470" t="str">
        <v>577b4107</v>
      </c>
      <c r="L470">
        <v>2</v>
      </c>
      <c r="M470">
        <v>91</v>
      </c>
      <c r="N470">
        <f t="shared" si="8"/>
        <v>2.197802197802198</v>
      </c>
    </row>
    <row r="471" spans="1:14" x14ac:dyDescent="0.3">
      <c r="A471">
        <v>10044</v>
      </c>
      <c r="B471" t="str">
        <f>_xlfn.XLOOKUP(A471, Bookings!A:A, Bookings!B:B, "NONE")</f>
        <v>Andhra Pradesh</v>
      </c>
      <c r="C471" s="14">
        <v>44896</v>
      </c>
      <c r="D471" t="str">
        <v>6d9b457c</v>
      </c>
      <c r="E471">
        <v>1</v>
      </c>
      <c r="F471">
        <v>98</v>
      </c>
      <c r="H471">
        <v>10134</v>
      </c>
      <c r="I471" t="str">
        <v>Andhra Pradesh</v>
      </c>
      <c r="J471" s="14">
        <v>44652</v>
      </c>
      <c r="K471" t="str">
        <v>e9c2f251</v>
      </c>
      <c r="L471">
        <v>0</v>
      </c>
      <c r="M471">
        <v>16</v>
      </c>
      <c r="N471">
        <f t="shared" si="8"/>
        <v>0</v>
      </c>
    </row>
    <row r="472" spans="1:14" x14ac:dyDescent="0.3">
      <c r="A472">
        <v>10044</v>
      </c>
      <c r="B472" t="str">
        <f>_xlfn.XLOOKUP(A472, Bookings!A:A, Bookings!B:B, "NONE")</f>
        <v>Andhra Pradesh</v>
      </c>
      <c r="C472" s="14">
        <v>44562</v>
      </c>
      <c r="D472" t="str">
        <v>fcc640cb</v>
      </c>
      <c r="E472">
        <v>1</v>
      </c>
      <c r="F472">
        <v>51</v>
      </c>
      <c r="H472">
        <v>10134</v>
      </c>
      <c r="I472" t="str">
        <v>Andhra Pradesh</v>
      </c>
      <c r="J472" s="14">
        <v>44621</v>
      </c>
      <c r="K472" t="str">
        <v>67b09f1b</v>
      </c>
      <c r="L472">
        <v>0</v>
      </c>
      <c r="M472">
        <v>45</v>
      </c>
      <c r="N472">
        <f t="shared" si="8"/>
        <v>0</v>
      </c>
    </row>
    <row r="473" spans="1:14" x14ac:dyDescent="0.3">
      <c r="A473">
        <v>10044</v>
      </c>
      <c r="B473" t="str">
        <f>_xlfn.XLOOKUP(A473, Bookings!A:A, Bookings!B:B, "NONE")</f>
        <v>Andhra Pradesh</v>
      </c>
      <c r="C473" s="14">
        <v>45261</v>
      </c>
      <c r="D473" t="str">
        <v>7bc7f2c7</v>
      </c>
      <c r="E473">
        <v>2</v>
      </c>
      <c r="F473">
        <v>40</v>
      </c>
      <c r="H473">
        <v>10134</v>
      </c>
      <c r="I473" t="str">
        <v>Andhra Pradesh</v>
      </c>
      <c r="J473" s="14">
        <v>44682</v>
      </c>
      <c r="K473" t="str">
        <v>5b93d799</v>
      </c>
      <c r="L473">
        <v>1</v>
      </c>
      <c r="M473">
        <v>28</v>
      </c>
      <c r="N473">
        <f t="shared" si="8"/>
        <v>3.5714285714285712</v>
      </c>
    </row>
    <row r="474" spans="1:14" x14ac:dyDescent="0.3">
      <c r="A474">
        <v>10044</v>
      </c>
      <c r="B474" t="str">
        <f>_xlfn.XLOOKUP(A474, Bookings!A:A, Bookings!B:B, "NONE")</f>
        <v>Andhra Pradesh</v>
      </c>
      <c r="C474" s="14">
        <v>45078</v>
      </c>
      <c r="D474" t="str">
        <v>b72e97f6</v>
      </c>
      <c r="E474">
        <v>2</v>
      </c>
      <c r="F474">
        <v>33</v>
      </c>
      <c r="H474">
        <v>10134</v>
      </c>
      <c r="I474" t="str">
        <v>Andhra Pradesh</v>
      </c>
      <c r="J474" s="14">
        <v>44562</v>
      </c>
      <c r="K474" t="str">
        <v>2888a95e</v>
      </c>
      <c r="L474">
        <v>2</v>
      </c>
      <c r="M474">
        <v>32</v>
      </c>
      <c r="N474">
        <f t="shared" si="8"/>
        <v>6.25</v>
      </c>
    </row>
    <row r="475" spans="1:14" x14ac:dyDescent="0.3">
      <c r="A475">
        <v>10044</v>
      </c>
      <c r="B475" t="str">
        <f>_xlfn.XLOOKUP(A475, Bookings!A:A, Bookings!B:B, "NONE")</f>
        <v>Andhra Pradesh</v>
      </c>
      <c r="C475" s="14">
        <v>45505</v>
      </c>
      <c r="D475" t="str">
        <v>19351768</v>
      </c>
      <c r="E475">
        <v>1</v>
      </c>
      <c r="F475">
        <v>56</v>
      </c>
      <c r="H475">
        <v>10135</v>
      </c>
      <c r="I475" t="str">
        <v>Tamil Nadu</v>
      </c>
      <c r="J475" s="14">
        <v>44835</v>
      </c>
      <c r="K475" t="str">
        <v>ae026103</v>
      </c>
      <c r="L475">
        <v>0</v>
      </c>
      <c r="M475">
        <v>83</v>
      </c>
      <c r="N475">
        <f t="shared" si="8"/>
        <v>0</v>
      </c>
    </row>
    <row r="476" spans="1:14" x14ac:dyDescent="0.3">
      <c r="A476">
        <v>10045</v>
      </c>
      <c r="B476" t="str">
        <f>_xlfn.XLOOKUP(A476, Bookings!A:A, Bookings!B:B, "NONE")</f>
        <v>Karnataka</v>
      </c>
      <c r="C476" s="14">
        <v>45627</v>
      </c>
      <c r="D476" t="str">
        <v>40e9137d</v>
      </c>
      <c r="E476">
        <v>1</v>
      </c>
      <c r="F476">
        <v>29</v>
      </c>
      <c r="H476">
        <v>10135</v>
      </c>
      <c r="I476" t="str">
        <v>Tamil Nadu</v>
      </c>
      <c r="J476" s="14">
        <v>44774</v>
      </c>
      <c r="K476" t="str">
        <v>9767fb4f</v>
      </c>
      <c r="L476">
        <v>2</v>
      </c>
      <c r="M476">
        <v>65</v>
      </c>
      <c r="N476">
        <f t="shared" si="8"/>
        <v>3.0769230769230771</v>
      </c>
    </row>
    <row r="477" spans="1:14" x14ac:dyDescent="0.3">
      <c r="A477">
        <v>10045</v>
      </c>
      <c r="B477" t="str">
        <f>_xlfn.XLOOKUP(A477, Bookings!A:A, Bookings!B:B, "NONE")</f>
        <v>Karnataka</v>
      </c>
      <c r="C477" s="14">
        <v>45474</v>
      </c>
      <c r="D477" t="str">
        <v>2aac9072</v>
      </c>
      <c r="E477">
        <v>1</v>
      </c>
      <c r="F477">
        <v>27</v>
      </c>
      <c r="H477">
        <v>10136</v>
      </c>
      <c r="I477" t="str">
        <v>Karnataka</v>
      </c>
      <c r="J477" s="14">
        <v>44805</v>
      </c>
      <c r="K477" t="str">
        <v>fcc640cb</v>
      </c>
      <c r="L477">
        <v>1</v>
      </c>
      <c r="M477">
        <v>49</v>
      </c>
      <c r="N477">
        <f t="shared" si="8"/>
        <v>2.0408163265306123</v>
      </c>
    </row>
    <row r="478" spans="1:14" x14ac:dyDescent="0.3">
      <c r="A478">
        <v>10045</v>
      </c>
      <c r="B478" t="str">
        <f>_xlfn.XLOOKUP(A478, Bookings!A:A, Bookings!B:B, "NONE")</f>
        <v>Karnataka</v>
      </c>
      <c r="C478" s="14">
        <v>45566</v>
      </c>
      <c r="D478" t="str">
        <v>f82d44ce</v>
      </c>
      <c r="E478">
        <v>3</v>
      </c>
      <c r="F478">
        <v>42</v>
      </c>
      <c r="H478">
        <v>10136</v>
      </c>
      <c r="I478" t="str">
        <v>Karnataka</v>
      </c>
      <c r="J478" s="14">
        <v>44713</v>
      </c>
      <c r="K478" t="str">
        <v>fa1a76a3</v>
      </c>
      <c r="L478">
        <v>5</v>
      </c>
      <c r="M478">
        <v>79</v>
      </c>
      <c r="N478">
        <f t="shared" si="8"/>
        <v>6.3291139240506329</v>
      </c>
    </row>
    <row r="479" spans="1:14" x14ac:dyDescent="0.3">
      <c r="A479">
        <v>10045</v>
      </c>
      <c r="B479" t="str">
        <f>_xlfn.XLOOKUP(A479, Bookings!A:A, Bookings!B:B, "NONE")</f>
        <v>Karnataka</v>
      </c>
      <c r="C479" s="14">
        <v>45627</v>
      </c>
      <c r="D479" t="str">
        <v>07976026</v>
      </c>
      <c r="E479">
        <v>1</v>
      </c>
      <c r="F479">
        <v>98</v>
      </c>
      <c r="H479">
        <v>10136</v>
      </c>
      <c r="I479" t="str">
        <v>Karnataka</v>
      </c>
      <c r="J479" s="14">
        <v>44896</v>
      </c>
      <c r="K479" t="str">
        <v>6d9b457c</v>
      </c>
      <c r="L479">
        <v>0</v>
      </c>
      <c r="M479">
        <v>77</v>
      </c>
      <c r="N479">
        <f t="shared" si="8"/>
        <v>0</v>
      </c>
    </row>
    <row r="480" spans="1:14" x14ac:dyDescent="0.3">
      <c r="A480">
        <v>10045</v>
      </c>
      <c r="B480" t="str">
        <f>_xlfn.XLOOKUP(A480, Bookings!A:A, Bookings!B:B, "NONE")</f>
        <v>Karnataka</v>
      </c>
      <c r="C480" s="14">
        <v>44866</v>
      </c>
      <c r="D480" t="str">
        <v>2560b2d1</v>
      </c>
      <c r="E480">
        <v>1</v>
      </c>
      <c r="F480">
        <v>90</v>
      </c>
      <c r="H480">
        <v>10137</v>
      </c>
      <c r="I480" t="str">
        <v>Kerala</v>
      </c>
      <c r="J480" s="14">
        <v>44652</v>
      </c>
      <c r="K480" t="str">
        <v>0cbc4720</v>
      </c>
      <c r="L480">
        <v>1</v>
      </c>
      <c r="M480">
        <v>69</v>
      </c>
      <c r="N480">
        <f t="shared" si="8"/>
        <v>1.4492753623188406</v>
      </c>
    </row>
    <row r="481" spans="1:14" x14ac:dyDescent="0.3">
      <c r="A481">
        <v>10045</v>
      </c>
      <c r="B481" t="str">
        <f>_xlfn.XLOOKUP(A481, Bookings!A:A, Bookings!B:B, "NONE")</f>
        <v>Karnataka</v>
      </c>
      <c r="C481" s="14">
        <v>44743</v>
      </c>
      <c r="D481" t="str">
        <v>b72e97f6</v>
      </c>
      <c r="E481">
        <v>2</v>
      </c>
      <c r="F481">
        <v>56</v>
      </c>
      <c r="H481">
        <v>10137</v>
      </c>
      <c r="I481" t="str">
        <v>Kerala</v>
      </c>
      <c r="J481" s="14">
        <v>44743</v>
      </c>
      <c r="K481" t="str">
        <v>c1fb785c</v>
      </c>
      <c r="L481">
        <v>0</v>
      </c>
      <c r="M481">
        <v>82</v>
      </c>
      <c r="N481">
        <f t="shared" si="8"/>
        <v>0</v>
      </c>
    </row>
    <row r="482" spans="1:14" x14ac:dyDescent="0.3">
      <c r="A482">
        <v>10045</v>
      </c>
      <c r="B482" t="str">
        <f>_xlfn.XLOOKUP(A482, Bookings!A:A, Bookings!B:B, "NONE")</f>
        <v>Karnataka</v>
      </c>
      <c r="C482" s="14">
        <v>45627</v>
      </c>
      <c r="D482" t="str">
        <v>ef45c45f</v>
      </c>
      <c r="E482">
        <v>2</v>
      </c>
      <c r="F482">
        <v>62</v>
      </c>
      <c r="H482">
        <v>10137</v>
      </c>
      <c r="I482" t="str">
        <v>Kerala</v>
      </c>
      <c r="J482" s="14">
        <v>44805</v>
      </c>
      <c r="K482" t="str">
        <v>1b7fe76a</v>
      </c>
      <c r="L482">
        <v>1</v>
      </c>
      <c r="M482">
        <v>10</v>
      </c>
      <c r="N482">
        <f t="shared" si="8"/>
        <v>10</v>
      </c>
    </row>
    <row r="483" spans="1:14" x14ac:dyDescent="0.3">
      <c r="A483">
        <v>10045</v>
      </c>
      <c r="B483" t="str">
        <f>_xlfn.XLOOKUP(A483, Bookings!A:A, Bookings!B:B, "NONE")</f>
        <v>Karnataka</v>
      </c>
      <c r="C483" s="14">
        <v>44774</v>
      </c>
      <c r="D483" t="str">
        <v>67b09f1b</v>
      </c>
      <c r="E483">
        <v>1</v>
      </c>
      <c r="F483">
        <v>46</v>
      </c>
      <c r="H483">
        <v>10137</v>
      </c>
      <c r="I483" t="str">
        <v>Kerala</v>
      </c>
      <c r="J483" s="14">
        <v>44774</v>
      </c>
      <c r="K483" t="str">
        <v>2e190b5a</v>
      </c>
      <c r="L483">
        <v>0</v>
      </c>
      <c r="M483">
        <v>23</v>
      </c>
      <c r="N483">
        <f t="shared" si="8"/>
        <v>0</v>
      </c>
    </row>
    <row r="484" spans="1:14" x14ac:dyDescent="0.3">
      <c r="A484">
        <v>10045</v>
      </c>
      <c r="B484" t="str">
        <f>_xlfn.XLOOKUP(A484, Bookings!A:A, Bookings!B:B, "NONE")</f>
        <v>Karnataka</v>
      </c>
      <c r="C484" s="14">
        <v>45231</v>
      </c>
      <c r="D484" t="str">
        <v>5988d89d</v>
      </c>
      <c r="E484">
        <v>3</v>
      </c>
      <c r="F484">
        <v>20</v>
      </c>
      <c r="H484">
        <v>10137</v>
      </c>
      <c r="I484" t="str">
        <v>Kerala</v>
      </c>
      <c r="J484" s="14">
        <v>44774</v>
      </c>
      <c r="K484" t="str">
        <v>3abe3a47</v>
      </c>
      <c r="L484">
        <v>3</v>
      </c>
      <c r="M484">
        <v>40</v>
      </c>
      <c r="N484">
        <f t="shared" si="8"/>
        <v>7.5</v>
      </c>
    </row>
    <row r="485" spans="1:14" x14ac:dyDescent="0.3">
      <c r="A485">
        <v>10045</v>
      </c>
      <c r="B485" t="str">
        <f>_xlfn.XLOOKUP(A485, Bookings!A:A, Bookings!B:B, "NONE")</f>
        <v>Karnataka</v>
      </c>
      <c r="C485" s="14">
        <v>45292</v>
      </c>
      <c r="D485" t="str">
        <v>7fc77e90</v>
      </c>
      <c r="E485">
        <v>1</v>
      </c>
      <c r="F485">
        <v>91</v>
      </c>
      <c r="H485">
        <v>10138</v>
      </c>
      <c r="I485" t="str">
        <v>Tamil Nadu</v>
      </c>
      <c r="J485" s="14">
        <v>44743</v>
      </c>
      <c r="K485" t="str">
        <v>d71466ea</v>
      </c>
      <c r="L485">
        <v>2</v>
      </c>
      <c r="M485">
        <v>59</v>
      </c>
      <c r="N485">
        <f t="shared" si="8"/>
        <v>3.3898305084745761</v>
      </c>
    </row>
    <row r="486" spans="1:14" x14ac:dyDescent="0.3">
      <c r="A486">
        <v>10045</v>
      </c>
      <c r="B486" t="str">
        <f>_xlfn.XLOOKUP(A486, Bookings!A:A, Bookings!B:B, "NONE")</f>
        <v>Karnataka</v>
      </c>
      <c r="C486" s="14">
        <v>45200</v>
      </c>
      <c r="D486" t="str">
        <v>40fb817f</v>
      </c>
      <c r="E486">
        <v>4</v>
      </c>
      <c r="F486">
        <v>19</v>
      </c>
      <c r="H486">
        <v>10138</v>
      </c>
      <c r="I486" t="str">
        <v>Tamil Nadu</v>
      </c>
      <c r="J486" s="14">
        <v>44743</v>
      </c>
      <c r="K486" t="str">
        <v>ae026103</v>
      </c>
      <c r="L486">
        <v>3</v>
      </c>
      <c r="M486">
        <v>13</v>
      </c>
      <c r="N486">
        <f t="shared" si="8"/>
        <v>23.076923076923077</v>
      </c>
    </row>
    <row r="487" spans="1:14" x14ac:dyDescent="0.3">
      <c r="A487">
        <v>10046</v>
      </c>
      <c r="B487" t="str">
        <f>_xlfn.XLOOKUP(A487, Bookings!A:A, Bookings!B:B, "NONE")</f>
        <v>Karnataka</v>
      </c>
      <c r="C487" s="14">
        <v>45078</v>
      </c>
      <c r="D487" t="str">
        <v>6cec19a5</v>
      </c>
      <c r="E487">
        <v>3</v>
      </c>
      <c r="F487">
        <v>85</v>
      </c>
      <c r="H487">
        <v>10138</v>
      </c>
      <c r="I487" t="str">
        <v>Tamil Nadu</v>
      </c>
      <c r="J487" s="14">
        <v>44805</v>
      </c>
      <c r="K487" t="str">
        <v>f82d44ce</v>
      </c>
      <c r="L487">
        <v>2</v>
      </c>
      <c r="M487">
        <v>30</v>
      </c>
      <c r="N487">
        <f t="shared" si="8"/>
        <v>6.666666666666667</v>
      </c>
    </row>
    <row r="488" spans="1:14" x14ac:dyDescent="0.3">
      <c r="A488">
        <v>10046</v>
      </c>
      <c r="B488" t="str">
        <f>_xlfn.XLOOKUP(A488, Bookings!A:A, Bookings!B:B, "NONE")</f>
        <v>Karnataka</v>
      </c>
      <c r="C488" s="14">
        <v>45566</v>
      </c>
      <c r="D488" t="str">
        <v>fd1ad95a</v>
      </c>
      <c r="E488">
        <v>1</v>
      </c>
      <c r="F488">
        <v>12</v>
      </c>
      <c r="H488">
        <v>10138</v>
      </c>
      <c r="I488" t="str">
        <v>Tamil Nadu</v>
      </c>
      <c r="J488" s="14">
        <v>44835</v>
      </c>
      <c r="K488" t="str">
        <v>40fb817f</v>
      </c>
      <c r="L488">
        <v>2</v>
      </c>
      <c r="M488">
        <v>27</v>
      </c>
      <c r="N488">
        <f t="shared" si="8"/>
        <v>7.4074074074074066</v>
      </c>
    </row>
    <row r="489" spans="1:14" x14ac:dyDescent="0.3">
      <c r="A489">
        <v>10046</v>
      </c>
      <c r="B489" t="str">
        <f>_xlfn.XLOOKUP(A489, Bookings!A:A, Bookings!B:B, "NONE")</f>
        <v>Karnataka</v>
      </c>
      <c r="C489" s="14">
        <v>44805</v>
      </c>
      <c r="D489" t="str">
        <v>ef45c45f</v>
      </c>
      <c r="E489">
        <v>0</v>
      </c>
      <c r="F489">
        <v>31</v>
      </c>
      <c r="H489">
        <v>10139</v>
      </c>
      <c r="I489" t="str">
        <v>Andhra Pradesh</v>
      </c>
      <c r="J489" s="14">
        <v>44682</v>
      </c>
      <c r="K489" t="str">
        <v>566c44a8</v>
      </c>
      <c r="L489">
        <v>2</v>
      </c>
      <c r="M489">
        <v>14</v>
      </c>
      <c r="N489">
        <f t="shared" si="8"/>
        <v>14.285714285714285</v>
      </c>
    </row>
    <row r="490" spans="1:14" x14ac:dyDescent="0.3">
      <c r="A490">
        <v>10046</v>
      </c>
      <c r="B490" t="str">
        <f>_xlfn.XLOOKUP(A490, Bookings!A:A, Bookings!B:B, "NONE")</f>
        <v>Karnataka</v>
      </c>
      <c r="C490" s="14">
        <v>45323</v>
      </c>
      <c r="D490" t="str">
        <v>9c8c4c67</v>
      </c>
      <c r="E490">
        <v>0</v>
      </c>
      <c r="F490">
        <v>80</v>
      </c>
      <c r="H490">
        <v>10139</v>
      </c>
      <c r="I490" t="str">
        <v>Andhra Pradesh</v>
      </c>
      <c r="J490" s="14">
        <v>44682</v>
      </c>
      <c r="K490" t="str">
        <v>8ce0be18</v>
      </c>
      <c r="L490">
        <v>0</v>
      </c>
      <c r="M490">
        <v>51</v>
      </c>
      <c r="N490">
        <f t="shared" si="8"/>
        <v>0</v>
      </c>
    </row>
    <row r="491" spans="1:14" x14ac:dyDescent="0.3">
      <c r="A491">
        <v>10046</v>
      </c>
      <c r="B491" t="str">
        <f>_xlfn.XLOOKUP(A491, Bookings!A:A, Bookings!B:B, "NONE")</f>
        <v>Karnataka</v>
      </c>
      <c r="C491" s="14">
        <v>44652</v>
      </c>
      <c r="D491" t="str">
        <v>cc9d9893</v>
      </c>
      <c r="E491">
        <v>4</v>
      </c>
      <c r="F491">
        <v>23</v>
      </c>
      <c r="H491">
        <v>10139</v>
      </c>
      <c r="I491" t="str">
        <v>Andhra Pradesh</v>
      </c>
      <c r="J491" s="14">
        <v>44743</v>
      </c>
      <c r="K491" t="str">
        <v>40fb817f</v>
      </c>
      <c r="L491">
        <v>1</v>
      </c>
      <c r="M491">
        <v>35</v>
      </c>
      <c r="N491">
        <f t="shared" si="8"/>
        <v>2.8571428571428572</v>
      </c>
    </row>
    <row r="492" spans="1:14" x14ac:dyDescent="0.3">
      <c r="A492">
        <v>10046</v>
      </c>
      <c r="B492" t="str">
        <f>_xlfn.XLOOKUP(A492, Bookings!A:A, Bookings!B:B, "NONE")</f>
        <v>Karnataka</v>
      </c>
      <c r="C492" s="14">
        <v>45047</v>
      </c>
      <c r="D492" t="str">
        <v>2fa395f5</v>
      </c>
      <c r="E492">
        <v>1</v>
      </c>
      <c r="F492">
        <v>39</v>
      </c>
      <c r="H492">
        <v>10139</v>
      </c>
      <c r="I492" t="str">
        <v>Andhra Pradesh</v>
      </c>
      <c r="J492" s="14">
        <v>44866</v>
      </c>
      <c r="K492" t="str">
        <v>34ac25b9</v>
      </c>
      <c r="L492">
        <v>1</v>
      </c>
      <c r="M492">
        <v>84</v>
      </c>
      <c r="N492">
        <f t="shared" si="8"/>
        <v>1.1904761904761905</v>
      </c>
    </row>
    <row r="493" spans="1:14" x14ac:dyDescent="0.3">
      <c r="A493">
        <v>10047</v>
      </c>
      <c r="B493" t="str">
        <f>_xlfn.XLOOKUP(A493, Bookings!A:A, Bookings!B:B, "NONE")</f>
        <v>Kerala</v>
      </c>
      <c r="C493" s="14">
        <v>44621</v>
      </c>
      <c r="D493" t="str">
        <v>5833d4f3</v>
      </c>
      <c r="E493">
        <v>3</v>
      </c>
      <c r="F493">
        <v>79</v>
      </c>
      <c r="H493">
        <v>10139</v>
      </c>
      <c r="I493" t="str">
        <v>Andhra Pradesh</v>
      </c>
      <c r="J493" s="14">
        <v>44593</v>
      </c>
      <c r="K493" t="str">
        <v>618d5c47</v>
      </c>
      <c r="L493">
        <v>0</v>
      </c>
      <c r="M493">
        <v>10</v>
      </c>
      <c r="N493">
        <f t="shared" si="8"/>
        <v>0</v>
      </c>
    </row>
    <row r="494" spans="1:14" x14ac:dyDescent="0.3">
      <c r="A494">
        <v>10047</v>
      </c>
      <c r="B494" t="str">
        <f>_xlfn.XLOOKUP(A494, Bookings!A:A, Bookings!B:B, "NONE")</f>
        <v>Kerala</v>
      </c>
      <c r="C494" s="14">
        <v>45078</v>
      </c>
      <c r="D494" t="str">
        <v>fa1a76a3</v>
      </c>
      <c r="E494">
        <v>1</v>
      </c>
      <c r="F494">
        <v>85</v>
      </c>
      <c r="H494">
        <v>10139</v>
      </c>
      <c r="I494" t="str">
        <v>Andhra Pradesh</v>
      </c>
      <c r="J494" s="14">
        <v>44896</v>
      </c>
      <c r="K494" t="str">
        <v>c1fb785c</v>
      </c>
      <c r="L494">
        <v>1</v>
      </c>
      <c r="M494">
        <v>83</v>
      </c>
      <c r="N494">
        <f t="shared" si="8"/>
        <v>1.2048192771084338</v>
      </c>
    </row>
    <row r="495" spans="1:14" x14ac:dyDescent="0.3">
      <c r="A495">
        <v>10047</v>
      </c>
      <c r="B495" t="str">
        <f>_xlfn.XLOOKUP(A495, Bookings!A:A, Bookings!B:B, "NONE")</f>
        <v>Kerala</v>
      </c>
      <c r="C495" s="14">
        <v>45444</v>
      </c>
      <c r="D495" t="str">
        <v>7fd28e87</v>
      </c>
      <c r="E495">
        <v>4</v>
      </c>
      <c r="F495">
        <v>49</v>
      </c>
      <c r="H495">
        <v>10140</v>
      </c>
      <c r="I495" t="str">
        <v>Karnataka</v>
      </c>
      <c r="J495" s="14">
        <v>44713</v>
      </c>
      <c r="K495" t="str">
        <v>6d9b457c</v>
      </c>
      <c r="L495">
        <v>2</v>
      </c>
      <c r="M495">
        <v>25</v>
      </c>
      <c r="N495">
        <f t="shared" si="8"/>
        <v>8</v>
      </c>
    </row>
    <row r="496" spans="1:14" x14ac:dyDescent="0.3">
      <c r="A496">
        <v>10047</v>
      </c>
      <c r="B496" t="str">
        <f>_xlfn.XLOOKUP(A496, Bookings!A:A, Bookings!B:B, "NONE")</f>
        <v>Kerala</v>
      </c>
      <c r="C496" s="14">
        <v>45231</v>
      </c>
      <c r="D496" t="str">
        <v>4cfd0dd8</v>
      </c>
      <c r="E496">
        <v>1</v>
      </c>
      <c r="F496">
        <v>66</v>
      </c>
      <c r="H496">
        <v>10140</v>
      </c>
      <c r="I496" t="str">
        <v>Karnataka</v>
      </c>
      <c r="J496" s="14">
        <v>44774</v>
      </c>
      <c r="K496" t="str">
        <v>53dcee70</v>
      </c>
      <c r="L496">
        <v>0</v>
      </c>
      <c r="M496">
        <v>53</v>
      </c>
      <c r="N496">
        <f t="shared" si="8"/>
        <v>0</v>
      </c>
    </row>
    <row r="497" spans="1:14" x14ac:dyDescent="0.3">
      <c r="A497">
        <v>10047</v>
      </c>
      <c r="B497" t="str">
        <f>_xlfn.XLOOKUP(A497, Bookings!A:A, Bookings!B:B, "NONE")</f>
        <v>Kerala</v>
      </c>
      <c r="C497" s="14">
        <v>45139</v>
      </c>
      <c r="D497" t="str">
        <v>2560b2d1</v>
      </c>
      <c r="E497">
        <v>2</v>
      </c>
      <c r="F497">
        <v>48</v>
      </c>
      <c r="H497">
        <v>10140</v>
      </c>
      <c r="I497" t="str">
        <v>Karnataka</v>
      </c>
      <c r="J497" s="14">
        <v>44682</v>
      </c>
      <c r="K497" t="str">
        <v>4cfd0dd8</v>
      </c>
      <c r="L497">
        <v>5</v>
      </c>
      <c r="M497">
        <v>54</v>
      </c>
      <c r="N497">
        <f t="shared" si="8"/>
        <v>9.2592592592592595</v>
      </c>
    </row>
    <row r="498" spans="1:14" x14ac:dyDescent="0.3">
      <c r="A498">
        <v>10047</v>
      </c>
      <c r="B498" t="str">
        <f>_xlfn.XLOOKUP(A498, Bookings!A:A, Bookings!B:B, "NONE")</f>
        <v>Kerala</v>
      </c>
      <c r="C498" s="14">
        <v>44562</v>
      </c>
      <c r="D498" t="str">
        <v>420e1019</v>
      </c>
      <c r="E498">
        <v>1</v>
      </c>
      <c r="F498">
        <v>46</v>
      </c>
      <c r="H498">
        <v>10140</v>
      </c>
      <c r="I498" t="str">
        <v>Karnataka</v>
      </c>
      <c r="J498" s="14">
        <v>44682</v>
      </c>
      <c r="K498" t="str">
        <v>5c52d1ad</v>
      </c>
      <c r="L498">
        <v>5</v>
      </c>
      <c r="M498">
        <v>20</v>
      </c>
      <c r="N498">
        <f t="shared" si="8"/>
        <v>25</v>
      </c>
    </row>
    <row r="499" spans="1:14" x14ac:dyDescent="0.3">
      <c r="A499">
        <v>10047</v>
      </c>
      <c r="B499" t="str">
        <f>_xlfn.XLOOKUP(A499, Bookings!A:A, Bookings!B:B, "NONE")</f>
        <v>Kerala</v>
      </c>
      <c r="C499" s="14">
        <v>45474</v>
      </c>
      <c r="D499" t="str">
        <v>607da286</v>
      </c>
      <c r="E499">
        <v>1</v>
      </c>
      <c r="F499">
        <v>48</v>
      </c>
      <c r="H499">
        <v>10140</v>
      </c>
      <c r="I499" t="str">
        <v>Karnataka</v>
      </c>
      <c r="J499" s="14">
        <v>44621</v>
      </c>
      <c r="K499" t="str">
        <v>872a4423</v>
      </c>
      <c r="L499">
        <v>1</v>
      </c>
      <c r="M499">
        <v>65</v>
      </c>
      <c r="N499">
        <f t="shared" si="8"/>
        <v>1.5384615384615385</v>
      </c>
    </row>
    <row r="500" spans="1:14" x14ac:dyDescent="0.3">
      <c r="A500">
        <v>10047</v>
      </c>
      <c r="B500" t="str">
        <f>_xlfn.XLOOKUP(A500, Bookings!A:A, Bookings!B:B, "NONE")</f>
        <v>Kerala</v>
      </c>
      <c r="C500" s="14">
        <v>44562</v>
      </c>
      <c r="D500" t="str">
        <v>18110fb2</v>
      </c>
      <c r="E500">
        <v>1</v>
      </c>
      <c r="F500">
        <v>80</v>
      </c>
      <c r="H500">
        <v>10141</v>
      </c>
      <c r="I500" t="str">
        <v>Tamil Nadu</v>
      </c>
      <c r="J500" s="14">
        <v>44593</v>
      </c>
      <c r="K500" t="str">
        <v>2e190b5a</v>
      </c>
      <c r="L500">
        <v>0</v>
      </c>
      <c r="M500">
        <v>58</v>
      </c>
      <c r="N500">
        <f t="shared" si="8"/>
        <v>0</v>
      </c>
    </row>
    <row r="501" spans="1:14" x14ac:dyDescent="0.3">
      <c r="A501">
        <v>10048</v>
      </c>
      <c r="B501" t="str">
        <f>_xlfn.XLOOKUP(A501, Bookings!A:A, Bookings!B:B, "NONE")</f>
        <v>Karnataka</v>
      </c>
      <c r="C501" s="14">
        <v>45292</v>
      </c>
      <c r="D501" t="str">
        <v>2888a95e</v>
      </c>
      <c r="E501">
        <v>1</v>
      </c>
      <c r="F501">
        <v>64</v>
      </c>
      <c r="H501">
        <v>10141</v>
      </c>
      <c r="I501" t="str">
        <v>Tamil Nadu</v>
      </c>
      <c r="J501" s="14">
        <v>44805</v>
      </c>
      <c r="K501" t="str">
        <v>ef45c45f</v>
      </c>
      <c r="L501">
        <v>4</v>
      </c>
      <c r="M501">
        <v>24</v>
      </c>
      <c r="N501">
        <f t="shared" si="8"/>
        <v>16.666666666666664</v>
      </c>
    </row>
    <row r="502" spans="1:14" x14ac:dyDescent="0.3">
      <c r="A502">
        <v>10048</v>
      </c>
      <c r="B502" t="str">
        <f>_xlfn.XLOOKUP(A502, Bookings!A:A, Bookings!B:B, "NONE")</f>
        <v>Karnataka</v>
      </c>
      <c r="C502" s="14">
        <v>45017</v>
      </c>
      <c r="D502" t="str">
        <v>c324f9b4</v>
      </c>
      <c r="E502">
        <v>5</v>
      </c>
      <c r="F502">
        <v>44</v>
      </c>
      <c r="H502">
        <v>10141</v>
      </c>
      <c r="I502" t="str">
        <v>Tamil Nadu</v>
      </c>
      <c r="J502" s="14">
        <v>44562</v>
      </c>
      <c r="K502" t="str">
        <v>18110fb2</v>
      </c>
      <c r="L502">
        <v>4</v>
      </c>
      <c r="M502">
        <v>15</v>
      </c>
      <c r="N502">
        <f t="shared" si="8"/>
        <v>26.666666666666668</v>
      </c>
    </row>
    <row r="503" spans="1:14" x14ac:dyDescent="0.3">
      <c r="A503">
        <v>10048</v>
      </c>
      <c r="B503" t="str">
        <f>_xlfn.XLOOKUP(A503, Bookings!A:A, Bookings!B:B, "NONE")</f>
        <v>Karnataka</v>
      </c>
      <c r="C503" s="14">
        <v>45108</v>
      </c>
      <c r="D503" t="str">
        <v>0cbc4720</v>
      </c>
      <c r="E503">
        <v>3</v>
      </c>
      <c r="F503">
        <v>18</v>
      </c>
      <c r="H503">
        <v>10141</v>
      </c>
      <c r="I503" t="str">
        <v>Tamil Nadu</v>
      </c>
      <c r="J503" s="14">
        <v>44562</v>
      </c>
      <c r="K503" t="str">
        <v>19351768</v>
      </c>
      <c r="L503">
        <v>0</v>
      </c>
      <c r="M503">
        <v>26</v>
      </c>
      <c r="N503">
        <f t="shared" si="8"/>
        <v>0</v>
      </c>
    </row>
    <row r="504" spans="1:14" x14ac:dyDescent="0.3">
      <c r="A504">
        <v>10048</v>
      </c>
      <c r="B504" t="str">
        <f>_xlfn.XLOOKUP(A504, Bookings!A:A, Bookings!B:B, "NONE")</f>
        <v>Karnataka</v>
      </c>
      <c r="C504" s="14">
        <v>44896</v>
      </c>
      <c r="D504" t="str">
        <v>d71466ea</v>
      </c>
      <c r="E504">
        <v>0</v>
      </c>
      <c r="F504">
        <v>89</v>
      </c>
      <c r="H504">
        <v>10141</v>
      </c>
      <c r="I504" t="str">
        <v>Tamil Nadu</v>
      </c>
      <c r="J504" s="14">
        <v>44774</v>
      </c>
      <c r="K504" t="str">
        <v>c5000cc1</v>
      </c>
      <c r="L504">
        <v>1</v>
      </c>
      <c r="M504">
        <v>73</v>
      </c>
      <c r="N504">
        <f t="shared" si="8"/>
        <v>1.3698630136986301</v>
      </c>
    </row>
    <row r="505" spans="1:14" x14ac:dyDescent="0.3">
      <c r="A505">
        <v>10048</v>
      </c>
      <c r="B505" t="str">
        <f>_xlfn.XLOOKUP(A505, Bookings!A:A, Bookings!B:B, "NONE")</f>
        <v>Karnataka</v>
      </c>
      <c r="C505" s="14">
        <v>45413</v>
      </c>
      <c r="D505" t="str">
        <v>7bc7f2c7</v>
      </c>
      <c r="E505">
        <v>3</v>
      </c>
      <c r="F505">
        <v>51</v>
      </c>
      <c r="H505">
        <v>10142</v>
      </c>
      <c r="I505" t="str">
        <v>Kerala</v>
      </c>
      <c r="J505" s="14">
        <v>44621</v>
      </c>
      <c r="K505" t="str">
        <v>9452bf77</v>
      </c>
      <c r="L505">
        <v>3</v>
      </c>
      <c r="M505">
        <v>12</v>
      </c>
      <c r="N505">
        <f t="shared" si="8"/>
        <v>25</v>
      </c>
    </row>
    <row r="506" spans="1:14" x14ac:dyDescent="0.3">
      <c r="A506">
        <v>10048</v>
      </c>
      <c r="B506" t="str">
        <f>_xlfn.XLOOKUP(A506, Bookings!A:A, Bookings!B:B, "NONE")</f>
        <v>Karnataka</v>
      </c>
      <c r="C506" s="14">
        <v>44593</v>
      </c>
      <c r="D506" t="str">
        <v>9544ce3b</v>
      </c>
      <c r="E506">
        <v>0</v>
      </c>
      <c r="F506">
        <v>23</v>
      </c>
      <c r="H506">
        <v>10142</v>
      </c>
      <c r="I506" t="str">
        <v>Kerala</v>
      </c>
      <c r="J506" s="14">
        <v>44593</v>
      </c>
      <c r="K506" t="str">
        <v>6fc6d737</v>
      </c>
      <c r="L506">
        <v>3</v>
      </c>
      <c r="M506">
        <v>38</v>
      </c>
      <c r="N506">
        <f t="shared" si="8"/>
        <v>7.8947368421052628</v>
      </c>
    </row>
    <row r="507" spans="1:14" x14ac:dyDescent="0.3">
      <c r="A507">
        <v>10048</v>
      </c>
      <c r="B507" t="str">
        <f>_xlfn.XLOOKUP(A507, Bookings!A:A, Bookings!B:B, "NONE")</f>
        <v>Karnataka</v>
      </c>
      <c r="C507" s="14">
        <v>45108</v>
      </c>
      <c r="D507" t="str">
        <v>6cec19a5</v>
      </c>
      <c r="E507">
        <v>2</v>
      </c>
      <c r="F507">
        <v>11</v>
      </c>
      <c r="H507">
        <v>10142</v>
      </c>
      <c r="I507" t="str">
        <v>Kerala</v>
      </c>
      <c r="J507" s="14">
        <v>44652</v>
      </c>
      <c r="K507" t="str">
        <v>74c9ff93</v>
      </c>
      <c r="L507">
        <v>1</v>
      </c>
      <c r="M507">
        <v>87</v>
      </c>
      <c r="N507">
        <f t="shared" si="8"/>
        <v>1.1494252873563218</v>
      </c>
    </row>
    <row r="508" spans="1:14" x14ac:dyDescent="0.3">
      <c r="A508">
        <v>10048</v>
      </c>
      <c r="B508" t="str">
        <f>_xlfn.XLOOKUP(A508, Bookings!A:A, Bookings!B:B, "NONE")</f>
        <v>Karnataka</v>
      </c>
      <c r="C508" s="14">
        <v>44986</v>
      </c>
      <c r="D508" t="str">
        <v>f72d44e6</v>
      </c>
      <c r="E508">
        <v>0</v>
      </c>
      <c r="F508">
        <v>37</v>
      </c>
      <c r="H508">
        <v>10142</v>
      </c>
      <c r="I508" t="str">
        <v>Kerala</v>
      </c>
      <c r="J508" s="14">
        <v>44896</v>
      </c>
      <c r="K508" t="str">
        <v>ae026103</v>
      </c>
      <c r="L508">
        <v>0</v>
      </c>
      <c r="M508">
        <v>11</v>
      </c>
      <c r="N508">
        <f t="shared" si="8"/>
        <v>0</v>
      </c>
    </row>
    <row r="509" spans="1:14" x14ac:dyDescent="0.3">
      <c r="A509">
        <v>10048</v>
      </c>
      <c r="B509" t="str">
        <f>_xlfn.XLOOKUP(A509, Bookings!A:A, Bookings!B:B, "NONE")</f>
        <v>Karnataka</v>
      </c>
      <c r="C509" s="14">
        <v>45200</v>
      </c>
      <c r="D509" t="str">
        <v>5833d4f3</v>
      </c>
      <c r="E509">
        <v>3</v>
      </c>
      <c r="F509">
        <v>69</v>
      </c>
      <c r="H509">
        <v>10143</v>
      </c>
      <c r="I509" t="str">
        <v>Kerala</v>
      </c>
      <c r="J509" s="14">
        <v>44896</v>
      </c>
      <c r="K509" t="str">
        <v>b49e8b74</v>
      </c>
      <c r="L509">
        <v>5</v>
      </c>
      <c r="M509">
        <v>39</v>
      </c>
      <c r="N509">
        <f t="shared" si="8"/>
        <v>12.820512820512819</v>
      </c>
    </row>
    <row r="510" spans="1:14" x14ac:dyDescent="0.3">
      <c r="A510">
        <v>10048</v>
      </c>
      <c r="B510" t="str">
        <f>_xlfn.XLOOKUP(A510, Bookings!A:A, Bookings!B:B, "NONE")</f>
        <v>Karnataka</v>
      </c>
      <c r="C510" s="14">
        <v>44621</v>
      </c>
      <c r="D510" t="str">
        <v>fe99e0ba</v>
      </c>
      <c r="E510">
        <v>0</v>
      </c>
      <c r="F510">
        <v>44</v>
      </c>
      <c r="H510">
        <v>10143</v>
      </c>
      <c r="I510" t="str">
        <v>Kerala</v>
      </c>
      <c r="J510" s="14">
        <v>44774</v>
      </c>
      <c r="K510" t="str">
        <v>b06fbc58</v>
      </c>
      <c r="L510">
        <v>2</v>
      </c>
      <c r="M510">
        <v>66</v>
      </c>
      <c r="N510">
        <f t="shared" si="8"/>
        <v>3.0303030303030303</v>
      </c>
    </row>
    <row r="511" spans="1:14" x14ac:dyDescent="0.3">
      <c r="A511">
        <v>10049</v>
      </c>
      <c r="B511" t="str">
        <f>_xlfn.XLOOKUP(A511, Bookings!A:A, Bookings!B:B, "NONE")</f>
        <v>Karnataka</v>
      </c>
      <c r="C511" s="14">
        <v>45017</v>
      </c>
      <c r="D511" t="str">
        <v>35e41ff6</v>
      </c>
      <c r="E511">
        <v>1</v>
      </c>
      <c r="F511">
        <v>35</v>
      </c>
      <c r="H511">
        <v>10143</v>
      </c>
      <c r="I511" t="str">
        <v>Kerala</v>
      </c>
      <c r="J511" s="14">
        <v>44593</v>
      </c>
      <c r="K511" t="str">
        <v>7fb18db3</v>
      </c>
      <c r="L511">
        <v>2</v>
      </c>
      <c r="M511">
        <v>62</v>
      </c>
      <c r="N511">
        <f t="shared" si="8"/>
        <v>3.225806451612903</v>
      </c>
    </row>
    <row r="512" spans="1:14" x14ac:dyDescent="0.3">
      <c r="A512">
        <v>10049</v>
      </c>
      <c r="B512" t="str">
        <f>_xlfn.XLOOKUP(A512, Bookings!A:A, Bookings!B:B, "NONE")</f>
        <v>Karnataka</v>
      </c>
      <c r="C512" s="14">
        <v>45444</v>
      </c>
      <c r="D512" t="str">
        <v>9767fb4f</v>
      </c>
      <c r="E512">
        <v>5</v>
      </c>
      <c r="F512">
        <v>70</v>
      </c>
      <c r="H512">
        <v>10143</v>
      </c>
      <c r="I512" t="str">
        <v>Kerala</v>
      </c>
      <c r="J512" s="14">
        <v>44621</v>
      </c>
      <c r="K512" t="str">
        <v>577b4107</v>
      </c>
      <c r="L512">
        <v>2</v>
      </c>
      <c r="M512">
        <v>23</v>
      </c>
      <c r="N512">
        <f t="shared" si="8"/>
        <v>8.695652173913043</v>
      </c>
    </row>
    <row r="513" spans="1:14" x14ac:dyDescent="0.3">
      <c r="A513">
        <v>10049</v>
      </c>
      <c r="B513" t="str">
        <f>_xlfn.XLOOKUP(A513, Bookings!A:A, Bookings!B:B, "NONE")</f>
        <v>Karnataka</v>
      </c>
      <c r="C513" s="14">
        <v>45292</v>
      </c>
      <c r="D513" t="str">
        <v>e2949854</v>
      </c>
      <c r="E513">
        <v>1</v>
      </c>
      <c r="F513">
        <v>80</v>
      </c>
      <c r="H513">
        <v>10144</v>
      </c>
      <c r="I513" t="str">
        <v>Andhra Pradesh</v>
      </c>
      <c r="J513" s="14">
        <v>44713</v>
      </c>
      <c r="K513" t="str">
        <v>459528e0</v>
      </c>
      <c r="L513">
        <v>2</v>
      </c>
      <c r="M513">
        <v>83</v>
      </c>
      <c r="N513">
        <f t="shared" si="8"/>
        <v>2.4096385542168677</v>
      </c>
    </row>
    <row r="514" spans="1:14" x14ac:dyDescent="0.3">
      <c r="A514">
        <v>10049</v>
      </c>
      <c r="B514" t="str">
        <f>_xlfn.XLOOKUP(A514, Bookings!A:A, Bookings!B:B, "NONE")</f>
        <v>Karnataka</v>
      </c>
      <c r="C514" s="14">
        <v>45566</v>
      </c>
      <c r="D514" t="str">
        <v>f82d44ce</v>
      </c>
      <c r="E514">
        <v>3</v>
      </c>
      <c r="F514">
        <v>35</v>
      </c>
      <c r="H514">
        <v>10144</v>
      </c>
      <c r="I514" t="str">
        <v>Andhra Pradesh</v>
      </c>
      <c r="J514" s="14">
        <v>44652</v>
      </c>
      <c r="K514" t="str">
        <v>10101146</v>
      </c>
      <c r="L514">
        <v>4</v>
      </c>
      <c r="M514">
        <v>50</v>
      </c>
      <c r="N514">
        <f t="shared" si="8"/>
        <v>8</v>
      </c>
    </row>
    <row r="515" spans="1:14" x14ac:dyDescent="0.3">
      <c r="A515">
        <v>10049</v>
      </c>
      <c r="B515" t="str">
        <f>_xlfn.XLOOKUP(A515, Bookings!A:A, Bookings!B:B, "NONE")</f>
        <v>Karnataka</v>
      </c>
      <c r="C515" s="14">
        <v>45261</v>
      </c>
      <c r="D515" t="str">
        <v>2888a95e</v>
      </c>
      <c r="E515">
        <v>0</v>
      </c>
      <c r="F515">
        <v>91</v>
      </c>
      <c r="H515">
        <v>10144</v>
      </c>
      <c r="I515" t="str">
        <v>Andhra Pradesh</v>
      </c>
      <c r="J515" s="14">
        <v>44805</v>
      </c>
      <c r="K515" t="str">
        <v>7e543bc4</v>
      </c>
      <c r="L515">
        <v>0</v>
      </c>
      <c r="M515">
        <v>19</v>
      </c>
      <c r="N515">
        <f t="shared" ref="N515:N578" si="9">(L515/M515)*100</f>
        <v>0</v>
      </c>
    </row>
    <row r="516" spans="1:14" x14ac:dyDescent="0.3">
      <c r="A516">
        <v>10049</v>
      </c>
      <c r="B516" t="str">
        <f>_xlfn.XLOOKUP(A516, Bookings!A:A, Bookings!B:B, "NONE")</f>
        <v>Karnataka</v>
      </c>
      <c r="C516" s="14">
        <v>45383</v>
      </c>
      <c r="D516" t="str">
        <v>591bdfe5</v>
      </c>
      <c r="E516">
        <v>0</v>
      </c>
      <c r="F516">
        <v>84</v>
      </c>
      <c r="H516">
        <v>10145</v>
      </c>
      <c r="I516" t="str">
        <v>Tamil Nadu</v>
      </c>
      <c r="J516" s="14">
        <v>44743</v>
      </c>
      <c r="K516" t="str">
        <v>420e1019</v>
      </c>
      <c r="L516">
        <v>1</v>
      </c>
      <c r="M516">
        <v>62</v>
      </c>
      <c r="N516">
        <f t="shared" si="9"/>
        <v>1.6129032258064515</v>
      </c>
    </row>
    <row r="517" spans="1:14" x14ac:dyDescent="0.3">
      <c r="A517">
        <v>10049</v>
      </c>
      <c r="B517" t="str">
        <f>_xlfn.XLOOKUP(A517, Bookings!A:A, Bookings!B:B, "NONE")</f>
        <v>Karnataka</v>
      </c>
      <c r="C517" s="14">
        <v>44774</v>
      </c>
      <c r="D517" t="str">
        <v>5c52d1ad</v>
      </c>
      <c r="E517">
        <v>0</v>
      </c>
      <c r="F517">
        <v>84</v>
      </c>
      <c r="H517">
        <v>10145</v>
      </c>
      <c r="I517" t="str">
        <v>Tamil Nadu</v>
      </c>
      <c r="J517" s="14">
        <v>44652</v>
      </c>
      <c r="K517" t="str">
        <v>4130ea10</v>
      </c>
      <c r="L517">
        <v>4</v>
      </c>
      <c r="M517">
        <v>75</v>
      </c>
      <c r="N517">
        <f t="shared" si="9"/>
        <v>5.3333333333333339</v>
      </c>
    </row>
    <row r="518" spans="1:14" x14ac:dyDescent="0.3">
      <c r="A518">
        <v>10049</v>
      </c>
      <c r="B518" t="str">
        <f>_xlfn.XLOOKUP(A518, Bookings!A:A, Bookings!B:B, "NONE")</f>
        <v>Karnataka</v>
      </c>
      <c r="C518" s="14">
        <v>45474</v>
      </c>
      <c r="D518" t="str">
        <v>f1c74cb8</v>
      </c>
      <c r="E518">
        <v>0</v>
      </c>
      <c r="F518">
        <v>30</v>
      </c>
      <c r="H518">
        <v>10146</v>
      </c>
      <c r="I518" t="str">
        <v>Andhra Pradesh</v>
      </c>
      <c r="J518" s="14">
        <v>44743</v>
      </c>
      <c r="K518" t="str">
        <v>9c8c4c67</v>
      </c>
      <c r="L518">
        <v>1</v>
      </c>
      <c r="M518">
        <v>36</v>
      </c>
      <c r="N518">
        <f t="shared" si="9"/>
        <v>2.7777777777777777</v>
      </c>
    </row>
    <row r="519" spans="1:14" x14ac:dyDescent="0.3">
      <c r="A519">
        <v>10049</v>
      </c>
      <c r="B519" t="str">
        <f>_xlfn.XLOOKUP(A519, Bookings!A:A, Bookings!B:B, "NONE")</f>
        <v>Karnataka</v>
      </c>
      <c r="C519" s="14">
        <v>45505</v>
      </c>
      <c r="D519" t="str">
        <v>18f2ed16</v>
      </c>
      <c r="E519">
        <v>2</v>
      </c>
      <c r="F519">
        <v>17</v>
      </c>
      <c r="H519">
        <v>10146</v>
      </c>
      <c r="I519" t="str">
        <v>Andhra Pradesh</v>
      </c>
      <c r="J519" s="14">
        <v>44805</v>
      </c>
      <c r="K519" t="str">
        <v>e24dee1d</v>
      </c>
      <c r="L519">
        <v>0</v>
      </c>
      <c r="M519">
        <v>66</v>
      </c>
      <c r="N519">
        <f t="shared" si="9"/>
        <v>0</v>
      </c>
    </row>
    <row r="520" spans="1:14" x14ac:dyDescent="0.3">
      <c r="A520">
        <v>10049</v>
      </c>
      <c r="B520" t="str">
        <f>_xlfn.XLOOKUP(A520, Bookings!A:A, Bookings!B:B, "NONE")</f>
        <v>Karnataka</v>
      </c>
      <c r="C520" s="14">
        <v>44652</v>
      </c>
      <c r="D520" t="str">
        <v>566c44a8</v>
      </c>
      <c r="E520">
        <v>2</v>
      </c>
      <c r="F520">
        <v>23</v>
      </c>
      <c r="H520">
        <v>10146</v>
      </c>
      <c r="I520" t="str">
        <v>Andhra Pradesh</v>
      </c>
      <c r="J520" s="14">
        <v>44774</v>
      </c>
      <c r="K520" t="str">
        <v>8ce0be18</v>
      </c>
      <c r="L520">
        <v>0</v>
      </c>
      <c r="M520">
        <v>51</v>
      </c>
      <c r="N520">
        <f t="shared" si="9"/>
        <v>0</v>
      </c>
    </row>
    <row r="521" spans="1:14" x14ac:dyDescent="0.3">
      <c r="A521">
        <v>10049</v>
      </c>
      <c r="B521" t="str">
        <f>_xlfn.XLOOKUP(A521, Bookings!A:A, Bookings!B:B, "NONE")</f>
        <v>Karnataka</v>
      </c>
      <c r="C521" s="14">
        <v>44805</v>
      </c>
      <c r="D521" t="str">
        <v>f72d44e6</v>
      </c>
      <c r="E521">
        <v>1</v>
      </c>
      <c r="F521">
        <v>66</v>
      </c>
      <c r="H521">
        <v>10146</v>
      </c>
      <c r="I521" t="str">
        <v>Andhra Pradesh</v>
      </c>
      <c r="J521" s="14">
        <v>44866</v>
      </c>
      <c r="K521" t="str">
        <v>6fc6d737</v>
      </c>
      <c r="L521">
        <v>2</v>
      </c>
      <c r="M521">
        <v>90</v>
      </c>
      <c r="N521">
        <f t="shared" si="9"/>
        <v>2.2222222222222223</v>
      </c>
    </row>
    <row r="522" spans="1:14" x14ac:dyDescent="0.3">
      <c r="A522">
        <v>10050</v>
      </c>
      <c r="B522" t="str">
        <f>_xlfn.XLOOKUP(A522, Bookings!A:A, Bookings!B:B, "NONE")</f>
        <v>Tamil Nadu</v>
      </c>
      <c r="C522" s="14">
        <v>45505</v>
      </c>
      <c r="D522" t="str">
        <v>1187d074</v>
      </c>
      <c r="E522">
        <v>2</v>
      </c>
      <c r="F522">
        <v>99</v>
      </c>
      <c r="H522">
        <v>10147</v>
      </c>
      <c r="I522" t="str">
        <v>Andhra Pradesh</v>
      </c>
      <c r="J522" s="14">
        <v>44621</v>
      </c>
      <c r="K522" t="str">
        <v>cc777b0c</v>
      </c>
      <c r="L522">
        <v>0</v>
      </c>
      <c r="M522">
        <v>38</v>
      </c>
      <c r="N522">
        <f t="shared" si="9"/>
        <v>0</v>
      </c>
    </row>
    <row r="523" spans="1:14" x14ac:dyDescent="0.3">
      <c r="A523">
        <v>10050</v>
      </c>
      <c r="B523" t="str">
        <f>_xlfn.XLOOKUP(A523, Bookings!A:A, Bookings!B:B, "NONE")</f>
        <v>Tamil Nadu</v>
      </c>
      <c r="C523" s="14">
        <v>45505</v>
      </c>
      <c r="D523" t="str">
        <v>b9f74c1c</v>
      </c>
      <c r="E523">
        <v>1</v>
      </c>
      <c r="F523">
        <v>51</v>
      </c>
      <c r="H523">
        <v>10147</v>
      </c>
      <c r="I523" t="str">
        <v>Andhra Pradesh</v>
      </c>
      <c r="J523" s="14">
        <v>44774</v>
      </c>
      <c r="K523" t="str">
        <v>67b09f1b</v>
      </c>
      <c r="L523">
        <v>3</v>
      </c>
      <c r="M523">
        <v>41</v>
      </c>
      <c r="N523">
        <f t="shared" si="9"/>
        <v>7.3170731707317067</v>
      </c>
    </row>
    <row r="524" spans="1:14" x14ac:dyDescent="0.3">
      <c r="A524">
        <v>10050</v>
      </c>
      <c r="B524" t="str">
        <f>_xlfn.XLOOKUP(A524, Bookings!A:A, Bookings!B:B, "NONE")</f>
        <v>Tamil Nadu</v>
      </c>
      <c r="C524" s="14">
        <v>45444</v>
      </c>
      <c r="D524" t="str">
        <v>5c52d1ad</v>
      </c>
      <c r="E524">
        <v>4</v>
      </c>
      <c r="F524">
        <v>18</v>
      </c>
      <c r="H524">
        <v>10147</v>
      </c>
      <c r="I524" t="str">
        <v>Andhra Pradesh</v>
      </c>
      <c r="J524" s="14">
        <v>44774</v>
      </c>
      <c r="K524" t="str">
        <v>2888a95e</v>
      </c>
      <c r="L524">
        <v>1</v>
      </c>
      <c r="M524">
        <v>72</v>
      </c>
      <c r="N524">
        <f t="shared" si="9"/>
        <v>1.3888888888888888</v>
      </c>
    </row>
    <row r="525" spans="1:14" x14ac:dyDescent="0.3">
      <c r="A525">
        <v>10050</v>
      </c>
      <c r="B525" t="str">
        <f>_xlfn.XLOOKUP(A525, Bookings!A:A, Bookings!B:B, "NONE")</f>
        <v>Tamil Nadu</v>
      </c>
      <c r="C525" s="14">
        <v>45566</v>
      </c>
      <c r="D525" t="str">
        <v>f83fb848</v>
      </c>
      <c r="E525">
        <v>2</v>
      </c>
      <c r="F525">
        <v>79</v>
      </c>
      <c r="H525">
        <v>10148</v>
      </c>
      <c r="I525" t="str">
        <v>Karnataka</v>
      </c>
      <c r="J525" s="14">
        <v>44652</v>
      </c>
      <c r="K525" t="str">
        <v>4130ea10</v>
      </c>
      <c r="L525">
        <v>1</v>
      </c>
      <c r="M525">
        <v>30</v>
      </c>
      <c r="N525">
        <f t="shared" si="9"/>
        <v>3.3333333333333335</v>
      </c>
    </row>
    <row r="526" spans="1:14" x14ac:dyDescent="0.3">
      <c r="A526">
        <v>10050</v>
      </c>
      <c r="B526" t="str">
        <f>_xlfn.XLOOKUP(A526, Bookings!A:A, Bookings!B:B, "NONE")</f>
        <v>Tamil Nadu</v>
      </c>
      <c r="C526" s="14">
        <v>45261</v>
      </c>
      <c r="D526" t="str">
        <v>5988d89d</v>
      </c>
      <c r="E526">
        <v>1</v>
      </c>
      <c r="F526">
        <v>12</v>
      </c>
      <c r="H526">
        <v>10148</v>
      </c>
      <c r="I526" t="str">
        <v>Karnataka</v>
      </c>
      <c r="J526" s="14">
        <v>44562</v>
      </c>
      <c r="K526" t="str">
        <v>7fc77e90</v>
      </c>
      <c r="L526">
        <v>0</v>
      </c>
      <c r="M526">
        <v>72</v>
      </c>
      <c r="N526">
        <f t="shared" si="9"/>
        <v>0</v>
      </c>
    </row>
    <row r="527" spans="1:14" x14ac:dyDescent="0.3">
      <c r="A527">
        <v>10050</v>
      </c>
      <c r="B527" t="str">
        <f>_xlfn.XLOOKUP(A527, Bookings!A:A, Bookings!B:B, "NONE")</f>
        <v>Tamil Nadu</v>
      </c>
      <c r="C527" s="14">
        <v>45261</v>
      </c>
      <c r="D527" t="str">
        <v>1b7fe76a</v>
      </c>
      <c r="E527">
        <v>0</v>
      </c>
      <c r="F527">
        <v>34</v>
      </c>
      <c r="H527">
        <v>10148</v>
      </c>
      <c r="I527" t="str">
        <v>Karnataka</v>
      </c>
      <c r="J527" s="14">
        <v>44621</v>
      </c>
      <c r="K527" t="str">
        <v>9452bf77</v>
      </c>
      <c r="L527">
        <v>2</v>
      </c>
      <c r="M527">
        <v>39</v>
      </c>
      <c r="N527">
        <f t="shared" si="9"/>
        <v>5.1282051282051277</v>
      </c>
    </row>
    <row r="528" spans="1:14" x14ac:dyDescent="0.3">
      <c r="A528">
        <v>10050</v>
      </c>
      <c r="B528" t="str">
        <f>_xlfn.XLOOKUP(A528, Bookings!A:A, Bookings!B:B, "NONE")</f>
        <v>Tamil Nadu</v>
      </c>
      <c r="C528" s="14">
        <v>45566</v>
      </c>
      <c r="D528" t="str">
        <v>591bdfe5</v>
      </c>
      <c r="E528">
        <v>1</v>
      </c>
      <c r="F528">
        <v>51</v>
      </c>
      <c r="H528">
        <v>10149</v>
      </c>
      <c r="I528" t="str">
        <v>Kerala</v>
      </c>
      <c r="J528" s="14">
        <v>44593</v>
      </c>
      <c r="K528" t="str">
        <v>2560b2d1</v>
      </c>
      <c r="L528">
        <v>4</v>
      </c>
      <c r="M528">
        <v>22</v>
      </c>
      <c r="N528">
        <f t="shared" si="9"/>
        <v>18.181818181818183</v>
      </c>
    </row>
    <row r="529" spans="1:14" x14ac:dyDescent="0.3">
      <c r="A529">
        <v>10050</v>
      </c>
      <c r="B529" t="str">
        <f>_xlfn.XLOOKUP(A529, Bookings!A:A, Bookings!B:B, "NONE")</f>
        <v>Tamil Nadu</v>
      </c>
      <c r="C529" s="14">
        <v>45352</v>
      </c>
      <c r="D529" t="str">
        <v>e24dee1d</v>
      </c>
      <c r="E529">
        <v>0</v>
      </c>
      <c r="F529">
        <v>15</v>
      </c>
      <c r="H529">
        <v>10149</v>
      </c>
      <c r="I529" t="str">
        <v>Kerala</v>
      </c>
      <c r="J529" s="14">
        <v>44743</v>
      </c>
      <c r="K529" t="str">
        <v>7fb18db3</v>
      </c>
      <c r="L529">
        <v>3</v>
      </c>
      <c r="M529">
        <v>47</v>
      </c>
      <c r="N529">
        <f t="shared" si="9"/>
        <v>6.3829787234042552</v>
      </c>
    </row>
    <row r="530" spans="1:14" x14ac:dyDescent="0.3">
      <c r="A530">
        <v>10051</v>
      </c>
      <c r="B530" t="str">
        <f>_xlfn.XLOOKUP(A530, Bookings!A:A, Bookings!B:B, "NONE")</f>
        <v>Karnataka</v>
      </c>
      <c r="C530" s="14">
        <v>44621</v>
      </c>
      <c r="D530" t="str">
        <v>34ac25b9</v>
      </c>
      <c r="E530">
        <v>4</v>
      </c>
      <c r="F530">
        <v>99</v>
      </c>
      <c r="H530">
        <v>10149</v>
      </c>
      <c r="I530" t="str">
        <v>Kerala</v>
      </c>
      <c r="J530" s="14">
        <v>44593</v>
      </c>
      <c r="K530" t="str">
        <v>6d98c117</v>
      </c>
      <c r="L530">
        <v>1</v>
      </c>
      <c r="M530">
        <v>71</v>
      </c>
      <c r="N530">
        <f t="shared" si="9"/>
        <v>1.4084507042253522</v>
      </c>
    </row>
    <row r="531" spans="1:14" x14ac:dyDescent="0.3">
      <c r="A531">
        <v>10051</v>
      </c>
      <c r="B531" t="str">
        <f>_xlfn.XLOOKUP(A531, Bookings!A:A, Bookings!B:B, "NONE")</f>
        <v>Karnataka</v>
      </c>
      <c r="C531" s="14">
        <v>45047</v>
      </c>
      <c r="D531" t="str">
        <v>7495495f</v>
      </c>
      <c r="E531">
        <v>1</v>
      </c>
      <c r="F531">
        <v>11</v>
      </c>
      <c r="H531">
        <v>10149</v>
      </c>
      <c r="I531" t="str">
        <v>Kerala</v>
      </c>
      <c r="J531" s="14">
        <v>44743</v>
      </c>
      <c r="K531" t="str">
        <v>7e543bc4</v>
      </c>
      <c r="L531">
        <v>1</v>
      </c>
      <c r="M531">
        <v>22</v>
      </c>
      <c r="N531">
        <f t="shared" si="9"/>
        <v>4.5454545454545459</v>
      </c>
    </row>
    <row r="532" spans="1:14" x14ac:dyDescent="0.3">
      <c r="A532">
        <v>10051</v>
      </c>
      <c r="B532" t="str">
        <f>_xlfn.XLOOKUP(A532, Bookings!A:A, Bookings!B:B, "NONE")</f>
        <v>Karnataka</v>
      </c>
      <c r="C532" s="14">
        <v>44958</v>
      </c>
      <c r="D532" t="str">
        <v>a4c168f1</v>
      </c>
      <c r="E532">
        <v>1</v>
      </c>
      <c r="F532">
        <v>56</v>
      </c>
      <c r="H532">
        <v>10149</v>
      </c>
      <c r="I532" t="str">
        <v>Kerala</v>
      </c>
      <c r="J532" s="14">
        <v>44835</v>
      </c>
      <c r="K532" t="str">
        <v>c1fb785c</v>
      </c>
      <c r="L532">
        <v>3</v>
      </c>
      <c r="M532">
        <v>17</v>
      </c>
      <c r="N532">
        <f t="shared" si="9"/>
        <v>17.647058823529413</v>
      </c>
    </row>
    <row r="533" spans="1:14" x14ac:dyDescent="0.3">
      <c r="A533">
        <v>10051</v>
      </c>
      <c r="B533" t="str">
        <f>_xlfn.XLOOKUP(A533, Bookings!A:A, Bookings!B:B, "NONE")</f>
        <v>Karnataka</v>
      </c>
      <c r="C533" s="14">
        <v>45627</v>
      </c>
      <c r="D533" t="str">
        <v>982b8061</v>
      </c>
      <c r="E533">
        <v>0</v>
      </c>
      <c r="F533">
        <v>77</v>
      </c>
      <c r="H533">
        <v>10150</v>
      </c>
      <c r="I533" t="str">
        <v>Tamil Nadu</v>
      </c>
      <c r="J533" s="14">
        <v>44621</v>
      </c>
      <c r="K533" t="str">
        <v>fd1ad95a</v>
      </c>
      <c r="L533">
        <v>1</v>
      </c>
      <c r="M533">
        <v>27</v>
      </c>
      <c r="N533">
        <f t="shared" si="9"/>
        <v>3.7037037037037033</v>
      </c>
    </row>
    <row r="534" spans="1:14" x14ac:dyDescent="0.3">
      <c r="A534">
        <v>10051</v>
      </c>
      <c r="B534" t="str">
        <f>_xlfn.XLOOKUP(A534, Bookings!A:A, Bookings!B:B, "NONE")</f>
        <v>Karnataka</v>
      </c>
      <c r="C534" s="14">
        <v>44621</v>
      </c>
      <c r="D534" t="str">
        <v>9452bf77</v>
      </c>
      <c r="E534">
        <v>0</v>
      </c>
      <c r="F534">
        <v>76</v>
      </c>
      <c r="H534">
        <v>10150</v>
      </c>
      <c r="I534" t="str">
        <v>Tamil Nadu</v>
      </c>
      <c r="J534" s="14">
        <v>44866</v>
      </c>
      <c r="K534" t="str">
        <v>6148f50b</v>
      </c>
      <c r="L534">
        <v>1</v>
      </c>
      <c r="M534">
        <v>76</v>
      </c>
      <c r="N534">
        <f t="shared" si="9"/>
        <v>1.3157894736842104</v>
      </c>
    </row>
    <row r="535" spans="1:14" x14ac:dyDescent="0.3">
      <c r="A535">
        <v>10051</v>
      </c>
      <c r="B535" t="str">
        <f>_xlfn.XLOOKUP(A535, Bookings!A:A, Bookings!B:B, "NONE")</f>
        <v>Karnataka</v>
      </c>
      <c r="C535" s="14">
        <v>44743</v>
      </c>
      <c r="D535" t="str">
        <v>2888a95e</v>
      </c>
      <c r="E535">
        <v>2</v>
      </c>
      <c r="F535">
        <v>34</v>
      </c>
      <c r="H535">
        <v>10150</v>
      </c>
      <c r="I535" t="str">
        <v>Tamil Nadu</v>
      </c>
      <c r="J535" s="14">
        <v>44866</v>
      </c>
      <c r="K535" t="str">
        <v>872a4423</v>
      </c>
      <c r="L535">
        <v>0</v>
      </c>
      <c r="M535">
        <v>63</v>
      </c>
      <c r="N535">
        <f t="shared" si="9"/>
        <v>0</v>
      </c>
    </row>
    <row r="536" spans="1:14" x14ac:dyDescent="0.3">
      <c r="A536">
        <v>10051</v>
      </c>
      <c r="B536" t="str">
        <f>_xlfn.XLOOKUP(A536, Bookings!A:A, Bookings!B:B, "NONE")</f>
        <v>Karnataka</v>
      </c>
      <c r="C536" s="14">
        <v>44927</v>
      </c>
      <c r="D536" t="str">
        <v>67b09f1b</v>
      </c>
      <c r="E536">
        <v>2</v>
      </c>
      <c r="F536">
        <v>32</v>
      </c>
      <c r="H536">
        <v>10150</v>
      </c>
      <c r="I536" t="str">
        <v>Tamil Nadu</v>
      </c>
      <c r="J536" s="14">
        <v>44896</v>
      </c>
      <c r="K536" t="str">
        <v>fda707e0</v>
      </c>
      <c r="L536">
        <v>0</v>
      </c>
      <c r="M536">
        <v>49</v>
      </c>
      <c r="N536">
        <f t="shared" si="9"/>
        <v>0</v>
      </c>
    </row>
    <row r="537" spans="1:14" x14ac:dyDescent="0.3">
      <c r="A537">
        <v>10052</v>
      </c>
      <c r="B537" t="str">
        <f>_xlfn.XLOOKUP(A537, Bookings!A:A, Bookings!B:B, "NONE")</f>
        <v>Karnataka</v>
      </c>
      <c r="C537" s="14">
        <v>44743</v>
      </c>
      <c r="D537" t="str">
        <v>75fa1246</v>
      </c>
      <c r="E537">
        <v>2</v>
      </c>
      <c r="F537">
        <v>74</v>
      </c>
      <c r="H537">
        <v>10151</v>
      </c>
      <c r="I537" t="str">
        <v>Tamil Nadu</v>
      </c>
      <c r="J537" s="14">
        <v>44835</v>
      </c>
      <c r="K537" t="str">
        <v>6cec19a5</v>
      </c>
      <c r="L537">
        <v>1</v>
      </c>
      <c r="M537">
        <v>43</v>
      </c>
      <c r="N537">
        <f t="shared" si="9"/>
        <v>2.3255813953488373</v>
      </c>
    </row>
    <row r="538" spans="1:14" x14ac:dyDescent="0.3">
      <c r="A538">
        <v>10052</v>
      </c>
      <c r="B538" t="str">
        <f>_xlfn.XLOOKUP(A538, Bookings!A:A, Bookings!B:B, "NONE")</f>
        <v>Karnataka</v>
      </c>
      <c r="C538" s="14">
        <v>45200</v>
      </c>
      <c r="D538" t="str">
        <v>0cbc4720</v>
      </c>
      <c r="E538">
        <v>4</v>
      </c>
      <c r="F538">
        <v>55</v>
      </c>
      <c r="H538">
        <v>10151</v>
      </c>
      <c r="I538" t="str">
        <v>Tamil Nadu</v>
      </c>
      <c r="J538" s="14">
        <v>44743</v>
      </c>
      <c r="K538" t="str">
        <v>53dcee70</v>
      </c>
      <c r="L538">
        <v>4</v>
      </c>
      <c r="M538">
        <v>52</v>
      </c>
      <c r="N538">
        <f t="shared" si="9"/>
        <v>7.6923076923076925</v>
      </c>
    </row>
    <row r="539" spans="1:14" x14ac:dyDescent="0.3">
      <c r="A539">
        <v>10052</v>
      </c>
      <c r="B539" t="str">
        <f>_xlfn.XLOOKUP(A539, Bookings!A:A, Bookings!B:B, "NONE")</f>
        <v>Karnataka</v>
      </c>
      <c r="C539" s="14">
        <v>45170</v>
      </c>
      <c r="D539" t="str">
        <v>c1fb785c</v>
      </c>
      <c r="E539">
        <v>2</v>
      </c>
      <c r="F539">
        <v>91</v>
      </c>
      <c r="H539">
        <v>10152</v>
      </c>
      <c r="I539" t="str">
        <v>Tamil Nadu</v>
      </c>
      <c r="J539" s="14">
        <v>44835</v>
      </c>
      <c r="K539" t="str">
        <v>566c44a8</v>
      </c>
      <c r="L539">
        <v>1</v>
      </c>
      <c r="M539">
        <v>51</v>
      </c>
      <c r="N539">
        <f t="shared" si="9"/>
        <v>1.9607843137254901</v>
      </c>
    </row>
    <row r="540" spans="1:14" x14ac:dyDescent="0.3">
      <c r="A540">
        <v>10052</v>
      </c>
      <c r="B540" t="str">
        <f>_xlfn.XLOOKUP(A540, Bookings!A:A, Bookings!B:B, "NONE")</f>
        <v>Karnataka</v>
      </c>
      <c r="C540" s="14">
        <v>45383</v>
      </c>
      <c r="D540" t="str">
        <v>982b8061</v>
      </c>
      <c r="E540">
        <v>1</v>
      </c>
      <c r="F540">
        <v>58</v>
      </c>
      <c r="H540">
        <v>10152</v>
      </c>
      <c r="I540" t="str">
        <v>Tamil Nadu</v>
      </c>
      <c r="J540" s="14">
        <v>44682</v>
      </c>
      <c r="K540" t="str">
        <v>e0abb092</v>
      </c>
      <c r="L540">
        <v>2</v>
      </c>
      <c r="M540">
        <v>64</v>
      </c>
      <c r="N540">
        <f t="shared" si="9"/>
        <v>3.125</v>
      </c>
    </row>
    <row r="541" spans="1:14" x14ac:dyDescent="0.3">
      <c r="A541">
        <v>10052</v>
      </c>
      <c r="B541" t="str">
        <f>_xlfn.XLOOKUP(A541, Bookings!A:A, Bookings!B:B, "NONE")</f>
        <v>Karnataka</v>
      </c>
      <c r="C541" s="14">
        <v>45627</v>
      </c>
      <c r="D541" t="str">
        <v>566c44a8</v>
      </c>
      <c r="E541">
        <v>3</v>
      </c>
      <c r="F541">
        <v>60</v>
      </c>
      <c r="H541">
        <v>10152</v>
      </c>
      <c r="I541" t="str">
        <v>Tamil Nadu</v>
      </c>
      <c r="J541" s="14">
        <v>44593</v>
      </c>
      <c r="K541" t="str">
        <v>e2949854</v>
      </c>
      <c r="L541">
        <v>2</v>
      </c>
      <c r="M541">
        <v>64</v>
      </c>
      <c r="N541">
        <f t="shared" si="9"/>
        <v>3.125</v>
      </c>
    </row>
    <row r="542" spans="1:14" x14ac:dyDescent="0.3">
      <c r="A542">
        <v>10052</v>
      </c>
      <c r="B542" t="str">
        <f>_xlfn.XLOOKUP(A542, Bookings!A:A, Bookings!B:B, "NONE")</f>
        <v>Karnataka</v>
      </c>
      <c r="C542" s="14">
        <v>44562</v>
      </c>
      <c r="D542" t="str">
        <v>b06fbc58</v>
      </c>
      <c r="E542">
        <v>0</v>
      </c>
      <c r="F542">
        <v>48</v>
      </c>
      <c r="H542">
        <v>10152</v>
      </c>
      <c r="I542" t="str">
        <v>Tamil Nadu</v>
      </c>
      <c r="J542" s="14">
        <v>44562</v>
      </c>
      <c r="K542" t="str">
        <v>607da286</v>
      </c>
      <c r="L542">
        <v>2</v>
      </c>
      <c r="M542">
        <v>34</v>
      </c>
      <c r="N542">
        <f t="shared" si="9"/>
        <v>5.8823529411764701</v>
      </c>
    </row>
    <row r="543" spans="1:14" x14ac:dyDescent="0.3">
      <c r="A543">
        <v>10052</v>
      </c>
      <c r="B543" t="str">
        <f>_xlfn.XLOOKUP(A543, Bookings!A:A, Bookings!B:B, "NONE")</f>
        <v>Karnataka</v>
      </c>
      <c r="C543" s="14">
        <v>44562</v>
      </c>
      <c r="D543" t="str">
        <v>07976026</v>
      </c>
      <c r="E543">
        <v>0</v>
      </c>
      <c r="F543">
        <v>12</v>
      </c>
      <c r="H543">
        <v>10152</v>
      </c>
      <c r="I543" t="str">
        <v>Tamil Nadu</v>
      </c>
      <c r="J543" s="14">
        <v>44562</v>
      </c>
      <c r="K543" t="str">
        <v>c741736d</v>
      </c>
      <c r="L543">
        <v>0</v>
      </c>
      <c r="M543">
        <v>42</v>
      </c>
      <c r="N543">
        <f t="shared" si="9"/>
        <v>0</v>
      </c>
    </row>
    <row r="544" spans="1:14" x14ac:dyDescent="0.3">
      <c r="A544">
        <v>10052</v>
      </c>
      <c r="B544" t="str">
        <f>_xlfn.XLOOKUP(A544, Bookings!A:A, Bookings!B:B, "NONE")</f>
        <v>Karnataka</v>
      </c>
      <c r="C544" s="14">
        <v>45078</v>
      </c>
      <c r="D544" t="str">
        <v>f83fb848</v>
      </c>
      <c r="E544">
        <v>4</v>
      </c>
      <c r="F544">
        <v>83</v>
      </c>
      <c r="H544">
        <v>10152</v>
      </c>
      <c r="I544" t="str">
        <v>Tamil Nadu</v>
      </c>
      <c r="J544" s="14">
        <v>44652</v>
      </c>
      <c r="K544" t="str">
        <v>39c8c16a</v>
      </c>
      <c r="L544">
        <v>4</v>
      </c>
      <c r="M544">
        <v>72</v>
      </c>
      <c r="N544">
        <f t="shared" si="9"/>
        <v>5.5555555555555554</v>
      </c>
    </row>
    <row r="545" spans="1:14" x14ac:dyDescent="0.3">
      <c r="A545">
        <v>10052</v>
      </c>
      <c r="B545" t="str">
        <f>_xlfn.XLOOKUP(A545, Bookings!A:A, Bookings!B:B, "NONE")</f>
        <v>Karnataka</v>
      </c>
      <c r="C545" s="14">
        <v>44835</v>
      </c>
      <c r="D545" t="str">
        <v>cc777b0c</v>
      </c>
      <c r="E545">
        <v>1</v>
      </c>
      <c r="F545">
        <v>29</v>
      </c>
      <c r="H545">
        <v>10153</v>
      </c>
      <c r="I545" t="str">
        <v>Kerala</v>
      </c>
      <c r="J545" s="14">
        <v>44896</v>
      </c>
      <c r="K545" t="str">
        <v>75fa1246</v>
      </c>
      <c r="L545">
        <v>1</v>
      </c>
      <c r="M545">
        <v>17</v>
      </c>
      <c r="N545">
        <f t="shared" si="9"/>
        <v>5.8823529411764701</v>
      </c>
    </row>
    <row r="546" spans="1:14" x14ac:dyDescent="0.3">
      <c r="A546">
        <v>10052</v>
      </c>
      <c r="B546" t="str">
        <f>_xlfn.XLOOKUP(A546, Bookings!A:A, Bookings!B:B, "NONE")</f>
        <v>Karnataka</v>
      </c>
      <c r="C546" s="14">
        <v>44805</v>
      </c>
      <c r="D546" t="str">
        <v>b142e834</v>
      </c>
      <c r="E546">
        <v>1</v>
      </c>
      <c r="F546">
        <v>42</v>
      </c>
      <c r="H546">
        <v>10153</v>
      </c>
      <c r="I546" t="str">
        <v>Kerala</v>
      </c>
      <c r="J546" s="14">
        <v>44593</v>
      </c>
      <c r="K546" t="str">
        <v>92becfc7</v>
      </c>
      <c r="L546">
        <v>1</v>
      </c>
      <c r="M546">
        <v>76</v>
      </c>
      <c r="N546">
        <f t="shared" si="9"/>
        <v>1.3157894736842104</v>
      </c>
    </row>
    <row r="547" spans="1:14" x14ac:dyDescent="0.3">
      <c r="A547">
        <v>10052</v>
      </c>
      <c r="B547" t="str">
        <f>_xlfn.XLOOKUP(A547, Bookings!A:A, Bookings!B:B, "NONE")</f>
        <v>Karnataka</v>
      </c>
      <c r="C547" s="14">
        <v>45139</v>
      </c>
      <c r="D547" t="str">
        <v>30bb7728</v>
      </c>
      <c r="E547">
        <v>3</v>
      </c>
      <c r="F547">
        <v>19</v>
      </c>
      <c r="H547">
        <v>10153</v>
      </c>
      <c r="I547" t="str">
        <v>Kerala</v>
      </c>
      <c r="J547" s="14">
        <v>44562</v>
      </c>
      <c r="K547" t="str">
        <v>9767fb4f</v>
      </c>
      <c r="L547">
        <v>0</v>
      </c>
      <c r="M547">
        <v>34</v>
      </c>
      <c r="N547">
        <f t="shared" si="9"/>
        <v>0</v>
      </c>
    </row>
    <row r="548" spans="1:14" x14ac:dyDescent="0.3">
      <c r="A548">
        <v>10052</v>
      </c>
      <c r="B548" t="str">
        <f>_xlfn.XLOOKUP(A548, Bookings!A:A, Bookings!B:B, "NONE")</f>
        <v>Karnataka</v>
      </c>
      <c r="C548" s="14">
        <v>45170</v>
      </c>
      <c r="D548" t="str">
        <v>586db896</v>
      </c>
      <c r="E548">
        <v>1</v>
      </c>
      <c r="F548">
        <v>86</v>
      </c>
      <c r="H548">
        <v>10153</v>
      </c>
      <c r="I548" t="str">
        <v>Kerala</v>
      </c>
      <c r="J548" s="14">
        <v>44621</v>
      </c>
      <c r="K548" t="str">
        <v>7495495f</v>
      </c>
      <c r="L548">
        <v>1</v>
      </c>
      <c r="M548">
        <v>32</v>
      </c>
      <c r="N548">
        <f t="shared" si="9"/>
        <v>3.125</v>
      </c>
    </row>
    <row r="549" spans="1:14" x14ac:dyDescent="0.3">
      <c r="A549">
        <v>10052</v>
      </c>
      <c r="B549" t="str">
        <f>_xlfn.XLOOKUP(A549, Bookings!A:A, Bookings!B:B, "NONE")</f>
        <v>Karnataka</v>
      </c>
      <c r="C549" s="14">
        <v>45139</v>
      </c>
      <c r="D549" t="str">
        <v>5b93d799</v>
      </c>
      <c r="E549">
        <v>3</v>
      </c>
      <c r="F549">
        <v>17</v>
      </c>
      <c r="H549">
        <v>10154</v>
      </c>
      <c r="I549" t="str">
        <v>Kerala</v>
      </c>
      <c r="J549" s="14">
        <v>44713</v>
      </c>
      <c r="K549" t="str">
        <v>75fa1246</v>
      </c>
      <c r="L549">
        <v>0</v>
      </c>
      <c r="M549">
        <v>11</v>
      </c>
      <c r="N549">
        <f t="shared" si="9"/>
        <v>0</v>
      </c>
    </row>
    <row r="550" spans="1:14" x14ac:dyDescent="0.3">
      <c r="A550">
        <v>10053</v>
      </c>
      <c r="B550" t="str">
        <f>_xlfn.XLOOKUP(A550, Bookings!A:A, Bookings!B:B, "NONE")</f>
        <v>Tamil Nadu</v>
      </c>
      <c r="C550" s="14">
        <v>45292</v>
      </c>
      <c r="D550" t="str">
        <v>fcc640cb</v>
      </c>
      <c r="E550">
        <v>0</v>
      </c>
      <c r="F550">
        <v>79</v>
      </c>
      <c r="H550">
        <v>10154</v>
      </c>
      <c r="I550" t="str">
        <v>Kerala</v>
      </c>
      <c r="J550" s="14">
        <v>44896</v>
      </c>
      <c r="K550" t="str">
        <v>39c8c16a</v>
      </c>
      <c r="L550">
        <v>1</v>
      </c>
      <c r="M550">
        <v>57</v>
      </c>
      <c r="N550">
        <f t="shared" si="9"/>
        <v>1.7543859649122806</v>
      </c>
    </row>
    <row r="551" spans="1:14" x14ac:dyDescent="0.3">
      <c r="A551">
        <v>10053</v>
      </c>
      <c r="B551" t="str">
        <f>_xlfn.XLOOKUP(A551, Bookings!A:A, Bookings!B:B, "NONE")</f>
        <v>Tamil Nadu</v>
      </c>
      <c r="C551" s="14">
        <v>44835</v>
      </c>
      <c r="D551" t="str">
        <v>d71466ea</v>
      </c>
      <c r="E551">
        <v>5</v>
      </c>
      <c r="F551">
        <v>29</v>
      </c>
      <c r="H551">
        <v>10154</v>
      </c>
      <c r="I551" t="str">
        <v>Kerala</v>
      </c>
      <c r="J551" s="14">
        <v>44866</v>
      </c>
      <c r="K551" t="str">
        <v>f82d44ce</v>
      </c>
      <c r="L551">
        <v>2</v>
      </c>
      <c r="M551">
        <v>92</v>
      </c>
      <c r="N551">
        <f t="shared" si="9"/>
        <v>2.1739130434782608</v>
      </c>
    </row>
    <row r="552" spans="1:14" x14ac:dyDescent="0.3">
      <c r="A552">
        <v>10053</v>
      </c>
      <c r="B552" t="str">
        <f>_xlfn.XLOOKUP(A552, Bookings!A:A, Bookings!B:B, "NONE")</f>
        <v>Tamil Nadu</v>
      </c>
      <c r="C552" s="14">
        <v>44652</v>
      </c>
      <c r="D552" t="str">
        <v>c1fb785c</v>
      </c>
      <c r="E552">
        <v>4</v>
      </c>
      <c r="F552">
        <v>74</v>
      </c>
      <c r="H552">
        <v>10154</v>
      </c>
      <c r="I552" t="str">
        <v>Kerala</v>
      </c>
      <c r="J552" s="14">
        <v>44743</v>
      </c>
      <c r="K552" t="str">
        <v>8ce0be18</v>
      </c>
      <c r="L552">
        <v>2</v>
      </c>
      <c r="M552">
        <v>69</v>
      </c>
      <c r="N552">
        <f t="shared" si="9"/>
        <v>2.8985507246376812</v>
      </c>
    </row>
    <row r="553" spans="1:14" x14ac:dyDescent="0.3">
      <c r="A553">
        <v>10053</v>
      </c>
      <c r="B553" t="str">
        <f>_xlfn.XLOOKUP(A553, Bookings!A:A, Bookings!B:B, "NONE")</f>
        <v>Tamil Nadu</v>
      </c>
      <c r="C553" s="14">
        <v>44713</v>
      </c>
      <c r="D553" t="str">
        <v>18f2ed16</v>
      </c>
      <c r="E553">
        <v>2</v>
      </c>
      <c r="F553">
        <v>28</v>
      </c>
      <c r="H553">
        <v>10155</v>
      </c>
      <c r="I553" t="str">
        <v>Andhra Pradesh</v>
      </c>
      <c r="J553" s="14">
        <v>44835</v>
      </c>
      <c r="K553" t="str">
        <v>e0abb092</v>
      </c>
      <c r="L553">
        <v>1</v>
      </c>
      <c r="M553">
        <v>20</v>
      </c>
      <c r="N553">
        <f t="shared" si="9"/>
        <v>5</v>
      </c>
    </row>
    <row r="554" spans="1:14" x14ac:dyDescent="0.3">
      <c r="A554">
        <v>10053</v>
      </c>
      <c r="B554" t="str">
        <f>_xlfn.XLOOKUP(A554, Bookings!A:A, Bookings!B:B, "NONE")</f>
        <v>Tamil Nadu</v>
      </c>
      <c r="C554" s="14">
        <v>44805</v>
      </c>
      <c r="D554" t="str">
        <v>566c44a8</v>
      </c>
      <c r="E554">
        <v>1</v>
      </c>
      <c r="F554">
        <v>80</v>
      </c>
      <c r="H554">
        <v>10155</v>
      </c>
      <c r="I554" t="str">
        <v>Andhra Pradesh</v>
      </c>
      <c r="J554" s="14">
        <v>44896</v>
      </c>
      <c r="K554" t="str">
        <v>07976026</v>
      </c>
      <c r="L554">
        <v>1</v>
      </c>
      <c r="M554">
        <v>41</v>
      </c>
      <c r="N554">
        <f t="shared" si="9"/>
        <v>2.4390243902439024</v>
      </c>
    </row>
    <row r="555" spans="1:14" x14ac:dyDescent="0.3">
      <c r="A555">
        <v>10053</v>
      </c>
      <c r="B555" t="str">
        <f>_xlfn.XLOOKUP(A555, Bookings!A:A, Bookings!B:B, "NONE")</f>
        <v>Tamil Nadu</v>
      </c>
      <c r="C555" s="14">
        <v>45323</v>
      </c>
      <c r="D555" t="str">
        <v>ef45c45f</v>
      </c>
      <c r="E555">
        <v>1</v>
      </c>
      <c r="F555">
        <v>99</v>
      </c>
      <c r="H555">
        <v>10155</v>
      </c>
      <c r="I555" t="str">
        <v>Andhra Pradesh</v>
      </c>
      <c r="J555" s="14">
        <v>44835</v>
      </c>
      <c r="K555" t="str">
        <v>b9f74c1c</v>
      </c>
      <c r="L555">
        <v>0</v>
      </c>
      <c r="M555">
        <v>30</v>
      </c>
      <c r="N555">
        <f t="shared" si="9"/>
        <v>0</v>
      </c>
    </row>
    <row r="556" spans="1:14" x14ac:dyDescent="0.3">
      <c r="A556">
        <v>10053</v>
      </c>
      <c r="B556" t="str">
        <f>_xlfn.XLOOKUP(A556, Bookings!A:A, Bookings!B:B, "NONE")</f>
        <v>Tamil Nadu</v>
      </c>
      <c r="C556" s="14">
        <v>44805</v>
      </c>
      <c r="D556" t="str">
        <v>75fa1246</v>
      </c>
      <c r="E556">
        <v>4</v>
      </c>
      <c r="F556">
        <v>72</v>
      </c>
      <c r="H556">
        <v>10156</v>
      </c>
      <c r="I556" t="str">
        <v>Karnataka</v>
      </c>
      <c r="J556" s="14">
        <v>44896</v>
      </c>
      <c r="K556" t="str">
        <v>18110fb2</v>
      </c>
      <c r="L556">
        <v>1</v>
      </c>
      <c r="M556">
        <v>59</v>
      </c>
      <c r="N556">
        <f t="shared" si="9"/>
        <v>1.6949152542372881</v>
      </c>
    </row>
    <row r="557" spans="1:14" x14ac:dyDescent="0.3">
      <c r="A557">
        <v>10053</v>
      </c>
      <c r="B557" t="str">
        <f>_xlfn.XLOOKUP(A557, Bookings!A:A, Bookings!B:B, "NONE")</f>
        <v>Tamil Nadu</v>
      </c>
      <c r="C557" s="14">
        <v>45323</v>
      </c>
      <c r="D557" t="str">
        <v>cc9d9893</v>
      </c>
      <c r="E557">
        <v>4</v>
      </c>
      <c r="F557">
        <v>41</v>
      </c>
      <c r="H557">
        <v>10156</v>
      </c>
      <c r="I557" t="str">
        <v>Karnataka</v>
      </c>
      <c r="J557" s="14">
        <v>44743</v>
      </c>
      <c r="K557" t="str">
        <v>34ac25b9</v>
      </c>
      <c r="L557">
        <v>0</v>
      </c>
      <c r="M557">
        <v>26</v>
      </c>
      <c r="N557">
        <f t="shared" si="9"/>
        <v>0</v>
      </c>
    </row>
    <row r="558" spans="1:14" x14ac:dyDescent="0.3">
      <c r="A558">
        <v>10053</v>
      </c>
      <c r="B558" t="str">
        <f>_xlfn.XLOOKUP(A558, Bookings!A:A, Bookings!B:B, "NONE")</f>
        <v>Tamil Nadu</v>
      </c>
      <c r="C558" s="14">
        <v>45017</v>
      </c>
      <c r="D558" t="str">
        <v>c5000cc1</v>
      </c>
      <c r="E558">
        <v>3</v>
      </c>
      <c r="F558">
        <v>97</v>
      </c>
      <c r="H558">
        <v>10156</v>
      </c>
      <c r="I558" t="str">
        <v>Karnataka</v>
      </c>
      <c r="J558" s="14">
        <v>44774</v>
      </c>
      <c r="K558" t="str">
        <v>e9c2f251</v>
      </c>
      <c r="L558">
        <v>2</v>
      </c>
      <c r="M558">
        <v>52</v>
      </c>
      <c r="N558">
        <f t="shared" si="9"/>
        <v>3.8461538461538463</v>
      </c>
    </row>
    <row r="559" spans="1:14" x14ac:dyDescent="0.3">
      <c r="A559">
        <v>10053</v>
      </c>
      <c r="B559" t="str">
        <f>_xlfn.XLOOKUP(A559, Bookings!A:A, Bookings!B:B, "NONE")</f>
        <v>Tamil Nadu</v>
      </c>
      <c r="C559" s="14">
        <v>44713</v>
      </c>
      <c r="D559" t="str">
        <v>f1c74cb8</v>
      </c>
      <c r="E559">
        <v>3</v>
      </c>
      <c r="F559">
        <v>54</v>
      </c>
      <c r="H559">
        <v>10157</v>
      </c>
      <c r="I559" t="str">
        <v>Andhra Pradesh</v>
      </c>
      <c r="J559" s="14">
        <v>44652</v>
      </c>
      <c r="K559" t="str">
        <v>af4e0c6c</v>
      </c>
      <c r="L559">
        <v>3</v>
      </c>
      <c r="M559">
        <v>96</v>
      </c>
      <c r="N559">
        <f t="shared" si="9"/>
        <v>3.125</v>
      </c>
    </row>
    <row r="560" spans="1:14" x14ac:dyDescent="0.3">
      <c r="A560">
        <v>10054</v>
      </c>
      <c r="B560" t="str">
        <f>_xlfn.XLOOKUP(A560, Bookings!A:A, Bookings!B:B, "NONE")</f>
        <v>Karnataka</v>
      </c>
      <c r="C560" s="14">
        <v>45231</v>
      </c>
      <c r="D560" t="str">
        <v>6148f50b</v>
      </c>
      <c r="E560">
        <v>1</v>
      </c>
      <c r="F560">
        <v>15</v>
      </c>
      <c r="H560">
        <v>10157</v>
      </c>
      <c r="I560" t="str">
        <v>Andhra Pradesh</v>
      </c>
      <c r="J560" s="14">
        <v>44621</v>
      </c>
      <c r="K560" t="str">
        <v>577b4107</v>
      </c>
      <c r="L560">
        <v>0</v>
      </c>
      <c r="M560">
        <v>41</v>
      </c>
      <c r="N560">
        <f t="shared" si="9"/>
        <v>0</v>
      </c>
    </row>
    <row r="561" spans="1:14" x14ac:dyDescent="0.3">
      <c r="A561">
        <v>10054</v>
      </c>
      <c r="B561" t="str">
        <f>_xlfn.XLOOKUP(A561, Bookings!A:A, Bookings!B:B, "NONE")</f>
        <v>Karnataka</v>
      </c>
      <c r="C561" s="14">
        <v>44986</v>
      </c>
      <c r="D561" t="str">
        <v>fcc640cb</v>
      </c>
      <c r="E561">
        <v>1</v>
      </c>
      <c r="F561">
        <v>24</v>
      </c>
      <c r="H561">
        <v>10157</v>
      </c>
      <c r="I561" t="str">
        <v>Andhra Pradesh</v>
      </c>
      <c r="J561" s="14">
        <v>44896</v>
      </c>
      <c r="K561" t="str">
        <v>8ce0be18</v>
      </c>
      <c r="L561">
        <v>0</v>
      </c>
      <c r="M561">
        <v>28</v>
      </c>
      <c r="N561">
        <f t="shared" si="9"/>
        <v>0</v>
      </c>
    </row>
    <row r="562" spans="1:14" x14ac:dyDescent="0.3">
      <c r="A562">
        <v>10054</v>
      </c>
      <c r="B562" t="str">
        <f>_xlfn.XLOOKUP(A562, Bookings!A:A, Bookings!B:B, "NONE")</f>
        <v>Karnataka</v>
      </c>
      <c r="C562" s="14">
        <v>44652</v>
      </c>
      <c r="D562" t="str">
        <v>fda707e0</v>
      </c>
      <c r="E562">
        <v>1</v>
      </c>
      <c r="F562">
        <v>11</v>
      </c>
      <c r="H562">
        <v>10157</v>
      </c>
      <c r="I562" t="str">
        <v>Andhra Pradesh</v>
      </c>
      <c r="J562" s="14">
        <v>44593</v>
      </c>
      <c r="K562" t="str">
        <v>fa1a76a3</v>
      </c>
      <c r="L562">
        <v>0</v>
      </c>
      <c r="M562">
        <v>24</v>
      </c>
      <c r="N562">
        <f t="shared" si="9"/>
        <v>0</v>
      </c>
    </row>
    <row r="563" spans="1:14" x14ac:dyDescent="0.3">
      <c r="A563">
        <v>10054</v>
      </c>
      <c r="B563" t="str">
        <f>_xlfn.XLOOKUP(A563, Bookings!A:A, Bookings!B:B, "NONE")</f>
        <v>Karnataka</v>
      </c>
      <c r="C563" s="14">
        <v>45200</v>
      </c>
      <c r="D563" t="str">
        <v>cc9d9893</v>
      </c>
      <c r="E563">
        <v>3</v>
      </c>
      <c r="F563">
        <v>12</v>
      </c>
      <c r="H563">
        <v>10157</v>
      </c>
      <c r="I563" t="str">
        <v>Andhra Pradesh</v>
      </c>
      <c r="J563" s="14">
        <v>44896</v>
      </c>
      <c r="K563" t="str">
        <v>9452bf77</v>
      </c>
      <c r="L563">
        <v>5</v>
      </c>
      <c r="M563">
        <v>87</v>
      </c>
      <c r="N563">
        <f t="shared" si="9"/>
        <v>5.7471264367816088</v>
      </c>
    </row>
    <row r="564" spans="1:14" x14ac:dyDescent="0.3">
      <c r="A564">
        <v>10054</v>
      </c>
      <c r="B564" t="str">
        <f>_xlfn.XLOOKUP(A564, Bookings!A:A, Bookings!B:B, "NONE")</f>
        <v>Karnataka</v>
      </c>
      <c r="C564" s="14">
        <v>45200</v>
      </c>
      <c r="D564" t="str">
        <v>18110fb2</v>
      </c>
      <c r="E564">
        <v>1</v>
      </c>
      <c r="F564">
        <v>79</v>
      </c>
      <c r="H564">
        <v>10158</v>
      </c>
      <c r="I564" t="str">
        <v>Tamil Nadu</v>
      </c>
      <c r="J564" s="14">
        <v>44562</v>
      </c>
      <c r="K564" t="str">
        <v>2560b2d1</v>
      </c>
      <c r="L564">
        <v>2</v>
      </c>
      <c r="M564">
        <v>66</v>
      </c>
      <c r="N564">
        <f t="shared" si="9"/>
        <v>3.0303030303030303</v>
      </c>
    </row>
    <row r="565" spans="1:14" x14ac:dyDescent="0.3">
      <c r="A565">
        <v>10054</v>
      </c>
      <c r="B565" t="str">
        <f>_xlfn.XLOOKUP(A565, Bookings!A:A, Bookings!B:B, "NONE")</f>
        <v>Karnataka</v>
      </c>
      <c r="C565" s="14">
        <v>45566</v>
      </c>
      <c r="D565" t="str">
        <v>566c44a8</v>
      </c>
      <c r="E565">
        <v>3</v>
      </c>
      <c r="F565">
        <v>98</v>
      </c>
      <c r="H565">
        <v>10158</v>
      </c>
      <c r="I565" t="str">
        <v>Tamil Nadu</v>
      </c>
      <c r="J565" s="14">
        <v>44835</v>
      </c>
      <c r="K565" t="str">
        <v>40e9137d</v>
      </c>
      <c r="L565">
        <v>1</v>
      </c>
      <c r="M565">
        <v>96</v>
      </c>
      <c r="N565">
        <f t="shared" si="9"/>
        <v>1.0416666666666665</v>
      </c>
    </row>
    <row r="566" spans="1:14" x14ac:dyDescent="0.3">
      <c r="A566">
        <v>10054</v>
      </c>
      <c r="B566" t="str">
        <f>_xlfn.XLOOKUP(A566, Bookings!A:A, Bookings!B:B, "NONE")</f>
        <v>Karnataka</v>
      </c>
      <c r="C566" s="14">
        <v>44593</v>
      </c>
      <c r="D566" t="str">
        <v>c5c4fdf9</v>
      </c>
      <c r="E566">
        <v>5</v>
      </c>
      <c r="F566">
        <v>15</v>
      </c>
      <c r="H566">
        <v>10159</v>
      </c>
      <c r="I566" t="str">
        <v>Andhra Pradesh</v>
      </c>
      <c r="J566" s="14">
        <v>44805</v>
      </c>
      <c r="K566" t="str">
        <v>fe8686d0</v>
      </c>
      <c r="L566">
        <v>0</v>
      </c>
      <c r="M566">
        <v>60</v>
      </c>
      <c r="N566">
        <f t="shared" si="9"/>
        <v>0</v>
      </c>
    </row>
    <row r="567" spans="1:14" x14ac:dyDescent="0.3">
      <c r="A567">
        <v>10054</v>
      </c>
      <c r="B567" t="str">
        <f>_xlfn.XLOOKUP(A567, Bookings!A:A, Bookings!B:B, "NONE")</f>
        <v>Karnataka</v>
      </c>
      <c r="C567" s="14">
        <v>45047</v>
      </c>
      <c r="D567" t="str">
        <v>607da286</v>
      </c>
      <c r="E567">
        <v>1</v>
      </c>
      <c r="F567">
        <v>99</v>
      </c>
      <c r="H567">
        <v>10159</v>
      </c>
      <c r="I567" t="str">
        <v>Andhra Pradesh</v>
      </c>
      <c r="J567" s="14">
        <v>44896</v>
      </c>
      <c r="K567" t="str">
        <v>c1fb785c</v>
      </c>
      <c r="L567">
        <v>4</v>
      </c>
      <c r="M567">
        <v>63</v>
      </c>
      <c r="N567">
        <f t="shared" si="9"/>
        <v>6.3492063492063489</v>
      </c>
    </row>
    <row r="568" spans="1:14" x14ac:dyDescent="0.3">
      <c r="A568">
        <v>10055</v>
      </c>
      <c r="B568" t="str">
        <f>_xlfn.XLOOKUP(A568, Bookings!A:A, Bookings!B:B, "NONE")</f>
        <v>Kerala</v>
      </c>
      <c r="C568" s="14">
        <v>45536</v>
      </c>
      <c r="D568" t="str">
        <v>7fc77e90</v>
      </c>
      <c r="E568">
        <v>3</v>
      </c>
      <c r="F568">
        <v>33</v>
      </c>
      <c r="H568">
        <v>10160</v>
      </c>
      <c r="I568" t="str">
        <v>Tamil Nadu</v>
      </c>
      <c r="J568" s="14">
        <v>44593</v>
      </c>
      <c r="K568" t="str">
        <v>e9c2f251</v>
      </c>
      <c r="L568">
        <v>3</v>
      </c>
      <c r="M568">
        <v>41</v>
      </c>
      <c r="N568">
        <f t="shared" si="9"/>
        <v>7.3170731707317067</v>
      </c>
    </row>
    <row r="569" spans="1:14" x14ac:dyDescent="0.3">
      <c r="A569">
        <v>10055</v>
      </c>
      <c r="B569" t="str">
        <f>_xlfn.XLOOKUP(A569, Bookings!A:A, Bookings!B:B, "NONE")</f>
        <v>Kerala</v>
      </c>
      <c r="C569" s="14">
        <v>44927</v>
      </c>
      <c r="D569" t="str">
        <v>fc3255a1</v>
      </c>
      <c r="E569">
        <v>4</v>
      </c>
      <c r="F569">
        <v>15</v>
      </c>
      <c r="H569">
        <v>10160</v>
      </c>
      <c r="I569" t="str">
        <v>Tamil Nadu</v>
      </c>
      <c r="J569" s="14">
        <v>44621</v>
      </c>
      <c r="K569" t="str">
        <v>fda707e0</v>
      </c>
      <c r="L569">
        <v>3</v>
      </c>
      <c r="M569">
        <v>19</v>
      </c>
      <c r="N569">
        <f t="shared" si="9"/>
        <v>15.789473684210526</v>
      </c>
    </row>
    <row r="570" spans="1:14" x14ac:dyDescent="0.3">
      <c r="A570">
        <v>10055</v>
      </c>
      <c r="B570" t="str">
        <f>_xlfn.XLOOKUP(A570, Bookings!A:A, Bookings!B:B, "NONE")</f>
        <v>Kerala</v>
      </c>
      <c r="C570" s="14">
        <v>45017</v>
      </c>
      <c r="D570" t="str">
        <v>0be1e40e</v>
      </c>
      <c r="E570">
        <v>2</v>
      </c>
      <c r="F570">
        <v>60</v>
      </c>
      <c r="H570">
        <v>10160</v>
      </c>
      <c r="I570" t="str">
        <v>Tamil Nadu</v>
      </c>
      <c r="J570" s="14">
        <v>44835</v>
      </c>
      <c r="K570" t="str">
        <v>10101146</v>
      </c>
      <c r="L570">
        <v>0</v>
      </c>
      <c r="M570">
        <v>56</v>
      </c>
      <c r="N570">
        <f t="shared" si="9"/>
        <v>0</v>
      </c>
    </row>
    <row r="571" spans="1:14" x14ac:dyDescent="0.3">
      <c r="A571">
        <v>10055</v>
      </c>
      <c r="B571" t="str">
        <f>_xlfn.XLOOKUP(A571, Bookings!A:A, Bookings!B:B, "NONE")</f>
        <v>Kerala</v>
      </c>
      <c r="C571" s="14">
        <v>44866</v>
      </c>
      <c r="D571" t="str">
        <v>cc9d9893</v>
      </c>
      <c r="E571">
        <v>2</v>
      </c>
      <c r="F571">
        <v>90</v>
      </c>
      <c r="H571">
        <v>10160</v>
      </c>
      <c r="I571" t="str">
        <v>Tamil Nadu</v>
      </c>
      <c r="J571" s="14">
        <v>44621</v>
      </c>
      <c r="K571" t="str">
        <v>40fb817f</v>
      </c>
      <c r="L571">
        <v>2</v>
      </c>
      <c r="M571">
        <v>13</v>
      </c>
      <c r="N571">
        <f t="shared" si="9"/>
        <v>15.384615384615385</v>
      </c>
    </row>
    <row r="572" spans="1:14" x14ac:dyDescent="0.3">
      <c r="A572">
        <v>10055</v>
      </c>
      <c r="B572" t="str">
        <f>_xlfn.XLOOKUP(A572, Bookings!A:A, Bookings!B:B, "NONE")</f>
        <v>Kerala</v>
      </c>
      <c r="C572" s="14">
        <v>45139</v>
      </c>
      <c r="D572" t="str">
        <v>f1c74cb8</v>
      </c>
      <c r="E572">
        <v>2</v>
      </c>
      <c r="F572">
        <v>90</v>
      </c>
      <c r="H572">
        <v>10161</v>
      </c>
      <c r="I572" t="str">
        <v>Andhra Pradesh</v>
      </c>
      <c r="J572" s="14">
        <v>44835</v>
      </c>
      <c r="K572" t="str">
        <v>f72d44e6</v>
      </c>
      <c r="L572">
        <v>2</v>
      </c>
      <c r="M572">
        <v>59</v>
      </c>
      <c r="N572">
        <f t="shared" si="9"/>
        <v>3.3898305084745761</v>
      </c>
    </row>
    <row r="573" spans="1:14" x14ac:dyDescent="0.3">
      <c r="A573">
        <v>10055</v>
      </c>
      <c r="B573" t="str">
        <f>_xlfn.XLOOKUP(A573, Bookings!A:A, Bookings!B:B, "NONE")</f>
        <v>Kerala</v>
      </c>
      <c r="C573" s="14">
        <v>45047</v>
      </c>
      <c r="D573" t="str">
        <v>53dcee70</v>
      </c>
      <c r="E573">
        <v>1</v>
      </c>
      <c r="F573">
        <v>29</v>
      </c>
      <c r="H573">
        <v>10161</v>
      </c>
      <c r="I573" t="str">
        <v>Andhra Pradesh</v>
      </c>
      <c r="J573" s="14">
        <v>44562</v>
      </c>
      <c r="K573" t="str">
        <v>872a4423</v>
      </c>
      <c r="L573">
        <v>3</v>
      </c>
      <c r="M573">
        <v>89</v>
      </c>
      <c r="N573">
        <f t="shared" si="9"/>
        <v>3.3707865168539324</v>
      </c>
    </row>
    <row r="574" spans="1:14" x14ac:dyDescent="0.3">
      <c r="A574">
        <v>10055</v>
      </c>
      <c r="B574" t="str">
        <f>_xlfn.XLOOKUP(A574, Bookings!A:A, Bookings!B:B, "NONE")</f>
        <v>Kerala</v>
      </c>
      <c r="C574" s="14">
        <v>45200</v>
      </c>
      <c r="D574" t="str">
        <v>618d5c47</v>
      </c>
      <c r="E574">
        <v>0</v>
      </c>
      <c r="F574">
        <v>76</v>
      </c>
      <c r="H574">
        <v>10161</v>
      </c>
      <c r="I574" t="str">
        <v>Andhra Pradesh</v>
      </c>
      <c r="J574" s="14">
        <v>44866</v>
      </c>
      <c r="K574" t="str">
        <v>b06fbc58</v>
      </c>
      <c r="L574">
        <v>2</v>
      </c>
      <c r="M574">
        <v>50</v>
      </c>
      <c r="N574">
        <f t="shared" si="9"/>
        <v>4</v>
      </c>
    </row>
    <row r="575" spans="1:14" x14ac:dyDescent="0.3">
      <c r="A575">
        <v>10055</v>
      </c>
      <c r="B575" t="str">
        <f>_xlfn.XLOOKUP(A575, Bookings!A:A, Bookings!B:B, "NONE")</f>
        <v>Kerala</v>
      </c>
      <c r="C575" s="14">
        <v>44986</v>
      </c>
      <c r="D575" t="str">
        <v>2f9c6d63</v>
      </c>
      <c r="E575">
        <v>2</v>
      </c>
      <c r="F575">
        <v>64</v>
      </c>
      <c r="H575">
        <v>10161</v>
      </c>
      <c r="I575" t="str">
        <v>Andhra Pradesh</v>
      </c>
      <c r="J575" s="14">
        <v>44682</v>
      </c>
      <c r="K575" t="str">
        <v>7fd28e87</v>
      </c>
      <c r="L575">
        <v>1</v>
      </c>
      <c r="M575">
        <v>38</v>
      </c>
      <c r="N575">
        <f t="shared" si="9"/>
        <v>2.6315789473684208</v>
      </c>
    </row>
    <row r="576" spans="1:14" x14ac:dyDescent="0.3">
      <c r="A576">
        <v>10055</v>
      </c>
      <c r="B576" t="str">
        <f>_xlfn.XLOOKUP(A576, Bookings!A:A, Bookings!B:B, "NONE")</f>
        <v>Kerala</v>
      </c>
      <c r="C576" s="14">
        <v>45139</v>
      </c>
      <c r="D576" t="str">
        <v>9787b7de</v>
      </c>
      <c r="E576">
        <v>4</v>
      </c>
      <c r="F576">
        <v>36</v>
      </c>
      <c r="H576">
        <v>10161</v>
      </c>
      <c r="I576" t="str">
        <v>Andhra Pradesh</v>
      </c>
      <c r="J576" s="14">
        <v>44835</v>
      </c>
      <c r="K576" t="str">
        <v>cc777b0c</v>
      </c>
      <c r="L576">
        <v>5</v>
      </c>
      <c r="M576">
        <v>93</v>
      </c>
      <c r="N576">
        <f t="shared" si="9"/>
        <v>5.376344086021505</v>
      </c>
    </row>
    <row r="577" spans="1:14" x14ac:dyDescent="0.3">
      <c r="A577">
        <v>10055</v>
      </c>
      <c r="B577" t="str">
        <f>_xlfn.XLOOKUP(A577, Bookings!A:A, Bookings!B:B, "NONE")</f>
        <v>Kerala</v>
      </c>
      <c r="C577" s="14">
        <v>44805</v>
      </c>
      <c r="D577" t="str">
        <v>982b8061</v>
      </c>
      <c r="E577">
        <v>0</v>
      </c>
      <c r="F577">
        <v>98</v>
      </c>
      <c r="H577">
        <v>10162</v>
      </c>
      <c r="I577" t="str">
        <v>Kerala</v>
      </c>
      <c r="J577" s="14">
        <v>44896</v>
      </c>
      <c r="K577" t="str">
        <v>9787b7de</v>
      </c>
      <c r="L577">
        <v>2</v>
      </c>
      <c r="M577">
        <v>68</v>
      </c>
      <c r="N577">
        <f t="shared" si="9"/>
        <v>2.9411764705882351</v>
      </c>
    </row>
    <row r="578" spans="1:14" x14ac:dyDescent="0.3">
      <c r="A578">
        <v>10055</v>
      </c>
      <c r="B578" t="str">
        <f>_xlfn.XLOOKUP(A578, Bookings!A:A, Bookings!B:B, "NONE")</f>
        <v>Kerala</v>
      </c>
      <c r="C578" s="14">
        <v>45566</v>
      </c>
      <c r="D578" t="str">
        <v>1187d074</v>
      </c>
      <c r="E578">
        <v>1</v>
      </c>
      <c r="F578">
        <v>50</v>
      </c>
      <c r="H578">
        <v>10162</v>
      </c>
      <c r="I578" t="str">
        <v>Kerala</v>
      </c>
      <c r="J578" s="14">
        <v>44896</v>
      </c>
      <c r="K578" t="str">
        <v>586db896</v>
      </c>
      <c r="L578">
        <v>2</v>
      </c>
      <c r="M578">
        <v>45</v>
      </c>
      <c r="N578">
        <f t="shared" si="9"/>
        <v>4.4444444444444446</v>
      </c>
    </row>
    <row r="579" spans="1:14" x14ac:dyDescent="0.3">
      <c r="A579">
        <v>10055</v>
      </c>
      <c r="B579" t="str">
        <f>_xlfn.XLOOKUP(A579, Bookings!A:A, Bookings!B:B, "NONE")</f>
        <v>Kerala</v>
      </c>
      <c r="C579" s="14">
        <v>44682</v>
      </c>
      <c r="D579" t="str">
        <v>2fa395f5</v>
      </c>
      <c r="E579">
        <v>5</v>
      </c>
      <c r="F579">
        <v>33</v>
      </c>
      <c r="H579">
        <v>10162</v>
      </c>
      <c r="I579" t="str">
        <v>Kerala</v>
      </c>
      <c r="J579" s="14">
        <v>44713</v>
      </c>
      <c r="K579" t="str">
        <v>7495495f</v>
      </c>
      <c r="L579">
        <v>0</v>
      </c>
      <c r="M579">
        <v>17</v>
      </c>
      <c r="N579">
        <f t="shared" ref="N579:N642" si="10">(L579/M579)*100</f>
        <v>0</v>
      </c>
    </row>
    <row r="580" spans="1:14" x14ac:dyDescent="0.3">
      <c r="A580">
        <v>10055</v>
      </c>
      <c r="B580" t="str">
        <f>_xlfn.XLOOKUP(A580, Bookings!A:A, Bookings!B:B, "NONE")</f>
        <v>Kerala</v>
      </c>
      <c r="C580" s="14">
        <v>45170</v>
      </c>
      <c r="D580" t="str">
        <v>ef45c45f</v>
      </c>
      <c r="E580">
        <v>1</v>
      </c>
      <c r="F580">
        <v>62</v>
      </c>
      <c r="H580">
        <v>10162</v>
      </c>
      <c r="I580" t="str">
        <v>Kerala</v>
      </c>
      <c r="J580" s="14">
        <v>44682</v>
      </c>
      <c r="K580" t="str">
        <v>67b09f1b</v>
      </c>
      <c r="L580">
        <v>0</v>
      </c>
      <c r="M580">
        <v>20</v>
      </c>
      <c r="N580">
        <f t="shared" si="10"/>
        <v>0</v>
      </c>
    </row>
    <row r="581" spans="1:14" x14ac:dyDescent="0.3">
      <c r="A581">
        <v>10055</v>
      </c>
      <c r="B581" t="str">
        <f>_xlfn.XLOOKUP(A581, Bookings!A:A, Bookings!B:B, "NONE")</f>
        <v>Kerala</v>
      </c>
      <c r="C581" s="14">
        <v>45139</v>
      </c>
      <c r="D581" t="str">
        <v>5c52d1ad</v>
      </c>
      <c r="E581">
        <v>1</v>
      </c>
      <c r="F581">
        <v>23</v>
      </c>
      <c r="H581">
        <v>10163</v>
      </c>
      <c r="I581" t="str">
        <v>Andhra Pradesh</v>
      </c>
      <c r="J581" s="14">
        <v>44774</v>
      </c>
      <c r="K581" t="str">
        <v>a4c168f1</v>
      </c>
      <c r="L581">
        <v>2</v>
      </c>
      <c r="M581">
        <v>88</v>
      </c>
      <c r="N581">
        <f t="shared" si="10"/>
        <v>2.2727272727272729</v>
      </c>
    </row>
    <row r="582" spans="1:14" x14ac:dyDescent="0.3">
      <c r="A582">
        <v>10056</v>
      </c>
      <c r="B582" t="str">
        <f>_xlfn.XLOOKUP(A582, Bookings!A:A, Bookings!B:B, "NONE")</f>
        <v>Tamil Nadu</v>
      </c>
      <c r="C582" s="14">
        <v>44986</v>
      </c>
      <c r="D582" t="str">
        <v>f82d44ce</v>
      </c>
      <c r="E582">
        <v>2</v>
      </c>
      <c r="F582">
        <v>55</v>
      </c>
      <c r="H582">
        <v>10163</v>
      </c>
      <c r="I582" t="str">
        <v>Andhra Pradesh</v>
      </c>
      <c r="J582" s="14">
        <v>44896</v>
      </c>
      <c r="K582" t="str">
        <v>9767fb4f</v>
      </c>
      <c r="L582">
        <v>3</v>
      </c>
      <c r="M582">
        <v>92</v>
      </c>
      <c r="N582">
        <f t="shared" si="10"/>
        <v>3.2608695652173911</v>
      </c>
    </row>
    <row r="583" spans="1:14" x14ac:dyDescent="0.3">
      <c r="A583">
        <v>10056</v>
      </c>
      <c r="B583" t="str">
        <f>_xlfn.XLOOKUP(A583, Bookings!A:A, Bookings!B:B, "NONE")</f>
        <v>Tamil Nadu</v>
      </c>
      <c r="C583" s="14">
        <v>44713</v>
      </c>
      <c r="D583" t="str">
        <v>18110fb2</v>
      </c>
      <c r="E583">
        <v>2</v>
      </c>
      <c r="F583">
        <v>70</v>
      </c>
      <c r="H583">
        <v>10163</v>
      </c>
      <c r="I583" t="str">
        <v>Andhra Pradesh</v>
      </c>
      <c r="J583" s="14">
        <v>44896</v>
      </c>
      <c r="K583" t="str">
        <v>9452bf77</v>
      </c>
      <c r="L583">
        <v>2</v>
      </c>
      <c r="M583">
        <v>66</v>
      </c>
      <c r="N583">
        <f t="shared" si="10"/>
        <v>3.0303030303030303</v>
      </c>
    </row>
    <row r="584" spans="1:14" x14ac:dyDescent="0.3">
      <c r="A584">
        <v>10056</v>
      </c>
      <c r="B584" t="str">
        <f>_xlfn.XLOOKUP(A584, Bookings!A:A, Bookings!B:B, "NONE")</f>
        <v>Tamil Nadu</v>
      </c>
      <c r="C584" s="14">
        <v>45261</v>
      </c>
      <c r="D584" t="str">
        <v>7e543bc4</v>
      </c>
      <c r="E584">
        <v>3</v>
      </c>
      <c r="F584">
        <v>27</v>
      </c>
      <c r="H584">
        <v>10163</v>
      </c>
      <c r="I584" t="str">
        <v>Andhra Pradesh</v>
      </c>
      <c r="J584" s="14">
        <v>44866</v>
      </c>
      <c r="K584" t="str">
        <v>3abe3a47</v>
      </c>
      <c r="L584">
        <v>1</v>
      </c>
      <c r="M584">
        <v>88</v>
      </c>
      <c r="N584">
        <f t="shared" si="10"/>
        <v>1.1363636363636365</v>
      </c>
    </row>
    <row r="585" spans="1:14" x14ac:dyDescent="0.3">
      <c r="A585">
        <v>10056</v>
      </c>
      <c r="B585" t="str">
        <f>_xlfn.XLOOKUP(A585, Bookings!A:A, Bookings!B:B, "NONE")</f>
        <v>Tamil Nadu</v>
      </c>
      <c r="C585" s="14">
        <v>44866</v>
      </c>
      <c r="D585" t="str">
        <v>577b4107</v>
      </c>
      <c r="E585">
        <v>0</v>
      </c>
      <c r="F585">
        <v>11</v>
      </c>
      <c r="H585">
        <v>10163</v>
      </c>
      <c r="I585" t="str">
        <v>Andhra Pradesh</v>
      </c>
      <c r="J585" s="14">
        <v>44866</v>
      </c>
      <c r="K585" t="str">
        <v>d71466ea</v>
      </c>
      <c r="L585">
        <v>3</v>
      </c>
      <c r="M585">
        <v>44</v>
      </c>
      <c r="N585">
        <f t="shared" si="10"/>
        <v>6.8181818181818175</v>
      </c>
    </row>
    <row r="586" spans="1:14" x14ac:dyDescent="0.3">
      <c r="A586">
        <v>10056</v>
      </c>
      <c r="B586" t="str">
        <f>_xlfn.XLOOKUP(A586, Bookings!A:A, Bookings!B:B, "NONE")</f>
        <v>Tamil Nadu</v>
      </c>
      <c r="C586" s="14">
        <v>45078</v>
      </c>
      <c r="D586" t="str">
        <v>7fc77e90</v>
      </c>
      <c r="E586">
        <v>2</v>
      </c>
      <c r="F586">
        <v>35</v>
      </c>
      <c r="H586">
        <v>10164</v>
      </c>
      <c r="I586" t="str">
        <v>Tamil Nadu</v>
      </c>
      <c r="J586" s="14">
        <v>44743</v>
      </c>
      <c r="K586" t="str">
        <v>8ab4abc6</v>
      </c>
      <c r="L586">
        <v>0</v>
      </c>
      <c r="M586">
        <v>71</v>
      </c>
      <c r="N586">
        <f t="shared" si="10"/>
        <v>0</v>
      </c>
    </row>
    <row r="587" spans="1:14" x14ac:dyDescent="0.3">
      <c r="A587">
        <v>10056</v>
      </c>
      <c r="B587" t="str">
        <f>_xlfn.XLOOKUP(A587, Bookings!A:A, Bookings!B:B, "NONE")</f>
        <v>Tamil Nadu</v>
      </c>
      <c r="C587" s="14">
        <v>44958</v>
      </c>
      <c r="D587" t="str">
        <v>c5000cc1</v>
      </c>
      <c r="E587">
        <v>1</v>
      </c>
      <c r="F587">
        <v>98</v>
      </c>
      <c r="H587">
        <v>10165</v>
      </c>
      <c r="I587" t="str">
        <v>Andhra Pradesh</v>
      </c>
      <c r="J587" s="14">
        <v>44682</v>
      </c>
      <c r="K587" t="str">
        <v>e0abb092</v>
      </c>
      <c r="L587">
        <v>1</v>
      </c>
      <c r="M587">
        <v>85</v>
      </c>
      <c r="N587">
        <f t="shared" si="10"/>
        <v>1.1764705882352942</v>
      </c>
    </row>
    <row r="588" spans="1:14" x14ac:dyDescent="0.3">
      <c r="A588">
        <v>10056</v>
      </c>
      <c r="B588" t="str">
        <f>_xlfn.XLOOKUP(A588, Bookings!A:A, Bookings!B:B, "NONE")</f>
        <v>Tamil Nadu</v>
      </c>
      <c r="C588" s="14">
        <v>45170</v>
      </c>
      <c r="D588" t="str">
        <v>872a4423</v>
      </c>
      <c r="E588">
        <v>1</v>
      </c>
      <c r="F588">
        <v>15</v>
      </c>
      <c r="H588">
        <v>10165</v>
      </c>
      <c r="I588" t="str">
        <v>Andhra Pradesh</v>
      </c>
      <c r="J588" s="14">
        <v>44805</v>
      </c>
      <c r="K588" t="str">
        <v>67b09f1b</v>
      </c>
      <c r="L588">
        <v>2</v>
      </c>
      <c r="M588">
        <v>37</v>
      </c>
      <c r="N588">
        <f t="shared" si="10"/>
        <v>5.4054054054054053</v>
      </c>
    </row>
    <row r="589" spans="1:14" x14ac:dyDescent="0.3">
      <c r="A589">
        <v>10057</v>
      </c>
      <c r="B589" t="str">
        <f>_xlfn.XLOOKUP(A589, Bookings!A:A, Bookings!B:B, "NONE")</f>
        <v>Tamil Nadu</v>
      </c>
      <c r="C589" s="14">
        <v>45566</v>
      </c>
      <c r="D589" t="str">
        <v>5833d4f3</v>
      </c>
      <c r="E589">
        <v>3</v>
      </c>
      <c r="F589">
        <v>41</v>
      </c>
      <c r="H589">
        <v>10165</v>
      </c>
      <c r="I589" t="str">
        <v>Andhra Pradesh</v>
      </c>
      <c r="J589" s="14">
        <v>44896</v>
      </c>
      <c r="K589" t="str">
        <v>b06fbc58</v>
      </c>
      <c r="L589">
        <v>1</v>
      </c>
      <c r="M589">
        <v>56</v>
      </c>
      <c r="N589">
        <f t="shared" si="10"/>
        <v>1.7857142857142856</v>
      </c>
    </row>
    <row r="590" spans="1:14" x14ac:dyDescent="0.3">
      <c r="A590">
        <v>10057</v>
      </c>
      <c r="B590" t="str">
        <f>_xlfn.XLOOKUP(A590, Bookings!A:A, Bookings!B:B, "NONE")</f>
        <v>Tamil Nadu</v>
      </c>
      <c r="C590" s="14">
        <v>45566</v>
      </c>
      <c r="D590" t="str">
        <v>5c52d1ad</v>
      </c>
      <c r="E590">
        <v>0</v>
      </c>
      <c r="F590">
        <v>76</v>
      </c>
      <c r="H590">
        <v>10165</v>
      </c>
      <c r="I590" t="str">
        <v>Andhra Pradesh</v>
      </c>
      <c r="J590" s="14">
        <v>44805</v>
      </c>
      <c r="K590" t="str">
        <v>40e9137d</v>
      </c>
      <c r="L590">
        <v>3</v>
      </c>
      <c r="M590">
        <v>72</v>
      </c>
      <c r="N590">
        <f t="shared" si="10"/>
        <v>4.1666666666666661</v>
      </c>
    </row>
    <row r="591" spans="1:14" x14ac:dyDescent="0.3">
      <c r="A591">
        <v>10057</v>
      </c>
      <c r="B591" t="str">
        <f>_xlfn.XLOOKUP(A591, Bookings!A:A, Bookings!B:B, "NONE")</f>
        <v>Tamil Nadu</v>
      </c>
      <c r="C591" s="14">
        <v>44652</v>
      </c>
      <c r="D591" t="str">
        <v>5988d89d</v>
      </c>
      <c r="E591">
        <v>3</v>
      </c>
      <c r="F591">
        <v>48</v>
      </c>
      <c r="H591">
        <v>10165</v>
      </c>
      <c r="I591" t="str">
        <v>Andhra Pradesh</v>
      </c>
      <c r="J591" s="14">
        <v>44652</v>
      </c>
      <c r="K591" t="str">
        <v>a48a202b</v>
      </c>
      <c r="L591">
        <v>1</v>
      </c>
      <c r="M591">
        <v>82</v>
      </c>
      <c r="N591">
        <f t="shared" si="10"/>
        <v>1.2195121951219512</v>
      </c>
    </row>
    <row r="592" spans="1:14" x14ac:dyDescent="0.3">
      <c r="A592">
        <v>10057</v>
      </c>
      <c r="B592" t="str">
        <f>_xlfn.XLOOKUP(A592, Bookings!A:A, Bookings!B:B, "NONE")</f>
        <v>Tamil Nadu</v>
      </c>
      <c r="C592" s="14">
        <v>45108</v>
      </c>
      <c r="D592" t="str">
        <v>9c8c4c67</v>
      </c>
      <c r="E592">
        <v>1</v>
      </c>
      <c r="F592">
        <v>88</v>
      </c>
      <c r="H592">
        <v>10165</v>
      </c>
      <c r="I592" t="str">
        <v>Andhra Pradesh</v>
      </c>
      <c r="J592" s="14">
        <v>44774</v>
      </c>
      <c r="K592" t="str">
        <v>fa1a76a3</v>
      </c>
      <c r="L592">
        <v>2</v>
      </c>
      <c r="M592">
        <v>83</v>
      </c>
      <c r="N592">
        <f t="shared" si="10"/>
        <v>2.4096385542168677</v>
      </c>
    </row>
    <row r="593" spans="1:14" x14ac:dyDescent="0.3">
      <c r="A593">
        <v>10057</v>
      </c>
      <c r="B593" t="str">
        <f>_xlfn.XLOOKUP(A593, Bookings!A:A, Bookings!B:B, "NONE")</f>
        <v>Tamil Nadu</v>
      </c>
      <c r="C593" s="14">
        <v>44652</v>
      </c>
      <c r="D593" t="str">
        <v>7bc7f2c7</v>
      </c>
      <c r="E593">
        <v>1</v>
      </c>
      <c r="F593">
        <v>21</v>
      </c>
      <c r="H593">
        <v>10166</v>
      </c>
      <c r="I593" t="str">
        <v>Tamil Nadu</v>
      </c>
      <c r="J593" s="14">
        <v>44835</v>
      </c>
      <c r="K593" t="str">
        <v>07976026</v>
      </c>
      <c r="L593">
        <v>2</v>
      </c>
      <c r="M593">
        <v>51</v>
      </c>
      <c r="N593">
        <f t="shared" si="10"/>
        <v>3.9215686274509802</v>
      </c>
    </row>
    <row r="594" spans="1:14" x14ac:dyDescent="0.3">
      <c r="A594">
        <v>10057</v>
      </c>
      <c r="B594" t="str">
        <f>_xlfn.XLOOKUP(A594, Bookings!A:A, Bookings!B:B, "NONE")</f>
        <v>Tamil Nadu</v>
      </c>
      <c r="C594" s="14">
        <v>45536</v>
      </c>
      <c r="D594" t="str">
        <v>577b4107</v>
      </c>
      <c r="E594">
        <v>2</v>
      </c>
      <c r="F594">
        <v>79</v>
      </c>
      <c r="H594">
        <v>10166</v>
      </c>
      <c r="I594" t="str">
        <v>Tamil Nadu</v>
      </c>
      <c r="J594" s="14">
        <v>44835</v>
      </c>
      <c r="K594" t="str">
        <v>c741736d</v>
      </c>
      <c r="L594">
        <v>0</v>
      </c>
      <c r="M594">
        <v>33</v>
      </c>
      <c r="N594">
        <f t="shared" si="10"/>
        <v>0</v>
      </c>
    </row>
    <row r="595" spans="1:14" x14ac:dyDescent="0.3">
      <c r="A595">
        <v>10057</v>
      </c>
      <c r="B595" t="str">
        <f>_xlfn.XLOOKUP(A595, Bookings!A:A, Bookings!B:B, "NONE")</f>
        <v>Tamil Nadu</v>
      </c>
      <c r="C595" s="14">
        <v>44805</v>
      </c>
      <c r="D595" t="str">
        <v>75fa1246</v>
      </c>
      <c r="E595">
        <v>2</v>
      </c>
      <c r="F595">
        <v>13</v>
      </c>
      <c r="H595">
        <v>10166</v>
      </c>
      <c r="I595" t="str">
        <v>Tamil Nadu</v>
      </c>
      <c r="J595" s="14">
        <v>44743</v>
      </c>
      <c r="K595" t="str">
        <v>c9f9dfdb</v>
      </c>
      <c r="L595">
        <v>4</v>
      </c>
      <c r="M595">
        <v>26</v>
      </c>
      <c r="N595">
        <f t="shared" si="10"/>
        <v>15.384615384615385</v>
      </c>
    </row>
    <row r="596" spans="1:14" x14ac:dyDescent="0.3">
      <c r="A596">
        <v>10057</v>
      </c>
      <c r="B596" t="str">
        <f>_xlfn.XLOOKUP(A596, Bookings!A:A, Bookings!B:B, "NONE")</f>
        <v>Tamil Nadu</v>
      </c>
      <c r="C596" s="14">
        <v>44896</v>
      </c>
      <c r="D596" t="str">
        <v>07976026</v>
      </c>
      <c r="E596">
        <v>5</v>
      </c>
      <c r="F596">
        <v>68</v>
      </c>
      <c r="H596">
        <v>10167</v>
      </c>
      <c r="I596" t="str">
        <v>Kerala</v>
      </c>
      <c r="J596" s="14">
        <v>44593</v>
      </c>
      <c r="K596" t="str">
        <v>53dcee70</v>
      </c>
      <c r="L596">
        <v>1</v>
      </c>
      <c r="M596">
        <v>67</v>
      </c>
      <c r="N596">
        <f t="shared" si="10"/>
        <v>1.4925373134328357</v>
      </c>
    </row>
    <row r="597" spans="1:14" x14ac:dyDescent="0.3">
      <c r="A597">
        <v>10057</v>
      </c>
      <c r="B597" t="str">
        <f>_xlfn.XLOOKUP(A597, Bookings!A:A, Bookings!B:B, "NONE")</f>
        <v>Tamil Nadu</v>
      </c>
      <c r="C597" s="14">
        <v>44713</v>
      </c>
      <c r="D597" t="str">
        <v>fda707e0</v>
      </c>
      <c r="E597">
        <v>1</v>
      </c>
      <c r="F597">
        <v>21</v>
      </c>
      <c r="H597">
        <v>10167</v>
      </c>
      <c r="I597" t="str">
        <v>Kerala</v>
      </c>
      <c r="J597" s="14">
        <v>44774</v>
      </c>
      <c r="K597" t="str">
        <v>9c8c4c67</v>
      </c>
      <c r="L597">
        <v>2</v>
      </c>
      <c r="M597">
        <v>76</v>
      </c>
      <c r="N597">
        <f t="shared" si="10"/>
        <v>2.6315789473684208</v>
      </c>
    </row>
    <row r="598" spans="1:14" x14ac:dyDescent="0.3">
      <c r="A598">
        <v>10057</v>
      </c>
      <c r="B598" t="str">
        <f>_xlfn.XLOOKUP(A598, Bookings!A:A, Bookings!B:B, "NONE")</f>
        <v>Tamil Nadu</v>
      </c>
      <c r="C598" s="14">
        <v>44774</v>
      </c>
      <c r="D598" t="str">
        <v>a48a202b</v>
      </c>
      <c r="E598">
        <v>0</v>
      </c>
      <c r="F598">
        <v>75</v>
      </c>
      <c r="H598">
        <v>10167</v>
      </c>
      <c r="I598" t="str">
        <v>Kerala</v>
      </c>
      <c r="J598" s="14">
        <v>44774</v>
      </c>
      <c r="K598" t="str">
        <v>ef45c45f</v>
      </c>
      <c r="L598">
        <v>0</v>
      </c>
      <c r="M598">
        <v>87</v>
      </c>
      <c r="N598">
        <f t="shared" si="10"/>
        <v>0</v>
      </c>
    </row>
    <row r="599" spans="1:14" x14ac:dyDescent="0.3">
      <c r="A599">
        <v>10057</v>
      </c>
      <c r="B599" t="str">
        <f>_xlfn.XLOOKUP(A599, Bookings!A:A, Bookings!B:B, "NONE")</f>
        <v>Tamil Nadu</v>
      </c>
      <c r="C599" s="14">
        <v>44866</v>
      </c>
      <c r="D599" t="str">
        <v>420e1019</v>
      </c>
      <c r="E599">
        <v>3</v>
      </c>
      <c r="F599">
        <v>31</v>
      </c>
      <c r="H599">
        <v>10167</v>
      </c>
      <c r="I599" t="str">
        <v>Kerala</v>
      </c>
      <c r="J599" s="14">
        <v>44743</v>
      </c>
      <c r="K599" t="str">
        <v>2e190b5a</v>
      </c>
      <c r="L599">
        <v>2</v>
      </c>
      <c r="M599">
        <v>65</v>
      </c>
      <c r="N599">
        <f t="shared" si="10"/>
        <v>3.0769230769230771</v>
      </c>
    </row>
    <row r="600" spans="1:14" x14ac:dyDescent="0.3">
      <c r="A600">
        <v>10057</v>
      </c>
      <c r="B600" t="str">
        <f>_xlfn.XLOOKUP(A600, Bookings!A:A, Bookings!B:B, "NONE")</f>
        <v>Tamil Nadu</v>
      </c>
      <c r="C600" s="14">
        <v>45200</v>
      </c>
      <c r="D600" t="str">
        <v>fe99e0ba</v>
      </c>
      <c r="E600">
        <v>0</v>
      </c>
      <c r="F600">
        <v>32</v>
      </c>
      <c r="H600">
        <v>10167</v>
      </c>
      <c r="I600" t="str">
        <v>Kerala</v>
      </c>
      <c r="J600" s="14">
        <v>44562</v>
      </c>
      <c r="K600" t="str">
        <v>7fc77e90</v>
      </c>
      <c r="L600">
        <v>1</v>
      </c>
      <c r="M600">
        <v>98</v>
      </c>
      <c r="N600">
        <f t="shared" si="10"/>
        <v>1.0204081632653061</v>
      </c>
    </row>
    <row r="601" spans="1:14" x14ac:dyDescent="0.3">
      <c r="A601">
        <v>10057</v>
      </c>
      <c r="B601" t="str">
        <f>_xlfn.XLOOKUP(A601, Bookings!A:A, Bookings!B:B, "NONE")</f>
        <v>Tamil Nadu</v>
      </c>
      <c r="C601" s="14">
        <v>44652</v>
      </c>
      <c r="D601" t="str">
        <v>6d98c117</v>
      </c>
      <c r="E601">
        <v>2</v>
      </c>
      <c r="F601">
        <v>67</v>
      </c>
      <c r="H601">
        <v>10168</v>
      </c>
      <c r="I601" t="str">
        <v>Karnataka</v>
      </c>
      <c r="J601" s="14">
        <v>44621</v>
      </c>
      <c r="K601" t="str">
        <v>34ac25b9</v>
      </c>
      <c r="L601">
        <v>4</v>
      </c>
      <c r="M601">
        <v>31</v>
      </c>
      <c r="N601">
        <f t="shared" si="10"/>
        <v>12.903225806451612</v>
      </c>
    </row>
    <row r="602" spans="1:14" x14ac:dyDescent="0.3">
      <c r="A602">
        <v>10057</v>
      </c>
      <c r="B602" t="str">
        <f>_xlfn.XLOOKUP(A602, Bookings!A:A, Bookings!B:B, "NONE")</f>
        <v>Tamil Nadu</v>
      </c>
      <c r="C602" s="14">
        <v>45108</v>
      </c>
      <c r="D602" t="str">
        <v>7495495f</v>
      </c>
      <c r="E602">
        <v>0</v>
      </c>
      <c r="F602">
        <v>10</v>
      </c>
      <c r="H602">
        <v>10168</v>
      </c>
      <c r="I602" t="str">
        <v>Karnataka</v>
      </c>
      <c r="J602" s="14">
        <v>44866</v>
      </c>
      <c r="K602" t="str">
        <v>74c9ff93</v>
      </c>
      <c r="L602">
        <v>1</v>
      </c>
      <c r="M602">
        <v>21</v>
      </c>
      <c r="N602">
        <f t="shared" si="10"/>
        <v>4.7619047619047619</v>
      </c>
    </row>
    <row r="603" spans="1:14" x14ac:dyDescent="0.3">
      <c r="A603">
        <v>10058</v>
      </c>
      <c r="B603" t="str">
        <f>_xlfn.XLOOKUP(A603, Bookings!A:A, Bookings!B:B, "NONE")</f>
        <v>Tamil Nadu</v>
      </c>
      <c r="C603" s="14">
        <v>45413</v>
      </c>
      <c r="D603" t="str">
        <v>7e543bc4</v>
      </c>
      <c r="E603">
        <v>4</v>
      </c>
      <c r="F603">
        <v>41</v>
      </c>
      <c r="H603">
        <v>10169</v>
      </c>
      <c r="I603" t="str">
        <v>Kerala</v>
      </c>
      <c r="J603" s="14">
        <v>44805</v>
      </c>
      <c r="K603" t="str">
        <v>b06fbc58</v>
      </c>
      <c r="L603">
        <v>1</v>
      </c>
      <c r="M603">
        <v>25</v>
      </c>
      <c r="N603">
        <f t="shared" si="10"/>
        <v>4</v>
      </c>
    </row>
    <row r="604" spans="1:14" x14ac:dyDescent="0.3">
      <c r="A604">
        <v>10058</v>
      </c>
      <c r="B604" t="str">
        <f>_xlfn.XLOOKUP(A604, Bookings!A:A, Bookings!B:B, "NONE")</f>
        <v>Tamil Nadu</v>
      </c>
      <c r="C604" s="14">
        <v>45627</v>
      </c>
      <c r="D604" t="str">
        <v>591bdfe5</v>
      </c>
      <c r="E604">
        <v>5</v>
      </c>
      <c r="F604">
        <v>36</v>
      </c>
      <c r="H604">
        <v>10170</v>
      </c>
      <c r="I604" t="str">
        <v>Karnataka</v>
      </c>
      <c r="J604" s="14">
        <v>44835</v>
      </c>
      <c r="K604" t="str">
        <v>9787b7de</v>
      </c>
      <c r="L604">
        <v>3</v>
      </c>
      <c r="M604">
        <v>45</v>
      </c>
      <c r="N604">
        <f t="shared" si="10"/>
        <v>6.666666666666667</v>
      </c>
    </row>
    <row r="605" spans="1:14" x14ac:dyDescent="0.3">
      <c r="A605">
        <v>10058</v>
      </c>
      <c r="B605" t="str">
        <f>_xlfn.XLOOKUP(A605, Bookings!A:A, Bookings!B:B, "NONE")</f>
        <v>Tamil Nadu</v>
      </c>
      <c r="C605" s="14">
        <v>44652</v>
      </c>
      <c r="D605" t="str">
        <v>f1c74cb8</v>
      </c>
      <c r="E605">
        <v>0</v>
      </c>
      <c r="F605">
        <v>14</v>
      </c>
      <c r="H605">
        <v>10170</v>
      </c>
      <c r="I605" t="str">
        <v>Karnataka</v>
      </c>
      <c r="J605" s="14">
        <v>44652</v>
      </c>
      <c r="K605" t="str">
        <v>9767fb4f</v>
      </c>
      <c r="L605">
        <v>3</v>
      </c>
      <c r="M605">
        <v>70</v>
      </c>
      <c r="N605">
        <f t="shared" si="10"/>
        <v>4.2857142857142856</v>
      </c>
    </row>
    <row r="606" spans="1:14" x14ac:dyDescent="0.3">
      <c r="A606">
        <v>10058</v>
      </c>
      <c r="B606" t="str">
        <f>_xlfn.XLOOKUP(A606, Bookings!A:A, Bookings!B:B, "NONE")</f>
        <v>Tamil Nadu</v>
      </c>
      <c r="C606" s="14">
        <v>44835</v>
      </c>
      <c r="D606" t="str">
        <v>b142e834</v>
      </c>
      <c r="E606">
        <v>4</v>
      </c>
      <c r="F606">
        <v>52</v>
      </c>
      <c r="H606">
        <v>10170</v>
      </c>
      <c r="I606" t="str">
        <v>Karnataka</v>
      </c>
      <c r="J606" s="14">
        <v>44682</v>
      </c>
      <c r="K606" t="str">
        <v>b9f74c1c</v>
      </c>
      <c r="L606">
        <v>5</v>
      </c>
      <c r="M606">
        <v>36</v>
      </c>
      <c r="N606">
        <f t="shared" si="10"/>
        <v>13.888888888888889</v>
      </c>
    </row>
    <row r="607" spans="1:14" x14ac:dyDescent="0.3">
      <c r="A607">
        <v>10058</v>
      </c>
      <c r="B607" t="str">
        <f>_xlfn.XLOOKUP(A607, Bookings!A:A, Bookings!B:B, "NONE")</f>
        <v>Tamil Nadu</v>
      </c>
      <c r="C607" s="14">
        <v>44713</v>
      </c>
      <c r="D607" t="str">
        <v>921da29a</v>
      </c>
      <c r="E607">
        <v>1</v>
      </c>
      <c r="F607">
        <v>30</v>
      </c>
      <c r="H607">
        <v>10170</v>
      </c>
      <c r="I607" t="str">
        <v>Karnataka</v>
      </c>
      <c r="J607" s="14">
        <v>44682</v>
      </c>
      <c r="K607" t="str">
        <v>420e1019</v>
      </c>
      <c r="L607">
        <v>1</v>
      </c>
      <c r="M607">
        <v>71</v>
      </c>
      <c r="N607">
        <f t="shared" si="10"/>
        <v>1.4084507042253522</v>
      </c>
    </row>
    <row r="608" spans="1:14" x14ac:dyDescent="0.3">
      <c r="A608">
        <v>10058</v>
      </c>
      <c r="B608" t="str">
        <f>_xlfn.XLOOKUP(A608, Bookings!A:A, Bookings!B:B, "NONE")</f>
        <v>Tamil Nadu</v>
      </c>
      <c r="C608" s="14">
        <v>45108</v>
      </c>
      <c r="D608" t="str">
        <v>9767fb4f</v>
      </c>
      <c r="E608">
        <v>1</v>
      </c>
      <c r="F608">
        <v>14</v>
      </c>
      <c r="H608">
        <v>10170</v>
      </c>
      <c r="I608" t="str">
        <v>Karnataka</v>
      </c>
      <c r="J608" s="14">
        <v>44866</v>
      </c>
      <c r="K608" t="str">
        <v>607da286</v>
      </c>
      <c r="L608">
        <v>1</v>
      </c>
      <c r="M608">
        <v>60</v>
      </c>
      <c r="N608">
        <f t="shared" si="10"/>
        <v>1.6666666666666667</v>
      </c>
    </row>
    <row r="609" spans="1:14" x14ac:dyDescent="0.3">
      <c r="A609">
        <v>10058</v>
      </c>
      <c r="B609" t="str">
        <f>_xlfn.XLOOKUP(A609, Bookings!A:A, Bookings!B:B, "NONE")</f>
        <v>Tamil Nadu</v>
      </c>
      <c r="C609" s="14">
        <v>44713</v>
      </c>
      <c r="D609" t="str">
        <v>c741736d</v>
      </c>
      <c r="E609">
        <v>2</v>
      </c>
      <c r="F609">
        <v>18</v>
      </c>
      <c r="H609">
        <v>10170</v>
      </c>
      <c r="I609" t="str">
        <v>Karnataka</v>
      </c>
      <c r="J609" s="14">
        <v>44805</v>
      </c>
      <c r="K609" t="str">
        <v>6cec19a5</v>
      </c>
      <c r="L609">
        <v>0</v>
      </c>
      <c r="M609">
        <v>66</v>
      </c>
      <c r="N609">
        <f t="shared" si="10"/>
        <v>0</v>
      </c>
    </row>
    <row r="610" spans="1:14" x14ac:dyDescent="0.3">
      <c r="A610">
        <v>10058</v>
      </c>
      <c r="B610" t="str">
        <f>_xlfn.XLOOKUP(A610, Bookings!A:A, Bookings!B:B, "NONE")</f>
        <v>Tamil Nadu</v>
      </c>
      <c r="C610" s="14">
        <v>45383</v>
      </c>
      <c r="D610" t="str">
        <v>c5000cc1</v>
      </c>
      <c r="E610">
        <v>1</v>
      </c>
      <c r="F610">
        <v>27</v>
      </c>
      <c r="H610">
        <v>10170</v>
      </c>
      <c r="I610" t="str">
        <v>Karnataka</v>
      </c>
      <c r="J610" s="14">
        <v>44835</v>
      </c>
      <c r="K610" t="str">
        <v>67b09f1b</v>
      </c>
      <c r="L610">
        <v>0</v>
      </c>
      <c r="M610">
        <v>76</v>
      </c>
      <c r="N610">
        <f t="shared" si="10"/>
        <v>0</v>
      </c>
    </row>
    <row r="611" spans="1:14" x14ac:dyDescent="0.3">
      <c r="A611">
        <v>10058</v>
      </c>
      <c r="B611" t="str">
        <f>_xlfn.XLOOKUP(A611, Bookings!A:A, Bookings!B:B, "NONE")</f>
        <v>Tamil Nadu</v>
      </c>
      <c r="C611" s="14">
        <v>44774</v>
      </c>
      <c r="D611" t="str">
        <v>40fb817f</v>
      </c>
      <c r="E611">
        <v>3</v>
      </c>
      <c r="F611">
        <v>99</v>
      </c>
      <c r="H611">
        <v>10171</v>
      </c>
      <c r="I611" t="str">
        <v>Tamil Nadu</v>
      </c>
      <c r="J611" s="14">
        <v>44743</v>
      </c>
      <c r="K611" t="str">
        <v>9787b7de</v>
      </c>
      <c r="L611">
        <v>0</v>
      </c>
      <c r="M611">
        <v>84</v>
      </c>
      <c r="N611">
        <f t="shared" si="10"/>
        <v>0</v>
      </c>
    </row>
    <row r="612" spans="1:14" x14ac:dyDescent="0.3">
      <c r="A612">
        <v>10058</v>
      </c>
      <c r="B612" t="str">
        <f>_xlfn.XLOOKUP(A612, Bookings!A:A, Bookings!B:B, "NONE")</f>
        <v>Tamil Nadu</v>
      </c>
      <c r="C612" s="14">
        <v>44958</v>
      </c>
      <c r="D612" t="str">
        <v>459528e0</v>
      </c>
      <c r="E612">
        <v>0</v>
      </c>
      <c r="F612">
        <v>98</v>
      </c>
      <c r="H612">
        <v>10172</v>
      </c>
      <c r="I612" t="str">
        <v>Karnataka</v>
      </c>
      <c r="J612" s="14">
        <v>44713</v>
      </c>
      <c r="K612" t="str">
        <v>75fa1246</v>
      </c>
      <c r="L612">
        <v>1</v>
      </c>
      <c r="M612">
        <v>49</v>
      </c>
      <c r="N612">
        <f t="shared" si="10"/>
        <v>2.0408163265306123</v>
      </c>
    </row>
    <row r="613" spans="1:14" x14ac:dyDescent="0.3">
      <c r="A613">
        <v>10058</v>
      </c>
      <c r="B613" t="str">
        <f>_xlfn.XLOOKUP(A613, Bookings!A:A, Bookings!B:B, "NONE")</f>
        <v>Tamil Nadu</v>
      </c>
      <c r="C613" s="14">
        <v>45108</v>
      </c>
      <c r="D613" t="str">
        <v>e0abb092</v>
      </c>
      <c r="E613">
        <v>2</v>
      </c>
      <c r="F613">
        <v>77</v>
      </c>
      <c r="H613">
        <v>10172</v>
      </c>
      <c r="I613" t="str">
        <v>Karnataka</v>
      </c>
      <c r="J613" s="14">
        <v>44743</v>
      </c>
      <c r="K613" t="str">
        <v>19351768</v>
      </c>
      <c r="L613">
        <v>2</v>
      </c>
      <c r="M613">
        <v>73</v>
      </c>
      <c r="N613">
        <f t="shared" si="10"/>
        <v>2.7397260273972601</v>
      </c>
    </row>
    <row r="614" spans="1:14" x14ac:dyDescent="0.3">
      <c r="A614">
        <v>10058</v>
      </c>
      <c r="B614" t="str">
        <f>_xlfn.XLOOKUP(A614, Bookings!A:A, Bookings!B:B, "NONE")</f>
        <v>Tamil Nadu</v>
      </c>
      <c r="C614" s="14">
        <v>45231</v>
      </c>
      <c r="D614" t="str">
        <v>2f9c6d63</v>
      </c>
      <c r="E614">
        <v>4</v>
      </c>
      <c r="F614">
        <v>76</v>
      </c>
      <c r="H614">
        <v>10172</v>
      </c>
      <c r="I614" t="str">
        <v>Karnataka</v>
      </c>
      <c r="J614" s="14">
        <v>44896</v>
      </c>
      <c r="K614" t="str">
        <v>d71466ea</v>
      </c>
      <c r="L614">
        <v>1</v>
      </c>
      <c r="M614">
        <v>54</v>
      </c>
      <c r="N614">
        <f t="shared" si="10"/>
        <v>1.8518518518518516</v>
      </c>
    </row>
    <row r="615" spans="1:14" x14ac:dyDescent="0.3">
      <c r="A615">
        <v>10058</v>
      </c>
      <c r="B615" t="str">
        <f>_xlfn.XLOOKUP(A615, Bookings!A:A, Bookings!B:B, "NONE")</f>
        <v>Tamil Nadu</v>
      </c>
      <c r="C615" s="14">
        <v>45505</v>
      </c>
      <c r="D615" t="str">
        <v>e2949854</v>
      </c>
      <c r="E615">
        <v>2</v>
      </c>
      <c r="F615">
        <v>100</v>
      </c>
      <c r="H615">
        <v>10172</v>
      </c>
      <c r="I615" t="str">
        <v>Karnataka</v>
      </c>
      <c r="J615" s="14">
        <v>44593</v>
      </c>
      <c r="K615" t="str">
        <v>18110fb2</v>
      </c>
      <c r="L615">
        <v>2</v>
      </c>
      <c r="M615">
        <v>74</v>
      </c>
      <c r="N615">
        <f t="shared" si="10"/>
        <v>2.7027027027027026</v>
      </c>
    </row>
    <row r="616" spans="1:14" x14ac:dyDescent="0.3">
      <c r="A616">
        <v>10058</v>
      </c>
      <c r="B616" t="str">
        <f>_xlfn.XLOOKUP(A616, Bookings!A:A, Bookings!B:B, "NONE")</f>
        <v>Tamil Nadu</v>
      </c>
      <c r="C616" s="14">
        <v>45108</v>
      </c>
      <c r="D616" t="str">
        <v>c324f9b4</v>
      </c>
      <c r="E616">
        <v>0</v>
      </c>
      <c r="F616">
        <v>69</v>
      </c>
      <c r="H616">
        <v>10172</v>
      </c>
      <c r="I616" t="str">
        <v>Karnataka</v>
      </c>
      <c r="J616" s="14">
        <v>44682</v>
      </c>
      <c r="K616" t="str">
        <v>872a4423</v>
      </c>
      <c r="L616">
        <v>0</v>
      </c>
      <c r="M616">
        <v>43</v>
      </c>
      <c r="N616">
        <f t="shared" si="10"/>
        <v>0</v>
      </c>
    </row>
    <row r="617" spans="1:14" x14ac:dyDescent="0.3">
      <c r="A617">
        <v>10059</v>
      </c>
      <c r="B617" t="str">
        <f>_xlfn.XLOOKUP(A617, Bookings!A:A, Bookings!B:B, "NONE")</f>
        <v>Karnataka</v>
      </c>
      <c r="C617" s="14">
        <v>45108</v>
      </c>
      <c r="D617" t="str">
        <v>18f2ed16</v>
      </c>
      <c r="E617">
        <v>1</v>
      </c>
      <c r="F617">
        <v>74</v>
      </c>
      <c r="H617">
        <v>10172</v>
      </c>
      <c r="I617" t="str">
        <v>Karnataka</v>
      </c>
      <c r="J617" s="14">
        <v>44835</v>
      </c>
      <c r="K617" t="str">
        <v>f82d44ce</v>
      </c>
      <c r="L617">
        <v>2</v>
      </c>
      <c r="M617">
        <v>27</v>
      </c>
      <c r="N617">
        <f t="shared" si="10"/>
        <v>7.4074074074074066</v>
      </c>
    </row>
    <row r="618" spans="1:14" x14ac:dyDescent="0.3">
      <c r="A618">
        <v>10059</v>
      </c>
      <c r="B618" t="str">
        <f>_xlfn.XLOOKUP(A618, Bookings!A:A, Bookings!B:B, "NONE")</f>
        <v>Karnataka</v>
      </c>
      <c r="C618" s="14">
        <v>45627</v>
      </c>
      <c r="D618" t="str">
        <v>5833d4f3</v>
      </c>
      <c r="E618">
        <v>0</v>
      </c>
      <c r="F618">
        <v>53</v>
      </c>
      <c r="H618">
        <v>10173</v>
      </c>
      <c r="I618" t="str">
        <v>Tamil Nadu</v>
      </c>
      <c r="J618" s="14">
        <v>44562</v>
      </c>
      <c r="K618" t="str">
        <v>18110fb2</v>
      </c>
      <c r="L618">
        <v>0</v>
      </c>
      <c r="M618">
        <v>66</v>
      </c>
      <c r="N618">
        <f t="shared" si="10"/>
        <v>0</v>
      </c>
    </row>
    <row r="619" spans="1:14" x14ac:dyDescent="0.3">
      <c r="A619">
        <v>10059</v>
      </c>
      <c r="B619" t="str">
        <f>_xlfn.XLOOKUP(A619, Bookings!A:A, Bookings!B:B, "NONE")</f>
        <v>Karnataka</v>
      </c>
      <c r="C619" s="14">
        <v>45323</v>
      </c>
      <c r="D619" t="str">
        <v>6fc6d737</v>
      </c>
      <c r="E619">
        <v>0</v>
      </c>
      <c r="F619">
        <v>53</v>
      </c>
      <c r="H619">
        <v>10173</v>
      </c>
      <c r="I619" t="str">
        <v>Tamil Nadu</v>
      </c>
      <c r="J619" s="14">
        <v>44896</v>
      </c>
      <c r="K619" t="str">
        <v>ed012678</v>
      </c>
      <c r="L619">
        <v>3</v>
      </c>
      <c r="M619">
        <v>43</v>
      </c>
      <c r="N619">
        <f t="shared" si="10"/>
        <v>6.9767441860465116</v>
      </c>
    </row>
    <row r="620" spans="1:14" x14ac:dyDescent="0.3">
      <c r="A620">
        <v>10059</v>
      </c>
      <c r="B620" t="str">
        <f>_xlfn.XLOOKUP(A620, Bookings!A:A, Bookings!B:B, "NONE")</f>
        <v>Karnataka</v>
      </c>
      <c r="C620" s="14">
        <v>45474</v>
      </c>
      <c r="D620" t="str">
        <v>577b4107</v>
      </c>
      <c r="E620">
        <v>0</v>
      </c>
      <c r="F620">
        <v>29</v>
      </c>
      <c r="H620">
        <v>10174</v>
      </c>
      <c r="I620" t="str">
        <v>Tamil Nadu</v>
      </c>
      <c r="J620" s="14">
        <v>44835</v>
      </c>
      <c r="K620" t="str">
        <v>1187d074</v>
      </c>
      <c r="L620">
        <v>0</v>
      </c>
      <c r="M620">
        <v>82</v>
      </c>
      <c r="N620">
        <f t="shared" si="10"/>
        <v>0</v>
      </c>
    </row>
    <row r="621" spans="1:14" x14ac:dyDescent="0.3">
      <c r="A621">
        <v>10059</v>
      </c>
      <c r="B621" t="str">
        <f>_xlfn.XLOOKUP(A621, Bookings!A:A, Bookings!B:B, "NONE")</f>
        <v>Karnataka</v>
      </c>
      <c r="C621" s="14">
        <v>45444</v>
      </c>
      <c r="D621" t="str">
        <v>c1fb785c</v>
      </c>
      <c r="E621">
        <v>3</v>
      </c>
      <c r="F621">
        <v>17</v>
      </c>
      <c r="H621">
        <v>10174</v>
      </c>
      <c r="I621" t="str">
        <v>Tamil Nadu</v>
      </c>
      <c r="J621" s="14">
        <v>44805</v>
      </c>
      <c r="K621" t="str">
        <v>2aac9072</v>
      </c>
      <c r="L621">
        <v>2</v>
      </c>
      <c r="M621">
        <v>49</v>
      </c>
      <c r="N621">
        <f t="shared" si="10"/>
        <v>4.0816326530612246</v>
      </c>
    </row>
    <row r="622" spans="1:14" x14ac:dyDescent="0.3">
      <c r="A622">
        <v>10059</v>
      </c>
      <c r="B622" t="str">
        <f>_xlfn.XLOOKUP(A622, Bookings!A:A, Bookings!B:B, "NONE")</f>
        <v>Karnataka</v>
      </c>
      <c r="C622" s="14">
        <v>45566</v>
      </c>
      <c r="D622" t="str">
        <v>c324f9b4</v>
      </c>
      <c r="E622">
        <v>5</v>
      </c>
      <c r="F622">
        <v>50</v>
      </c>
      <c r="H622">
        <v>10174</v>
      </c>
      <c r="I622" t="str">
        <v>Tamil Nadu</v>
      </c>
      <c r="J622" s="14">
        <v>44774</v>
      </c>
      <c r="K622" t="str">
        <v>fcc640cb</v>
      </c>
      <c r="L622">
        <v>0</v>
      </c>
      <c r="M622">
        <v>30</v>
      </c>
      <c r="N622">
        <f t="shared" si="10"/>
        <v>0</v>
      </c>
    </row>
    <row r="623" spans="1:14" x14ac:dyDescent="0.3">
      <c r="A623">
        <v>10059</v>
      </c>
      <c r="B623" t="str">
        <f>_xlfn.XLOOKUP(A623, Bookings!A:A, Bookings!B:B, "NONE")</f>
        <v>Karnataka</v>
      </c>
      <c r="C623" s="14">
        <v>45627</v>
      </c>
      <c r="D623" t="str">
        <v>e24dee1d</v>
      </c>
      <c r="E623">
        <v>0</v>
      </c>
      <c r="F623">
        <v>55</v>
      </c>
      <c r="H623">
        <v>10175</v>
      </c>
      <c r="I623" t="str">
        <v>Karnataka</v>
      </c>
      <c r="J623" s="14">
        <v>44652</v>
      </c>
      <c r="K623" t="str">
        <v>39c8c16a</v>
      </c>
      <c r="L623">
        <v>1</v>
      </c>
      <c r="M623">
        <v>31</v>
      </c>
      <c r="N623">
        <f t="shared" si="10"/>
        <v>3.225806451612903</v>
      </c>
    </row>
    <row r="624" spans="1:14" x14ac:dyDescent="0.3">
      <c r="A624">
        <v>10059</v>
      </c>
      <c r="B624" t="str">
        <f>_xlfn.XLOOKUP(A624, Bookings!A:A, Bookings!B:B, "NONE")</f>
        <v>Karnataka</v>
      </c>
      <c r="C624" s="14">
        <v>44682</v>
      </c>
      <c r="D624" t="str">
        <v>8ab4abc6</v>
      </c>
      <c r="E624">
        <v>0</v>
      </c>
      <c r="F624">
        <v>58</v>
      </c>
      <c r="H624">
        <v>10175</v>
      </c>
      <c r="I624" t="str">
        <v>Karnataka</v>
      </c>
      <c r="J624" s="14">
        <v>44562</v>
      </c>
      <c r="K624" t="str">
        <v>67b09f1b</v>
      </c>
      <c r="L624">
        <v>0</v>
      </c>
      <c r="M624">
        <v>59</v>
      </c>
      <c r="N624">
        <f t="shared" si="10"/>
        <v>0</v>
      </c>
    </row>
    <row r="625" spans="1:14" x14ac:dyDescent="0.3">
      <c r="A625">
        <v>10059</v>
      </c>
      <c r="B625" t="str">
        <f>_xlfn.XLOOKUP(A625, Bookings!A:A, Bookings!B:B, "NONE")</f>
        <v>Karnataka</v>
      </c>
      <c r="C625" s="14">
        <v>45597</v>
      </c>
      <c r="D625" t="str">
        <v>fcc640cb</v>
      </c>
      <c r="E625">
        <v>4</v>
      </c>
      <c r="F625">
        <v>33</v>
      </c>
      <c r="H625">
        <v>10175</v>
      </c>
      <c r="I625" t="str">
        <v>Karnataka</v>
      </c>
      <c r="J625" s="14">
        <v>44896</v>
      </c>
      <c r="K625" t="str">
        <v>07976026</v>
      </c>
      <c r="L625">
        <v>3</v>
      </c>
      <c r="M625">
        <v>78</v>
      </c>
      <c r="N625">
        <f t="shared" si="10"/>
        <v>3.8461538461538463</v>
      </c>
    </row>
    <row r="626" spans="1:14" x14ac:dyDescent="0.3">
      <c r="A626">
        <v>10059</v>
      </c>
      <c r="B626" t="str">
        <f>_xlfn.XLOOKUP(A626, Bookings!A:A, Bookings!B:B, "NONE")</f>
        <v>Karnataka</v>
      </c>
      <c r="C626" s="14">
        <v>44774</v>
      </c>
      <c r="D626" t="str">
        <v>0cbc4720</v>
      </c>
      <c r="E626">
        <v>0</v>
      </c>
      <c r="F626">
        <v>62</v>
      </c>
      <c r="H626">
        <v>10175</v>
      </c>
      <c r="I626" t="str">
        <v>Karnataka</v>
      </c>
      <c r="J626" s="14">
        <v>44896</v>
      </c>
      <c r="K626" t="str">
        <v>b72e97f6</v>
      </c>
      <c r="L626">
        <v>2</v>
      </c>
      <c r="M626">
        <v>66</v>
      </c>
      <c r="N626">
        <f t="shared" si="10"/>
        <v>3.0303030303030303</v>
      </c>
    </row>
    <row r="627" spans="1:14" x14ac:dyDescent="0.3">
      <c r="A627">
        <v>10059</v>
      </c>
      <c r="B627" t="str">
        <f>_xlfn.XLOOKUP(A627, Bookings!A:A, Bookings!B:B, "NONE")</f>
        <v>Karnataka</v>
      </c>
      <c r="C627" s="14">
        <v>44713</v>
      </c>
      <c r="D627" t="str">
        <v>b06fbc58</v>
      </c>
      <c r="E627">
        <v>1</v>
      </c>
      <c r="F627">
        <v>48</v>
      </c>
      <c r="H627">
        <v>10175</v>
      </c>
      <c r="I627" t="str">
        <v>Karnataka</v>
      </c>
      <c r="J627" s="14">
        <v>44593</v>
      </c>
      <c r="K627" t="str">
        <v>618d5c47</v>
      </c>
      <c r="L627">
        <v>0</v>
      </c>
      <c r="M627">
        <v>47</v>
      </c>
      <c r="N627">
        <f t="shared" si="10"/>
        <v>0</v>
      </c>
    </row>
    <row r="628" spans="1:14" x14ac:dyDescent="0.3">
      <c r="A628">
        <v>10059</v>
      </c>
      <c r="B628" t="str">
        <f>_xlfn.XLOOKUP(A628, Bookings!A:A, Bookings!B:B, "NONE")</f>
        <v>Karnataka</v>
      </c>
      <c r="C628" s="14">
        <v>44958</v>
      </c>
      <c r="D628" t="str">
        <v>459528e0</v>
      </c>
      <c r="E628">
        <v>1</v>
      </c>
      <c r="F628">
        <v>57</v>
      </c>
      <c r="H628">
        <v>10175</v>
      </c>
      <c r="I628" t="str">
        <v>Karnataka</v>
      </c>
      <c r="J628" s="14">
        <v>44743</v>
      </c>
      <c r="K628" t="str">
        <v>c324f9b4</v>
      </c>
      <c r="L628">
        <v>2</v>
      </c>
      <c r="M628">
        <v>31</v>
      </c>
      <c r="N628">
        <f t="shared" si="10"/>
        <v>6.4516129032258061</v>
      </c>
    </row>
    <row r="629" spans="1:14" x14ac:dyDescent="0.3">
      <c r="A629">
        <v>10059</v>
      </c>
      <c r="B629" t="str">
        <f>_xlfn.XLOOKUP(A629, Bookings!A:A, Bookings!B:B, "NONE")</f>
        <v>Karnataka</v>
      </c>
      <c r="C629" s="14">
        <v>44621</v>
      </c>
      <c r="D629" t="str">
        <v>f1c74cb8</v>
      </c>
      <c r="E629">
        <v>1</v>
      </c>
      <c r="F629">
        <v>71</v>
      </c>
      <c r="H629">
        <v>10175</v>
      </c>
      <c r="I629" t="str">
        <v>Karnataka</v>
      </c>
      <c r="J629" s="14">
        <v>44743</v>
      </c>
      <c r="K629" t="str">
        <v>5c52d1ad</v>
      </c>
      <c r="L629">
        <v>2</v>
      </c>
      <c r="M629">
        <v>88</v>
      </c>
      <c r="N629">
        <f t="shared" si="10"/>
        <v>2.2727272727272729</v>
      </c>
    </row>
    <row r="630" spans="1:14" x14ac:dyDescent="0.3">
      <c r="A630">
        <v>10059</v>
      </c>
      <c r="B630" t="str">
        <f>_xlfn.XLOOKUP(A630, Bookings!A:A, Bookings!B:B, "NONE")</f>
        <v>Karnataka</v>
      </c>
      <c r="C630" s="14">
        <v>45536</v>
      </c>
      <c r="D630" t="str">
        <v>a4c168f1</v>
      </c>
      <c r="E630">
        <v>1</v>
      </c>
      <c r="F630">
        <v>77</v>
      </c>
      <c r="H630">
        <v>10176</v>
      </c>
      <c r="I630" t="str">
        <v>Karnataka</v>
      </c>
      <c r="J630" s="14">
        <v>44743</v>
      </c>
      <c r="K630" t="str">
        <v>9452bf77</v>
      </c>
      <c r="L630">
        <v>1</v>
      </c>
      <c r="M630">
        <v>79</v>
      </c>
      <c r="N630">
        <f t="shared" si="10"/>
        <v>1.2658227848101267</v>
      </c>
    </row>
    <row r="631" spans="1:14" x14ac:dyDescent="0.3">
      <c r="A631">
        <v>10059</v>
      </c>
      <c r="B631" t="str">
        <f>_xlfn.XLOOKUP(A631, Bookings!A:A, Bookings!B:B, "NONE")</f>
        <v>Karnataka</v>
      </c>
      <c r="C631" s="14">
        <v>45139</v>
      </c>
      <c r="D631" t="str">
        <v>b9f74c1c</v>
      </c>
      <c r="E631">
        <v>0</v>
      </c>
      <c r="F631">
        <v>36</v>
      </c>
      <c r="H631">
        <v>10176</v>
      </c>
      <c r="I631" t="str">
        <v>Karnataka</v>
      </c>
      <c r="J631" s="14">
        <v>44652</v>
      </c>
      <c r="K631" t="str">
        <v>044707f1</v>
      </c>
      <c r="L631">
        <v>0</v>
      </c>
      <c r="M631">
        <v>49</v>
      </c>
      <c r="N631">
        <f t="shared" si="10"/>
        <v>0</v>
      </c>
    </row>
    <row r="632" spans="1:14" x14ac:dyDescent="0.3">
      <c r="A632">
        <v>10060</v>
      </c>
      <c r="B632" t="str">
        <f>_xlfn.XLOOKUP(A632, Bookings!A:A, Bookings!B:B, "NONE")</f>
        <v>Tamil Nadu</v>
      </c>
      <c r="C632" s="14">
        <v>44562</v>
      </c>
      <c r="D632" t="str">
        <v>b142e834</v>
      </c>
      <c r="E632">
        <v>0</v>
      </c>
      <c r="F632">
        <v>69</v>
      </c>
      <c r="H632">
        <v>10177</v>
      </c>
      <c r="I632" t="str">
        <v>Kerala</v>
      </c>
      <c r="J632" s="14">
        <v>44896</v>
      </c>
      <c r="K632" t="str">
        <v>5833d4f3</v>
      </c>
      <c r="L632">
        <v>0</v>
      </c>
      <c r="M632">
        <v>73</v>
      </c>
      <c r="N632">
        <f t="shared" si="10"/>
        <v>0</v>
      </c>
    </row>
    <row r="633" spans="1:14" x14ac:dyDescent="0.3">
      <c r="A633">
        <v>10060</v>
      </c>
      <c r="B633" t="str">
        <f>_xlfn.XLOOKUP(A633, Bookings!A:A, Bookings!B:B, "NONE")</f>
        <v>Tamil Nadu</v>
      </c>
      <c r="C633" s="14">
        <v>44621</v>
      </c>
      <c r="D633" t="str">
        <v>618d5c47</v>
      </c>
      <c r="E633">
        <v>5</v>
      </c>
      <c r="F633">
        <v>49</v>
      </c>
      <c r="H633">
        <v>10177</v>
      </c>
      <c r="I633" t="str">
        <v>Kerala</v>
      </c>
      <c r="J633" s="14">
        <v>44774</v>
      </c>
      <c r="K633" t="str">
        <v>420e1019</v>
      </c>
      <c r="L633">
        <v>0</v>
      </c>
      <c r="M633">
        <v>32</v>
      </c>
      <c r="N633">
        <f t="shared" si="10"/>
        <v>0</v>
      </c>
    </row>
    <row r="634" spans="1:14" x14ac:dyDescent="0.3">
      <c r="A634">
        <v>10060</v>
      </c>
      <c r="B634" t="str">
        <f>_xlfn.XLOOKUP(A634, Bookings!A:A, Bookings!B:B, "NONE")</f>
        <v>Tamil Nadu</v>
      </c>
      <c r="C634" s="14">
        <v>44593</v>
      </c>
      <c r="D634" t="str">
        <v>f72d44e6</v>
      </c>
      <c r="E634">
        <v>1</v>
      </c>
      <c r="F634">
        <v>34</v>
      </c>
      <c r="H634">
        <v>10177</v>
      </c>
      <c r="I634" t="str">
        <v>Kerala</v>
      </c>
      <c r="J634" s="14">
        <v>44835</v>
      </c>
      <c r="K634" t="str">
        <v>e9c2f251</v>
      </c>
      <c r="L634">
        <v>5</v>
      </c>
      <c r="M634">
        <v>64</v>
      </c>
      <c r="N634">
        <f t="shared" si="10"/>
        <v>7.8125</v>
      </c>
    </row>
    <row r="635" spans="1:14" x14ac:dyDescent="0.3">
      <c r="A635">
        <v>10060</v>
      </c>
      <c r="B635" t="str">
        <f>_xlfn.XLOOKUP(A635, Bookings!A:A, Bookings!B:B, "NONE")</f>
        <v>Tamil Nadu</v>
      </c>
      <c r="C635" s="14">
        <v>45108</v>
      </c>
      <c r="D635" t="str">
        <v>74c9ff93</v>
      </c>
      <c r="E635">
        <v>2</v>
      </c>
      <c r="F635">
        <v>95</v>
      </c>
      <c r="H635">
        <v>10177</v>
      </c>
      <c r="I635" t="str">
        <v>Kerala</v>
      </c>
      <c r="J635" s="14">
        <v>44562</v>
      </c>
      <c r="K635" t="str">
        <v>e24dee1d</v>
      </c>
      <c r="L635">
        <v>1</v>
      </c>
      <c r="M635">
        <v>94</v>
      </c>
      <c r="N635">
        <f t="shared" si="10"/>
        <v>1.0638297872340425</v>
      </c>
    </row>
    <row r="636" spans="1:14" x14ac:dyDescent="0.3">
      <c r="A636">
        <v>10060</v>
      </c>
      <c r="B636" t="str">
        <f>_xlfn.XLOOKUP(A636, Bookings!A:A, Bookings!B:B, "NONE")</f>
        <v>Tamil Nadu</v>
      </c>
      <c r="C636" s="14">
        <v>44774</v>
      </c>
      <c r="D636" t="str">
        <v>f6d69d19</v>
      </c>
      <c r="E636">
        <v>0</v>
      </c>
      <c r="F636">
        <v>24</v>
      </c>
      <c r="H636">
        <v>10177</v>
      </c>
      <c r="I636" t="str">
        <v>Kerala</v>
      </c>
      <c r="J636" s="14">
        <v>44682</v>
      </c>
      <c r="K636" t="str">
        <v>67b09f1b</v>
      </c>
      <c r="L636">
        <v>2</v>
      </c>
      <c r="M636">
        <v>42</v>
      </c>
      <c r="N636">
        <f t="shared" si="10"/>
        <v>4.7619047619047619</v>
      </c>
    </row>
    <row r="637" spans="1:14" x14ac:dyDescent="0.3">
      <c r="A637">
        <v>10061</v>
      </c>
      <c r="B637" t="str">
        <f>_xlfn.XLOOKUP(A637, Bookings!A:A, Bookings!B:B, "NONE")</f>
        <v>Karnataka</v>
      </c>
      <c r="C637" s="14">
        <v>45597</v>
      </c>
      <c r="D637" t="str">
        <v>c9f9dfdb</v>
      </c>
      <c r="E637">
        <v>2</v>
      </c>
      <c r="F637">
        <v>28</v>
      </c>
      <c r="H637">
        <v>10178</v>
      </c>
      <c r="I637" t="str">
        <v>Karnataka</v>
      </c>
      <c r="J637" s="14">
        <v>44682</v>
      </c>
      <c r="K637" t="str">
        <v>18f2ed16</v>
      </c>
      <c r="L637">
        <v>4</v>
      </c>
      <c r="M637">
        <v>66</v>
      </c>
      <c r="N637">
        <f t="shared" si="10"/>
        <v>6.0606060606060606</v>
      </c>
    </row>
    <row r="638" spans="1:14" x14ac:dyDescent="0.3">
      <c r="A638">
        <v>10061</v>
      </c>
      <c r="B638" t="str">
        <f>_xlfn.XLOOKUP(A638, Bookings!A:A, Bookings!B:B, "NONE")</f>
        <v>Karnataka</v>
      </c>
      <c r="C638" s="14">
        <v>45108</v>
      </c>
      <c r="D638" t="str">
        <v>0cbc4720</v>
      </c>
      <c r="E638">
        <v>0</v>
      </c>
      <c r="F638">
        <v>88</v>
      </c>
      <c r="H638">
        <v>10178</v>
      </c>
      <c r="I638" t="str">
        <v>Karnataka</v>
      </c>
      <c r="J638" s="14">
        <v>44835</v>
      </c>
      <c r="K638" t="str">
        <v>7bc7f2c7</v>
      </c>
      <c r="L638">
        <v>0</v>
      </c>
      <c r="M638">
        <v>36</v>
      </c>
      <c r="N638">
        <f t="shared" si="10"/>
        <v>0</v>
      </c>
    </row>
    <row r="639" spans="1:14" x14ac:dyDescent="0.3">
      <c r="A639">
        <v>10061</v>
      </c>
      <c r="B639" t="str">
        <f>_xlfn.XLOOKUP(A639, Bookings!A:A, Bookings!B:B, "NONE")</f>
        <v>Karnataka</v>
      </c>
      <c r="C639" s="14">
        <v>45200</v>
      </c>
      <c r="D639" t="str">
        <v>10101146</v>
      </c>
      <c r="E639">
        <v>0</v>
      </c>
      <c r="F639">
        <v>13</v>
      </c>
      <c r="H639">
        <v>10178</v>
      </c>
      <c r="I639" t="str">
        <v>Karnataka</v>
      </c>
      <c r="J639" s="14">
        <v>44652</v>
      </c>
      <c r="K639" t="str">
        <v>0cbc4720</v>
      </c>
      <c r="L639">
        <v>1</v>
      </c>
      <c r="M639">
        <v>74</v>
      </c>
      <c r="N639">
        <f t="shared" si="10"/>
        <v>1.3513513513513513</v>
      </c>
    </row>
    <row r="640" spans="1:14" x14ac:dyDescent="0.3">
      <c r="A640">
        <v>10061</v>
      </c>
      <c r="B640" t="str">
        <f>_xlfn.XLOOKUP(A640, Bookings!A:A, Bookings!B:B, "NONE")</f>
        <v>Karnataka</v>
      </c>
      <c r="C640" s="14">
        <v>45474</v>
      </c>
      <c r="D640" t="str">
        <v>982b8061</v>
      </c>
      <c r="E640">
        <v>1</v>
      </c>
      <c r="F640">
        <v>21</v>
      </c>
      <c r="H640">
        <v>10178</v>
      </c>
      <c r="I640" t="str">
        <v>Karnataka</v>
      </c>
      <c r="J640" s="14">
        <v>44682</v>
      </c>
      <c r="K640" t="str">
        <v>921da29a</v>
      </c>
      <c r="L640">
        <v>2</v>
      </c>
      <c r="M640">
        <v>52</v>
      </c>
      <c r="N640">
        <f t="shared" si="10"/>
        <v>3.8461538461538463</v>
      </c>
    </row>
    <row r="641" spans="1:14" x14ac:dyDescent="0.3">
      <c r="A641">
        <v>10061</v>
      </c>
      <c r="B641" t="str">
        <f>_xlfn.XLOOKUP(A641, Bookings!A:A, Bookings!B:B, "NONE")</f>
        <v>Karnataka</v>
      </c>
      <c r="C641" s="14">
        <v>45383</v>
      </c>
      <c r="D641" t="str">
        <v>6fc6d737</v>
      </c>
      <c r="E641">
        <v>2</v>
      </c>
      <c r="F641">
        <v>85</v>
      </c>
      <c r="H641">
        <v>10179</v>
      </c>
      <c r="I641" t="str">
        <v>Andhra Pradesh</v>
      </c>
      <c r="J641" s="14">
        <v>44593</v>
      </c>
      <c r="K641" t="str">
        <v>fa1a76a3</v>
      </c>
      <c r="L641">
        <v>2</v>
      </c>
      <c r="M641">
        <v>28</v>
      </c>
      <c r="N641">
        <f t="shared" si="10"/>
        <v>7.1428571428571423</v>
      </c>
    </row>
    <row r="642" spans="1:14" x14ac:dyDescent="0.3">
      <c r="A642">
        <v>10062</v>
      </c>
      <c r="B642" t="str">
        <f>_xlfn.XLOOKUP(A642, Bookings!A:A, Bookings!B:B, "NONE")</f>
        <v>Karnataka</v>
      </c>
      <c r="C642" s="14">
        <v>44805</v>
      </c>
      <c r="D642" t="str">
        <v>b9f74c1c</v>
      </c>
      <c r="E642">
        <v>0</v>
      </c>
      <c r="F642">
        <v>49</v>
      </c>
      <c r="H642">
        <v>10179</v>
      </c>
      <c r="I642" t="str">
        <v>Andhra Pradesh</v>
      </c>
      <c r="J642" s="14">
        <v>44743</v>
      </c>
      <c r="K642" t="str">
        <v>0cbc4720</v>
      </c>
      <c r="L642">
        <v>1</v>
      </c>
      <c r="M642">
        <v>82</v>
      </c>
      <c r="N642">
        <f t="shared" si="10"/>
        <v>1.2195121951219512</v>
      </c>
    </row>
    <row r="643" spans="1:14" x14ac:dyDescent="0.3">
      <c r="A643">
        <v>10062</v>
      </c>
      <c r="B643" t="str">
        <f>_xlfn.XLOOKUP(A643, Bookings!A:A, Bookings!B:B, "NONE")</f>
        <v>Karnataka</v>
      </c>
      <c r="C643" s="14">
        <v>45444</v>
      </c>
      <c r="D643" t="str">
        <v>30bb7728</v>
      </c>
      <c r="E643">
        <v>0</v>
      </c>
      <c r="F643">
        <v>88</v>
      </c>
      <c r="H643">
        <v>10179</v>
      </c>
      <c r="I643" t="str">
        <v>Andhra Pradesh</v>
      </c>
      <c r="J643" s="14">
        <v>44652</v>
      </c>
      <c r="K643" t="str">
        <v>6cec19a5</v>
      </c>
      <c r="L643">
        <v>0</v>
      </c>
      <c r="M643">
        <v>90</v>
      </c>
      <c r="N643">
        <f t="shared" ref="N643:N706" si="11">(L643/M643)*100</f>
        <v>0</v>
      </c>
    </row>
    <row r="644" spans="1:14" x14ac:dyDescent="0.3">
      <c r="A644">
        <v>10062</v>
      </c>
      <c r="B644" t="str">
        <f>_xlfn.XLOOKUP(A644, Bookings!A:A, Bookings!B:B, "NONE")</f>
        <v>Karnataka</v>
      </c>
      <c r="C644" s="14">
        <v>45047</v>
      </c>
      <c r="D644" t="str">
        <v>2aac9072</v>
      </c>
      <c r="E644">
        <v>1</v>
      </c>
      <c r="F644">
        <v>51</v>
      </c>
      <c r="H644">
        <v>10179</v>
      </c>
      <c r="I644" t="str">
        <v>Andhra Pradesh</v>
      </c>
      <c r="J644" s="14">
        <v>44621</v>
      </c>
      <c r="K644" t="str">
        <v>ae026103</v>
      </c>
      <c r="L644">
        <v>0</v>
      </c>
      <c r="M644">
        <v>93</v>
      </c>
      <c r="N644">
        <f t="shared" si="11"/>
        <v>0</v>
      </c>
    </row>
    <row r="645" spans="1:14" x14ac:dyDescent="0.3">
      <c r="A645">
        <v>10062</v>
      </c>
      <c r="B645" t="str">
        <f>_xlfn.XLOOKUP(A645, Bookings!A:A, Bookings!B:B, "NONE")</f>
        <v>Karnataka</v>
      </c>
      <c r="C645" s="14">
        <v>45444</v>
      </c>
      <c r="D645" t="str">
        <v>577b4107</v>
      </c>
      <c r="E645">
        <v>0</v>
      </c>
      <c r="F645">
        <v>24</v>
      </c>
      <c r="H645">
        <v>10179</v>
      </c>
      <c r="I645" t="str">
        <v>Andhra Pradesh</v>
      </c>
      <c r="J645" s="14">
        <v>44896</v>
      </c>
      <c r="K645" t="str">
        <v>f6d69d19</v>
      </c>
      <c r="L645">
        <v>1</v>
      </c>
      <c r="M645">
        <v>12</v>
      </c>
      <c r="N645">
        <f t="shared" si="11"/>
        <v>8.3333333333333321</v>
      </c>
    </row>
    <row r="646" spans="1:14" x14ac:dyDescent="0.3">
      <c r="A646">
        <v>10062</v>
      </c>
      <c r="B646" t="str">
        <f>_xlfn.XLOOKUP(A646, Bookings!A:A, Bookings!B:B, "NONE")</f>
        <v>Karnataka</v>
      </c>
      <c r="C646" s="14">
        <v>45231</v>
      </c>
      <c r="D646" t="str">
        <v>f83fb848</v>
      </c>
      <c r="E646">
        <v>1</v>
      </c>
      <c r="F646">
        <v>54</v>
      </c>
      <c r="H646">
        <v>10180</v>
      </c>
      <c r="I646" t="str">
        <v>Andhra Pradesh</v>
      </c>
      <c r="J646" s="14">
        <v>44866</v>
      </c>
      <c r="K646" t="str">
        <v>2f9c6d63</v>
      </c>
      <c r="L646">
        <v>3</v>
      </c>
      <c r="M646">
        <v>66</v>
      </c>
      <c r="N646">
        <f t="shared" si="11"/>
        <v>4.5454545454545459</v>
      </c>
    </row>
    <row r="647" spans="1:14" x14ac:dyDescent="0.3">
      <c r="A647">
        <v>10062</v>
      </c>
      <c r="B647" t="str">
        <f>_xlfn.XLOOKUP(A647, Bookings!A:A, Bookings!B:B, "NONE")</f>
        <v>Karnataka</v>
      </c>
      <c r="C647" s="14">
        <v>44805</v>
      </c>
      <c r="D647" t="str">
        <v>c5c4fdf9</v>
      </c>
      <c r="E647">
        <v>1</v>
      </c>
      <c r="F647">
        <v>51</v>
      </c>
      <c r="H647">
        <v>10180</v>
      </c>
      <c r="I647" t="str">
        <v>Andhra Pradesh</v>
      </c>
      <c r="J647" s="14">
        <v>44593</v>
      </c>
      <c r="K647" t="str">
        <v>c9f9dfdb</v>
      </c>
      <c r="L647">
        <v>4</v>
      </c>
      <c r="M647">
        <v>44</v>
      </c>
      <c r="N647">
        <f t="shared" si="11"/>
        <v>9.0909090909090917</v>
      </c>
    </row>
    <row r="648" spans="1:14" x14ac:dyDescent="0.3">
      <c r="A648">
        <v>10062</v>
      </c>
      <c r="B648" t="str">
        <f>_xlfn.XLOOKUP(A648, Bookings!A:A, Bookings!B:B, "NONE")</f>
        <v>Karnataka</v>
      </c>
      <c r="C648" s="14">
        <v>45627</v>
      </c>
      <c r="D648" t="str">
        <v>8ab4abc6</v>
      </c>
      <c r="E648">
        <v>3</v>
      </c>
      <c r="F648">
        <v>85</v>
      </c>
      <c r="H648">
        <v>10180</v>
      </c>
      <c r="I648" t="str">
        <v>Andhra Pradesh</v>
      </c>
      <c r="J648" s="14">
        <v>44835</v>
      </c>
      <c r="K648" t="str">
        <v>9787b7de</v>
      </c>
      <c r="L648">
        <v>1</v>
      </c>
      <c r="M648">
        <v>62</v>
      </c>
      <c r="N648">
        <f t="shared" si="11"/>
        <v>1.6129032258064515</v>
      </c>
    </row>
    <row r="649" spans="1:14" x14ac:dyDescent="0.3">
      <c r="A649">
        <v>10062</v>
      </c>
      <c r="B649" t="str">
        <f>_xlfn.XLOOKUP(A649, Bookings!A:A, Bookings!B:B, "NONE")</f>
        <v>Karnataka</v>
      </c>
      <c r="C649" s="14">
        <v>45352</v>
      </c>
      <c r="D649" t="str">
        <v>a4c168f1</v>
      </c>
      <c r="E649">
        <v>1</v>
      </c>
      <c r="F649">
        <v>71</v>
      </c>
      <c r="H649">
        <v>10181</v>
      </c>
      <c r="I649" t="str">
        <v>Karnataka</v>
      </c>
      <c r="J649" s="14">
        <v>44896</v>
      </c>
      <c r="K649" t="str">
        <v>8ab4abc6</v>
      </c>
      <c r="L649">
        <v>0</v>
      </c>
      <c r="M649">
        <v>29</v>
      </c>
      <c r="N649">
        <f t="shared" si="11"/>
        <v>0</v>
      </c>
    </row>
    <row r="650" spans="1:14" x14ac:dyDescent="0.3">
      <c r="A650">
        <v>10062</v>
      </c>
      <c r="B650" t="str">
        <f>_xlfn.XLOOKUP(A650, Bookings!A:A, Bookings!B:B, "NONE")</f>
        <v>Karnataka</v>
      </c>
      <c r="C650" s="14">
        <v>45292</v>
      </c>
      <c r="D650" t="str">
        <v>f72d44e6</v>
      </c>
      <c r="E650">
        <v>1</v>
      </c>
      <c r="F650">
        <v>65</v>
      </c>
      <c r="H650">
        <v>10181</v>
      </c>
      <c r="I650" t="str">
        <v>Karnataka</v>
      </c>
      <c r="J650" s="14">
        <v>44866</v>
      </c>
      <c r="K650" t="str">
        <v>39c8c16a</v>
      </c>
      <c r="L650">
        <v>1</v>
      </c>
      <c r="M650">
        <v>81</v>
      </c>
      <c r="N650">
        <f t="shared" si="11"/>
        <v>1.2345679012345678</v>
      </c>
    </row>
    <row r="651" spans="1:14" x14ac:dyDescent="0.3">
      <c r="A651">
        <v>10062</v>
      </c>
      <c r="B651" t="str">
        <f>_xlfn.XLOOKUP(A651, Bookings!A:A, Bookings!B:B, "NONE")</f>
        <v>Karnataka</v>
      </c>
      <c r="C651" s="14">
        <v>45200</v>
      </c>
      <c r="D651" t="str">
        <v>7e543bc4</v>
      </c>
      <c r="E651">
        <v>0</v>
      </c>
      <c r="F651">
        <v>83</v>
      </c>
      <c r="H651">
        <v>10182</v>
      </c>
      <c r="I651" t="str">
        <v>Andhra Pradesh</v>
      </c>
      <c r="J651" s="14">
        <v>44896</v>
      </c>
      <c r="K651" t="str">
        <v>67b09f1b</v>
      </c>
      <c r="L651">
        <v>1</v>
      </c>
      <c r="M651">
        <v>53</v>
      </c>
      <c r="N651">
        <f t="shared" si="11"/>
        <v>1.8867924528301887</v>
      </c>
    </row>
    <row r="652" spans="1:14" x14ac:dyDescent="0.3">
      <c r="A652">
        <v>10062</v>
      </c>
      <c r="B652" t="str">
        <f>_xlfn.XLOOKUP(A652, Bookings!A:A, Bookings!B:B, "NONE")</f>
        <v>Karnataka</v>
      </c>
      <c r="C652" s="14">
        <v>45505</v>
      </c>
      <c r="D652" t="str">
        <v>586db896</v>
      </c>
      <c r="E652">
        <v>4</v>
      </c>
      <c r="F652">
        <v>51</v>
      </c>
      <c r="H652">
        <v>10182</v>
      </c>
      <c r="I652" t="str">
        <v>Andhra Pradesh</v>
      </c>
      <c r="J652" s="14">
        <v>44713</v>
      </c>
      <c r="K652" t="str">
        <v>92becfc7</v>
      </c>
      <c r="L652">
        <v>0</v>
      </c>
      <c r="M652">
        <v>89</v>
      </c>
      <c r="N652">
        <f t="shared" si="11"/>
        <v>0</v>
      </c>
    </row>
    <row r="653" spans="1:14" x14ac:dyDescent="0.3">
      <c r="A653">
        <v>10062</v>
      </c>
      <c r="B653" t="str">
        <f>_xlfn.XLOOKUP(A653, Bookings!A:A, Bookings!B:B, "NONE")</f>
        <v>Karnataka</v>
      </c>
      <c r="C653" s="14">
        <v>45627</v>
      </c>
      <c r="D653" t="str">
        <v>a48a202b</v>
      </c>
      <c r="E653">
        <v>1</v>
      </c>
      <c r="F653">
        <v>61</v>
      </c>
      <c r="H653">
        <v>10183</v>
      </c>
      <c r="I653" t="str">
        <v>Kerala</v>
      </c>
      <c r="J653" s="14">
        <v>44562</v>
      </c>
      <c r="K653" t="str">
        <v>30bb7728</v>
      </c>
      <c r="L653">
        <v>3</v>
      </c>
      <c r="M653">
        <v>70</v>
      </c>
      <c r="N653">
        <f t="shared" si="11"/>
        <v>4.2857142857142856</v>
      </c>
    </row>
    <row r="654" spans="1:14" x14ac:dyDescent="0.3">
      <c r="A654">
        <v>10062</v>
      </c>
      <c r="B654" t="str">
        <f>_xlfn.XLOOKUP(A654, Bookings!A:A, Bookings!B:B, "NONE")</f>
        <v>Karnataka</v>
      </c>
      <c r="C654" s="14">
        <v>44682</v>
      </c>
      <c r="D654" t="str">
        <v>7fb18db3</v>
      </c>
      <c r="E654">
        <v>3</v>
      </c>
      <c r="F654">
        <v>73</v>
      </c>
      <c r="H654">
        <v>10184</v>
      </c>
      <c r="I654" t="str">
        <v>Karnataka</v>
      </c>
      <c r="J654" s="14">
        <v>44713</v>
      </c>
      <c r="K654" t="str">
        <v>5988d89d</v>
      </c>
      <c r="L654">
        <v>0</v>
      </c>
      <c r="M654">
        <v>26</v>
      </c>
      <c r="N654">
        <f t="shared" si="11"/>
        <v>0</v>
      </c>
    </row>
    <row r="655" spans="1:14" x14ac:dyDescent="0.3">
      <c r="A655">
        <v>10062</v>
      </c>
      <c r="B655" t="str">
        <f>_xlfn.XLOOKUP(A655, Bookings!A:A, Bookings!B:B, "NONE")</f>
        <v>Karnataka</v>
      </c>
      <c r="C655" s="14">
        <v>44652</v>
      </c>
      <c r="D655" t="str">
        <v>92becfc7</v>
      </c>
      <c r="E655">
        <v>0</v>
      </c>
      <c r="F655">
        <v>28</v>
      </c>
      <c r="H655">
        <v>10184</v>
      </c>
      <c r="I655" t="str">
        <v>Karnataka</v>
      </c>
      <c r="J655" s="14">
        <v>44743</v>
      </c>
      <c r="K655" t="str">
        <v>af4e0c6c</v>
      </c>
      <c r="L655">
        <v>0</v>
      </c>
      <c r="M655">
        <v>18</v>
      </c>
      <c r="N655">
        <f t="shared" si="11"/>
        <v>0</v>
      </c>
    </row>
    <row r="656" spans="1:14" x14ac:dyDescent="0.3">
      <c r="A656">
        <v>10062</v>
      </c>
      <c r="B656" t="str">
        <f>_xlfn.XLOOKUP(A656, Bookings!A:A, Bookings!B:B, "NONE")</f>
        <v>Karnataka</v>
      </c>
      <c r="C656" s="14">
        <v>44835</v>
      </c>
      <c r="D656" t="str">
        <v>0be1e40e</v>
      </c>
      <c r="E656">
        <v>2</v>
      </c>
      <c r="F656">
        <v>88</v>
      </c>
      <c r="H656">
        <v>10184</v>
      </c>
      <c r="I656" t="str">
        <v>Karnataka</v>
      </c>
      <c r="J656" s="14">
        <v>44835</v>
      </c>
      <c r="K656" t="str">
        <v>d6e6f4af</v>
      </c>
      <c r="L656">
        <v>0</v>
      </c>
      <c r="M656">
        <v>11</v>
      </c>
      <c r="N656">
        <f t="shared" si="11"/>
        <v>0</v>
      </c>
    </row>
    <row r="657" spans="1:14" x14ac:dyDescent="0.3">
      <c r="A657">
        <v>10063</v>
      </c>
      <c r="B657" t="str">
        <f>_xlfn.XLOOKUP(A657, Bookings!A:A, Bookings!B:B, "NONE")</f>
        <v>Kerala</v>
      </c>
      <c r="C657" s="14">
        <v>45536</v>
      </c>
      <c r="D657" t="str">
        <v>2aac9072</v>
      </c>
      <c r="E657">
        <v>1</v>
      </c>
      <c r="F657">
        <v>57</v>
      </c>
      <c r="H657">
        <v>10184</v>
      </c>
      <c r="I657" t="str">
        <v>Karnataka</v>
      </c>
      <c r="J657" s="14">
        <v>44805</v>
      </c>
      <c r="K657" t="str">
        <v>fa1a76a3</v>
      </c>
      <c r="L657">
        <v>0</v>
      </c>
      <c r="M657">
        <v>21</v>
      </c>
      <c r="N657">
        <f t="shared" si="11"/>
        <v>0</v>
      </c>
    </row>
    <row r="658" spans="1:14" x14ac:dyDescent="0.3">
      <c r="A658">
        <v>10063</v>
      </c>
      <c r="B658" t="str">
        <f>_xlfn.XLOOKUP(A658, Bookings!A:A, Bookings!B:B, "NONE")</f>
        <v>Kerala</v>
      </c>
      <c r="C658" s="14">
        <v>45627</v>
      </c>
      <c r="D658" t="str">
        <v>a4c168f1</v>
      </c>
      <c r="E658">
        <v>1</v>
      </c>
      <c r="F658">
        <v>46</v>
      </c>
      <c r="H658">
        <v>10184</v>
      </c>
      <c r="I658" t="str">
        <v>Karnataka</v>
      </c>
      <c r="J658" s="14">
        <v>44562</v>
      </c>
      <c r="K658" t="str">
        <v>7fc77e90</v>
      </c>
      <c r="L658">
        <v>0</v>
      </c>
      <c r="M658">
        <v>20</v>
      </c>
      <c r="N658">
        <f t="shared" si="11"/>
        <v>0</v>
      </c>
    </row>
    <row r="659" spans="1:14" x14ac:dyDescent="0.3">
      <c r="A659">
        <v>10063</v>
      </c>
      <c r="B659" t="str">
        <f>_xlfn.XLOOKUP(A659, Bookings!A:A, Bookings!B:B, "NONE")</f>
        <v>Kerala</v>
      </c>
      <c r="C659" s="14">
        <v>44593</v>
      </c>
      <c r="D659" t="str">
        <v>6fc6d737</v>
      </c>
      <c r="E659">
        <v>4</v>
      </c>
      <c r="F659">
        <v>90</v>
      </c>
      <c r="H659">
        <v>10184</v>
      </c>
      <c r="I659" t="str">
        <v>Karnataka</v>
      </c>
      <c r="J659" s="14">
        <v>44652</v>
      </c>
      <c r="K659" t="str">
        <v>586db896</v>
      </c>
      <c r="L659">
        <v>2</v>
      </c>
      <c r="M659">
        <v>20</v>
      </c>
      <c r="N659">
        <f t="shared" si="11"/>
        <v>10</v>
      </c>
    </row>
    <row r="660" spans="1:14" x14ac:dyDescent="0.3">
      <c r="A660">
        <v>10063</v>
      </c>
      <c r="B660" t="str">
        <f>_xlfn.XLOOKUP(A660, Bookings!A:A, Bookings!B:B, "NONE")</f>
        <v>Kerala</v>
      </c>
      <c r="C660" s="14">
        <v>45170</v>
      </c>
      <c r="D660" t="str">
        <v>b72e97f6</v>
      </c>
      <c r="E660">
        <v>3</v>
      </c>
      <c r="F660">
        <v>79</v>
      </c>
      <c r="H660">
        <v>10185</v>
      </c>
      <c r="I660" t="str">
        <v>Karnataka</v>
      </c>
      <c r="J660" s="14">
        <v>44774</v>
      </c>
      <c r="K660" t="str">
        <v>a4c168f1</v>
      </c>
      <c r="L660">
        <v>0</v>
      </c>
      <c r="M660">
        <v>39</v>
      </c>
      <c r="N660">
        <f t="shared" si="11"/>
        <v>0</v>
      </c>
    </row>
    <row r="661" spans="1:14" x14ac:dyDescent="0.3">
      <c r="A661">
        <v>10063</v>
      </c>
      <c r="B661" t="str">
        <f>_xlfn.XLOOKUP(A661, Bookings!A:A, Bookings!B:B, "NONE")</f>
        <v>Kerala</v>
      </c>
      <c r="C661" s="14">
        <v>44958</v>
      </c>
      <c r="D661" t="str">
        <v>9c8c4c67</v>
      </c>
      <c r="E661">
        <v>1</v>
      </c>
      <c r="F661">
        <v>81</v>
      </c>
      <c r="H661">
        <v>10185</v>
      </c>
      <c r="I661" t="str">
        <v>Karnataka</v>
      </c>
      <c r="J661" s="14">
        <v>44866</v>
      </c>
      <c r="K661" t="str">
        <v>af4e0c6c</v>
      </c>
      <c r="L661">
        <v>2</v>
      </c>
      <c r="M661">
        <v>62</v>
      </c>
      <c r="N661">
        <f t="shared" si="11"/>
        <v>3.225806451612903</v>
      </c>
    </row>
    <row r="662" spans="1:14" x14ac:dyDescent="0.3">
      <c r="A662">
        <v>10063</v>
      </c>
      <c r="B662" t="str">
        <f>_xlfn.XLOOKUP(A662, Bookings!A:A, Bookings!B:B, "NONE")</f>
        <v>Kerala</v>
      </c>
      <c r="C662" s="14">
        <v>45292</v>
      </c>
      <c r="D662" t="str">
        <v>2e190b5a</v>
      </c>
      <c r="E662">
        <v>1</v>
      </c>
      <c r="F662">
        <v>95</v>
      </c>
      <c r="H662">
        <v>10185</v>
      </c>
      <c r="I662" t="str">
        <v>Karnataka</v>
      </c>
      <c r="J662" s="14">
        <v>44682</v>
      </c>
      <c r="K662" t="str">
        <v>07976026</v>
      </c>
      <c r="L662">
        <v>1</v>
      </c>
      <c r="M662">
        <v>17</v>
      </c>
      <c r="N662">
        <f t="shared" si="11"/>
        <v>5.8823529411764701</v>
      </c>
    </row>
    <row r="663" spans="1:14" x14ac:dyDescent="0.3">
      <c r="A663">
        <v>10063</v>
      </c>
      <c r="B663" t="str">
        <f>_xlfn.XLOOKUP(A663, Bookings!A:A, Bookings!B:B, "NONE")</f>
        <v>Kerala</v>
      </c>
      <c r="C663" s="14">
        <v>44805</v>
      </c>
      <c r="D663" t="str">
        <v>872a4423</v>
      </c>
      <c r="E663">
        <v>0</v>
      </c>
      <c r="F663">
        <v>28</v>
      </c>
      <c r="H663">
        <v>10186</v>
      </c>
      <c r="I663" t="str">
        <v>Karnataka</v>
      </c>
      <c r="J663" s="14">
        <v>44866</v>
      </c>
      <c r="K663" t="str">
        <v>f83fb848</v>
      </c>
      <c r="L663">
        <v>3</v>
      </c>
      <c r="M663">
        <v>69</v>
      </c>
      <c r="N663">
        <f t="shared" si="11"/>
        <v>4.3478260869565215</v>
      </c>
    </row>
    <row r="664" spans="1:14" x14ac:dyDescent="0.3">
      <c r="A664">
        <v>10063</v>
      </c>
      <c r="B664" t="str">
        <f>_xlfn.XLOOKUP(A664, Bookings!A:A, Bookings!B:B, "NONE")</f>
        <v>Kerala</v>
      </c>
      <c r="C664" s="14">
        <v>45505</v>
      </c>
      <c r="D664" t="str">
        <v>cc777b0c</v>
      </c>
      <c r="E664">
        <v>0</v>
      </c>
      <c r="F664">
        <v>92</v>
      </c>
      <c r="H664">
        <v>10186</v>
      </c>
      <c r="I664" t="str">
        <v>Karnataka</v>
      </c>
      <c r="J664" s="14">
        <v>44835</v>
      </c>
      <c r="K664" t="str">
        <v>b49e8b74</v>
      </c>
      <c r="L664">
        <v>0</v>
      </c>
      <c r="M664">
        <v>50</v>
      </c>
      <c r="N664">
        <f t="shared" si="11"/>
        <v>0</v>
      </c>
    </row>
    <row r="665" spans="1:14" x14ac:dyDescent="0.3">
      <c r="A665">
        <v>10063</v>
      </c>
      <c r="B665" t="str">
        <f>_xlfn.XLOOKUP(A665, Bookings!A:A, Bookings!B:B, "NONE")</f>
        <v>Kerala</v>
      </c>
      <c r="C665" s="14">
        <v>45352</v>
      </c>
      <c r="D665" t="str">
        <v>d71466ea</v>
      </c>
      <c r="E665">
        <v>3</v>
      </c>
      <c r="F665">
        <v>68</v>
      </c>
      <c r="H665">
        <v>10186</v>
      </c>
      <c r="I665" t="str">
        <v>Karnataka</v>
      </c>
      <c r="J665" s="14">
        <v>44896</v>
      </c>
      <c r="K665" t="str">
        <v>921da29a</v>
      </c>
      <c r="L665">
        <v>1</v>
      </c>
      <c r="M665">
        <v>22</v>
      </c>
      <c r="N665">
        <f t="shared" si="11"/>
        <v>4.5454545454545459</v>
      </c>
    </row>
    <row r="666" spans="1:14" x14ac:dyDescent="0.3">
      <c r="A666">
        <v>10063</v>
      </c>
      <c r="B666" t="str">
        <f>_xlfn.XLOOKUP(A666, Bookings!A:A, Bookings!B:B, "NONE")</f>
        <v>Kerala</v>
      </c>
      <c r="C666" s="14">
        <v>45536</v>
      </c>
      <c r="D666" t="str">
        <v>f72d44e6</v>
      </c>
      <c r="E666">
        <v>3</v>
      </c>
      <c r="F666">
        <v>55</v>
      </c>
      <c r="H666">
        <v>10186</v>
      </c>
      <c r="I666" t="str">
        <v>Karnataka</v>
      </c>
      <c r="J666" s="14">
        <v>44593</v>
      </c>
      <c r="K666" t="str">
        <v>2e190b5a</v>
      </c>
      <c r="L666">
        <v>1</v>
      </c>
      <c r="M666">
        <v>53</v>
      </c>
      <c r="N666">
        <f t="shared" si="11"/>
        <v>1.8867924528301887</v>
      </c>
    </row>
    <row r="667" spans="1:14" x14ac:dyDescent="0.3">
      <c r="A667">
        <v>10063</v>
      </c>
      <c r="B667" t="str">
        <f>_xlfn.XLOOKUP(A667, Bookings!A:A, Bookings!B:B, "NONE")</f>
        <v>Kerala</v>
      </c>
      <c r="C667" s="14">
        <v>44986</v>
      </c>
      <c r="D667" t="str">
        <v>fcc640cb</v>
      </c>
      <c r="E667">
        <v>4</v>
      </c>
      <c r="F667">
        <v>83</v>
      </c>
      <c r="H667">
        <v>10186</v>
      </c>
      <c r="I667" t="str">
        <v>Karnataka</v>
      </c>
      <c r="J667" s="14">
        <v>44652</v>
      </c>
      <c r="K667" t="str">
        <v>9767fb4f</v>
      </c>
      <c r="L667">
        <v>0</v>
      </c>
      <c r="M667">
        <v>100</v>
      </c>
      <c r="N667">
        <f t="shared" si="11"/>
        <v>0</v>
      </c>
    </row>
    <row r="668" spans="1:14" x14ac:dyDescent="0.3">
      <c r="A668">
        <v>10063</v>
      </c>
      <c r="B668" t="str">
        <f>_xlfn.XLOOKUP(A668, Bookings!A:A, Bookings!B:B, "NONE")</f>
        <v>Kerala</v>
      </c>
      <c r="C668" s="14">
        <v>45505</v>
      </c>
      <c r="D668" t="str">
        <v>39c8c16a</v>
      </c>
      <c r="E668">
        <v>2</v>
      </c>
      <c r="F668">
        <v>79</v>
      </c>
      <c r="H668">
        <v>10187</v>
      </c>
      <c r="I668" t="str">
        <v>Kerala</v>
      </c>
      <c r="J668" s="14">
        <v>44743</v>
      </c>
      <c r="K668" t="str">
        <v>18f2ed16</v>
      </c>
      <c r="L668">
        <v>2</v>
      </c>
      <c r="M668">
        <v>20</v>
      </c>
      <c r="N668">
        <f t="shared" si="11"/>
        <v>10</v>
      </c>
    </row>
    <row r="669" spans="1:14" x14ac:dyDescent="0.3">
      <c r="A669">
        <v>10063</v>
      </c>
      <c r="B669" t="str">
        <f>_xlfn.XLOOKUP(A669, Bookings!A:A, Bookings!B:B, "NONE")</f>
        <v>Kerala</v>
      </c>
      <c r="C669" s="14">
        <v>45261</v>
      </c>
      <c r="D669" t="str">
        <v>3abe3a47</v>
      </c>
      <c r="E669">
        <v>1</v>
      </c>
      <c r="F669">
        <v>24</v>
      </c>
      <c r="H669">
        <v>10187</v>
      </c>
      <c r="I669" t="str">
        <v>Kerala</v>
      </c>
      <c r="J669" s="14">
        <v>44652</v>
      </c>
      <c r="K669" t="str">
        <v>420e1019</v>
      </c>
      <c r="L669">
        <v>0</v>
      </c>
      <c r="M669">
        <v>51</v>
      </c>
      <c r="N669">
        <f t="shared" si="11"/>
        <v>0</v>
      </c>
    </row>
    <row r="670" spans="1:14" x14ac:dyDescent="0.3">
      <c r="A670">
        <v>10063</v>
      </c>
      <c r="B670" t="str">
        <f>_xlfn.XLOOKUP(A670, Bookings!A:A, Bookings!B:B, "NONE")</f>
        <v>Kerala</v>
      </c>
      <c r="C670" s="14">
        <v>45474</v>
      </c>
      <c r="D670" t="str">
        <v>f1c74cb8</v>
      </c>
      <c r="E670">
        <v>2</v>
      </c>
      <c r="F670">
        <v>77</v>
      </c>
      <c r="H670">
        <v>10187</v>
      </c>
      <c r="I670" t="str">
        <v>Kerala</v>
      </c>
      <c r="J670" s="14">
        <v>44562</v>
      </c>
      <c r="K670" t="str">
        <v>b9f74c1c</v>
      </c>
      <c r="L670">
        <v>1</v>
      </c>
      <c r="M670">
        <v>47</v>
      </c>
      <c r="N670">
        <f t="shared" si="11"/>
        <v>2.1276595744680851</v>
      </c>
    </row>
    <row r="671" spans="1:14" x14ac:dyDescent="0.3">
      <c r="A671">
        <v>10064</v>
      </c>
      <c r="B671" t="str">
        <f>_xlfn.XLOOKUP(A671, Bookings!A:A, Bookings!B:B, "NONE")</f>
        <v>Andhra Pradesh</v>
      </c>
      <c r="C671" s="14">
        <v>44682</v>
      </c>
      <c r="D671" t="str">
        <v>0be1e40e</v>
      </c>
      <c r="E671">
        <v>2</v>
      </c>
      <c r="F671">
        <v>16</v>
      </c>
      <c r="H671">
        <v>10187</v>
      </c>
      <c r="I671" t="str">
        <v>Kerala</v>
      </c>
      <c r="J671" s="14">
        <v>44593</v>
      </c>
      <c r="K671" t="str">
        <v>872a4423</v>
      </c>
      <c r="L671">
        <v>0</v>
      </c>
      <c r="M671">
        <v>69</v>
      </c>
      <c r="N671">
        <f t="shared" si="11"/>
        <v>0</v>
      </c>
    </row>
    <row r="672" spans="1:14" x14ac:dyDescent="0.3">
      <c r="A672">
        <v>10064</v>
      </c>
      <c r="B672" t="str">
        <f>_xlfn.XLOOKUP(A672, Bookings!A:A, Bookings!B:B, "NONE")</f>
        <v>Andhra Pradesh</v>
      </c>
      <c r="C672" s="14">
        <v>45200</v>
      </c>
      <c r="D672" t="str">
        <v>74c9ff93</v>
      </c>
      <c r="E672">
        <v>1</v>
      </c>
      <c r="F672">
        <v>75</v>
      </c>
      <c r="H672">
        <v>10188</v>
      </c>
      <c r="I672" t="str">
        <v>Karnataka</v>
      </c>
      <c r="J672" s="14">
        <v>44593</v>
      </c>
      <c r="K672" t="str">
        <v>5c52d1ad</v>
      </c>
      <c r="L672">
        <v>1</v>
      </c>
      <c r="M672">
        <v>57</v>
      </c>
      <c r="N672">
        <f t="shared" si="11"/>
        <v>1.7543859649122806</v>
      </c>
    </row>
    <row r="673" spans="1:14" x14ac:dyDescent="0.3">
      <c r="A673">
        <v>10064</v>
      </c>
      <c r="B673" t="str">
        <f>_xlfn.XLOOKUP(A673, Bookings!A:A, Bookings!B:B, "NONE")</f>
        <v>Andhra Pradesh</v>
      </c>
      <c r="C673" s="14">
        <v>45474</v>
      </c>
      <c r="D673" t="str">
        <v>7fb18db3</v>
      </c>
      <c r="E673">
        <v>2</v>
      </c>
      <c r="F673">
        <v>47</v>
      </c>
      <c r="H673">
        <v>10188</v>
      </c>
      <c r="I673" t="str">
        <v>Karnataka</v>
      </c>
      <c r="J673" s="14">
        <v>44835</v>
      </c>
      <c r="K673" t="str">
        <v>0cbc4720</v>
      </c>
      <c r="L673">
        <v>4</v>
      </c>
      <c r="M673">
        <v>90</v>
      </c>
      <c r="N673">
        <f t="shared" si="11"/>
        <v>4.4444444444444446</v>
      </c>
    </row>
    <row r="674" spans="1:14" x14ac:dyDescent="0.3">
      <c r="A674">
        <v>10064</v>
      </c>
      <c r="B674" t="str">
        <f>_xlfn.XLOOKUP(A674, Bookings!A:A, Bookings!B:B, "NONE")</f>
        <v>Andhra Pradesh</v>
      </c>
      <c r="C674" s="14">
        <v>44866</v>
      </c>
      <c r="D674" t="str">
        <v>577b4107</v>
      </c>
      <c r="E674">
        <v>5</v>
      </c>
      <c r="F674">
        <v>82</v>
      </c>
      <c r="H674">
        <v>10188</v>
      </c>
      <c r="I674" t="str">
        <v>Karnataka</v>
      </c>
      <c r="J674" s="14">
        <v>44621</v>
      </c>
      <c r="K674" t="str">
        <v>fda707e0</v>
      </c>
      <c r="L674">
        <v>0</v>
      </c>
      <c r="M674">
        <v>26</v>
      </c>
      <c r="N674">
        <f t="shared" si="11"/>
        <v>0</v>
      </c>
    </row>
    <row r="675" spans="1:14" x14ac:dyDescent="0.3">
      <c r="A675">
        <v>10064</v>
      </c>
      <c r="B675" t="str">
        <f>_xlfn.XLOOKUP(A675, Bookings!A:A, Bookings!B:B, "NONE")</f>
        <v>Andhra Pradesh</v>
      </c>
      <c r="C675" s="14">
        <v>45047</v>
      </c>
      <c r="D675" t="str">
        <v>39c8c16a</v>
      </c>
      <c r="E675">
        <v>4</v>
      </c>
      <c r="F675">
        <v>83</v>
      </c>
      <c r="H675">
        <v>10189</v>
      </c>
      <c r="I675" t="str">
        <v>Kerala</v>
      </c>
      <c r="J675" s="14">
        <v>44835</v>
      </c>
      <c r="K675" t="str">
        <v>f72d44e6</v>
      </c>
      <c r="L675">
        <v>0</v>
      </c>
      <c r="M675">
        <v>30</v>
      </c>
      <c r="N675">
        <f t="shared" si="11"/>
        <v>0</v>
      </c>
    </row>
    <row r="676" spans="1:14" x14ac:dyDescent="0.3">
      <c r="A676">
        <v>10064</v>
      </c>
      <c r="B676" t="str">
        <f>_xlfn.XLOOKUP(A676, Bookings!A:A, Bookings!B:B, "NONE")</f>
        <v>Andhra Pradesh</v>
      </c>
      <c r="C676" s="14">
        <v>44652</v>
      </c>
      <c r="D676" t="str">
        <v>9544ce3b</v>
      </c>
      <c r="E676">
        <v>0</v>
      </c>
      <c r="F676">
        <v>72</v>
      </c>
      <c r="H676">
        <v>10189</v>
      </c>
      <c r="I676" t="str">
        <v>Kerala</v>
      </c>
      <c r="J676" s="14">
        <v>44774</v>
      </c>
      <c r="K676" t="str">
        <v>40fb817f</v>
      </c>
      <c r="L676">
        <v>0</v>
      </c>
      <c r="M676">
        <v>92</v>
      </c>
      <c r="N676">
        <f t="shared" si="11"/>
        <v>0</v>
      </c>
    </row>
    <row r="677" spans="1:14" x14ac:dyDescent="0.3">
      <c r="A677">
        <v>10064</v>
      </c>
      <c r="B677" t="str">
        <f>_xlfn.XLOOKUP(A677, Bookings!A:A, Bookings!B:B, "NONE")</f>
        <v>Andhra Pradesh</v>
      </c>
      <c r="C677" s="14">
        <v>44713</v>
      </c>
      <c r="D677" t="str">
        <v>e2949854</v>
      </c>
      <c r="E677">
        <v>0</v>
      </c>
      <c r="F677">
        <v>42</v>
      </c>
      <c r="H677">
        <v>10189</v>
      </c>
      <c r="I677" t="str">
        <v>Kerala</v>
      </c>
      <c r="J677" s="14">
        <v>44621</v>
      </c>
      <c r="K677" t="str">
        <v>92becfc7</v>
      </c>
      <c r="L677">
        <v>0</v>
      </c>
      <c r="M677">
        <v>74</v>
      </c>
      <c r="N677">
        <f t="shared" si="11"/>
        <v>0</v>
      </c>
    </row>
    <row r="678" spans="1:14" x14ac:dyDescent="0.3">
      <c r="A678">
        <v>10064</v>
      </c>
      <c r="B678" t="str">
        <f>_xlfn.XLOOKUP(A678, Bookings!A:A, Bookings!B:B, "NONE")</f>
        <v>Andhra Pradesh</v>
      </c>
      <c r="C678" s="14">
        <v>44805</v>
      </c>
      <c r="D678" t="str">
        <v>4cfd0dd8</v>
      </c>
      <c r="E678">
        <v>2</v>
      </c>
      <c r="F678">
        <v>24</v>
      </c>
      <c r="H678">
        <v>10189</v>
      </c>
      <c r="I678" t="str">
        <v>Kerala</v>
      </c>
      <c r="J678" s="14">
        <v>44866</v>
      </c>
      <c r="K678" t="str">
        <v>921da29a</v>
      </c>
      <c r="L678">
        <v>2</v>
      </c>
      <c r="M678">
        <v>35</v>
      </c>
      <c r="N678">
        <f t="shared" si="11"/>
        <v>5.7142857142857144</v>
      </c>
    </row>
    <row r="679" spans="1:14" x14ac:dyDescent="0.3">
      <c r="A679">
        <v>10064</v>
      </c>
      <c r="B679" t="str">
        <f>_xlfn.XLOOKUP(A679, Bookings!A:A, Bookings!B:B, "NONE")</f>
        <v>Andhra Pradesh</v>
      </c>
      <c r="C679" s="14">
        <v>44896</v>
      </c>
      <c r="D679" t="str">
        <v>5833d4f3</v>
      </c>
      <c r="E679">
        <v>2</v>
      </c>
      <c r="F679">
        <v>43</v>
      </c>
      <c r="H679">
        <v>10190</v>
      </c>
      <c r="I679" t="str">
        <v>Tamil Nadu</v>
      </c>
      <c r="J679" s="14">
        <v>44743</v>
      </c>
      <c r="K679" t="str">
        <v>c5000cc1</v>
      </c>
      <c r="L679">
        <v>2</v>
      </c>
      <c r="M679">
        <v>48</v>
      </c>
      <c r="N679">
        <f t="shared" si="11"/>
        <v>4.1666666666666661</v>
      </c>
    </row>
    <row r="680" spans="1:14" x14ac:dyDescent="0.3">
      <c r="A680">
        <v>10065</v>
      </c>
      <c r="B680" t="str">
        <f>_xlfn.XLOOKUP(A680, Bookings!A:A, Bookings!B:B, "NONE")</f>
        <v>Kerala</v>
      </c>
      <c r="C680" s="14">
        <v>44835</v>
      </c>
      <c r="D680" t="str">
        <v>9452bf77</v>
      </c>
      <c r="E680">
        <v>3</v>
      </c>
      <c r="F680">
        <v>94</v>
      </c>
      <c r="H680">
        <v>10190</v>
      </c>
      <c r="I680" t="str">
        <v>Tamil Nadu</v>
      </c>
      <c r="J680" s="14">
        <v>44562</v>
      </c>
      <c r="K680" t="str">
        <v>10101146</v>
      </c>
      <c r="L680">
        <v>1</v>
      </c>
      <c r="M680">
        <v>73</v>
      </c>
      <c r="N680">
        <f t="shared" si="11"/>
        <v>1.3698630136986301</v>
      </c>
    </row>
    <row r="681" spans="1:14" x14ac:dyDescent="0.3">
      <c r="A681">
        <v>10065</v>
      </c>
      <c r="B681" t="str">
        <f>_xlfn.XLOOKUP(A681, Bookings!A:A, Bookings!B:B, "NONE")</f>
        <v>Kerala</v>
      </c>
      <c r="C681" s="14">
        <v>45413</v>
      </c>
      <c r="D681" t="str">
        <v>f82d44ce</v>
      </c>
      <c r="E681">
        <v>2</v>
      </c>
      <c r="F681">
        <v>54</v>
      </c>
      <c r="H681">
        <v>10191</v>
      </c>
      <c r="I681" t="str">
        <v>Tamil Nadu</v>
      </c>
      <c r="J681" s="14">
        <v>44652</v>
      </c>
      <c r="K681" t="str">
        <v>6148f50b</v>
      </c>
      <c r="L681">
        <v>0</v>
      </c>
      <c r="M681">
        <v>66</v>
      </c>
      <c r="N681">
        <f t="shared" si="11"/>
        <v>0</v>
      </c>
    </row>
    <row r="682" spans="1:14" x14ac:dyDescent="0.3">
      <c r="A682">
        <v>10065</v>
      </c>
      <c r="B682" t="str">
        <f>_xlfn.XLOOKUP(A682, Bookings!A:A, Bookings!B:B, "NONE")</f>
        <v>Kerala</v>
      </c>
      <c r="C682" s="14">
        <v>44652</v>
      </c>
      <c r="D682" t="str">
        <v>420e1019</v>
      </c>
      <c r="E682">
        <v>0</v>
      </c>
      <c r="F682">
        <v>69</v>
      </c>
      <c r="H682">
        <v>10191</v>
      </c>
      <c r="I682" t="str">
        <v>Tamil Nadu</v>
      </c>
      <c r="J682" s="14">
        <v>44835</v>
      </c>
      <c r="K682" t="str">
        <v>92becfc7</v>
      </c>
      <c r="L682">
        <v>1</v>
      </c>
      <c r="M682">
        <v>91</v>
      </c>
      <c r="N682">
        <f t="shared" si="11"/>
        <v>1.098901098901099</v>
      </c>
    </row>
    <row r="683" spans="1:14" x14ac:dyDescent="0.3">
      <c r="A683">
        <v>10065</v>
      </c>
      <c r="B683" t="str">
        <f>_xlfn.XLOOKUP(A683, Bookings!A:A, Bookings!B:B, "NONE")</f>
        <v>Kerala</v>
      </c>
      <c r="C683" s="14">
        <v>45323</v>
      </c>
      <c r="D683" t="str">
        <v>7495495f</v>
      </c>
      <c r="E683">
        <v>3</v>
      </c>
      <c r="F683">
        <v>58</v>
      </c>
      <c r="H683">
        <v>10191</v>
      </c>
      <c r="I683" t="str">
        <v>Tamil Nadu</v>
      </c>
      <c r="J683" s="14">
        <v>44593</v>
      </c>
      <c r="K683" t="str">
        <v>607da286</v>
      </c>
      <c r="L683">
        <v>0</v>
      </c>
      <c r="M683">
        <v>21</v>
      </c>
      <c r="N683">
        <f t="shared" si="11"/>
        <v>0</v>
      </c>
    </row>
    <row r="684" spans="1:14" x14ac:dyDescent="0.3">
      <c r="A684">
        <v>10065</v>
      </c>
      <c r="B684" t="str">
        <f>_xlfn.XLOOKUP(A684, Bookings!A:A, Bookings!B:B, "NONE")</f>
        <v>Kerala</v>
      </c>
      <c r="C684" s="14">
        <v>45292</v>
      </c>
      <c r="D684" t="str">
        <v>fd1ad95a</v>
      </c>
      <c r="E684">
        <v>1</v>
      </c>
      <c r="F684">
        <v>11</v>
      </c>
      <c r="H684">
        <v>10191</v>
      </c>
      <c r="I684" t="str">
        <v>Tamil Nadu</v>
      </c>
      <c r="J684" s="14">
        <v>44835</v>
      </c>
      <c r="K684" t="str">
        <v>0cbc4720</v>
      </c>
      <c r="L684">
        <v>1</v>
      </c>
      <c r="M684">
        <v>13</v>
      </c>
      <c r="N684">
        <f t="shared" si="11"/>
        <v>7.6923076923076925</v>
      </c>
    </row>
    <row r="685" spans="1:14" x14ac:dyDescent="0.3">
      <c r="A685">
        <v>10065</v>
      </c>
      <c r="B685" t="str">
        <f>_xlfn.XLOOKUP(A685, Bookings!A:A, Bookings!B:B, "NONE")</f>
        <v>Kerala</v>
      </c>
      <c r="C685" s="14">
        <v>45108</v>
      </c>
      <c r="D685" t="str">
        <v>7fb18db3</v>
      </c>
      <c r="E685">
        <v>2</v>
      </c>
      <c r="F685">
        <v>97</v>
      </c>
      <c r="H685">
        <v>10191</v>
      </c>
      <c r="I685" t="str">
        <v>Tamil Nadu</v>
      </c>
      <c r="J685" s="14">
        <v>44621</v>
      </c>
      <c r="K685" t="str">
        <v>fda707e0</v>
      </c>
      <c r="L685">
        <v>3</v>
      </c>
      <c r="M685">
        <v>32</v>
      </c>
      <c r="N685">
        <f t="shared" si="11"/>
        <v>9.375</v>
      </c>
    </row>
    <row r="686" spans="1:14" x14ac:dyDescent="0.3">
      <c r="A686">
        <v>10065</v>
      </c>
      <c r="B686" t="str">
        <f>_xlfn.XLOOKUP(A686, Bookings!A:A, Bookings!B:B, "NONE")</f>
        <v>Kerala</v>
      </c>
      <c r="C686" s="14">
        <v>44621</v>
      </c>
      <c r="D686" t="str">
        <v>ae026103</v>
      </c>
      <c r="E686">
        <v>5</v>
      </c>
      <c r="F686">
        <v>65</v>
      </c>
      <c r="H686">
        <v>10192</v>
      </c>
      <c r="I686" t="str">
        <v>Andhra Pradesh</v>
      </c>
      <c r="J686" s="14">
        <v>44621</v>
      </c>
      <c r="K686" t="str">
        <v>2f9c6d63</v>
      </c>
      <c r="L686">
        <v>4</v>
      </c>
      <c r="M686">
        <v>39</v>
      </c>
      <c r="N686">
        <f t="shared" si="11"/>
        <v>10.256410256410255</v>
      </c>
    </row>
    <row r="687" spans="1:14" x14ac:dyDescent="0.3">
      <c r="A687">
        <v>10065</v>
      </c>
      <c r="B687" t="str">
        <f>_xlfn.XLOOKUP(A687, Bookings!A:A, Bookings!B:B, "NONE")</f>
        <v>Kerala</v>
      </c>
      <c r="C687" s="14">
        <v>45078</v>
      </c>
      <c r="D687" t="str">
        <v>fda707e0</v>
      </c>
      <c r="E687">
        <v>2</v>
      </c>
      <c r="F687">
        <v>42</v>
      </c>
      <c r="H687">
        <v>10192</v>
      </c>
      <c r="I687" t="str">
        <v>Andhra Pradesh</v>
      </c>
      <c r="J687" s="14">
        <v>44652</v>
      </c>
      <c r="K687" t="str">
        <v>53dcee70</v>
      </c>
      <c r="L687">
        <v>0</v>
      </c>
      <c r="M687">
        <v>68</v>
      </c>
      <c r="N687">
        <f t="shared" si="11"/>
        <v>0</v>
      </c>
    </row>
    <row r="688" spans="1:14" x14ac:dyDescent="0.3">
      <c r="A688">
        <v>10066</v>
      </c>
      <c r="B688" t="str">
        <f>_xlfn.XLOOKUP(A688, Bookings!A:A, Bookings!B:B, "NONE")</f>
        <v>Andhra Pradesh</v>
      </c>
      <c r="C688" s="14">
        <v>45627</v>
      </c>
      <c r="D688" t="str">
        <v>3abe3a47</v>
      </c>
      <c r="E688">
        <v>0</v>
      </c>
      <c r="F688">
        <v>62</v>
      </c>
      <c r="H688">
        <v>10193</v>
      </c>
      <c r="I688" t="str">
        <v>Tamil Nadu</v>
      </c>
      <c r="J688" s="14">
        <v>44835</v>
      </c>
      <c r="K688" t="str">
        <v>ae026103</v>
      </c>
      <c r="L688">
        <v>3</v>
      </c>
      <c r="M688">
        <v>65</v>
      </c>
      <c r="N688">
        <f t="shared" si="11"/>
        <v>4.6153846153846159</v>
      </c>
    </row>
    <row r="689" spans="1:14" x14ac:dyDescent="0.3">
      <c r="A689">
        <v>10066</v>
      </c>
      <c r="B689" t="str">
        <f>_xlfn.XLOOKUP(A689, Bookings!A:A, Bookings!B:B, "NONE")</f>
        <v>Andhra Pradesh</v>
      </c>
      <c r="C689" s="14">
        <v>44743</v>
      </c>
      <c r="D689" t="str">
        <v>7bc7f2c7</v>
      </c>
      <c r="E689">
        <v>1</v>
      </c>
      <c r="F689">
        <v>38</v>
      </c>
      <c r="H689">
        <v>10193</v>
      </c>
      <c r="I689" t="str">
        <v>Tamil Nadu</v>
      </c>
      <c r="J689" s="14">
        <v>44713</v>
      </c>
      <c r="K689" t="str">
        <v>6148f50b</v>
      </c>
      <c r="L689">
        <v>1</v>
      </c>
      <c r="M689">
        <v>92</v>
      </c>
      <c r="N689">
        <f t="shared" si="11"/>
        <v>1.0869565217391304</v>
      </c>
    </row>
    <row r="690" spans="1:14" x14ac:dyDescent="0.3">
      <c r="A690">
        <v>10066</v>
      </c>
      <c r="B690" t="str">
        <f>_xlfn.XLOOKUP(A690, Bookings!A:A, Bookings!B:B, "NONE")</f>
        <v>Andhra Pradesh</v>
      </c>
      <c r="C690" s="14">
        <v>45108</v>
      </c>
      <c r="D690" t="str">
        <v>0be1e40e</v>
      </c>
      <c r="E690">
        <v>0</v>
      </c>
      <c r="F690">
        <v>89</v>
      </c>
      <c r="H690">
        <v>10193</v>
      </c>
      <c r="I690" t="str">
        <v>Tamil Nadu</v>
      </c>
      <c r="J690" s="14">
        <v>44866</v>
      </c>
      <c r="K690" t="str">
        <v>fcc640cb</v>
      </c>
      <c r="L690">
        <v>2</v>
      </c>
      <c r="M690">
        <v>20</v>
      </c>
      <c r="N690">
        <f t="shared" si="11"/>
        <v>10</v>
      </c>
    </row>
    <row r="691" spans="1:14" x14ac:dyDescent="0.3">
      <c r="A691">
        <v>10066</v>
      </c>
      <c r="B691" t="str">
        <f>_xlfn.XLOOKUP(A691, Bookings!A:A, Bookings!B:B, "NONE")</f>
        <v>Andhra Pradesh</v>
      </c>
      <c r="C691" s="14">
        <v>44713</v>
      </c>
      <c r="D691" t="str">
        <v>566c44a8</v>
      </c>
      <c r="E691">
        <v>5</v>
      </c>
      <c r="F691">
        <v>86</v>
      </c>
      <c r="H691">
        <v>10193</v>
      </c>
      <c r="I691" t="str">
        <v>Tamil Nadu</v>
      </c>
      <c r="J691" s="14">
        <v>44743</v>
      </c>
      <c r="K691" t="str">
        <v>34ac25b9</v>
      </c>
      <c r="L691">
        <v>1</v>
      </c>
      <c r="M691">
        <v>97</v>
      </c>
      <c r="N691">
        <f t="shared" si="11"/>
        <v>1.0309278350515463</v>
      </c>
    </row>
    <row r="692" spans="1:14" x14ac:dyDescent="0.3">
      <c r="A692">
        <v>10066</v>
      </c>
      <c r="B692" t="str">
        <f>_xlfn.XLOOKUP(A692, Bookings!A:A, Bookings!B:B, "NONE")</f>
        <v>Andhra Pradesh</v>
      </c>
      <c r="C692" s="14">
        <v>44774</v>
      </c>
      <c r="D692" t="str">
        <v>cc777b0c</v>
      </c>
      <c r="E692">
        <v>0</v>
      </c>
      <c r="F692">
        <v>94</v>
      </c>
      <c r="H692">
        <v>10193</v>
      </c>
      <c r="I692" t="str">
        <v>Tamil Nadu</v>
      </c>
      <c r="J692" s="14">
        <v>44743</v>
      </c>
      <c r="K692" t="str">
        <v>e9c2f251</v>
      </c>
      <c r="L692">
        <v>1</v>
      </c>
      <c r="M692">
        <v>10</v>
      </c>
      <c r="N692">
        <f t="shared" si="11"/>
        <v>10</v>
      </c>
    </row>
    <row r="693" spans="1:14" x14ac:dyDescent="0.3">
      <c r="A693">
        <v>10066</v>
      </c>
      <c r="B693" t="str">
        <f>_xlfn.XLOOKUP(A693, Bookings!A:A, Bookings!B:B, "NONE")</f>
        <v>Andhra Pradesh</v>
      </c>
      <c r="C693" s="14">
        <v>44896</v>
      </c>
      <c r="D693" t="str">
        <v>75fa1246</v>
      </c>
      <c r="E693">
        <v>1</v>
      </c>
      <c r="F693">
        <v>69</v>
      </c>
      <c r="H693">
        <v>10193</v>
      </c>
      <c r="I693" t="str">
        <v>Tamil Nadu</v>
      </c>
      <c r="J693" s="14">
        <v>44743</v>
      </c>
      <c r="K693" t="str">
        <v>2fa395f5</v>
      </c>
      <c r="L693">
        <v>0</v>
      </c>
      <c r="M693">
        <v>47</v>
      </c>
      <c r="N693">
        <f t="shared" si="11"/>
        <v>0</v>
      </c>
    </row>
    <row r="694" spans="1:14" x14ac:dyDescent="0.3">
      <c r="A694">
        <v>10066</v>
      </c>
      <c r="B694" t="str">
        <f>_xlfn.XLOOKUP(A694, Bookings!A:A, Bookings!B:B, "NONE")</f>
        <v>Andhra Pradesh</v>
      </c>
      <c r="C694" s="14">
        <v>44682</v>
      </c>
      <c r="D694" t="str">
        <v>40fb817f</v>
      </c>
      <c r="E694">
        <v>3</v>
      </c>
      <c r="F694">
        <v>42</v>
      </c>
      <c r="H694">
        <v>10194</v>
      </c>
      <c r="I694" t="str">
        <v>Andhra Pradesh</v>
      </c>
      <c r="J694" s="14">
        <v>44621</v>
      </c>
      <c r="K694" t="str">
        <v>b72e97f6</v>
      </c>
      <c r="L694">
        <v>1</v>
      </c>
      <c r="M694">
        <v>54</v>
      </c>
      <c r="N694">
        <f t="shared" si="11"/>
        <v>1.8518518518518516</v>
      </c>
    </row>
    <row r="695" spans="1:14" x14ac:dyDescent="0.3">
      <c r="A695">
        <v>10066</v>
      </c>
      <c r="B695" t="str">
        <f>_xlfn.XLOOKUP(A695, Bookings!A:A, Bookings!B:B, "NONE")</f>
        <v>Andhra Pradesh</v>
      </c>
      <c r="C695" s="14">
        <v>44866</v>
      </c>
      <c r="D695" t="str">
        <v>8ce0be18</v>
      </c>
      <c r="E695">
        <v>0</v>
      </c>
      <c r="F695">
        <v>59</v>
      </c>
      <c r="H695">
        <v>10194</v>
      </c>
      <c r="I695" t="str">
        <v>Andhra Pradesh</v>
      </c>
      <c r="J695" s="14">
        <v>44593</v>
      </c>
      <c r="K695" t="str">
        <v>35e41ff6</v>
      </c>
      <c r="L695">
        <v>3</v>
      </c>
      <c r="M695">
        <v>64</v>
      </c>
      <c r="N695">
        <f t="shared" si="11"/>
        <v>4.6875</v>
      </c>
    </row>
    <row r="696" spans="1:14" x14ac:dyDescent="0.3">
      <c r="A696">
        <v>10066</v>
      </c>
      <c r="B696" t="str">
        <f>_xlfn.XLOOKUP(A696, Bookings!A:A, Bookings!B:B, "NONE")</f>
        <v>Andhra Pradesh</v>
      </c>
      <c r="C696" s="14">
        <v>45200</v>
      </c>
      <c r="D696" t="str">
        <v>e0abb092</v>
      </c>
      <c r="E696">
        <v>2</v>
      </c>
      <c r="F696">
        <v>66</v>
      </c>
      <c r="H696">
        <v>10195</v>
      </c>
      <c r="I696" t="str">
        <v>Tamil Nadu</v>
      </c>
      <c r="J696" s="14">
        <v>44743</v>
      </c>
      <c r="K696" t="str">
        <v>e2949854</v>
      </c>
      <c r="L696">
        <v>2</v>
      </c>
      <c r="M696">
        <v>87</v>
      </c>
      <c r="N696">
        <f t="shared" si="11"/>
        <v>2.2988505747126435</v>
      </c>
    </row>
    <row r="697" spans="1:14" x14ac:dyDescent="0.3">
      <c r="A697">
        <v>10066</v>
      </c>
      <c r="B697" t="str">
        <f>_xlfn.XLOOKUP(A697, Bookings!A:A, Bookings!B:B, "NONE")</f>
        <v>Andhra Pradesh</v>
      </c>
      <c r="C697" s="14">
        <v>44682</v>
      </c>
      <c r="D697" t="str">
        <v>2888a95e</v>
      </c>
      <c r="E697">
        <v>2</v>
      </c>
      <c r="F697">
        <v>32</v>
      </c>
      <c r="H697">
        <v>10195</v>
      </c>
      <c r="I697" t="str">
        <v>Tamil Nadu</v>
      </c>
      <c r="J697" s="14">
        <v>44805</v>
      </c>
      <c r="K697" t="str">
        <v>39c8c16a</v>
      </c>
      <c r="L697">
        <v>3</v>
      </c>
      <c r="M697">
        <v>74</v>
      </c>
      <c r="N697">
        <f t="shared" si="11"/>
        <v>4.0540540540540544</v>
      </c>
    </row>
    <row r="698" spans="1:14" x14ac:dyDescent="0.3">
      <c r="A698">
        <v>10066</v>
      </c>
      <c r="B698" t="str">
        <f>_xlfn.XLOOKUP(A698, Bookings!A:A, Bookings!B:B, "NONE")</f>
        <v>Andhra Pradesh</v>
      </c>
      <c r="C698" s="14">
        <v>45505</v>
      </c>
      <c r="D698" t="str">
        <v>74c9ff93</v>
      </c>
      <c r="E698">
        <v>2</v>
      </c>
      <c r="F698">
        <v>37</v>
      </c>
      <c r="H698">
        <v>10195</v>
      </c>
      <c r="I698" t="str">
        <v>Tamil Nadu</v>
      </c>
      <c r="J698" s="14">
        <v>44896</v>
      </c>
      <c r="K698" t="str">
        <v>7fb18db3</v>
      </c>
      <c r="L698">
        <v>3</v>
      </c>
      <c r="M698">
        <v>42</v>
      </c>
      <c r="N698">
        <f t="shared" si="11"/>
        <v>7.1428571428571423</v>
      </c>
    </row>
    <row r="699" spans="1:14" x14ac:dyDescent="0.3">
      <c r="A699">
        <v>10066</v>
      </c>
      <c r="B699" t="str">
        <f>_xlfn.XLOOKUP(A699, Bookings!A:A, Bookings!B:B, "NONE")</f>
        <v>Andhra Pradesh</v>
      </c>
      <c r="C699" s="14">
        <v>44743</v>
      </c>
      <c r="D699" t="str">
        <v>fd1ad95a</v>
      </c>
      <c r="E699">
        <v>0</v>
      </c>
      <c r="F699">
        <v>19</v>
      </c>
      <c r="H699">
        <v>10195</v>
      </c>
      <c r="I699" t="str">
        <v>Tamil Nadu</v>
      </c>
      <c r="J699" s="14">
        <v>44774</v>
      </c>
      <c r="K699" t="str">
        <v>9544ce3b</v>
      </c>
      <c r="L699">
        <v>1</v>
      </c>
      <c r="M699">
        <v>47</v>
      </c>
      <c r="N699">
        <f t="shared" si="11"/>
        <v>2.1276595744680851</v>
      </c>
    </row>
    <row r="700" spans="1:14" x14ac:dyDescent="0.3">
      <c r="A700">
        <v>10066</v>
      </c>
      <c r="B700" t="str">
        <f>_xlfn.XLOOKUP(A700, Bookings!A:A, Bookings!B:B, "NONE")</f>
        <v>Andhra Pradesh</v>
      </c>
      <c r="C700" s="14">
        <v>44682</v>
      </c>
      <c r="D700" t="str">
        <v>b9f74c1c</v>
      </c>
      <c r="E700">
        <v>0</v>
      </c>
      <c r="F700">
        <v>29</v>
      </c>
      <c r="H700">
        <v>10196</v>
      </c>
      <c r="I700" t="str">
        <v>Kerala</v>
      </c>
      <c r="J700" s="14">
        <v>44835</v>
      </c>
      <c r="K700" t="str">
        <v>e24dee1d</v>
      </c>
      <c r="L700">
        <v>1</v>
      </c>
      <c r="M700">
        <v>41</v>
      </c>
      <c r="N700">
        <f t="shared" si="11"/>
        <v>2.4390243902439024</v>
      </c>
    </row>
    <row r="701" spans="1:14" x14ac:dyDescent="0.3">
      <c r="A701">
        <v>10066</v>
      </c>
      <c r="B701" t="str">
        <f>_xlfn.XLOOKUP(A701, Bookings!A:A, Bookings!B:B, "NONE")</f>
        <v>Andhra Pradesh</v>
      </c>
      <c r="C701" s="14">
        <v>44562</v>
      </c>
      <c r="D701" t="str">
        <v>f82d44ce</v>
      </c>
      <c r="E701">
        <v>2</v>
      </c>
      <c r="F701">
        <v>99</v>
      </c>
      <c r="H701">
        <v>10196</v>
      </c>
      <c r="I701" t="str">
        <v>Kerala</v>
      </c>
      <c r="J701" s="14">
        <v>44562</v>
      </c>
      <c r="K701" t="str">
        <v>2fa395f5</v>
      </c>
      <c r="L701">
        <v>1</v>
      </c>
      <c r="M701">
        <v>48</v>
      </c>
      <c r="N701">
        <f t="shared" si="11"/>
        <v>2.083333333333333</v>
      </c>
    </row>
    <row r="702" spans="1:14" x14ac:dyDescent="0.3">
      <c r="A702">
        <v>10066</v>
      </c>
      <c r="B702" t="str">
        <f>_xlfn.XLOOKUP(A702, Bookings!A:A, Bookings!B:B, "NONE")</f>
        <v>Andhra Pradesh</v>
      </c>
      <c r="C702" s="14">
        <v>45200</v>
      </c>
      <c r="D702" t="str">
        <v>9c8c4c67</v>
      </c>
      <c r="E702">
        <v>0</v>
      </c>
      <c r="F702">
        <v>71</v>
      </c>
      <c r="H702">
        <v>10196</v>
      </c>
      <c r="I702" t="str">
        <v>Kerala</v>
      </c>
      <c r="J702" s="14">
        <v>44896</v>
      </c>
      <c r="K702" t="str">
        <v>fda707e0</v>
      </c>
      <c r="L702">
        <v>3</v>
      </c>
      <c r="M702">
        <v>66</v>
      </c>
      <c r="N702">
        <f t="shared" si="11"/>
        <v>4.5454545454545459</v>
      </c>
    </row>
    <row r="703" spans="1:14" x14ac:dyDescent="0.3">
      <c r="A703">
        <v>10067</v>
      </c>
      <c r="B703" t="str">
        <f>_xlfn.XLOOKUP(A703, Bookings!A:A, Bookings!B:B, "NONE")</f>
        <v>Andhra Pradesh</v>
      </c>
      <c r="C703" s="14">
        <v>45597</v>
      </c>
      <c r="D703" t="str">
        <v>4130ea10</v>
      </c>
      <c r="E703">
        <v>2</v>
      </c>
      <c r="F703">
        <v>17</v>
      </c>
      <c r="H703">
        <v>10196</v>
      </c>
      <c r="I703" t="str">
        <v>Kerala</v>
      </c>
      <c r="J703" s="14">
        <v>44774</v>
      </c>
      <c r="K703" t="str">
        <v>8ab4abc6</v>
      </c>
      <c r="L703">
        <v>0</v>
      </c>
      <c r="M703">
        <v>87</v>
      </c>
      <c r="N703">
        <f t="shared" si="11"/>
        <v>0</v>
      </c>
    </row>
    <row r="704" spans="1:14" x14ac:dyDescent="0.3">
      <c r="A704">
        <v>10067</v>
      </c>
      <c r="B704" t="str">
        <f>_xlfn.XLOOKUP(A704, Bookings!A:A, Bookings!B:B, "NONE")</f>
        <v>Andhra Pradesh</v>
      </c>
      <c r="C704" s="14">
        <v>44713</v>
      </c>
      <c r="D704" t="str">
        <v>8ce0be18</v>
      </c>
      <c r="E704">
        <v>2</v>
      </c>
      <c r="F704">
        <v>68</v>
      </c>
      <c r="H704">
        <v>10196</v>
      </c>
      <c r="I704" t="str">
        <v>Kerala</v>
      </c>
      <c r="J704" s="14">
        <v>44593</v>
      </c>
      <c r="K704" t="str">
        <v>5b93d799</v>
      </c>
      <c r="L704">
        <v>2</v>
      </c>
      <c r="M704">
        <v>65</v>
      </c>
      <c r="N704">
        <f t="shared" si="11"/>
        <v>3.0769230769230771</v>
      </c>
    </row>
    <row r="705" spans="1:14" x14ac:dyDescent="0.3">
      <c r="A705">
        <v>10067</v>
      </c>
      <c r="B705" t="str">
        <f>_xlfn.XLOOKUP(A705, Bookings!A:A, Bookings!B:B, "NONE")</f>
        <v>Andhra Pradesh</v>
      </c>
      <c r="C705" s="14">
        <v>45108</v>
      </c>
      <c r="D705" t="str">
        <v>19351768</v>
      </c>
      <c r="E705">
        <v>2</v>
      </c>
      <c r="F705">
        <v>59</v>
      </c>
      <c r="H705">
        <v>10196</v>
      </c>
      <c r="I705" t="str">
        <v>Kerala</v>
      </c>
      <c r="J705" s="14">
        <v>44593</v>
      </c>
      <c r="K705" t="str">
        <v>f6d69d19</v>
      </c>
      <c r="L705">
        <v>0</v>
      </c>
      <c r="M705">
        <v>70</v>
      </c>
      <c r="N705">
        <f t="shared" si="11"/>
        <v>0</v>
      </c>
    </row>
    <row r="706" spans="1:14" x14ac:dyDescent="0.3">
      <c r="A706">
        <v>10067</v>
      </c>
      <c r="B706" t="str">
        <f>_xlfn.XLOOKUP(A706, Bookings!A:A, Bookings!B:B, "NONE")</f>
        <v>Andhra Pradesh</v>
      </c>
      <c r="C706" s="14">
        <v>44927</v>
      </c>
      <c r="D706" t="str">
        <v>53dcee70</v>
      </c>
      <c r="E706">
        <v>0</v>
      </c>
      <c r="F706">
        <v>72</v>
      </c>
      <c r="H706">
        <v>10196</v>
      </c>
      <c r="I706" t="str">
        <v>Kerala</v>
      </c>
      <c r="J706" s="14">
        <v>44621</v>
      </c>
      <c r="K706" t="str">
        <v>b72e97f6</v>
      </c>
      <c r="L706">
        <v>4</v>
      </c>
      <c r="M706">
        <v>18</v>
      </c>
      <c r="N706">
        <f t="shared" si="11"/>
        <v>22.222222222222221</v>
      </c>
    </row>
    <row r="707" spans="1:14" x14ac:dyDescent="0.3">
      <c r="A707">
        <v>10067</v>
      </c>
      <c r="B707" t="str">
        <f>_xlfn.XLOOKUP(A707, Bookings!A:A, Bookings!B:B, "NONE")</f>
        <v>Andhra Pradesh</v>
      </c>
      <c r="C707" s="14">
        <v>44713</v>
      </c>
      <c r="D707" t="str">
        <v>9767fb4f</v>
      </c>
      <c r="E707">
        <v>0</v>
      </c>
      <c r="F707">
        <v>34</v>
      </c>
      <c r="H707">
        <v>10197</v>
      </c>
      <c r="I707" t="str">
        <v>Kerala</v>
      </c>
      <c r="J707" s="14">
        <v>44713</v>
      </c>
      <c r="K707" t="str">
        <v>af4e0c6c</v>
      </c>
      <c r="L707">
        <v>1</v>
      </c>
      <c r="M707">
        <v>81</v>
      </c>
      <c r="N707">
        <f t="shared" ref="N707:N770" si="12">(L707/M707)*100</f>
        <v>1.2345679012345678</v>
      </c>
    </row>
    <row r="708" spans="1:14" x14ac:dyDescent="0.3">
      <c r="A708">
        <v>10067</v>
      </c>
      <c r="B708" t="str">
        <f>_xlfn.XLOOKUP(A708, Bookings!A:A, Bookings!B:B, "NONE")</f>
        <v>Andhra Pradesh</v>
      </c>
      <c r="C708" s="14">
        <v>44593</v>
      </c>
      <c r="D708" t="str">
        <v>ed012678</v>
      </c>
      <c r="E708">
        <v>3</v>
      </c>
      <c r="F708">
        <v>79</v>
      </c>
      <c r="H708">
        <v>10197</v>
      </c>
      <c r="I708" t="str">
        <v>Kerala</v>
      </c>
      <c r="J708" s="14">
        <v>44805</v>
      </c>
      <c r="K708" t="str">
        <v>e2949854</v>
      </c>
      <c r="L708">
        <v>1</v>
      </c>
      <c r="M708">
        <v>75</v>
      </c>
      <c r="N708">
        <f t="shared" si="12"/>
        <v>1.3333333333333335</v>
      </c>
    </row>
    <row r="709" spans="1:14" x14ac:dyDescent="0.3">
      <c r="A709">
        <v>10067</v>
      </c>
      <c r="B709" t="str">
        <f>_xlfn.XLOOKUP(A709, Bookings!A:A, Bookings!B:B, "NONE")</f>
        <v>Andhra Pradesh</v>
      </c>
      <c r="C709" s="14">
        <v>45139</v>
      </c>
      <c r="D709" t="str">
        <v>c741736d</v>
      </c>
      <c r="E709">
        <v>3</v>
      </c>
      <c r="F709">
        <v>14</v>
      </c>
      <c r="H709">
        <v>10197</v>
      </c>
      <c r="I709" t="str">
        <v>Kerala</v>
      </c>
      <c r="J709" s="14">
        <v>44562</v>
      </c>
      <c r="K709" t="str">
        <v>4130ea10</v>
      </c>
      <c r="L709">
        <v>5</v>
      </c>
      <c r="M709">
        <v>84</v>
      </c>
      <c r="N709">
        <f t="shared" si="12"/>
        <v>5.9523809523809517</v>
      </c>
    </row>
    <row r="710" spans="1:14" x14ac:dyDescent="0.3">
      <c r="A710">
        <v>10067</v>
      </c>
      <c r="B710" t="str">
        <f>_xlfn.XLOOKUP(A710, Bookings!A:A, Bookings!B:B, "NONE")</f>
        <v>Andhra Pradesh</v>
      </c>
      <c r="C710" s="14">
        <v>45200</v>
      </c>
      <c r="D710" t="str">
        <v>618d5c47</v>
      </c>
      <c r="E710">
        <v>0</v>
      </c>
      <c r="F710">
        <v>25</v>
      </c>
      <c r="H710">
        <v>10198</v>
      </c>
      <c r="I710" t="str">
        <v>Karnataka</v>
      </c>
      <c r="J710" s="14">
        <v>44835</v>
      </c>
      <c r="K710" t="str">
        <v>2e190b5a</v>
      </c>
      <c r="L710">
        <v>4</v>
      </c>
      <c r="M710">
        <v>82</v>
      </c>
      <c r="N710">
        <f t="shared" si="12"/>
        <v>4.8780487804878048</v>
      </c>
    </row>
    <row r="711" spans="1:14" x14ac:dyDescent="0.3">
      <c r="A711">
        <v>10067</v>
      </c>
      <c r="B711" t="str">
        <f>_xlfn.XLOOKUP(A711, Bookings!A:A, Bookings!B:B, "NONE")</f>
        <v>Andhra Pradesh</v>
      </c>
      <c r="C711" s="14">
        <v>44958</v>
      </c>
      <c r="D711" t="str">
        <v>b9f74c1c</v>
      </c>
      <c r="E711">
        <v>4</v>
      </c>
      <c r="F711">
        <v>84</v>
      </c>
      <c r="H711">
        <v>10198</v>
      </c>
      <c r="I711" t="str">
        <v>Karnataka</v>
      </c>
      <c r="J711" s="14">
        <v>44866</v>
      </c>
      <c r="K711" t="str">
        <v>1b7fe76a</v>
      </c>
      <c r="L711">
        <v>2</v>
      </c>
      <c r="M711">
        <v>43</v>
      </c>
      <c r="N711">
        <f t="shared" si="12"/>
        <v>4.6511627906976747</v>
      </c>
    </row>
    <row r="712" spans="1:14" x14ac:dyDescent="0.3">
      <c r="A712">
        <v>10067</v>
      </c>
      <c r="B712" t="str">
        <f>_xlfn.XLOOKUP(A712, Bookings!A:A, Bookings!B:B, "NONE")</f>
        <v>Andhra Pradesh</v>
      </c>
      <c r="C712" s="14">
        <v>44986</v>
      </c>
      <c r="D712" t="str">
        <v>b49e8b74</v>
      </c>
      <c r="E712">
        <v>0</v>
      </c>
      <c r="F712">
        <v>93</v>
      </c>
      <c r="H712">
        <v>10198</v>
      </c>
      <c r="I712" t="str">
        <v>Karnataka</v>
      </c>
      <c r="J712" s="14">
        <v>44593</v>
      </c>
      <c r="K712" t="str">
        <v>9544ce3b</v>
      </c>
      <c r="L712">
        <v>3</v>
      </c>
      <c r="M712">
        <v>87</v>
      </c>
      <c r="N712">
        <f t="shared" si="12"/>
        <v>3.4482758620689653</v>
      </c>
    </row>
    <row r="713" spans="1:14" x14ac:dyDescent="0.3">
      <c r="A713">
        <v>10067</v>
      </c>
      <c r="B713" t="str">
        <f>_xlfn.XLOOKUP(A713, Bookings!A:A, Bookings!B:B, "NONE")</f>
        <v>Andhra Pradesh</v>
      </c>
      <c r="C713" s="14">
        <v>44593</v>
      </c>
      <c r="D713" t="str">
        <v>18f2ed16</v>
      </c>
      <c r="E713">
        <v>0</v>
      </c>
      <c r="F713">
        <v>99</v>
      </c>
      <c r="H713">
        <v>10198</v>
      </c>
      <c r="I713" t="str">
        <v>Karnataka</v>
      </c>
      <c r="J713" s="14">
        <v>44866</v>
      </c>
      <c r="K713" t="str">
        <v>459528e0</v>
      </c>
      <c r="L713">
        <v>4</v>
      </c>
      <c r="M713">
        <v>73</v>
      </c>
      <c r="N713">
        <f t="shared" si="12"/>
        <v>5.4794520547945202</v>
      </c>
    </row>
    <row r="714" spans="1:14" x14ac:dyDescent="0.3">
      <c r="A714">
        <v>10068</v>
      </c>
      <c r="B714" t="str">
        <f>_xlfn.XLOOKUP(A714, Bookings!A:A, Bookings!B:B, "NONE")</f>
        <v>Karnataka</v>
      </c>
      <c r="C714" s="14">
        <v>44986</v>
      </c>
      <c r="D714" t="str">
        <v>2560b2d1</v>
      </c>
      <c r="E714">
        <v>1</v>
      </c>
      <c r="F714">
        <v>96</v>
      </c>
      <c r="H714">
        <v>10198</v>
      </c>
      <c r="I714" t="str">
        <v>Karnataka</v>
      </c>
      <c r="J714" s="14">
        <v>44682</v>
      </c>
      <c r="K714" t="str">
        <v>2888a95e</v>
      </c>
      <c r="L714">
        <v>0</v>
      </c>
      <c r="M714">
        <v>18</v>
      </c>
      <c r="N714">
        <f t="shared" si="12"/>
        <v>0</v>
      </c>
    </row>
    <row r="715" spans="1:14" x14ac:dyDescent="0.3">
      <c r="A715">
        <v>10068</v>
      </c>
      <c r="B715" t="str">
        <f>_xlfn.XLOOKUP(A715, Bookings!A:A, Bookings!B:B, "NONE")</f>
        <v>Karnataka</v>
      </c>
      <c r="C715" s="14">
        <v>45323</v>
      </c>
      <c r="D715" t="str">
        <v>f1c74cb8</v>
      </c>
      <c r="E715">
        <v>0</v>
      </c>
      <c r="F715">
        <v>37</v>
      </c>
      <c r="H715">
        <v>10200</v>
      </c>
      <c r="I715" t="str">
        <v>Karnataka</v>
      </c>
      <c r="J715" s="14">
        <v>44774</v>
      </c>
      <c r="K715" t="str">
        <v>a48a202b</v>
      </c>
      <c r="L715">
        <v>0</v>
      </c>
      <c r="M715">
        <v>16</v>
      </c>
      <c r="N715">
        <f t="shared" si="12"/>
        <v>0</v>
      </c>
    </row>
    <row r="716" spans="1:14" x14ac:dyDescent="0.3">
      <c r="A716">
        <v>10068</v>
      </c>
      <c r="B716" t="str">
        <f>_xlfn.XLOOKUP(A716, Bookings!A:A, Bookings!B:B, "NONE")</f>
        <v>Karnataka</v>
      </c>
      <c r="C716" s="14">
        <v>44621</v>
      </c>
      <c r="D716" t="str">
        <v>34ac25b9</v>
      </c>
      <c r="E716">
        <v>0</v>
      </c>
      <c r="F716">
        <v>45</v>
      </c>
      <c r="H716">
        <v>10200</v>
      </c>
      <c r="I716" t="str">
        <v>Karnataka</v>
      </c>
      <c r="J716" s="14">
        <v>44621</v>
      </c>
      <c r="K716" t="str">
        <v>fd1ad95a</v>
      </c>
      <c r="L716">
        <v>0</v>
      </c>
      <c r="M716">
        <v>26</v>
      </c>
      <c r="N716">
        <f t="shared" si="12"/>
        <v>0</v>
      </c>
    </row>
    <row r="717" spans="1:14" x14ac:dyDescent="0.3">
      <c r="A717">
        <v>10068</v>
      </c>
      <c r="B717" t="str">
        <f>_xlfn.XLOOKUP(A717, Bookings!A:A, Bookings!B:B, "NONE")</f>
        <v>Karnataka</v>
      </c>
      <c r="C717" s="14">
        <v>44835</v>
      </c>
      <c r="D717" t="str">
        <v>4cfd0dd8</v>
      </c>
      <c r="E717">
        <v>2</v>
      </c>
      <c r="F717">
        <v>80</v>
      </c>
      <c r="H717">
        <v>10200</v>
      </c>
      <c r="I717" t="str">
        <v>Karnataka</v>
      </c>
      <c r="J717" s="14">
        <v>44743</v>
      </c>
      <c r="K717" t="str">
        <v>ae026103</v>
      </c>
      <c r="L717">
        <v>0</v>
      </c>
      <c r="M717">
        <v>11</v>
      </c>
      <c r="N717">
        <f t="shared" si="12"/>
        <v>0</v>
      </c>
    </row>
    <row r="718" spans="1:14" x14ac:dyDescent="0.3">
      <c r="A718">
        <v>10068</v>
      </c>
      <c r="B718" t="str">
        <f>_xlfn.XLOOKUP(A718, Bookings!A:A, Bookings!B:B, "NONE")</f>
        <v>Karnataka</v>
      </c>
      <c r="C718" s="14">
        <v>44866</v>
      </c>
      <c r="D718" t="str">
        <v>fc3255a1</v>
      </c>
      <c r="E718">
        <v>2</v>
      </c>
      <c r="F718">
        <v>27</v>
      </c>
      <c r="H718">
        <v>10200</v>
      </c>
      <c r="I718" t="str">
        <v>Karnataka</v>
      </c>
      <c r="J718" s="14">
        <v>44774</v>
      </c>
      <c r="K718" t="str">
        <v>591bdfe5</v>
      </c>
      <c r="L718">
        <v>5</v>
      </c>
      <c r="M718">
        <v>46</v>
      </c>
      <c r="N718">
        <f t="shared" si="12"/>
        <v>10.869565217391305</v>
      </c>
    </row>
    <row r="719" spans="1:14" x14ac:dyDescent="0.3">
      <c r="A719">
        <v>10068</v>
      </c>
      <c r="B719" t="str">
        <f>_xlfn.XLOOKUP(A719, Bookings!A:A, Bookings!B:B, "NONE")</f>
        <v>Karnataka</v>
      </c>
      <c r="C719" s="14">
        <v>44743</v>
      </c>
      <c r="D719" t="str">
        <v>c5c4fdf9</v>
      </c>
      <c r="E719">
        <v>0</v>
      </c>
      <c r="F719">
        <v>20</v>
      </c>
      <c r="H719">
        <v>10200</v>
      </c>
      <c r="I719" t="str">
        <v>Karnataka</v>
      </c>
      <c r="J719" s="14">
        <v>44866</v>
      </c>
      <c r="K719" t="str">
        <v>18f2ed16</v>
      </c>
      <c r="L719">
        <v>2</v>
      </c>
      <c r="M719">
        <v>12</v>
      </c>
      <c r="N719">
        <f t="shared" si="12"/>
        <v>16.666666666666664</v>
      </c>
    </row>
    <row r="720" spans="1:14" x14ac:dyDescent="0.3">
      <c r="A720">
        <v>10068</v>
      </c>
      <c r="B720" t="str">
        <f>_xlfn.XLOOKUP(A720, Bookings!A:A, Bookings!B:B, "NONE")</f>
        <v>Karnataka</v>
      </c>
      <c r="C720" s="14">
        <v>44562</v>
      </c>
      <c r="D720" t="str">
        <v>67b09f1b</v>
      </c>
      <c r="E720">
        <v>0</v>
      </c>
      <c r="F720">
        <v>63</v>
      </c>
      <c r="H720">
        <v>10200</v>
      </c>
      <c r="I720" t="str">
        <v>Karnataka</v>
      </c>
      <c r="J720" s="14">
        <v>44866</v>
      </c>
      <c r="K720" t="str">
        <v>5c52d1ad</v>
      </c>
      <c r="L720">
        <v>5</v>
      </c>
      <c r="M720">
        <v>44</v>
      </c>
      <c r="N720">
        <f t="shared" si="12"/>
        <v>11.363636363636363</v>
      </c>
    </row>
    <row r="721" spans="1:14" x14ac:dyDescent="0.3">
      <c r="A721">
        <v>10068</v>
      </c>
      <c r="B721" t="str">
        <f>_xlfn.XLOOKUP(A721, Bookings!A:A, Bookings!B:B, "NONE")</f>
        <v>Karnataka</v>
      </c>
      <c r="C721" s="14">
        <v>45474</v>
      </c>
      <c r="D721" t="str">
        <v>b142e834</v>
      </c>
      <c r="E721">
        <v>0</v>
      </c>
      <c r="F721">
        <v>76</v>
      </c>
      <c r="H721">
        <v>10201</v>
      </c>
      <c r="I721" t="str">
        <v>Andhra Pradesh</v>
      </c>
      <c r="J721" s="14">
        <v>44562</v>
      </c>
      <c r="K721" t="str">
        <v>18f2ed16</v>
      </c>
      <c r="L721">
        <v>3</v>
      </c>
      <c r="M721">
        <v>67</v>
      </c>
      <c r="N721">
        <f t="shared" si="12"/>
        <v>4.4776119402985071</v>
      </c>
    </row>
    <row r="722" spans="1:14" x14ac:dyDescent="0.3">
      <c r="A722">
        <v>10068</v>
      </c>
      <c r="B722" t="str">
        <f>_xlfn.XLOOKUP(A722, Bookings!A:A, Bookings!B:B, "NONE")</f>
        <v>Karnataka</v>
      </c>
      <c r="C722" s="14">
        <v>45413</v>
      </c>
      <c r="D722" t="str">
        <v>577b4107</v>
      </c>
      <c r="E722">
        <v>0</v>
      </c>
      <c r="F722">
        <v>86</v>
      </c>
      <c r="H722">
        <v>10201</v>
      </c>
      <c r="I722" t="str">
        <v>Andhra Pradesh</v>
      </c>
      <c r="J722" s="14">
        <v>44682</v>
      </c>
      <c r="K722" t="str">
        <v>b142e834</v>
      </c>
      <c r="L722">
        <v>1</v>
      </c>
      <c r="M722">
        <v>37</v>
      </c>
      <c r="N722">
        <f t="shared" si="12"/>
        <v>2.7027027027027026</v>
      </c>
    </row>
    <row r="723" spans="1:14" x14ac:dyDescent="0.3">
      <c r="A723">
        <v>10068</v>
      </c>
      <c r="B723" t="str">
        <f>_xlfn.XLOOKUP(A723, Bookings!A:A, Bookings!B:B, "NONE")</f>
        <v>Karnataka</v>
      </c>
      <c r="C723" s="14">
        <v>44896</v>
      </c>
      <c r="D723" t="str">
        <v>607da286</v>
      </c>
      <c r="E723">
        <v>0</v>
      </c>
      <c r="F723">
        <v>54</v>
      </c>
      <c r="H723">
        <v>10202</v>
      </c>
      <c r="I723" t="str">
        <v>Tamil Nadu</v>
      </c>
      <c r="J723" s="14">
        <v>44652</v>
      </c>
      <c r="K723" t="str">
        <v>9787b7de</v>
      </c>
      <c r="L723">
        <v>0</v>
      </c>
      <c r="M723">
        <v>88</v>
      </c>
      <c r="N723">
        <f t="shared" si="12"/>
        <v>0</v>
      </c>
    </row>
    <row r="724" spans="1:14" x14ac:dyDescent="0.3">
      <c r="A724">
        <v>10068</v>
      </c>
      <c r="B724" t="str">
        <f>_xlfn.XLOOKUP(A724, Bookings!A:A, Bookings!B:B, "NONE")</f>
        <v>Karnataka</v>
      </c>
      <c r="C724" s="14">
        <v>45352</v>
      </c>
      <c r="D724" t="str">
        <v>e0abb092</v>
      </c>
      <c r="E724">
        <v>1</v>
      </c>
      <c r="F724">
        <v>25</v>
      </c>
      <c r="H724">
        <v>10202</v>
      </c>
      <c r="I724" t="str">
        <v>Tamil Nadu</v>
      </c>
      <c r="J724" s="14">
        <v>44835</v>
      </c>
      <c r="K724" t="str">
        <v>b49e8b74</v>
      </c>
      <c r="L724">
        <v>1</v>
      </c>
      <c r="M724">
        <v>33</v>
      </c>
      <c r="N724">
        <f t="shared" si="12"/>
        <v>3.0303030303030303</v>
      </c>
    </row>
    <row r="725" spans="1:14" x14ac:dyDescent="0.3">
      <c r="A725">
        <v>10068</v>
      </c>
      <c r="B725" t="str">
        <f>_xlfn.XLOOKUP(A725, Bookings!A:A, Bookings!B:B, "NONE")</f>
        <v>Karnataka</v>
      </c>
      <c r="C725" s="14">
        <v>45566</v>
      </c>
      <c r="D725" t="str">
        <v>53dcee70</v>
      </c>
      <c r="E725">
        <v>2</v>
      </c>
      <c r="F725">
        <v>74</v>
      </c>
      <c r="H725">
        <v>10202</v>
      </c>
      <c r="I725" t="str">
        <v>Tamil Nadu</v>
      </c>
      <c r="J725" s="14">
        <v>44713</v>
      </c>
      <c r="K725" t="str">
        <v>607da286</v>
      </c>
      <c r="L725">
        <v>5</v>
      </c>
      <c r="M725">
        <v>32</v>
      </c>
      <c r="N725">
        <f t="shared" si="12"/>
        <v>15.625</v>
      </c>
    </row>
    <row r="726" spans="1:14" x14ac:dyDescent="0.3">
      <c r="A726">
        <v>10068</v>
      </c>
      <c r="B726" t="str">
        <f>_xlfn.XLOOKUP(A726, Bookings!A:A, Bookings!B:B, "NONE")</f>
        <v>Karnataka</v>
      </c>
      <c r="C726" s="14">
        <v>44986</v>
      </c>
      <c r="D726" t="str">
        <v>982b8061</v>
      </c>
      <c r="E726">
        <v>1</v>
      </c>
      <c r="F726">
        <v>34</v>
      </c>
      <c r="H726">
        <v>10202</v>
      </c>
      <c r="I726" t="str">
        <v>Tamil Nadu</v>
      </c>
      <c r="J726" s="14">
        <v>44593</v>
      </c>
      <c r="K726" t="str">
        <v>3abe3a47</v>
      </c>
      <c r="L726">
        <v>5</v>
      </c>
      <c r="M726">
        <v>18</v>
      </c>
      <c r="N726">
        <f t="shared" si="12"/>
        <v>27.777777777777779</v>
      </c>
    </row>
    <row r="727" spans="1:14" x14ac:dyDescent="0.3">
      <c r="A727">
        <v>10068</v>
      </c>
      <c r="B727" t="str">
        <f>_xlfn.XLOOKUP(A727, Bookings!A:A, Bookings!B:B, "NONE")</f>
        <v>Karnataka</v>
      </c>
      <c r="C727" s="14">
        <v>44774</v>
      </c>
      <c r="D727" t="str">
        <v>f6d69d19</v>
      </c>
      <c r="E727">
        <v>3</v>
      </c>
      <c r="F727">
        <v>30</v>
      </c>
      <c r="H727">
        <v>10203</v>
      </c>
      <c r="I727" t="str">
        <v>Karnataka</v>
      </c>
      <c r="J727" s="14">
        <v>44562</v>
      </c>
      <c r="K727" t="str">
        <v>34ac25b9</v>
      </c>
      <c r="L727">
        <v>1</v>
      </c>
      <c r="M727">
        <v>74</v>
      </c>
      <c r="N727">
        <f t="shared" si="12"/>
        <v>1.3513513513513513</v>
      </c>
    </row>
    <row r="728" spans="1:14" x14ac:dyDescent="0.3">
      <c r="A728">
        <v>10068</v>
      </c>
      <c r="B728" t="str">
        <f>_xlfn.XLOOKUP(A728, Bookings!A:A, Bookings!B:B, "NONE")</f>
        <v>Karnataka</v>
      </c>
      <c r="C728" s="14">
        <v>44621</v>
      </c>
      <c r="D728" t="str">
        <v>921da29a</v>
      </c>
      <c r="E728">
        <v>2</v>
      </c>
      <c r="F728">
        <v>65</v>
      </c>
      <c r="H728">
        <v>10203</v>
      </c>
      <c r="I728" t="str">
        <v>Karnataka</v>
      </c>
      <c r="J728" s="14">
        <v>44774</v>
      </c>
      <c r="K728" t="str">
        <v>0be1e40e</v>
      </c>
      <c r="L728">
        <v>2</v>
      </c>
      <c r="M728">
        <v>15</v>
      </c>
      <c r="N728">
        <f t="shared" si="12"/>
        <v>13.333333333333334</v>
      </c>
    </row>
    <row r="729" spans="1:14" x14ac:dyDescent="0.3">
      <c r="A729">
        <v>10069</v>
      </c>
      <c r="B729" t="str">
        <f>_xlfn.XLOOKUP(A729, Bookings!A:A, Bookings!B:B, "NONE")</f>
        <v>Andhra Pradesh</v>
      </c>
      <c r="C729" s="14">
        <v>44896</v>
      </c>
      <c r="D729" t="str">
        <v>8ab4abc6</v>
      </c>
      <c r="E729">
        <v>1</v>
      </c>
      <c r="F729">
        <v>19</v>
      </c>
      <c r="H729">
        <v>10205</v>
      </c>
      <c r="I729" t="str">
        <v>Kerala</v>
      </c>
      <c r="J729" s="14">
        <v>44743</v>
      </c>
      <c r="K729" t="str">
        <v>2aac9072</v>
      </c>
      <c r="L729">
        <v>0</v>
      </c>
      <c r="M729">
        <v>69</v>
      </c>
      <c r="N729">
        <f t="shared" si="12"/>
        <v>0</v>
      </c>
    </row>
    <row r="730" spans="1:14" x14ac:dyDescent="0.3">
      <c r="A730">
        <v>10069</v>
      </c>
      <c r="B730" t="str">
        <f>_xlfn.XLOOKUP(A730, Bookings!A:A, Bookings!B:B, "NONE")</f>
        <v>Andhra Pradesh</v>
      </c>
      <c r="C730" s="14">
        <v>45017</v>
      </c>
      <c r="D730" t="str">
        <v>577b4107</v>
      </c>
      <c r="E730">
        <v>4</v>
      </c>
      <c r="F730">
        <v>63</v>
      </c>
      <c r="H730">
        <v>10205</v>
      </c>
      <c r="I730" t="str">
        <v>Kerala</v>
      </c>
      <c r="J730" s="14">
        <v>44835</v>
      </c>
      <c r="K730" t="str">
        <v>1b7fe76a</v>
      </c>
      <c r="L730">
        <v>0</v>
      </c>
      <c r="M730">
        <v>75</v>
      </c>
      <c r="N730">
        <f t="shared" si="12"/>
        <v>0</v>
      </c>
    </row>
    <row r="731" spans="1:14" x14ac:dyDescent="0.3">
      <c r="A731">
        <v>10069</v>
      </c>
      <c r="B731" t="str">
        <f>_xlfn.XLOOKUP(A731, Bookings!A:A, Bookings!B:B, "NONE")</f>
        <v>Andhra Pradesh</v>
      </c>
      <c r="C731" s="14">
        <v>44927</v>
      </c>
      <c r="D731" t="str">
        <v>7e543bc4</v>
      </c>
      <c r="E731">
        <v>0</v>
      </c>
      <c r="F731">
        <v>39</v>
      </c>
      <c r="H731">
        <v>10205</v>
      </c>
      <c r="I731" t="str">
        <v>Kerala</v>
      </c>
      <c r="J731" s="14">
        <v>44652</v>
      </c>
      <c r="K731" t="str">
        <v>7bc7f2c7</v>
      </c>
      <c r="L731">
        <v>0</v>
      </c>
      <c r="M731">
        <v>72</v>
      </c>
      <c r="N731">
        <f t="shared" si="12"/>
        <v>0</v>
      </c>
    </row>
    <row r="732" spans="1:14" x14ac:dyDescent="0.3">
      <c r="A732">
        <v>10069</v>
      </c>
      <c r="B732" t="str">
        <f>_xlfn.XLOOKUP(A732, Bookings!A:A, Bookings!B:B, "NONE")</f>
        <v>Andhra Pradesh</v>
      </c>
      <c r="C732" s="14">
        <v>44743</v>
      </c>
      <c r="D732" t="str">
        <v>b142e834</v>
      </c>
      <c r="E732">
        <v>1</v>
      </c>
      <c r="F732">
        <v>38</v>
      </c>
      <c r="H732">
        <v>10205</v>
      </c>
      <c r="I732" t="str">
        <v>Kerala</v>
      </c>
      <c r="J732" s="14">
        <v>44713</v>
      </c>
      <c r="K732" t="str">
        <v>ef45c45f</v>
      </c>
      <c r="L732">
        <v>3</v>
      </c>
      <c r="M732">
        <v>15</v>
      </c>
      <c r="N732">
        <f t="shared" si="12"/>
        <v>20</v>
      </c>
    </row>
    <row r="733" spans="1:14" x14ac:dyDescent="0.3">
      <c r="A733">
        <v>10069</v>
      </c>
      <c r="B733" t="str">
        <f>_xlfn.XLOOKUP(A733, Bookings!A:A, Bookings!B:B, "NONE")</f>
        <v>Andhra Pradesh</v>
      </c>
      <c r="C733" s="14">
        <v>44682</v>
      </c>
      <c r="D733" t="str">
        <v>e24dee1d</v>
      </c>
      <c r="E733">
        <v>3</v>
      </c>
      <c r="F733">
        <v>65</v>
      </c>
      <c r="H733">
        <v>10205</v>
      </c>
      <c r="I733" t="str">
        <v>Kerala</v>
      </c>
      <c r="J733" s="14">
        <v>44621</v>
      </c>
      <c r="K733" t="str">
        <v>7fd28e87</v>
      </c>
      <c r="L733">
        <v>0</v>
      </c>
      <c r="M733">
        <v>63</v>
      </c>
      <c r="N733">
        <f t="shared" si="12"/>
        <v>0</v>
      </c>
    </row>
    <row r="734" spans="1:14" x14ac:dyDescent="0.3">
      <c r="A734">
        <v>10069</v>
      </c>
      <c r="B734" t="str">
        <f>_xlfn.XLOOKUP(A734, Bookings!A:A, Bookings!B:B, "NONE")</f>
        <v>Andhra Pradesh</v>
      </c>
      <c r="C734" s="14">
        <v>44835</v>
      </c>
      <c r="D734" t="str">
        <v>982b8061</v>
      </c>
      <c r="E734">
        <v>3</v>
      </c>
      <c r="F734">
        <v>59</v>
      </c>
      <c r="H734">
        <v>10207</v>
      </c>
      <c r="I734" t="str">
        <v>Kerala</v>
      </c>
      <c r="J734" s="14">
        <v>44743</v>
      </c>
      <c r="K734" t="str">
        <v>b49e8b74</v>
      </c>
      <c r="L734">
        <v>1</v>
      </c>
      <c r="M734">
        <v>41</v>
      </c>
      <c r="N734">
        <f t="shared" si="12"/>
        <v>2.4390243902439024</v>
      </c>
    </row>
    <row r="735" spans="1:14" x14ac:dyDescent="0.3">
      <c r="A735">
        <v>10069</v>
      </c>
      <c r="B735" t="str">
        <f>_xlfn.XLOOKUP(A735, Bookings!A:A, Bookings!B:B, "NONE")</f>
        <v>Andhra Pradesh</v>
      </c>
      <c r="C735" s="14">
        <v>45261</v>
      </c>
      <c r="D735" t="str">
        <v>5833d4f3</v>
      </c>
      <c r="E735">
        <v>1</v>
      </c>
      <c r="F735">
        <v>44</v>
      </c>
      <c r="H735">
        <v>10207</v>
      </c>
      <c r="I735" t="str">
        <v>Kerala</v>
      </c>
      <c r="J735" s="14">
        <v>44866</v>
      </c>
      <c r="K735" t="str">
        <v>10101146</v>
      </c>
      <c r="L735">
        <v>1</v>
      </c>
      <c r="M735">
        <v>65</v>
      </c>
      <c r="N735">
        <f t="shared" si="12"/>
        <v>1.5384615384615385</v>
      </c>
    </row>
    <row r="736" spans="1:14" x14ac:dyDescent="0.3">
      <c r="A736">
        <v>10069</v>
      </c>
      <c r="B736" t="str">
        <f>_xlfn.XLOOKUP(A736, Bookings!A:A, Bookings!B:B, "NONE")</f>
        <v>Andhra Pradesh</v>
      </c>
      <c r="C736" s="14">
        <v>44927</v>
      </c>
      <c r="D736" t="str">
        <v>fc3255a1</v>
      </c>
      <c r="E736">
        <v>0</v>
      </c>
      <c r="F736">
        <v>45</v>
      </c>
      <c r="H736">
        <v>10207</v>
      </c>
      <c r="I736" t="str">
        <v>Kerala</v>
      </c>
      <c r="J736" s="14">
        <v>44866</v>
      </c>
      <c r="K736" t="str">
        <v>fc3255a1</v>
      </c>
      <c r="L736">
        <v>3</v>
      </c>
      <c r="M736">
        <v>22</v>
      </c>
      <c r="N736">
        <f t="shared" si="12"/>
        <v>13.636363636363635</v>
      </c>
    </row>
    <row r="737" spans="1:14" x14ac:dyDescent="0.3">
      <c r="A737">
        <v>10069</v>
      </c>
      <c r="B737" t="str">
        <f>_xlfn.XLOOKUP(A737, Bookings!A:A, Bookings!B:B, "NONE")</f>
        <v>Andhra Pradesh</v>
      </c>
      <c r="C737" s="14">
        <v>44805</v>
      </c>
      <c r="D737" t="str">
        <v>a48a202b</v>
      </c>
      <c r="E737">
        <v>3</v>
      </c>
      <c r="F737">
        <v>31</v>
      </c>
      <c r="H737">
        <v>10207</v>
      </c>
      <c r="I737" t="str">
        <v>Kerala</v>
      </c>
      <c r="J737" s="14">
        <v>44713</v>
      </c>
      <c r="K737" t="str">
        <v>e0abb092</v>
      </c>
      <c r="L737">
        <v>0</v>
      </c>
      <c r="M737">
        <v>73</v>
      </c>
      <c r="N737">
        <f t="shared" si="12"/>
        <v>0</v>
      </c>
    </row>
    <row r="738" spans="1:14" x14ac:dyDescent="0.3">
      <c r="A738">
        <v>10070</v>
      </c>
      <c r="B738" t="str">
        <f>_xlfn.XLOOKUP(A738, Bookings!A:A, Bookings!B:B, "NONE")</f>
        <v>Kerala</v>
      </c>
      <c r="C738" s="14">
        <v>44713</v>
      </c>
      <c r="D738" t="str">
        <v>ed012678</v>
      </c>
      <c r="E738">
        <v>3</v>
      </c>
      <c r="F738">
        <v>85</v>
      </c>
      <c r="H738">
        <v>10207</v>
      </c>
      <c r="I738" t="str">
        <v>Kerala</v>
      </c>
      <c r="J738" s="14">
        <v>44713</v>
      </c>
      <c r="K738" t="str">
        <v>591bdfe5</v>
      </c>
      <c r="L738">
        <v>0</v>
      </c>
      <c r="M738">
        <v>32</v>
      </c>
      <c r="N738">
        <f t="shared" si="12"/>
        <v>0</v>
      </c>
    </row>
    <row r="739" spans="1:14" x14ac:dyDescent="0.3">
      <c r="A739">
        <v>10070</v>
      </c>
      <c r="B739" t="str">
        <f>_xlfn.XLOOKUP(A739, Bookings!A:A, Bookings!B:B, "NONE")</f>
        <v>Kerala</v>
      </c>
      <c r="C739" s="14">
        <v>45474</v>
      </c>
      <c r="D739" t="str">
        <v>2fa395f5</v>
      </c>
      <c r="E739">
        <v>0</v>
      </c>
      <c r="F739">
        <v>41</v>
      </c>
      <c r="H739">
        <v>10208</v>
      </c>
      <c r="I739" t="str">
        <v>Kerala</v>
      </c>
      <c r="J739" s="14">
        <v>44743</v>
      </c>
      <c r="K739" t="str">
        <v>2fa395f5</v>
      </c>
      <c r="L739">
        <v>0</v>
      </c>
      <c r="M739">
        <v>88</v>
      </c>
      <c r="N739">
        <f t="shared" si="12"/>
        <v>0</v>
      </c>
    </row>
    <row r="740" spans="1:14" x14ac:dyDescent="0.3">
      <c r="A740">
        <v>10070</v>
      </c>
      <c r="B740" t="str">
        <f>_xlfn.XLOOKUP(A740, Bookings!A:A, Bookings!B:B, "NONE")</f>
        <v>Kerala</v>
      </c>
      <c r="C740" s="14">
        <v>45017</v>
      </c>
      <c r="D740" t="str">
        <v>c5000cc1</v>
      </c>
      <c r="E740">
        <v>4</v>
      </c>
      <c r="F740">
        <v>85</v>
      </c>
      <c r="H740">
        <v>10208</v>
      </c>
      <c r="I740" t="str">
        <v>Kerala</v>
      </c>
      <c r="J740" s="14">
        <v>44562</v>
      </c>
      <c r="K740" t="str">
        <v>9787b7de</v>
      </c>
      <c r="L740">
        <v>1</v>
      </c>
      <c r="M740">
        <v>23</v>
      </c>
      <c r="N740">
        <f t="shared" si="12"/>
        <v>4.3478260869565215</v>
      </c>
    </row>
    <row r="741" spans="1:14" x14ac:dyDescent="0.3">
      <c r="A741">
        <v>10070</v>
      </c>
      <c r="B741" t="str">
        <f>_xlfn.XLOOKUP(A741, Bookings!A:A, Bookings!B:B, "NONE")</f>
        <v>Kerala</v>
      </c>
      <c r="C741" s="14">
        <v>44835</v>
      </c>
      <c r="D741" t="str">
        <v>6cec19a5</v>
      </c>
      <c r="E741">
        <v>0</v>
      </c>
      <c r="F741">
        <v>70</v>
      </c>
      <c r="H741">
        <v>10209</v>
      </c>
      <c r="I741" t="str">
        <v>Kerala</v>
      </c>
      <c r="J741" s="14">
        <v>44713</v>
      </c>
      <c r="K741" t="str">
        <v>67b09f1b</v>
      </c>
      <c r="L741">
        <v>0</v>
      </c>
      <c r="M741">
        <v>23</v>
      </c>
      <c r="N741">
        <f t="shared" si="12"/>
        <v>0</v>
      </c>
    </row>
    <row r="742" spans="1:14" x14ac:dyDescent="0.3">
      <c r="A742">
        <v>10070</v>
      </c>
      <c r="B742" t="str">
        <f>_xlfn.XLOOKUP(A742, Bookings!A:A, Bookings!B:B, "NONE")</f>
        <v>Kerala</v>
      </c>
      <c r="C742" s="14">
        <v>45536</v>
      </c>
      <c r="D742" t="str">
        <v>b06fbc58</v>
      </c>
      <c r="E742">
        <v>4</v>
      </c>
      <c r="F742">
        <v>71</v>
      </c>
      <c r="H742">
        <v>10209</v>
      </c>
      <c r="I742" t="str">
        <v>Kerala</v>
      </c>
      <c r="J742" s="14">
        <v>44805</v>
      </c>
      <c r="K742" t="str">
        <v>6cec19a5</v>
      </c>
      <c r="L742">
        <v>4</v>
      </c>
      <c r="M742">
        <v>45</v>
      </c>
      <c r="N742">
        <f t="shared" si="12"/>
        <v>8.8888888888888893</v>
      </c>
    </row>
    <row r="743" spans="1:14" x14ac:dyDescent="0.3">
      <c r="A743">
        <v>10070</v>
      </c>
      <c r="B743" t="str">
        <f>_xlfn.XLOOKUP(A743, Bookings!A:A, Bookings!B:B, "NONE")</f>
        <v>Kerala</v>
      </c>
      <c r="C743" s="14">
        <v>44743</v>
      </c>
      <c r="D743" t="str">
        <v>577b4107</v>
      </c>
      <c r="E743">
        <v>1</v>
      </c>
      <c r="F743">
        <v>81</v>
      </c>
      <c r="H743">
        <v>10210</v>
      </c>
      <c r="I743" t="str">
        <v>Andhra Pradesh</v>
      </c>
      <c r="J743" s="14">
        <v>44562</v>
      </c>
      <c r="K743" t="str">
        <v>6d9b457c</v>
      </c>
      <c r="L743">
        <v>0</v>
      </c>
      <c r="M743">
        <v>78</v>
      </c>
      <c r="N743">
        <f t="shared" si="12"/>
        <v>0</v>
      </c>
    </row>
    <row r="744" spans="1:14" x14ac:dyDescent="0.3">
      <c r="A744">
        <v>10070</v>
      </c>
      <c r="B744" t="str">
        <f>_xlfn.XLOOKUP(A744, Bookings!A:A, Bookings!B:B, "NONE")</f>
        <v>Kerala</v>
      </c>
      <c r="C744" s="14">
        <v>44562</v>
      </c>
      <c r="D744" t="str">
        <v>607da286</v>
      </c>
      <c r="E744">
        <v>0</v>
      </c>
      <c r="F744">
        <v>47</v>
      </c>
      <c r="H744">
        <v>10211</v>
      </c>
      <c r="I744" t="str">
        <v>Karnataka</v>
      </c>
      <c r="J744" s="14">
        <v>44866</v>
      </c>
      <c r="K744" t="str">
        <v>2f9c6d63</v>
      </c>
      <c r="L744">
        <v>3</v>
      </c>
      <c r="M744">
        <v>64</v>
      </c>
      <c r="N744">
        <f t="shared" si="12"/>
        <v>4.6875</v>
      </c>
    </row>
    <row r="745" spans="1:14" x14ac:dyDescent="0.3">
      <c r="A745">
        <v>10070</v>
      </c>
      <c r="B745" t="str">
        <f>_xlfn.XLOOKUP(A745, Bookings!A:A, Bookings!B:B, "NONE")</f>
        <v>Kerala</v>
      </c>
      <c r="C745" s="14">
        <v>45017</v>
      </c>
      <c r="D745" t="str">
        <v>07976026</v>
      </c>
      <c r="E745">
        <v>1</v>
      </c>
      <c r="F745">
        <v>30</v>
      </c>
      <c r="H745">
        <v>10211</v>
      </c>
      <c r="I745" t="str">
        <v>Karnataka</v>
      </c>
      <c r="J745" s="14">
        <v>44562</v>
      </c>
      <c r="K745" t="str">
        <v>19351768</v>
      </c>
      <c r="L745">
        <v>1</v>
      </c>
      <c r="M745">
        <v>24</v>
      </c>
      <c r="N745">
        <f t="shared" si="12"/>
        <v>4.1666666666666661</v>
      </c>
    </row>
    <row r="746" spans="1:14" x14ac:dyDescent="0.3">
      <c r="A746">
        <v>10070</v>
      </c>
      <c r="B746" t="str">
        <f>_xlfn.XLOOKUP(A746, Bookings!A:A, Bookings!B:B, "NONE")</f>
        <v>Kerala</v>
      </c>
      <c r="C746" s="14">
        <v>45444</v>
      </c>
      <c r="D746" t="str">
        <v>d6e6f4af</v>
      </c>
      <c r="E746">
        <v>3</v>
      </c>
      <c r="F746">
        <v>100</v>
      </c>
      <c r="H746">
        <v>10211</v>
      </c>
      <c r="I746" t="str">
        <v>Karnataka</v>
      </c>
      <c r="J746" s="14">
        <v>44713</v>
      </c>
      <c r="K746" t="str">
        <v>0cbc4720</v>
      </c>
      <c r="L746">
        <v>0</v>
      </c>
      <c r="M746">
        <v>30</v>
      </c>
      <c r="N746">
        <f t="shared" si="12"/>
        <v>0</v>
      </c>
    </row>
    <row r="747" spans="1:14" x14ac:dyDescent="0.3">
      <c r="A747">
        <v>10070</v>
      </c>
      <c r="B747" t="str">
        <f>_xlfn.XLOOKUP(A747, Bookings!A:A, Bookings!B:B, "NONE")</f>
        <v>Kerala</v>
      </c>
      <c r="C747" s="14">
        <v>45323</v>
      </c>
      <c r="D747" t="str">
        <v>ef45c45f</v>
      </c>
      <c r="E747">
        <v>3</v>
      </c>
      <c r="F747">
        <v>90</v>
      </c>
      <c r="H747">
        <v>10211</v>
      </c>
      <c r="I747" t="str">
        <v>Karnataka</v>
      </c>
      <c r="J747" s="14">
        <v>44866</v>
      </c>
      <c r="K747" t="str">
        <v>34ac25b9</v>
      </c>
      <c r="L747">
        <v>5</v>
      </c>
      <c r="M747">
        <v>85</v>
      </c>
      <c r="N747">
        <f t="shared" si="12"/>
        <v>5.8823529411764701</v>
      </c>
    </row>
    <row r="748" spans="1:14" x14ac:dyDescent="0.3">
      <c r="A748">
        <v>10071</v>
      </c>
      <c r="B748" t="str">
        <f>_xlfn.XLOOKUP(A748, Bookings!A:A, Bookings!B:B, "NONE")</f>
        <v>Kerala</v>
      </c>
      <c r="C748" s="14">
        <v>45383</v>
      </c>
      <c r="D748" t="str">
        <v>618d5c47</v>
      </c>
      <c r="E748">
        <v>4</v>
      </c>
      <c r="F748">
        <v>36</v>
      </c>
      <c r="H748">
        <v>10211</v>
      </c>
      <c r="I748" t="str">
        <v>Karnataka</v>
      </c>
      <c r="J748" s="14">
        <v>44682</v>
      </c>
      <c r="K748" t="str">
        <v>9767fb4f</v>
      </c>
      <c r="L748">
        <v>4</v>
      </c>
      <c r="M748">
        <v>59</v>
      </c>
      <c r="N748">
        <f t="shared" si="12"/>
        <v>6.7796610169491522</v>
      </c>
    </row>
    <row r="749" spans="1:14" x14ac:dyDescent="0.3">
      <c r="A749">
        <v>10071</v>
      </c>
      <c r="B749" t="str">
        <f>_xlfn.XLOOKUP(A749, Bookings!A:A, Bookings!B:B, "NONE")</f>
        <v>Kerala</v>
      </c>
      <c r="C749" s="14">
        <v>44713</v>
      </c>
      <c r="D749" t="str">
        <v>b9f74c1c</v>
      </c>
      <c r="E749">
        <v>1</v>
      </c>
      <c r="F749">
        <v>24</v>
      </c>
      <c r="H749">
        <v>10212</v>
      </c>
      <c r="I749" t="str">
        <v>Kerala</v>
      </c>
      <c r="J749" s="14">
        <v>44593</v>
      </c>
      <c r="K749" t="str">
        <v>fe99e0ba</v>
      </c>
      <c r="L749">
        <v>3</v>
      </c>
      <c r="M749">
        <v>50</v>
      </c>
      <c r="N749">
        <f t="shared" si="12"/>
        <v>6</v>
      </c>
    </row>
    <row r="750" spans="1:14" x14ac:dyDescent="0.3">
      <c r="A750">
        <v>10071</v>
      </c>
      <c r="B750" t="str">
        <f>_xlfn.XLOOKUP(A750, Bookings!A:A, Bookings!B:B, "NONE")</f>
        <v>Kerala</v>
      </c>
      <c r="C750" s="14">
        <v>45292</v>
      </c>
      <c r="D750" t="str">
        <v>8ab4abc6</v>
      </c>
      <c r="E750">
        <v>4</v>
      </c>
      <c r="F750">
        <v>56</v>
      </c>
      <c r="H750">
        <v>10212</v>
      </c>
      <c r="I750" t="str">
        <v>Kerala</v>
      </c>
      <c r="J750" s="14">
        <v>44805</v>
      </c>
      <c r="K750" t="str">
        <v>a4c168f1</v>
      </c>
      <c r="L750">
        <v>4</v>
      </c>
      <c r="M750">
        <v>53</v>
      </c>
      <c r="N750">
        <f t="shared" si="12"/>
        <v>7.5471698113207548</v>
      </c>
    </row>
    <row r="751" spans="1:14" x14ac:dyDescent="0.3">
      <c r="A751">
        <v>10071</v>
      </c>
      <c r="B751" t="str">
        <f>_xlfn.XLOOKUP(A751, Bookings!A:A, Bookings!B:B, "NONE")</f>
        <v>Kerala</v>
      </c>
      <c r="C751" s="14">
        <v>45261</v>
      </c>
      <c r="D751" t="str">
        <v>420e1019</v>
      </c>
      <c r="E751">
        <v>5</v>
      </c>
      <c r="F751">
        <v>81</v>
      </c>
      <c r="H751">
        <v>10212</v>
      </c>
      <c r="I751" t="str">
        <v>Kerala</v>
      </c>
      <c r="J751" s="14">
        <v>44774</v>
      </c>
      <c r="K751" t="str">
        <v>e24dee1d</v>
      </c>
      <c r="L751">
        <v>1</v>
      </c>
      <c r="M751">
        <v>78</v>
      </c>
      <c r="N751">
        <f t="shared" si="12"/>
        <v>1.2820512820512819</v>
      </c>
    </row>
    <row r="752" spans="1:14" x14ac:dyDescent="0.3">
      <c r="A752">
        <v>10071</v>
      </c>
      <c r="B752" t="str">
        <f>_xlfn.XLOOKUP(A752, Bookings!A:A, Bookings!B:B, "NONE")</f>
        <v>Kerala</v>
      </c>
      <c r="C752" s="14">
        <v>44958</v>
      </c>
      <c r="D752" t="str">
        <v>7495495f</v>
      </c>
      <c r="E752">
        <v>1</v>
      </c>
      <c r="F752">
        <v>93</v>
      </c>
      <c r="H752">
        <v>10212</v>
      </c>
      <c r="I752" t="str">
        <v>Kerala</v>
      </c>
      <c r="J752" s="14">
        <v>44805</v>
      </c>
      <c r="K752" t="str">
        <v>2aac9072</v>
      </c>
      <c r="L752">
        <v>1</v>
      </c>
      <c r="M752">
        <v>53</v>
      </c>
      <c r="N752">
        <f t="shared" si="12"/>
        <v>1.8867924528301887</v>
      </c>
    </row>
    <row r="753" spans="1:14" x14ac:dyDescent="0.3">
      <c r="A753">
        <v>10071</v>
      </c>
      <c r="B753" t="str">
        <f>_xlfn.XLOOKUP(A753, Bookings!A:A, Bookings!B:B, "NONE")</f>
        <v>Kerala</v>
      </c>
      <c r="C753" s="14">
        <v>45474</v>
      </c>
      <c r="D753" t="str">
        <v>2fa395f5</v>
      </c>
      <c r="E753">
        <v>1</v>
      </c>
      <c r="F753">
        <v>44</v>
      </c>
      <c r="H753">
        <v>10212</v>
      </c>
      <c r="I753" t="str">
        <v>Kerala</v>
      </c>
      <c r="J753" s="14">
        <v>44774</v>
      </c>
      <c r="K753" t="str">
        <v>f83fb848</v>
      </c>
      <c r="L753">
        <v>2</v>
      </c>
      <c r="M753">
        <v>25</v>
      </c>
      <c r="N753">
        <f t="shared" si="12"/>
        <v>8</v>
      </c>
    </row>
    <row r="754" spans="1:14" x14ac:dyDescent="0.3">
      <c r="A754">
        <v>10072</v>
      </c>
      <c r="B754" t="str">
        <f>_xlfn.XLOOKUP(A754, Bookings!A:A, Bookings!B:B, "NONE")</f>
        <v>Tamil Nadu</v>
      </c>
      <c r="C754" s="14">
        <v>45597</v>
      </c>
      <c r="D754" t="str">
        <v>b72e97f6</v>
      </c>
      <c r="E754">
        <v>3</v>
      </c>
      <c r="F754">
        <v>96</v>
      </c>
      <c r="H754">
        <v>10213</v>
      </c>
      <c r="I754" t="str">
        <v>Andhra Pradesh</v>
      </c>
      <c r="J754" s="14">
        <v>44713</v>
      </c>
      <c r="K754" t="str">
        <v>3abe3a47</v>
      </c>
      <c r="L754">
        <v>0</v>
      </c>
      <c r="M754">
        <v>18</v>
      </c>
      <c r="N754">
        <f t="shared" si="12"/>
        <v>0</v>
      </c>
    </row>
    <row r="755" spans="1:14" x14ac:dyDescent="0.3">
      <c r="A755">
        <v>10072</v>
      </c>
      <c r="B755" t="str">
        <f>_xlfn.XLOOKUP(A755, Bookings!A:A, Bookings!B:B, "NONE")</f>
        <v>Tamil Nadu</v>
      </c>
      <c r="C755" s="14">
        <v>44682</v>
      </c>
      <c r="D755" t="str">
        <v>5b93d799</v>
      </c>
      <c r="E755">
        <v>0</v>
      </c>
      <c r="F755">
        <v>60</v>
      </c>
      <c r="H755">
        <v>10213</v>
      </c>
      <c r="I755" t="str">
        <v>Andhra Pradesh</v>
      </c>
      <c r="J755" s="14">
        <v>44743</v>
      </c>
      <c r="K755" t="str">
        <v>7fb18db3</v>
      </c>
      <c r="L755">
        <v>1</v>
      </c>
      <c r="M755">
        <v>70</v>
      </c>
      <c r="N755">
        <f t="shared" si="12"/>
        <v>1.4285714285714286</v>
      </c>
    </row>
    <row r="756" spans="1:14" x14ac:dyDescent="0.3">
      <c r="A756">
        <v>10072</v>
      </c>
      <c r="B756" t="str">
        <f>_xlfn.XLOOKUP(A756, Bookings!A:A, Bookings!B:B, "NONE")</f>
        <v>Tamil Nadu</v>
      </c>
      <c r="C756" s="14">
        <v>44896</v>
      </c>
      <c r="D756" t="str">
        <v>40e9137d</v>
      </c>
      <c r="E756">
        <v>0</v>
      </c>
      <c r="F756">
        <v>45</v>
      </c>
      <c r="H756">
        <v>10213</v>
      </c>
      <c r="I756" t="str">
        <v>Andhra Pradesh</v>
      </c>
      <c r="J756" s="14">
        <v>44743</v>
      </c>
      <c r="K756" t="str">
        <v>40e9137d</v>
      </c>
      <c r="L756">
        <v>1</v>
      </c>
      <c r="M756">
        <v>31</v>
      </c>
      <c r="N756">
        <f t="shared" si="12"/>
        <v>3.225806451612903</v>
      </c>
    </row>
    <row r="757" spans="1:14" x14ac:dyDescent="0.3">
      <c r="A757">
        <v>10072</v>
      </c>
      <c r="B757" t="str">
        <f>_xlfn.XLOOKUP(A757, Bookings!A:A, Bookings!B:B, "NONE")</f>
        <v>Tamil Nadu</v>
      </c>
      <c r="C757" s="14">
        <v>44774</v>
      </c>
      <c r="D757" t="str">
        <v>fc3255a1</v>
      </c>
      <c r="E757">
        <v>1</v>
      </c>
      <c r="F757">
        <v>76</v>
      </c>
      <c r="H757">
        <v>10214</v>
      </c>
      <c r="I757" t="str">
        <v>Kerala</v>
      </c>
      <c r="J757" s="14">
        <v>44805</v>
      </c>
      <c r="K757" t="str">
        <v>40fb817f</v>
      </c>
      <c r="L757">
        <v>3</v>
      </c>
      <c r="M757">
        <v>44</v>
      </c>
      <c r="N757">
        <f t="shared" si="12"/>
        <v>6.8181818181818175</v>
      </c>
    </row>
    <row r="758" spans="1:14" x14ac:dyDescent="0.3">
      <c r="A758">
        <v>10072</v>
      </c>
      <c r="B758" t="str">
        <f>_xlfn.XLOOKUP(A758, Bookings!A:A, Bookings!B:B, "NONE")</f>
        <v>Tamil Nadu</v>
      </c>
      <c r="C758" s="14">
        <v>44593</v>
      </c>
      <c r="D758" t="str">
        <v>53dcee70</v>
      </c>
      <c r="E758">
        <v>4</v>
      </c>
      <c r="F758">
        <v>70</v>
      </c>
      <c r="H758">
        <v>10214</v>
      </c>
      <c r="I758" t="str">
        <v>Kerala</v>
      </c>
      <c r="J758" s="14">
        <v>44805</v>
      </c>
      <c r="K758" t="str">
        <v>b72e97f6</v>
      </c>
      <c r="L758">
        <v>0</v>
      </c>
      <c r="M758">
        <v>26</v>
      </c>
      <c r="N758">
        <f t="shared" si="12"/>
        <v>0</v>
      </c>
    </row>
    <row r="759" spans="1:14" x14ac:dyDescent="0.3">
      <c r="A759">
        <v>10072</v>
      </c>
      <c r="B759" t="str">
        <f>_xlfn.XLOOKUP(A759, Bookings!A:A, Bookings!B:B, "NONE")</f>
        <v>Tamil Nadu</v>
      </c>
      <c r="C759" s="14">
        <v>45231</v>
      </c>
      <c r="D759" t="str">
        <v>e9c2f251</v>
      </c>
      <c r="E759">
        <v>0</v>
      </c>
      <c r="F759">
        <v>34</v>
      </c>
      <c r="H759">
        <v>10214</v>
      </c>
      <c r="I759" t="str">
        <v>Kerala</v>
      </c>
      <c r="J759" s="14">
        <v>44621</v>
      </c>
      <c r="K759" t="str">
        <v>74c9ff93</v>
      </c>
      <c r="L759">
        <v>2</v>
      </c>
      <c r="M759">
        <v>19</v>
      </c>
      <c r="N759">
        <f t="shared" si="12"/>
        <v>10.526315789473683</v>
      </c>
    </row>
    <row r="760" spans="1:14" x14ac:dyDescent="0.3">
      <c r="A760">
        <v>10072</v>
      </c>
      <c r="B760" t="str">
        <f>_xlfn.XLOOKUP(A760, Bookings!A:A, Bookings!B:B, "NONE")</f>
        <v>Tamil Nadu</v>
      </c>
      <c r="C760" s="14">
        <v>44682</v>
      </c>
      <c r="D760" t="str">
        <v>fcc640cb</v>
      </c>
      <c r="E760">
        <v>2</v>
      </c>
      <c r="F760">
        <v>52</v>
      </c>
      <c r="H760">
        <v>10214</v>
      </c>
      <c r="I760" t="str">
        <v>Kerala</v>
      </c>
      <c r="J760" s="14">
        <v>44562</v>
      </c>
      <c r="K760" t="str">
        <v>07976026</v>
      </c>
      <c r="L760">
        <v>0</v>
      </c>
      <c r="M760">
        <v>23</v>
      </c>
      <c r="N760">
        <f t="shared" si="12"/>
        <v>0</v>
      </c>
    </row>
    <row r="761" spans="1:14" x14ac:dyDescent="0.3">
      <c r="A761">
        <v>10072</v>
      </c>
      <c r="B761" t="str">
        <f>_xlfn.XLOOKUP(A761, Bookings!A:A, Bookings!B:B, "NONE")</f>
        <v>Tamil Nadu</v>
      </c>
      <c r="C761" s="14">
        <v>45352</v>
      </c>
      <c r="D761" t="str">
        <v>2aac9072</v>
      </c>
      <c r="E761">
        <v>3</v>
      </c>
      <c r="F761">
        <v>68</v>
      </c>
      <c r="H761">
        <v>10214</v>
      </c>
      <c r="I761" t="str">
        <v>Kerala</v>
      </c>
      <c r="J761" s="14">
        <v>44774</v>
      </c>
      <c r="K761" t="str">
        <v>19351768</v>
      </c>
      <c r="L761">
        <v>3</v>
      </c>
      <c r="M761">
        <v>94</v>
      </c>
      <c r="N761">
        <f t="shared" si="12"/>
        <v>3.1914893617021276</v>
      </c>
    </row>
    <row r="762" spans="1:14" x14ac:dyDescent="0.3">
      <c r="A762">
        <v>10072</v>
      </c>
      <c r="B762" t="str">
        <f>_xlfn.XLOOKUP(A762, Bookings!A:A, Bookings!B:B, "NONE")</f>
        <v>Tamil Nadu</v>
      </c>
      <c r="C762" s="14">
        <v>45139</v>
      </c>
      <c r="D762" t="str">
        <v>9452bf77</v>
      </c>
      <c r="E762">
        <v>1</v>
      </c>
      <c r="F762">
        <v>43</v>
      </c>
      <c r="H762">
        <v>10214</v>
      </c>
      <c r="I762" t="str">
        <v>Kerala</v>
      </c>
      <c r="J762" s="14">
        <v>44562</v>
      </c>
      <c r="K762" t="str">
        <v>044707f1</v>
      </c>
      <c r="L762">
        <v>1</v>
      </c>
      <c r="M762">
        <v>17</v>
      </c>
      <c r="N762">
        <f t="shared" si="12"/>
        <v>5.8823529411764701</v>
      </c>
    </row>
    <row r="763" spans="1:14" x14ac:dyDescent="0.3">
      <c r="A763">
        <v>10072</v>
      </c>
      <c r="B763" t="str">
        <f>_xlfn.XLOOKUP(A763, Bookings!A:A, Bookings!B:B, "NONE")</f>
        <v>Tamil Nadu</v>
      </c>
      <c r="C763" s="14">
        <v>44986</v>
      </c>
      <c r="D763" t="str">
        <v>6d9b457c</v>
      </c>
      <c r="E763">
        <v>2</v>
      </c>
      <c r="F763">
        <v>28</v>
      </c>
      <c r="H763">
        <v>10215</v>
      </c>
      <c r="I763" t="str">
        <v>Kerala</v>
      </c>
      <c r="J763" s="14">
        <v>44805</v>
      </c>
      <c r="K763" t="str">
        <v>34ac25b9</v>
      </c>
      <c r="L763">
        <v>2</v>
      </c>
      <c r="M763">
        <v>59</v>
      </c>
      <c r="N763">
        <f t="shared" si="12"/>
        <v>3.3898305084745761</v>
      </c>
    </row>
    <row r="764" spans="1:14" x14ac:dyDescent="0.3">
      <c r="A764">
        <v>10072</v>
      </c>
      <c r="B764" t="str">
        <f>_xlfn.XLOOKUP(A764, Bookings!A:A, Bookings!B:B, "NONE")</f>
        <v>Tamil Nadu</v>
      </c>
      <c r="C764" s="14">
        <v>45231</v>
      </c>
      <c r="D764" t="str">
        <v>420e1019</v>
      </c>
      <c r="E764">
        <v>1</v>
      </c>
      <c r="F764">
        <v>78</v>
      </c>
      <c r="H764">
        <v>10215</v>
      </c>
      <c r="I764" t="str">
        <v>Kerala</v>
      </c>
      <c r="J764" s="14">
        <v>44743</v>
      </c>
      <c r="K764" t="str">
        <v>e2949854</v>
      </c>
      <c r="L764">
        <v>2</v>
      </c>
      <c r="M764">
        <v>95</v>
      </c>
      <c r="N764">
        <f t="shared" si="12"/>
        <v>2.1052631578947367</v>
      </c>
    </row>
    <row r="765" spans="1:14" x14ac:dyDescent="0.3">
      <c r="A765">
        <v>10072</v>
      </c>
      <c r="B765" t="str">
        <f>_xlfn.XLOOKUP(A765, Bookings!A:A, Bookings!B:B, "NONE")</f>
        <v>Tamil Nadu</v>
      </c>
      <c r="C765" s="14">
        <v>45108</v>
      </c>
      <c r="D765" t="str">
        <v>18f2ed16</v>
      </c>
      <c r="E765">
        <v>2</v>
      </c>
      <c r="F765">
        <v>95</v>
      </c>
      <c r="H765">
        <v>10217</v>
      </c>
      <c r="I765" t="str">
        <v>Andhra Pradesh</v>
      </c>
      <c r="J765" s="14">
        <v>44866</v>
      </c>
      <c r="K765" t="str">
        <v>b9f74c1c</v>
      </c>
      <c r="L765">
        <v>1</v>
      </c>
      <c r="M765">
        <v>52</v>
      </c>
      <c r="N765">
        <f t="shared" si="12"/>
        <v>1.9230769230769231</v>
      </c>
    </row>
    <row r="766" spans="1:14" x14ac:dyDescent="0.3">
      <c r="A766">
        <v>10072</v>
      </c>
      <c r="B766" t="str">
        <f>_xlfn.XLOOKUP(A766, Bookings!A:A, Bookings!B:B, "NONE")</f>
        <v>Tamil Nadu</v>
      </c>
      <c r="C766" s="14">
        <v>44835</v>
      </c>
      <c r="D766" t="str">
        <v>e2949854</v>
      </c>
      <c r="E766">
        <v>0</v>
      </c>
      <c r="F766">
        <v>50</v>
      </c>
      <c r="H766">
        <v>10217</v>
      </c>
      <c r="I766" t="str">
        <v>Andhra Pradesh</v>
      </c>
      <c r="J766" s="14">
        <v>44743</v>
      </c>
      <c r="K766" t="str">
        <v>35e41ff6</v>
      </c>
      <c r="L766">
        <v>4</v>
      </c>
      <c r="M766">
        <v>83</v>
      </c>
      <c r="N766">
        <f t="shared" si="12"/>
        <v>4.8192771084337354</v>
      </c>
    </row>
    <row r="767" spans="1:14" x14ac:dyDescent="0.3">
      <c r="A767">
        <v>10073</v>
      </c>
      <c r="B767" t="str">
        <f>_xlfn.XLOOKUP(A767, Bookings!A:A, Bookings!B:B, "NONE")</f>
        <v>Karnataka</v>
      </c>
      <c r="C767" s="14">
        <v>45597</v>
      </c>
      <c r="D767" t="str">
        <v>2560b2d1</v>
      </c>
      <c r="E767">
        <v>2</v>
      </c>
      <c r="F767">
        <v>13</v>
      </c>
      <c r="H767">
        <v>10217</v>
      </c>
      <c r="I767" t="str">
        <v>Andhra Pradesh</v>
      </c>
      <c r="J767" s="14">
        <v>44896</v>
      </c>
      <c r="K767" t="str">
        <v>c324f9b4</v>
      </c>
      <c r="L767">
        <v>0</v>
      </c>
      <c r="M767">
        <v>47</v>
      </c>
      <c r="N767">
        <f t="shared" si="12"/>
        <v>0</v>
      </c>
    </row>
    <row r="768" spans="1:14" x14ac:dyDescent="0.3">
      <c r="A768">
        <v>10073</v>
      </c>
      <c r="B768" t="str">
        <f>_xlfn.XLOOKUP(A768, Bookings!A:A, Bookings!B:B, "NONE")</f>
        <v>Karnataka</v>
      </c>
      <c r="C768" s="14">
        <v>45323</v>
      </c>
      <c r="D768" t="str">
        <v>7fd28e87</v>
      </c>
      <c r="E768">
        <v>1</v>
      </c>
      <c r="F768">
        <v>29</v>
      </c>
      <c r="H768">
        <v>10219</v>
      </c>
      <c r="I768" t="str">
        <v>Karnataka</v>
      </c>
      <c r="J768" s="14">
        <v>44805</v>
      </c>
      <c r="K768" t="str">
        <v>9c8c4c67</v>
      </c>
      <c r="L768">
        <v>1</v>
      </c>
      <c r="M768">
        <v>26</v>
      </c>
      <c r="N768">
        <f t="shared" si="12"/>
        <v>3.8461538461538463</v>
      </c>
    </row>
    <row r="769" spans="1:14" x14ac:dyDescent="0.3">
      <c r="A769">
        <v>10073</v>
      </c>
      <c r="B769" t="str">
        <f>_xlfn.XLOOKUP(A769, Bookings!A:A, Bookings!B:B, "NONE")</f>
        <v>Karnataka</v>
      </c>
      <c r="C769" s="14">
        <v>44562</v>
      </c>
      <c r="D769" t="str">
        <v>af4e0c6c</v>
      </c>
      <c r="E769">
        <v>2</v>
      </c>
      <c r="F769">
        <v>100</v>
      </c>
      <c r="H769">
        <v>10219</v>
      </c>
      <c r="I769" t="str">
        <v>Karnataka</v>
      </c>
      <c r="J769" s="14">
        <v>44805</v>
      </c>
      <c r="K769" t="str">
        <v>8ce0be18</v>
      </c>
      <c r="L769">
        <v>1</v>
      </c>
      <c r="M769">
        <v>36</v>
      </c>
      <c r="N769">
        <f t="shared" si="12"/>
        <v>2.7777777777777777</v>
      </c>
    </row>
    <row r="770" spans="1:14" x14ac:dyDescent="0.3">
      <c r="A770">
        <v>10073</v>
      </c>
      <c r="B770" t="str">
        <f>_xlfn.XLOOKUP(A770, Bookings!A:A, Bookings!B:B, "NONE")</f>
        <v>Karnataka</v>
      </c>
      <c r="C770" s="14">
        <v>45108</v>
      </c>
      <c r="D770" t="str">
        <v>e9c2f251</v>
      </c>
      <c r="E770">
        <v>1</v>
      </c>
      <c r="F770">
        <v>53</v>
      </c>
      <c r="H770">
        <v>10219</v>
      </c>
      <c r="I770" t="str">
        <v>Karnataka</v>
      </c>
      <c r="J770" s="14">
        <v>44805</v>
      </c>
      <c r="K770" t="str">
        <v>566c44a8</v>
      </c>
      <c r="L770">
        <v>0</v>
      </c>
      <c r="M770">
        <v>19</v>
      </c>
      <c r="N770">
        <f t="shared" si="12"/>
        <v>0</v>
      </c>
    </row>
    <row r="771" spans="1:14" x14ac:dyDescent="0.3">
      <c r="A771">
        <v>10073</v>
      </c>
      <c r="B771" t="str">
        <f>_xlfn.XLOOKUP(A771, Bookings!A:A, Bookings!B:B, "NONE")</f>
        <v>Karnataka</v>
      </c>
      <c r="C771" s="14">
        <v>44774</v>
      </c>
      <c r="D771" t="str">
        <v>f82d44ce</v>
      </c>
      <c r="E771">
        <v>0</v>
      </c>
      <c r="F771">
        <v>49</v>
      </c>
      <c r="H771">
        <v>10219</v>
      </c>
      <c r="I771" t="str">
        <v>Karnataka</v>
      </c>
      <c r="J771" s="14">
        <v>44593</v>
      </c>
      <c r="K771" t="str">
        <v>4130ea10</v>
      </c>
      <c r="L771">
        <v>1</v>
      </c>
      <c r="M771">
        <v>91</v>
      </c>
      <c r="N771">
        <f t="shared" ref="N771:N834" si="13">(L771/M771)*100</f>
        <v>1.098901098901099</v>
      </c>
    </row>
    <row r="772" spans="1:14" x14ac:dyDescent="0.3">
      <c r="A772">
        <v>10073</v>
      </c>
      <c r="B772" t="str">
        <f>_xlfn.XLOOKUP(A772, Bookings!A:A, Bookings!B:B, "NONE")</f>
        <v>Karnataka</v>
      </c>
      <c r="C772" s="14">
        <v>44593</v>
      </c>
      <c r="D772" t="str">
        <v>6fc6d737</v>
      </c>
      <c r="E772">
        <v>1</v>
      </c>
      <c r="F772">
        <v>55</v>
      </c>
      <c r="H772">
        <v>10219</v>
      </c>
      <c r="I772" t="str">
        <v>Karnataka</v>
      </c>
      <c r="J772" s="14">
        <v>44713</v>
      </c>
      <c r="K772" t="str">
        <v>2fa395f5</v>
      </c>
      <c r="L772">
        <v>1</v>
      </c>
      <c r="M772">
        <v>66</v>
      </c>
      <c r="N772">
        <f t="shared" si="13"/>
        <v>1.5151515151515151</v>
      </c>
    </row>
    <row r="773" spans="1:14" x14ac:dyDescent="0.3">
      <c r="A773">
        <v>10073</v>
      </c>
      <c r="B773" t="str">
        <f>_xlfn.XLOOKUP(A773, Bookings!A:A, Bookings!B:B, "NONE")</f>
        <v>Karnataka</v>
      </c>
      <c r="C773" s="14">
        <v>44713</v>
      </c>
      <c r="D773" t="str">
        <v>0cbc4720</v>
      </c>
      <c r="E773">
        <v>0</v>
      </c>
      <c r="F773">
        <v>45</v>
      </c>
      <c r="H773">
        <v>10220</v>
      </c>
      <c r="I773" t="str">
        <v>Karnataka</v>
      </c>
      <c r="J773" s="14">
        <v>44621</v>
      </c>
      <c r="K773" t="str">
        <v>fda707e0</v>
      </c>
      <c r="L773">
        <v>1</v>
      </c>
      <c r="M773">
        <v>58</v>
      </c>
      <c r="N773">
        <f t="shared" si="13"/>
        <v>1.7241379310344827</v>
      </c>
    </row>
    <row r="774" spans="1:14" x14ac:dyDescent="0.3">
      <c r="A774">
        <v>10073</v>
      </c>
      <c r="B774" t="str">
        <f>_xlfn.XLOOKUP(A774, Bookings!A:A, Bookings!B:B, "NONE")</f>
        <v>Karnataka</v>
      </c>
      <c r="C774" s="14">
        <v>44927</v>
      </c>
      <c r="D774" t="str">
        <v>6d98c117</v>
      </c>
      <c r="E774">
        <v>1</v>
      </c>
      <c r="F774">
        <v>75</v>
      </c>
      <c r="H774">
        <v>10220</v>
      </c>
      <c r="I774" t="str">
        <v>Karnataka</v>
      </c>
      <c r="J774" s="14">
        <v>44835</v>
      </c>
      <c r="K774" t="str">
        <v>07976026</v>
      </c>
      <c r="L774">
        <v>4</v>
      </c>
      <c r="M774">
        <v>40</v>
      </c>
      <c r="N774">
        <f t="shared" si="13"/>
        <v>10</v>
      </c>
    </row>
    <row r="775" spans="1:14" x14ac:dyDescent="0.3">
      <c r="A775">
        <v>10073</v>
      </c>
      <c r="B775" t="str">
        <f>_xlfn.XLOOKUP(A775, Bookings!A:A, Bookings!B:B, "NONE")</f>
        <v>Karnataka</v>
      </c>
      <c r="C775" s="14">
        <v>45323</v>
      </c>
      <c r="D775" t="str">
        <v>7495495f</v>
      </c>
      <c r="E775">
        <v>2</v>
      </c>
      <c r="F775">
        <v>87</v>
      </c>
      <c r="H775">
        <v>10221</v>
      </c>
      <c r="I775" t="str">
        <v>Andhra Pradesh</v>
      </c>
      <c r="J775" s="14">
        <v>44652</v>
      </c>
      <c r="K775" t="str">
        <v>c5c4fdf9</v>
      </c>
      <c r="L775">
        <v>2</v>
      </c>
      <c r="M775">
        <v>25</v>
      </c>
      <c r="N775">
        <f t="shared" si="13"/>
        <v>8</v>
      </c>
    </row>
    <row r="776" spans="1:14" x14ac:dyDescent="0.3">
      <c r="A776">
        <v>10073</v>
      </c>
      <c r="B776" t="str">
        <f>_xlfn.XLOOKUP(A776, Bookings!A:A, Bookings!B:B, "NONE")</f>
        <v>Karnataka</v>
      </c>
      <c r="C776" s="14">
        <v>45536</v>
      </c>
      <c r="D776" t="str">
        <v>586db896</v>
      </c>
      <c r="E776">
        <v>3</v>
      </c>
      <c r="F776">
        <v>64</v>
      </c>
      <c r="H776">
        <v>10221</v>
      </c>
      <c r="I776" t="str">
        <v>Andhra Pradesh</v>
      </c>
      <c r="J776" s="14">
        <v>44896</v>
      </c>
      <c r="K776" t="str">
        <v>07976026</v>
      </c>
      <c r="L776">
        <v>3</v>
      </c>
      <c r="M776">
        <v>76</v>
      </c>
      <c r="N776">
        <f t="shared" si="13"/>
        <v>3.9473684210526314</v>
      </c>
    </row>
    <row r="777" spans="1:14" x14ac:dyDescent="0.3">
      <c r="A777">
        <v>10073</v>
      </c>
      <c r="B777" t="str">
        <f>_xlfn.XLOOKUP(A777, Bookings!A:A, Bookings!B:B, "NONE")</f>
        <v>Karnataka</v>
      </c>
      <c r="C777" s="14">
        <v>45261</v>
      </c>
      <c r="D777" t="str">
        <v>9c8c4c67</v>
      </c>
      <c r="E777">
        <v>0</v>
      </c>
      <c r="F777">
        <v>54</v>
      </c>
      <c r="H777">
        <v>10221</v>
      </c>
      <c r="I777" t="str">
        <v>Andhra Pradesh</v>
      </c>
      <c r="J777" s="14">
        <v>44621</v>
      </c>
      <c r="K777" t="str">
        <v>c324f9b4</v>
      </c>
      <c r="L777">
        <v>1</v>
      </c>
      <c r="M777">
        <v>53</v>
      </c>
      <c r="N777">
        <f t="shared" si="13"/>
        <v>1.8867924528301887</v>
      </c>
    </row>
    <row r="778" spans="1:14" x14ac:dyDescent="0.3">
      <c r="A778">
        <v>10073</v>
      </c>
      <c r="B778" t="str">
        <f>_xlfn.XLOOKUP(A778, Bookings!A:A, Bookings!B:B, "NONE")</f>
        <v>Karnataka</v>
      </c>
      <c r="C778" s="14">
        <v>45231</v>
      </c>
      <c r="D778" t="str">
        <v>fcc640cb</v>
      </c>
      <c r="E778">
        <v>4</v>
      </c>
      <c r="F778">
        <v>37</v>
      </c>
      <c r="H778">
        <v>10221</v>
      </c>
      <c r="I778" t="str">
        <v>Andhra Pradesh</v>
      </c>
      <c r="J778" s="14">
        <v>44713</v>
      </c>
      <c r="K778" t="str">
        <v>40fb817f</v>
      </c>
      <c r="L778">
        <v>2</v>
      </c>
      <c r="M778">
        <v>45</v>
      </c>
      <c r="N778">
        <f t="shared" si="13"/>
        <v>4.4444444444444446</v>
      </c>
    </row>
    <row r="779" spans="1:14" x14ac:dyDescent="0.3">
      <c r="A779">
        <v>10073</v>
      </c>
      <c r="B779" t="str">
        <f>_xlfn.XLOOKUP(A779, Bookings!A:A, Bookings!B:B, "NONE")</f>
        <v>Karnataka</v>
      </c>
      <c r="C779" s="14">
        <v>45413</v>
      </c>
      <c r="D779" t="str">
        <v>ae026103</v>
      </c>
      <c r="E779">
        <v>2</v>
      </c>
      <c r="F779">
        <v>64</v>
      </c>
      <c r="H779">
        <v>10222</v>
      </c>
      <c r="I779" t="str">
        <v>Tamil Nadu</v>
      </c>
      <c r="J779" s="14">
        <v>44896</v>
      </c>
      <c r="K779" t="str">
        <v>07976026</v>
      </c>
      <c r="L779">
        <v>1</v>
      </c>
      <c r="M779">
        <v>88</v>
      </c>
      <c r="N779">
        <f t="shared" si="13"/>
        <v>1.1363636363636365</v>
      </c>
    </row>
    <row r="780" spans="1:14" x14ac:dyDescent="0.3">
      <c r="A780">
        <v>10073</v>
      </c>
      <c r="B780" t="str">
        <f>_xlfn.XLOOKUP(A780, Bookings!A:A, Bookings!B:B, "NONE")</f>
        <v>Karnataka</v>
      </c>
      <c r="C780" s="14">
        <v>45352</v>
      </c>
      <c r="D780" t="str">
        <v>2aac9072</v>
      </c>
      <c r="E780">
        <v>4</v>
      </c>
      <c r="F780">
        <v>28</v>
      </c>
      <c r="H780">
        <v>10222</v>
      </c>
      <c r="I780" t="str">
        <v>Tamil Nadu</v>
      </c>
      <c r="J780" s="14">
        <v>44652</v>
      </c>
      <c r="K780" t="str">
        <v>420e1019</v>
      </c>
      <c r="L780">
        <v>1</v>
      </c>
      <c r="M780">
        <v>47</v>
      </c>
      <c r="N780">
        <f t="shared" si="13"/>
        <v>2.1276595744680851</v>
      </c>
    </row>
    <row r="781" spans="1:14" x14ac:dyDescent="0.3">
      <c r="A781">
        <v>10074</v>
      </c>
      <c r="B781" t="str">
        <f>_xlfn.XLOOKUP(A781, Bookings!A:A, Bookings!B:B, "NONE")</f>
        <v>Tamil Nadu</v>
      </c>
      <c r="C781" s="14">
        <v>44713</v>
      </c>
      <c r="D781" t="str">
        <v>2e190b5a</v>
      </c>
      <c r="E781">
        <v>2</v>
      </c>
      <c r="F781">
        <v>32</v>
      </c>
      <c r="H781">
        <v>10223</v>
      </c>
      <c r="I781" t="str">
        <v>Tamil Nadu</v>
      </c>
      <c r="J781" s="14">
        <v>44743</v>
      </c>
      <c r="K781" t="str">
        <v>7495495f</v>
      </c>
      <c r="L781">
        <v>3</v>
      </c>
      <c r="M781">
        <v>11</v>
      </c>
      <c r="N781">
        <f t="shared" si="13"/>
        <v>27.27272727272727</v>
      </c>
    </row>
    <row r="782" spans="1:14" x14ac:dyDescent="0.3">
      <c r="A782">
        <v>10074</v>
      </c>
      <c r="B782" t="str">
        <f>_xlfn.XLOOKUP(A782, Bookings!A:A, Bookings!B:B, "NONE")</f>
        <v>Tamil Nadu</v>
      </c>
      <c r="C782" s="14">
        <v>45627</v>
      </c>
      <c r="D782" t="str">
        <v>e2949854</v>
      </c>
      <c r="E782">
        <v>1</v>
      </c>
      <c r="F782">
        <v>33</v>
      </c>
      <c r="H782">
        <v>10223</v>
      </c>
      <c r="I782" t="str">
        <v>Tamil Nadu</v>
      </c>
      <c r="J782" s="14">
        <v>44896</v>
      </c>
      <c r="K782" t="str">
        <v>5988d89d</v>
      </c>
      <c r="L782">
        <v>0</v>
      </c>
      <c r="M782">
        <v>52</v>
      </c>
      <c r="N782">
        <f t="shared" si="13"/>
        <v>0</v>
      </c>
    </row>
    <row r="783" spans="1:14" x14ac:dyDescent="0.3">
      <c r="A783">
        <v>10074</v>
      </c>
      <c r="B783" t="str">
        <f>_xlfn.XLOOKUP(A783, Bookings!A:A, Bookings!B:B, "NONE")</f>
        <v>Tamil Nadu</v>
      </c>
      <c r="C783" s="14">
        <v>45292</v>
      </c>
      <c r="D783" t="str">
        <v>420e1019</v>
      </c>
      <c r="E783">
        <v>3</v>
      </c>
      <c r="F783">
        <v>48</v>
      </c>
      <c r="H783">
        <v>10223</v>
      </c>
      <c r="I783" t="str">
        <v>Tamil Nadu</v>
      </c>
      <c r="J783" s="14">
        <v>44774</v>
      </c>
      <c r="K783" t="str">
        <v>92becfc7</v>
      </c>
      <c r="L783">
        <v>0</v>
      </c>
      <c r="M783">
        <v>57</v>
      </c>
      <c r="N783">
        <f t="shared" si="13"/>
        <v>0</v>
      </c>
    </row>
    <row r="784" spans="1:14" x14ac:dyDescent="0.3">
      <c r="A784">
        <v>10074</v>
      </c>
      <c r="B784" t="str">
        <f>_xlfn.XLOOKUP(A784, Bookings!A:A, Bookings!B:B, "NONE")</f>
        <v>Tamil Nadu</v>
      </c>
      <c r="C784" s="14">
        <v>45139</v>
      </c>
      <c r="D784" t="str">
        <v>8ab4abc6</v>
      </c>
      <c r="E784">
        <v>5</v>
      </c>
      <c r="F784">
        <v>38</v>
      </c>
      <c r="H784">
        <v>10223</v>
      </c>
      <c r="I784" t="str">
        <v>Tamil Nadu</v>
      </c>
      <c r="J784" s="14">
        <v>44682</v>
      </c>
      <c r="K784" t="str">
        <v>7e543bc4</v>
      </c>
      <c r="L784">
        <v>5</v>
      </c>
      <c r="M784">
        <v>46</v>
      </c>
      <c r="N784">
        <f t="shared" si="13"/>
        <v>10.869565217391305</v>
      </c>
    </row>
    <row r="785" spans="1:14" x14ac:dyDescent="0.3">
      <c r="A785">
        <v>10074</v>
      </c>
      <c r="B785" t="str">
        <f>_xlfn.XLOOKUP(A785, Bookings!A:A, Bookings!B:B, "NONE")</f>
        <v>Tamil Nadu</v>
      </c>
      <c r="C785" s="14">
        <v>44593</v>
      </c>
      <c r="D785" t="str">
        <v>53dcee70</v>
      </c>
      <c r="E785">
        <v>1</v>
      </c>
      <c r="F785">
        <v>91</v>
      </c>
      <c r="H785">
        <v>10223</v>
      </c>
      <c r="I785" t="str">
        <v>Tamil Nadu</v>
      </c>
      <c r="J785" s="14">
        <v>44743</v>
      </c>
      <c r="K785" t="str">
        <v>6d9b457c</v>
      </c>
      <c r="L785">
        <v>1</v>
      </c>
      <c r="M785">
        <v>60</v>
      </c>
      <c r="N785">
        <f t="shared" si="13"/>
        <v>1.6666666666666667</v>
      </c>
    </row>
    <row r="786" spans="1:14" x14ac:dyDescent="0.3">
      <c r="A786">
        <v>10074</v>
      </c>
      <c r="B786" t="str">
        <f>_xlfn.XLOOKUP(A786, Bookings!A:A, Bookings!B:B, "NONE")</f>
        <v>Tamil Nadu</v>
      </c>
      <c r="C786" s="14">
        <v>45474</v>
      </c>
      <c r="D786" t="str">
        <v>e0abb092</v>
      </c>
      <c r="E786">
        <v>3</v>
      </c>
      <c r="F786">
        <v>72</v>
      </c>
      <c r="H786">
        <v>10225</v>
      </c>
      <c r="I786" t="str">
        <v>Tamil Nadu</v>
      </c>
      <c r="J786" s="14">
        <v>44652</v>
      </c>
      <c r="K786" t="str">
        <v>34ac25b9</v>
      </c>
      <c r="L786">
        <v>4</v>
      </c>
      <c r="M786">
        <v>65</v>
      </c>
      <c r="N786">
        <f t="shared" si="13"/>
        <v>6.1538461538461542</v>
      </c>
    </row>
    <row r="787" spans="1:14" x14ac:dyDescent="0.3">
      <c r="A787">
        <v>10074</v>
      </c>
      <c r="B787" t="str">
        <f>_xlfn.XLOOKUP(A787, Bookings!A:A, Bookings!B:B, "NONE")</f>
        <v>Tamil Nadu</v>
      </c>
      <c r="C787" s="14">
        <v>45017</v>
      </c>
      <c r="D787" t="str">
        <v>92becfc7</v>
      </c>
      <c r="E787">
        <v>1</v>
      </c>
      <c r="F787">
        <v>18</v>
      </c>
      <c r="H787">
        <v>10225</v>
      </c>
      <c r="I787" t="str">
        <v>Tamil Nadu</v>
      </c>
      <c r="J787" s="14">
        <v>44743</v>
      </c>
      <c r="K787" t="str">
        <v>566c44a8</v>
      </c>
      <c r="L787">
        <v>3</v>
      </c>
      <c r="M787">
        <v>89</v>
      </c>
      <c r="N787">
        <f t="shared" si="13"/>
        <v>3.3707865168539324</v>
      </c>
    </row>
    <row r="788" spans="1:14" x14ac:dyDescent="0.3">
      <c r="A788">
        <v>10074</v>
      </c>
      <c r="B788" t="str">
        <f>_xlfn.XLOOKUP(A788, Bookings!A:A, Bookings!B:B, "NONE")</f>
        <v>Tamil Nadu</v>
      </c>
      <c r="C788" s="14">
        <v>45261</v>
      </c>
      <c r="D788" t="str">
        <v>5c52d1ad</v>
      </c>
      <c r="E788">
        <v>3</v>
      </c>
      <c r="F788">
        <v>90</v>
      </c>
      <c r="H788">
        <v>10225</v>
      </c>
      <c r="I788" t="str">
        <v>Tamil Nadu</v>
      </c>
      <c r="J788" s="14">
        <v>44774</v>
      </c>
      <c r="K788" t="str">
        <v>591bdfe5</v>
      </c>
      <c r="L788">
        <v>0</v>
      </c>
      <c r="M788">
        <v>34</v>
      </c>
      <c r="N788">
        <f t="shared" si="13"/>
        <v>0</v>
      </c>
    </row>
    <row r="789" spans="1:14" x14ac:dyDescent="0.3">
      <c r="A789">
        <v>10075</v>
      </c>
      <c r="B789" t="str">
        <f>_xlfn.XLOOKUP(A789, Bookings!A:A, Bookings!B:B, "NONE")</f>
        <v>Tamil Nadu</v>
      </c>
      <c r="C789" s="14">
        <v>44805</v>
      </c>
      <c r="D789" t="str">
        <v>e2949854</v>
      </c>
      <c r="E789">
        <v>0</v>
      </c>
      <c r="F789">
        <v>56</v>
      </c>
      <c r="H789">
        <v>10225</v>
      </c>
      <c r="I789" t="str">
        <v>Tamil Nadu</v>
      </c>
      <c r="J789" s="14">
        <v>44621</v>
      </c>
      <c r="K789" t="str">
        <v>f83fb848</v>
      </c>
      <c r="L789">
        <v>2</v>
      </c>
      <c r="M789">
        <v>88</v>
      </c>
      <c r="N789">
        <f t="shared" si="13"/>
        <v>2.2727272727272729</v>
      </c>
    </row>
    <row r="790" spans="1:14" x14ac:dyDescent="0.3">
      <c r="A790">
        <v>10075</v>
      </c>
      <c r="B790" t="str">
        <f>_xlfn.XLOOKUP(A790, Bookings!A:A, Bookings!B:B, "NONE")</f>
        <v>Tamil Nadu</v>
      </c>
      <c r="C790" s="14">
        <v>45352</v>
      </c>
      <c r="D790" t="str">
        <v>b9f74c1c</v>
      </c>
      <c r="E790">
        <v>1</v>
      </c>
      <c r="F790">
        <v>77</v>
      </c>
      <c r="H790">
        <v>10226</v>
      </c>
      <c r="I790" t="str">
        <v>Andhra Pradesh</v>
      </c>
      <c r="J790" s="14">
        <v>44593</v>
      </c>
      <c r="K790" t="str">
        <v>fc3255a1</v>
      </c>
      <c r="L790">
        <v>2</v>
      </c>
      <c r="M790">
        <v>84</v>
      </c>
      <c r="N790">
        <f t="shared" si="13"/>
        <v>2.3809523809523809</v>
      </c>
    </row>
    <row r="791" spans="1:14" x14ac:dyDescent="0.3">
      <c r="A791">
        <v>10075</v>
      </c>
      <c r="B791" t="str">
        <f>_xlfn.XLOOKUP(A791, Bookings!A:A, Bookings!B:B, "NONE")</f>
        <v>Tamil Nadu</v>
      </c>
      <c r="C791" s="14">
        <v>44682</v>
      </c>
      <c r="D791" t="str">
        <v>18f2ed16</v>
      </c>
      <c r="E791">
        <v>2</v>
      </c>
      <c r="F791">
        <v>22</v>
      </c>
      <c r="H791">
        <v>10226</v>
      </c>
      <c r="I791" t="str">
        <v>Andhra Pradesh</v>
      </c>
      <c r="J791" s="14">
        <v>44682</v>
      </c>
      <c r="K791" t="str">
        <v>982b8061</v>
      </c>
      <c r="L791">
        <v>1</v>
      </c>
      <c r="M791">
        <v>67</v>
      </c>
      <c r="N791">
        <f t="shared" si="13"/>
        <v>1.4925373134328357</v>
      </c>
    </row>
    <row r="792" spans="1:14" x14ac:dyDescent="0.3">
      <c r="A792">
        <v>10075</v>
      </c>
      <c r="B792" t="str">
        <f>_xlfn.XLOOKUP(A792, Bookings!A:A, Bookings!B:B, "NONE")</f>
        <v>Tamil Nadu</v>
      </c>
      <c r="C792" s="14">
        <v>44866</v>
      </c>
      <c r="D792" t="str">
        <v>e9c2f251</v>
      </c>
      <c r="E792">
        <v>2</v>
      </c>
      <c r="F792">
        <v>48</v>
      </c>
      <c r="H792">
        <v>10227</v>
      </c>
      <c r="I792" t="str">
        <v>Kerala</v>
      </c>
      <c r="J792" s="14">
        <v>44593</v>
      </c>
      <c r="K792" t="str">
        <v>c9f9dfdb</v>
      </c>
      <c r="L792">
        <v>2</v>
      </c>
      <c r="M792">
        <v>49</v>
      </c>
      <c r="N792">
        <f t="shared" si="13"/>
        <v>4.0816326530612246</v>
      </c>
    </row>
    <row r="793" spans="1:14" x14ac:dyDescent="0.3">
      <c r="A793">
        <v>10075</v>
      </c>
      <c r="B793" t="str">
        <f>_xlfn.XLOOKUP(A793, Bookings!A:A, Bookings!B:B, "NONE")</f>
        <v>Tamil Nadu</v>
      </c>
      <c r="C793" s="14">
        <v>45078</v>
      </c>
      <c r="D793" t="str">
        <v>10101146</v>
      </c>
      <c r="E793">
        <v>1</v>
      </c>
      <c r="F793">
        <v>11</v>
      </c>
      <c r="H793">
        <v>10227</v>
      </c>
      <c r="I793" t="str">
        <v>Kerala</v>
      </c>
      <c r="J793" s="14">
        <v>44562</v>
      </c>
      <c r="K793" t="str">
        <v>982b8061</v>
      </c>
      <c r="L793">
        <v>0</v>
      </c>
      <c r="M793">
        <v>98</v>
      </c>
      <c r="N793">
        <f t="shared" si="13"/>
        <v>0</v>
      </c>
    </row>
    <row r="794" spans="1:14" x14ac:dyDescent="0.3">
      <c r="A794">
        <v>10075</v>
      </c>
      <c r="B794" t="str">
        <f>_xlfn.XLOOKUP(A794, Bookings!A:A, Bookings!B:B, "NONE")</f>
        <v>Tamil Nadu</v>
      </c>
      <c r="C794" s="14">
        <v>44805</v>
      </c>
      <c r="D794" t="str">
        <v>8ce0be18</v>
      </c>
      <c r="E794">
        <v>2</v>
      </c>
      <c r="F794">
        <v>62</v>
      </c>
      <c r="H794">
        <v>10227</v>
      </c>
      <c r="I794" t="str">
        <v>Kerala</v>
      </c>
      <c r="J794" s="14">
        <v>44682</v>
      </c>
      <c r="K794" t="str">
        <v>2fa395f5</v>
      </c>
      <c r="L794">
        <v>1</v>
      </c>
      <c r="M794">
        <v>22</v>
      </c>
      <c r="N794">
        <f t="shared" si="13"/>
        <v>4.5454545454545459</v>
      </c>
    </row>
    <row r="795" spans="1:14" x14ac:dyDescent="0.3">
      <c r="A795">
        <v>10075</v>
      </c>
      <c r="B795" t="str">
        <f>_xlfn.XLOOKUP(A795, Bookings!A:A, Bookings!B:B, "NONE")</f>
        <v>Tamil Nadu</v>
      </c>
      <c r="C795" s="14">
        <v>45200</v>
      </c>
      <c r="D795" t="str">
        <v>07976026</v>
      </c>
      <c r="E795">
        <v>0</v>
      </c>
      <c r="F795">
        <v>74</v>
      </c>
      <c r="H795">
        <v>10227</v>
      </c>
      <c r="I795" t="str">
        <v>Kerala</v>
      </c>
      <c r="J795" s="14">
        <v>44835</v>
      </c>
      <c r="K795" t="str">
        <v>ae026103</v>
      </c>
      <c r="L795">
        <v>2</v>
      </c>
      <c r="M795">
        <v>53</v>
      </c>
      <c r="N795">
        <f t="shared" si="13"/>
        <v>3.7735849056603774</v>
      </c>
    </row>
    <row r="796" spans="1:14" x14ac:dyDescent="0.3">
      <c r="A796">
        <v>10075</v>
      </c>
      <c r="B796" t="str">
        <f>_xlfn.XLOOKUP(A796, Bookings!A:A, Bookings!B:B, "NONE")</f>
        <v>Tamil Nadu</v>
      </c>
      <c r="C796" s="14">
        <v>44986</v>
      </c>
      <c r="D796" t="str">
        <v>1187d074</v>
      </c>
      <c r="E796">
        <v>4</v>
      </c>
      <c r="F796">
        <v>78</v>
      </c>
      <c r="H796">
        <v>10227</v>
      </c>
      <c r="I796" t="str">
        <v>Kerala</v>
      </c>
      <c r="J796" s="14">
        <v>44774</v>
      </c>
      <c r="K796" t="str">
        <v>d71466ea</v>
      </c>
      <c r="L796">
        <v>1</v>
      </c>
      <c r="M796">
        <v>79</v>
      </c>
      <c r="N796">
        <f t="shared" si="13"/>
        <v>1.2658227848101267</v>
      </c>
    </row>
    <row r="797" spans="1:14" x14ac:dyDescent="0.3">
      <c r="A797">
        <v>10075</v>
      </c>
      <c r="B797" t="str">
        <f>_xlfn.XLOOKUP(A797, Bookings!A:A, Bookings!B:B, "NONE")</f>
        <v>Tamil Nadu</v>
      </c>
      <c r="C797" s="14">
        <v>45627</v>
      </c>
      <c r="D797" t="str">
        <v>af4e0c6c</v>
      </c>
      <c r="E797">
        <v>3</v>
      </c>
      <c r="F797">
        <v>24</v>
      </c>
      <c r="H797">
        <v>10227</v>
      </c>
      <c r="I797" t="str">
        <v>Kerala</v>
      </c>
      <c r="J797" s="14">
        <v>44835</v>
      </c>
      <c r="K797" t="str">
        <v>4130ea10</v>
      </c>
      <c r="L797">
        <v>2</v>
      </c>
      <c r="M797">
        <v>44</v>
      </c>
      <c r="N797">
        <f t="shared" si="13"/>
        <v>4.5454545454545459</v>
      </c>
    </row>
    <row r="798" spans="1:14" x14ac:dyDescent="0.3">
      <c r="A798">
        <v>10075</v>
      </c>
      <c r="B798" t="str">
        <f>_xlfn.XLOOKUP(A798, Bookings!A:A, Bookings!B:B, "NONE")</f>
        <v>Tamil Nadu</v>
      </c>
      <c r="C798" s="14">
        <v>44805</v>
      </c>
      <c r="D798" t="str">
        <v>6cec19a5</v>
      </c>
      <c r="E798">
        <v>2</v>
      </c>
      <c r="F798">
        <v>98</v>
      </c>
      <c r="H798">
        <v>10228</v>
      </c>
      <c r="I798" t="str">
        <v>Kerala</v>
      </c>
      <c r="J798" s="14">
        <v>44774</v>
      </c>
      <c r="K798" t="str">
        <v>e24dee1d</v>
      </c>
      <c r="L798">
        <v>1</v>
      </c>
      <c r="M798">
        <v>20</v>
      </c>
      <c r="N798">
        <f t="shared" si="13"/>
        <v>5</v>
      </c>
    </row>
    <row r="799" spans="1:14" x14ac:dyDescent="0.3">
      <c r="A799">
        <v>10075</v>
      </c>
      <c r="B799" t="str">
        <f>_xlfn.XLOOKUP(A799, Bookings!A:A, Bookings!B:B, "NONE")</f>
        <v>Tamil Nadu</v>
      </c>
      <c r="C799" s="14">
        <v>45261</v>
      </c>
      <c r="D799" t="str">
        <v>3abe3a47</v>
      </c>
      <c r="E799">
        <v>4</v>
      </c>
      <c r="F799">
        <v>53</v>
      </c>
      <c r="H799">
        <v>10228</v>
      </c>
      <c r="I799" t="str">
        <v>Kerala</v>
      </c>
      <c r="J799" s="14">
        <v>44896</v>
      </c>
      <c r="K799" t="str">
        <v>92becfc7</v>
      </c>
      <c r="L799">
        <v>2</v>
      </c>
      <c r="M799">
        <v>92</v>
      </c>
      <c r="N799">
        <f t="shared" si="13"/>
        <v>2.1739130434782608</v>
      </c>
    </row>
    <row r="800" spans="1:14" x14ac:dyDescent="0.3">
      <c r="A800">
        <v>10075</v>
      </c>
      <c r="B800" t="str">
        <f>_xlfn.XLOOKUP(A800, Bookings!A:A, Bookings!B:B, "NONE")</f>
        <v>Tamil Nadu</v>
      </c>
      <c r="C800" s="14">
        <v>44896</v>
      </c>
      <c r="D800" t="str">
        <v>044707f1</v>
      </c>
      <c r="E800">
        <v>0</v>
      </c>
      <c r="F800">
        <v>26</v>
      </c>
      <c r="H800">
        <v>10228</v>
      </c>
      <c r="I800" t="str">
        <v>Kerala</v>
      </c>
      <c r="J800" s="14">
        <v>44593</v>
      </c>
      <c r="K800" t="str">
        <v>d71466ea</v>
      </c>
      <c r="L800">
        <v>1</v>
      </c>
      <c r="M800">
        <v>59</v>
      </c>
      <c r="N800">
        <f t="shared" si="13"/>
        <v>1.6949152542372881</v>
      </c>
    </row>
    <row r="801" spans="1:14" x14ac:dyDescent="0.3">
      <c r="A801">
        <v>10075</v>
      </c>
      <c r="B801" t="str">
        <f>_xlfn.XLOOKUP(A801, Bookings!A:A, Bookings!B:B, "NONE")</f>
        <v>Tamil Nadu</v>
      </c>
      <c r="C801" s="14">
        <v>44835</v>
      </c>
      <c r="D801" t="str">
        <v>ae026103</v>
      </c>
      <c r="E801">
        <v>1</v>
      </c>
      <c r="F801">
        <v>26</v>
      </c>
      <c r="H801">
        <v>10228</v>
      </c>
      <c r="I801" t="str">
        <v>Kerala</v>
      </c>
      <c r="J801" s="14">
        <v>44652</v>
      </c>
      <c r="K801" t="str">
        <v>fda707e0</v>
      </c>
      <c r="L801">
        <v>5</v>
      </c>
      <c r="M801">
        <v>18</v>
      </c>
      <c r="N801">
        <f t="shared" si="13"/>
        <v>27.777777777777779</v>
      </c>
    </row>
    <row r="802" spans="1:14" x14ac:dyDescent="0.3">
      <c r="A802">
        <v>10075</v>
      </c>
      <c r="B802" t="str">
        <f>_xlfn.XLOOKUP(A802, Bookings!A:A, Bookings!B:B, "NONE")</f>
        <v>Tamil Nadu</v>
      </c>
      <c r="C802" s="14">
        <v>44713</v>
      </c>
      <c r="D802" t="str">
        <v>9c8c4c67</v>
      </c>
      <c r="E802">
        <v>0</v>
      </c>
      <c r="F802">
        <v>71</v>
      </c>
      <c r="H802">
        <v>10228</v>
      </c>
      <c r="I802" t="str">
        <v>Kerala</v>
      </c>
      <c r="J802" s="14">
        <v>44682</v>
      </c>
      <c r="K802" t="str">
        <v>618d5c47</v>
      </c>
      <c r="L802">
        <v>0</v>
      </c>
      <c r="M802">
        <v>39</v>
      </c>
      <c r="N802">
        <f t="shared" si="13"/>
        <v>0</v>
      </c>
    </row>
    <row r="803" spans="1:14" x14ac:dyDescent="0.3">
      <c r="A803">
        <v>10075</v>
      </c>
      <c r="B803" t="str">
        <f>_xlfn.XLOOKUP(A803, Bookings!A:A, Bookings!B:B, "NONE")</f>
        <v>Tamil Nadu</v>
      </c>
      <c r="C803" s="14">
        <v>45383</v>
      </c>
      <c r="D803" t="str">
        <v>0be1e40e</v>
      </c>
      <c r="E803">
        <v>0</v>
      </c>
      <c r="F803">
        <v>94</v>
      </c>
      <c r="H803">
        <v>10228</v>
      </c>
      <c r="I803" t="str">
        <v>Kerala</v>
      </c>
      <c r="J803" s="14">
        <v>44713</v>
      </c>
      <c r="K803" t="str">
        <v>53dcee70</v>
      </c>
      <c r="L803">
        <v>2</v>
      </c>
      <c r="M803">
        <v>31</v>
      </c>
      <c r="N803">
        <f t="shared" si="13"/>
        <v>6.4516129032258061</v>
      </c>
    </row>
    <row r="804" spans="1:14" x14ac:dyDescent="0.3">
      <c r="A804">
        <v>10076</v>
      </c>
      <c r="B804" t="str">
        <f>_xlfn.XLOOKUP(A804, Bookings!A:A, Bookings!B:B, "NONE")</f>
        <v>Tamil Nadu</v>
      </c>
      <c r="C804" s="14">
        <v>44958</v>
      </c>
      <c r="D804" t="str">
        <v>e0abb092</v>
      </c>
      <c r="E804">
        <v>2</v>
      </c>
      <c r="F804">
        <v>13</v>
      </c>
      <c r="H804">
        <v>10229</v>
      </c>
      <c r="I804" t="str">
        <v>Kerala</v>
      </c>
      <c r="J804" s="14">
        <v>44713</v>
      </c>
      <c r="K804" t="str">
        <v>0be1e40e</v>
      </c>
      <c r="L804">
        <v>1</v>
      </c>
      <c r="M804">
        <v>38</v>
      </c>
      <c r="N804">
        <f t="shared" si="13"/>
        <v>2.6315789473684208</v>
      </c>
    </row>
    <row r="805" spans="1:14" x14ac:dyDescent="0.3">
      <c r="A805">
        <v>10076</v>
      </c>
      <c r="B805" t="str">
        <f>_xlfn.XLOOKUP(A805, Bookings!A:A, Bookings!B:B, "NONE")</f>
        <v>Tamil Nadu</v>
      </c>
      <c r="C805" s="14">
        <v>44713</v>
      </c>
      <c r="D805" t="str">
        <v>044707f1</v>
      </c>
      <c r="E805">
        <v>2</v>
      </c>
      <c r="F805">
        <v>30</v>
      </c>
      <c r="H805">
        <v>10229</v>
      </c>
      <c r="I805" t="str">
        <v>Kerala</v>
      </c>
      <c r="J805" s="14">
        <v>44774</v>
      </c>
      <c r="K805" t="str">
        <v>607da286</v>
      </c>
      <c r="L805">
        <v>1</v>
      </c>
      <c r="M805">
        <v>95</v>
      </c>
      <c r="N805">
        <f t="shared" si="13"/>
        <v>1.0526315789473684</v>
      </c>
    </row>
    <row r="806" spans="1:14" x14ac:dyDescent="0.3">
      <c r="A806">
        <v>10076</v>
      </c>
      <c r="B806" t="str">
        <f>_xlfn.XLOOKUP(A806, Bookings!A:A, Bookings!B:B, "NONE")</f>
        <v>Tamil Nadu</v>
      </c>
      <c r="C806" s="14">
        <v>45536</v>
      </c>
      <c r="D806" t="str">
        <v>e2949854</v>
      </c>
      <c r="E806">
        <v>4</v>
      </c>
      <c r="F806">
        <v>22</v>
      </c>
      <c r="H806">
        <v>10229</v>
      </c>
      <c r="I806" t="str">
        <v>Kerala</v>
      </c>
      <c r="J806" s="14">
        <v>44866</v>
      </c>
      <c r="K806" t="str">
        <v>982b8061</v>
      </c>
      <c r="L806">
        <v>0</v>
      </c>
      <c r="M806">
        <v>47</v>
      </c>
      <c r="N806">
        <f t="shared" si="13"/>
        <v>0</v>
      </c>
    </row>
    <row r="807" spans="1:14" x14ac:dyDescent="0.3">
      <c r="A807">
        <v>10076</v>
      </c>
      <c r="B807" t="str">
        <f>_xlfn.XLOOKUP(A807, Bookings!A:A, Bookings!B:B, "NONE")</f>
        <v>Tamil Nadu</v>
      </c>
      <c r="C807" s="14">
        <v>44562</v>
      </c>
      <c r="D807" t="str">
        <v>18f2ed16</v>
      </c>
      <c r="E807">
        <v>2</v>
      </c>
      <c r="F807">
        <v>46</v>
      </c>
      <c r="H807">
        <v>10230</v>
      </c>
      <c r="I807" t="str">
        <v>Tamil Nadu</v>
      </c>
      <c r="J807" s="14">
        <v>44713</v>
      </c>
      <c r="K807" t="str">
        <v>d71466ea</v>
      </c>
      <c r="L807">
        <v>4</v>
      </c>
      <c r="M807">
        <v>23</v>
      </c>
      <c r="N807">
        <f t="shared" si="13"/>
        <v>17.391304347826086</v>
      </c>
    </row>
    <row r="808" spans="1:14" x14ac:dyDescent="0.3">
      <c r="A808">
        <v>10076</v>
      </c>
      <c r="B808" t="str">
        <f>_xlfn.XLOOKUP(A808, Bookings!A:A, Bookings!B:B, "NONE")</f>
        <v>Tamil Nadu</v>
      </c>
      <c r="C808" s="14">
        <v>44866</v>
      </c>
      <c r="D808" t="str">
        <v>591bdfe5</v>
      </c>
      <c r="E808">
        <v>0</v>
      </c>
      <c r="F808">
        <v>74</v>
      </c>
      <c r="H808">
        <v>10230</v>
      </c>
      <c r="I808" t="str">
        <v>Tamil Nadu</v>
      </c>
      <c r="J808" s="14">
        <v>44896</v>
      </c>
      <c r="K808" t="str">
        <v>40fb817f</v>
      </c>
      <c r="L808">
        <v>3</v>
      </c>
      <c r="M808">
        <v>53</v>
      </c>
      <c r="N808">
        <f t="shared" si="13"/>
        <v>5.6603773584905666</v>
      </c>
    </row>
    <row r="809" spans="1:14" x14ac:dyDescent="0.3">
      <c r="A809">
        <v>10076</v>
      </c>
      <c r="B809" t="str">
        <f>_xlfn.XLOOKUP(A809, Bookings!A:A, Bookings!B:B, "NONE")</f>
        <v>Tamil Nadu</v>
      </c>
      <c r="C809" s="14">
        <v>45474</v>
      </c>
      <c r="D809" t="str">
        <v>e24dee1d</v>
      </c>
      <c r="E809">
        <v>1</v>
      </c>
      <c r="F809">
        <v>96</v>
      </c>
      <c r="H809">
        <v>10230</v>
      </c>
      <c r="I809" t="str">
        <v>Tamil Nadu</v>
      </c>
      <c r="J809" s="14">
        <v>44774</v>
      </c>
      <c r="K809" t="str">
        <v>6fc6d737</v>
      </c>
      <c r="L809">
        <v>0</v>
      </c>
      <c r="M809">
        <v>73</v>
      </c>
      <c r="N809">
        <f t="shared" si="13"/>
        <v>0</v>
      </c>
    </row>
    <row r="810" spans="1:14" x14ac:dyDescent="0.3">
      <c r="A810">
        <v>10076</v>
      </c>
      <c r="B810" t="str">
        <f>_xlfn.XLOOKUP(A810, Bookings!A:A, Bookings!B:B, "NONE")</f>
        <v>Tamil Nadu</v>
      </c>
      <c r="C810" s="14">
        <v>44743</v>
      </c>
      <c r="D810" t="str">
        <v>53dcee70</v>
      </c>
      <c r="E810">
        <v>3</v>
      </c>
      <c r="F810">
        <v>37</v>
      </c>
      <c r="H810">
        <v>10230</v>
      </c>
      <c r="I810" t="str">
        <v>Tamil Nadu</v>
      </c>
      <c r="J810" s="14">
        <v>44562</v>
      </c>
      <c r="K810" t="str">
        <v>591bdfe5</v>
      </c>
      <c r="L810">
        <v>1</v>
      </c>
      <c r="M810">
        <v>94</v>
      </c>
      <c r="N810">
        <f t="shared" si="13"/>
        <v>1.0638297872340425</v>
      </c>
    </row>
    <row r="811" spans="1:14" x14ac:dyDescent="0.3">
      <c r="A811">
        <v>10076</v>
      </c>
      <c r="B811" t="str">
        <f>_xlfn.XLOOKUP(A811, Bookings!A:A, Bookings!B:B, "NONE")</f>
        <v>Tamil Nadu</v>
      </c>
      <c r="C811" s="14">
        <v>45536</v>
      </c>
      <c r="D811" t="str">
        <v>2e190b5a</v>
      </c>
      <c r="E811">
        <v>0</v>
      </c>
      <c r="F811">
        <v>25</v>
      </c>
      <c r="H811">
        <v>10230</v>
      </c>
      <c r="I811" t="str">
        <v>Tamil Nadu</v>
      </c>
      <c r="J811" s="14">
        <v>44866</v>
      </c>
      <c r="K811" t="str">
        <v>982b8061</v>
      </c>
      <c r="L811">
        <v>2</v>
      </c>
      <c r="M811">
        <v>51</v>
      </c>
      <c r="N811">
        <f t="shared" si="13"/>
        <v>3.9215686274509802</v>
      </c>
    </row>
    <row r="812" spans="1:14" x14ac:dyDescent="0.3">
      <c r="A812">
        <v>10076</v>
      </c>
      <c r="B812" t="str">
        <f>_xlfn.XLOOKUP(A812, Bookings!A:A, Bookings!B:B, "NONE")</f>
        <v>Tamil Nadu</v>
      </c>
      <c r="C812" s="14">
        <v>45444</v>
      </c>
      <c r="D812" t="str">
        <v>586db896</v>
      </c>
      <c r="E812">
        <v>1</v>
      </c>
      <c r="F812">
        <v>56</v>
      </c>
      <c r="H812">
        <v>10230</v>
      </c>
      <c r="I812" t="str">
        <v>Tamil Nadu</v>
      </c>
      <c r="J812" s="14">
        <v>44866</v>
      </c>
      <c r="K812" t="str">
        <v>7bc7f2c7</v>
      </c>
      <c r="L812">
        <v>2</v>
      </c>
      <c r="M812">
        <v>52</v>
      </c>
      <c r="N812">
        <f t="shared" si="13"/>
        <v>3.8461538461538463</v>
      </c>
    </row>
    <row r="813" spans="1:14" x14ac:dyDescent="0.3">
      <c r="A813">
        <v>10076</v>
      </c>
      <c r="B813" t="str">
        <f>_xlfn.XLOOKUP(A813, Bookings!A:A, Bookings!B:B, "NONE")</f>
        <v>Tamil Nadu</v>
      </c>
      <c r="C813" s="14">
        <v>45108</v>
      </c>
      <c r="D813" t="str">
        <v>f1c74cb8</v>
      </c>
      <c r="E813">
        <v>0</v>
      </c>
      <c r="F813">
        <v>73</v>
      </c>
      <c r="H813">
        <v>10231</v>
      </c>
      <c r="I813" t="str">
        <v>Andhra Pradesh</v>
      </c>
      <c r="J813" s="14">
        <v>44682</v>
      </c>
      <c r="K813" t="str">
        <v>2aac9072</v>
      </c>
      <c r="L813">
        <v>3</v>
      </c>
      <c r="M813">
        <v>86</v>
      </c>
      <c r="N813">
        <f t="shared" si="13"/>
        <v>3.4883720930232558</v>
      </c>
    </row>
    <row r="814" spans="1:14" x14ac:dyDescent="0.3">
      <c r="A814">
        <v>10076</v>
      </c>
      <c r="B814" t="str">
        <f>_xlfn.XLOOKUP(A814, Bookings!A:A, Bookings!B:B, "NONE")</f>
        <v>Tamil Nadu</v>
      </c>
      <c r="C814" s="14">
        <v>44774</v>
      </c>
      <c r="D814" t="str">
        <v>92becfc7</v>
      </c>
      <c r="E814">
        <v>3</v>
      </c>
      <c r="F814">
        <v>97</v>
      </c>
      <c r="H814">
        <v>10231</v>
      </c>
      <c r="I814" t="str">
        <v>Andhra Pradesh</v>
      </c>
      <c r="J814" s="14">
        <v>44621</v>
      </c>
      <c r="K814" t="str">
        <v>982b8061</v>
      </c>
      <c r="L814">
        <v>4</v>
      </c>
      <c r="M814">
        <v>40</v>
      </c>
      <c r="N814">
        <f t="shared" si="13"/>
        <v>10</v>
      </c>
    </row>
    <row r="815" spans="1:14" x14ac:dyDescent="0.3">
      <c r="A815">
        <v>10076</v>
      </c>
      <c r="B815" t="str">
        <f>_xlfn.XLOOKUP(A815, Bookings!A:A, Bookings!B:B, "NONE")</f>
        <v>Tamil Nadu</v>
      </c>
      <c r="C815" s="14">
        <v>45413</v>
      </c>
      <c r="D815" t="str">
        <v>67b09f1b</v>
      </c>
      <c r="E815">
        <v>3</v>
      </c>
      <c r="F815">
        <v>64</v>
      </c>
      <c r="H815">
        <v>10231</v>
      </c>
      <c r="I815" t="str">
        <v>Andhra Pradesh</v>
      </c>
      <c r="J815" s="14">
        <v>44621</v>
      </c>
      <c r="K815" t="str">
        <v>af4e0c6c</v>
      </c>
      <c r="L815">
        <v>0</v>
      </c>
      <c r="M815">
        <v>86</v>
      </c>
      <c r="N815">
        <f t="shared" si="13"/>
        <v>0</v>
      </c>
    </row>
    <row r="816" spans="1:14" x14ac:dyDescent="0.3">
      <c r="A816">
        <v>10076</v>
      </c>
      <c r="B816" t="str">
        <f>_xlfn.XLOOKUP(A816, Bookings!A:A, Bookings!B:B, "NONE")</f>
        <v>Tamil Nadu</v>
      </c>
      <c r="C816" s="14">
        <v>44927</v>
      </c>
      <c r="D816" t="str">
        <v>c5000cc1</v>
      </c>
      <c r="E816">
        <v>2</v>
      </c>
      <c r="F816">
        <v>11</v>
      </c>
      <c r="H816">
        <v>10231</v>
      </c>
      <c r="I816" t="str">
        <v>Andhra Pradesh</v>
      </c>
      <c r="J816" s="14">
        <v>44713</v>
      </c>
      <c r="K816" t="str">
        <v>fe8686d0</v>
      </c>
      <c r="L816">
        <v>3</v>
      </c>
      <c r="M816">
        <v>14</v>
      </c>
      <c r="N816">
        <f t="shared" si="13"/>
        <v>21.428571428571427</v>
      </c>
    </row>
    <row r="817" spans="1:14" x14ac:dyDescent="0.3">
      <c r="A817">
        <v>10077</v>
      </c>
      <c r="B817" t="str">
        <f>_xlfn.XLOOKUP(A817, Bookings!A:A, Bookings!B:B, "NONE")</f>
        <v>Kerala</v>
      </c>
      <c r="C817" s="14">
        <v>44682</v>
      </c>
      <c r="D817" t="str">
        <v>9452bf77</v>
      </c>
      <c r="E817">
        <v>1</v>
      </c>
      <c r="F817">
        <v>86</v>
      </c>
      <c r="H817">
        <v>10231</v>
      </c>
      <c r="I817" t="str">
        <v>Andhra Pradesh</v>
      </c>
      <c r="J817" s="14">
        <v>44896</v>
      </c>
      <c r="K817" t="str">
        <v>74c9ff93</v>
      </c>
      <c r="L817">
        <v>3</v>
      </c>
      <c r="M817">
        <v>58</v>
      </c>
      <c r="N817">
        <f t="shared" si="13"/>
        <v>5.1724137931034484</v>
      </c>
    </row>
    <row r="818" spans="1:14" x14ac:dyDescent="0.3">
      <c r="A818">
        <v>10077</v>
      </c>
      <c r="B818" t="str">
        <f>_xlfn.XLOOKUP(A818, Bookings!A:A, Bookings!B:B, "NONE")</f>
        <v>Kerala</v>
      </c>
      <c r="C818" s="14">
        <v>45323</v>
      </c>
      <c r="D818" t="str">
        <v>cc777b0c</v>
      </c>
      <c r="E818">
        <v>1</v>
      </c>
      <c r="F818">
        <v>45</v>
      </c>
      <c r="H818">
        <v>10231</v>
      </c>
      <c r="I818" t="str">
        <v>Andhra Pradesh</v>
      </c>
      <c r="J818" s="14">
        <v>44682</v>
      </c>
      <c r="K818" t="str">
        <v>cc9d9893</v>
      </c>
      <c r="L818">
        <v>3</v>
      </c>
      <c r="M818">
        <v>59</v>
      </c>
      <c r="N818">
        <f t="shared" si="13"/>
        <v>5.0847457627118651</v>
      </c>
    </row>
    <row r="819" spans="1:14" x14ac:dyDescent="0.3">
      <c r="A819">
        <v>10077</v>
      </c>
      <c r="B819" t="str">
        <f>_xlfn.XLOOKUP(A819, Bookings!A:A, Bookings!B:B, "NONE")</f>
        <v>Kerala</v>
      </c>
      <c r="C819" s="14">
        <v>45078</v>
      </c>
      <c r="D819" t="str">
        <v>982b8061</v>
      </c>
      <c r="E819">
        <v>3</v>
      </c>
      <c r="F819">
        <v>72</v>
      </c>
      <c r="H819">
        <v>10232</v>
      </c>
      <c r="I819" t="str">
        <v>Karnataka</v>
      </c>
      <c r="J819" s="14">
        <v>44562</v>
      </c>
      <c r="K819" t="str">
        <v>fe99e0ba</v>
      </c>
      <c r="L819">
        <v>2</v>
      </c>
      <c r="M819">
        <v>40</v>
      </c>
      <c r="N819">
        <f t="shared" si="13"/>
        <v>5</v>
      </c>
    </row>
    <row r="820" spans="1:14" x14ac:dyDescent="0.3">
      <c r="A820">
        <v>10077</v>
      </c>
      <c r="B820" t="str">
        <f>_xlfn.XLOOKUP(A820, Bookings!A:A, Bookings!B:B, "NONE")</f>
        <v>Kerala</v>
      </c>
      <c r="C820" s="14">
        <v>45536</v>
      </c>
      <c r="D820" t="str">
        <v>7bc7f2c7</v>
      </c>
      <c r="E820">
        <v>1</v>
      </c>
      <c r="F820">
        <v>25</v>
      </c>
      <c r="H820">
        <v>10232</v>
      </c>
      <c r="I820" t="str">
        <v>Karnataka</v>
      </c>
      <c r="J820" s="14">
        <v>44774</v>
      </c>
      <c r="K820" t="str">
        <v>b72e97f6</v>
      </c>
      <c r="L820">
        <v>1</v>
      </c>
      <c r="M820">
        <v>57</v>
      </c>
      <c r="N820">
        <f t="shared" si="13"/>
        <v>1.7543859649122806</v>
      </c>
    </row>
    <row r="821" spans="1:14" x14ac:dyDescent="0.3">
      <c r="A821">
        <v>10077</v>
      </c>
      <c r="B821" t="str">
        <f>_xlfn.XLOOKUP(A821, Bookings!A:A, Bookings!B:B, "NONE")</f>
        <v>Kerala</v>
      </c>
      <c r="C821" s="14">
        <v>45047</v>
      </c>
      <c r="D821" t="str">
        <v>7fd28e87</v>
      </c>
      <c r="E821">
        <v>1</v>
      </c>
      <c r="F821">
        <v>13</v>
      </c>
      <c r="H821">
        <v>10233</v>
      </c>
      <c r="I821" t="str">
        <v>Tamil Nadu</v>
      </c>
      <c r="J821" s="14">
        <v>44896</v>
      </c>
      <c r="K821" t="str">
        <v>f83fb848</v>
      </c>
      <c r="L821">
        <v>1</v>
      </c>
      <c r="M821">
        <v>61</v>
      </c>
      <c r="N821">
        <f t="shared" si="13"/>
        <v>1.639344262295082</v>
      </c>
    </row>
    <row r="822" spans="1:14" x14ac:dyDescent="0.3">
      <c r="A822">
        <v>10077</v>
      </c>
      <c r="B822" t="str">
        <f>_xlfn.XLOOKUP(A822, Bookings!A:A, Bookings!B:B, "NONE")</f>
        <v>Kerala</v>
      </c>
      <c r="C822" s="14">
        <v>44743</v>
      </c>
      <c r="D822" t="str">
        <v>74c9ff93</v>
      </c>
      <c r="E822">
        <v>1</v>
      </c>
      <c r="F822">
        <v>32</v>
      </c>
      <c r="H822">
        <v>10233</v>
      </c>
      <c r="I822" t="str">
        <v>Tamil Nadu</v>
      </c>
      <c r="J822" s="14">
        <v>44774</v>
      </c>
      <c r="K822" t="str">
        <v>b72e97f6</v>
      </c>
      <c r="L822">
        <v>0</v>
      </c>
      <c r="M822">
        <v>71</v>
      </c>
      <c r="N822">
        <f t="shared" si="13"/>
        <v>0</v>
      </c>
    </row>
    <row r="823" spans="1:14" x14ac:dyDescent="0.3">
      <c r="A823">
        <v>10077</v>
      </c>
      <c r="B823" t="str">
        <f>_xlfn.XLOOKUP(A823, Bookings!A:A, Bookings!B:B, "NONE")</f>
        <v>Kerala</v>
      </c>
      <c r="C823" s="14">
        <v>45292</v>
      </c>
      <c r="D823" t="str">
        <v>2f9c6d63</v>
      </c>
      <c r="E823">
        <v>1</v>
      </c>
      <c r="F823">
        <v>19</v>
      </c>
      <c r="H823">
        <v>10233</v>
      </c>
      <c r="I823" t="str">
        <v>Tamil Nadu</v>
      </c>
      <c r="J823" s="14">
        <v>44743</v>
      </c>
      <c r="K823" t="str">
        <v>7fc77e90</v>
      </c>
      <c r="L823">
        <v>1</v>
      </c>
      <c r="M823">
        <v>37</v>
      </c>
      <c r="N823">
        <f t="shared" si="13"/>
        <v>2.7027027027027026</v>
      </c>
    </row>
    <row r="824" spans="1:14" x14ac:dyDescent="0.3">
      <c r="A824">
        <v>10077</v>
      </c>
      <c r="B824" t="str">
        <f>_xlfn.XLOOKUP(A824, Bookings!A:A, Bookings!B:B, "NONE")</f>
        <v>Kerala</v>
      </c>
      <c r="C824" s="14">
        <v>45566</v>
      </c>
      <c r="D824" t="str">
        <v>7fb18db3</v>
      </c>
      <c r="E824">
        <v>1</v>
      </c>
      <c r="F824">
        <v>94</v>
      </c>
      <c r="H824">
        <v>10234</v>
      </c>
      <c r="I824" t="str">
        <v>Tamil Nadu</v>
      </c>
      <c r="J824" s="14">
        <v>44743</v>
      </c>
      <c r="K824" t="str">
        <v>9787b7de</v>
      </c>
      <c r="L824">
        <v>3</v>
      </c>
      <c r="M824">
        <v>15</v>
      </c>
      <c r="N824">
        <f t="shared" si="13"/>
        <v>20</v>
      </c>
    </row>
    <row r="825" spans="1:14" x14ac:dyDescent="0.3">
      <c r="A825">
        <v>10077</v>
      </c>
      <c r="B825" t="str">
        <f>_xlfn.XLOOKUP(A825, Bookings!A:A, Bookings!B:B, "NONE")</f>
        <v>Kerala</v>
      </c>
      <c r="C825" s="14">
        <v>45505</v>
      </c>
      <c r="D825" t="str">
        <v>18f2ed16</v>
      </c>
      <c r="E825">
        <v>2</v>
      </c>
      <c r="F825">
        <v>53</v>
      </c>
      <c r="H825">
        <v>10234</v>
      </c>
      <c r="I825" t="str">
        <v>Tamil Nadu</v>
      </c>
      <c r="J825" s="14">
        <v>44593</v>
      </c>
      <c r="K825" t="str">
        <v>c9f9dfdb</v>
      </c>
      <c r="L825">
        <v>2</v>
      </c>
      <c r="M825">
        <v>23</v>
      </c>
      <c r="N825">
        <f t="shared" si="13"/>
        <v>8.695652173913043</v>
      </c>
    </row>
    <row r="826" spans="1:14" x14ac:dyDescent="0.3">
      <c r="A826">
        <v>10077</v>
      </c>
      <c r="B826" t="str">
        <f>_xlfn.XLOOKUP(A826, Bookings!A:A, Bookings!B:B, "NONE")</f>
        <v>Kerala</v>
      </c>
      <c r="C826" s="14">
        <v>45597</v>
      </c>
      <c r="D826" t="str">
        <v>ae026103</v>
      </c>
      <c r="E826">
        <v>0</v>
      </c>
      <c r="F826">
        <v>25</v>
      </c>
      <c r="H826">
        <v>10234</v>
      </c>
      <c r="I826" t="str">
        <v>Tamil Nadu</v>
      </c>
      <c r="J826" s="14">
        <v>44805</v>
      </c>
      <c r="K826" t="str">
        <v>e2949854</v>
      </c>
      <c r="L826">
        <v>1</v>
      </c>
      <c r="M826">
        <v>26</v>
      </c>
      <c r="N826">
        <f t="shared" si="13"/>
        <v>3.8461538461538463</v>
      </c>
    </row>
    <row r="827" spans="1:14" x14ac:dyDescent="0.3">
      <c r="A827">
        <v>10077</v>
      </c>
      <c r="B827" t="str">
        <f>_xlfn.XLOOKUP(A827, Bookings!A:A, Bookings!B:B, "NONE")</f>
        <v>Kerala</v>
      </c>
      <c r="C827" s="14">
        <v>45292</v>
      </c>
      <c r="D827" t="str">
        <v>4130ea10</v>
      </c>
      <c r="E827">
        <v>3</v>
      </c>
      <c r="F827">
        <v>68</v>
      </c>
      <c r="H827">
        <v>10234</v>
      </c>
      <c r="I827" t="str">
        <v>Tamil Nadu</v>
      </c>
      <c r="J827" s="14">
        <v>44866</v>
      </c>
      <c r="K827" t="str">
        <v>420e1019</v>
      </c>
      <c r="L827">
        <v>3</v>
      </c>
      <c r="M827">
        <v>17</v>
      </c>
      <c r="N827">
        <f t="shared" si="13"/>
        <v>17.647058823529413</v>
      </c>
    </row>
    <row r="828" spans="1:14" x14ac:dyDescent="0.3">
      <c r="A828">
        <v>10077</v>
      </c>
      <c r="B828" t="str">
        <f>_xlfn.XLOOKUP(A828, Bookings!A:A, Bookings!B:B, "NONE")</f>
        <v>Kerala</v>
      </c>
      <c r="C828" s="14">
        <v>44621</v>
      </c>
      <c r="D828" t="str">
        <v>b9f74c1c</v>
      </c>
      <c r="E828">
        <v>2</v>
      </c>
      <c r="F828">
        <v>48</v>
      </c>
      <c r="H828">
        <v>10235</v>
      </c>
      <c r="I828" t="str">
        <v>Tamil Nadu</v>
      </c>
      <c r="J828" s="14">
        <v>44866</v>
      </c>
      <c r="K828" t="str">
        <v>566c44a8</v>
      </c>
      <c r="L828">
        <v>2</v>
      </c>
      <c r="M828">
        <v>53</v>
      </c>
      <c r="N828">
        <f t="shared" si="13"/>
        <v>3.7735849056603774</v>
      </c>
    </row>
    <row r="829" spans="1:14" x14ac:dyDescent="0.3">
      <c r="A829">
        <v>10077</v>
      </c>
      <c r="B829" t="str">
        <f>_xlfn.XLOOKUP(A829, Bookings!A:A, Bookings!B:B, "NONE")</f>
        <v>Kerala</v>
      </c>
      <c r="C829" s="14">
        <v>44866</v>
      </c>
      <c r="D829" t="str">
        <v>e0abb092</v>
      </c>
      <c r="E829">
        <v>1</v>
      </c>
      <c r="F829">
        <v>59</v>
      </c>
      <c r="H829">
        <v>10235</v>
      </c>
      <c r="I829" t="str">
        <v>Tamil Nadu</v>
      </c>
      <c r="J829" s="14">
        <v>44774</v>
      </c>
      <c r="K829" t="str">
        <v>c1fb785c</v>
      </c>
      <c r="L829">
        <v>2</v>
      </c>
      <c r="M829">
        <v>27</v>
      </c>
      <c r="N829">
        <f t="shared" si="13"/>
        <v>7.4074074074074066</v>
      </c>
    </row>
    <row r="830" spans="1:14" x14ac:dyDescent="0.3">
      <c r="A830">
        <v>10077</v>
      </c>
      <c r="B830" t="str">
        <f>_xlfn.XLOOKUP(A830, Bookings!A:A, Bookings!B:B, "NONE")</f>
        <v>Kerala</v>
      </c>
      <c r="C830" s="14">
        <v>45505</v>
      </c>
      <c r="D830" t="str">
        <v>5833d4f3</v>
      </c>
      <c r="E830">
        <v>5</v>
      </c>
      <c r="F830">
        <v>94</v>
      </c>
      <c r="H830">
        <v>10235</v>
      </c>
      <c r="I830" t="str">
        <v>Tamil Nadu</v>
      </c>
      <c r="J830" s="14">
        <v>44562</v>
      </c>
      <c r="K830" t="str">
        <v>92becfc7</v>
      </c>
      <c r="L830">
        <v>0</v>
      </c>
      <c r="M830">
        <v>57</v>
      </c>
      <c r="N830">
        <f t="shared" si="13"/>
        <v>0</v>
      </c>
    </row>
    <row r="831" spans="1:14" x14ac:dyDescent="0.3">
      <c r="A831">
        <v>10077</v>
      </c>
      <c r="B831" t="str">
        <f>_xlfn.XLOOKUP(A831, Bookings!A:A, Bookings!B:B, "NONE")</f>
        <v>Kerala</v>
      </c>
      <c r="C831" s="14">
        <v>45627</v>
      </c>
      <c r="D831" t="str">
        <v>607da286</v>
      </c>
      <c r="E831">
        <v>3</v>
      </c>
      <c r="F831">
        <v>81</v>
      </c>
      <c r="H831">
        <v>10235</v>
      </c>
      <c r="I831" t="str">
        <v>Tamil Nadu</v>
      </c>
      <c r="J831" s="14">
        <v>44774</v>
      </c>
      <c r="K831" t="str">
        <v>a48a202b</v>
      </c>
      <c r="L831">
        <v>0</v>
      </c>
      <c r="M831">
        <v>10</v>
      </c>
      <c r="N831">
        <f t="shared" si="13"/>
        <v>0</v>
      </c>
    </row>
    <row r="832" spans="1:14" x14ac:dyDescent="0.3">
      <c r="A832">
        <v>10078</v>
      </c>
      <c r="B832" t="str">
        <f>_xlfn.XLOOKUP(A832, Bookings!A:A, Bookings!B:B, "NONE")</f>
        <v>Tamil Nadu</v>
      </c>
      <c r="C832" s="14">
        <v>45231</v>
      </c>
      <c r="D832" t="str">
        <v>6d9b457c</v>
      </c>
      <c r="E832">
        <v>0</v>
      </c>
      <c r="F832">
        <v>85</v>
      </c>
      <c r="H832">
        <v>10236</v>
      </c>
      <c r="I832" t="str">
        <v>Karnataka</v>
      </c>
      <c r="J832" s="14">
        <v>44682</v>
      </c>
      <c r="K832" t="str">
        <v>f72d44e6</v>
      </c>
      <c r="L832">
        <v>0</v>
      </c>
      <c r="M832">
        <v>27</v>
      </c>
      <c r="N832">
        <f t="shared" si="13"/>
        <v>0</v>
      </c>
    </row>
    <row r="833" spans="1:14" x14ac:dyDescent="0.3">
      <c r="A833">
        <v>10078</v>
      </c>
      <c r="B833" t="str">
        <f>_xlfn.XLOOKUP(A833, Bookings!A:A, Bookings!B:B, "NONE")</f>
        <v>Tamil Nadu</v>
      </c>
      <c r="C833" s="14">
        <v>44621</v>
      </c>
      <c r="D833" t="str">
        <v>044707f1</v>
      </c>
      <c r="E833">
        <v>2</v>
      </c>
      <c r="F833">
        <v>84</v>
      </c>
      <c r="H833">
        <v>10236</v>
      </c>
      <c r="I833" t="str">
        <v>Karnataka</v>
      </c>
      <c r="J833" s="14">
        <v>44562</v>
      </c>
      <c r="K833" t="str">
        <v>ae026103</v>
      </c>
      <c r="L833">
        <v>0</v>
      </c>
      <c r="M833">
        <v>58</v>
      </c>
      <c r="N833">
        <f t="shared" si="13"/>
        <v>0</v>
      </c>
    </row>
    <row r="834" spans="1:14" x14ac:dyDescent="0.3">
      <c r="A834">
        <v>10078</v>
      </c>
      <c r="B834" t="str">
        <f>_xlfn.XLOOKUP(A834, Bookings!A:A, Bookings!B:B, "NONE")</f>
        <v>Tamil Nadu</v>
      </c>
      <c r="C834" s="14">
        <v>44593</v>
      </c>
      <c r="D834" t="str">
        <v>7bc7f2c7</v>
      </c>
      <c r="E834">
        <v>0</v>
      </c>
      <c r="F834">
        <v>54</v>
      </c>
      <c r="H834">
        <v>10236</v>
      </c>
      <c r="I834" t="str">
        <v>Karnataka</v>
      </c>
      <c r="J834" s="14">
        <v>44562</v>
      </c>
      <c r="K834" t="str">
        <v>921da29a</v>
      </c>
      <c r="L834">
        <v>1</v>
      </c>
      <c r="M834">
        <v>43</v>
      </c>
      <c r="N834">
        <f t="shared" si="13"/>
        <v>2.3255813953488373</v>
      </c>
    </row>
    <row r="835" spans="1:14" x14ac:dyDescent="0.3">
      <c r="A835">
        <v>10078</v>
      </c>
      <c r="B835" t="str">
        <f>_xlfn.XLOOKUP(A835, Bookings!A:A, Bookings!B:B, "NONE")</f>
        <v>Tamil Nadu</v>
      </c>
      <c r="C835" s="14">
        <v>45231</v>
      </c>
      <c r="D835" t="str">
        <v>af4e0c6c</v>
      </c>
      <c r="E835">
        <v>0</v>
      </c>
      <c r="F835">
        <v>41</v>
      </c>
      <c r="H835">
        <v>10237</v>
      </c>
      <c r="I835" t="str">
        <v>Kerala</v>
      </c>
      <c r="J835" s="14">
        <v>44743</v>
      </c>
      <c r="K835" t="str">
        <v>7495495f</v>
      </c>
      <c r="L835">
        <v>0</v>
      </c>
      <c r="M835">
        <v>25</v>
      </c>
      <c r="N835">
        <f t="shared" ref="N835:N898" si="14">(L835/M835)*100</f>
        <v>0</v>
      </c>
    </row>
    <row r="836" spans="1:14" x14ac:dyDescent="0.3">
      <c r="A836">
        <v>10078</v>
      </c>
      <c r="B836" t="str">
        <f>_xlfn.XLOOKUP(A836, Bookings!A:A, Bookings!B:B, "NONE")</f>
        <v>Tamil Nadu</v>
      </c>
      <c r="C836" s="14">
        <v>45017</v>
      </c>
      <c r="D836" t="str">
        <v>921da29a</v>
      </c>
      <c r="E836">
        <v>0</v>
      </c>
      <c r="F836">
        <v>49</v>
      </c>
      <c r="H836">
        <v>10237</v>
      </c>
      <c r="I836" t="str">
        <v>Kerala</v>
      </c>
      <c r="J836" s="14">
        <v>44593</v>
      </c>
      <c r="K836" t="str">
        <v>c9f9dfdb</v>
      </c>
      <c r="L836">
        <v>0</v>
      </c>
      <c r="M836">
        <v>83</v>
      </c>
      <c r="N836">
        <f t="shared" si="14"/>
        <v>0</v>
      </c>
    </row>
    <row r="837" spans="1:14" x14ac:dyDescent="0.3">
      <c r="A837">
        <v>10078</v>
      </c>
      <c r="B837" t="str">
        <f>_xlfn.XLOOKUP(A837, Bookings!A:A, Bookings!B:B, "NONE")</f>
        <v>Tamil Nadu</v>
      </c>
      <c r="C837" s="14">
        <v>44774</v>
      </c>
      <c r="D837" t="str">
        <v>e0abb092</v>
      </c>
      <c r="E837">
        <v>0</v>
      </c>
      <c r="F837">
        <v>14</v>
      </c>
      <c r="H837">
        <v>10237</v>
      </c>
      <c r="I837" t="str">
        <v>Kerala</v>
      </c>
      <c r="J837" s="14">
        <v>44682</v>
      </c>
      <c r="K837" t="str">
        <v>10101146</v>
      </c>
      <c r="L837">
        <v>2</v>
      </c>
      <c r="M837">
        <v>28</v>
      </c>
      <c r="N837">
        <f t="shared" si="14"/>
        <v>7.1428571428571423</v>
      </c>
    </row>
    <row r="838" spans="1:14" x14ac:dyDescent="0.3">
      <c r="A838">
        <v>10078</v>
      </c>
      <c r="B838" t="str">
        <f>_xlfn.XLOOKUP(A838, Bookings!A:A, Bookings!B:B, "NONE")</f>
        <v>Tamil Nadu</v>
      </c>
      <c r="C838" s="14">
        <v>45444</v>
      </c>
      <c r="D838" t="str">
        <v>5c52d1ad</v>
      </c>
      <c r="E838">
        <v>4</v>
      </c>
      <c r="F838">
        <v>44</v>
      </c>
      <c r="H838">
        <v>10237</v>
      </c>
      <c r="I838" t="str">
        <v>Kerala</v>
      </c>
      <c r="J838" s="14">
        <v>44774</v>
      </c>
      <c r="K838" t="str">
        <v>5833d4f3</v>
      </c>
      <c r="L838">
        <v>3</v>
      </c>
      <c r="M838">
        <v>30</v>
      </c>
      <c r="N838">
        <f t="shared" si="14"/>
        <v>10</v>
      </c>
    </row>
    <row r="839" spans="1:14" x14ac:dyDescent="0.3">
      <c r="A839">
        <v>10079</v>
      </c>
      <c r="B839" t="str">
        <f>_xlfn.XLOOKUP(A839, Bookings!A:A, Bookings!B:B, "NONE")</f>
        <v>Andhra Pradesh</v>
      </c>
      <c r="C839" s="14">
        <v>45292</v>
      </c>
      <c r="D839" t="str">
        <v>30bb7728</v>
      </c>
      <c r="E839">
        <v>0</v>
      </c>
      <c r="F839">
        <v>22</v>
      </c>
      <c r="H839">
        <v>10237</v>
      </c>
      <c r="I839" t="str">
        <v>Kerala</v>
      </c>
      <c r="J839" s="14">
        <v>44896</v>
      </c>
      <c r="K839" t="str">
        <v>2f9c6d63</v>
      </c>
      <c r="L839">
        <v>4</v>
      </c>
      <c r="M839">
        <v>10</v>
      </c>
      <c r="N839">
        <f t="shared" si="14"/>
        <v>40</v>
      </c>
    </row>
    <row r="840" spans="1:14" x14ac:dyDescent="0.3">
      <c r="A840">
        <v>10079</v>
      </c>
      <c r="B840" t="str">
        <f>_xlfn.XLOOKUP(A840, Bookings!A:A, Bookings!B:B, "NONE")</f>
        <v>Andhra Pradesh</v>
      </c>
      <c r="C840" s="14">
        <v>44958</v>
      </c>
      <c r="D840" t="str">
        <v>e2949854</v>
      </c>
      <c r="E840">
        <v>4</v>
      </c>
      <c r="F840">
        <v>31</v>
      </c>
      <c r="H840">
        <v>10237</v>
      </c>
      <c r="I840" t="str">
        <v>Kerala</v>
      </c>
      <c r="J840" s="14">
        <v>44896</v>
      </c>
      <c r="K840" t="str">
        <v>d6e6f4af</v>
      </c>
      <c r="L840">
        <v>0</v>
      </c>
      <c r="M840">
        <v>17</v>
      </c>
      <c r="N840">
        <f t="shared" si="14"/>
        <v>0</v>
      </c>
    </row>
    <row r="841" spans="1:14" x14ac:dyDescent="0.3">
      <c r="A841">
        <v>10079</v>
      </c>
      <c r="B841" t="str">
        <f>_xlfn.XLOOKUP(A841, Bookings!A:A, Bookings!B:B, "NONE")</f>
        <v>Andhra Pradesh</v>
      </c>
      <c r="C841" s="14">
        <v>45139</v>
      </c>
      <c r="D841" t="str">
        <v>e0abb092</v>
      </c>
      <c r="E841">
        <v>1</v>
      </c>
      <c r="F841">
        <v>91</v>
      </c>
      <c r="H841">
        <v>10238</v>
      </c>
      <c r="I841" t="str">
        <v>Karnataka</v>
      </c>
      <c r="J841" s="14">
        <v>44805</v>
      </c>
      <c r="K841" t="str">
        <v>9452bf77</v>
      </c>
      <c r="L841">
        <v>0</v>
      </c>
      <c r="M841">
        <v>56</v>
      </c>
      <c r="N841">
        <f t="shared" si="14"/>
        <v>0</v>
      </c>
    </row>
    <row r="842" spans="1:14" x14ac:dyDescent="0.3">
      <c r="A842">
        <v>10079</v>
      </c>
      <c r="B842" t="str">
        <f>_xlfn.XLOOKUP(A842, Bookings!A:A, Bookings!B:B, "NONE")</f>
        <v>Andhra Pradesh</v>
      </c>
      <c r="C842" s="14">
        <v>44682</v>
      </c>
      <c r="D842" t="str">
        <v>1187d074</v>
      </c>
      <c r="E842">
        <v>1</v>
      </c>
      <c r="F842">
        <v>16</v>
      </c>
      <c r="H842">
        <v>10238</v>
      </c>
      <c r="I842" t="str">
        <v>Karnataka</v>
      </c>
      <c r="J842" s="14">
        <v>44621</v>
      </c>
      <c r="K842" t="str">
        <v>6148f50b</v>
      </c>
      <c r="L842">
        <v>3</v>
      </c>
      <c r="M842">
        <v>76</v>
      </c>
      <c r="N842">
        <f t="shared" si="14"/>
        <v>3.9473684210526314</v>
      </c>
    </row>
    <row r="843" spans="1:14" x14ac:dyDescent="0.3">
      <c r="A843">
        <v>10079</v>
      </c>
      <c r="B843" t="str">
        <f>_xlfn.XLOOKUP(A843, Bookings!A:A, Bookings!B:B, "NONE")</f>
        <v>Andhra Pradesh</v>
      </c>
      <c r="C843" s="14">
        <v>45139</v>
      </c>
      <c r="D843" t="str">
        <v>9c8c4c67</v>
      </c>
      <c r="E843">
        <v>2</v>
      </c>
      <c r="F843">
        <v>21</v>
      </c>
      <c r="H843">
        <v>10239</v>
      </c>
      <c r="I843" t="str">
        <v>Karnataka</v>
      </c>
      <c r="J843" s="14">
        <v>44774</v>
      </c>
      <c r="K843" t="str">
        <v>1187d074</v>
      </c>
      <c r="L843">
        <v>0</v>
      </c>
      <c r="M843">
        <v>29</v>
      </c>
      <c r="N843">
        <f t="shared" si="14"/>
        <v>0</v>
      </c>
    </row>
    <row r="844" spans="1:14" x14ac:dyDescent="0.3">
      <c r="A844">
        <v>10080</v>
      </c>
      <c r="B844" t="str">
        <f>_xlfn.XLOOKUP(A844, Bookings!A:A, Bookings!B:B, "NONE")</f>
        <v>Andhra Pradesh</v>
      </c>
      <c r="C844" s="14">
        <v>45536</v>
      </c>
      <c r="D844" t="str">
        <v>67b09f1b</v>
      </c>
      <c r="E844">
        <v>4</v>
      </c>
      <c r="F844">
        <v>35</v>
      </c>
      <c r="H844">
        <v>10239</v>
      </c>
      <c r="I844" t="str">
        <v>Karnataka</v>
      </c>
      <c r="J844" s="14">
        <v>44774</v>
      </c>
      <c r="K844" t="str">
        <v>19351768</v>
      </c>
      <c r="L844">
        <v>0</v>
      </c>
      <c r="M844">
        <v>62</v>
      </c>
      <c r="N844">
        <f t="shared" si="14"/>
        <v>0</v>
      </c>
    </row>
    <row r="845" spans="1:14" x14ac:dyDescent="0.3">
      <c r="A845">
        <v>10080</v>
      </c>
      <c r="B845" t="str">
        <f>_xlfn.XLOOKUP(A845, Bookings!A:A, Bookings!B:B, "NONE")</f>
        <v>Andhra Pradesh</v>
      </c>
      <c r="C845" s="14">
        <v>45352</v>
      </c>
      <c r="D845" t="str">
        <v>e0abb092</v>
      </c>
      <c r="E845">
        <v>3</v>
      </c>
      <c r="F845">
        <v>12</v>
      </c>
      <c r="H845">
        <v>10239</v>
      </c>
      <c r="I845" t="str">
        <v>Karnataka</v>
      </c>
      <c r="J845" s="14">
        <v>44774</v>
      </c>
      <c r="K845" t="str">
        <v>fe99e0ba</v>
      </c>
      <c r="L845">
        <v>0</v>
      </c>
      <c r="M845">
        <v>33</v>
      </c>
      <c r="N845">
        <f t="shared" si="14"/>
        <v>0</v>
      </c>
    </row>
    <row r="846" spans="1:14" x14ac:dyDescent="0.3">
      <c r="A846">
        <v>10080</v>
      </c>
      <c r="B846" t="str">
        <f>_xlfn.XLOOKUP(A846, Bookings!A:A, Bookings!B:B, "NONE")</f>
        <v>Andhra Pradesh</v>
      </c>
      <c r="C846" s="14">
        <v>45566</v>
      </c>
      <c r="D846" t="str">
        <v>fd1ad95a</v>
      </c>
      <c r="E846">
        <v>3</v>
      </c>
      <c r="F846">
        <v>94</v>
      </c>
      <c r="H846">
        <v>10239</v>
      </c>
      <c r="I846" t="str">
        <v>Karnataka</v>
      </c>
      <c r="J846" s="14">
        <v>44621</v>
      </c>
      <c r="K846" t="str">
        <v>607da286</v>
      </c>
      <c r="L846">
        <v>5</v>
      </c>
      <c r="M846">
        <v>67</v>
      </c>
      <c r="N846">
        <f t="shared" si="14"/>
        <v>7.4626865671641784</v>
      </c>
    </row>
    <row r="847" spans="1:14" x14ac:dyDescent="0.3">
      <c r="A847">
        <v>10080</v>
      </c>
      <c r="B847" t="str">
        <f>_xlfn.XLOOKUP(A847, Bookings!A:A, Bookings!B:B, "NONE")</f>
        <v>Andhra Pradesh</v>
      </c>
      <c r="C847" s="14">
        <v>45444</v>
      </c>
      <c r="D847" t="str">
        <v>7fc77e90</v>
      </c>
      <c r="E847">
        <v>4</v>
      </c>
      <c r="F847">
        <v>82</v>
      </c>
      <c r="H847">
        <v>10240</v>
      </c>
      <c r="I847" t="str">
        <v>Karnataka</v>
      </c>
      <c r="J847" s="14">
        <v>44621</v>
      </c>
      <c r="K847" t="str">
        <v>fd1ad95a</v>
      </c>
      <c r="L847">
        <v>1</v>
      </c>
      <c r="M847">
        <v>58</v>
      </c>
      <c r="N847">
        <f t="shared" si="14"/>
        <v>1.7241379310344827</v>
      </c>
    </row>
    <row r="848" spans="1:14" x14ac:dyDescent="0.3">
      <c r="A848">
        <v>10080</v>
      </c>
      <c r="B848" t="str">
        <f>_xlfn.XLOOKUP(A848, Bookings!A:A, Bookings!B:B, "NONE")</f>
        <v>Andhra Pradesh</v>
      </c>
      <c r="C848" s="14">
        <v>44652</v>
      </c>
      <c r="D848" t="str">
        <v>53dcee70</v>
      </c>
      <c r="E848">
        <v>1</v>
      </c>
      <c r="F848">
        <v>28</v>
      </c>
      <c r="H848">
        <v>10240</v>
      </c>
      <c r="I848" t="str">
        <v>Karnataka</v>
      </c>
      <c r="J848" s="14">
        <v>44743</v>
      </c>
      <c r="K848" t="str">
        <v>420e1019</v>
      </c>
      <c r="L848">
        <v>0</v>
      </c>
      <c r="M848">
        <v>90</v>
      </c>
      <c r="N848">
        <f t="shared" si="14"/>
        <v>0</v>
      </c>
    </row>
    <row r="849" spans="1:14" x14ac:dyDescent="0.3">
      <c r="A849">
        <v>10080</v>
      </c>
      <c r="B849" t="str">
        <f>_xlfn.XLOOKUP(A849, Bookings!A:A, Bookings!B:B, "NONE")</f>
        <v>Andhra Pradesh</v>
      </c>
      <c r="C849" s="14">
        <v>45017</v>
      </c>
      <c r="D849" t="str">
        <v>872a4423</v>
      </c>
      <c r="E849">
        <v>3</v>
      </c>
      <c r="F849">
        <v>50</v>
      </c>
      <c r="H849">
        <v>10240</v>
      </c>
      <c r="I849" t="str">
        <v>Karnataka</v>
      </c>
      <c r="J849" s="14">
        <v>44835</v>
      </c>
      <c r="K849" t="str">
        <v>7fd28e87</v>
      </c>
      <c r="L849">
        <v>1</v>
      </c>
      <c r="M849">
        <v>85</v>
      </c>
      <c r="N849">
        <f t="shared" si="14"/>
        <v>1.1764705882352942</v>
      </c>
    </row>
    <row r="850" spans="1:14" x14ac:dyDescent="0.3">
      <c r="A850">
        <v>10080</v>
      </c>
      <c r="B850" t="str">
        <f>_xlfn.XLOOKUP(A850, Bookings!A:A, Bookings!B:B, "NONE")</f>
        <v>Andhra Pradesh</v>
      </c>
      <c r="C850" s="14">
        <v>44682</v>
      </c>
      <c r="D850" t="str">
        <v>420e1019</v>
      </c>
      <c r="E850">
        <v>2</v>
      </c>
      <c r="F850">
        <v>92</v>
      </c>
      <c r="H850">
        <v>10241</v>
      </c>
      <c r="I850" t="str">
        <v>Tamil Nadu</v>
      </c>
      <c r="J850" s="14">
        <v>44562</v>
      </c>
      <c r="K850" t="str">
        <v>30bb7728</v>
      </c>
      <c r="L850">
        <v>4</v>
      </c>
      <c r="M850">
        <v>26</v>
      </c>
      <c r="N850">
        <f t="shared" si="14"/>
        <v>15.384615384615385</v>
      </c>
    </row>
    <row r="851" spans="1:14" x14ac:dyDescent="0.3">
      <c r="A851">
        <v>10080</v>
      </c>
      <c r="B851" t="str">
        <f>_xlfn.XLOOKUP(A851, Bookings!A:A, Bookings!B:B, "NONE")</f>
        <v>Andhra Pradesh</v>
      </c>
      <c r="C851" s="14">
        <v>44866</v>
      </c>
      <c r="D851" t="str">
        <v>e2949854</v>
      </c>
      <c r="E851">
        <v>1</v>
      </c>
      <c r="F851">
        <v>40</v>
      </c>
      <c r="H851">
        <v>10241</v>
      </c>
      <c r="I851" t="str">
        <v>Tamil Nadu</v>
      </c>
      <c r="J851" s="14">
        <v>44835</v>
      </c>
      <c r="K851" t="str">
        <v>fcc640cb</v>
      </c>
      <c r="L851">
        <v>1</v>
      </c>
      <c r="M851">
        <v>80</v>
      </c>
      <c r="N851">
        <f t="shared" si="14"/>
        <v>1.25</v>
      </c>
    </row>
    <row r="852" spans="1:14" x14ac:dyDescent="0.3">
      <c r="A852">
        <v>10080</v>
      </c>
      <c r="B852" t="str">
        <f>_xlfn.XLOOKUP(A852, Bookings!A:A, Bookings!B:B, "NONE")</f>
        <v>Andhra Pradesh</v>
      </c>
      <c r="C852" s="14">
        <v>44774</v>
      </c>
      <c r="D852" t="str">
        <v>5b93d799</v>
      </c>
      <c r="E852">
        <v>0</v>
      </c>
      <c r="F852">
        <v>49</v>
      </c>
      <c r="H852">
        <v>10241</v>
      </c>
      <c r="I852" t="str">
        <v>Tamil Nadu</v>
      </c>
      <c r="J852" s="14">
        <v>44835</v>
      </c>
      <c r="K852" t="str">
        <v>53dcee70</v>
      </c>
      <c r="L852">
        <v>1</v>
      </c>
      <c r="M852">
        <v>56</v>
      </c>
      <c r="N852">
        <f t="shared" si="14"/>
        <v>1.7857142857142856</v>
      </c>
    </row>
    <row r="853" spans="1:14" x14ac:dyDescent="0.3">
      <c r="A853">
        <v>10080</v>
      </c>
      <c r="B853" t="str">
        <f>_xlfn.XLOOKUP(A853, Bookings!A:A, Bookings!B:B, "NONE")</f>
        <v>Andhra Pradesh</v>
      </c>
      <c r="C853" s="14">
        <v>45444</v>
      </c>
      <c r="D853" t="str">
        <v>6fc6d737</v>
      </c>
      <c r="E853">
        <v>3</v>
      </c>
      <c r="F853">
        <v>92</v>
      </c>
      <c r="H853">
        <v>10241</v>
      </c>
      <c r="I853" t="str">
        <v>Tamil Nadu</v>
      </c>
      <c r="J853" s="14">
        <v>44866</v>
      </c>
      <c r="K853" t="str">
        <v>5833d4f3</v>
      </c>
      <c r="L853">
        <v>2</v>
      </c>
      <c r="M853">
        <v>45</v>
      </c>
      <c r="N853">
        <f t="shared" si="14"/>
        <v>4.4444444444444446</v>
      </c>
    </row>
    <row r="854" spans="1:14" x14ac:dyDescent="0.3">
      <c r="A854">
        <v>10080</v>
      </c>
      <c r="B854" t="str">
        <f>_xlfn.XLOOKUP(A854, Bookings!A:A, Bookings!B:B, "NONE")</f>
        <v>Andhra Pradesh</v>
      </c>
      <c r="C854" s="14">
        <v>44621</v>
      </c>
      <c r="D854" t="str">
        <v>fcc640cb</v>
      </c>
      <c r="E854">
        <v>1</v>
      </c>
      <c r="F854">
        <v>13</v>
      </c>
      <c r="H854">
        <v>10241</v>
      </c>
      <c r="I854" t="str">
        <v>Tamil Nadu</v>
      </c>
      <c r="J854" s="14">
        <v>44652</v>
      </c>
      <c r="K854" t="str">
        <v>cc9d9893</v>
      </c>
      <c r="L854">
        <v>4</v>
      </c>
      <c r="M854">
        <v>66</v>
      </c>
      <c r="N854">
        <f t="shared" si="14"/>
        <v>6.0606060606060606</v>
      </c>
    </row>
    <row r="855" spans="1:14" x14ac:dyDescent="0.3">
      <c r="A855">
        <v>10080</v>
      </c>
      <c r="B855" t="str">
        <f>_xlfn.XLOOKUP(A855, Bookings!A:A, Bookings!B:B, "NONE")</f>
        <v>Andhra Pradesh</v>
      </c>
      <c r="C855" s="14">
        <v>45047</v>
      </c>
      <c r="D855" t="str">
        <v>35e41ff6</v>
      </c>
      <c r="E855">
        <v>1</v>
      </c>
      <c r="F855">
        <v>72</v>
      </c>
      <c r="H855">
        <v>10242</v>
      </c>
      <c r="I855" t="str">
        <v>Tamil Nadu</v>
      </c>
      <c r="J855" s="14">
        <v>44805</v>
      </c>
      <c r="K855" t="str">
        <v>d71466ea</v>
      </c>
      <c r="L855">
        <v>0</v>
      </c>
      <c r="M855">
        <v>50</v>
      </c>
      <c r="N855">
        <f t="shared" si="14"/>
        <v>0</v>
      </c>
    </row>
    <row r="856" spans="1:14" x14ac:dyDescent="0.3">
      <c r="A856">
        <v>10080</v>
      </c>
      <c r="B856" t="str">
        <f>_xlfn.XLOOKUP(A856, Bookings!A:A, Bookings!B:B, "NONE")</f>
        <v>Andhra Pradesh</v>
      </c>
      <c r="C856" s="14">
        <v>44593</v>
      </c>
      <c r="D856" t="str">
        <v>cc9d9893</v>
      </c>
      <c r="E856">
        <v>1</v>
      </c>
      <c r="F856">
        <v>18</v>
      </c>
      <c r="H856">
        <v>10242</v>
      </c>
      <c r="I856" t="str">
        <v>Tamil Nadu</v>
      </c>
      <c r="J856" s="14">
        <v>44682</v>
      </c>
      <c r="K856" t="str">
        <v>c324f9b4</v>
      </c>
      <c r="L856">
        <v>4</v>
      </c>
      <c r="M856">
        <v>57</v>
      </c>
      <c r="N856">
        <f t="shared" si="14"/>
        <v>7.0175438596491224</v>
      </c>
    </row>
    <row r="857" spans="1:14" x14ac:dyDescent="0.3">
      <c r="A857">
        <v>10080</v>
      </c>
      <c r="B857" t="str">
        <f>_xlfn.XLOOKUP(A857, Bookings!A:A, Bookings!B:B, "NONE")</f>
        <v>Andhra Pradesh</v>
      </c>
      <c r="C857" s="14">
        <v>45352</v>
      </c>
      <c r="D857" t="str">
        <v>2e190b5a</v>
      </c>
      <c r="E857">
        <v>1</v>
      </c>
      <c r="F857">
        <v>40</v>
      </c>
      <c r="H857">
        <v>10243</v>
      </c>
      <c r="I857" t="str">
        <v>Andhra Pradesh</v>
      </c>
      <c r="J857" s="14">
        <v>44621</v>
      </c>
      <c r="K857" t="str">
        <v>1b7fe76a</v>
      </c>
      <c r="L857">
        <v>0</v>
      </c>
      <c r="M857">
        <v>14</v>
      </c>
      <c r="N857">
        <f t="shared" si="14"/>
        <v>0</v>
      </c>
    </row>
    <row r="858" spans="1:14" x14ac:dyDescent="0.3">
      <c r="A858">
        <v>10081</v>
      </c>
      <c r="B858" t="str">
        <f>_xlfn.XLOOKUP(A858, Bookings!A:A, Bookings!B:B, "NONE")</f>
        <v>Kerala</v>
      </c>
      <c r="C858" s="14">
        <v>45566</v>
      </c>
      <c r="D858" t="str">
        <v>07976026</v>
      </c>
      <c r="E858">
        <v>0</v>
      </c>
      <c r="F858">
        <v>86</v>
      </c>
      <c r="H858">
        <v>10245</v>
      </c>
      <c r="I858" t="str">
        <v>Karnataka</v>
      </c>
      <c r="J858" s="14">
        <v>44713</v>
      </c>
      <c r="K858" t="str">
        <v>c741736d</v>
      </c>
      <c r="L858">
        <v>0</v>
      </c>
      <c r="M858">
        <v>27</v>
      </c>
      <c r="N858">
        <f t="shared" si="14"/>
        <v>0</v>
      </c>
    </row>
    <row r="859" spans="1:14" x14ac:dyDescent="0.3">
      <c r="A859">
        <v>10081</v>
      </c>
      <c r="B859" t="str">
        <f>_xlfn.XLOOKUP(A859, Bookings!A:A, Bookings!B:B, "NONE")</f>
        <v>Kerala</v>
      </c>
      <c r="C859" s="14">
        <v>44774</v>
      </c>
      <c r="D859" t="str">
        <v>5833d4f3</v>
      </c>
      <c r="E859">
        <v>3</v>
      </c>
      <c r="F859">
        <v>64</v>
      </c>
      <c r="H859">
        <v>10245</v>
      </c>
      <c r="I859" t="str">
        <v>Karnataka</v>
      </c>
      <c r="J859" s="14">
        <v>44593</v>
      </c>
      <c r="K859" t="str">
        <v>586db896</v>
      </c>
      <c r="L859">
        <v>0</v>
      </c>
      <c r="M859">
        <v>85</v>
      </c>
      <c r="N859">
        <f t="shared" si="14"/>
        <v>0</v>
      </c>
    </row>
    <row r="860" spans="1:14" x14ac:dyDescent="0.3">
      <c r="A860">
        <v>10081</v>
      </c>
      <c r="B860" t="str">
        <f>_xlfn.XLOOKUP(A860, Bookings!A:A, Bookings!B:B, "NONE")</f>
        <v>Kerala</v>
      </c>
      <c r="C860" s="14">
        <v>44958</v>
      </c>
      <c r="D860" t="str">
        <v>6d9b457c</v>
      </c>
      <c r="E860">
        <v>0</v>
      </c>
      <c r="F860">
        <v>45</v>
      </c>
      <c r="H860">
        <v>10245</v>
      </c>
      <c r="I860" t="str">
        <v>Karnataka</v>
      </c>
      <c r="J860" s="14">
        <v>44896</v>
      </c>
      <c r="K860" t="str">
        <v>6cec19a5</v>
      </c>
      <c r="L860">
        <v>0</v>
      </c>
      <c r="M860">
        <v>92</v>
      </c>
      <c r="N860">
        <f t="shared" si="14"/>
        <v>0</v>
      </c>
    </row>
    <row r="861" spans="1:14" x14ac:dyDescent="0.3">
      <c r="A861">
        <v>10081</v>
      </c>
      <c r="B861" t="str">
        <f>_xlfn.XLOOKUP(A861, Bookings!A:A, Bookings!B:B, "NONE")</f>
        <v>Kerala</v>
      </c>
      <c r="C861" s="14">
        <v>45413</v>
      </c>
      <c r="D861" t="str">
        <v>18f2ed16</v>
      </c>
      <c r="E861">
        <v>0</v>
      </c>
      <c r="F861">
        <v>78</v>
      </c>
      <c r="H861">
        <v>10245</v>
      </c>
      <c r="I861" t="str">
        <v>Karnataka</v>
      </c>
      <c r="J861" s="14">
        <v>44774</v>
      </c>
      <c r="K861" t="str">
        <v>d71466ea</v>
      </c>
      <c r="L861">
        <v>4</v>
      </c>
      <c r="M861">
        <v>47</v>
      </c>
      <c r="N861">
        <f t="shared" si="14"/>
        <v>8.5106382978723403</v>
      </c>
    </row>
    <row r="862" spans="1:14" x14ac:dyDescent="0.3">
      <c r="A862">
        <v>10081</v>
      </c>
      <c r="B862" t="str">
        <f>_xlfn.XLOOKUP(A862, Bookings!A:A, Bookings!B:B, "NONE")</f>
        <v>Kerala</v>
      </c>
      <c r="C862" s="14">
        <v>45261</v>
      </c>
      <c r="D862" t="str">
        <v>74c9ff93</v>
      </c>
      <c r="E862">
        <v>3</v>
      </c>
      <c r="F862">
        <v>97</v>
      </c>
      <c r="H862">
        <v>10245</v>
      </c>
      <c r="I862" t="str">
        <v>Karnataka</v>
      </c>
      <c r="J862" s="14">
        <v>44743</v>
      </c>
      <c r="K862" t="str">
        <v>7bc7f2c7</v>
      </c>
      <c r="L862">
        <v>0</v>
      </c>
      <c r="M862">
        <v>37</v>
      </c>
      <c r="N862">
        <f t="shared" si="14"/>
        <v>0</v>
      </c>
    </row>
    <row r="863" spans="1:14" x14ac:dyDescent="0.3">
      <c r="A863">
        <v>10081</v>
      </c>
      <c r="B863" t="str">
        <f>_xlfn.XLOOKUP(A863, Bookings!A:A, Bookings!B:B, "NONE")</f>
        <v>Kerala</v>
      </c>
      <c r="C863" s="14">
        <v>45017</v>
      </c>
      <c r="D863" t="str">
        <v>586db896</v>
      </c>
      <c r="E863">
        <v>1</v>
      </c>
      <c r="F863">
        <v>57</v>
      </c>
      <c r="H863">
        <v>10246</v>
      </c>
      <c r="I863" t="str">
        <v>Andhra Pradesh</v>
      </c>
      <c r="J863" s="14">
        <v>44805</v>
      </c>
      <c r="K863" t="str">
        <v>34ac25b9</v>
      </c>
      <c r="L863">
        <v>1</v>
      </c>
      <c r="M863">
        <v>75</v>
      </c>
      <c r="N863">
        <f t="shared" si="14"/>
        <v>1.3333333333333335</v>
      </c>
    </row>
    <row r="864" spans="1:14" x14ac:dyDescent="0.3">
      <c r="A864">
        <v>10082</v>
      </c>
      <c r="B864" t="str">
        <f>_xlfn.XLOOKUP(A864, Bookings!A:A, Bookings!B:B, "NONE")</f>
        <v>Kerala</v>
      </c>
      <c r="C864" s="14">
        <v>45017</v>
      </c>
      <c r="D864" t="str">
        <v>1187d074</v>
      </c>
      <c r="E864">
        <v>3</v>
      </c>
      <c r="F864">
        <v>91</v>
      </c>
      <c r="H864">
        <v>10246</v>
      </c>
      <c r="I864" t="str">
        <v>Andhra Pradesh</v>
      </c>
      <c r="J864" s="14">
        <v>44652</v>
      </c>
      <c r="K864" t="str">
        <v>6148f50b</v>
      </c>
      <c r="L864">
        <v>1</v>
      </c>
      <c r="M864">
        <v>79</v>
      </c>
      <c r="N864">
        <f t="shared" si="14"/>
        <v>1.2658227848101267</v>
      </c>
    </row>
    <row r="865" spans="1:14" x14ac:dyDescent="0.3">
      <c r="A865">
        <v>10082</v>
      </c>
      <c r="B865" t="str">
        <f>_xlfn.XLOOKUP(A865, Bookings!A:A, Bookings!B:B, "NONE")</f>
        <v>Kerala</v>
      </c>
      <c r="C865" s="14">
        <v>45261</v>
      </c>
      <c r="D865" t="str">
        <v>fe99e0ba</v>
      </c>
      <c r="E865">
        <v>1</v>
      </c>
      <c r="F865">
        <v>59</v>
      </c>
      <c r="H865">
        <v>10246</v>
      </c>
      <c r="I865" t="str">
        <v>Andhra Pradesh</v>
      </c>
      <c r="J865" s="14">
        <v>44713</v>
      </c>
      <c r="K865" t="str">
        <v>d71466ea</v>
      </c>
      <c r="L865">
        <v>3</v>
      </c>
      <c r="M865">
        <v>24</v>
      </c>
      <c r="N865">
        <f t="shared" si="14"/>
        <v>12.5</v>
      </c>
    </row>
    <row r="866" spans="1:14" x14ac:dyDescent="0.3">
      <c r="A866">
        <v>10082</v>
      </c>
      <c r="B866" t="str">
        <f>_xlfn.XLOOKUP(A866, Bookings!A:A, Bookings!B:B, "NONE")</f>
        <v>Kerala</v>
      </c>
      <c r="C866" s="14">
        <v>44562</v>
      </c>
      <c r="D866" t="str">
        <v>c5000cc1</v>
      </c>
      <c r="E866">
        <v>2</v>
      </c>
      <c r="F866">
        <v>40</v>
      </c>
      <c r="H866">
        <v>10246</v>
      </c>
      <c r="I866" t="str">
        <v>Andhra Pradesh</v>
      </c>
      <c r="J866" s="14">
        <v>44713</v>
      </c>
      <c r="K866" t="str">
        <v>f82d44ce</v>
      </c>
      <c r="L866">
        <v>1</v>
      </c>
      <c r="M866">
        <v>19</v>
      </c>
      <c r="N866">
        <f t="shared" si="14"/>
        <v>5.2631578947368416</v>
      </c>
    </row>
    <row r="867" spans="1:14" x14ac:dyDescent="0.3">
      <c r="A867">
        <v>10082</v>
      </c>
      <c r="B867" t="str">
        <f>_xlfn.XLOOKUP(A867, Bookings!A:A, Bookings!B:B, "NONE")</f>
        <v>Kerala</v>
      </c>
      <c r="C867" s="14">
        <v>45139</v>
      </c>
      <c r="D867" t="str">
        <v>7495495f</v>
      </c>
      <c r="E867">
        <v>1</v>
      </c>
      <c r="F867">
        <v>92</v>
      </c>
      <c r="H867">
        <v>10246</v>
      </c>
      <c r="I867" t="str">
        <v>Andhra Pradesh</v>
      </c>
      <c r="J867" s="14">
        <v>44866</v>
      </c>
      <c r="K867" t="str">
        <v>5833d4f3</v>
      </c>
      <c r="L867">
        <v>2</v>
      </c>
      <c r="M867">
        <v>75</v>
      </c>
      <c r="N867">
        <f t="shared" si="14"/>
        <v>2.666666666666667</v>
      </c>
    </row>
    <row r="868" spans="1:14" x14ac:dyDescent="0.3">
      <c r="A868">
        <v>10082</v>
      </c>
      <c r="B868" t="str">
        <f>_xlfn.XLOOKUP(A868, Bookings!A:A, Bookings!B:B, "NONE")</f>
        <v>Kerala</v>
      </c>
      <c r="C868" s="14">
        <v>45352</v>
      </c>
      <c r="D868" t="str">
        <v>5833d4f3</v>
      </c>
      <c r="E868">
        <v>0</v>
      </c>
      <c r="F868">
        <v>70</v>
      </c>
      <c r="H868">
        <v>10247</v>
      </c>
      <c r="I868" t="str">
        <v>Andhra Pradesh</v>
      </c>
      <c r="J868" s="14">
        <v>44593</v>
      </c>
      <c r="K868" t="str">
        <v>07976026</v>
      </c>
      <c r="L868">
        <v>0</v>
      </c>
      <c r="M868">
        <v>70</v>
      </c>
      <c r="N868">
        <f t="shared" si="14"/>
        <v>0</v>
      </c>
    </row>
    <row r="869" spans="1:14" x14ac:dyDescent="0.3">
      <c r="A869">
        <v>10082</v>
      </c>
      <c r="B869" t="str">
        <f>_xlfn.XLOOKUP(A869, Bookings!A:A, Bookings!B:B, "NONE")</f>
        <v>Kerala</v>
      </c>
      <c r="C869" s="14">
        <v>45352</v>
      </c>
      <c r="D869" t="str">
        <v>2f9c6d63</v>
      </c>
      <c r="E869">
        <v>0</v>
      </c>
      <c r="F869">
        <v>99</v>
      </c>
      <c r="H869">
        <v>10247</v>
      </c>
      <c r="I869" t="str">
        <v>Andhra Pradesh</v>
      </c>
      <c r="J869" s="14">
        <v>44713</v>
      </c>
      <c r="K869" t="str">
        <v>6d9b457c</v>
      </c>
      <c r="L869">
        <v>3</v>
      </c>
      <c r="M869">
        <v>92</v>
      </c>
      <c r="N869">
        <f t="shared" si="14"/>
        <v>3.2608695652173911</v>
      </c>
    </row>
    <row r="870" spans="1:14" x14ac:dyDescent="0.3">
      <c r="A870">
        <v>10082</v>
      </c>
      <c r="B870" t="str">
        <f>_xlfn.XLOOKUP(A870, Bookings!A:A, Bookings!B:B, "NONE")</f>
        <v>Kerala</v>
      </c>
      <c r="C870" s="14">
        <v>45047</v>
      </c>
      <c r="D870" t="str">
        <v>fc3255a1</v>
      </c>
      <c r="E870">
        <v>1</v>
      </c>
      <c r="F870">
        <v>87</v>
      </c>
      <c r="H870">
        <v>10247</v>
      </c>
      <c r="I870" t="str">
        <v>Andhra Pradesh</v>
      </c>
      <c r="J870" s="14">
        <v>44713</v>
      </c>
      <c r="K870" t="str">
        <v>e9c2f251</v>
      </c>
      <c r="L870">
        <v>3</v>
      </c>
      <c r="M870">
        <v>31</v>
      </c>
      <c r="N870">
        <f t="shared" si="14"/>
        <v>9.67741935483871</v>
      </c>
    </row>
    <row r="871" spans="1:14" x14ac:dyDescent="0.3">
      <c r="A871">
        <v>10082</v>
      </c>
      <c r="B871" t="str">
        <f>_xlfn.XLOOKUP(A871, Bookings!A:A, Bookings!B:B, "NONE")</f>
        <v>Kerala</v>
      </c>
      <c r="C871" s="14">
        <v>45627</v>
      </c>
      <c r="D871" t="str">
        <v>b9f74c1c</v>
      </c>
      <c r="E871">
        <v>0</v>
      </c>
      <c r="F871">
        <v>92</v>
      </c>
      <c r="H871">
        <v>10247</v>
      </c>
      <c r="I871" t="str">
        <v>Andhra Pradesh</v>
      </c>
      <c r="J871" s="14">
        <v>44774</v>
      </c>
      <c r="K871" t="str">
        <v>34ac25b9</v>
      </c>
      <c r="L871">
        <v>1</v>
      </c>
      <c r="M871">
        <v>55</v>
      </c>
      <c r="N871">
        <f t="shared" si="14"/>
        <v>1.8181818181818181</v>
      </c>
    </row>
    <row r="872" spans="1:14" x14ac:dyDescent="0.3">
      <c r="A872">
        <v>10082</v>
      </c>
      <c r="B872" t="str">
        <f>_xlfn.XLOOKUP(A872, Bookings!A:A, Bookings!B:B, "NONE")</f>
        <v>Kerala</v>
      </c>
      <c r="C872" s="14">
        <v>44896</v>
      </c>
      <c r="D872" t="str">
        <v>586db896</v>
      </c>
      <c r="E872">
        <v>0</v>
      </c>
      <c r="F872">
        <v>35</v>
      </c>
      <c r="H872">
        <v>10248</v>
      </c>
      <c r="I872" t="str">
        <v>Andhra Pradesh</v>
      </c>
      <c r="J872" s="14">
        <v>44562</v>
      </c>
      <c r="K872" t="str">
        <v>0cbc4720</v>
      </c>
      <c r="L872">
        <v>2</v>
      </c>
      <c r="M872">
        <v>59</v>
      </c>
      <c r="N872">
        <f t="shared" si="14"/>
        <v>3.3898305084745761</v>
      </c>
    </row>
    <row r="873" spans="1:14" x14ac:dyDescent="0.3">
      <c r="A873">
        <v>10083</v>
      </c>
      <c r="B873" t="str">
        <f>_xlfn.XLOOKUP(A873, Bookings!A:A, Bookings!B:B, "NONE")</f>
        <v>Karnataka</v>
      </c>
      <c r="C873" s="14">
        <v>45352</v>
      </c>
      <c r="D873" t="str">
        <v>c5c4fdf9</v>
      </c>
      <c r="E873">
        <v>3</v>
      </c>
      <c r="F873">
        <v>43</v>
      </c>
      <c r="H873">
        <v>10248</v>
      </c>
      <c r="I873" t="str">
        <v>Andhra Pradesh</v>
      </c>
      <c r="J873" s="14">
        <v>44835</v>
      </c>
      <c r="K873" t="str">
        <v>ed012678</v>
      </c>
      <c r="L873">
        <v>1</v>
      </c>
      <c r="M873">
        <v>45</v>
      </c>
      <c r="N873">
        <f t="shared" si="14"/>
        <v>2.2222222222222223</v>
      </c>
    </row>
    <row r="874" spans="1:14" x14ac:dyDescent="0.3">
      <c r="A874">
        <v>10083</v>
      </c>
      <c r="B874" t="str">
        <f>_xlfn.XLOOKUP(A874, Bookings!A:A, Bookings!B:B, "NONE")</f>
        <v>Karnataka</v>
      </c>
      <c r="C874" s="14">
        <v>44896</v>
      </c>
      <c r="D874" t="str">
        <v>9c8c4c67</v>
      </c>
      <c r="E874">
        <v>1</v>
      </c>
      <c r="F874">
        <v>63</v>
      </c>
      <c r="H874">
        <v>10248</v>
      </c>
      <c r="I874" t="str">
        <v>Andhra Pradesh</v>
      </c>
      <c r="J874" s="14">
        <v>44621</v>
      </c>
      <c r="K874" t="str">
        <v>5c52d1ad</v>
      </c>
      <c r="L874">
        <v>1</v>
      </c>
      <c r="M874">
        <v>71</v>
      </c>
      <c r="N874">
        <f t="shared" si="14"/>
        <v>1.4084507042253522</v>
      </c>
    </row>
    <row r="875" spans="1:14" x14ac:dyDescent="0.3">
      <c r="A875">
        <v>10083</v>
      </c>
      <c r="B875" t="str">
        <f>_xlfn.XLOOKUP(A875, Bookings!A:A, Bookings!B:B, "NONE")</f>
        <v>Karnataka</v>
      </c>
      <c r="C875" s="14">
        <v>45261</v>
      </c>
      <c r="D875" t="str">
        <v>07976026</v>
      </c>
      <c r="E875">
        <v>3</v>
      </c>
      <c r="F875">
        <v>12</v>
      </c>
      <c r="H875">
        <v>10248</v>
      </c>
      <c r="I875" t="str">
        <v>Andhra Pradesh</v>
      </c>
      <c r="J875" s="14">
        <v>44835</v>
      </c>
      <c r="K875" t="str">
        <v>f83fb848</v>
      </c>
      <c r="L875">
        <v>4</v>
      </c>
      <c r="M875">
        <v>18</v>
      </c>
      <c r="N875">
        <f t="shared" si="14"/>
        <v>22.222222222222221</v>
      </c>
    </row>
    <row r="876" spans="1:14" x14ac:dyDescent="0.3">
      <c r="A876">
        <v>10083</v>
      </c>
      <c r="B876" t="str">
        <f>_xlfn.XLOOKUP(A876, Bookings!A:A, Bookings!B:B, "NONE")</f>
        <v>Karnataka</v>
      </c>
      <c r="C876" s="14">
        <v>44593</v>
      </c>
      <c r="D876" t="str">
        <v>7fb18db3</v>
      </c>
      <c r="E876">
        <v>5</v>
      </c>
      <c r="F876">
        <v>21</v>
      </c>
      <c r="H876">
        <v>10248</v>
      </c>
      <c r="I876" t="str">
        <v>Andhra Pradesh</v>
      </c>
      <c r="J876" s="14">
        <v>44682</v>
      </c>
      <c r="K876" t="str">
        <v>19351768</v>
      </c>
      <c r="L876">
        <v>0</v>
      </c>
      <c r="M876">
        <v>94</v>
      </c>
      <c r="N876">
        <f t="shared" si="14"/>
        <v>0</v>
      </c>
    </row>
    <row r="877" spans="1:14" x14ac:dyDescent="0.3">
      <c r="A877">
        <v>10083</v>
      </c>
      <c r="B877" t="str">
        <f>_xlfn.XLOOKUP(A877, Bookings!A:A, Bookings!B:B, "NONE")</f>
        <v>Karnataka</v>
      </c>
      <c r="C877" s="14">
        <v>45444</v>
      </c>
      <c r="D877" t="str">
        <v>f6d69d19</v>
      </c>
      <c r="E877">
        <v>1</v>
      </c>
      <c r="F877">
        <v>61</v>
      </c>
      <c r="H877">
        <v>10249</v>
      </c>
      <c r="I877" t="str">
        <v>Tamil Nadu</v>
      </c>
      <c r="J877" s="14">
        <v>44621</v>
      </c>
      <c r="K877" t="str">
        <v>b06fbc58</v>
      </c>
      <c r="L877">
        <v>0</v>
      </c>
      <c r="M877">
        <v>52</v>
      </c>
      <c r="N877">
        <f t="shared" si="14"/>
        <v>0</v>
      </c>
    </row>
    <row r="878" spans="1:14" x14ac:dyDescent="0.3">
      <c r="A878">
        <v>10083</v>
      </c>
      <c r="B878" t="str">
        <f>_xlfn.XLOOKUP(A878, Bookings!A:A, Bookings!B:B, "NONE")</f>
        <v>Karnataka</v>
      </c>
      <c r="C878" s="14">
        <v>45383</v>
      </c>
      <c r="D878" t="str">
        <v>6cec19a5</v>
      </c>
      <c r="E878">
        <v>0</v>
      </c>
      <c r="F878">
        <v>31</v>
      </c>
      <c r="H878">
        <v>10249</v>
      </c>
      <c r="I878" t="str">
        <v>Tamil Nadu</v>
      </c>
      <c r="J878" s="14">
        <v>44593</v>
      </c>
      <c r="K878" t="str">
        <v>6cec19a5</v>
      </c>
      <c r="L878">
        <v>2</v>
      </c>
      <c r="M878">
        <v>73</v>
      </c>
      <c r="N878">
        <f t="shared" si="14"/>
        <v>2.7397260273972601</v>
      </c>
    </row>
    <row r="879" spans="1:14" x14ac:dyDescent="0.3">
      <c r="A879">
        <v>10083</v>
      </c>
      <c r="B879" t="str">
        <f>_xlfn.XLOOKUP(A879, Bookings!A:A, Bookings!B:B, "NONE")</f>
        <v>Karnataka</v>
      </c>
      <c r="C879" s="14">
        <v>44774</v>
      </c>
      <c r="D879" t="str">
        <v>9544ce3b</v>
      </c>
      <c r="E879">
        <v>3</v>
      </c>
      <c r="F879">
        <v>96</v>
      </c>
      <c r="H879">
        <v>10249</v>
      </c>
      <c r="I879" t="str">
        <v>Tamil Nadu</v>
      </c>
      <c r="J879" s="14">
        <v>44835</v>
      </c>
      <c r="K879" t="str">
        <v>6fc6d737</v>
      </c>
      <c r="L879">
        <v>0</v>
      </c>
      <c r="M879">
        <v>50</v>
      </c>
      <c r="N879">
        <f t="shared" si="14"/>
        <v>0</v>
      </c>
    </row>
    <row r="880" spans="1:14" x14ac:dyDescent="0.3">
      <c r="A880">
        <v>10083</v>
      </c>
      <c r="B880" t="str">
        <f>_xlfn.XLOOKUP(A880, Bookings!A:A, Bookings!B:B, "NONE")</f>
        <v>Karnataka</v>
      </c>
      <c r="C880" s="14">
        <v>45505</v>
      </c>
      <c r="D880" t="str">
        <v>74c9ff93</v>
      </c>
      <c r="E880">
        <v>2</v>
      </c>
      <c r="F880">
        <v>34</v>
      </c>
      <c r="H880">
        <v>10249</v>
      </c>
      <c r="I880" t="str">
        <v>Tamil Nadu</v>
      </c>
      <c r="J880" s="14">
        <v>44621</v>
      </c>
      <c r="K880" t="str">
        <v>f72d44e6</v>
      </c>
      <c r="L880">
        <v>2</v>
      </c>
      <c r="M880">
        <v>82</v>
      </c>
      <c r="N880">
        <f t="shared" si="14"/>
        <v>2.4390243902439024</v>
      </c>
    </row>
    <row r="881" spans="1:14" x14ac:dyDescent="0.3">
      <c r="A881">
        <v>10083</v>
      </c>
      <c r="B881" t="str">
        <f>_xlfn.XLOOKUP(A881, Bookings!A:A, Bookings!B:B, "NONE")</f>
        <v>Karnataka</v>
      </c>
      <c r="C881" s="14">
        <v>45078</v>
      </c>
      <c r="D881" t="str">
        <v>f72d44e6</v>
      </c>
      <c r="E881">
        <v>3</v>
      </c>
      <c r="F881">
        <v>65</v>
      </c>
      <c r="H881">
        <v>10249</v>
      </c>
      <c r="I881" t="str">
        <v>Tamil Nadu</v>
      </c>
      <c r="J881" s="14">
        <v>44713</v>
      </c>
      <c r="K881" t="str">
        <v>fd1ad95a</v>
      </c>
      <c r="L881">
        <v>2</v>
      </c>
      <c r="M881">
        <v>94</v>
      </c>
      <c r="N881">
        <f t="shared" si="14"/>
        <v>2.1276595744680851</v>
      </c>
    </row>
    <row r="882" spans="1:14" x14ac:dyDescent="0.3">
      <c r="A882">
        <v>10083</v>
      </c>
      <c r="B882" t="str">
        <f>_xlfn.XLOOKUP(A882, Bookings!A:A, Bookings!B:B, "NONE")</f>
        <v>Karnataka</v>
      </c>
      <c r="C882" s="14">
        <v>44958</v>
      </c>
      <c r="D882" t="str">
        <v>566c44a8</v>
      </c>
      <c r="E882">
        <v>1</v>
      </c>
      <c r="F882">
        <v>33</v>
      </c>
      <c r="H882">
        <v>10249</v>
      </c>
      <c r="I882" t="str">
        <v>Tamil Nadu</v>
      </c>
      <c r="J882" s="14">
        <v>44652</v>
      </c>
      <c r="K882" t="str">
        <v>f82d44ce</v>
      </c>
      <c r="L882">
        <v>0</v>
      </c>
      <c r="M882">
        <v>17</v>
      </c>
      <c r="N882">
        <f t="shared" si="14"/>
        <v>0</v>
      </c>
    </row>
    <row r="883" spans="1:14" x14ac:dyDescent="0.3">
      <c r="A883">
        <v>10083</v>
      </c>
      <c r="B883" t="str">
        <f>_xlfn.XLOOKUP(A883, Bookings!A:A, Bookings!B:B, "NONE")</f>
        <v>Karnataka</v>
      </c>
      <c r="C883" s="14">
        <v>45352</v>
      </c>
      <c r="D883" t="str">
        <v>cc9d9893</v>
      </c>
      <c r="E883">
        <v>1</v>
      </c>
      <c r="F883">
        <v>40</v>
      </c>
      <c r="H883">
        <v>10250</v>
      </c>
      <c r="I883" t="str">
        <v>Andhra Pradesh</v>
      </c>
      <c r="J883" s="14">
        <v>44805</v>
      </c>
      <c r="K883" t="str">
        <v>35e41ff6</v>
      </c>
      <c r="L883">
        <v>4</v>
      </c>
      <c r="M883">
        <v>51</v>
      </c>
      <c r="N883">
        <f t="shared" si="14"/>
        <v>7.8431372549019605</v>
      </c>
    </row>
    <row r="884" spans="1:14" x14ac:dyDescent="0.3">
      <c r="A884">
        <v>10083</v>
      </c>
      <c r="B884" t="str">
        <f>_xlfn.XLOOKUP(A884, Bookings!A:A, Bookings!B:B, "NONE")</f>
        <v>Karnataka</v>
      </c>
      <c r="C884" s="14">
        <v>45413</v>
      </c>
      <c r="D884" t="str">
        <v>7e543bc4</v>
      </c>
      <c r="E884">
        <v>3</v>
      </c>
      <c r="F884">
        <v>11</v>
      </c>
      <c r="H884">
        <v>10250</v>
      </c>
      <c r="I884" t="str">
        <v>Andhra Pradesh</v>
      </c>
      <c r="J884" s="14">
        <v>44593</v>
      </c>
      <c r="K884" t="str">
        <v>7fb18db3</v>
      </c>
      <c r="L884">
        <v>1</v>
      </c>
      <c r="M884">
        <v>32</v>
      </c>
      <c r="N884">
        <f t="shared" si="14"/>
        <v>3.125</v>
      </c>
    </row>
    <row r="885" spans="1:14" x14ac:dyDescent="0.3">
      <c r="A885">
        <v>10083</v>
      </c>
      <c r="B885" t="str">
        <f>_xlfn.XLOOKUP(A885, Bookings!A:A, Bookings!B:B, "NONE")</f>
        <v>Karnataka</v>
      </c>
      <c r="C885" s="14">
        <v>45474</v>
      </c>
      <c r="D885" t="str">
        <v>2560b2d1</v>
      </c>
      <c r="E885">
        <v>3</v>
      </c>
      <c r="F885">
        <v>59</v>
      </c>
      <c r="H885">
        <v>10252</v>
      </c>
      <c r="I885" t="str">
        <v>Kerala</v>
      </c>
      <c r="J885" s="14">
        <v>44896</v>
      </c>
      <c r="K885" t="str">
        <v>9544ce3b</v>
      </c>
      <c r="L885">
        <v>2</v>
      </c>
      <c r="M885">
        <v>23</v>
      </c>
      <c r="N885">
        <f t="shared" si="14"/>
        <v>8.695652173913043</v>
      </c>
    </row>
    <row r="886" spans="1:14" x14ac:dyDescent="0.3">
      <c r="A886">
        <v>10083</v>
      </c>
      <c r="B886" t="str">
        <f>_xlfn.XLOOKUP(A886, Bookings!A:A, Bookings!B:B, "NONE")</f>
        <v>Karnataka</v>
      </c>
      <c r="C886" s="14">
        <v>45383</v>
      </c>
      <c r="D886" t="str">
        <v>fda707e0</v>
      </c>
      <c r="E886">
        <v>0</v>
      </c>
      <c r="F886">
        <v>16</v>
      </c>
      <c r="H886">
        <v>10252</v>
      </c>
      <c r="I886" t="str">
        <v>Kerala</v>
      </c>
      <c r="J886" s="14">
        <v>44652</v>
      </c>
      <c r="K886" t="str">
        <v>af4e0c6c</v>
      </c>
      <c r="L886">
        <v>1</v>
      </c>
      <c r="M886">
        <v>25</v>
      </c>
      <c r="N886">
        <f t="shared" si="14"/>
        <v>4</v>
      </c>
    </row>
    <row r="887" spans="1:14" x14ac:dyDescent="0.3">
      <c r="A887">
        <v>10083</v>
      </c>
      <c r="B887" t="str">
        <f>_xlfn.XLOOKUP(A887, Bookings!A:A, Bookings!B:B, "NONE")</f>
        <v>Karnataka</v>
      </c>
      <c r="C887" s="14">
        <v>45200</v>
      </c>
      <c r="D887" t="str">
        <v>b72e97f6</v>
      </c>
      <c r="E887">
        <v>2</v>
      </c>
      <c r="F887">
        <v>95</v>
      </c>
      <c r="H887">
        <v>10252</v>
      </c>
      <c r="I887" t="str">
        <v>Kerala</v>
      </c>
      <c r="J887" s="14">
        <v>44896</v>
      </c>
      <c r="K887" t="str">
        <v>4130ea10</v>
      </c>
      <c r="L887">
        <v>1</v>
      </c>
      <c r="M887">
        <v>64</v>
      </c>
      <c r="N887">
        <f t="shared" si="14"/>
        <v>1.5625</v>
      </c>
    </row>
    <row r="888" spans="1:14" x14ac:dyDescent="0.3">
      <c r="A888">
        <v>10084</v>
      </c>
      <c r="B888" t="str">
        <f>_xlfn.XLOOKUP(A888, Bookings!A:A, Bookings!B:B, "NONE")</f>
        <v>Andhra Pradesh</v>
      </c>
      <c r="C888" s="14">
        <v>44621</v>
      </c>
      <c r="D888" t="str">
        <v>6d98c117</v>
      </c>
      <c r="E888">
        <v>1</v>
      </c>
      <c r="F888">
        <v>53</v>
      </c>
      <c r="H888">
        <v>10252</v>
      </c>
      <c r="I888" t="str">
        <v>Kerala</v>
      </c>
      <c r="J888" s="14">
        <v>44682</v>
      </c>
      <c r="K888" t="str">
        <v>2560b2d1</v>
      </c>
      <c r="L888">
        <v>0</v>
      </c>
      <c r="M888">
        <v>32</v>
      </c>
      <c r="N888">
        <f t="shared" si="14"/>
        <v>0</v>
      </c>
    </row>
    <row r="889" spans="1:14" x14ac:dyDescent="0.3">
      <c r="A889">
        <v>10084</v>
      </c>
      <c r="B889" t="str">
        <f>_xlfn.XLOOKUP(A889, Bookings!A:A, Bookings!B:B, "NONE")</f>
        <v>Andhra Pradesh</v>
      </c>
      <c r="C889" s="14">
        <v>45444</v>
      </c>
      <c r="D889" t="str">
        <v>75fa1246</v>
      </c>
      <c r="E889">
        <v>1</v>
      </c>
      <c r="F889">
        <v>28</v>
      </c>
      <c r="H889">
        <v>10253</v>
      </c>
      <c r="I889" t="str">
        <v>Andhra Pradesh</v>
      </c>
      <c r="J889" s="14">
        <v>44835</v>
      </c>
      <c r="K889" t="str">
        <v>c741736d</v>
      </c>
      <c r="L889">
        <v>0</v>
      </c>
      <c r="M889">
        <v>77</v>
      </c>
      <c r="N889">
        <f t="shared" si="14"/>
        <v>0</v>
      </c>
    </row>
    <row r="890" spans="1:14" x14ac:dyDescent="0.3">
      <c r="A890">
        <v>10084</v>
      </c>
      <c r="B890" t="str">
        <f>_xlfn.XLOOKUP(A890, Bookings!A:A, Bookings!B:B, "NONE")</f>
        <v>Andhra Pradesh</v>
      </c>
      <c r="C890" s="14">
        <v>45047</v>
      </c>
      <c r="D890" t="str">
        <v>e24dee1d</v>
      </c>
      <c r="E890">
        <v>0</v>
      </c>
      <c r="F890">
        <v>73</v>
      </c>
      <c r="H890">
        <v>10253</v>
      </c>
      <c r="I890" t="str">
        <v>Andhra Pradesh</v>
      </c>
      <c r="J890" s="14">
        <v>44713</v>
      </c>
      <c r="K890" t="str">
        <v>b49e8b74</v>
      </c>
      <c r="L890">
        <v>3</v>
      </c>
      <c r="M890">
        <v>41</v>
      </c>
      <c r="N890">
        <f t="shared" si="14"/>
        <v>7.3170731707317067</v>
      </c>
    </row>
    <row r="891" spans="1:14" x14ac:dyDescent="0.3">
      <c r="A891">
        <v>10084</v>
      </c>
      <c r="B891" t="str">
        <f>_xlfn.XLOOKUP(A891, Bookings!A:A, Bookings!B:B, "NONE")</f>
        <v>Andhra Pradesh</v>
      </c>
      <c r="C891" s="14">
        <v>45078</v>
      </c>
      <c r="D891" t="str">
        <v>c741736d</v>
      </c>
      <c r="E891">
        <v>2</v>
      </c>
      <c r="F891">
        <v>88</v>
      </c>
      <c r="H891">
        <v>10254</v>
      </c>
      <c r="I891" t="str">
        <v>Karnataka</v>
      </c>
      <c r="J891" s="14">
        <v>44562</v>
      </c>
      <c r="K891" t="str">
        <v>2fa395f5</v>
      </c>
      <c r="L891">
        <v>0</v>
      </c>
      <c r="M891">
        <v>41</v>
      </c>
      <c r="N891">
        <f t="shared" si="14"/>
        <v>0</v>
      </c>
    </row>
    <row r="892" spans="1:14" x14ac:dyDescent="0.3">
      <c r="A892">
        <v>10084</v>
      </c>
      <c r="B892" t="str">
        <f>_xlfn.XLOOKUP(A892, Bookings!A:A, Bookings!B:B, "NONE")</f>
        <v>Andhra Pradesh</v>
      </c>
      <c r="C892" s="14">
        <v>45047</v>
      </c>
      <c r="D892" t="str">
        <v>591bdfe5</v>
      </c>
      <c r="E892">
        <v>3</v>
      </c>
      <c r="F892">
        <v>50</v>
      </c>
      <c r="H892">
        <v>10254</v>
      </c>
      <c r="I892" t="str">
        <v>Karnataka</v>
      </c>
      <c r="J892" s="14">
        <v>44621</v>
      </c>
      <c r="K892" t="str">
        <v>fe99e0ba</v>
      </c>
      <c r="L892">
        <v>1</v>
      </c>
      <c r="M892">
        <v>59</v>
      </c>
      <c r="N892">
        <f t="shared" si="14"/>
        <v>1.6949152542372881</v>
      </c>
    </row>
    <row r="893" spans="1:14" x14ac:dyDescent="0.3">
      <c r="A893">
        <v>10084</v>
      </c>
      <c r="B893" t="str">
        <f>_xlfn.XLOOKUP(A893, Bookings!A:A, Bookings!B:B, "NONE")</f>
        <v>Andhra Pradesh</v>
      </c>
      <c r="C893" s="14">
        <v>45505</v>
      </c>
      <c r="D893" t="str">
        <v>6d9b457c</v>
      </c>
      <c r="E893">
        <v>5</v>
      </c>
      <c r="F893">
        <v>66</v>
      </c>
      <c r="H893">
        <v>10254</v>
      </c>
      <c r="I893" t="str">
        <v>Karnataka</v>
      </c>
      <c r="J893" s="14">
        <v>44743</v>
      </c>
      <c r="K893" t="str">
        <v>607da286</v>
      </c>
      <c r="L893">
        <v>1</v>
      </c>
      <c r="M893">
        <v>70</v>
      </c>
      <c r="N893">
        <f t="shared" si="14"/>
        <v>1.4285714285714286</v>
      </c>
    </row>
    <row r="894" spans="1:14" x14ac:dyDescent="0.3">
      <c r="A894">
        <v>10084</v>
      </c>
      <c r="B894" t="str">
        <f>_xlfn.XLOOKUP(A894, Bookings!A:A, Bookings!B:B, "NONE")</f>
        <v>Andhra Pradesh</v>
      </c>
      <c r="C894" s="14">
        <v>44652</v>
      </c>
      <c r="D894" t="str">
        <v>c9f9dfdb</v>
      </c>
      <c r="E894">
        <v>0</v>
      </c>
      <c r="F894">
        <v>33</v>
      </c>
      <c r="H894">
        <v>10254</v>
      </c>
      <c r="I894" t="str">
        <v>Karnataka</v>
      </c>
      <c r="J894" s="14">
        <v>44896</v>
      </c>
      <c r="K894" t="str">
        <v>18110fb2</v>
      </c>
      <c r="L894">
        <v>2</v>
      </c>
      <c r="M894">
        <v>56</v>
      </c>
      <c r="N894">
        <f t="shared" si="14"/>
        <v>3.5714285714285712</v>
      </c>
    </row>
    <row r="895" spans="1:14" x14ac:dyDescent="0.3">
      <c r="A895">
        <v>10084</v>
      </c>
      <c r="B895" t="str">
        <f>_xlfn.XLOOKUP(A895, Bookings!A:A, Bookings!B:B, "NONE")</f>
        <v>Andhra Pradesh</v>
      </c>
      <c r="C895" s="14">
        <v>44621</v>
      </c>
      <c r="D895" t="str">
        <v>5c52d1ad</v>
      </c>
      <c r="E895">
        <v>1</v>
      </c>
      <c r="F895">
        <v>65</v>
      </c>
      <c r="H895">
        <v>10254</v>
      </c>
      <c r="I895" t="str">
        <v>Karnataka</v>
      </c>
      <c r="J895" s="14">
        <v>44774</v>
      </c>
      <c r="K895" t="str">
        <v>5c52d1ad</v>
      </c>
      <c r="L895">
        <v>3</v>
      </c>
      <c r="M895">
        <v>78</v>
      </c>
      <c r="N895">
        <f t="shared" si="14"/>
        <v>3.8461538461538463</v>
      </c>
    </row>
    <row r="896" spans="1:14" x14ac:dyDescent="0.3">
      <c r="A896">
        <v>10084</v>
      </c>
      <c r="B896" t="str">
        <f>_xlfn.XLOOKUP(A896, Bookings!A:A, Bookings!B:B, "NONE")</f>
        <v>Andhra Pradesh</v>
      </c>
      <c r="C896" s="14">
        <v>44774</v>
      </c>
      <c r="D896" t="str">
        <v>2e190b5a</v>
      </c>
      <c r="E896">
        <v>1</v>
      </c>
      <c r="F896">
        <v>100</v>
      </c>
      <c r="H896">
        <v>10254</v>
      </c>
      <c r="I896" t="str">
        <v>Karnataka</v>
      </c>
      <c r="J896" s="14">
        <v>44652</v>
      </c>
      <c r="K896" t="str">
        <v>35e41ff6</v>
      </c>
      <c r="L896">
        <v>3</v>
      </c>
      <c r="M896">
        <v>71</v>
      </c>
      <c r="N896">
        <f t="shared" si="14"/>
        <v>4.225352112676056</v>
      </c>
    </row>
    <row r="897" spans="1:14" x14ac:dyDescent="0.3">
      <c r="A897">
        <v>10084</v>
      </c>
      <c r="B897" t="str">
        <f>_xlfn.XLOOKUP(A897, Bookings!A:A, Bookings!B:B, "NONE")</f>
        <v>Andhra Pradesh</v>
      </c>
      <c r="C897" s="14">
        <v>45627</v>
      </c>
      <c r="D897" t="str">
        <v>7bc7f2c7</v>
      </c>
      <c r="E897">
        <v>3</v>
      </c>
      <c r="F897">
        <v>28</v>
      </c>
      <c r="H897">
        <v>10254</v>
      </c>
      <c r="I897" t="str">
        <v>Karnataka</v>
      </c>
      <c r="J897" s="14">
        <v>44743</v>
      </c>
      <c r="K897" t="str">
        <v>e2949854</v>
      </c>
      <c r="L897">
        <v>1</v>
      </c>
      <c r="M897">
        <v>58</v>
      </c>
      <c r="N897">
        <f t="shared" si="14"/>
        <v>1.7241379310344827</v>
      </c>
    </row>
    <row r="898" spans="1:14" x14ac:dyDescent="0.3">
      <c r="A898">
        <v>10084</v>
      </c>
      <c r="B898" t="str">
        <f>_xlfn.XLOOKUP(A898, Bookings!A:A, Bookings!B:B, "NONE")</f>
        <v>Andhra Pradesh</v>
      </c>
      <c r="C898" s="14">
        <v>44774</v>
      </c>
      <c r="D898" t="str">
        <v>586db896</v>
      </c>
      <c r="E898">
        <v>0</v>
      </c>
      <c r="F898">
        <v>33</v>
      </c>
      <c r="H898">
        <v>10255</v>
      </c>
      <c r="I898" t="str">
        <v>Kerala</v>
      </c>
      <c r="J898" s="14">
        <v>44774</v>
      </c>
      <c r="K898" t="str">
        <v>ed012678</v>
      </c>
      <c r="L898">
        <v>0</v>
      </c>
      <c r="M898">
        <v>10</v>
      </c>
      <c r="N898">
        <f t="shared" si="14"/>
        <v>0</v>
      </c>
    </row>
    <row r="899" spans="1:14" x14ac:dyDescent="0.3">
      <c r="A899">
        <v>10084</v>
      </c>
      <c r="B899" t="str">
        <f>_xlfn.XLOOKUP(A899, Bookings!A:A, Bookings!B:B, "NONE")</f>
        <v>Andhra Pradesh</v>
      </c>
      <c r="C899" s="14">
        <v>44866</v>
      </c>
      <c r="D899" t="str">
        <v>e9c2f251</v>
      </c>
      <c r="E899">
        <v>1</v>
      </c>
      <c r="F899">
        <v>77</v>
      </c>
      <c r="H899">
        <v>10255</v>
      </c>
      <c r="I899" t="str">
        <v>Kerala</v>
      </c>
      <c r="J899" s="14">
        <v>44593</v>
      </c>
      <c r="K899" t="str">
        <v>e0abb092</v>
      </c>
      <c r="L899">
        <v>3</v>
      </c>
      <c r="M899">
        <v>65</v>
      </c>
      <c r="N899">
        <f t="shared" ref="N899:N962" si="15">(L899/M899)*100</f>
        <v>4.6153846153846159</v>
      </c>
    </row>
    <row r="900" spans="1:14" x14ac:dyDescent="0.3">
      <c r="A900">
        <v>10084</v>
      </c>
      <c r="B900" t="str">
        <f>_xlfn.XLOOKUP(A900, Bookings!A:A, Bookings!B:B, "NONE")</f>
        <v>Andhra Pradesh</v>
      </c>
      <c r="C900" s="14">
        <v>44896</v>
      </c>
      <c r="D900" t="str">
        <v>2560b2d1</v>
      </c>
      <c r="E900">
        <v>0</v>
      </c>
      <c r="F900">
        <v>96</v>
      </c>
      <c r="H900">
        <v>10255</v>
      </c>
      <c r="I900" t="str">
        <v>Kerala</v>
      </c>
      <c r="J900" s="14">
        <v>44774</v>
      </c>
      <c r="K900" t="str">
        <v>6cec19a5</v>
      </c>
      <c r="L900">
        <v>0</v>
      </c>
      <c r="M900">
        <v>34</v>
      </c>
      <c r="N900">
        <f t="shared" si="15"/>
        <v>0</v>
      </c>
    </row>
    <row r="901" spans="1:14" x14ac:dyDescent="0.3">
      <c r="A901">
        <v>10084</v>
      </c>
      <c r="B901" t="str">
        <f>_xlfn.XLOOKUP(A901, Bookings!A:A, Bookings!B:B, "NONE")</f>
        <v>Andhra Pradesh</v>
      </c>
      <c r="C901" s="14">
        <v>44743</v>
      </c>
      <c r="D901" t="str">
        <v>0cbc4720</v>
      </c>
      <c r="E901">
        <v>1</v>
      </c>
      <c r="F901">
        <v>60</v>
      </c>
      <c r="H901">
        <v>10256</v>
      </c>
      <c r="I901" t="str">
        <v>Karnataka</v>
      </c>
      <c r="J901" s="14">
        <v>44621</v>
      </c>
      <c r="K901" t="str">
        <v>fe99e0ba</v>
      </c>
      <c r="L901">
        <v>3</v>
      </c>
      <c r="M901">
        <v>44</v>
      </c>
      <c r="N901">
        <f t="shared" si="15"/>
        <v>6.8181818181818175</v>
      </c>
    </row>
    <row r="902" spans="1:14" x14ac:dyDescent="0.3">
      <c r="A902">
        <v>10085</v>
      </c>
      <c r="B902" t="str">
        <f>_xlfn.XLOOKUP(A902, Bookings!A:A, Bookings!B:B, "NONE")</f>
        <v>Kerala</v>
      </c>
      <c r="C902" s="14">
        <v>45444</v>
      </c>
      <c r="D902" t="str">
        <v>e0abb092</v>
      </c>
      <c r="E902">
        <v>5</v>
      </c>
      <c r="F902">
        <v>52</v>
      </c>
      <c r="H902">
        <v>10256</v>
      </c>
      <c r="I902" t="str">
        <v>Karnataka</v>
      </c>
      <c r="J902" s="14">
        <v>44713</v>
      </c>
      <c r="K902" t="str">
        <v>7fb18db3</v>
      </c>
      <c r="L902">
        <v>1</v>
      </c>
      <c r="M902">
        <v>48</v>
      </c>
      <c r="N902">
        <f t="shared" si="15"/>
        <v>2.083333333333333</v>
      </c>
    </row>
    <row r="903" spans="1:14" x14ac:dyDescent="0.3">
      <c r="A903">
        <v>10085</v>
      </c>
      <c r="B903" t="str">
        <f>_xlfn.XLOOKUP(A903, Bookings!A:A, Bookings!B:B, "NONE")</f>
        <v>Kerala</v>
      </c>
      <c r="C903" s="14">
        <v>44621</v>
      </c>
      <c r="D903" t="str">
        <v>982b8061</v>
      </c>
      <c r="E903">
        <v>1</v>
      </c>
      <c r="F903">
        <v>16</v>
      </c>
      <c r="H903">
        <v>10256</v>
      </c>
      <c r="I903" t="str">
        <v>Karnataka</v>
      </c>
      <c r="J903" s="14">
        <v>44713</v>
      </c>
      <c r="K903" t="str">
        <v>e0abb092</v>
      </c>
      <c r="L903">
        <v>1</v>
      </c>
      <c r="M903">
        <v>67</v>
      </c>
      <c r="N903">
        <f t="shared" si="15"/>
        <v>1.4925373134328357</v>
      </c>
    </row>
    <row r="904" spans="1:14" x14ac:dyDescent="0.3">
      <c r="A904">
        <v>10085</v>
      </c>
      <c r="B904" t="str">
        <f>_xlfn.XLOOKUP(A904, Bookings!A:A, Bookings!B:B, "NONE")</f>
        <v>Kerala</v>
      </c>
      <c r="C904" s="14">
        <v>45108</v>
      </c>
      <c r="D904" t="str">
        <v>6148f50b</v>
      </c>
      <c r="E904">
        <v>0</v>
      </c>
      <c r="F904">
        <v>21</v>
      </c>
      <c r="H904">
        <v>10257</v>
      </c>
      <c r="I904" t="str">
        <v>Tamil Nadu</v>
      </c>
      <c r="J904" s="14">
        <v>44682</v>
      </c>
      <c r="K904" t="str">
        <v>b72e97f6</v>
      </c>
      <c r="L904">
        <v>0</v>
      </c>
      <c r="M904">
        <v>26</v>
      </c>
      <c r="N904">
        <f t="shared" si="15"/>
        <v>0</v>
      </c>
    </row>
    <row r="905" spans="1:14" x14ac:dyDescent="0.3">
      <c r="A905">
        <v>10085</v>
      </c>
      <c r="B905" t="str">
        <f>_xlfn.XLOOKUP(A905, Bookings!A:A, Bookings!B:B, "NONE")</f>
        <v>Kerala</v>
      </c>
      <c r="C905" s="14">
        <v>45323</v>
      </c>
      <c r="D905" t="str">
        <v>fe8686d0</v>
      </c>
      <c r="E905">
        <v>0</v>
      </c>
      <c r="F905">
        <v>21</v>
      </c>
      <c r="H905">
        <v>10257</v>
      </c>
      <c r="I905" t="str">
        <v>Tamil Nadu</v>
      </c>
      <c r="J905" s="14">
        <v>44593</v>
      </c>
      <c r="K905" t="str">
        <v>2f9c6d63</v>
      </c>
      <c r="L905">
        <v>1</v>
      </c>
      <c r="M905">
        <v>68</v>
      </c>
      <c r="N905">
        <f t="shared" si="15"/>
        <v>1.4705882352941175</v>
      </c>
    </row>
    <row r="906" spans="1:14" x14ac:dyDescent="0.3">
      <c r="A906">
        <v>10085</v>
      </c>
      <c r="B906" t="str">
        <f>_xlfn.XLOOKUP(A906, Bookings!A:A, Bookings!B:B, "NONE")</f>
        <v>Kerala</v>
      </c>
      <c r="C906" s="14">
        <v>44593</v>
      </c>
      <c r="D906" t="str">
        <v>18110fb2</v>
      </c>
      <c r="E906">
        <v>1</v>
      </c>
      <c r="F906">
        <v>46</v>
      </c>
      <c r="H906">
        <v>10257</v>
      </c>
      <c r="I906" t="str">
        <v>Tamil Nadu</v>
      </c>
      <c r="J906" s="14">
        <v>44713</v>
      </c>
      <c r="K906" t="str">
        <v>9452bf77</v>
      </c>
      <c r="L906">
        <v>1</v>
      </c>
      <c r="M906">
        <v>19</v>
      </c>
      <c r="N906">
        <f t="shared" si="15"/>
        <v>5.2631578947368416</v>
      </c>
    </row>
    <row r="907" spans="1:14" x14ac:dyDescent="0.3">
      <c r="A907">
        <v>10085</v>
      </c>
      <c r="B907" t="str">
        <f>_xlfn.XLOOKUP(A907, Bookings!A:A, Bookings!B:B, "NONE")</f>
        <v>Kerala</v>
      </c>
      <c r="C907" s="14">
        <v>44835</v>
      </c>
      <c r="D907" t="str">
        <v>7fb18db3</v>
      </c>
      <c r="E907">
        <v>3</v>
      </c>
      <c r="F907">
        <v>49</v>
      </c>
      <c r="H907">
        <v>10257</v>
      </c>
      <c r="I907" t="str">
        <v>Tamil Nadu</v>
      </c>
      <c r="J907" s="14">
        <v>44835</v>
      </c>
      <c r="K907" t="str">
        <v>e0abb092</v>
      </c>
      <c r="L907">
        <v>0</v>
      </c>
      <c r="M907">
        <v>16</v>
      </c>
      <c r="N907">
        <f t="shared" si="15"/>
        <v>0</v>
      </c>
    </row>
    <row r="908" spans="1:14" x14ac:dyDescent="0.3">
      <c r="A908">
        <v>10085</v>
      </c>
      <c r="B908" t="str">
        <f>_xlfn.XLOOKUP(A908, Bookings!A:A, Bookings!B:B, "NONE")</f>
        <v>Kerala</v>
      </c>
      <c r="C908" s="14">
        <v>44805</v>
      </c>
      <c r="D908" t="str">
        <v>b142e834</v>
      </c>
      <c r="E908">
        <v>1</v>
      </c>
      <c r="F908">
        <v>72</v>
      </c>
      <c r="H908">
        <v>10258</v>
      </c>
      <c r="I908" t="str">
        <v>Andhra Pradesh</v>
      </c>
      <c r="J908" s="14">
        <v>44866</v>
      </c>
      <c r="K908" t="str">
        <v>c741736d</v>
      </c>
      <c r="L908">
        <v>1</v>
      </c>
      <c r="M908">
        <v>32</v>
      </c>
      <c r="N908">
        <f t="shared" si="15"/>
        <v>3.125</v>
      </c>
    </row>
    <row r="909" spans="1:14" x14ac:dyDescent="0.3">
      <c r="A909">
        <v>10085</v>
      </c>
      <c r="B909" t="str">
        <f>_xlfn.XLOOKUP(A909, Bookings!A:A, Bookings!B:B, "NONE")</f>
        <v>Kerala</v>
      </c>
      <c r="C909" s="14">
        <v>45413</v>
      </c>
      <c r="D909" t="str">
        <v>6d98c117</v>
      </c>
      <c r="E909">
        <v>2</v>
      </c>
      <c r="F909">
        <v>86</v>
      </c>
      <c r="H909">
        <v>10258</v>
      </c>
      <c r="I909" t="str">
        <v>Andhra Pradesh</v>
      </c>
      <c r="J909" s="14">
        <v>44562</v>
      </c>
      <c r="K909" t="str">
        <v>07976026</v>
      </c>
      <c r="L909">
        <v>1</v>
      </c>
      <c r="M909">
        <v>30</v>
      </c>
      <c r="N909">
        <f t="shared" si="15"/>
        <v>3.3333333333333335</v>
      </c>
    </row>
    <row r="910" spans="1:14" x14ac:dyDescent="0.3">
      <c r="A910">
        <v>10085</v>
      </c>
      <c r="B910" t="str">
        <f>_xlfn.XLOOKUP(A910, Bookings!A:A, Bookings!B:B, "NONE")</f>
        <v>Kerala</v>
      </c>
      <c r="C910" s="14">
        <v>45383</v>
      </c>
      <c r="D910" t="str">
        <v>2f9c6d63</v>
      </c>
      <c r="E910">
        <v>2</v>
      </c>
      <c r="F910">
        <v>33</v>
      </c>
      <c r="H910">
        <v>10258</v>
      </c>
      <c r="I910" t="str">
        <v>Andhra Pradesh</v>
      </c>
      <c r="J910" s="14">
        <v>44682</v>
      </c>
      <c r="K910" t="str">
        <v>8ce0be18</v>
      </c>
      <c r="L910">
        <v>2</v>
      </c>
      <c r="M910">
        <v>71</v>
      </c>
      <c r="N910">
        <f t="shared" si="15"/>
        <v>2.8169014084507045</v>
      </c>
    </row>
    <row r="911" spans="1:14" x14ac:dyDescent="0.3">
      <c r="A911">
        <v>10085</v>
      </c>
      <c r="B911" t="str">
        <f>_xlfn.XLOOKUP(A911, Bookings!A:A, Bookings!B:B, "NONE")</f>
        <v>Kerala</v>
      </c>
      <c r="C911" s="14">
        <v>45383</v>
      </c>
      <c r="D911" t="str">
        <v>b49e8b74</v>
      </c>
      <c r="E911">
        <v>0</v>
      </c>
      <c r="F911">
        <v>69</v>
      </c>
      <c r="H911">
        <v>10258</v>
      </c>
      <c r="I911" t="str">
        <v>Andhra Pradesh</v>
      </c>
      <c r="J911" s="14">
        <v>44682</v>
      </c>
      <c r="K911" t="str">
        <v>fc3255a1</v>
      </c>
      <c r="L911">
        <v>0</v>
      </c>
      <c r="M911">
        <v>24</v>
      </c>
      <c r="N911">
        <f t="shared" si="15"/>
        <v>0</v>
      </c>
    </row>
    <row r="912" spans="1:14" x14ac:dyDescent="0.3">
      <c r="A912">
        <v>10086</v>
      </c>
      <c r="B912" t="str">
        <f>_xlfn.XLOOKUP(A912, Bookings!A:A, Bookings!B:B, "NONE")</f>
        <v>Karnataka</v>
      </c>
      <c r="C912" s="14">
        <v>45139</v>
      </c>
      <c r="D912" t="str">
        <v>ed012678</v>
      </c>
      <c r="E912">
        <v>3</v>
      </c>
      <c r="F912">
        <v>82</v>
      </c>
      <c r="H912">
        <v>10258</v>
      </c>
      <c r="I912" t="str">
        <v>Andhra Pradesh</v>
      </c>
      <c r="J912" s="14">
        <v>44713</v>
      </c>
      <c r="K912" t="str">
        <v>4cfd0dd8</v>
      </c>
      <c r="L912">
        <v>1</v>
      </c>
      <c r="M912">
        <v>15</v>
      </c>
      <c r="N912">
        <f t="shared" si="15"/>
        <v>6.666666666666667</v>
      </c>
    </row>
    <row r="913" spans="1:14" x14ac:dyDescent="0.3">
      <c r="A913">
        <v>10086</v>
      </c>
      <c r="B913" t="str">
        <f>_xlfn.XLOOKUP(A913, Bookings!A:A, Bookings!B:B, "NONE")</f>
        <v>Karnataka</v>
      </c>
      <c r="C913" s="14">
        <v>44652</v>
      </c>
      <c r="D913" t="str">
        <v>fe99e0ba</v>
      </c>
      <c r="E913">
        <v>0</v>
      </c>
      <c r="F913">
        <v>75</v>
      </c>
      <c r="H913">
        <v>10259</v>
      </c>
      <c r="I913" t="str">
        <v>Karnataka</v>
      </c>
      <c r="J913" s="14">
        <v>44713</v>
      </c>
      <c r="K913" t="str">
        <v>0be1e40e</v>
      </c>
      <c r="L913">
        <v>2</v>
      </c>
      <c r="M913">
        <v>51</v>
      </c>
      <c r="N913">
        <f t="shared" si="15"/>
        <v>3.9215686274509802</v>
      </c>
    </row>
    <row r="914" spans="1:14" x14ac:dyDescent="0.3">
      <c r="A914">
        <v>10086</v>
      </c>
      <c r="B914" t="str">
        <f>_xlfn.XLOOKUP(A914, Bookings!A:A, Bookings!B:B, "NONE")</f>
        <v>Karnataka</v>
      </c>
      <c r="C914" s="14">
        <v>45383</v>
      </c>
      <c r="D914" t="str">
        <v>b72e97f6</v>
      </c>
      <c r="E914">
        <v>1</v>
      </c>
      <c r="F914">
        <v>55</v>
      </c>
      <c r="H914">
        <v>10259</v>
      </c>
      <c r="I914" t="str">
        <v>Karnataka</v>
      </c>
      <c r="J914" s="14">
        <v>44805</v>
      </c>
      <c r="K914" t="str">
        <v>e0abb092</v>
      </c>
      <c r="L914">
        <v>3</v>
      </c>
      <c r="M914">
        <v>62</v>
      </c>
      <c r="N914">
        <f t="shared" si="15"/>
        <v>4.838709677419355</v>
      </c>
    </row>
    <row r="915" spans="1:14" x14ac:dyDescent="0.3">
      <c r="A915">
        <v>10086</v>
      </c>
      <c r="B915" t="str">
        <f>_xlfn.XLOOKUP(A915, Bookings!A:A, Bookings!B:B, "NONE")</f>
        <v>Karnataka</v>
      </c>
      <c r="C915" s="14">
        <v>45047</v>
      </c>
      <c r="D915" t="str">
        <v>f72d44e6</v>
      </c>
      <c r="E915">
        <v>0</v>
      </c>
      <c r="F915">
        <v>94</v>
      </c>
      <c r="H915">
        <v>10261</v>
      </c>
      <c r="I915" t="str">
        <v>Kerala</v>
      </c>
      <c r="J915" s="14">
        <v>44652</v>
      </c>
      <c r="K915" t="str">
        <v>f72d44e6</v>
      </c>
      <c r="L915">
        <v>3</v>
      </c>
      <c r="M915">
        <v>55</v>
      </c>
      <c r="N915">
        <f t="shared" si="15"/>
        <v>5.4545454545454541</v>
      </c>
    </row>
    <row r="916" spans="1:14" x14ac:dyDescent="0.3">
      <c r="A916">
        <v>10086</v>
      </c>
      <c r="B916" t="str">
        <f>_xlfn.XLOOKUP(A916, Bookings!A:A, Bookings!B:B, "NONE")</f>
        <v>Karnataka</v>
      </c>
      <c r="C916" s="14">
        <v>45444</v>
      </c>
      <c r="D916" t="str">
        <v>fe8686d0</v>
      </c>
      <c r="E916">
        <v>1</v>
      </c>
      <c r="F916">
        <v>20</v>
      </c>
      <c r="H916">
        <v>10261</v>
      </c>
      <c r="I916" t="str">
        <v>Kerala</v>
      </c>
      <c r="J916" s="14">
        <v>44713</v>
      </c>
      <c r="K916" t="str">
        <v>591bdfe5</v>
      </c>
      <c r="L916">
        <v>1</v>
      </c>
      <c r="M916">
        <v>82</v>
      </c>
      <c r="N916">
        <f t="shared" si="15"/>
        <v>1.2195121951219512</v>
      </c>
    </row>
    <row r="917" spans="1:14" x14ac:dyDescent="0.3">
      <c r="A917">
        <v>10086</v>
      </c>
      <c r="B917" t="str">
        <f>_xlfn.XLOOKUP(A917, Bookings!A:A, Bookings!B:B, "NONE")</f>
        <v>Karnataka</v>
      </c>
      <c r="C917" s="14">
        <v>45352</v>
      </c>
      <c r="D917" t="str">
        <v>921da29a</v>
      </c>
      <c r="E917">
        <v>3</v>
      </c>
      <c r="F917">
        <v>89</v>
      </c>
      <c r="H917">
        <v>10261</v>
      </c>
      <c r="I917" t="str">
        <v>Kerala</v>
      </c>
      <c r="J917" s="14">
        <v>44896</v>
      </c>
      <c r="K917" t="str">
        <v>2e190b5a</v>
      </c>
      <c r="L917">
        <v>0</v>
      </c>
      <c r="M917">
        <v>51</v>
      </c>
      <c r="N917">
        <f t="shared" si="15"/>
        <v>0</v>
      </c>
    </row>
    <row r="918" spans="1:14" x14ac:dyDescent="0.3">
      <c r="A918">
        <v>10086</v>
      </c>
      <c r="B918" t="str">
        <f>_xlfn.XLOOKUP(A918, Bookings!A:A, Bookings!B:B, "NONE")</f>
        <v>Karnataka</v>
      </c>
      <c r="C918" s="14">
        <v>45047</v>
      </c>
      <c r="D918" t="str">
        <v>420e1019</v>
      </c>
      <c r="E918">
        <v>0</v>
      </c>
      <c r="F918">
        <v>20</v>
      </c>
      <c r="H918">
        <v>10261</v>
      </c>
      <c r="I918" t="str">
        <v>Kerala</v>
      </c>
      <c r="J918" s="14">
        <v>44743</v>
      </c>
      <c r="K918" t="str">
        <v>9767fb4f</v>
      </c>
      <c r="L918">
        <v>2</v>
      </c>
      <c r="M918">
        <v>13</v>
      </c>
      <c r="N918">
        <f t="shared" si="15"/>
        <v>15.384615384615385</v>
      </c>
    </row>
    <row r="919" spans="1:14" x14ac:dyDescent="0.3">
      <c r="A919">
        <v>10086</v>
      </c>
      <c r="B919" t="str">
        <f>_xlfn.XLOOKUP(A919, Bookings!A:A, Bookings!B:B, "NONE")</f>
        <v>Karnataka</v>
      </c>
      <c r="C919" s="14">
        <v>45047</v>
      </c>
      <c r="D919" t="str">
        <v>4cfd0dd8</v>
      </c>
      <c r="E919">
        <v>4</v>
      </c>
      <c r="F919">
        <v>10</v>
      </c>
      <c r="H919">
        <v>10261</v>
      </c>
      <c r="I919" t="str">
        <v>Kerala</v>
      </c>
      <c r="J919" s="14">
        <v>44743</v>
      </c>
      <c r="K919" t="str">
        <v>6d9b457c</v>
      </c>
      <c r="L919">
        <v>0</v>
      </c>
      <c r="M919">
        <v>69</v>
      </c>
      <c r="N919">
        <f t="shared" si="15"/>
        <v>0</v>
      </c>
    </row>
    <row r="920" spans="1:14" x14ac:dyDescent="0.3">
      <c r="A920">
        <v>10086</v>
      </c>
      <c r="B920" t="str">
        <f>_xlfn.XLOOKUP(A920, Bookings!A:A, Bookings!B:B, "NONE")</f>
        <v>Karnataka</v>
      </c>
      <c r="C920" s="14">
        <v>45323</v>
      </c>
      <c r="D920" t="str">
        <v>7fb18db3</v>
      </c>
      <c r="E920">
        <v>0</v>
      </c>
      <c r="F920">
        <v>68</v>
      </c>
      <c r="H920">
        <v>10262</v>
      </c>
      <c r="I920" t="str">
        <v>Andhra Pradesh</v>
      </c>
      <c r="J920" s="14">
        <v>44866</v>
      </c>
      <c r="K920" t="str">
        <v>618d5c47</v>
      </c>
      <c r="L920">
        <v>4</v>
      </c>
      <c r="M920">
        <v>39</v>
      </c>
      <c r="N920">
        <f t="shared" si="15"/>
        <v>10.256410256410255</v>
      </c>
    </row>
    <row r="921" spans="1:14" x14ac:dyDescent="0.3">
      <c r="A921">
        <v>10086</v>
      </c>
      <c r="B921" t="str">
        <f>_xlfn.XLOOKUP(A921, Bookings!A:A, Bookings!B:B, "NONE")</f>
        <v>Karnataka</v>
      </c>
      <c r="C921" s="14">
        <v>45323</v>
      </c>
      <c r="D921" t="str">
        <v>2fa395f5</v>
      </c>
      <c r="E921">
        <v>2</v>
      </c>
      <c r="F921">
        <v>96</v>
      </c>
      <c r="H921">
        <v>10262</v>
      </c>
      <c r="I921" t="str">
        <v>Andhra Pradesh</v>
      </c>
      <c r="J921" s="14">
        <v>44805</v>
      </c>
      <c r="K921" t="str">
        <v>fda707e0</v>
      </c>
      <c r="L921">
        <v>2</v>
      </c>
      <c r="M921">
        <v>55</v>
      </c>
      <c r="N921">
        <f t="shared" si="15"/>
        <v>3.6363636363636362</v>
      </c>
    </row>
    <row r="922" spans="1:14" x14ac:dyDescent="0.3">
      <c r="A922">
        <v>10086</v>
      </c>
      <c r="B922" t="str">
        <f>_xlfn.XLOOKUP(A922, Bookings!A:A, Bookings!B:B, "NONE")</f>
        <v>Karnataka</v>
      </c>
      <c r="C922" s="14">
        <v>45323</v>
      </c>
      <c r="D922" t="str">
        <v>0be1e40e</v>
      </c>
      <c r="E922">
        <v>0</v>
      </c>
      <c r="F922">
        <v>11</v>
      </c>
      <c r="H922">
        <v>10262</v>
      </c>
      <c r="I922" t="str">
        <v>Andhra Pradesh</v>
      </c>
      <c r="J922" s="14">
        <v>44652</v>
      </c>
      <c r="K922" t="str">
        <v>b72e97f6</v>
      </c>
      <c r="L922">
        <v>1</v>
      </c>
      <c r="M922">
        <v>20</v>
      </c>
      <c r="N922">
        <f t="shared" si="15"/>
        <v>5</v>
      </c>
    </row>
    <row r="923" spans="1:14" x14ac:dyDescent="0.3">
      <c r="A923">
        <v>10086</v>
      </c>
      <c r="B923" t="str">
        <f>_xlfn.XLOOKUP(A923, Bookings!A:A, Bookings!B:B, "NONE")</f>
        <v>Karnataka</v>
      </c>
      <c r="C923" s="14">
        <v>44927</v>
      </c>
      <c r="D923" t="str">
        <v>d71466ea</v>
      </c>
      <c r="E923">
        <v>0</v>
      </c>
      <c r="F923">
        <v>36</v>
      </c>
      <c r="H923">
        <v>10262</v>
      </c>
      <c r="I923" t="str">
        <v>Andhra Pradesh</v>
      </c>
      <c r="J923" s="14">
        <v>44562</v>
      </c>
      <c r="K923" t="str">
        <v>7fd28e87</v>
      </c>
      <c r="L923">
        <v>1</v>
      </c>
      <c r="M923">
        <v>11</v>
      </c>
      <c r="N923">
        <f t="shared" si="15"/>
        <v>9.0909090909090917</v>
      </c>
    </row>
    <row r="924" spans="1:14" x14ac:dyDescent="0.3">
      <c r="A924">
        <v>10086</v>
      </c>
      <c r="B924" t="str">
        <f>_xlfn.XLOOKUP(A924, Bookings!A:A, Bookings!B:B, "NONE")</f>
        <v>Karnataka</v>
      </c>
      <c r="C924" s="14">
        <v>45474</v>
      </c>
      <c r="D924" t="str">
        <v>b49e8b74</v>
      </c>
      <c r="E924">
        <v>1</v>
      </c>
      <c r="F924">
        <v>21</v>
      </c>
      <c r="H924">
        <v>10262</v>
      </c>
      <c r="I924" t="str">
        <v>Andhra Pradesh</v>
      </c>
      <c r="J924" s="14">
        <v>44621</v>
      </c>
      <c r="K924" t="str">
        <v>30bb7728</v>
      </c>
      <c r="L924">
        <v>0</v>
      </c>
      <c r="M924">
        <v>18</v>
      </c>
      <c r="N924">
        <f t="shared" si="15"/>
        <v>0</v>
      </c>
    </row>
    <row r="925" spans="1:14" x14ac:dyDescent="0.3">
      <c r="A925">
        <v>10086</v>
      </c>
      <c r="B925" t="str">
        <f>_xlfn.XLOOKUP(A925, Bookings!A:A, Bookings!B:B, "NONE")</f>
        <v>Karnataka</v>
      </c>
      <c r="C925" s="14">
        <v>45139</v>
      </c>
      <c r="D925" t="str">
        <v>2e190b5a</v>
      </c>
      <c r="E925">
        <v>1</v>
      </c>
      <c r="F925">
        <v>12</v>
      </c>
      <c r="H925">
        <v>10262</v>
      </c>
      <c r="I925" t="str">
        <v>Andhra Pradesh</v>
      </c>
      <c r="J925" s="14">
        <v>44682</v>
      </c>
      <c r="K925" t="str">
        <v>34ac25b9</v>
      </c>
      <c r="L925">
        <v>0</v>
      </c>
      <c r="M925">
        <v>93</v>
      </c>
      <c r="N925">
        <f t="shared" si="15"/>
        <v>0</v>
      </c>
    </row>
    <row r="926" spans="1:14" x14ac:dyDescent="0.3">
      <c r="A926">
        <v>10086</v>
      </c>
      <c r="B926" t="str">
        <f>_xlfn.XLOOKUP(A926, Bookings!A:A, Bookings!B:B, "NONE")</f>
        <v>Karnataka</v>
      </c>
      <c r="C926" s="14">
        <v>44774</v>
      </c>
      <c r="D926" t="str">
        <v>2560b2d1</v>
      </c>
      <c r="E926">
        <v>2</v>
      </c>
      <c r="F926">
        <v>66</v>
      </c>
      <c r="H926">
        <v>10263</v>
      </c>
      <c r="I926" t="str">
        <v>Kerala</v>
      </c>
      <c r="J926" s="14">
        <v>44621</v>
      </c>
      <c r="K926" t="str">
        <v>34ac25b9</v>
      </c>
      <c r="L926">
        <v>3</v>
      </c>
      <c r="M926">
        <v>92</v>
      </c>
      <c r="N926">
        <f t="shared" si="15"/>
        <v>3.2608695652173911</v>
      </c>
    </row>
    <row r="927" spans="1:14" x14ac:dyDescent="0.3">
      <c r="A927">
        <v>10087</v>
      </c>
      <c r="B927" t="str">
        <f>_xlfn.XLOOKUP(A927, Bookings!A:A, Bookings!B:B, "NONE")</f>
        <v>Kerala</v>
      </c>
      <c r="C927" s="14">
        <v>44743</v>
      </c>
      <c r="D927" t="str">
        <v>e2949854</v>
      </c>
      <c r="E927">
        <v>3</v>
      </c>
      <c r="F927">
        <v>14</v>
      </c>
      <c r="H927">
        <v>10263</v>
      </c>
      <c r="I927" t="str">
        <v>Kerala</v>
      </c>
      <c r="J927" s="14">
        <v>44593</v>
      </c>
      <c r="K927" t="str">
        <v>9767fb4f</v>
      </c>
      <c r="L927">
        <v>3</v>
      </c>
      <c r="M927">
        <v>19</v>
      </c>
      <c r="N927">
        <f t="shared" si="15"/>
        <v>15.789473684210526</v>
      </c>
    </row>
    <row r="928" spans="1:14" x14ac:dyDescent="0.3">
      <c r="A928">
        <v>10087</v>
      </c>
      <c r="B928" t="str">
        <f>_xlfn.XLOOKUP(A928, Bookings!A:A, Bookings!B:B, "NONE")</f>
        <v>Kerala</v>
      </c>
      <c r="C928" s="14">
        <v>45505</v>
      </c>
      <c r="D928" t="str">
        <v>1187d074</v>
      </c>
      <c r="E928">
        <v>4</v>
      </c>
      <c r="F928">
        <v>88</v>
      </c>
      <c r="H928">
        <v>10263</v>
      </c>
      <c r="I928" t="str">
        <v>Kerala</v>
      </c>
      <c r="J928" s="14">
        <v>44805</v>
      </c>
      <c r="K928" t="str">
        <v>7e543bc4</v>
      </c>
      <c r="L928">
        <v>2</v>
      </c>
      <c r="M928">
        <v>49</v>
      </c>
      <c r="N928">
        <f t="shared" si="15"/>
        <v>4.0816326530612246</v>
      </c>
    </row>
    <row r="929" spans="1:14" x14ac:dyDescent="0.3">
      <c r="A929">
        <v>10087</v>
      </c>
      <c r="B929" t="str">
        <f>_xlfn.XLOOKUP(A929, Bookings!A:A, Bookings!B:B, "NONE")</f>
        <v>Kerala</v>
      </c>
      <c r="C929" s="14">
        <v>45505</v>
      </c>
      <c r="D929" t="str">
        <v>2aac9072</v>
      </c>
      <c r="E929">
        <v>0</v>
      </c>
      <c r="F929">
        <v>83</v>
      </c>
      <c r="H929">
        <v>10264</v>
      </c>
      <c r="I929" t="str">
        <v>Tamil Nadu</v>
      </c>
      <c r="J929" s="14">
        <v>44652</v>
      </c>
      <c r="K929" t="str">
        <v>fa1a76a3</v>
      </c>
      <c r="L929">
        <v>5</v>
      </c>
      <c r="M929">
        <v>38</v>
      </c>
      <c r="N929">
        <f t="shared" si="15"/>
        <v>13.157894736842104</v>
      </c>
    </row>
    <row r="930" spans="1:14" x14ac:dyDescent="0.3">
      <c r="A930">
        <v>10087</v>
      </c>
      <c r="B930" t="str">
        <f>_xlfn.XLOOKUP(A930, Bookings!A:A, Bookings!B:B, "NONE")</f>
        <v>Kerala</v>
      </c>
      <c r="C930" s="14">
        <v>45170</v>
      </c>
      <c r="D930" t="str">
        <v>3abe3a47</v>
      </c>
      <c r="E930">
        <v>1</v>
      </c>
      <c r="F930">
        <v>70</v>
      </c>
      <c r="H930">
        <v>10264</v>
      </c>
      <c r="I930" t="str">
        <v>Tamil Nadu</v>
      </c>
      <c r="J930" s="14">
        <v>44621</v>
      </c>
      <c r="K930" t="str">
        <v>b142e834</v>
      </c>
      <c r="L930">
        <v>0</v>
      </c>
      <c r="M930">
        <v>41</v>
      </c>
      <c r="N930">
        <f t="shared" si="15"/>
        <v>0</v>
      </c>
    </row>
    <row r="931" spans="1:14" x14ac:dyDescent="0.3">
      <c r="A931">
        <v>10087</v>
      </c>
      <c r="B931" t="str">
        <f>_xlfn.XLOOKUP(A931, Bookings!A:A, Bookings!B:B, "NONE")</f>
        <v>Kerala</v>
      </c>
      <c r="C931" s="14">
        <v>44774</v>
      </c>
      <c r="D931" t="str">
        <v>9544ce3b</v>
      </c>
      <c r="E931">
        <v>5</v>
      </c>
      <c r="F931">
        <v>67</v>
      </c>
      <c r="H931">
        <v>10264</v>
      </c>
      <c r="I931" t="str">
        <v>Tamil Nadu</v>
      </c>
      <c r="J931" s="14">
        <v>44562</v>
      </c>
      <c r="K931" t="str">
        <v>a48a202b</v>
      </c>
      <c r="L931">
        <v>3</v>
      </c>
      <c r="M931">
        <v>41</v>
      </c>
      <c r="N931">
        <f t="shared" si="15"/>
        <v>7.3170731707317067</v>
      </c>
    </row>
    <row r="932" spans="1:14" x14ac:dyDescent="0.3">
      <c r="A932">
        <v>10087</v>
      </c>
      <c r="B932" t="str">
        <f>_xlfn.XLOOKUP(A932, Bookings!A:A, Bookings!B:B, "NONE")</f>
        <v>Kerala</v>
      </c>
      <c r="C932" s="14">
        <v>45383</v>
      </c>
      <c r="D932" t="str">
        <v>a4c168f1</v>
      </c>
      <c r="E932">
        <v>1</v>
      </c>
      <c r="F932">
        <v>70</v>
      </c>
      <c r="H932">
        <v>10264</v>
      </c>
      <c r="I932" t="str">
        <v>Tamil Nadu</v>
      </c>
      <c r="J932" s="14">
        <v>44562</v>
      </c>
      <c r="K932" t="str">
        <v>591bdfe5</v>
      </c>
      <c r="L932">
        <v>0</v>
      </c>
      <c r="M932">
        <v>60</v>
      </c>
      <c r="N932">
        <f t="shared" si="15"/>
        <v>0</v>
      </c>
    </row>
    <row r="933" spans="1:14" x14ac:dyDescent="0.3">
      <c r="A933">
        <v>10087</v>
      </c>
      <c r="B933" t="str">
        <f>_xlfn.XLOOKUP(A933, Bookings!A:A, Bookings!B:B, "NONE")</f>
        <v>Kerala</v>
      </c>
      <c r="C933" s="14">
        <v>45231</v>
      </c>
      <c r="D933" t="str">
        <v>2fa395f5</v>
      </c>
      <c r="E933">
        <v>2</v>
      </c>
      <c r="F933">
        <v>85</v>
      </c>
      <c r="H933">
        <v>10265</v>
      </c>
      <c r="I933" t="str">
        <v>Tamil Nadu</v>
      </c>
      <c r="J933" s="14">
        <v>44866</v>
      </c>
      <c r="K933" t="str">
        <v>39c8c16a</v>
      </c>
      <c r="L933">
        <v>0</v>
      </c>
      <c r="M933">
        <v>63</v>
      </c>
      <c r="N933">
        <f t="shared" si="15"/>
        <v>0</v>
      </c>
    </row>
    <row r="934" spans="1:14" x14ac:dyDescent="0.3">
      <c r="A934">
        <v>10087</v>
      </c>
      <c r="B934" t="str">
        <f>_xlfn.XLOOKUP(A934, Bookings!A:A, Bookings!B:B, "NONE")</f>
        <v>Kerala</v>
      </c>
      <c r="C934" s="14">
        <v>45200</v>
      </c>
      <c r="D934" t="str">
        <v>872a4423</v>
      </c>
      <c r="E934">
        <v>1</v>
      </c>
      <c r="F934">
        <v>63</v>
      </c>
      <c r="H934">
        <v>10265</v>
      </c>
      <c r="I934" t="str">
        <v>Tamil Nadu</v>
      </c>
      <c r="J934" s="14">
        <v>44896</v>
      </c>
      <c r="K934" t="str">
        <v>607da286</v>
      </c>
      <c r="L934">
        <v>1</v>
      </c>
      <c r="M934">
        <v>55</v>
      </c>
      <c r="N934">
        <f t="shared" si="15"/>
        <v>1.8181818181818181</v>
      </c>
    </row>
    <row r="935" spans="1:14" x14ac:dyDescent="0.3">
      <c r="A935">
        <v>10087</v>
      </c>
      <c r="B935" t="str">
        <f>_xlfn.XLOOKUP(A935, Bookings!A:A, Bookings!B:B, "NONE")</f>
        <v>Kerala</v>
      </c>
      <c r="C935" s="14">
        <v>45261</v>
      </c>
      <c r="D935" t="str">
        <v>7bc7f2c7</v>
      </c>
      <c r="E935">
        <v>2</v>
      </c>
      <c r="F935">
        <v>46</v>
      </c>
      <c r="H935">
        <v>10265</v>
      </c>
      <c r="I935" t="str">
        <v>Tamil Nadu</v>
      </c>
      <c r="J935" s="14">
        <v>44593</v>
      </c>
      <c r="K935" t="str">
        <v>5833d4f3</v>
      </c>
      <c r="L935">
        <v>1</v>
      </c>
      <c r="M935">
        <v>21</v>
      </c>
      <c r="N935">
        <f t="shared" si="15"/>
        <v>4.7619047619047619</v>
      </c>
    </row>
    <row r="936" spans="1:14" x14ac:dyDescent="0.3">
      <c r="A936">
        <v>10087</v>
      </c>
      <c r="B936" t="str">
        <f>_xlfn.XLOOKUP(A936, Bookings!A:A, Bookings!B:B, "NONE")</f>
        <v>Kerala</v>
      </c>
      <c r="C936" s="14">
        <v>44713</v>
      </c>
      <c r="D936" t="str">
        <v>fc3255a1</v>
      </c>
      <c r="E936">
        <v>0</v>
      </c>
      <c r="F936">
        <v>30</v>
      </c>
      <c r="H936">
        <v>10265</v>
      </c>
      <c r="I936" t="str">
        <v>Tamil Nadu</v>
      </c>
      <c r="J936" s="14">
        <v>44896</v>
      </c>
      <c r="K936" t="str">
        <v>5b93d799</v>
      </c>
      <c r="L936">
        <v>1</v>
      </c>
      <c r="M936">
        <v>92</v>
      </c>
      <c r="N936">
        <f t="shared" si="15"/>
        <v>1.0869565217391304</v>
      </c>
    </row>
    <row r="937" spans="1:14" x14ac:dyDescent="0.3">
      <c r="A937">
        <v>10087</v>
      </c>
      <c r="B937" t="str">
        <f>_xlfn.XLOOKUP(A937, Bookings!A:A, Bookings!B:B, "NONE")</f>
        <v>Kerala</v>
      </c>
      <c r="C937" s="14">
        <v>45505</v>
      </c>
      <c r="D937" t="str">
        <v>8ab4abc6</v>
      </c>
      <c r="E937">
        <v>3</v>
      </c>
      <c r="F937">
        <v>40</v>
      </c>
      <c r="H937">
        <v>10265</v>
      </c>
      <c r="I937" t="str">
        <v>Tamil Nadu</v>
      </c>
      <c r="J937" s="14">
        <v>44866</v>
      </c>
      <c r="K937" t="str">
        <v>c5c4fdf9</v>
      </c>
      <c r="L937">
        <v>0</v>
      </c>
      <c r="M937">
        <v>10</v>
      </c>
      <c r="N937">
        <f t="shared" si="15"/>
        <v>0</v>
      </c>
    </row>
    <row r="938" spans="1:14" x14ac:dyDescent="0.3">
      <c r="A938">
        <v>10087</v>
      </c>
      <c r="B938" t="str">
        <f>_xlfn.XLOOKUP(A938, Bookings!A:A, Bookings!B:B, "NONE")</f>
        <v>Kerala</v>
      </c>
      <c r="C938" s="14">
        <v>44958</v>
      </c>
      <c r="D938" t="str">
        <v>f1c74cb8</v>
      </c>
      <c r="E938">
        <v>0</v>
      </c>
      <c r="F938">
        <v>43</v>
      </c>
      <c r="H938">
        <v>10266</v>
      </c>
      <c r="I938" t="str">
        <v>Karnataka</v>
      </c>
      <c r="J938" s="14">
        <v>44743</v>
      </c>
      <c r="K938" t="str">
        <v>566c44a8</v>
      </c>
      <c r="L938">
        <v>0</v>
      </c>
      <c r="M938">
        <v>30</v>
      </c>
      <c r="N938">
        <f t="shared" si="15"/>
        <v>0</v>
      </c>
    </row>
    <row r="939" spans="1:14" x14ac:dyDescent="0.3">
      <c r="A939">
        <v>10088</v>
      </c>
      <c r="B939" t="str">
        <f>_xlfn.XLOOKUP(A939, Bookings!A:A, Bookings!B:B, "NONE")</f>
        <v>Tamil Nadu</v>
      </c>
      <c r="C939" s="14">
        <v>44986</v>
      </c>
      <c r="D939" t="str">
        <v>cc777b0c</v>
      </c>
      <c r="E939">
        <v>1</v>
      </c>
      <c r="F939">
        <v>43</v>
      </c>
      <c r="H939">
        <v>10266</v>
      </c>
      <c r="I939" t="str">
        <v>Karnataka</v>
      </c>
      <c r="J939" s="14">
        <v>44562</v>
      </c>
      <c r="K939" t="str">
        <v>f6d69d19</v>
      </c>
      <c r="L939">
        <v>2</v>
      </c>
      <c r="M939">
        <v>88</v>
      </c>
      <c r="N939">
        <f t="shared" si="15"/>
        <v>2.2727272727272729</v>
      </c>
    </row>
    <row r="940" spans="1:14" x14ac:dyDescent="0.3">
      <c r="A940">
        <v>10088</v>
      </c>
      <c r="B940" t="str">
        <f>_xlfn.XLOOKUP(A940, Bookings!A:A, Bookings!B:B, "NONE")</f>
        <v>Tamil Nadu</v>
      </c>
      <c r="C940" s="14">
        <v>45200</v>
      </c>
      <c r="D940" t="str">
        <v>6cec19a5</v>
      </c>
      <c r="E940">
        <v>1</v>
      </c>
      <c r="F940">
        <v>98</v>
      </c>
      <c r="H940">
        <v>10266</v>
      </c>
      <c r="I940" t="str">
        <v>Karnataka</v>
      </c>
      <c r="J940" s="14">
        <v>44835</v>
      </c>
      <c r="K940" t="str">
        <v>459528e0</v>
      </c>
      <c r="L940">
        <v>0</v>
      </c>
      <c r="M940">
        <v>45</v>
      </c>
      <c r="N940">
        <f t="shared" si="15"/>
        <v>0</v>
      </c>
    </row>
    <row r="941" spans="1:14" x14ac:dyDescent="0.3">
      <c r="A941">
        <v>10088</v>
      </c>
      <c r="B941" t="str">
        <f>_xlfn.XLOOKUP(A941, Bookings!A:A, Bookings!B:B, "NONE")</f>
        <v>Tamil Nadu</v>
      </c>
      <c r="C941" s="14">
        <v>45536</v>
      </c>
      <c r="D941" t="str">
        <v>34ac25b9</v>
      </c>
      <c r="E941">
        <v>1</v>
      </c>
      <c r="F941">
        <v>24</v>
      </c>
      <c r="H941">
        <v>10266</v>
      </c>
      <c r="I941" t="str">
        <v>Karnataka</v>
      </c>
      <c r="J941" s="14">
        <v>44774</v>
      </c>
      <c r="K941" t="str">
        <v>e9c2f251</v>
      </c>
      <c r="L941">
        <v>2</v>
      </c>
      <c r="M941">
        <v>87</v>
      </c>
      <c r="N941">
        <f t="shared" si="15"/>
        <v>2.2988505747126435</v>
      </c>
    </row>
    <row r="942" spans="1:14" x14ac:dyDescent="0.3">
      <c r="A942">
        <v>10088</v>
      </c>
      <c r="B942" t="str">
        <f>_xlfn.XLOOKUP(A942, Bookings!A:A, Bookings!B:B, "NONE")</f>
        <v>Tamil Nadu</v>
      </c>
      <c r="C942" s="14">
        <v>44743</v>
      </c>
      <c r="D942" t="str">
        <v>6d9b457c</v>
      </c>
      <c r="E942">
        <v>0</v>
      </c>
      <c r="F942">
        <v>31</v>
      </c>
      <c r="H942">
        <v>10266</v>
      </c>
      <c r="I942" t="str">
        <v>Karnataka</v>
      </c>
      <c r="J942" s="14">
        <v>44805</v>
      </c>
      <c r="K942" t="str">
        <v>d6e6f4af</v>
      </c>
      <c r="L942">
        <v>0</v>
      </c>
      <c r="M942">
        <v>99</v>
      </c>
      <c r="N942">
        <f t="shared" si="15"/>
        <v>0</v>
      </c>
    </row>
    <row r="943" spans="1:14" x14ac:dyDescent="0.3">
      <c r="A943">
        <v>10088</v>
      </c>
      <c r="B943" t="str">
        <f>_xlfn.XLOOKUP(A943, Bookings!A:A, Bookings!B:B, "NONE")</f>
        <v>Tamil Nadu</v>
      </c>
      <c r="C943" s="14">
        <v>44774</v>
      </c>
      <c r="D943" t="str">
        <v>7495495f</v>
      </c>
      <c r="E943">
        <v>1</v>
      </c>
      <c r="F943">
        <v>100</v>
      </c>
      <c r="H943">
        <v>10266</v>
      </c>
      <c r="I943" t="str">
        <v>Karnataka</v>
      </c>
      <c r="J943" s="14">
        <v>44835</v>
      </c>
      <c r="K943" t="str">
        <v>7fb18db3</v>
      </c>
      <c r="L943">
        <v>0</v>
      </c>
      <c r="M943">
        <v>73</v>
      </c>
      <c r="N943">
        <f t="shared" si="15"/>
        <v>0</v>
      </c>
    </row>
    <row r="944" spans="1:14" x14ac:dyDescent="0.3">
      <c r="A944">
        <v>10088</v>
      </c>
      <c r="B944" t="str">
        <f>_xlfn.XLOOKUP(A944, Bookings!A:A, Bookings!B:B, "NONE")</f>
        <v>Tamil Nadu</v>
      </c>
      <c r="C944" s="14">
        <v>45413</v>
      </c>
      <c r="D944" t="str">
        <v>53dcee70</v>
      </c>
      <c r="E944">
        <v>0</v>
      </c>
      <c r="F944">
        <v>92</v>
      </c>
      <c r="H944">
        <v>10267</v>
      </c>
      <c r="I944" t="str">
        <v>Kerala</v>
      </c>
      <c r="J944" s="14">
        <v>44866</v>
      </c>
      <c r="K944" t="str">
        <v>39c8c16a</v>
      </c>
      <c r="L944">
        <v>0</v>
      </c>
      <c r="M944">
        <v>48</v>
      </c>
      <c r="N944">
        <f t="shared" si="15"/>
        <v>0</v>
      </c>
    </row>
    <row r="945" spans="1:14" x14ac:dyDescent="0.3">
      <c r="A945">
        <v>10088</v>
      </c>
      <c r="B945" t="str">
        <f>_xlfn.XLOOKUP(A945, Bookings!A:A, Bookings!B:B, "NONE")</f>
        <v>Tamil Nadu</v>
      </c>
      <c r="C945" s="14">
        <v>45261</v>
      </c>
      <c r="D945" t="str">
        <v>fd1ad95a</v>
      </c>
      <c r="E945">
        <v>0</v>
      </c>
      <c r="F945">
        <v>66</v>
      </c>
      <c r="H945">
        <v>10268</v>
      </c>
      <c r="I945" t="str">
        <v>Karnataka</v>
      </c>
      <c r="J945" s="14">
        <v>44835</v>
      </c>
      <c r="K945" t="str">
        <v>e24dee1d</v>
      </c>
      <c r="L945">
        <v>0</v>
      </c>
      <c r="M945">
        <v>63</v>
      </c>
      <c r="N945">
        <f t="shared" si="15"/>
        <v>0</v>
      </c>
    </row>
    <row r="946" spans="1:14" x14ac:dyDescent="0.3">
      <c r="A946">
        <v>10088</v>
      </c>
      <c r="B946" t="str">
        <f>_xlfn.XLOOKUP(A946, Bookings!A:A, Bookings!B:B, "NONE")</f>
        <v>Tamil Nadu</v>
      </c>
      <c r="C946" s="14">
        <v>45352</v>
      </c>
      <c r="D946" t="str">
        <v>d71466ea</v>
      </c>
      <c r="E946">
        <v>1</v>
      </c>
      <c r="F946">
        <v>46</v>
      </c>
      <c r="H946">
        <v>10269</v>
      </c>
      <c r="I946" t="str">
        <v>Andhra Pradesh</v>
      </c>
      <c r="J946" s="14">
        <v>44593</v>
      </c>
      <c r="K946" t="str">
        <v>30bb7728</v>
      </c>
      <c r="L946">
        <v>2</v>
      </c>
      <c r="M946">
        <v>59</v>
      </c>
      <c r="N946">
        <f t="shared" si="15"/>
        <v>3.3898305084745761</v>
      </c>
    </row>
    <row r="947" spans="1:14" x14ac:dyDescent="0.3">
      <c r="A947">
        <v>10088</v>
      </c>
      <c r="B947" t="str">
        <f>_xlfn.XLOOKUP(A947, Bookings!A:A, Bookings!B:B, "NONE")</f>
        <v>Tamil Nadu</v>
      </c>
      <c r="C947" s="14">
        <v>45536</v>
      </c>
      <c r="D947" t="str">
        <v>f6d69d19</v>
      </c>
      <c r="E947">
        <v>1</v>
      </c>
      <c r="F947">
        <v>63</v>
      </c>
      <c r="H947">
        <v>10270</v>
      </c>
      <c r="I947" t="str">
        <v>Tamil Nadu</v>
      </c>
      <c r="J947" s="14">
        <v>44562</v>
      </c>
      <c r="K947" t="str">
        <v>f72d44e6</v>
      </c>
      <c r="L947">
        <v>1</v>
      </c>
      <c r="M947">
        <v>57</v>
      </c>
      <c r="N947">
        <f t="shared" si="15"/>
        <v>1.7543859649122806</v>
      </c>
    </row>
    <row r="948" spans="1:14" x14ac:dyDescent="0.3">
      <c r="A948">
        <v>10088</v>
      </c>
      <c r="B948" t="str">
        <f>_xlfn.XLOOKUP(A948, Bookings!A:A, Bookings!B:B, "NONE")</f>
        <v>Tamil Nadu</v>
      </c>
      <c r="C948" s="14">
        <v>45261</v>
      </c>
      <c r="D948" t="str">
        <v>c9f9dfdb</v>
      </c>
      <c r="E948">
        <v>2</v>
      </c>
      <c r="F948">
        <v>39</v>
      </c>
      <c r="H948">
        <v>10270</v>
      </c>
      <c r="I948" t="str">
        <v>Tamil Nadu</v>
      </c>
      <c r="J948" s="14">
        <v>44774</v>
      </c>
      <c r="K948" t="str">
        <v>5988d89d</v>
      </c>
      <c r="L948">
        <v>1</v>
      </c>
      <c r="M948">
        <v>46</v>
      </c>
      <c r="N948">
        <f t="shared" si="15"/>
        <v>2.1739130434782608</v>
      </c>
    </row>
    <row r="949" spans="1:14" x14ac:dyDescent="0.3">
      <c r="A949">
        <v>10089</v>
      </c>
      <c r="B949" t="str">
        <f>_xlfn.XLOOKUP(A949, Bookings!A:A, Bookings!B:B, "NONE")</f>
        <v>Karnataka</v>
      </c>
      <c r="C949" s="14">
        <v>45413</v>
      </c>
      <c r="D949" t="str">
        <v>5b93d799</v>
      </c>
      <c r="E949">
        <v>0</v>
      </c>
      <c r="F949">
        <v>53</v>
      </c>
      <c r="H949">
        <v>10270</v>
      </c>
      <c r="I949" t="str">
        <v>Tamil Nadu</v>
      </c>
      <c r="J949" s="14">
        <v>44652</v>
      </c>
      <c r="K949" t="str">
        <v>566c44a8</v>
      </c>
      <c r="L949">
        <v>4</v>
      </c>
      <c r="M949">
        <v>41</v>
      </c>
      <c r="N949">
        <f t="shared" si="15"/>
        <v>9.7560975609756095</v>
      </c>
    </row>
    <row r="950" spans="1:14" x14ac:dyDescent="0.3">
      <c r="A950">
        <v>10089</v>
      </c>
      <c r="B950" t="str">
        <f>_xlfn.XLOOKUP(A950, Bookings!A:A, Bookings!B:B, "NONE")</f>
        <v>Karnataka</v>
      </c>
      <c r="C950" s="14">
        <v>45170</v>
      </c>
      <c r="D950" t="str">
        <v>c324f9b4</v>
      </c>
      <c r="E950">
        <v>1</v>
      </c>
      <c r="F950">
        <v>60</v>
      </c>
      <c r="H950">
        <v>10270</v>
      </c>
      <c r="I950" t="str">
        <v>Tamil Nadu</v>
      </c>
      <c r="J950" s="14">
        <v>44866</v>
      </c>
      <c r="K950" t="str">
        <v>b06fbc58</v>
      </c>
      <c r="L950">
        <v>1</v>
      </c>
      <c r="M950">
        <v>49</v>
      </c>
      <c r="N950">
        <f t="shared" si="15"/>
        <v>2.0408163265306123</v>
      </c>
    </row>
    <row r="951" spans="1:14" x14ac:dyDescent="0.3">
      <c r="A951">
        <v>10089</v>
      </c>
      <c r="B951" t="str">
        <f>_xlfn.XLOOKUP(A951, Bookings!A:A, Bookings!B:B, "NONE")</f>
        <v>Karnataka</v>
      </c>
      <c r="C951" s="14">
        <v>44621</v>
      </c>
      <c r="D951" t="str">
        <v>b142e834</v>
      </c>
      <c r="E951">
        <v>0</v>
      </c>
      <c r="F951">
        <v>63</v>
      </c>
      <c r="H951">
        <v>10270</v>
      </c>
      <c r="I951" t="str">
        <v>Tamil Nadu</v>
      </c>
      <c r="J951" s="14">
        <v>44774</v>
      </c>
      <c r="K951" t="str">
        <v>40fb817f</v>
      </c>
      <c r="L951">
        <v>2</v>
      </c>
      <c r="M951">
        <v>28</v>
      </c>
      <c r="N951">
        <f t="shared" si="15"/>
        <v>7.1428571428571423</v>
      </c>
    </row>
    <row r="952" spans="1:14" x14ac:dyDescent="0.3">
      <c r="A952">
        <v>10089</v>
      </c>
      <c r="B952" t="str">
        <f>_xlfn.XLOOKUP(A952, Bookings!A:A, Bookings!B:B, "NONE")</f>
        <v>Karnataka</v>
      </c>
      <c r="C952" s="14">
        <v>45323</v>
      </c>
      <c r="D952" t="str">
        <v>74c9ff93</v>
      </c>
      <c r="E952">
        <v>2</v>
      </c>
      <c r="F952">
        <v>11</v>
      </c>
      <c r="H952">
        <v>10271</v>
      </c>
      <c r="I952" t="str">
        <v>Karnataka</v>
      </c>
      <c r="J952" s="14">
        <v>44866</v>
      </c>
      <c r="K952" t="str">
        <v>d6e6f4af</v>
      </c>
      <c r="L952">
        <v>3</v>
      </c>
      <c r="M952">
        <v>28</v>
      </c>
      <c r="N952">
        <f t="shared" si="15"/>
        <v>10.714285714285714</v>
      </c>
    </row>
    <row r="953" spans="1:14" x14ac:dyDescent="0.3">
      <c r="A953">
        <v>10089</v>
      </c>
      <c r="B953" t="str">
        <f>_xlfn.XLOOKUP(A953, Bookings!A:A, Bookings!B:B, "NONE")</f>
        <v>Karnataka</v>
      </c>
      <c r="C953" s="14">
        <v>45078</v>
      </c>
      <c r="D953" t="str">
        <v>b72e97f6</v>
      </c>
      <c r="E953">
        <v>1</v>
      </c>
      <c r="F953">
        <v>67</v>
      </c>
      <c r="H953">
        <v>10272</v>
      </c>
      <c r="I953" t="str">
        <v>Andhra Pradesh</v>
      </c>
      <c r="J953" s="14">
        <v>44896</v>
      </c>
      <c r="K953" t="str">
        <v>40e9137d</v>
      </c>
      <c r="L953">
        <v>1</v>
      </c>
      <c r="M953">
        <v>50</v>
      </c>
      <c r="N953">
        <f t="shared" si="15"/>
        <v>2</v>
      </c>
    </row>
    <row r="954" spans="1:14" x14ac:dyDescent="0.3">
      <c r="A954">
        <v>10089</v>
      </c>
      <c r="B954" t="str">
        <f>_xlfn.XLOOKUP(A954, Bookings!A:A, Bookings!B:B, "NONE")</f>
        <v>Karnataka</v>
      </c>
      <c r="C954" s="14">
        <v>44958</v>
      </c>
      <c r="D954" t="str">
        <v>9787b7de</v>
      </c>
      <c r="E954">
        <v>4</v>
      </c>
      <c r="F954">
        <v>99</v>
      </c>
      <c r="H954">
        <v>10272</v>
      </c>
      <c r="I954" t="str">
        <v>Andhra Pradesh</v>
      </c>
      <c r="J954" s="14">
        <v>44835</v>
      </c>
      <c r="K954" t="str">
        <v>4cfd0dd8</v>
      </c>
      <c r="L954">
        <v>1</v>
      </c>
      <c r="M954">
        <v>86</v>
      </c>
      <c r="N954">
        <f t="shared" si="15"/>
        <v>1.1627906976744187</v>
      </c>
    </row>
    <row r="955" spans="1:14" x14ac:dyDescent="0.3">
      <c r="A955">
        <v>10089</v>
      </c>
      <c r="B955" t="str">
        <f>_xlfn.XLOOKUP(A955, Bookings!A:A, Bookings!B:B, "NONE")</f>
        <v>Karnataka</v>
      </c>
      <c r="C955" s="14">
        <v>45231</v>
      </c>
      <c r="D955" t="str">
        <v>18110fb2</v>
      </c>
      <c r="E955">
        <v>1</v>
      </c>
      <c r="F955">
        <v>14</v>
      </c>
      <c r="H955">
        <v>10272</v>
      </c>
      <c r="I955" t="str">
        <v>Andhra Pradesh</v>
      </c>
      <c r="J955" s="14">
        <v>44896</v>
      </c>
      <c r="K955" t="str">
        <v>30bb7728</v>
      </c>
      <c r="L955">
        <v>1</v>
      </c>
      <c r="M955">
        <v>57</v>
      </c>
      <c r="N955">
        <f t="shared" si="15"/>
        <v>1.7543859649122806</v>
      </c>
    </row>
    <row r="956" spans="1:14" x14ac:dyDescent="0.3">
      <c r="A956">
        <v>10090</v>
      </c>
      <c r="B956" t="str">
        <f>_xlfn.XLOOKUP(A956, Bookings!A:A, Bookings!B:B, "NONE")</f>
        <v>Andhra Pradesh</v>
      </c>
      <c r="C956" s="14">
        <v>45566</v>
      </c>
      <c r="D956" t="str">
        <v>8ab4abc6</v>
      </c>
      <c r="E956">
        <v>0</v>
      </c>
      <c r="F956">
        <v>79</v>
      </c>
      <c r="H956">
        <v>10273</v>
      </c>
      <c r="I956" t="str">
        <v>Karnataka</v>
      </c>
      <c r="J956" s="14">
        <v>44896</v>
      </c>
      <c r="K956" t="str">
        <v>5b93d799</v>
      </c>
      <c r="L956">
        <v>3</v>
      </c>
      <c r="M956">
        <v>74</v>
      </c>
      <c r="N956">
        <f t="shared" si="15"/>
        <v>4.0540540540540544</v>
      </c>
    </row>
    <row r="957" spans="1:14" x14ac:dyDescent="0.3">
      <c r="A957">
        <v>10090</v>
      </c>
      <c r="B957" t="str">
        <f>_xlfn.XLOOKUP(A957, Bookings!A:A, Bookings!B:B, "NONE")</f>
        <v>Andhra Pradesh</v>
      </c>
      <c r="C957" s="14">
        <v>45047</v>
      </c>
      <c r="D957" t="str">
        <v>618d5c47</v>
      </c>
      <c r="E957">
        <v>3</v>
      </c>
      <c r="F957">
        <v>17</v>
      </c>
      <c r="H957">
        <v>10273</v>
      </c>
      <c r="I957" t="str">
        <v>Karnataka</v>
      </c>
      <c r="J957" s="14">
        <v>44866</v>
      </c>
      <c r="K957" t="str">
        <v>39c8c16a</v>
      </c>
      <c r="L957">
        <v>0</v>
      </c>
      <c r="M957">
        <v>11</v>
      </c>
      <c r="N957">
        <f t="shared" si="15"/>
        <v>0</v>
      </c>
    </row>
    <row r="958" spans="1:14" x14ac:dyDescent="0.3">
      <c r="A958">
        <v>10090</v>
      </c>
      <c r="B958" t="str">
        <f>_xlfn.XLOOKUP(A958, Bookings!A:A, Bookings!B:B, "NONE")</f>
        <v>Andhra Pradesh</v>
      </c>
      <c r="C958" s="14">
        <v>45261</v>
      </c>
      <c r="D958" t="str">
        <v>5988d89d</v>
      </c>
      <c r="E958">
        <v>2</v>
      </c>
      <c r="F958">
        <v>16</v>
      </c>
      <c r="H958">
        <v>10273</v>
      </c>
      <c r="I958" t="str">
        <v>Karnataka</v>
      </c>
      <c r="J958" s="14">
        <v>44896</v>
      </c>
      <c r="K958" t="str">
        <v>7495495f</v>
      </c>
      <c r="L958">
        <v>3</v>
      </c>
      <c r="M958">
        <v>78</v>
      </c>
      <c r="N958">
        <f t="shared" si="15"/>
        <v>3.8461538461538463</v>
      </c>
    </row>
    <row r="959" spans="1:14" x14ac:dyDescent="0.3">
      <c r="A959">
        <v>10090</v>
      </c>
      <c r="B959" t="str">
        <f>_xlfn.XLOOKUP(A959, Bookings!A:A, Bookings!B:B, "NONE")</f>
        <v>Andhra Pradesh</v>
      </c>
      <c r="C959" s="14">
        <v>44774</v>
      </c>
      <c r="D959" t="str">
        <v>5833d4f3</v>
      </c>
      <c r="E959">
        <v>0</v>
      </c>
      <c r="F959">
        <v>53</v>
      </c>
      <c r="H959">
        <v>10274</v>
      </c>
      <c r="I959" t="str">
        <v>Karnataka</v>
      </c>
      <c r="J959" s="14">
        <v>44593</v>
      </c>
      <c r="K959" t="str">
        <v>2560b2d1</v>
      </c>
      <c r="L959">
        <v>2</v>
      </c>
      <c r="M959">
        <v>29</v>
      </c>
      <c r="N959">
        <f t="shared" si="15"/>
        <v>6.8965517241379306</v>
      </c>
    </row>
    <row r="960" spans="1:14" x14ac:dyDescent="0.3">
      <c r="A960">
        <v>10090</v>
      </c>
      <c r="B960" t="str">
        <f>_xlfn.XLOOKUP(A960, Bookings!A:A, Bookings!B:B, "NONE")</f>
        <v>Andhra Pradesh</v>
      </c>
      <c r="C960" s="14">
        <v>45017</v>
      </c>
      <c r="D960" t="str">
        <v>2560b2d1</v>
      </c>
      <c r="E960">
        <v>4</v>
      </c>
      <c r="F960">
        <v>54</v>
      </c>
      <c r="H960">
        <v>10275</v>
      </c>
      <c r="I960" t="str">
        <v>Andhra Pradesh</v>
      </c>
      <c r="J960" s="14">
        <v>44682</v>
      </c>
      <c r="K960" t="str">
        <v>07976026</v>
      </c>
      <c r="L960">
        <v>1</v>
      </c>
      <c r="M960">
        <v>64</v>
      </c>
      <c r="N960">
        <f t="shared" si="15"/>
        <v>1.5625</v>
      </c>
    </row>
    <row r="961" spans="1:14" x14ac:dyDescent="0.3">
      <c r="A961">
        <v>10090</v>
      </c>
      <c r="B961" t="str">
        <f>_xlfn.XLOOKUP(A961, Bookings!A:A, Bookings!B:B, "NONE")</f>
        <v>Andhra Pradesh</v>
      </c>
      <c r="C961" s="14">
        <v>45139</v>
      </c>
      <c r="D961" t="str">
        <v>74c9ff93</v>
      </c>
      <c r="E961">
        <v>5</v>
      </c>
      <c r="F961">
        <v>58</v>
      </c>
      <c r="H961">
        <v>10275</v>
      </c>
      <c r="I961" t="str">
        <v>Andhra Pradesh</v>
      </c>
      <c r="J961" s="14">
        <v>44805</v>
      </c>
      <c r="K961" t="str">
        <v>618d5c47</v>
      </c>
      <c r="L961">
        <v>1</v>
      </c>
      <c r="M961">
        <v>30</v>
      </c>
      <c r="N961">
        <f t="shared" si="15"/>
        <v>3.3333333333333335</v>
      </c>
    </row>
    <row r="962" spans="1:14" x14ac:dyDescent="0.3">
      <c r="A962">
        <v>10090</v>
      </c>
      <c r="B962" t="str">
        <f>_xlfn.XLOOKUP(A962, Bookings!A:A, Bookings!B:B, "NONE")</f>
        <v>Andhra Pradesh</v>
      </c>
      <c r="C962" s="14">
        <v>45566</v>
      </c>
      <c r="D962" t="str">
        <v>9767fb4f</v>
      </c>
      <c r="E962">
        <v>1</v>
      </c>
      <c r="F962">
        <v>56</v>
      </c>
      <c r="H962">
        <v>10275</v>
      </c>
      <c r="I962" t="str">
        <v>Andhra Pradesh</v>
      </c>
      <c r="J962" s="14">
        <v>44562</v>
      </c>
      <c r="K962" t="str">
        <v>53dcee70</v>
      </c>
      <c r="L962">
        <v>5</v>
      </c>
      <c r="M962">
        <v>22</v>
      </c>
      <c r="N962">
        <f t="shared" si="15"/>
        <v>22.727272727272727</v>
      </c>
    </row>
    <row r="963" spans="1:14" x14ac:dyDescent="0.3">
      <c r="A963">
        <v>10090</v>
      </c>
      <c r="B963" t="str">
        <f>_xlfn.XLOOKUP(A963, Bookings!A:A, Bookings!B:B, "NONE")</f>
        <v>Andhra Pradesh</v>
      </c>
      <c r="C963" s="14">
        <v>45444</v>
      </c>
      <c r="D963" t="str">
        <v>fa1a76a3</v>
      </c>
      <c r="E963">
        <v>2</v>
      </c>
      <c r="F963">
        <v>62</v>
      </c>
      <c r="H963">
        <v>10275</v>
      </c>
      <c r="I963" t="str">
        <v>Andhra Pradesh</v>
      </c>
      <c r="J963" s="14">
        <v>44805</v>
      </c>
      <c r="K963" t="str">
        <v>9c8c4c67</v>
      </c>
      <c r="L963">
        <v>1</v>
      </c>
      <c r="M963">
        <v>35</v>
      </c>
      <c r="N963">
        <f t="shared" ref="N963:N1026" si="16">(L963/M963)*100</f>
        <v>2.8571428571428572</v>
      </c>
    </row>
    <row r="964" spans="1:14" x14ac:dyDescent="0.3">
      <c r="A964">
        <v>10090</v>
      </c>
      <c r="B964" t="str">
        <f>_xlfn.XLOOKUP(A964, Bookings!A:A, Bookings!B:B, "NONE")</f>
        <v>Andhra Pradesh</v>
      </c>
      <c r="C964" s="14">
        <v>44713</v>
      </c>
      <c r="D964" t="str">
        <v>459528e0</v>
      </c>
      <c r="E964">
        <v>1</v>
      </c>
      <c r="F964">
        <v>70</v>
      </c>
      <c r="H964">
        <v>10276</v>
      </c>
      <c r="I964" t="str">
        <v>Tamil Nadu</v>
      </c>
      <c r="J964" s="14">
        <v>44896</v>
      </c>
      <c r="K964" t="str">
        <v>5b93d799</v>
      </c>
      <c r="L964">
        <v>3</v>
      </c>
      <c r="M964">
        <v>68</v>
      </c>
      <c r="N964">
        <f t="shared" si="16"/>
        <v>4.4117647058823533</v>
      </c>
    </row>
    <row r="965" spans="1:14" x14ac:dyDescent="0.3">
      <c r="A965">
        <v>10090</v>
      </c>
      <c r="B965" t="str">
        <f>_xlfn.XLOOKUP(A965, Bookings!A:A, Bookings!B:B, "NONE")</f>
        <v>Andhra Pradesh</v>
      </c>
      <c r="C965" s="14">
        <v>44958</v>
      </c>
      <c r="D965" t="str">
        <v>39c8c16a</v>
      </c>
      <c r="E965">
        <v>1</v>
      </c>
      <c r="F965">
        <v>85</v>
      </c>
      <c r="H965">
        <v>10276</v>
      </c>
      <c r="I965" t="str">
        <v>Tamil Nadu</v>
      </c>
      <c r="J965" s="14">
        <v>44774</v>
      </c>
      <c r="K965" t="str">
        <v>c5000cc1</v>
      </c>
      <c r="L965">
        <v>0</v>
      </c>
      <c r="M965">
        <v>85</v>
      </c>
      <c r="N965">
        <f t="shared" si="16"/>
        <v>0</v>
      </c>
    </row>
    <row r="966" spans="1:14" x14ac:dyDescent="0.3">
      <c r="A966">
        <v>10090</v>
      </c>
      <c r="B966" t="str">
        <f>_xlfn.XLOOKUP(A966, Bookings!A:A, Bookings!B:B, "NONE")</f>
        <v>Andhra Pradesh</v>
      </c>
      <c r="C966" s="14">
        <v>45627</v>
      </c>
      <c r="D966" t="str">
        <v>10101146</v>
      </c>
      <c r="E966">
        <v>2</v>
      </c>
      <c r="F966">
        <v>73</v>
      </c>
      <c r="H966">
        <v>10276</v>
      </c>
      <c r="I966" t="str">
        <v>Tamil Nadu</v>
      </c>
      <c r="J966" s="14">
        <v>44682</v>
      </c>
      <c r="K966" t="str">
        <v>566c44a8</v>
      </c>
      <c r="L966">
        <v>1</v>
      </c>
      <c r="M966">
        <v>58</v>
      </c>
      <c r="N966">
        <f t="shared" si="16"/>
        <v>1.7241379310344827</v>
      </c>
    </row>
    <row r="967" spans="1:14" x14ac:dyDescent="0.3">
      <c r="A967">
        <v>10090</v>
      </c>
      <c r="B967" t="str">
        <f>_xlfn.XLOOKUP(A967, Bookings!A:A, Bookings!B:B, "NONE")</f>
        <v>Andhra Pradesh</v>
      </c>
      <c r="C967" s="14">
        <v>45383</v>
      </c>
      <c r="D967" t="str">
        <v>d6e6f4af</v>
      </c>
      <c r="E967">
        <v>3</v>
      </c>
      <c r="F967">
        <v>28</v>
      </c>
      <c r="H967">
        <v>10277</v>
      </c>
      <c r="I967" t="str">
        <v>Kerala</v>
      </c>
      <c r="J967" s="14">
        <v>44621</v>
      </c>
      <c r="K967" t="str">
        <v>b49e8b74</v>
      </c>
      <c r="L967">
        <v>1</v>
      </c>
      <c r="M967">
        <v>50</v>
      </c>
      <c r="N967">
        <f t="shared" si="16"/>
        <v>2</v>
      </c>
    </row>
    <row r="968" spans="1:14" x14ac:dyDescent="0.3">
      <c r="A968">
        <v>10090</v>
      </c>
      <c r="B968" t="str">
        <f>_xlfn.XLOOKUP(A968, Bookings!A:A, Bookings!B:B, "NONE")</f>
        <v>Andhra Pradesh</v>
      </c>
      <c r="C968" s="14">
        <v>45536</v>
      </c>
      <c r="D968" t="str">
        <v>c5c4fdf9</v>
      </c>
      <c r="E968">
        <v>3</v>
      </c>
      <c r="F968">
        <v>100</v>
      </c>
      <c r="H968">
        <v>10279</v>
      </c>
      <c r="I968" t="str">
        <v>Andhra Pradesh</v>
      </c>
      <c r="J968" s="14">
        <v>44866</v>
      </c>
      <c r="K968" t="str">
        <v>2f9c6d63</v>
      </c>
      <c r="L968">
        <v>1</v>
      </c>
      <c r="M968">
        <v>17</v>
      </c>
      <c r="N968">
        <f t="shared" si="16"/>
        <v>5.8823529411764701</v>
      </c>
    </row>
    <row r="969" spans="1:14" x14ac:dyDescent="0.3">
      <c r="A969">
        <v>10091</v>
      </c>
      <c r="B969" t="str">
        <f>_xlfn.XLOOKUP(A969, Bookings!A:A, Bookings!B:B, "NONE")</f>
        <v>Kerala</v>
      </c>
      <c r="C969" s="14">
        <v>44774</v>
      </c>
      <c r="D969" t="str">
        <v>420e1019</v>
      </c>
      <c r="E969">
        <v>2</v>
      </c>
      <c r="F969">
        <v>76</v>
      </c>
      <c r="H969">
        <v>10279</v>
      </c>
      <c r="I969" t="str">
        <v>Andhra Pradesh</v>
      </c>
      <c r="J969" s="14">
        <v>44896</v>
      </c>
      <c r="K969" t="str">
        <v>30bb7728</v>
      </c>
      <c r="L969">
        <v>0</v>
      </c>
      <c r="M969">
        <v>51</v>
      </c>
      <c r="N969">
        <f t="shared" si="16"/>
        <v>0</v>
      </c>
    </row>
    <row r="970" spans="1:14" x14ac:dyDescent="0.3">
      <c r="A970">
        <v>10091</v>
      </c>
      <c r="B970" t="str">
        <f>_xlfn.XLOOKUP(A970, Bookings!A:A, Bookings!B:B, "NONE")</f>
        <v>Kerala</v>
      </c>
      <c r="C970" s="14">
        <v>44835</v>
      </c>
      <c r="D970" t="str">
        <v>18f2ed16</v>
      </c>
      <c r="E970">
        <v>2</v>
      </c>
      <c r="F970">
        <v>48</v>
      </c>
      <c r="H970">
        <v>10280</v>
      </c>
      <c r="I970" t="str">
        <v>Andhra Pradesh</v>
      </c>
      <c r="J970" s="14">
        <v>44621</v>
      </c>
      <c r="K970" t="str">
        <v>fcc640cb</v>
      </c>
      <c r="L970">
        <v>3</v>
      </c>
      <c r="M970">
        <v>58</v>
      </c>
      <c r="N970">
        <f t="shared" si="16"/>
        <v>5.1724137931034484</v>
      </c>
    </row>
    <row r="971" spans="1:14" x14ac:dyDescent="0.3">
      <c r="A971">
        <v>10091</v>
      </c>
      <c r="B971" t="str">
        <f>_xlfn.XLOOKUP(A971, Bookings!A:A, Bookings!B:B, "NONE")</f>
        <v>Kerala</v>
      </c>
      <c r="C971" s="14">
        <v>45108</v>
      </c>
      <c r="D971" t="str">
        <v>b9f74c1c</v>
      </c>
      <c r="E971">
        <v>0</v>
      </c>
      <c r="F971">
        <v>85</v>
      </c>
      <c r="H971">
        <v>10280</v>
      </c>
      <c r="I971" t="str">
        <v>Andhra Pradesh</v>
      </c>
      <c r="J971" s="14">
        <v>44682</v>
      </c>
      <c r="K971" t="str">
        <v>2888a95e</v>
      </c>
      <c r="L971">
        <v>1</v>
      </c>
      <c r="M971">
        <v>13</v>
      </c>
      <c r="N971">
        <f t="shared" si="16"/>
        <v>7.6923076923076925</v>
      </c>
    </row>
    <row r="972" spans="1:14" x14ac:dyDescent="0.3">
      <c r="A972">
        <v>10091</v>
      </c>
      <c r="B972" t="str">
        <f>_xlfn.XLOOKUP(A972, Bookings!A:A, Bookings!B:B, "NONE")</f>
        <v>Kerala</v>
      </c>
      <c r="C972" s="14">
        <v>45352</v>
      </c>
      <c r="D972" t="str">
        <v>459528e0</v>
      </c>
      <c r="E972">
        <v>2</v>
      </c>
      <c r="F972">
        <v>33</v>
      </c>
      <c r="H972">
        <v>10280</v>
      </c>
      <c r="I972" t="str">
        <v>Andhra Pradesh</v>
      </c>
      <c r="J972" s="14">
        <v>44835</v>
      </c>
      <c r="K972" t="str">
        <v>fa1a76a3</v>
      </c>
      <c r="L972">
        <v>0</v>
      </c>
      <c r="M972">
        <v>36</v>
      </c>
      <c r="N972">
        <f t="shared" si="16"/>
        <v>0</v>
      </c>
    </row>
    <row r="973" spans="1:14" x14ac:dyDescent="0.3">
      <c r="A973">
        <v>10091</v>
      </c>
      <c r="B973" t="str">
        <f>_xlfn.XLOOKUP(A973, Bookings!A:A, Bookings!B:B, "NONE")</f>
        <v>Kerala</v>
      </c>
      <c r="C973" s="14">
        <v>45505</v>
      </c>
      <c r="D973" t="str">
        <v>b142e834</v>
      </c>
      <c r="E973">
        <v>1</v>
      </c>
      <c r="F973">
        <v>15</v>
      </c>
      <c r="H973">
        <v>10281</v>
      </c>
      <c r="I973" t="str">
        <v>Andhra Pradesh</v>
      </c>
      <c r="J973" s="14">
        <v>44805</v>
      </c>
      <c r="K973" t="str">
        <v>ed012678</v>
      </c>
      <c r="L973">
        <v>0</v>
      </c>
      <c r="M973">
        <v>68</v>
      </c>
      <c r="N973">
        <f t="shared" si="16"/>
        <v>0</v>
      </c>
    </row>
    <row r="974" spans="1:14" x14ac:dyDescent="0.3">
      <c r="A974">
        <v>10091</v>
      </c>
      <c r="B974" t="str">
        <f>_xlfn.XLOOKUP(A974, Bookings!A:A, Bookings!B:B, "NONE")</f>
        <v>Kerala</v>
      </c>
      <c r="C974" s="14">
        <v>45352</v>
      </c>
      <c r="D974" t="str">
        <v>e2949854</v>
      </c>
      <c r="E974">
        <v>2</v>
      </c>
      <c r="F974">
        <v>67</v>
      </c>
      <c r="H974">
        <v>10281</v>
      </c>
      <c r="I974" t="str">
        <v>Andhra Pradesh</v>
      </c>
      <c r="J974" s="14">
        <v>44743</v>
      </c>
      <c r="K974" t="str">
        <v>d6e6f4af</v>
      </c>
      <c r="L974">
        <v>1</v>
      </c>
      <c r="M974">
        <v>84</v>
      </c>
      <c r="N974">
        <f t="shared" si="16"/>
        <v>1.1904761904761905</v>
      </c>
    </row>
    <row r="975" spans="1:14" x14ac:dyDescent="0.3">
      <c r="A975">
        <v>10091</v>
      </c>
      <c r="B975" t="str">
        <f>_xlfn.XLOOKUP(A975, Bookings!A:A, Bookings!B:B, "NONE")</f>
        <v>Kerala</v>
      </c>
      <c r="C975" s="14">
        <v>45200</v>
      </c>
      <c r="D975" t="str">
        <v>7495495f</v>
      </c>
      <c r="E975">
        <v>4</v>
      </c>
      <c r="F975">
        <v>27</v>
      </c>
      <c r="H975">
        <v>10282</v>
      </c>
      <c r="I975" t="str">
        <v>Kerala</v>
      </c>
      <c r="J975" s="14">
        <v>44835</v>
      </c>
      <c r="K975" t="str">
        <v>fe99e0ba</v>
      </c>
      <c r="L975">
        <v>0</v>
      </c>
      <c r="M975">
        <v>27</v>
      </c>
      <c r="N975">
        <f t="shared" si="16"/>
        <v>0</v>
      </c>
    </row>
    <row r="976" spans="1:14" x14ac:dyDescent="0.3">
      <c r="A976">
        <v>10091</v>
      </c>
      <c r="B976" t="str">
        <f>_xlfn.XLOOKUP(A976, Bookings!A:A, Bookings!B:B, "NONE")</f>
        <v>Kerala</v>
      </c>
      <c r="C976" s="14">
        <v>45536</v>
      </c>
      <c r="D976" t="str">
        <v>75fa1246</v>
      </c>
      <c r="E976">
        <v>3</v>
      </c>
      <c r="F976">
        <v>51</v>
      </c>
      <c r="H976">
        <v>10282</v>
      </c>
      <c r="I976" t="str">
        <v>Kerala</v>
      </c>
      <c r="J976" s="14">
        <v>44562</v>
      </c>
      <c r="K976" t="str">
        <v>9452bf77</v>
      </c>
      <c r="L976">
        <v>0</v>
      </c>
      <c r="M976">
        <v>42</v>
      </c>
      <c r="N976">
        <f t="shared" si="16"/>
        <v>0</v>
      </c>
    </row>
    <row r="977" spans="1:14" x14ac:dyDescent="0.3">
      <c r="A977">
        <v>10091</v>
      </c>
      <c r="B977" t="str">
        <f>_xlfn.XLOOKUP(A977, Bookings!A:A, Bookings!B:B, "NONE")</f>
        <v>Kerala</v>
      </c>
      <c r="C977" s="14">
        <v>44713</v>
      </c>
      <c r="D977" t="str">
        <v>6cec19a5</v>
      </c>
      <c r="E977">
        <v>1</v>
      </c>
      <c r="F977">
        <v>53</v>
      </c>
      <c r="H977">
        <v>10282</v>
      </c>
      <c r="I977" t="str">
        <v>Kerala</v>
      </c>
      <c r="J977" s="14">
        <v>44835</v>
      </c>
      <c r="K977" t="str">
        <v>53dcee70</v>
      </c>
      <c r="L977">
        <v>4</v>
      </c>
      <c r="M977">
        <v>50</v>
      </c>
      <c r="N977">
        <f t="shared" si="16"/>
        <v>8</v>
      </c>
    </row>
    <row r="978" spans="1:14" x14ac:dyDescent="0.3">
      <c r="A978">
        <v>10091</v>
      </c>
      <c r="B978" t="str">
        <f>_xlfn.XLOOKUP(A978, Bookings!A:A, Bookings!B:B, "NONE")</f>
        <v>Kerala</v>
      </c>
      <c r="C978" s="14">
        <v>45597</v>
      </c>
      <c r="D978" t="str">
        <v>0cbc4720</v>
      </c>
      <c r="E978">
        <v>2</v>
      </c>
      <c r="F978">
        <v>21</v>
      </c>
      <c r="H978">
        <v>10282</v>
      </c>
      <c r="I978" t="str">
        <v>Kerala</v>
      </c>
      <c r="J978" s="14">
        <v>44652</v>
      </c>
      <c r="K978" t="str">
        <v>af4e0c6c</v>
      </c>
      <c r="L978">
        <v>0</v>
      </c>
      <c r="M978">
        <v>72</v>
      </c>
      <c r="N978">
        <f t="shared" si="16"/>
        <v>0</v>
      </c>
    </row>
    <row r="979" spans="1:14" x14ac:dyDescent="0.3">
      <c r="A979">
        <v>10091</v>
      </c>
      <c r="B979" t="str">
        <f>_xlfn.XLOOKUP(A979, Bookings!A:A, Bookings!B:B, "NONE")</f>
        <v>Kerala</v>
      </c>
      <c r="C979" s="14">
        <v>44866</v>
      </c>
      <c r="D979" t="str">
        <v>e9c2f251</v>
      </c>
      <c r="E979">
        <v>5</v>
      </c>
      <c r="F979">
        <v>49</v>
      </c>
      <c r="H979">
        <v>10282</v>
      </c>
      <c r="I979" t="str">
        <v>Kerala</v>
      </c>
      <c r="J979" s="14">
        <v>44866</v>
      </c>
      <c r="K979" t="str">
        <v>2888a95e</v>
      </c>
      <c r="L979">
        <v>0</v>
      </c>
      <c r="M979">
        <v>26</v>
      </c>
      <c r="N979">
        <f t="shared" si="16"/>
        <v>0</v>
      </c>
    </row>
    <row r="980" spans="1:14" x14ac:dyDescent="0.3">
      <c r="A980">
        <v>10091</v>
      </c>
      <c r="B980" t="str">
        <f>_xlfn.XLOOKUP(A980, Bookings!A:A, Bookings!B:B, "NONE")</f>
        <v>Kerala</v>
      </c>
      <c r="C980" s="14">
        <v>45627</v>
      </c>
      <c r="D980" t="str">
        <v>c5000cc1</v>
      </c>
      <c r="E980">
        <v>0</v>
      </c>
      <c r="F980">
        <v>89</v>
      </c>
      <c r="H980">
        <v>10282</v>
      </c>
      <c r="I980" t="str">
        <v>Kerala</v>
      </c>
      <c r="J980" s="14">
        <v>44621</v>
      </c>
      <c r="K980" t="str">
        <v>7495495f</v>
      </c>
      <c r="L980">
        <v>2</v>
      </c>
      <c r="M980">
        <v>18</v>
      </c>
      <c r="N980">
        <f t="shared" si="16"/>
        <v>11.111111111111111</v>
      </c>
    </row>
    <row r="981" spans="1:14" x14ac:dyDescent="0.3">
      <c r="A981">
        <v>10091</v>
      </c>
      <c r="B981" t="str">
        <f>_xlfn.XLOOKUP(A981, Bookings!A:A, Bookings!B:B, "NONE")</f>
        <v>Kerala</v>
      </c>
      <c r="C981" s="14">
        <v>45597</v>
      </c>
      <c r="D981" t="str">
        <v>c324f9b4</v>
      </c>
      <c r="E981">
        <v>4</v>
      </c>
      <c r="F981">
        <v>70</v>
      </c>
      <c r="H981">
        <v>10283</v>
      </c>
      <c r="I981" t="str">
        <v>Kerala</v>
      </c>
      <c r="J981" s="14">
        <v>44896</v>
      </c>
      <c r="K981" t="str">
        <v>1187d074</v>
      </c>
      <c r="L981">
        <v>1</v>
      </c>
      <c r="M981">
        <v>91</v>
      </c>
      <c r="N981">
        <f t="shared" si="16"/>
        <v>1.098901098901099</v>
      </c>
    </row>
    <row r="982" spans="1:14" x14ac:dyDescent="0.3">
      <c r="A982">
        <v>10092</v>
      </c>
      <c r="B982" t="str">
        <f>_xlfn.XLOOKUP(A982, Bookings!A:A, Bookings!B:B, "NONE")</f>
        <v>Karnataka</v>
      </c>
      <c r="C982" s="14">
        <v>45170</v>
      </c>
      <c r="D982" t="str">
        <v>1187d074</v>
      </c>
      <c r="E982">
        <v>0</v>
      </c>
      <c r="F982">
        <v>12</v>
      </c>
      <c r="H982">
        <v>10283</v>
      </c>
      <c r="I982" t="str">
        <v>Kerala</v>
      </c>
      <c r="J982" s="14">
        <v>44682</v>
      </c>
      <c r="K982" t="str">
        <v>2560b2d1</v>
      </c>
      <c r="L982">
        <v>0</v>
      </c>
      <c r="M982">
        <v>21</v>
      </c>
      <c r="N982">
        <f t="shared" si="16"/>
        <v>0</v>
      </c>
    </row>
    <row r="983" spans="1:14" x14ac:dyDescent="0.3">
      <c r="A983">
        <v>10092</v>
      </c>
      <c r="B983" t="str">
        <f>_xlfn.XLOOKUP(A983, Bookings!A:A, Bookings!B:B, "NONE")</f>
        <v>Karnataka</v>
      </c>
      <c r="C983" s="14">
        <v>45200</v>
      </c>
      <c r="D983" t="str">
        <v>18f2ed16</v>
      </c>
      <c r="E983">
        <v>1</v>
      </c>
      <c r="F983">
        <v>77</v>
      </c>
      <c r="H983">
        <v>10283</v>
      </c>
      <c r="I983" t="str">
        <v>Kerala</v>
      </c>
      <c r="J983" s="14">
        <v>44652</v>
      </c>
      <c r="K983" t="str">
        <v>2fa395f5</v>
      </c>
      <c r="L983">
        <v>3</v>
      </c>
      <c r="M983">
        <v>40</v>
      </c>
      <c r="N983">
        <f t="shared" si="16"/>
        <v>7.5</v>
      </c>
    </row>
    <row r="984" spans="1:14" x14ac:dyDescent="0.3">
      <c r="A984">
        <v>10092</v>
      </c>
      <c r="B984" t="str">
        <f>_xlfn.XLOOKUP(A984, Bookings!A:A, Bookings!B:B, "NONE")</f>
        <v>Karnataka</v>
      </c>
      <c r="C984" s="14">
        <v>45170</v>
      </c>
      <c r="D984" t="str">
        <v>2f9c6d63</v>
      </c>
      <c r="E984">
        <v>0</v>
      </c>
      <c r="F984">
        <v>22</v>
      </c>
      <c r="H984">
        <v>10283</v>
      </c>
      <c r="I984" t="str">
        <v>Kerala</v>
      </c>
      <c r="J984" s="14">
        <v>44682</v>
      </c>
      <c r="K984" t="str">
        <v>e9c2f251</v>
      </c>
      <c r="L984">
        <v>1</v>
      </c>
      <c r="M984">
        <v>98</v>
      </c>
      <c r="N984">
        <f t="shared" si="16"/>
        <v>1.0204081632653061</v>
      </c>
    </row>
    <row r="985" spans="1:14" x14ac:dyDescent="0.3">
      <c r="A985">
        <v>10092</v>
      </c>
      <c r="B985" t="str">
        <f>_xlfn.XLOOKUP(A985, Bookings!A:A, Bookings!B:B, "NONE")</f>
        <v>Karnataka</v>
      </c>
      <c r="C985" s="14">
        <v>45597</v>
      </c>
      <c r="D985" t="str">
        <v>a48a202b</v>
      </c>
      <c r="E985">
        <v>1</v>
      </c>
      <c r="F985">
        <v>42</v>
      </c>
      <c r="H985">
        <v>10283</v>
      </c>
      <c r="I985" t="str">
        <v>Kerala</v>
      </c>
      <c r="J985" s="14">
        <v>44621</v>
      </c>
      <c r="K985" t="str">
        <v>044707f1</v>
      </c>
      <c r="L985">
        <v>1</v>
      </c>
      <c r="M985">
        <v>23</v>
      </c>
      <c r="N985">
        <f t="shared" si="16"/>
        <v>4.3478260869565215</v>
      </c>
    </row>
    <row r="986" spans="1:14" x14ac:dyDescent="0.3">
      <c r="A986">
        <v>10092</v>
      </c>
      <c r="B986" t="str">
        <f>_xlfn.XLOOKUP(A986, Bookings!A:A, Bookings!B:B, "NONE")</f>
        <v>Karnataka</v>
      </c>
      <c r="C986" s="14">
        <v>44713</v>
      </c>
      <c r="D986" t="str">
        <v>f82d44ce</v>
      </c>
      <c r="E986">
        <v>3</v>
      </c>
      <c r="F986">
        <v>17</v>
      </c>
      <c r="H986">
        <v>10284</v>
      </c>
      <c r="I986" t="str">
        <v>Karnataka</v>
      </c>
      <c r="J986" s="14">
        <v>44866</v>
      </c>
      <c r="K986" t="str">
        <v>982b8061</v>
      </c>
      <c r="L986">
        <v>2</v>
      </c>
      <c r="M986">
        <v>28</v>
      </c>
      <c r="N986">
        <f t="shared" si="16"/>
        <v>7.1428571428571423</v>
      </c>
    </row>
    <row r="987" spans="1:14" x14ac:dyDescent="0.3">
      <c r="A987">
        <v>10092</v>
      </c>
      <c r="B987" t="str">
        <f>_xlfn.XLOOKUP(A987, Bookings!A:A, Bookings!B:B, "NONE")</f>
        <v>Karnataka</v>
      </c>
      <c r="C987" s="14">
        <v>45170</v>
      </c>
      <c r="D987" t="str">
        <v>40e9137d</v>
      </c>
      <c r="E987">
        <v>0</v>
      </c>
      <c r="F987">
        <v>59</v>
      </c>
      <c r="H987">
        <v>10284</v>
      </c>
      <c r="I987" t="str">
        <v>Karnataka</v>
      </c>
      <c r="J987" s="14">
        <v>44774</v>
      </c>
      <c r="K987" t="str">
        <v>34ac25b9</v>
      </c>
      <c r="L987">
        <v>1</v>
      </c>
      <c r="M987">
        <v>97</v>
      </c>
      <c r="N987">
        <f t="shared" si="16"/>
        <v>1.0309278350515463</v>
      </c>
    </row>
    <row r="988" spans="1:14" x14ac:dyDescent="0.3">
      <c r="A988">
        <v>10092</v>
      </c>
      <c r="B988" t="str">
        <f>_xlfn.XLOOKUP(A988, Bookings!A:A, Bookings!B:B, "NONE")</f>
        <v>Karnataka</v>
      </c>
      <c r="C988" s="14">
        <v>44743</v>
      </c>
      <c r="D988" t="str">
        <v>6fc6d737</v>
      </c>
      <c r="E988">
        <v>1</v>
      </c>
      <c r="F988">
        <v>43</v>
      </c>
      <c r="H988">
        <v>10285</v>
      </c>
      <c r="I988" t="str">
        <v>Andhra Pradesh</v>
      </c>
      <c r="J988" s="14">
        <v>44866</v>
      </c>
      <c r="K988" t="str">
        <v>c5000cc1</v>
      </c>
      <c r="L988">
        <v>2</v>
      </c>
      <c r="M988">
        <v>19</v>
      </c>
      <c r="N988">
        <f t="shared" si="16"/>
        <v>10.526315789473683</v>
      </c>
    </row>
    <row r="989" spans="1:14" x14ac:dyDescent="0.3">
      <c r="A989">
        <v>10092</v>
      </c>
      <c r="B989" t="str">
        <f>_xlfn.XLOOKUP(A989, Bookings!A:A, Bookings!B:B, "NONE")</f>
        <v>Karnataka</v>
      </c>
      <c r="C989" s="14">
        <v>45292</v>
      </c>
      <c r="D989" t="str">
        <v>9544ce3b</v>
      </c>
      <c r="E989">
        <v>0</v>
      </c>
      <c r="F989">
        <v>86</v>
      </c>
      <c r="H989">
        <v>10286</v>
      </c>
      <c r="I989" t="str">
        <v>Karnataka</v>
      </c>
      <c r="J989" s="14">
        <v>44866</v>
      </c>
      <c r="K989" t="str">
        <v>cc9d9893</v>
      </c>
      <c r="L989">
        <v>0</v>
      </c>
      <c r="M989">
        <v>22</v>
      </c>
      <c r="N989">
        <f t="shared" si="16"/>
        <v>0</v>
      </c>
    </row>
    <row r="990" spans="1:14" x14ac:dyDescent="0.3">
      <c r="A990">
        <v>10092</v>
      </c>
      <c r="B990" t="str">
        <f>_xlfn.XLOOKUP(A990, Bookings!A:A, Bookings!B:B, "NONE")</f>
        <v>Karnataka</v>
      </c>
      <c r="C990" s="14">
        <v>45017</v>
      </c>
      <c r="D990" t="str">
        <v>6d98c117</v>
      </c>
      <c r="E990">
        <v>4</v>
      </c>
      <c r="F990">
        <v>24</v>
      </c>
      <c r="H990">
        <v>10286</v>
      </c>
      <c r="I990" t="str">
        <v>Karnataka</v>
      </c>
      <c r="J990" s="14">
        <v>44896</v>
      </c>
      <c r="K990" t="str">
        <v>a48a202b</v>
      </c>
      <c r="L990">
        <v>2</v>
      </c>
      <c r="M990">
        <v>94</v>
      </c>
      <c r="N990">
        <f t="shared" si="16"/>
        <v>2.1276595744680851</v>
      </c>
    </row>
    <row r="991" spans="1:14" x14ac:dyDescent="0.3">
      <c r="A991">
        <v>10092</v>
      </c>
      <c r="B991" t="str">
        <f>_xlfn.XLOOKUP(A991, Bookings!A:A, Bookings!B:B, "NONE")</f>
        <v>Karnataka</v>
      </c>
      <c r="C991" s="14">
        <v>45078</v>
      </c>
      <c r="D991" t="str">
        <v>3abe3a47</v>
      </c>
      <c r="E991">
        <v>3</v>
      </c>
      <c r="F991">
        <v>18</v>
      </c>
      <c r="H991">
        <v>10286</v>
      </c>
      <c r="I991" t="str">
        <v>Karnataka</v>
      </c>
      <c r="J991" s="14">
        <v>44774</v>
      </c>
      <c r="K991" t="str">
        <v>7e543bc4</v>
      </c>
      <c r="L991">
        <v>1</v>
      </c>
      <c r="M991">
        <v>79</v>
      </c>
      <c r="N991">
        <f t="shared" si="16"/>
        <v>1.2658227848101267</v>
      </c>
    </row>
    <row r="992" spans="1:14" x14ac:dyDescent="0.3">
      <c r="A992">
        <v>10092</v>
      </c>
      <c r="B992" t="str">
        <f>_xlfn.XLOOKUP(A992, Bookings!A:A, Bookings!B:B, "NONE")</f>
        <v>Karnataka</v>
      </c>
      <c r="C992" s="14">
        <v>45474</v>
      </c>
      <c r="D992" t="str">
        <v>7fd28e87</v>
      </c>
      <c r="E992">
        <v>1</v>
      </c>
      <c r="F992">
        <v>44</v>
      </c>
      <c r="H992">
        <v>10286</v>
      </c>
      <c r="I992" t="str">
        <v>Karnataka</v>
      </c>
      <c r="J992" s="14">
        <v>44743</v>
      </c>
      <c r="K992" t="str">
        <v>7fc77e90</v>
      </c>
      <c r="L992">
        <v>2</v>
      </c>
      <c r="M992">
        <v>81</v>
      </c>
      <c r="N992">
        <f t="shared" si="16"/>
        <v>2.4691358024691357</v>
      </c>
    </row>
    <row r="993" spans="1:14" x14ac:dyDescent="0.3">
      <c r="A993">
        <v>10092</v>
      </c>
      <c r="B993" t="str">
        <f>_xlfn.XLOOKUP(A993, Bookings!A:A, Bookings!B:B, "NONE")</f>
        <v>Karnataka</v>
      </c>
      <c r="C993" s="14">
        <v>45627</v>
      </c>
      <c r="D993" t="str">
        <v>7fb18db3</v>
      </c>
      <c r="E993">
        <v>2</v>
      </c>
      <c r="F993">
        <v>26</v>
      </c>
      <c r="H993">
        <v>10286</v>
      </c>
      <c r="I993" t="str">
        <v>Karnataka</v>
      </c>
      <c r="J993" s="14">
        <v>44562</v>
      </c>
      <c r="K993" t="str">
        <v>ed012678</v>
      </c>
      <c r="L993">
        <v>1</v>
      </c>
      <c r="M993">
        <v>66</v>
      </c>
      <c r="N993">
        <f t="shared" si="16"/>
        <v>1.5151515151515151</v>
      </c>
    </row>
    <row r="994" spans="1:14" x14ac:dyDescent="0.3">
      <c r="A994">
        <v>10092</v>
      </c>
      <c r="B994" t="str">
        <f>_xlfn.XLOOKUP(A994, Bookings!A:A, Bookings!B:B, "NONE")</f>
        <v>Karnataka</v>
      </c>
      <c r="C994" s="14">
        <v>45139</v>
      </c>
      <c r="D994" t="str">
        <v>c5000cc1</v>
      </c>
      <c r="E994">
        <v>3</v>
      </c>
      <c r="F994">
        <v>91</v>
      </c>
      <c r="H994">
        <v>10287</v>
      </c>
      <c r="I994" t="str">
        <v>Andhra Pradesh</v>
      </c>
      <c r="J994" s="14">
        <v>44835</v>
      </c>
      <c r="K994" t="str">
        <v>4130ea10</v>
      </c>
      <c r="L994">
        <v>0</v>
      </c>
      <c r="M994">
        <v>34</v>
      </c>
      <c r="N994">
        <f t="shared" si="16"/>
        <v>0</v>
      </c>
    </row>
    <row r="995" spans="1:14" x14ac:dyDescent="0.3">
      <c r="A995">
        <v>10093</v>
      </c>
      <c r="B995" t="str">
        <f>_xlfn.XLOOKUP(A995, Bookings!A:A, Bookings!B:B, "NONE")</f>
        <v>Karnataka</v>
      </c>
      <c r="C995" s="14">
        <v>45108</v>
      </c>
      <c r="D995" t="str">
        <v>6fc6d737</v>
      </c>
      <c r="E995">
        <v>0</v>
      </c>
      <c r="F995">
        <v>44</v>
      </c>
      <c r="H995">
        <v>10287</v>
      </c>
      <c r="I995" t="str">
        <v>Andhra Pradesh</v>
      </c>
      <c r="J995" s="14">
        <v>44896</v>
      </c>
      <c r="K995" t="str">
        <v>fa1a76a3</v>
      </c>
      <c r="L995">
        <v>0</v>
      </c>
      <c r="M995">
        <v>46</v>
      </c>
      <c r="N995">
        <f t="shared" si="16"/>
        <v>0</v>
      </c>
    </row>
    <row r="996" spans="1:14" x14ac:dyDescent="0.3">
      <c r="A996">
        <v>10093</v>
      </c>
      <c r="B996" t="str">
        <f>_xlfn.XLOOKUP(A996, Bookings!A:A, Bookings!B:B, "NONE")</f>
        <v>Karnataka</v>
      </c>
      <c r="C996" s="14">
        <v>45047</v>
      </c>
      <c r="D996" t="str">
        <v>ae026103</v>
      </c>
      <c r="E996">
        <v>1</v>
      </c>
      <c r="F996">
        <v>15</v>
      </c>
      <c r="H996">
        <v>10287</v>
      </c>
      <c r="I996" t="str">
        <v>Andhra Pradesh</v>
      </c>
      <c r="J996" s="14">
        <v>44866</v>
      </c>
      <c r="K996" t="str">
        <v>75fa1246</v>
      </c>
      <c r="L996">
        <v>1</v>
      </c>
      <c r="M996">
        <v>46</v>
      </c>
      <c r="N996">
        <f t="shared" si="16"/>
        <v>2.1739130434782608</v>
      </c>
    </row>
    <row r="997" spans="1:14" x14ac:dyDescent="0.3">
      <c r="A997">
        <v>10093</v>
      </c>
      <c r="B997" t="str">
        <f>_xlfn.XLOOKUP(A997, Bookings!A:A, Bookings!B:B, "NONE")</f>
        <v>Karnataka</v>
      </c>
      <c r="C997" s="14">
        <v>44866</v>
      </c>
      <c r="D997" t="str">
        <v>e9c2f251</v>
      </c>
      <c r="E997">
        <v>0</v>
      </c>
      <c r="F997">
        <v>21</v>
      </c>
      <c r="H997">
        <v>10287</v>
      </c>
      <c r="I997" t="str">
        <v>Andhra Pradesh</v>
      </c>
      <c r="J997" s="14">
        <v>44774</v>
      </c>
      <c r="K997" t="str">
        <v>fda707e0</v>
      </c>
      <c r="L997">
        <v>0</v>
      </c>
      <c r="M997">
        <v>65</v>
      </c>
      <c r="N997">
        <f t="shared" si="16"/>
        <v>0</v>
      </c>
    </row>
    <row r="998" spans="1:14" x14ac:dyDescent="0.3">
      <c r="A998">
        <v>10093</v>
      </c>
      <c r="B998" t="str">
        <f>_xlfn.XLOOKUP(A998, Bookings!A:A, Bookings!B:B, "NONE")</f>
        <v>Karnataka</v>
      </c>
      <c r="C998" s="14">
        <v>45323</v>
      </c>
      <c r="D998" t="str">
        <v>9767fb4f</v>
      </c>
      <c r="E998">
        <v>2</v>
      </c>
      <c r="F998">
        <v>45</v>
      </c>
      <c r="H998">
        <v>10287</v>
      </c>
      <c r="I998" t="str">
        <v>Andhra Pradesh</v>
      </c>
      <c r="J998" s="14">
        <v>44562</v>
      </c>
      <c r="K998" t="str">
        <v>5988d89d</v>
      </c>
      <c r="L998">
        <v>2</v>
      </c>
      <c r="M998">
        <v>79</v>
      </c>
      <c r="N998">
        <f t="shared" si="16"/>
        <v>2.5316455696202533</v>
      </c>
    </row>
    <row r="999" spans="1:14" x14ac:dyDescent="0.3">
      <c r="A999">
        <v>10093</v>
      </c>
      <c r="B999" t="str">
        <f>_xlfn.XLOOKUP(A999, Bookings!A:A, Bookings!B:B, "NONE")</f>
        <v>Karnataka</v>
      </c>
      <c r="C999" s="14">
        <v>45383</v>
      </c>
      <c r="D999" t="str">
        <v>607da286</v>
      </c>
      <c r="E999">
        <v>4</v>
      </c>
      <c r="F999">
        <v>97</v>
      </c>
      <c r="H999">
        <v>10287</v>
      </c>
      <c r="I999" t="str">
        <v>Andhra Pradesh</v>
      </c>
      <c r="J999" s="14">
        <v>44562</v>
      </c>
      <c r="K999" t="str">
        <v>459528e0</v>
      </c>
      <c r="L999">
        <v>1</v>
      </c>
      <c r="M999">
        <v>44</v>
      </c>
      <c r="N999">
        <f t="shared" si="16"/>
        <v>2.2727272727272729</v>
      </c>
    </row>
    <row r="1000" spans="1:14" x14ac:dyDescent="0.3">
      <c r="A1000">
        <v>10093</v>
      </c>
      <c r="B1000" t="str">
        <f>_xlfn.XLOOKUP(A1000, Bookings!A:A, Bookings!B:B, "NONE")</f>
        <v>Karnataka</v>
      </c>
      <c r="C1000" s="14">
        <v>45200</v>
      </c>
      <c r="D1000" t="str">
        <v>9544ce3b</v>
      </c>
      <c r="E1000">
        <v>2</v>
      </c>
      <c r="F1000">
        <v>94</v>
      </c>
      <c r="H1000">
        <v>10287</v>
      </c>
      <c r="I1000" t="str">
        <v>Andhra Pradesh</v>
      </c>
      <c r="J1000" s="14">
        <v>44652</v>
      </c>
      <c r="K1000" t="str">
        <v>f82d44ce</v>
      </c>
      <c r="L1000">
        <v>3</v>
      </c>
      <c r="M1000">
        <v>30</v>
      </c>
      <c r="N1000">
        <f t="shared" si="16"/>
        <v>10</v>
      </c>
    </row>
    <row r="1001" spans="1:14" x14ac:dyDescent="0.3">
      <c r="A1001">
        <v>10093</v>
      </c>
      <c r="B1001" t="str">
        <f>_xlfn.XLOOKUP(A1001, Bookings!A:A, Bookings!B:B, "NONE")</f>
        <v>Karnataka</v>
      </c>
      <c r="C1001" s="14">
        <v>45170</v>
      </c>
      <c r="D1001" t="str">
        <v>a48a202b</v>
      </c>
      <c r="E1001">
        <v>1</v>
      </c>
      <c r="F1001">
        <v>12</v>
      </c>
      <c r="H1001">
        <v>10288</v>
      </c>
      <c r="I1001" t="str">
        <v>Andhra Pradesh</v>
      </c>
      <c r="J1001" s="14">
        <v>44713</v>
      </c>
      <c r="K1001" t="str">
        <v>6d9b457c</v>
      </c>
      <c r="L1001">
        <v>0</v>
      </c>
      <c r="M1001">
        <v>32</v>
      </c>
      <c r="N1001">
        <f t="shared" si="16"/>
        <v>0</v>
      </c>
    </row>
    <row r="1002" spans="1:14" x14ac:dyDescent="0.3">
      <c r="A1002">
        <v>10093</v>
      </c>
      <c r="B1002" t="str">
        <f>_xlfn.XLOOKUP(A1002, Bookings!A:A, Bookings!B:B, "NONE")</f>
        <v>Karnataka</v>
      </c>
      <c r="C1002" s="14">
        <v>44805</v>
      </c>
      <c r="D1002" t="str">
        <v>5b93d799</v>
      </c>
      <c r="E1002">
        <v>3</v>
      </c>
      <c r="F1002">
        <v>11</v>
      </c>
      <c r="H1002">
        <v>10288</v>
      </c>
      <c r="I1002" t="str">
        <v>Andhra Pradesh</v>
      </c>
      <c r="J1002" s="14">
        <v>44682</v>
      </c>
      <c r="K1002" t="str">
        <v>459528e0</v>
      </c>
      <c r="L1002">
        <v>2</v>
      </c>
      <c r="M1002">
        <v>99</v>
      </c>
      <c r="N1002">
        <f t="shared" si="16"/>
        <v>2.0202020202020203</v>
      </c>
    </row>
    <row r="1003" spans="1:14" x14ac:dyDescent="0.3">
      <c r="A1003">
        <v>10093</v>
      </c>
      <c r="B1003" t="str">
        <f>_xlfn.XLOOKUP(A1003, Bookings!A:A, Bookings!B:B, "NONE")</f>
        <v>Karnataka</v>
      </c>
      <c r="C1003" s="14">
        <v>44896</v>
      </c>
      <c r="D1003" t="str">
        <v>0cbc4720</v>
      </c>
      <c r="E1003">
        <v>5</v>
      </c>
      <c r="F1003">
        <v>72</v>
      </c>
      <c r="H1003">
        <v>10288</v>
      </c>
      <c r="I1003" t="str">
        <v>Andhra Pradesh</v>
      </c>
      <c r="J1003" s="14">
        <v>44593</v>
      </c>
      <c r="K1003" t="str">
        <v>b49e8b74</v>
      </c>
      <c r="L1003">
        <v>3</v>
      </c>
      <c r="M1003">
        <v>22</v>
      </c>
      <c r="N1003">
        <f t="shared" si="16"/>
        <v>13.636363636363635</v>
      </c>
    </row>
    <row r="1004" spans="1:14" x14ac:dyDescent="0.3">
      <c r="A1004">
        <v>10093</v>
      </c>
      <c r="B1004" t="str">
        <f>_xlfn.XLOOKUP(A1004, Bookings!A:A, Bookings!B:B, "NONE")</f>
        <v>Karnataka</v>
      </c>
      <c r="C1004" s="14">
        <v>45323</v>
      </c>
      <c r="D1004" t="str">
        <v>2aac9072</v>
      </c>
      <c r="E1004">
        <v>0</v>
      </c>
      <c r="F1004">
        <v>95</v>
      </c>
      <c r="H1004">
        <v>10288</v>
      </c>
      <c r="I1004" t="str">
        <v>Andhra Pradesh</v>
      </c>
      <c r="J1004" s="14">
        <v>44621</v>
      </c>
      <c r="K1004" t="str">
        <v>c324f9b4</v>
      </c>
      <c r="L1004">
        <v>1</v>
      </c>
      <c r="M1004">
        <v>91</v>
      </c>
      <c r="N1004">
        <f t="shared" si="16"/>
        <v>1.098901098901099</v>
      </c>
    </row>
    <row r="1005" spans="1:14" x14ac:dyDescent="0.3">
      <c r="A1005">
        <v>10093</v>
      </c>
      <c r="B1005" t="str">
        <f>_xlfn.XLOOKUP(A1005, Bookings!A:A, Bookings!B:B, "NONE")</f>
        <v>Karnataka</v>
      </c>
      <c r="C1005" s="14">
        <v>45413</v>
      </c>
      <c r="D1005" t="str">
        <v>e24dee1d</v>
      </c>
      <c r="E1005">
        <v>3</v>
      </c>
      <c r="F1005">
        <v>59</v>
      </c>
      <c r="H1005">
        <v>10289</v>
      </c>
      <c r="I1005" t="str">
        <v>Andhra Pradesh</v>
      </c>
      <c r="J1005" s="14">
        <v>44774</v>
      </c>
      <c r="K1005" t="str">
        <v>74c9ff93</v>
      </c>
      <c r="L1005">
        <v>5</v>
      </c>
      <c r="M1005">
        <v>55</v>
      </c>
      <c r="N1005">
        <f t="shared" si="16"/>
        <v>9.0909090909090917</v>
      </c>
    </row>
    <row r="1006" spans="1:14" x14ac:dyDescent="0.3">
      <c r="A1006">
        <v>10093</v>
      </c>
      <c r="B1006" t="str">
        <f>_xlfn.XLOOKUP(A1006, Bookings!A:A, Bookings!B:B, "NONE")</f>
        <v>Karnataka</v>
      </c>
      <c r="C1006" s="14">
        <v>44896</v>
      </c>
      <c r="D1006" t="str">
        <v>c741736d</v>
      </c>
      <c r="E1006">
        <v>1</v>
      </c>
      <c r="F1006">
        <v>34</v>
      </c>
      <c r="H1006">
        <v>10289</v>
      </c>
      <c r="I1006" t="str">
        <v>Andhra Pradesh</v>
      </c>
      <c r="J1006" s="14">
        <v>44835</v>
      </c>
      <c r="K1006" t="str">
        <v>7fc77e90</v>
      </c>
      <c r="L1006">
        <v>2</v>
      </c>
      <c r="M1006">
        <v>61</v>
      </c>
      <c r="N1006">
        <f t="shared" si="16"/>
        <v>3.278688524590164</v>
      </c>
    </row>
    <row r="1007" spans="1:14" x14ac:dyDescent="0.3">
      <c r="A1007">
        <v>10093</v>
      </c>
      <c r="B1007" t="str">
        <f>_xlfn.XLOOKUP(A1007, Bookings!A:A, Bookings!B:B, "NONE")</f>
        <v>Karnataka</v>
      </c>
      <c r="C1007" s="14">
        <v>45413</v>
      </c>
      <c r="D1007" t="str">
        <v>0be1e40e</v>
      </c>
      <c r="E1007">
        <v>2</v>
      </c>
      <c r="F1007">
        <v>45</v>
      </c>
      <c r="H1007">
        <v>10289</v>
      </c>
      <c r="I1007" t="str">
        <v>Andhra Pradesh</v>
      </c>
      <c r="J1007" s="14">
        <v>44743</v>
      </c>
      <c r="K1007" t="str">
        <v>566c44a8</v>
      </c>
      <c r="L1007">
        <v>3</v>
      </c>
      <c r="M1007">
        <v>49</v>
      </c>
      <c r="N1007">
        <f t="shared" si="16"/>
        <v>6.1224489795918364</v>
      </c>
    </row>
    <row r="1008" spans="1:14" x14ac:dyDescent="0.3">
      <c r="A1008">
        <v>10094</v>
      </c>
      <c r="B1008" t="str">
        <f>_xlfn.XLOOKUP(A1008, Bookings!A:A, Bookings!B:B, "NONE")</f>
        <v>Karnataka</v>
      </c>
      <c r="C1008" s="14">
        <v>44958</v>
      </c>
      <c r="D1008" t="str">
        <v>6d98c117</v>
      </c>
      <c r="E1008">
        <v>2</v>
      </c>
      <c r="F1008">
        <v>24</v>
      </c>
      <c r="H1008">
        <v>10289</v>
      </c>
      <c r="I1008" t="str">
        <v>Andhra Pradesh</v>
      </c>
      <c r="J1008" s="14">
        <v>44593</v>
      </c>
      <c r="K1008" t="str">
        <v>2560b2d1</v>
      </c>
      <c r="L1008">
        <v>3</v>
      </c>
      <c r="M1008">
        <v>89</v>
      </c>
      <c r="N1008">
        <f t="shared" si="16"/>
        <v>3.3707865168539324</v>
      </c>
    </row>
    <row r="1009" spans="1:14" x14ac:dyDescent="0.3">
      <c r="A1009">
        <v>10094</v>
      </c>
      <c r="B1009" t="str">
        <f>_xlfn.XLOOKUP(A1009, Bookings!A:A, Bookings!B:B, "NONE")</f>
        <v>Karnataka</v>
      </c>
      <c r="C1009" s="14">
        <v>45078</v>
      </c>
      <c r="D1009" t="str">
        <v>f83fb848</v>
      </c>
      <c r="E1009">
        <v>1</v>
      </c>
      <c r="F1009">
        <v>94</v>
      </c>
      <c r="H1009">
        <v>10290</v>
      </c>
      <c r="I1009" t="str">
        <v>Karnataka</v>
      </c>
      <c r="J1009" s="14">
        <v>44866</v>
      </c>
      <c r="K1009" t="str">
        <v>c324f9b4</v>
      </c>
      <c r="L1009">
        <v>0</v>
      </c>
      <c r="M1009">
        <v>31</v>
      </c>
      <c r="N1009">
        <f t="shared" si="16"/>
        <v>0</v>
      </c>
    </row>
    <row r="1010" spans="1:14" x14ac:dyDescent="0.3">
      <c r="A1010">
        <v>10094</v>
      </c>
      <c r="B1010" t="str">
        <f>_xlfn.XLOOKUP(A1010, Bookings!A:A, Bookings!B:B, "NONE")</f>
        <v>Karnataka</v>
      </c>
      <c r="C1010" s="14">
        <v>44896</v>
      </c>
      <c r="D1010" t="str">
        <v>2888a95e</v>
      </c>
      <c r="E1010">
        <v>1</v>
      </c>
      <c r="F1010">
        <v>26</v>
      </c>
      <c r="H1010">
        <v>10290</v>
      </c>
      <c r="I1010" t="str">
        <v>Karnataka</v>
      </c>
      <c r="J1010" s="14">
        <v>44774</v>
      </c>
      <c r="K1010" t="str">
        <v>0be1e40e</v>
      </c>
      <c r="L1010">
        <v>1</v>
      </c>
      <c r="M1010">
        <v>68</v>
      </c>
      <c r="N1010">
        <f t="shared" si="16"/>
        <v>1.4705882352941175</v>
      </c>
    </row>
    <row r="1011" spans="1:14" x14ac:dyDescent="0.3">
      <c r="A1011">
        <v>10094</v>
      </c>
      <c r="B1011" t="str">
        <f>_xlfn.XLOOKUP(A1011, Bookings!A:A, Bookings!B:B, "NONE")</f>
        <v>Karnataka</v>
      </c>
      <c r="C1011" s="14">
        <v>45047</v>
      </c>
      <c r="D1011" t="str">
        <v>39c8c16a</v>
      </c>
      <c r="E1011">
        <v>5</v>
      </c>
      <c r="F1011">
        <v>34</v>
      </c>
      <c r="H1011">
        <v>10290</v>
      </c>
      <c r="I1011" t="str">
        <v>Karnataka</v>
      </c>
      <c r="J1011" s="14">
        <v>44621</v>
      </c>
      <c r="K1011" t="str">
        <v>9544ce3b</v>
      </c>
      <c r="L1011">
        <v>2</v>
      </c>
      <c r="M1011">
        <v>87</v>
      </c>
      <c r="N1011">
        <f t="shared" si="16"/>
        <v>2.2988505747126435</v>
      </c>
    </row>
    <row r="1012" spans="1:14" x14ac:dyDescent="0.3">
      <c r="A1012">
        <v>10094</v>
      </c>
      <c r="B1012" t="str">
        <f>_xlfn.XLOOKUP(A1012, Bookings!A:A, Bookings!B:B, "NONE")</f>
        <v>Karnataka</v>
      </c>
      <c r="C1012" s="14">
        <v>44593</v>
      </c>
      <c r="D1012" t="str">
        <v>577b4107</v>
      </c>
      <c r="E1012">
        <v>2</v>
      </c>
      <c r="F1012">
        <v>81</v>
      </c>
      <c r="H1012">
        <v>10290</v>
      </c>
      <c r="I1012" t="str">
        <v>Karnataka</v>
      </c>
      <c r="J1012" s="14">
        <v>44652</v>
      </c>
      <c r="K1012" t="str">
        <v>fa1a76a3</v>
      </c>
      <c r="L1012">
        <v>1</v>
      </c>
      <c r="M1012">
        <v>78</v>
      </c>
      <c r="N1012">
        <f t="shared" si="16"/>
        <v>1.2820512820512819</v>
      </c>
    </row>
    <row r="1013" spans="1:14" x14ac:dyDescent="0.3">
      <c r="A1013">
        <v>10094</v>
      </c>
      <c r="B1013" t="str">
        <f>_xlfn.XLOOKUP(A1013, Bookings!A:A, Bookings!B:B, "NONE")</f>
        <v>Karnataka</v>
      </c>
      <c r="C1013" s="14">
        <v>45444</v>
      </c>
      <c r="D1013" t="str">
        <v>4cfd0dd8</v>
      </c>
      <c r="E1013">
        <v>0</v>
      </c>
      <c r="F1013">
        <v>65</v>
      </c>
      <c r="H1013">
        <v>10290</v>
      </c>
      <c r="I1013" t="str">
        <v>Karnataka</v>
      </c>
      <c r="J1013" s="14">
        <v>44621</v>
      </c>
      <c r="K1013" t="str">
        <v>4cfd0dd8</v>
      </c>
      <c r="L1013">
        <v>2</v>
      </c>
      <c r="M1013">
        <v>79</v>
      </c>
      <c r="N1013">
        <f t="shared" si="16"/>
        <v>2.5316455696202533</v>
      </c>
    </row>
    <row r="1014" spans="1:14" x14ac:dyDescent="0.3">
      <c r="A1014">
        <v>10094</v>
      </c>
      <c r="B1014" t="str">
        <f>_xlfn.XLOOKUP(A1014, Bookings!A:A, Bookings!B:B, "NONE")</f>
        <v>Karnataka</v>
      </c>
      <c r="C1014" s="14">
        <v>45352</v>
      </c>
      <c r="D1014" t="str">
        <v>2e190b5a</v>
      </c>
      <c r="E1014">
        <v>1</v>
      </c>
      <c r="F1014">
        <v>56</v>
      </c>
      <c r="H1014">
        <v>10290</v>
      </c>
      <c r="I1014" t="str">
        <v>Karnataka</v>
      </c>
      <c r="J1014" s="14">
        <v>44743</v>
      </c>
      <c r="K1014" t="str">
        <v>6fc6d737</v>
      </c>
      <c r="L1014">
        <v>3</v>
      </c>
      <c r="M1014">
        <v>11</v>
      </c>
      <c r="N1014">
        <f t="shared" si="16"/>
        <v>27.27272727272727</v>
      </c>
    </row>
    <row r="1015" spans="1:14" x14ac:dyDescent="0.3">
      <c r="A1015">
        <v>10094</v>
      </c>
      <c r="B1015" t="str">
        <f>_xlfn.XLOOKUP(A1015, Bookings!A:A, Bookings!B:B, "NONE")</f>
        <v>Karnataka</v>
      </c>
      <c r="C1015" s="14">
        <v>45566</v>
      </c>
      <c r="D1015" t="str">
        <v>f72d44e6</v>
      </c>
      <c r="E1015">
        <v>0</v>
      </c>
      <c r="F1015">
        <v>63</v>
      </c>
      <c r="H1015">
        <v>10290</v>
      </c>
      <c r="I1015" t="str">
        <v>Karnataka</v>
      </c>
      <c r="J1015" s="14">
        <v>44835</v>
      </c>
      <c r="K1015" t="str">
        <v>4130ea10</v>
      </c>
      <c r="L1015">
        <v>0</v>
      </c>
      <c r="M1015">
        <v>10</v>
      </c>
      <c r="N1015">
        <f t="shared" si="16"/>
        <v>0</v>
      </c>
    </row>
    <row r="1016" spans="1:14" x14ac:dyDescent="0.3">
      <c r="A1016">
        <v>10094</v>
      </c>
      <c r="B1016" t="str">
        <f>_xlfn.XLOOKUP(A1016, Bookings!A:A, Bookings!B:B, "NONE")</f>
        <v>Karnataka</v>
      </c>
      <c r="C1016" s="14">
        <v>45597</v>
      </c>
      <c r="D1016" t="str">
        <v>ed012678</v>
      </c>
      <c r="E1016">
        <v>0</v>
      </c>
      <c r="F1016">
        <v>34</v>
      </c>
      <c r="H1016">
        <v>10291</v>
      </c>
      <c r="I1016" t="str">
        <v>Andhra Pradesh</v>
      </c>
      <c r="J1016" s="14">
        <v>44652</v>
      </c>
      <c r="K1016" t="str">
        <v>fda707e0</v>
      </c>
      <c r="L1016">
        <v>0</v>
      </c>
      <c r="M1016">
        <v>77</v>
      </c>
      <c r="N1016">
        <f t="shared" si="16"/>
        <v>0</v>
      </c>
    </row>
    <row r="1017" spans="1:14" x14ac:dyDescent="0.3">
      <c r="A1017">
        <v>10094</v>
      </c>
      <c r="B1017" t="str">
        <f>_xlfn.XLOOKUP(A1017, Bookings!A:A, Bookings!B:B, "NONE")</f>
        <v>Karnataka</v>
      </c>
      <c r="C1017" s="14">
        <v>45200</v>
      </c>
      <c r="D1017" t="str">
        <v>ef45c45f</v>
      </c>
      <c r="E1017">
        <v>0</v>
      </c>
      <c r="F1017">
        <v>98</v>
      </c>
      <c r="H1017">
        <v>10291</v>
      </c>
      <c r="I1017" t="str">
        <v>Andhra Pradesh</v>
      </c>
      <c r="J1017" s="14">
        <v>44621</v>
      </c>
      <c r="K1017" t="str">
        <v>1187d074</v>
      </c>
      <c r="L1017">
        <v>2</v>
      </c>
      <c r="M1017">
        <v>53</v>
      </c>
      <c r="N1017">
        <f t="shared" si="16"/>
        <v>3.7735849056603774</v>
      </c>
    </row>
    <row r="1018" spans="1:14" x14ac:dyDescent="0.3">
      <c r="A1018">
        <v>10094</v>
      </c>
      <c r="B1018" t="str">
        <f>_xlfn.XLOOKUP(A1018, Bookings!A:A, Bookings!B:B, "NONE")</f>
        <v>Karnataka</v>
      </c>
      <c r="C1018" s="14">
        <v>45383</v>
      </c>
      <c r="D1018" t="str">
        <v>921da29a</v>
      </c>
      <c r="E1018">
        <v>0</v>
      </c>
      <c r="F1018">
        <v>52</v>
      </c>
      <c r="H1018">
        <v>10291</v>
      </c>
      <c r="I1018" t="str">
        <v>Andhra Pradesh</v>
      </c>
      <c r="J1018" s="14">
        <v>44621</v>
      </c>
      <c r="K1018" t="str">
        <v>2fa395f5</v>
      </c>
      <c r="L1018">
        <v>0</v>
      </c>
      <c r="M1018">
        <v>51</v>
      </c>
      <c r="N1018">
        <f t="shared" si="16"/>
        <v>0</v>
      </c>
    </row>
    <row r="1019" spans="1:14" x14ac:dyDescent="0.3">
      <c r="A1019">
        <v>10094</v>
      </c>
      <c r="B1019" t="str">
        <f>_xlfn.XLOOKUP(A1019, Bookings!A:A, Bookings!B:B, "NONE")</f>
        <v>Karnataka</v>
      </c>
      <c r="C1019" s="14">
        <v>45139</v>
      </c>
      <c r="D1019" t="str">
        <v>9787b7de</v>
      </c>
      <c r="E1019">
        <v>0</v>
      </c>
      <c r="F1019">
        <v>65</v>
      </c>
      <c r="H1019">
        <v>10291</v>
      </c>
      <c r="I1019" t="str">
        <v>Andhra Pradesh</v>
      </c>
      <c r="J1019" s="14">
        <v>44896</v>
      </c>
      <c r="K1019" t="str">
        <v>0cbc4720</v>
      </c>
      <c r="L1019">
        <v>0</v>
      </c>
      <c r="M1019">
        <v>52</v>
      </c>
      <c r="N1019">
        <f t="shared" si="16"/>
        <v>0</v>
      </c>
    </row>
    <row r="1020" spans="1:14" x14ac:dyDescent="0.3">
      <c r="A1020">
        <v>10094</v>
      </c>
      <c r="B1020" t="str">
        <f>_xlfn.XLOOKUP(A1020, Bookings!A:A, Bookings!B:B, "NONE")</f>
        <v>Karnataka</v>
      </c>
      <c r="C1020" s="14">
        <v>44593</v>
      </c>
      <c r="D1020" t="str">
        <v>7495495f</v>
      </c>
      <c r="E1020">
        <v>1</v>
      </c>
      <c r="F1020">
        <v>70</v>
      </c>
      <c r="H1020">
        <v>10291</v>
      </c>
      <c r="I1020" t="str">
        <v>Andhra Pradesh</v>
      </c>
      <c r="J1020" s="14">
        <v>44866</v>
      </c>
      <c r="K1020" t="str">
        <v>2888a95e</v>
      </c>
      <c r="L1020">
        <v>2</v>
      </c>
      <c r="M1020">
        <v>50</v>
      </c>
      <c r="N1020">
        <f t="shared" si="16"/>
        <v>4</v>
      </c>
    </row>
    <row r="1021" spans="1:14" x14ac:dyDescent="0.3">
      <c r="A1021">
        <v>10094</v>
      </c>
      <c r="B1021" t="str">
        <f>_xlfn.XLOOKUP(A1021, Bookings!A:A, Bookings!B:B, "NONE")</f>
        <v>Karnataka</v>
      </c>
      <c r="C1021" s="14">
        <v>45017</v>
      </c>
      <c r="D1021" t="str">
        <v>40e9137d</v>
      </c>
      <c r="E1021">
        <v>1</v>
      </c>
      <c r="F1021">
        <v>19</v>
      </c>
      <c r="H1021">
        <v>10292</v>
      </c>
      <c r="I1021" t="str">
        <v>Karnataka</v>
      </c>
      <c r="J1021" s="14">
        <v>44682</v>
      </c>
      <c r="K1021" t="str">
        <v>1b7fe76a</v>
      </c>
      <c r="L1021">
        <v>2</v>
      </c>
      <c r="M1021">
        <v>91</v>
      </c>
      <c r="N1021">
        <f t="shared" si="16"/>
        <v>2.197802197802198</v>
      </c>
    </row>
    <row r="1022" spans="1:14" x14ac:dyDescent="0.3">
      <c r="A1022">
        <v>10094</v>
      </c>
      <c r="B1022" t="str">
        <f>_xlfn.XLOOKUP(A1022, Bookings!A:A, Bookings!B:B, "NONE")</f>
        <v>Karnataka</v>
      </c>
      <c r="C1022" s="14">
        <v>45413</v>
      </c>
      <c r="D1022" t="str">
        <v>c5000cc1</v>
      </c>
      <c r="E1022">
        <v>4</v>
      </c>
      <c r="F1022">
        <v>20</v>
      </c>
      <c r="H1022">
        <v>10293</v>
      </c>
      <c r="I1022" t="str">
        <v>Karnataka</v>
      </c>
      <c r="J1022" s="14">
        <v>44652</v>
      </c>
      <c r="K1022" t="str">
        <v>607da286</v>
      </c>
      <c r="L1022">
        <v>0</v>
      </c>
      <c r="M1022">
        <v>67</v>
      </c>
      <c r="N1022">
        <f t="shared" si="16"/>
        <v>0</v>
      </c>
    </row>
    <row r="1023" spans="1:14" x14ac:dyDescent="0.3">
      <c r="A1023">
        <v>10095</v>
      </c>
      <c r="B1023" t="str">
        <f>_xlfn.XLOOKUP(A1023, Bookings!A:A, Bookings!B:B, "NONE")</f>
        <v>Kerala</v>
      </c>
      <c r="C1023" s="14">
        <v>44805</v>
      </c>
      <c r="D1023" t="str">
        <v>7495495f</v>
      </c>
      <c r="E1023">
        <v>0</v>
      </c>
      <c r="F1023">
        <v>88</v>
      </c>
      <c r="H1023">
        <v>10293</v>
      </c>
      <c r="I1023" t="str">
        <v>Karnataka</v>
      </c>
      <c r="J1023" s="14">
        <v>44896</v>
      </c>
      <c r="K1023" t="str">
        <v>f6d69d19</v>
      </c>
      <c r="L1023">
        <v>2</v>
      </c>
      <c r="M1023">
        <v>51</v>
      </c>
      <c r="N1023">
        <f t="shared" si="16"/>
        <v>3.9215686274509802</v>
      </c>
    </row>
    <row r="1024" spans="1:14" x14ac:dyDescent="0.3">
      <c r="A1024">
        <v>10095</v>
      </c>
      <c r="B1024" t="str">
        <f>_xlfn.XLOOKUP(A1024, Bookings!A:A, Bookings!B:B, "NONE")</f>
        <v>Kerala</v>
      </c>
      <c r="C1024" s="14">
        <v>45383</v>
      </c>
      <c r="D1024" t="str">
        <v>5c52d1ad</v>
      </c>
      <c r="E1024">
        <v>0</v>
      </c>
      <c r="F1024">
        <v>47</v>
      </c>
      <c r="H1024">
        <v>10294</v>
      </c>
      <c r="I1024" t="str">
        <v>Karnataka</v>
      </c>
      <c r="J1024" s="14">
        <v>44621</v>
      </c>
      <c r="K1024" t="str">
        <v>b49e8b74</v>
      </c>
      <c r="L1024">
        <v>1</v>
      </c>
      <c r="M1024">
        <v>39</v>
      </c>
      <c r="N1024">
        <f t="shared" si="16"/>
        <v>2.5641025641025639</v>
      </c>
    </row>
    <row r="1025" spans="1:14" x14ac:dyDescent="0.3">
      <c r="A1025">
        <v>10095</v>
      </c>
      <c r="B1025" t="str">
        <f>_xlfn.XLOOKUP(A1025, Bookings!A:A, Bookings!B:B, "NONE")</f>
        <v>Kerala</v>
      </c>
      <c r="C1025" s="14">
        <v>45292</v>
      </c>
      <c r="D1025" t="str">
        <v>9c8c4c67</v>
      </c>
      <c r="E1025">
        <v>1</v>
      </c>
      <c r="F1025">
        <v>86</v>
      </c>
      <c r="H1025">
        <v>10294</v>
      </c>
      <c r="I1025" t="str">
        <v>Karnataka</v>
      </c>
      <c r="J1025" s="14">
        <v>44593</v>
      </c>
      <c r="K1025" t="str">
        <v>10101146</v>
      </c>
      <c r="L1025">
        <v>2</v>
      </c>
      <c r="M1025">
        <v>53</v>
      </c>
      <c r="N1025">
        <f t="shared" si="16"/>
        <v>3.7735849056603774</v>
      </c>
    </row>
    <row r="1026" spans="1:14" x14ac:dyDescent="0.3">
      <c r="A1026">
        <v>10095</v>
      </c>
      <c r="B1026" t="str">
        <f>_xlfn.XLOOKUP(A1026, Bookings!A:A, Bookings!B:B, "NONE")</f>
        <v>Kerala</v>
      </c>
      <c r="C1026" s="14">
        <v>44562</v>
      </c>
      <c r="D1026" t="str">
        <v>b9f74c1c</v>
      </c>
      <c r="E1026">
        <v>3</v>
      </c>
      <c r="F1026">
        <v>89</v>
      </c>
      <c r="H1026">
        <v>10294</v>
      </c>
      <c r="I1026" t="str">
        <v>Karnataka</v>
      </c>
      <c r="J1026" s="14">
        <v>44866</v>
      </c>
      <c r="K1026" t="str">
        <v>fc3255a1</v>
      </c>
      <c r="L1026">
        <v>1</v>
      </c>
      <c r="M1026">
        <v>46</v>
      </c>
      <c r="N1026">
        <f t="shared" si="16"/>
        <v>2.1739130434782608</v>
      </c>
    </row>
    <row r="1027" spans="1:14" x14ac:dyDescent="0.3">
      <c r="A1027">
        <v>10095</v>
      </c>
      <c r="B1027" t="str">
        <f>_xlfn.XLOOKUP(A1027, Bookings!A:A, Bookings!B:B, "NONE")</f>
        <v>Kerala</v>
      </c>
      <c r="C1027" s="14">
        <v>44743</v>
      </c>
      <c r="D1027" t="str">
        <v>53dcee70</v>
      </c>
      <c r="E1027">
        <v>1</v>
      </c>
      <c r="F1027">
        <v>85</v>
      </c>
      <c r="H1027">
        <v>10294</v>
      </c>
      <c r="I1027" t="str">
        <v>Karnataka</v>
      </c>
      <c r="J1027" s="14">
        <v>44866</v>
      </c>
      <c r="K1027" t="str">
        <v>67b09f1b</v>
      </c>
      <c r="L1027">
        <v>2</v>
      </c>
      <c r="M1027">
        <v>75</v>
      </c>
      <c r="N1027">
        <f t="shared" ref="N1027:N1043" si="17">(L1027/M1027)*100</f>
        <v>2.666666666666667</v>
      </c>
    </row>
    <row r="1028" spans="1:14" x14ac:dyDescent="0.3">
      <c r="A1028">
        <v>10096</v>
      </c>
      <c r="B1028" t="str">
        <f>_xlfn.XLOOKUP(A1028, Bookings!A:A, Bookings!B:B, "NONE")</f>
        <v>Karnataka</v>
      </c>
      <c r="C1028" s="14">
        <v>44805</v>
      </c>
      <c r="D1028" t="str">
        <v>982b8061</v>
      </c>
      <c r="E1028">
        <v>2</v>
      </c>
      <c r="F1028">
        <v>71</v>
      </c>
      <c r="H1028">
        <v>10294</v>
      </c>
      <c r="I1028" t="str">
        <v>Karnataka</v>
      </c>
      <c r="J1028" s="14">
        <v>44652</v>
      </c>
      <c r="K1028" t="str">
        <v>5b93d799</v>
      </c>
      <c r="L1028">
        <v>0</v>
      </c>
      <c r="M1028">
        <v>84</v>
      </c>
      <c r="N1028">
        <f t="shared" si="17"/>
        <v>0</v>
      </c>
    </row>
    <row r="1029" spans="1:14" x14ac:dyDescent="0.3">
      <c r="A1029">
        <v>10096</v>
      </c>
      <c r="B1029" t="str">
        <f>_xlfn.XLOOKUP(A1029, Bookings!A:A, Bookings!B:B, "NONE")</f>
        <v>Karnataka</v>
      </c>
      <c r="C1029" s="14">
        <v>45413</v>
      </c>
      <c r="D1029" t="str">
        <v>f1c74cb8</v>
      </c>
      <c r="E1029">
        <v>0</v>
      </c>
      <c r="F1029">
        <v>17</v>
      </c>
      <c r="H1029">
        <v>10294</v>
      </c>
      <c r="I1029" t="str">
        <v>Karnataka</v>
      </c>
      <c r="J1029" s="14">
        <v>44682</v>
      </c>
      <c r="K1029" t="str">
        <v>2888a95e</v>
      </c>
      <c r="L1029">
        <v>1</v>
      </c>
      <c r="M1029">
        <v>20</v>
      </c>
      <c r="N1029">
        <f t="shared" si="17"/>
        <v>5</v>
      </c>
    </row>
    <row r="1030" spans="1:14" x14ac:dyDescent="0.3">
      <c r="A1030">
        <v>10096</v>
      </c>
      <c r="B1030" t="str">
        <f>_xlfn.XLOOKUP(A1030, Bookings!A:A, Bookings!B:B, "NONE")</f>
        <v>Karnataka</v>
      </c>
      <c r="C1030" s="14">
        <v>44805</v>
      </c>
      <c r="D1030" t="str">
        <v>fda707e0</v>
      </c>
      <c r="E1030">
        <v>3</v>
      </c>
      <c r="F1030">
        <v>49</v>
      </c>
      <c r="H1030">
        <v>10295</v>
      </c>
      <c r="I1030" t="str">
        <v>Andhra Pradesh</v>
      </c>
      <c r="J1030" s="14">
        <v>44562</v>
      </c>
      <c r="K1030" t="str">
        <v>7e543bc4</v>
      </c>
      <c r="L1030">
        <v>5</v>
      </c>
      <c r="M1030">
        <v>83</v>
      </c>
      <c r="N1030">
        <f t="shared" si="17"/>
        <v>6.024096385542169</v>
      </c>
    </row>
    <row r="1031" spans="1:14" x14ac:dyDescent="0.3">
      <c r="A1031">
        <v>10096</v>
      </c>
      <c r="B1031" t="str">
        <f>_xlfn.XLOOKUP(A1031, Bookings!A:A, Bookings!B:B, "NONE")</f>
        <v>Karnataka</v>
      </c>
      <c r="C1031" s="14">
        <v>45597</v>
      </c>
      <c r="D1031" t="str">
        <v>f72d44e6</v>
      </c>
      <c r="E1031">
        <v>1</v>
      </c>
      <c r="F1031">
        <v>87</v>
      </c>
      <c r="H1031">
        <v>10295</v>
      </c>
      <c r="I1031" t="str">
        <v>Andhra Pradesh</v>
      </c>
      <c r="J1031" s="14">
        <v>44866</v>
      </c>
      <c r="K1031" t="str">
        <v>6cec19a5</v>
      </c>
      <c r="L1031">
        <v>3</v>
      </c>
      <c r="M1031">
        <v>57</v>
      </c>
      <c r="N1031">
        <f t="shared" si="17"/>
        <v>5.2631578947368416</v>
      </c>
    </row>
    <row r="1032" spans="1:14" x14ac:dyDescent="0.3">
      <c r="A1032">
        <v>10096</v>
      </c>
      <c r="B1032" t="str">
        <f>_xlfn.XLOOKUP(A1032, Bookings!A:A, Bookings!B:B, "NONE")</f>
        <v>Karnataka</v>
      </c>
      <c r="C1032" s="14">
        <v>45200</v>
      </c>
      <c r="D1032" t="str">
        <v>53dcee70</v>
      </c>
      <c r="E1032">
        <v>0</v>
      </c>
      <c r="F1032">
        <v>17</v>
      </c>
      <c r="H1032">
        <v>10296</v>
      </c>
      <c r="I1032" t="str">
        <v>Karnataka</v>
      </c>
      <c r="J1032" s="14">
        <v>44774</v>
      </c>
      <c r="K1032" t="str">
        <v>5b93d799</v>
      </c>
      <c r="L1032">
        <v>1</v>
      </c>
      <c r="M1032">
        <v>11</v>
      </c>
      <c r="N1032">
        <f t="shared" si="17"/>
        <v>9.0909090909090917</v>
      </c>
    </row>
    <row r="1033" spans="1:14" x14ac:dyDescent="0.3">
      <c r="A1033">
        <v>10096</v>
      </c>
      <c r="B1033" t="str">
        <f>_xlfn.XLOOKUP(A1033, Bookings!A:A, Bookings!B:B, "NONE")</f>
        <v>Karnataka</v>
      </c>
      <c r="C1033" s="14">
        <v>45017</v>
      </c>
      <c r="D1033" t="str">
        <v>e0abb092</v>
      </c>
      <c r="E1033">
        <v>0</v>
      </c>
      <c r="F1033">
        <v>54</v>
      </c>
      <c r="H1033">
        <v>10296</v>
      </c>
      <c r="I1033" t="str">
        <v>Karnataka</v>
      </c>
      <c r="J1033" s="14">
        <v>44805</v>
      </c>
      <c r="K1033" t="str">
        <v>6fc6d737</v>
      </c>
      <c r="L1033">
        <v>0</v>
      </c>
      <c r="M1033">
        <v>64</v>
      </c>
      <c r="N1033">
        <f t="shared" si="17"/>
        <v>0</v>
      </c>
    </row>
    <row r="1034" spans="1:14" x14ac:dyDescent="0.3">
      <c r="A1034">
        <v>10096</v>
      </c>
      <c r="B1034" t="str">
        <f>_xlfn.XLOOKUP(A1034, Bookings!A:A, Bookings!B:B, "NONE")</f>
        <v>Karnataka</v>
      </c>
      <c r="C1034" s="14">
        <v>44927</v>
      </c>
      <c r="D1034" t="str">
        <v>2888a95e</v>
      </c>
      <c r="E1034">
        <v>0</v>
      </c>
      <c r="F1034">
        <v>34</v>
      </c>
      <c r="H1034">
        <v>10296</v>
      </c>
      <c r="I1034" t="str">
        <v>Karnataka</v>
      </c>
      <c r="J1034" s="14">
        <v>44621</v>
      </c>
      <c r="K1034" t="str">
        <v>ed012678</v>
      </c>
      <c r="L1034">
        <v>2</v>
      </c>
      <c r="M1034">
        <v>22</v>
      </c>
      <c r="N1034">
        <f t="shared" si="17"/>
        <v>9.0909090909090917</v>
      </c>
    </row>
    <row r="1035" spans="1:14" x14ac:dyDescent="0.3">
      <c r="A1035">
        <v>10096</v>
      </c>
      <c r="B1035" t="str">
        <f>_xlfn.XLOOKUP(A1035, Bookings!A:A, Bookings!B:B, "NONE")</f>
        <v>Karnataka</v>
      </c>
      <c r="C1035" s="14">
        <v>45474</v>
      </c>
      <c r="D1035" t="str">
        <v>07976026</v>
      </c>
      <c r="E1035">
        <v>5</v>
      </c>
      <c r="F1035">
        <v>84</v>
      </c>
      <c r="H1035">
        <v>10296</v>
      </c>
      <c r="I1035" t="str">
        <v>Karnataka</v>
      </c>
      <c r="J1035" s="14">
        <v>44805</v>
      </c>
      <c r="K1035" t="str">
        <v>39c8c16a</v>
      </c>
      <c r="L1035">
        <v>2</v>
      </c>
      <c r="M1035">
        <v>36</v>
      </c>
      <c r="N1035">
        <f t="shared" si="17"/>
        <v>5.5555555555555554</v>
      </c>
    </row>
    <row r="1036" spans="1:14" x14ac:dyDescent="0.3">
      <c r="A1036">
        <v>10097</v>
      </c>
      <c r="B1036" t="str">
        <f>_xlfn.XLOOKUP(A1036, Bookings!A:A, Bookings!B:B, "NONE")</f>
        <v>Andhra Pradesh</v>
      </c>
      <c r="C1036" s="14">
        <v>45444</v>
      </c>
      <c r="D1036" t="str">
        <v>8ab4abc6</v>
      </c>
      <c r="E1036">
        <v>1</v>
      </c>
      <c r="F1036">
        <v>58</v>
      </c>
      <c r="H1036">
        <v>10297</v>
      </c>
      <c r="I1036" t="str">
        <v>Tamil Nadu</v>
      </c>
      <c r="J1036" s="14">
        <v>44652</v>
      </c>
      <c r="K1036" t="str">
        <v>10101146</v>
      </c>
      <c r="L1036">
        <v>2</v>
      </c>
      <c r="M1036">
        <v>21</v>
      </c>
      <c r="N1036">
        <f t="shared" si="17"/>
        <v>9.5238095238095237</v>
      </c>
    </row>
    <row r="1037" spans="1:14" x14ac:dyDescent="0.3">
      <c r="A1037">
        <v>10097</v>
      </c>
      <c r="B1037" t="str">
        <f>_xlfn.XLOOKUP(A1037, Bookings!A:A, Bookings!B:B, "NONE")</f>
        <v>Andhra Pradesh</v>
      </c>
      <c r="C1037" s="14">
        <v>44958</v>
      </c>
      <c r="D1037" t="str">
        <v>577b4107</v>
      </c>
      <c r="E1037">
        <v>0</v>
      </c>
      <c r="F1037">
        <v>11</v>
      </c>
      <c r="H1037">
        <v>10297</v>
      </c>
      <c r="I1037" t="str">
        <v>Tamil Nadu</v>
      </c>
      <c r="J1037" s="14">
        <v>44896</v>
      </c>
      <c r="K1037" t="str">
        <v>4130ea10</v>
      </c>
      <c r="L1037">
        <v>0</v>
      </c>
      <c r="M1037">
        <v>58</v>
      </c>
      <c r="N1037">
        <f t="shared" si="17"/>
        <v>0</v>
      </c>
    </row>
    <row r="1038" spans="1:14" x14ac:dyDescent="0.3">
      <c r="A1038">
        <v>10097</v>
      </c>
      <c r="B1038" t="str">
        <f>_xlfn.XLOOKUP(A1038, Bookings!A:A, Bookings!B:B, "NONE")</f>
        <v>Andhra Pradesh</v>
      </c>
      <c r="C1038" s="14">
        <v>44682</v>
      </c>
      <c r="D1038" t="str">
        <v>2e190b5a</v>
      </c>
      <c r="E1038">
        <v>0</v>
      </c>
      <c r="F1038">
        <v>47</v>
      </c>
      <c r="H1038">
        <v>10297</v>
      </c>
      <c r="I1038" t="str">
        <v>Tamil Nadu</v>
      </c>
      <c r="J1038" s="14">
        <v>44805</v>
      </c>
      <c r="K1038" t="str">
        <v>9544ce3b</v>
      </c>
      <c r="L1038">
        <v>1</v>
      </c>
      <c r="M1038">
        <v>33</v>
      </c>
      <c r="N1038">
        <f t="shared" si="17"/>
        <v>3.0303030303030303</v>
      </c>
    </row>
    <row r="1039" spans="1:14" x14ac:dyDescent="0.3">
      <c r="A1039">
        <v>10097</v>
      </c>
      <c r="B1039" t="str">
        <f>_xlfn.XLOOKUP(A1039, Bookings!A:A, Bookings!B:B, "NONE")</f>
        <v>Andhra Pradesh</v>
      </c>
      <c r="C1039" s="14">
        <v>45413</v>
      </c>
      <c r="D1039" t="str">
        <v>c1fb785c</v>
      </c>
      <c r="E1039">
        <v>2</v>
      </c>
      <c r="F1039">
        <v>13</v>
      </c>
      <c r="H1039">
        <v>10297</v>
      </c>
      <c r="I1039" t="str">
        <v>Tamil Nadu</v>
      </c>
      <c r="J1039" s="14">
        <v>44896</v>
      </c>
      <c r="K1039" t="str">
        <v>40fb817f</v>
      </c>
      <c r="L1039">
        <v>1</v>
      </c>
      <c r="M1039">
        <v>42</v>
      </c>
      <c r="N1039">
        <f t="shared" si="17"/>
        <v>2.3809523809523809</v>
      </c>
    </row>
    <row r="1040" spans="1:14" x14ac:dyDescent="0.3">
      <c r="A1040">
        <v>10097</v>
      </c>
      <c r="B1040" t="str">
        <f>_xlfn.XLOOKUP(A1040, Bookings!A:A, Bookings!B:B, "NONE")</f>
        <v>Andhra Pradesh</v>
      </c>
      <c r="C1040" s="14">
        <v>44927</v>
      </c>
      <c r="D1040" t="str">
        <v>6cec19a5</v>
      </c>
      <c r="E1040">
        <v>1</v>
      </c>
      <c r="F1040">
        <v>43</v>
      </c>
      <c r="H1040">
        <v>10297</v>
      </c>
      <c r="I1040" t="str">
        <v>Tamil Nadu</v>
      </c>
      <c r="J1040" s="14">
        <v>44682</v>
      </c>
      <c r="K1040" t="str">
        <v>c9f9dfdb</v>
      </c>
      <c r="L1040">
        <v>0</v>
      </c>
      <c r="M1040">
        <v>89</v>
      </c>
      <c r="N1040">
        <f t="shared" si="17"/>
        <v>0</v>
      </c>
    </row>
    <row r="1041" spans="1:14" x14ac:dyDescent="0.3">
      <c r="A1041">
        <v>10097</v>
      </c>
      <c r="B1041" t="str">
        <f>_xlfn.XLOOKUP(A1041, Bookings!A:A, Bookings!B:B, "NONE")</f>
        <v>Andhra Pradesh</v>
      </c>
      <c r="C1041" s="14">
        <v>44896</v>
      </c>
      <c r="D1041" t="str">
        <v>982b8061</v>
      </c>
      <c r="E1041">
        <v>1</v>
      </c>
      <c r="F1041">
        <v>35</v>
      </c>
      <c r="H1041">
        <v>10299</v>
      </c>
      <c r="I1041" t="str">
        <v>Andhra Pradesh</v>
      </c>
      <c r="J1041" s="14">
        <v>44562</v>
      </c>
      <c r="K1041" t="str">
        <v>cc9d9893</v>
      </c>
      <c r="L1041">
        <v>0</v>
      </c>
      <c r="M1041">
        <v>34</v>
      </c>
      <c r="N1041">
        <f t="shared" si="17"/>
        <v>0</v>
      </c>
    </row>
    <row r="1042" spans="1:14" x14ac:dyDescent="0.3">
      <c r="A1042">
        <v>10097</v>
      </c>
      <c r="B1042" t="str">
        <f>_xlfn.XLOOKUP(A1042, Bookings!A:A, Bookings!B:B, "NONE")</f>
        <v>Andhra Pradesh</v>
      </c>
      <c r="C1042" s="14">
        <v>44593</v>
      </c>
      <c r="D1042" t="str">
        <v>b142e834</v>
      </c>
      <c r="E1042">
        <v>0</v>
      </c>
      <c r="F1042">
        <v>96</v>
      </c>
      <c r="H1042">
        <v>10299</v>
      </c>
      <c r="I1042" t="str">
        <v>Andhra Pradesh</v>
      </c>
      <c r="J1042" s="14">
        <v>44805</v>
      </c>
      <c r="K1042" t="str">
        <v>f83fb848</v>
      </c>
      <c r="L1042">
        <v>1</v>
      </c>
      <c r="M1042">
        <v>43</v>
      </c>
      <c r="N1042">
        <f t="shared" si="17"/>
        <v>2.3255813953488373</v>
      </c>
    </row>
    <row r="1043" spans="1:14" x14ac:dyDescent="0.3">
      <c r="A1043">
        <v>10097</v>
      </c>
      <c r="B1043" t="str">
        <f>_xlfn.XLOOKUP(A1043, Bookings!A:A, Bookings!B:B, "NONE")</f>
        <v>Andhra Pradesh</v>
      </c>
      <c r="C1043" s="14">
        <v>44805</v>
      </c>
      <c r="D1043" t="str">
        <v>e24dee1d</v>
      </c>
      <c r="E1043">
        <v>1</v>
      </c>
      <c r="F1043">
        <v>49</v>
      </c>
      <c r="H1043">
        <v>10299</v>
      </c>
      <c r="I1043" t="str">
        <v>Andhra Pradesh</v>
      </c>
      <c r="J1043" s="14">
        <v>44682</v>
      </c>
      <c r="K1043" t="str">
        <v>10101146</v>
      </c>
      <c r="L1043">
        <v>0</v>
      </c>
      <c r="M1043">
        <v>93</v>
      </c>
      <c r="N1043">
        <f t="shared" si="17"/>
        <v>0</v>
      </c>
    </row>
    <row r="1044" spans="1:14" x14ac:dyDescent="0.3">
      <c r="A1044">
        <v>10097</v>
      </c>
      <c r="B1044" t="str">
        <f>_xlfn.XLOOKUP(A1044, Bookings!A:A, Bookings!B:B, "NONE")</f>
        <v>Andhra Pradesh</v>
      </c>
      <c r="C1044" s="14">
        <v>45444</v>
      </c>
      <c r="D1044" t="str">
        <v>921da29a</v>
      </c>
      <c r="E1044">
        <v>2</v>
      </c>
      <c r="F1044">
        <v>31</v>
      </c>
    </row>
    <row r="1045" spans="1:14" x14ac:dyDescent="0.3">
      <c r="A1045">
        <v>10097</v>
      </c>
      <c r="B1045" t="str">
        <f>_xlfn.XLOOKUP(A1045, Bookings!A:A, Bookings!B:B, "NONE")</f>
        <v>Andhra Pradesh</v>
      </c>
      <c r="C1045" s="14">
        <v>45566</v>
      </c>
      <c r="D1045" t="str">
        <v>ed012678</v>
      </c>
      <c r="E1045">
        <v>0</v>
      </c>
      <c r="F1045">
        <v>26</v>
      </c>
    </row>
    <row r="1046" spans="1:14" x14ac:dyDescent="0.3">
      <c r="A1046">
        <v>10097</v>
      </c>
      <c r="B1046" t="str">
        <f>_xlfn.XLOOKUP(A1046, Bookings!A:A, Bookings!B:B, "NONE")</f>
        <v>Andhra Pradesh</v>
      </c>
      <c r="C1046" s="14">
        <v>44927</v>
      </c>
      <c r="D1046" t="str">
        <v>c741736d</v>
      </c>
      <c r="E1046">
        <v>3</v>
      </c>
      <c r="F1046">
        <v>50</v>
      </c>
    </row>
    <row r="1047" spans="1:14" x14ac:dyDescent="0.3">
      <c r="A1047">
        <v>10097</v>
      </c>
      <c r="B1047" t="str">
        <f>_xlfn.XLOOKUP(A1047, Bookings!A:A, Bookings!B:B, "NONE")</f>
        <v>Andhra Pradesh</v>
      </c>
      <c r="C1047" s="14">
        <v>45383</v>
      </c>
      <c r="D1047" t="str">
        <v>b06fbc58</v>
      </c>
      <c r="E1047">
        <v>0</v>
      </c>
      <c r="F1047">
        <v>29</v>
      </c>
    </row>
    <row r="1048" spans="1:14" x14ac:dyDescent="0.3">
      <c r="A1048">
        <v>10097</v>
      </c>
      <c r="B1048" t="str">
        <f>_xlfn.XLOOKUP(A1048, Bookings!A:A, Bookings!B:B, "NONE")</f>
        <v>Andhra Pradesh</v>
      </c>
      <c r="C1048" s="14">
        <v>45170</v>
      </c>
      <c r="D1048" t="str">
        <v>b9f74c1c</v>
      </c>
      <c r="E1048">
        <v>1</v>
      </c>
      <c r="F1048">
        <v>75</v>
      </c>
    </row>
    <row r="1049" spans="1:14" x14ac:dyDescent="0.3">
      <c r="A1049">
        <v>10097</v>
      </c>
      <c r="B1049" t="str">
        <f>_xlfn.XLOOKUP(A1049, Bookings!A:A, Bookings!B:B, "NONE")</f>
        <v>Andhra Pradesh</v>
      </c>
      <c r="C1049" s="14">
        <v>45505</v>
      </c>
      <c r="D1049" t="str">
        <v>ef45c45f</v>
      </c>
      <c r="E1049">
        <v>1</v>
      </c>
      <c r="F1049">
        <v>31</v>
      </c>
    </row>
    <row r="1050" spans="1:14" x14ac:dyDescent="0.3">
      <c r="A1050">
        <v>10098</v>
      </c>
      <c r="B1050" t="str">
        <f>_xlfn.XLOOKUP(A1050, Bookings!A:A, Bookings!B:B, "NONE")</f>
        <v>Karnataka</v>
      </c>
      <c r="C1050" s="14">
        <v>45474</v>
      </c>
      <c r="D1050" t="str">
        <v>618d5c47</v>
      </c>
      <c r="E1050">
        <v>2</v>
      </c>
      <c r="F1050">
        <v>61</v>
      </c>
    </row>
    <row r="1051" spans="1:14" x14ac:dyDescent="0.3">
      <c r="A1051">
        <v>10098</v>
      </c>
      <c r="B1051" t="str">
        <f>_xlfn.XLOOKUP(A1051, Bookings!A:A, Bookings!B:B, "NONE")</f>
        <v>Karnataka</v>
      </c>
      <c r="C1051" s="14">
        <v>44621</v>
      </c>
      <c r="D1051" t="str">
        <v>92becfc7</v>
      </c>
      <c r="E1051">
        <v>0</v>
      </c>
      <c r="F1051">
        <v>40</v>
      </c>
    </row>
    <row r="1052" spans="1:14" x14ac:dyDescent="0.3">
      <c r="A1052">
        <v>10098</v>
      </c>
      <c r="B1052" t="str">
        <f>_xlfn.XLOOKUP(A1052, Bookings!A:A, Bookings!B:B, "NONE")</f>
        <v>Karnataka</v>
      </c>
      <c r="C1052" s="14">
        <v>45323</v>
      </c>
      <c r="D1052" t="str">
        <v>fe99e0ba</v>
      </c>
      <c r="E1052">
        <v>3</v>
      </c>
      <c r="F1052">
        <v>83</v>
      </c>
    </row>
    <row r="1053" spans="1:14" x14ac:dyDescent="0.3">
      <c r="A1053">
        <v>10098</v>
      </c>
      <c r="B1053" t="str">
        <f>_xlfn.XLOOKUP(A1053, Bookings!A:A, Bookings!B:B, "NONE")</f>
        <v>Karnataka</v>
      </c>
      <c r="C1053" s="14">
        <v>44866</v>
      </c>
      <c r="D1053" t="str">
        <v>10101146</v>
      </c>
      <c r="E1053">
        <v>0</v>
      </c>
      <c r="F1053">
        <v>20</v>
      </c>
    </row>
    <row r="1054" spans="1:14" x14ac:dyDescent="0.3">
      <c r="A1054">
        <v>10098</v>
      </c>
      <c r="B1054" t="str">
        <f>_xlfn.XLOOKUP(A1054, Bookings!A:A, Bookings!B:B, "NONE")</f>
        <v>Karnataka</v>
      </c>
      <c r="C1054" s="14">
        <v>45108</v>
      </c>
      <c r="D1054" t="str">
        <v>e9c2f251</v>
      </c>
      <c r="E1054">
        <v>2</v>
      </c>
      <c r="F1054">
        <v>84</v>
      </c>
    </row>
    <row r="1055" spans="1:14" x14ac:dyDescent="0.3">
      <c r="A1055">
        <v>10098</v>
      </c>
      <c r="B1055" t="str">
        <f>_xlfn.XLOOKUP(A1055, Bookings!A:A, Bookings!B:B, "NONE")</f>
        <v>Karnataka</v>
      </c>
      <c r="C1055" s="14">
        <v>44621</v>
      </c>
      <c r="D1055" t="str">
        <v>921da29a</v>
      </c>
      <c r="E1055">
        <v>4</v>
      </c>
      <c r="F1055">
        <v>64</v>
      </c>
    </row>
    <row r="1056" spans="1:14" x14ac:dyDescent="0.3">
      <c r="A1056">
        <v>10098</v>
      </c>
      <c r="B1056" t="str">
        <f>_xlfn.XLOOKUP(A1056, Bookings!A:A, Bookings!B:B, "NONE")</f>
        <v>Karnataka</v>
      </c>
      <c r="C1056" s="14">
        <v>45413</v>
      </c>
      <c r="D1056" t="str">
        <v>74c9ff93</v>
      </c>
      <c r="E1056">
        <v>3</v>
      </c>
      <c r="F1056">
        <v>73</v>
      </c>
    </row>
    <row r="1057" spans="1:6" x14ac:dyDescent="0.3">
      <c r="A1057">
        <v>10098</v>
      </c>
      <c r="B1057" t="str">
        <f>_xlfn.XLOOKUP(A1057, Bookings!A:A, Bookings!B:B, "NONE")</f>
        <v>Karnataka</v>
      </c>
      <c r="C1057" s="14">
        <v>45170</v>
      </c>
      <c r="D1057" t="str">
        <v>0be1e40e</v>
      </c>
      <c r="E1057">
        <v>0</v>
      </c>
      <c r="F1057">
        <v>66</v>
      </c>
    </row>
    <row r="1058" spans="1:6" x14ac:dyDescent="0.3">
      <c r="A1058">
        <v>10098</v>
      </c>
      <c r="B1058" t="str">
        <f>_xlfn.XLOOKUP(A1058, Bookings!A:A, Bookings!B:B, "NONE")</f>
        <v>Karnataka</v>
      </c>
      <c r="C1058" s="14">
        <v>44986</v>
      </c>
      <c r="D1058" t="str">
        <v>34ac25b9</v>
      </c>
      <c r="E1058">
        <v>1</v>
      </c>
      <c r="F1058">
        <v>47</v>
      </c>
    </row>
    <row r="1059" spans="1:6" x14ac:dyDescent="0.3">
      <c r="A1059">
        <v>10098</v>
      </c>
      <c r="B1059" t="str">
        <f>_xlfn.XLOOKUP(A1059, Bookings!A:A, Bookings!B:B, "NONE")</f>
        <v>Karnataka</v>
      </c>
      <c r="C1059" s="14">
        <v>45536</v>
      </c>
      <c r="D1059" t="str">
        <v>6148f50b</v>
      </c>
      <c r="E1059">
        <v>5</v>
      </c>
      <c r="F1059">
        <v>45</v>
      </c>
    </row>
    <row r="1060" spans="1:6" x14ac:dyDescent="0.3">
      <c r="A1060">
        <v>10098</v>
      </c>
      <c r="B1060" t="str">
        <f>_xlfn.XLOOKUP(A1060, Bookings!A:A, Bookings!B:B, "NONE")</f>
        <v>Karnataka</v>
      </c>
      <c r="C1060" s="14">
        <v>44986</v>
      </c>
      <c r="D1060" t="str">
        <v>f72d44e6</v>
      </c>
      <c r="E1060">
        <v>0</v>
      </c>
      <c r="F1060">
        <v>14</v>
      </c>
    </row>
    <row r="1061" spans="1:6" x14ac:dyDescent="0.3">
      <c r="A1061">
        <v>10098</v>
      </c>
      <c r="B1061" t="str">
        <f>_xlfn.XLOOKUP(A1061, Bookings!A:A, Bookings!B:B, "NONE")</f>
        <v>Karnataka</v>
      </c>
      <c r="C1061" s="14">
        <v>45597</v>
      </c>
      <c r="D1061" t="str">
        <v>420e1019</v>
      </c>
      <c r="E1061">
        <v>1</v>
      </c>
      <c r="F1061">
        <v>42</v>
      </c>
    </row>
    <row r="1062" spans="1:6" x14ac:dyDescent="0.3">
      <c r="A1062">
        <v>10098</v>
      </c>
      <c r="B1062" t="str">
        <f>_xlfn.XLOOKUP(A1062, Bookings!A:A, Bookings!B:B, "NONE")</f>
        <v>Karnataka</v>
      </c>
      <c r="C1062" s="14">
        <v>45139</v>
      </c>
      <c r="D1062" t="str">
        <v>b9f74c1c</v>
      </c>
      <c r="E1062">
        <v>2</v>
      </c>
      <c r="F1062">
        <v>27</v>
      </c>
    </row>
    <row r="1063" spans="1:6" x14ac:dyDescent="0.3">
      <c r="A1063">
        <v>10099</v>
      </c>
      <c r="B1063" t="str">
        <f>_xlfn.XLOOKUP(A1063, Bookings!A:A, Bookings!B:B, "NONE")</f>
        <v>Kerala</v>
      </c>
      <c r="C1063" s="14">
        <v>44835</v>
      </c>
      <c r="D1063" t="str">
        <v>af4e0c6c</v>
      </c>
      <c r="E1063">
        <v>0</v>
      </c>
      <c r="F1063">
        <v>70</v>
      </c>
    </row>
    <row r="1064" spans="1:6" x14ac:dyDescent="0.3">
      <c r="A1064">
        <v>10099</v>
      </c>
      <c r="B1064" t="str">
        <f>_xlfn.XLOOKUP(A1064, Bookings!A:A, Bookings!B:B, "NONE")</f>
        <v>Kerala</v>
      </c>
      <c r="C1064" s="14">
        <v>44986</v>
      </c>
      <c r="D1064" t="str">
        <v>f1c74cb8</v>
      </c>
      <c r="E1064">
        <v>4</v>
      </c>
      <c r="F1064">
        <v>69</v>
      </c>
    </row>
    <row r="1065" spans="1:6" x14ac:dyDescent="0.3">
      <c r="A1065">
        <v>10099</v>
      </c>
      <c r="B1065" t="str">
        <f>_xlfn.XLOOKUP(A1065, Bookings!A:A, Bookings!B:B, "NONE")</f>
        <v>Kerala</v>
      </c>
      <c r="C1065" s="14">
        <v>45200</v>
      </c>
      <c r="D1065" t="str">
        <v>566c44a8</v>
      </c>
      <c r="E1065">
        <v>1</v>
      </c>
      <c r="F1065">
        <v>99</v>
      </c>
    </row>
    <row r="1066" spans="1:6" x14ac:dyDescent="0.3">
      <c r="A1066">
        <v>10099</v>
      </c>
      <c r="B1066" t="str">
        <f>_xlfn.XLOOKUP(A1066, Bookings!A:A, Bookings!B:B, "NONE")</f>
        <v>Kerala</v>
      </c>
      <c r="C1066" s="14">
        <v>45352</v>
      </c>
      <c r="D1066" t="str">
        <v>2e190b5a</v>
      </c>
      <c r="E1066">
        <v>3</v>
      </c>
      <c r="F1066">
        <v>57</v>
      </c>
    </row>
    <row r="1067" spans="1:6" x14ac:dyDescent="0.3">
      <c r="A1067">
        <v>10099</v>
      </c>
      <c r="B1067" t="str">
        <f>_xlfn.XLOOKUP(A1067, Bookings!A:A, Bookings!B:B, "NONE")</f>
        <v>Kerala</v>
      </c>
      <c r="C1067" s="14">
        <v>44805</v>
      </c>
      <c r="D1067" t="str">
        <v>fa1a76a3</v>
      </c>
      <c r="E1067">
        <v>0</v>
      </c>
      <c r="F1067">
        <v>94</v>
      </c>
    </row>
    <row r="1068" spans="1:6" x14ac:dyDescent="0.3">
      <c r="A1068">
        <v>10099</v>
      </c>
      <c r="B1068" t="str">
        <f>_xlfn.XLOOKUP(A1068, Bookings!A:A, Bookings!B:B, "NONE")</f>
        <v>Kerala</v>
      </c>
      <c r="C1068" s="14">
        <v>45231</v>
      </c>
      <c r="D1068" t="str">
        <v>fcc640cb</v>
      </c>
      <c r="E1068">
        <v>1</v>
      </c>
      <c r="F1068">
        <v>97</v>
      </c>
    </row>
    <row r="1069" spans="1:6" x14ac:dyDescent="0.3">
      <c r="A1069">
        <v>10099</v>
      </c>
      <c r="B1069" t="str">
        <f>_xlfn.XLOOKUP(A1069, Bookings!A:A, Bookings!B:B, "NONE")</f>
        <v>Kerala</v>
      </c>
      <c r="C1069" s="14">
        <v>45323</v>
      </c>
      <c r="D1069" t="str">
        <v>4130ea10</v>
      </c>
      <c r="E1069">
        <v>2</v>
      </c>
      <c r="F1069">
        <v>12</v>
      </c>
    </row>
    <row r="1070" spans="1:6" x14ac:dyDescent="0.3">
      <c r="A1070">
        <v>10099</v>
      </c>
      <c r="B1070" t="str">
        <f>_xlfn.XLOOKUP(A1070, Bookings!A:A, Bookings!B:B, "NONE")</f>
        <v>Kerala</v>
      </c>
      <c r="C1070" s="14">
        <v>44621</v>
      </c>
      <c r="D1070" t="str">
        <v>3abe3a47</v>
      </c>
      <c r="E1070">
        <v>1</v>
      </c>
      <c r="F1070">
        <v>58</v>
      </c>
    </row>
    <row r="1071" spans="1:6" x14ac:dyDescent="0.3">
      <c r="A1071">
        <v>10099</v>
      </c>
      <c r="B1071" t="str">
        <f>_xlfn.XLOOKUP(A1071, Bookings!A:A, Bookings!B:B, "NONE")</f>
        <v>Kerala</v>
      </c>
      <c r="C1071" s="14">
        <v>44958</v>
      </c>
      <c r="D1071" t="str">
        <v>92becfc7</v>
      </c>
      <c r="E1071">
        <v>1</v>
      </c>
      <c r="F1071">
        <v>70</v>
      </c>
    </row>
    <row r="1072" spans="1:6" x14ac:dyDescent="0.3">
      <c r="A1072">
        <v>10099</v>
      </c>
      <c r="B1072" t="str">
        <f>_xlfn.XLOOKUP(A1072, Bookings!A:A, Bookings!B:B, "NONE")</f>
        <v>Kerala</v>
      </c>
      <c r="C1072" s="14">
        <v>44743</v>
      </c>
      <c r="D1072" t="str">
        <v>cc9d9893</v>
      </c>
      <c r="E1072">
        <v>3</v>
      </c>
      <c r="F1072">
        <v>21</v>
      </c>
    </row>
    <row r="1073" spans="1:6" x14ac:dyDescent="0.3">
      <c r="A1073">
        <v>10099</v>
      </c>
      <c r="B1073" t="str">
        <f>_xlfn.XLOOKUP(A1073, Bookings!A:A, Bookings!B:B, "NONE")</f>
        <v>Kerala</v>
      </c>
      <c r="C1073" s="14">
        <v>44866</v>
      </c>
      <c r="D1073" t="str">
        <v>e2949854</v>
      </c>
      <c r="E1073">
        <v>1</v>
      </c>
      <c r="F1073">
        <v>98</v>
      </c>
    </row>
    <row r="1074" spans="1:6" x14ac:dyDescent="0.3">
      <c r="A1074">
        <v>10099</v>
      </c>
      <c r="B1074" t="str">
        <f>_xlfn.XLOOKUP(A1074, Bookings!A:A, Bookings!B:B, "NONE")</f>
        <v>Kerala</v>
      </c>
      <c r="C1074" s="14">
        <v>45505</v>
      </c>
      <c r="D1074" t="str">
        <v>10101146</v>
      </c>
      <c r="E1074">
        <v>0</v>
      </c>
      <c r="F1074">
        <v>59</v>
      </c>
    </row>
    <row r="1075" spans="1:6" x14ac:dyDescent="0.3">
      <c r="A1075">
        <v>10099</v>
      </c>
      <c r="B1075" t="str">
        <f>_xlfn.XLOOKUP(A1075, Bookings!A:A, Bookings!B:B, "NONE")</f>
        <v>Kerala</v>
      </c>
      <c r="C1075" s="14">
        <v>45108</v>
      </c>
      <c r="D1075" t="str">
        <v>7e543bc4</v>
      </c>
      <c r="E1075">
        <v>1</v>
      </c>
      <c r="F1075">
        <v>68</v>
      </c>
    </row>
    <row r="1076" spans="1:6" x14ac:dyDescent="0.3">
      <c r="A1076">
        <v>10100</v>
      </c>
      <c r="B1076" t="str">
        <f>_xlfn.XLOOKUP(A1076, Bookings!A:A, Bookings!B:B, "NONE")</f>
        <v>Tamil Nadu</v>
      </c>
      <c r="C1076" s="14">
        <v>45352</v>
      </c>
      <c r="D1076" t="str">
        <v>e9c2f251</v>
      </c>
      <c r="E1076">
        <v>0</v>
      </c>
      <c r="F1076">
        <v>78</v>
      </c>
    </row>
    <row r="1077" spans="1:6" x14ac:dyDescent="0.3">
      <c r="A1077">
        <v>10100</v>
      </c>
      <c r="B1077" t="str">
        <f>_xlfn.XLOOKUP(A1077, Bookings!A:A, Bookings!B:B, "NONE")</f>
        <v>Tamil Nadu</v>
      </c>
      <c r="C1077" s="14">
        <v>45352</v>
      </c>
      <c r="D1077" t="str">
        <v>74c9ff93</v>
      </c>
      <c r="E1077">
        <v>1</v>
      </c>
      <c r="F1077">
        <v>26</v>
      </c>
    </row>
    <row r="1078" spans="1:6" x14ac:dyDescent="0.3">
      <c r="A1078">
        <v>10100</v>
      </c>
      <c r="B1078" t="str">
        <f>_xlfn.XLOOKUP(A1078, Bookings!A:A, Bookings!B:B, "NONE")</f>
        <v>Tamil Nadu</v>
      </c>
      <c r="C1078" s="14">
        <v>44958</v>
      </c>
      <c r="D1078" t="str">
        <v>f1c74cb8</v>
      </c>
      <c r="E1078">
        <v>3</v>
      </c>
      <c r="F1078">
        <v>87</v>
      </c>
    </row>
    <row r="1079" spans="1:6" x14ac:dyDescent="0.3">
      <c r="A1079">
        <v>10100</v>
      </c>
      <c r="B1079" t="str">
        <f>_xlfn.XLOOKUP(A1079, Bookings!A:A, Bookings!B:B, "NONE")</f>
        <v>Tamil Nadu</v>
      </c>
      <c r="C1079" s="14">
        <v>45139</v>
      </c>
      <c r="D1079" t="str">
        <v>607da286</v>
      </c>
      <c r="E1079">
        <v>5</v>
      </c>
      <c r="F1079">
        <v>68</v>
      </c>
    </row>
    <row r="1080" spans="1:6" x14ac:dyDescent="0.3">
      <c r="A1080">
        <v>10100</v>
      </c>
      <c r="B1080" t="str">
        <f>_xlfn.XLOOKUP(A1080, Bookings!A:A, Bookings!B:B, "NONE")</f>
        <v>Tamil Nadu</v>
      </c>
      <c r="C1080" s="14">
        <v>45078</v>
      </c>
      <c r="D1080" t="str">
        <v>6148f50b</v>
      </c>
      <c r="E1080">
        <v>0</v>
      </c>
      <c r="F1080">
        <v>18</v>
      </c>
    </row>
    <row r="1081" spans="1:6" x14ac:dyDescent="0.3">
      <c r="A1081">
        <v>10101</v>
      </c>
      <c r="B1081" t="str">
        <f>_xlfn.XLOOKUP(A1081, Bookings!A:A, Bookings!B:B, "NONE")</f>
        <v>Karnataka</v>
      </c>
      <c r="C1081" s="14">
        <v>44713</v>
      </c>
      <c r="D1081" t="str">
        <v>c5000cc1</v>
      </c>
      <c r="E1081">
        <v>2</v>
      </c>
      <c r="F1081">
        <v>48</v>
      </c>
    </row>
    <row r="1082" spans="1:6" x14ac:dyDescent="0.3">
      <c r="A1082">
        <v>10101</v>
      </c>
      <c r="B1082" t="str">
        <f>_xlfn.XLOOKUP(A1082, Bookings!A:A, Bookings!B:B, "NONE")</f>
        <v>Karnataka</v>
      </c>
      <c r="C1082" s="14">
        <v>45323</v>
      </c>
      <c r="D1082" t="str">
        <v>9544ce3b</v>
      </c>
      <c r="E1082">
        <v>1</v>
      </c>
      <c r="F1082">
        <v>89</v>
      </c>
    </row>
    <row r="1083" spans="1:6" x14ac:dyDescent="0.3">
      <c r="A1083">
        <v>10101</v>
      </c>
      <c r="B1083" t="str">
        <f>_xlfn.XLOOKUP(A1083, Bookings!A:A, Bookings!B:B, "NONE")</f>
        <v>Karnataka</v>
      </c>
      <c r="C1083" s="14">
        <v>45383</v>
      </c>
      <c r="D1083" t="str">
        <v>420e1019</v>
      </c>
      <c r="E1083">
        <v>1</v>
      </c>
      <c r="F1083">
        <v>60</v>
      </c>
    </row>
    <row r="1084" spans="1:6" x14ac:dyDescent="0.3">
      <c r="A1084">
        <v>10101</v>
      </c>
      <c r="B1084" t="str">
        <f>_xlfn.XLOOKUP(A1084, Bookings!A:A, Bookings!B:B, "NONE")</f>
        <v>Karnataka</v>
      </c>
      <c r="C1084" s="14">
        <v>44621</v>
      </c>
      <c r="D1084" t="str">
        <v>8ab4abc6</v>
      </c>
      <c r="E1084">
        <v>1</v>
      </c>
      <c r="F1084">
        <v>95</v>
      </c>
    </row>
    <row r="1085" spans="1:6" x14ac:dyDescent="0.3">
      <c r="A1085">
        <v>10101</v>
      </c>
      <c r="B1085" t="str">
        <f>_xlfn.XLOOKUP(A1085, Bookings!A:A, Bookings!B:B, "NONE")</f>
        <v>Karnataka</v>
      </c>
      <c r="C1085" s="14">
        <v>44682</v>
      </c>
      <c r="D1085" t="str">
        <v>872a4423</v>
      </c>
      <c r="E1085">
        <v>3</v>
      </c>
      <c r="F1085">
        <v>57</v>
      </c>
    </row>
    <row r="1086" spans="1:6" x14ac:dyDescent="0.3">
      <c r="A1086">
        <v>10101</v>
      </c>
      <c r="B1086" t="str">
        <f>_xlfn.XLOOKUP(A1086, Bookings!A:A, Bookings!B:B, "NONE")</f>
        <v>Karnataka</v>
      </c>
      <c r="C1086" s="14">
        <v>44682</v>
      </c>
      <c r="D1086" t="str">
        <v>9452bf77</v>
      </c>
      <c r="E1086">
        <v>2</v>
      </c>
      <c r="F1086">
        <v>67</v>
      </c>
    </row>
    <row r="1087" spans="1:6" x14ac:dyDescent="0.3">
      <c r="A1087">
        <v>10101</v>
      </c>
      <c r="B1087" t="str">
        <f>_xlfn.XLOOKUP(A1087, Bookings!A:A, Bookings!B:B, "NONE")</f>
        <v>Karnataka</v>
      </c>
      <c r="C1087" s="14">
        <v>44866</v>
      </c>
      <c r="D1087" t="str">
        <v>b142e834</v>
      </c>
      <c r="E1087">
        <v>2</v>
      </c>
      <c r="F1087">
        <v>69</v>
      </c>
    </row>
    <row r="1088" spans="1:6" x14ac:dyDescent="0.3">
      <c r="A1088">
        <v>10101</v>
      </c>
      <c r="B1088" t="str">
        <f>_xlfn.XLOOKUP(A1088, Bookings!A:A, Bookings!B:B, "NONE")</f>
        <v>Karnataka</v>
      </c>
      <c r="C1088" s="14">
        <v>44593</v>
      </c>
      <c r="D1088" t="str">
        <v>0be1e40e</v>
      </c>
      <c r="E1088">
        <v>3</v>
      </c>
      <c r="F1088">
        <v>61</v>
      </c>
    </row>
    <row r="1089" spans="1:6" x14ac:dyDescent="0.3">
      <c r="A1089">
        <v>10101</v>
      </c>
      <c r="B1089" t="str">
        <f>_xlfn.XLOOKUP(A1089, Bookings!A:A, Bookings!B:B, "NONE")</f>
        <v>Karnataka</v>
      </c>
      <c r="C1089" s="14">
        <v>44927</v>
      </c>
      <c r="D1089" t="str">
        <v>07976026</v>
      </c>
      <c r="E1089">
        <v>0</v>
      </c>
      <c r="F1089">
        <v>24</v>
      </c>
    </row>
    <row r="1090" spans="1:6" x14ac:dyDescent="0.3">
      <c r="A1090">
        <v>10101</v>
      </c>
      <c r="B1090" t="str">
        <f>_xlfn.XLOOKUP(A1090, Bookings!A:A, Bookings!B:B, "NONE")</f>
        <v>Karnataka</v>
      </c>
      <c r="C1090" s="14">
        <v>44805</v>
      </c>
      <c r="D1090" t="str">
        <v>e24dee1d</v>
      </c>
      <c r="E1090">
        <v>3</v>
      </c>
      <c r="F1090">
        <v>18</v>
      </c>
    </row>
    <row r="1091" spans="1:6" x14ac:dyDescent="0.3">
      <c r="A1091">
        <v>10101</v>
      </c>
      <c r="B1091" t="str">
        <f>_xlfn.XLOOKUP(A1091, Bookings!A:A, Bookings!B:B, "NONE")</f>
        <v>Karnataka</v>
      </c>
      <c r="C1091" s="14">
        <v>44713</v>
      </c>
      <c r="D1091" t="str">
        <v>5833d4f3</v>
      </c>
      <c r="E1091">
        <v>2</v>
      </c>
      <c r="F1091">
        <v>27</v>
      </c>
    </row>
    <row r="1092" spans="1:6" x14ac:dyDescent="0.3">
      <c r="A1092">
        <v>10102</v>
      </c>
      <c r="B1092" t="str">
        <f>_xlfn.XLOOKUP(A1092, Bookings!A:A, Bookings!B:B, "NONE")</f>
        <v>Andhra Pradesh</v>
      </c>
      <c r="C1092" s="14">
        <v>44866</v>
      </c>
      <c r="D1092" t="str">
        <v>40e9137d</v>
      </c>
      <c r="E1092">
        <v>1</v>
      </c>
      <c r="F1092">
        <v>66</v>
      </c>
    </row>
    <row r="1093" spans="1:6" x14ac:dyDescent="0.3">
      <c r="A1093">
        <v>10102</v>
      </c>
      <c r="B1093" t="str">
        <f>_xlfn.XLOOKUP(A1093, Bookings!A:A, Bookings!B:B, "NONE")</f>
        <v>Andhra Pradesh</v>
      </c>
      <c r="C1093" s="14">
        <v>45231</v>
      </c>
      <c r="D1093" t="str">
        <v>6cec19a5</v>
      </c>
      <c r="E1093">
        <v>2</v>
      </c>
      <c r="F1093">
        <v>96</v>
      </c>
    </row>
    <row r="1094" spans="1:6" x14ac:dyDescent="0.3">
      <c r="A1094">
        <v>10102</v>
      </c>
      <c r="B1094" t="str">
        <f>_xlfn.XLOOKUP(A1094, Bookings!A:A, Bookings!B:B, "NONE")</f>
        <v>Andhra Pradesh</v>
      </c>
      <c r="C1094" s="14">
        <v>45597</v>
      </c>
      <c r="D1094" t="str">
        <v>607da286</v>
      </c>
      <c r="E1094">
        <v>0</v>
      </c>
      <c r="F1094">
        <v>59</v>
      </c>
    </row>
    <row r="1095" spans="1:6" x14ac:dyDescent="0.3">
      <c r="A1095">
        <v>10102</v>
      </c>
      <c r="B1095" t="str">
        <f>_xlfn.XLOOKUP(A1095, Bookings!A:A, Bookings!B:B, "NONE")</f>
        <v>Andhra Pradesh</v>
      </c>
      <c r="C1095" s="14">
        <v>45139</v>
      </c>
      <c r="D1095" t="str">
        <v>1187d074</v>
      </c>
      <c r="E1095">
        <v>0</v>
      </c>
      <c r="F1095">
        <v>58</v>
      </c>
    </row>
    <row r="1096" spans="1:6" x14ac:dyDescent="0.3">
      <c r="A1096">
        <v>10102</v>
      </c>
      <c r="B1096" t="str">
        <f>_xlfn.XLOOKUP(A1096, Bookings!A:A, Bookings!B:B, "NONE")</f>
        <v>Andhra Pradesh</v>
      </c>
      <c r="C1096" s="14">
        <v>44927</v>
      </c>
      <c r="D1096" t="str">
        <v>c5000cc1</v>
      </c>
      <c r="E1096">
        <v>1</v>
      </c>
      <c r="F1096">
        <v>21</v>
      </c>
    </row>
    <row r="1097" spans="1:6" x14ac:dyDescent="0.3">
      <c r="A1097">
        <v>10102</v>
      </c>
      <c r="B1097" t="str">
        <f>_xlfn.XLOOKUP(A1097, Bookings!A:A, Bookings!B:B, "NONE")</f>
        <v>Andhra Pradesh</v>
      </c>
      <c r="C1097" s="14">
        <v>44593</v>
      </c>
      <c r="D1097" t="str">
        <v>67b09f1b</v>
      </c>
      <c r="E1097">
        <v>0</v>
      </c>
      <c r="F1097">
        <v>34</v>
      </c>
    </row>
    <row r="1098" spans="1:6" x14ac:dyDescent="0.3">
      <c r="A1098">
        <v>10102</v>
      </c>
      <c r="B1098" t="str">
        <f>_xlfn.XLOOKUP(A1098, Bookings!A:A, Bookings!B:B, "NONE")</f>
        <v>Andhra Pradesh</v>
      </c>
      <c r="C1098" s="14">
        <v>44682</v>
      </c>
      <c r="D1098" t="str">
        <v>34ac25b9</v>
      </c>
      <c r="E1098">
        <v>0</v>
      </c>
      <c r="F1098">
        <v>15</v>
      </c>
    </row>
    <row r="1099" spans="1:6" x14ac:dyDescent="0.3">
      <c r="A1099">
        <v>10102</v>
      </c>
      <c r="B1099" t="str">
        <f>_xlfn.XLOOKUP(A1099, Bookings!A:A, Bookings!B:B, "NONE")</f>
        <v>Andhra Pradesh</v>
      </c>
      <c r="C1099" s="14">
        <v>45352</v>
      </c>
      <c r="D1099" t="str">
        <v>2fa395f5</v>
      </c>
      <c r="E1099">
        <v>1</v>
      </c>
      <c r="F1099">
        <v>81</v>
      </c>
    </row>
    <row r="1100" spans="1:6" x14ac:dyDescent="0.3">
      <c r="A1100">
        <v>10102</v>
      </c>
      <c r="B1100" t="str">
        <f>_xlfn.XLOOKUP(A1100, Bookings!A:A, Bookings!B:B, "NONE")</f>
        <v>Andhra Pradesh</v>
      </c>
      <c r="C1100" s="14">
        <v>44927</v>
      </c>
      <c r="D1100" t="str">
        <v>18f2ed16</v>
      </c>
      <c r="E1100">
        <v>3</v>
      </c>
      <c r="F1100">
        <v>25</v>
      </c>
    </row>
    <row r="1101" spans="1:6" x14ac:dyDescent="0.3">
      <c r="A1101">
        <v>10102</v>
      </c>
      <c r="B1101" t="str">
        <f>_xlfn.XLOOKUP(A1101, Bookings!A:A, Bookings!B:B, "NONE")</f>
        <v>Andhra Pradesh</v>
      </c>
      <c r="C1101" s="14">
        <v>44986</v>
      </c>
      <c r="D1101" t="str">
        <v>a48a202b</v>
      </c>
      <c r="E1101">
        <v>1</v>
      </c>
      <c r="F1101">
        <v>32</v>
      </c>
    </row>
    <row r="1102" spans="1:6" x14ac:dyDescent="0.3">
      <c r="A1102">
        <v>10102</v>
      </c>
      <c r="B1102" t="str">
        <f>_xlfn.XLOOKUP(A1102, Bookings!A:A, Bookings!B:B, "NONE")</f>
        <v>Andhra Pradesh</v>
      </c>
      <c r="C1102" s="14">
        <v>44562</v>
      </c>
      <c r="D1102" t="str">
        <v>5833d4f3</v>
      </c>
      <c r="E1102">
        <v>0</v>
      </c>
      <c r="F1102">
        <v>37</v>
      </c>
    </row>
    <row r="1103" spans="1:6" x14ac:dyDescent="0.3">
      <c r="A1103">
        <v>10102</v>
      </c>
      <c r="B1103" t="str">
        <f>_xlfn.XLOOKUP(A1103, Bookings!A:A, Bookings!B:B, "NONE")</f>
        <v>Andhra Pradesh</v>
      </c>
      <c r="C1103" s="14">
        <v>45444</v>
      </c>
      <c r="D1103" t="str">
        <v>7bc7f2c7</v>
      </c>
      <c r="E1103">
        <v>1</v>
      </c>
      <c r="F1103">
        <v>15</v>
      </c>
    </row>
    <row r="1104" spans="1:6" x14ac:dyDescent="0.3">
      <c r="A1104">
        <v>10103</v>
      </c>
      <c r="B1104" t="str">
        <f>_xlfn.XLOOKUP(A1104, Bookings!A:A, Bookings!B:B, "NONE")</f>
        <v>Andhra Pradesh</v>
      </c>
      <c r="C1104" s="14">
        <v>44743</v>
      </c>
      <c r="D1104" t="str">
        <v>459528e0</v>
      </c>
      <c r="E1104">
        <v>1</v>
      </c>
      <c r="F1104">
        <v>22</v>
      </c>
    </row>
    <row r="1105" spans="1:6" x14ac:dyDescent="0.3">
      <c r="A1105">
        <v>10103</v>
      </c>
      <c r="B1105" t="str">
        <f>_xlfn.XLOOKUP(A1105, Bookings!A:A, Bookings!B:B, "NONE")</f>
        <v>Andhra Pradesh</v>
      </c>
      <c r="C1105" s="14">
        <v>45170</v>
      </c>
      <c r="D1105" t="str">
        <v>c324f9b4</v>
      </c>
      <c r="E1105">
        <v>1</v>
      </c>
      <c r="F1105">
        <v>91</v>
      </c>
    </row>
    <row r="1106" spans="1:6" x14ac:dyDescent="0.3">
      <c r="A1106">
        <v>10103</v>
      </c>
      <c r="B1106" t="str">
        <f>_xlfn.XLOOKUP(A1106, Bookings!A:A, Bookings!B:B, "NONE")</f>
        <v>Andhra Pradesh</v>
      </c>
      <c r="C1106" s="14">
        <v>45170</v>
      </c>
      <c r="D1106" t="str">
        <v>2e190b5a</v>
      </c>
      <c r="E1106">
        <v>1</v>
      </c>
      <c r="F1106">
        <v>87</v>
      </c>
    </row>
    <row r="1107" spans="1:6" x14ac:dyDescent="0.3">
      <c r="A1107">
        <v>10103</v>
      </c>
      <c r="B1107" t="str">
        <f>_xlfn.XLOOKUP(A1107, Bookings!A:A, Bookings!B:B, "NONE")</f>
        <v>Andhra Pradesh</v>
      </c>
      <c r="C1107" s="14">
        <v>45413</v>
      </c>
      <c r="D1107" t="str">
        <v>566c44a8</v>
      </c>
      <c r="E1107">
        <v>5</v>
      </c>
      <c r="F1107">
        <v>39</v>
      </c>
    </row>
    <row r="1108" spans="1:6" x14ac:dyDescent="0.3">
      <c r="A1108">
        <v>10103</v>
      </c>
      <c r="B1108" t="str">
        <f>_xlfn.XLOOKUP(A1108, Bookings!A:A, Bookings!B:B, "NONE")</f>
        <v>Andhra Pradesh</v>
      </c>
      <c r="C1108" s="14">
        <v>45536</v>
      </c>
      <c r="D1108" t="str">
        <v>fda707e0</v>
      </c>
      <c r="E1108">
        <v>0</v>
      </c>
      <c r="F1108">
        <v>49</v>
      </c>
    </row>
    <row r="1109" spans="1:6" x14ac:dyDescent="0.3">
      <c r="A1109">
        <v>10103</v>
      </c>
      <c r="B1109" t="str">
        <f>_xlfn.XLOOKUP(A1109, Bookings!A:A, Bookings!B:B, "NONE")</f>
        <v>Andhra Pradesh</v>
      </c>
      <c r="C1109" s="14">
        <v>45017</v>
      </c>
      <c r="D1109" t="str">
        <v>921da29a</v>
      </c>
      <c r="E1109">
        <v>2</v>
      </c>
      <c r="F1109">
        <v>17</v>
      </c>
    </row>
    <row r="1110" spans="1:6" x14ac:dyDescent="0.3">
      <c r="A1110">
        <v>10104</v>
      </c>
      <c r="B1110" t="str">
        <f>_xlfn.XLOOKUP(A1110, Bookings!A:A, Bookings!B:B, "NONE")</f>
        <v>Kerala</v>
      </c>
      <c r="C1110" s="14">
        <v>44621</v>
      </c>
      <c r="D1110" t="str">
        <v>e9c2f251</v>
      </c>
      <c r="E1110">
        <v>3</v>
      </c>
      <c r="F1110">
        <v>27</v>
      </c>
    </row>
    <row r="1111" spans="1:6" x14ac:dyDescent="0.3">
      <c r="A1111">
        <v>10104</v>
      </c>
      <c r="B1111" t="str">
        <f>_xlfn.XLOOKUP(A1111, Bookings!A:A, Bookings!B:B, "NONE")</f>
        <v>Kerala</v>
      </c>
      <c r="C1111" s="14">
        <v>45078</v>
      </c>
      <c r="D1111" t="str">
        <v>921da29a</v>
      </c>
      <c r="E1111">
        <v>1</v>
      </c>
      <c r="F1111">
        <v>13</v>
      </c>
    </row>
    <row r="1112" spans="1:6" x14ac:dyDescent="0.3">
      <c r="A1112">
        <v>10104</v>
      </c>
      <c r="B1112" t="str">
        <f>_xlfn.XLOOKUP(A1112, Bookings!A:A, Bookings!B:B, "NONE")</f>
        <v>Kerala</v>
      </c>
      <c r="C1112" s="14">
        <v>44986</v>
      </c>
      <c r="D1112" t="str">
        <v>2fa395f5</v>
      </c>
      <c r="E1112">
        <v>1</v>
      </c>
      <c r="F1112">
        <v>79</v>
      </c>
    </row>
    <row r="1113" spans="1:6" x14ac:dyDescent="0.3">
      <c r="A1113">
        <v>10104</v>
      </c>
      <c r="B1113" t="str">
        <f>_xlfn.XLOOKUP(A1113, Bookings!A:A, Bookings!B:B, "NONE")</f>
        <v>Kerala</v>
      </c>
      <c r="C1113" s="14">
        <v>44652</v>
      </c>
      <c r="D1113" t="str">
        <v>a4c168f1</v>
      </c>
      <c r="E1113">
        <v>2</v>
      </c>
      <c r="F1113">
        <v>76</v>
      </c>
    </row>
    <row r="1114" spans="1:6" x14ac:dyDescent="0.3">
      <c r="A1114">
        <v>10104</v>
      </c>
      <c r="B1114" t="str">
        <f>_xlfn.XLOOKUP(A1114, Bookings!A:A, Bookings!B:B, "NONE")</f>
        <v>Kerala</v>
      </c>
      <c r="C1114" s="14">
        <v>45170</v>
      </c>
      <c r="D1114" t="str">
        <v>fe8686d0</v>
      </c>
      <c r="E1114">
        <v>0</v>
      </c>
      <c r="F1114">
        <v>72</v>
      </c>
    </row>
    <row r="1115" spans="1:6" x14ac:dyDescent="0.3">
      <c r="A1115">
        <v>10104</v>
      </c>
      <c r="B1115" t="str">
        <f>_xlfn.XLOOKUP(A1115, Bookings!A:A, Bookings!B:B, "NONE")</f>
        <v>Kerala</v>
      </c>
      <c r="C1115" s="14">
        <v>44682</v>
      </c>
      <c r="D1115" t="str">
        <v>5c52d1ad</v>
      </c>
      <c r="E1115">
        <v>0</v>
      </c>
      <c r="F1115">
        <v>26</v>
      </c>
    </row>
    <row r="1116" spans="1:6" x14ac:dyDescent="0.3">
      <c r="A1116">
        <v>10104</v>
      </c>
      <c r="B1116" t="str">
        <f>_xlfn.XLOOKUP(A1116, Bookings!A:A, Bookings!B:B, "NONE")</f>
        <v>Kerala</v>
      </c>
      <c r="C1116" s="14">
        <v>44713</v>
      </c>
      <c r="D1116" t="str">
        <v>6fc6d737</v>
      </c>
      <c r="E1116">
        <v>4</v>
      </c>
      <c r="F1116">
        <v>40</v>
      </c>
    </row>
    <row r="1117" spans="1:6" x14ac:dyDescent="0.3">
      <c r="A1117">
        <v>10105</v>
      </c>
      <c r="B1117" t="str">
        <f>_xlfn.XLOOKUP(A1117, Bookings!A:A, Bookings!B:B, "NONE")</f>
        <v>Kerala</v>
      </c>
      <c r="C1117" s="14">
        <v>45413</v>
      </c>
      <c r="D1117" t="str">
        <v>7fb18db3</v>
      </c>
      <c r="E1117">
        <v>3</v>
      </c>
      <c r="F1117">
        <v>56</v>
      </c>
    </row>
    <row r="1118" spans="1:6" x14ac:dyDescent="0.3">
      <c r="A1118">
        <v>10105</v>
      </c>
      <c r="B1118" t="str">
        <f>_xlfn.XLOOKUP(A1118, Bookings!A:A, Bookings!B:B, "NONE")</f>
        <v>Kerala</v>
      </c>
      <c r="C1118" s="14">
        <v>45323</v>
      </c>
      <c r="D1118" t="str">
        <v>5b93d799</v>
      </c>
      <c r="E1118">
        <v>1</v>
      </c>
      <c r="F1118">
        <v>64</v>
      </c>
    </row>
    <row r="1119" spans="1:6" x14ac:dyDescent="0.3">
      <c r="A1119">
        <v>10105</v>
      </c>
      <c r="B1119" t="str">
        <f>_xlfn.XLOOKUP(A1119, Bookings!A:A, Bookings!B:B, "NONE")</f>
        <v>Kerala</v>
      </c>
      <c r="C1119" s="14">
        <v>45536</v>
      </c>
      <c r="D1119" t="str">
        <v>5988d89d</v>
      </c>
      <c r="E1119">
        <v>1</v>
      </c>
      <c r="F1119">
        <v>58</v>
      </c>
    </row>
    <row r="1120" spans="1:6" x14ac:dyDescent="0.3">
      <c r="A1120">
        <v>10105</v>
      </c>
      <c r="B1120" t="str">
        <f>_xlfn.XLOOKUP(A1120, Bookings!A:A, Bookings!B:B, "NONE")</f>
        <v>Kerala</v>
      </c>
      <c r="C1120" s="14">
        <v>45383</v>
      </c>
      <c r="D1120" t="str">
        <v>0be1e40e</v>
      </c>
      <c r="E1120">
        <v>1</v>
      </c>
      <c r="F1120">
        <v>42</v>
      </c>
    </row>
    <row r="1121" spans="1:6" x14ac:dyDescent="0.3">
      <c r="A1121">
        <v>10105</v>
      </c>
      <c r="B1121" t="str">
        <f>_xlfn.XLOOKUP(A1121, Bookings!A:A, Bookings!B:B, "NONE")</f>
        <v>Kerala</v>
      </c>
      <c r="C1121" s="14">
        <v>45292</v>
      </c>
      <c r="D1121" t="str">
        <v>c5c4fdf9</v>
      </c>
      <c r="E1121">
        <v>3</v>
      </c>
      <c r="F1121">
        <v>58</v>
      </c>
    </row>
    <row r="1122" spans="1:6" x14ac:dyDescent="0.3">
      <c r="A1122">
        <v>10105</v>
      </c>
      <c r="B1122" t="str">
        <f>_xlfn.XLOOKUP(A1122, Bookings!A:A, Bookings!B:B, "NONE")</f>
        <v>Kerala</v>
      </c>
      <c r="C1122" s="14">
        <v>45627</v>
      </c>
      <c r="D1122" t="str">
        <v>607da286</v>
      </c>
      <c r="E1122">
        <v>1</v>
      </c>
      <c r="F1122">
        <v>70</v>
      </c>
    </row>
    <row r="1123" spans="1:6" x14ac:dyDescent="0.3">
      <c r="A1123">
        <v>10105</v>
      </c>
      <c r="B1123" t="str">
        <f>_xlfn.XLOOKUP(A1123, Bookings!A:A, Bookings!B:B, "NONE")</f>
        <v>Kerala</v>
      </c>
      <c r="C1123" s="14">
        <v>44927</v>
      </c>
      <c r="D1123" t="str">
        <v>a4c168f1</v>
      </c>
      <c r="E1123">
        <v>0</v>
      </c>
      <c r="F1123">
        <v>74</v>
      </c>
    </row>
    <row r="1124" spans="1:6" x14ac:dyDescent="0.3">
      <c r="A1124">
        <v>10105</v>
      </c>
      <c r="B1124" t="str">
        <f>_xlfn.XLOOKUP(A1124, Bookings!A:A, Bookings!B:B, "NONE")</f>
        <v>Kerala</v>
      </c>
      <c r="C1124" s="14">
        <v>45261</v>
      </c>
      <c r="D1124" t="str">
        <v>9544ce3b</v>
      </c>
      <c r="E1124">
        <v>3</v>
      </c>
      <c r="F1124">
        <v>57</v>
      </c>
    </row>
    <row r="1125" spans="1:6" x14ac:dyDescent="0.3">
      <c r="A1125">
        <v>10105</v>
      </c>
      <c r="B1125" t="str">
        <f>_xlfn.XLOOKUP(A1125, Bookings!A:A, Bookings!B:B, "NONE")</f>
        <v>Kerala</v>
      </c>
      <c r="C1125" s="14">
        <v>45292</v>
      </c>
      <c r="D1125" t="str">
        <v>34ac25b9</v>
      </c>
      <c r="E1125">
        <v>0</v>
      </c>
      <c r="F1125">
        <v>14</v>
      </c>
    </row>
    <row r="1126" spans="1:6" x14ac:dyDescent="0.3">
      <c r="A1126">
        <v>10105</v>
      </c>
      <c r="B1126" t="str">
        <f>_xlfn.XLOOKUP(A1126, Bookings!A:A, Bookings!B:B, "NONE")</f>
        <v>Kerala</v>
      </c>
      <c r="C1126" s="14">
        <v>44774</v>
      </c>
      <c r="D1126" t="str">
        <v>c5000cc1</v>
      </c>
      <c r="E1126">
        <v>1</v>
      </c>
      <c r="F1126">
        <v>65</v>
      </c>
    </row>
    <row r="1127" spans="1:6" x14ac:dyDescent="0.3">
      <c r="A1127">
        <v>10105</v>
      </c>
      <c r="B1127" t="str">
        <f>_xlfn.XLOOKUP(A1127, Bookings!A:A, Bookings!B:B, "NONE")</f>
        <v>Kerala</v>
      </c>
      <c r="C1127" s="14">
        <v>45047</v>
      </c>
      <c r="D1127" t="str">
        <v>2e190b5a</v>
      </c>
      <c r="E1127">
        <v>5</v>
      </c>
      <c r="F1127">
        <v>91</v>
      </c>
    </row>
    <row r="1128" spans="1:6" x14ac:dyDescent="0.3">
      <c r="A1128">
        <v>10105</v>
      </c>
      <c r="B1128" t="str">
        <f>_xlfn.XLOOKUP(A1128, Bookings!A:A, Bookings!B:B, "NONE")</f>
        <v>Kerala</v>
      </c>
      <c r="C1128" s="14">
        <v>45261</v>
      </c>
      <c r="D1128" t="str">
        <v>fa1a76a3</v>
      </c>
      <c r="E1128">
        <v>3</v>
      </c>
      <c r="F1128">
        <v>41</v>
      </c>
    </row>
    <row r="1129" spans="1:6" x14ac:dyDescent="0.3">
      <c r="A1129">
        <v>10105</v>
      </c>
      <c r="B1129" t="str">
        <f>_xlfn.XLOOKUP(A1129, Bookings!A:A, Bookings!B:B, "NONE")</f>
        <v>Kerala</v>
      </c>
      <c r="C1129" s="14">
        <v>45474</v>
      </c>
      <c r="D1129" t="str">
        <v>07976026</v>
      </c>
      <c r="E1129">
        <v>0</v>
      </c>
      <c r="F1129">
        <v>43</v>
      </c>
    </row>
    <row r="1130" spans="1:6" x14ac:dyDescent="0.3">
      <c r="A1130">
        <v>10106</v>
      </c>
      <c r="B1130" t="str">
        <f>_xlfn.XLOOKUP(A1130, Bookings!A:A, Bookings!B:B, "NONE")</f>
        <v>Tamil Nadu</v>
      </c>
      <c r="C1130" s="14">
        <v>45292</v>
      </c>
      <c r="D1130" t="str">
        <v>b142e834</v>
      </c>
      <c r="E1130">
        <v>0</v>
      </c>
      <c r="F1130">
        <v>64</v>
      </c>
    </row>
    <row r="1131" spans="1:6" x14ac:dyDescent="0.3">
      <c r="A1131">
        <v>10106</v>
      </c>
      <c r="B1131" t="str">
        <f>_xlfn.XLOOKUP(A1131, Bookings!A:A, Bookings!B:B, "NONE")</f>
        <v>Tamil Nadu</v>
      </c>
      <c r="C1131" s="14">
        <v>44866</v>
      </c>
      <c r="D1131" t="str">
        <v>b72e97f6</v>
      </c>
      <c r="E1131">
        <v>2</v>
      </c>
      <c r="F1131">
        <v>78</v>
      </c>
    </row>
    <row r="1132" spans="1:6" x14ac:dyDescent="0.3">
      <c r="A1132">
        <v>10106</v>
      </c>
      <c r="B1132" t="str">
        <f>_xlfn.XLOOKUP(A1132, Bookings!A:A, Bookings!B:B, "NONE")</f>
        <v>Tamil Nadu</v>
      </c>
      <c r="C1132" s="14">
        <v>45292</v>
      </c>
      <c r="D1132" t="str">
        <v>ae026103</v>
      </c>
      <c r="E1132">
        <v>0</v>
      </c>
      <c r="F1132">
        <v>91</v>
      </c>
    </row>
    <row r="1133" spans="1:6" x14ac:dyDescent="0.3">
      <c r="A1133">
        <v>10106</v>
      </c>
      <c r="B1133" t="str">
        <f>_xlfn.XLOOKUP(A1133, Bookings!A:A, Bookings!B:B, "NONE")</f>
        <v>Tamil Nadu</v>
      </c>
      <c r="C1133" s="14">
        <v>45231</v>
      </c>
      <c r="D1133" t="str">
        <v>591bdfe5</v>
      </c>
      <c r="E1133">
        <v>1</v>
      </c>
      <c r="F1133">
        <v>99</v>
      </c>
    </row>
    <row r="1134" spans="1:6" x14ac:dyDescent="0.3">
      <c r="A1134">
        <v>10106</v>
      </c>
      <c r="B1134" t="str">
        <f>_xlfn.XLOOKUP(A1134, Bookings!A:A, Bookings!B:B, "NONE")</f>
        <v>Tamil Nadu</v>
      </c>
      <c r="C1134" s="14">
        <v>45139</v>
      </c>
      <c r="D1134" t="str">
        <v>9544ce3b</v>
      </c>
      <c r="E1134">
        <v>1</v>
      </c>
      <c r="F1134">
        <v>22</v>
      </c>
    </row>
    <row r="1135" spans="1:6" x14ac:dyDescent="0.3">
      <c r="A1135">
        <v>10106</v>
      </c>
      <c r="B1135" t="str">
        <f>_xlfn.XLOOKUP(A1135, Bookings!A:A, Bookings!B:B, "NONE")</f>
        <v>Tamil Nadu</v>
      </c>
      <c r="C1135" s="14">
        <v>44682</v>
      </c>
      <c r="D1135" t="str">
        <v>c5000cc1</v>
      </c>
      <c r="E1135">
        <v>3</v>
      </c>
      <c r="F1135">
        <v>65</v>
      </c>
    </row>
    <row r="1136" spans="1:6" x14ac:dyDescent="0.3">
      <c r="A1136">
        <v>10106</v>
      </c>
      <c r="B1136" t="str">
        <f>_xlfn.XLOOKUP(A1136, Bookings!A:A, Bookings!B:B, "NONE")</f>
        <v>Tamil Nadu</v>
      </c>
      <c r="C1136" s="14">
        <v>44866</v>
      </c>
      <c r="D1136" t="str">
        <v>3abe3a47</v>
      </c>
      <c r="E1136">
        <v>1</v>
      </c>
      <c r="F1136">
        <v>35</v>
      </c>
    </row>
    <row r="1137" spans="1:6" x14ac:dyDescent="0.3">
      <c r="A1137">
        <v>10106</v>
      </c>
      <c r="B1137" t="str">
        <f>_xlfn.XLOOKUP(A1137, Bookings!A:A, Bookings!B:B, "NONE")</f>
        <v>Tamil Nadu</v>
      </c>
      <c r="C1137" s="14">
        <v>45505</v>
      </c>
      <c r="D1137" t="str">
        <v>2f9c6d63</v>
      </c>
      <c r="E1137">
        <v>0</v>
      </c>
      <c r="F1137">
        <v>82</v>
      </c>
    </row>
    <row r="1138" spans="1:6" x14ac:dyDescent="0.3">
      <c r="A1138">
        <v>10106</v>
      </c>
      <c r="B1138" t="str">
        <f>_xlfn.XLOOKUP(A1138, Bookings!A:A, Bookings!B:B, "NONE")</f>
        <v>Tamil Nadu</v>
      </c>
      <c r="C1138" s="14">
        <v>44958</v>
      </c>
      <c r="D1138" t="str">
        <v>6cec19a5</v>
      </c>
      <c r="E1138">
        <v>0</v>
      </c>
      <c r="F1138">
        <v>34</v>
      </c>
    </row>
    <row r="1139" spans="1:6" x14ac:dyDescent="0.3">
      <c r="A1139">
        <v>10106</v>
      </c>
      <c r="B1139" t="str">
        <f>_xlfn.XLOOKUP(A1139, Bookings!A:A, Bookings!B:B, "NONE")</f>
        <v>Tamil Nadu</v>
      </c>
      <c r="C1139" s="14">
        <v>45047</v>
      </c>
      <c r="D1139" t="str">
        <v>f1c74cb8</v>
      </c>
      <c r="E1139">
        <v>4</v>
      </c>
      <c r="F1139">
        <v>91</v>
      </c>
    </row>
    <row r="1140" spans="1:6" x14ac:dyDescent="0.3">
      <c r="A1140">
        <v>10106</v>
      </c>
      <c r="B1140" t="str">
        <f>_xlfn.XLOOKUP(A1140, Bookings!A:A, Bookings!B:B, "NONE")</f>
        <v>Tamil Nadu</v>
      </c>
      <c r="C1140" s="14">
        <v>44866</v>
      </c>
      <c r="D1140" t="str">
        <v>f6d69d19</v>
      </c>
      <c r="E1140">
        <v>0</v>
      </c>
      <c r="F1140">
        <v>25</v>
      </c>
    </row>
    <row r="1141" spans="1:6" x14ac:dyDescent="0.3">
      <c r="A1141">
        <v>10106</v>
      </c>
      <c r="B1141" t="str">
        <f>_xlfn.XLOOKUP(A1141, Bookings!A:A, Bookings!B:B, "NONE")</f>
        <v>Tamil Nadu</v>
      </c>
      <c r="C1141" s="14">
        <v>45078</v>
      </c>
      <c r="D1141" t="str">
        <v>566c44a8</v>
      </c>
      <c r="E1141">
        <v>0</v>
      </c>
      <c r="F1141">
        <v>71</v>
      </c>
    </row>
    <row r="1142" spans="1:6" x14ac:dyDescent="0.3">
      <c r="A1142">
        <v>10106</v>
      </c>
      <c r="B1142" t="str">
        <f>_xlfn.XLOOKUP(A1142, Bookings!A:A, Bookings!B:B, "NONE")</f>
        <v>Tamil Nadu</v>
      </c>
      <c r="C1142" s="14">
        <v>45505</v>
      </c>
      <c r="D1142" t="str">
        <v>39c8c16a</v>
      </c>
      <c r="E1142">
        <v>0</v>
      </c>
      <c r="F1142">
        <v>10</v>
      </c>
    </row>
    <row r="1143" spans="1:6" x14ac:dyDescent="0.3">
      <c r="A1143">
        <v>10106</v>
      </c>
      <c r="B1143" t="str">
        <f>_xlfn.XLOOKUP(A1143, Bookings!A:A, Bookings!B:B, "NONE")</f>
        <v>Tamil Nadu</v>
      </c>
      <c r="C1143" s="14">
        <v>44621</v>
      </c>
      <c r="D1143" t="str">
        <v>fe99e0ba</v>
      </c>
      <c r="E1143">
        <v>2</v>
      </c>
      <c r="F1143">
        <v>58</v>
      </c>
    </row>
    <row r="1144" spans="1:6" x14ac:dyDescent="0.3">
      <c r="A1144">
        <v>10107</v>
      </c>
      <c r="B1144" t="str">
        <f>_xlfn.XLOOKUP(A1144, Bookings!A:A, Bookings!B:B, "NONE")</f>
        <v>Kerala</v>
      </c>
      <c r="C1144" s="14">
        <v>45323</v>
      </c>
      <c r="D1144" t="str">
        <v>74c9ff93</v>
      </c>
      <c r="E1144">
        <v>0</v>
      </c>
      <c r="F1144">
        <v>52</v>
      </c>
    </row>
    <row r="1145" spans="1:6" x14ac:dyDescent="0.3">
      <c r="A1145">
        <v>10107</v>
      </c>
      <c r="B1145" t="str">
        <f>_xlfn.XLOOKUP(A1145, Bookings!A:A, Bookings!B:B, "NONE")</f>
        <v>Kerala</v>
      </c>
      <c r="C1145" s="14">
        <v>44743</v>
      </c>
      <c r="D1145" t="str">
        <v>7e543bc4</v>
      </c>
      <c r="E1145">
        <v>3</v>
      </c>
      <c r="F1145">
        <v>13</v>
      </c>
    </row>
    <row r="1146" spans="1:6" x14ac:dyDescent="0.3">
      <c r="A1146">
        <v>10107</v>
      </c>
      <c r="B1146" t="str">
        <f>_xlfn.XLOOKUP(A1146, Bookings!A:A, Bookings!B:B, "NONE")</f>
        <v>Kerala</v>
      </c>
      <c r="C1146" s="14">
        <v>44774</v>
      </c>
      <c r="D1146" t="str">
        <v>7fc77e90</v>
      </c>
      <c r="E1146">
        <v>1</v>
      </c>
      <c r="F1146">
        <v>67</v>
      </c>
    </row>
    <row r="1147" spans="1:6" x14ac:dyDescent="0.3">
      <c r="A1147">
        <v>10107</v>
      </c>
      <c r="B1147" t="str">
        <f>_xlfn.XLOOKUP(A1147, Bookings!A:A, Bookings!B:B, "NONE")</f>
        <v>Kerala</v>
      </c>
      <c r="C1147" s="14">
        <v>45474</v>
      </c>
      <c r="D1147" t="str">
        <v>9452bf77</v>
      </c>
      <c r="E1147">
        <v>1</v>
      </c>
      <c r="F1147">
        <v>91</v>
      </c>
    </row>
    <row r="1148" spans="1:6" x14ac:dyDescent="0.3">
      <c r="A1148">
        <v>10107</v>
      </c>
      <c r="B1148" t="str">
        <f>_xlfn.XLOOKUP(A1148, Bookings!A:A, Bookings!B:B, "NONE")</f>
        <v>Kerala</v>
      </c>
      <c r="C1148" s="14">
        <v>45170</v>
      </c>
      <c r="D1148" t="str">
        <v>e2949854</v>
      </c>
      <c r="E1148">
        <v>0</v>
      </c>
      <c r="F1148">
        <v>96</v>
      </c>
    </row>
    <row r="1149" spans="1:6" x14ac:dyDescent="0.3">
      <c r="A1149">
        <v>10107</v>
      </c>
      <c r="B1149" t="str">
        <f>_xlfn.XLOOKUP(A1149, Bookings!A:A, Bookings!B:B, "NONE")</f>
        <v>Kerala</v>
      </c>
      <c r="C1149" s="14">
        <v>45413</v>
      </c>
      <c r="D1149" t="str">
        <v>92becfc7</v>
      </c>
      <c r="E1149">
        <v>3</v>
      </c>
      <c r="F1149">
        <v>88</v>
      </c>
    </row>
    <row r="1150" spans="1:6" x14ac:dyDescent="0.3">
      <c r="A1150">
        <v>10107</v>
      </c>
      <c r="B1150" t="str">
        <f>_xlfn.XLOOKUP(A1150, Bookings!A:A, Bookings!B:B, "NONE")</f>
        <v>Kerala</v>
      </c>
      <c r="C1150" s="14">
        <v>44713</v>
      </c>
      <c r="D1150" t="str">
        <v>fd1ad95a</v>
      </c>
      <c r="E1150">
        <v>3</v>
      </c>
      <c r="F1150">
        <v>59</v>
      </c>
    </row>
    <row r="1151" spans="1:6" x14ac:dyDescent="0.3">
      <c r="A1151">
        <v>10107</v>
      </c>
      <c r="B1151" t="str">
        <f>_xlfn.XLOOKUP(A1151, Bookings!A:A, Bookings!B:B, "NONE")</f>
        <v>Kerala</v>
      </c>
      <c r="C1151" s="14">
        <v>45108</v>
      </c>
      <c r="D1151" t="str">
        <v>c5000cc1</v>
      </c>
      <c r="E1151">
        <v>2</v>
      </c>
      <c r="F1151">
        <v>74</v>
      </c>
    </row>
    <row r="1152" spans="1:6" x14ac:dyDescent="0.3">
      <c r="A1152">
        <v>10107</v>
      </c>
      <c r="B1152" t="str">
        <f>_xlfn.XLOOKUP(A1152, Bookings!A:A, Bookings!B:B, "NONE")</f>
        <v>Kerala</v>
      </c>
      <c r="C1152" s="14">
        <v>44621</v>
      </c>
      <c r="D1152" t="str">
        <v>5b93d799</v>
      </c>
      <c r="E1152">
        <v>0</v>
      </c>
      <c r="F1152">
        <v>96</v>
      </c>
    </row>
    <row r="1153" spans="1:6" x14ac:dyDescent="0.3">
      <c r="A1153">
        <v>10107</v>
      </c>
      <c r="B1153" t="str">
        <f>_xlfn.XLOOKUP(A1153, Bookings!A:A, Bookings!B:B, "NONE")</f>
        <v>Kerala</v>
      </c>
      <c r="C1153" s="14">
        <v>45627</v>
      </c>
      <c r="D1153" t="str">
        <v>e9c2f251</v>
      </c>
      <c r="E1153">
        <v>1</v>
      </c>
      <c r="F1153">
        <v>71</v>
      </c>
    </row>
    <row r="1154" spans="1:6" x14ac:dyDescent="0.3">
      <c r="A1154">
        <v>10107</v>
      </c>
      <c r="B1154" t="str">
        <f>_xlfn.XLOOKUP(A1154, Bookings!A:A, Bookings!B:B, "NONE")</f>
        <v>Kerala</v>
      </c>
      <c r="C1154" s="14">
        <v>45597</v>
      </c>
      <c r="D1154" t="str">
        <v>b72e97f6</v>
      </c>
      <c r="E1154">
        <v>0</v>
      </c>
      <c r="F1154">
        <v>94</v>
      </c>
    </row>
    <row r="1155" spans="1:6" x14ac:dyDescent="0.3">
      <c r="A1155">
        <v>10107</v>
      </c>
      <c r="B1155" t="str">
        <f>_xlfn.XLOOKUP(A1155, Bookings!A:A, Bookings!B:B, "NONE")</f>
        <v>Kerala</v>
      </c>
      <c r="C1155" s="14">
        <v>44713</v>
      </c>
      <c r="D1155" t="str">
        <v>9c8c4c67</v>
      </c>
      <c r="E1155">
        <v>0</v>
      </c>
      <c r="F1155">
        <v>51</v>
      </c>
    </row>
    <row r="1156" spans="1:6" x14ac:dyDescent="0.3">
      <c r="A1156">
        <v>10107</v>
      </c>
      <c r="B1156" t="str">
        <f>_xlfn.XLOOKUP(A1156, Bookings!A:A, Bookings!B:B, "NONE")</f>
        <v>Kerala</v>
      </c>
      <c r="C1156" s="14">
        <v>45292</v>
      </c>
      <c r="D1156" t="str">
        <v>40fb817f</v>
      </c>
      <c r="E1156">
        <v>2</v>
      </c>
      <c r="F1156">
        <v>95</v>
      </c>
    </row>
    <row r="1157" spans="1:6" x14ac:dyDescent="0.3">
      <c r="A1157">
        <v>10107</v>
      </c>
      <c r="B1157" t="str">
        <f>_xlfn.XLOOKUP(A1157, Bookings!A:A, Bookings!B:B, "NONE")</f>
        <v>Kerala</v>
      </c>
      <c r="C1157" s="14">
        <v>45474</v>
      </c>
      <c r="D1157" t="str">
        <v>9787b7de</v>
      </c>
      <c r="E1157">
        <v>2</v>
      </c>
      <c r="F1157">
        <v>72</v>
      </c>
    </row>
    <row r="1158" spans="1:6" x14ac:dyDescent="0.3">
      <c r="A1158">
        <v>10108</v>
      </c>
      <c r="B1158" t="str">
        <f>_xlfn.XLOOKUP(A1158, Bookings!A:A, Bookings!B:B, "NONE")</f>
        <v>Kerala</v>
      </c>
      <c r="C1158" s="14">
        <v>44682</v>
      </c>
      <c r="D1158" t="str">
        <v>b9f74c1c</v>
      </c>
      <c r="E1158">
        <v>3</v>
      </c>
      <c r="F1158">
        <v>39</v>
      </c>
    </row>
    <row r="1159" spans="1:6" x14ac:dyDescent="0.3">
      <c r="A1159">
        <v>10108</v>
      </c>
      <c r="B1159" t="str">
        <f>_xlfn.XLOOKUP(A1159, Bookings!A:A, Bookings!B:B, "NONE")</f>
        <v>Kerala</v>
      </c>
      <c r="C1159" s="14">
        <v>44986</v>
      </c>
      <c r="D1159" t="str">
        <v>8ab4abc6</v>
      </c>
      <c r="E1159">
        <v>1</v>
      </c>
      <c r="F1159">
        <v>24</v>
      </c>
    </row>
    <row r="1160" spans="1:6" x14ac:dyDescent="0.3">
      <c r="A1160">
        <v>10108</v>
      </c>
      <c r="B1160" t="str">
        <f>_xlfn.XLOOKUP(A1160, Bookings!A:A, Bookings!B:B, "NONE")</f>
        <v>Kerala</v>
      </c>
      <c r="C1160" s="14">
        <v>44713</v>
      </c>
      <c r="D1160" t="str">
        <v>ed012678</v>
      </c>
      <c r="E1160">
        <v>1</v>
      </c>
      <c r="F1160">
        <v>83</v>
      </c>
    </row>
    <row r="1161" spans="1:6" x14ac:dyDescent="0.3">
      <c r="A1161">
        <v>10108</v>
      </c>
      <c r="B1161" t="str">
        <f>_xlfn.XLOOKUP(A1161, Bookings!A:A, Bookings!B:B, "NONE")</f>
        <v>Kerala</v>
      </c>
      <c r="C1161" s="14">
        <v>45261</v>
      </c>
      <c r="D1161" t="str">
        <v>07976026</v>
      </c>
      <c r="E1161">
        <v>3</v>
      </c>
      <c r="F1161">
        <v>49</v>
      </c>
    </row>
    <row r="1162" spans="1:6" x14ac:dyDescent="0.3">
      <c r="A1162">
        <v>10108</v>
      </c>
      <c r="B1162" t="str">
        <f>_xlfn.XLOOKUP(A1162, Bookings!A:A, Bookings!B:B, "NONE")</f>
        <v>Kerala</v>
      </c>
      <c r="C1162" s="14">
        <v>44652</v>
      </c>
      <c r="D1162" t="str">
        <v>566c44a8</v>
      </c>
      <c r="E1162">
        <v>1</v>
      </c>
      <c r="F1162">
        <v>50</v>
      </c>
    </row>
    <row r="1163" spans="1:6" x14ac:dyDescent="0.3">
      <c r="A1163">
        <v>10108</v>
      </c>
      <c r="B1163" t="str">
        <f>_xlfn.XLOOKUP(A1163, Bookings!A:A, Bookings!B:B, "NONE")</f>
        <v>Kerala</v>
      </c>
      <c r="C1163" s="14">
        <v>45261</v>
      </c>
      <c r="D1163" t="str">
        <v>fda707e0</v>
      </c>
      <c r="E1163">
        <v>5</v>
      </c>
      <c r="F1163">
        <v>85</v>
      </c>
    </row>
    <row r="1164" spans="1:6" x14ac:dyDescent="0.3">
      <c r="A1164">
        <v>10109</v>
      </c>
      <c r="B1164" t="str">
        <f>_xlfn.XLOOKUP(A1164, Bookings!A:A, Bookings!B:B, "NONE")</f>
        <v>Tamil Nadu</v>
      </c>
      <c r="C1164" s="14">
        <v>44986</v>
      </c>
      <c r="D1164" t="str">
        <v>982b8061</v>
      </c>
      <c r="E1164">
        <v>1</v>
      </c>
      <c r="F1164">
        <v>28</v>
      </c>
    </row>
    <row r="1165" spans="1:6" x14ac:dyDescent="0.3">
      <c r="A1165">
        <v>10109</v>
      </c>
      <c r="B1165" t="str">
        <f>_xlfn.XLOOKUP(A1165, Bookings!A:A, Bookings!B:B, "NONE")</f>
        <v>Tamil Nadu</v>
      </c>
      <c r="C1165" s="14">
        <v>44621</v>
      </c>
      <c r="D1165" t="str">
        <v>7bc7f2c7</v>
      </c>
      <c r="E1165">
        <v>0</v>
      </c>
      <c r="F1165">
        <v>100</v>
      </c>
    </row>
    <row r="1166" spans="1:6" x14ac:dyDescent="0.3">
      <c r="A1166">
        <v>10109</v>
      </c>
      <c r="B1166" t="str">
        <f>_xlfn.XLOOKUP(A1166, Bookings!A:A, Bookings!B:B, "NONE")</f>
        <v>Tamil Nadu</v>
      </c>
      <c r="C1166" s="14">
        <v>45474</v>
      </c>
      <c r="D1166" t="str">
        <v>f1c74cb8</v>
      </c>
      <c r="E1166">
        <v>2</v>
      </c>
      <c r="F1166">
        <v>58</v>
      </c>
    </row>
    <row r="1167" spans="1:6" x14ac:dyDescent="0.3">
      <c r="A1167">
        <v>10109</v>
      </c>
      <c r="B1167" t="str">
        <f>_xlfn.XLOOKUP(A1167, Bookings!A:A, Bookings!B:B, "NONE")</f>
        <v>Tamil Nadu</v>
      </c>
      <c r="C1167" s="14">
        <v>44652</v>
      </c>
      <c r="D1167" t="str">
        <v>a48a202b</v>
      </c>
      <c r="E1167">
        <v>2</v>
      </c>
      <c r="F1167">
        <v>38</v>
      </c>
    </row>
    <row r="1168" spans="1:6" x14ac:dyDescent="0.3">
      <c r="A1168">
        <v>10109</v>
      </c>
      <c r="B1168" t="str">
        <f>_xlfn.XLOOKUP(A1168, Bookings!A:A, Bookings!B:B, "NONE")</f>
        <v>Tamil Nadu</v>
      </c>
      <c r="C1168" s="14">
        <v>44652</v>
      </c>
      <c r="D1168" t="str">
        <v>b142e834</v>
      </c>
      <c r="E1168">
        <v>3</v>
      </c>
      <c r="F1168">
        <v>94</v>
      </c>
    </row>
    <row r="1169" spans="1:6" x14ac:dyDescent="0.3">
      <c r="A1169">
        <v>10109</v>
      </c>
      <c r="B1169" t="str">
        <f>_xlfn.XLOOKUP(A1169, Bookings!A:A, Bookings!B:B, "NONE")</f>
        <v>Tamil Nadu</v>
      </c>
      <c r="C1169" s="14">
        <v>44866</v>
      </c>
      <c r="D1169" t="str">
        <v>9c8c4c67</v>
      </c>
      <c r="E1169">
        <v>3</v>
      </c>
      <c r="F1169">
        <v>64</v>
      </c>
    </row>
    <row r="1170" spans="1:6" x14ac:dyDescent="0.3">
      <c r="A1170">
        <v>10109</v>
      </c>
      <c r="B1170" t="str">
        <f>_xlfn.XLOOKUP(A1170, Bookings!A:A, Bookings!B:B, "NONE")</f>
        <v>Tamil Nadu</v>
      </c>
      <c r="C1170" s="14">
        <v>45474</v>
      </c>
      <c r="D1170" t="str">
        <v>ae026103</v>
      </c>
      <c r="E1170">
        <v>3</v>
      </c>
      <c r="F1170">
        <v>77</v>
      </c>
    </row>
    <row r="1171" spans="1:6" x14ac:dyDescent="0.3">
      <c r="A1171">
        <v>10109</v>
      </c>
      <c r="B1171" t="str">
        <f>_xlfn.XLOOKUP(A1171, Bookings!A:A, Bookings!B:B, "NONE")</f>
        <v>Tamil Nadu</v>
      </c>
      <c r="C1171" s="14">
        <v>45108</v>
      </c>
      <c r="D1171" t="str">
        <v>2fa395f5</v>
      </c>
      <c r="E1171">
        <v>2</v>
      </c>
      <c r="F1171">
        <v>60</v>
      </c>
    </row>
    <row r="1172" spans="1:6" x14ac:dyDescent="0.3">
      <c r="A1172">
        <v>10110</v>
      </c>
      <c r="B1172" t="str">
        <f>_xlfn.XLOOKUP(A1172, Bookings!A:A, Bookings!B:B, "NONE")</f>
        <v>Karnataka</v>
      </c>
      <c r="C1172" s="14">
        <v>45139</v>
      </c>
      <c r="D1172" t="str">
        <v>2560b2d1</v>
      </c>
      <c r="E1172">
        <v>2</v>
      </c>
      <c r="F1172">
        <v>66</v>
      </c>
    </row>
    <row r="1173" spans="1:6" x14ac:dyDescent="0.3">
      <c r="A1173">
        <v>10110</v>
      </c>
      <c r="B1173" t="str">
        <f>_xlfn.XLOOKUP(A1173, Bookings!A:A, Bookings!B:B, "NONE")</f>
        <v>Karnataka</v>
      </c>
      <c r="C1173" s="14">
        <v>45474</v>
      </c>
      <c r="D1173" t="str">
        <v>6148f50b</v>
      </c>
      <c r="E1173">
        <v>0</v>
      </c>
      <c r="F1173">
        <v>35</v>
      </c>
    </row>
    <row r="1174" spans="1:6" x14ac:dyDescent="0.3">
      <c r="A1174">
        <v>10110</v>
      </c>
      <c r="B1174" t="str">
        <f>_xlfn.XLOOKUP(A1174, Bookings!A:A, Bookings!B:B, "NONE")</f>
        <v>Karnataka</v>
      </c>
      <c r="C1174" s="14">
        <v>44562</v>
      </c>
      <c r="D1174" t="str">
        <v>92becfc7</v>
      </c>
      <c r="E1174">
        <v>0</v>
      </c>
      <c r="F1174">
        <v>58</v>
      </c>
    </row>
    <row r="1175" spans="1:6" x14ac:dyDescent="0.3">
      <c r="A1175">
        <v>10110</v>
      </c>
      <c r="B1175" t="str">
        <f>_xlfn.XLOOKUP(A1175, Bookings!A:A, Bookings!B:B, "NONE")</f>
        <v>Karnataka</v>
      </c>
      <c r="C1175" s="14">
        <v>45383</v>
      </c>
      <c r="D1175" t="str">
        <v>3abe3a47</v>
      </c>
      <c r="E1175">
        <v>0</v>
      </c>
      <c r="F1175">
        <v>70</v>
      </c>
    </row>
    <row r="1176" spans="1:6" x14ac:dyDescent="0.3">
      <c r="A1176">
        <v>10110</v>
      </c>
      <c r="B1176" t="str">
        <f>_xlfn.XLOOKUP(A1176, Bookings!A:A, Bookings!B:B, "NONE")</f>
        <v>Karnataka</v>
      </c>
      <c r="C1176" s="14">
        <v>44896</v>
      </c>
      <c r="D1176" t="str">
        <v>fc3255a1</v>
      </c>
      <c r="E1176">
        <v>1</v>
      </c>
      <c r="F1176">
        <v>29</v>
      </c>
    </row>
    <row r="1177" spans="1:6" x14ac:dyDescent="0.3">
      <c r="A1177">
        <v>10110</v>
      </c>
      <c r="B1177" t="str">
        <f>_xlfn.XLOOKUP(A1177, Bookings!A:A, Bookings!B:B, "NONE")</f>
        <v>Karnataka</v>
      </c>
      <c r="C1177" s="14">
        <v>45323</v>
      </c>
      <c r="D1177" t="str">
        <v>6d98c117</v>
      </c>
      <c r="E1177">
        <v>0</v>
      </c>
      <c r="F1177">
        <v>60</v>
      </c>
    </row>
    <row r="1178" spans="1:6" x14ac:dyDescent="0.3">
      <c r="A1178">
        <v>10111</v>
      </c>
      <c r="B1178" t="str">
        <f>_xlfn.XLOOKUP(A1178, Bookings!A:A, Bookings!B:B, "NONE")</f>
        <v>Karnataka</v>
      </c>
      <c r="C1178" s="14">
        <v>45292</v>
      </c>
      <c r="D1178" t="str">
        <v>2e190b5a</v>
      </c>
      <c r="E1178">
        <v>2</v>
      </c>
      <c r="F1178">
        <v>25</v>
      </c>
    </row>
    <row r="1179" spans="1:6" x14ac:dyDescent="0.3">
      <c r="A1179">
        <v>10111</v>
      </c>
      <c r="B1179" t="str">
        <f>_xlfn.XLOOKUP(A1179, Bookings!A:A, Bookings!B:B, "NONE")</f>
        <v>Karnataka</v>
      </c>
      <c r="C1179" s="14">
        <v>44774</v>
      </c>
      <c r="D1179" t="str">
        <v>b9f74c1c</v>
      </c>
      <c r="E1179">
        <v>1</v>
      </c>
      <c r="F1179">
        <v>12</v>
      </c>
    </row>
    <row r="1180" spans="1:6" x14ac:dyDescent="0.3">
      <c r="A1180">
        <v>10111</v>
      </c>
      <c r="B1180" t="str">
        <f>_xlfn.XLOOKUP(A1180, Bookings!A:A, Bookings!B:B, "NONE")</f>
        <v>Karnataka</v>
      </c>
      <c r="C1180" s="14">
        <v>45474</v>
      </c>
      <c r="D1180" t="str">
        <v>fda707e0</v>
      </c>
      <c r="E1180">
        <v>0</v>
      </c>
      <c r="F1180">
        <v>71</v>
      </c>
    </row>
    <row r="1181" spans="1:6" x14ac:dyDescent="0.3">
      <c r="A1181">
        <v>10111</v>
      </c>
      <c r="B1181" t="str">
        <f>_xlfn.XLOOKUP(A1181, Bookings!A:A, Bookings!B:B, "NONE")</f>
        <v>Karnataka</v>
      </c>
      <c r="C1181" s="14">
        <v>45383</v>
      </c>
      <c r="D1181" t="str">
        <v>34ac25b9</v>
      </c>
      <c r="E1181">
        <v>1</v>
      </c>
      <c r="F1181">
        <v>51</v>
      </c>
    </row>
    <row r="1182" spans="1:6" x14ac:dyDescent="0.3">
      <c r="A1182">
        <v>10111</v>
      </c>
      <c r="B1182" t="str">
        <f>_xlfn.XLOOKUP(A1182, Bookings!A:A, Bookings!B:B, "NONE")</f>
        <v>Karnataka</v>
      </c>
      <c r="C1182" s="14">
        <v>44682</v>
      </c>
      <c r="D1182" t="str">
        <v>cc9d9893</v>
      </c>
      <c r="E1182">
        <v>1</v>
      </c>
      <c r="F1182">
        <v>60</v>
      </c>
    </row>
    <row r="1183" spans="1:6" x14ac:dyDescent="0.3">
      <c r="A1183">
        <v>10111</v>
      </c>
      <c r="B1183" t="str">
        <f>_xlfn.XLOOKUP(A1183, Bookings!A:A, Bookings!B:B, "NONE")</f>
        <v>Karnataka</v>
      </c>
      <c r="C1183" s="14">
        <v>45627</v>
      </c>
      <c r="D1183" t="str">
        <v>75fa1246</v>
      </c>
      <c r="E1183">
        <v>3</v>
      </c>
      <c r="F1183">
        <v>76</v>
      </c>
    </row>
    <row r="1184" spans="1:6" x14ac:dyDescent="0.3">
      <c r="A1184">
        <v>10111</v>
      </c>
      <c r="B1184" t="str">
        <f>_xlfn.XLOOKUP(A1184, Bookings!A:A, Bookings!B:B, "NONE")</f>
        <v>Karnataka</v>
      </c>
      <c r="C1184" s="14">
        <v>45597</v>
      </c>
      <c r="D1184" t="str">
        <v>5c52d1ad</v>
      </c>
      <c r="E1184">
        <v>2</v>
      </c>
      <c r="F1184">
        <v>33</v>
      </c>
    </row>
    <row r="1185" spans="1:6" x14ac:dyDescent="0.3">
      <c r="A1185">
        <v>10111</v>
      </c>
      <c r="B1185" t="str">
        <f>_xlfn.XLOOKUP(A1185, Bookings!A:A, Bookings!B:B, "NONE")</f>
        <v>Karnataka</v>
      </c>
      <c r="C1185" s="14">
        <v>44896</v>
      </c>
      <c r="D1185" t="str">
        <v>19351768</v>
      </c>
      <c r="E1185">
        <v>3</v>
      </c>
      <c r="F1185">
        <v>25</v>
      </c>
    </row>
    <row r="1186" spans="1:6" x14ac:dyDescent="0.3">
      <c r="A1186">
        <v>10111</v>
      </c>
      <c r="B1186" t="str">
        <f>_xlfn.XLOOKUP(A1186, Bookings!A:A, Bookings!B:B, "NONE")</f>
        <v>Karnataka</v>
      </c>
      <c r="C1186" s="14">
        <v>44621</v>
      </c>
      <c r="D1186" t="str">
        <v>586db896</v>
      </c>
      <c r="E1186">
        <v>1</v>
      </c>
      <c r="F1186">
        <v>21</v>
      </c>
    </row>
    <row r="1187" spans="1:6" x14ac:dyDescent="0.3">
      <c r="A1187">
        <v>10111</v>
      </c>
      <c r="B1187" t="str">
        <f>_xlfn.XLOOKUP(A1187, Bookings!A:A, Bookings!B:B, "NONE")</f>
        <v>Karnataka</v>
      </c>
      <c r="C1187" s="14">
        <v>45627</v>
      </c>
      <c r="D1187" t="str">
        <v>2f9c6d63</v>
      </c>
      <c r="E1187">
        <v>0</v>
      </c>
      <c r="F1187">
        <v>74</v>
      </c>
    </row>
    <row r="1188" spans="1:6" x14ac:dyDescent="0.3">
      <c r="A1188">
        <v>10111</v>
      </c>
      <c r="B1188" t="str">
        <f>_xlfn.XLOOKUP(A1188, Bookings!A:A, Bookings!B:B, "NONE")</f>
        <v>Karnataka</v>
      </c>
      <c r="C1188" s="14">
        <v>45139</v>
      </c>
      <c r="D1188" t="str">
        <v>39c8c16a</v>
      </c>
      <c r="E1188">
        <v>1</v>
      </c>
      <c r="F1188">
        <v>94</v>
      </c>
    </row>
    <row r="1189" spans="1:6" x14ac:dyDescent="0.3">
      <c r="A1189">
        <v>10111</v>
      </c>
      <c r="B1189" t="str">
        <f>_xlfn.XLOOKUP(A1189, Bookings!A:A, Bookings!B:B, "NONE")</f>
        <v>Karnataka</v>
      </c>
      <c r="C1189" s="14">
        <v>44562</v>
      </c>
      <c r="D1189" t="str">
        <v>0be1e40e</v>
      </c>
      <c r="E1189">
        <v>0</v>
      </c>
      <c r="F1189">
        <v>94</v>
      </c>
    </row>
    <row r="1190" spans="1:6" x14ac:dyDescent="0.3">
      <c r="A1190">
        <v>10112</v>
      </c>
      <c r="B1190" t="str">
        <f>_xlfn.XLOOKUP(A1190, Bookings!A:A, Bookings!B:B, "NONE")</f>
        <v>Tamil Nadu</v>
      </c>
      <c r="C1190" s="14">
        <v>44621</v>
      </c>
      <c r="D1190" t="str">
        <v>7fd28e87</v>
      </c>
      <c r="E1190">
        <v>0</v>
      </c>
      <c r="F1190">
        <v>48</v>
      </c>
    </row>
    <row r="1191" spans="1:6" x14ac:dyDescent="0.3">
      <c r="A1191">
        <v>10112</v>
      </c>
      <c r="B1191" t="str">
        <f>_xlfn.XLOOKUP(A1191, Bookings!A:A, Bookings!B:B, "NONE")</f>
        <v>Tamil Nadu</v>
      </c>
      <c r="C1191" s="14">
        <v>44958</v>
      </c>
      <c r="D1191" t="str">
        <v>1b7fe76a</v>
      </c>
      <c r="E1191">
        <v>4</v>
      </c>
      <c r="F1191">
        <v>85</v>
      </c>
    </row>
    <row r="1192" spans="1:6" x14ac:dyDescent="0.3">
      <c r="A1192">
        <v>10112</v>
      </c>
      <c r="B1192" t="str">
        <f>_xlfn.XLOOKUP(A1192, Bookings!A:A, Bookings!B:B, "NONE")</f>
        <v>Tamil Nadu</v>
      </c>
      <c r="C1192" s="14">
        <v>45231</v>
      </c>
      <c r="D1192" t="str">
        <v>07976026</v>
      </c>
      <c r="E1192">
        <v>2</v>
      </c>
      <c r="F1192">
        <v>64</v>
      </c>
    </row>
    <row r="1193" spans="1:6" x14ac:dyDescent="0.3">
      <c r="A1193">
        <v>10112</v>
      </c>
      <c r="B1193" t="str">
        <f>_xlfn.XLOOKUP(A1193, Bookings!A:A, Bookings!B:B, "NONE")</f>
        <v>Tamil Nadu</v>
      </c>
      <c r="C1193" s="14">
        <v>44682</v>
      </c>
      <c r="D1193" t="str">
        <v>9452bf77</v>
      </c>
      <c r="E1193">
        <v>2</v>
      </c>
      <c r="F1193">
        <v>93</v>
      </c>
    </row>
    <row r="1194" spans="1:6" x14ac:dyDescent="0.3">
      <c r="A1194">
        <v>10112</v>
      </c>
      <c r="B1194" t="str">
        <f>_xlfn.XLOOKUP(A1194, Bookings!A:A, Bookings!B:B, "NONE")</f>
        <v>Tamil Nadu</v>
      </c>
      <c r="C1194" s="14">
        <v>44866</v>
      </c>
      <c r="D1194" t="str">
        <v>b9f74c1c</v>
      </c>
      <c r="E1194">
        <v>0</v>
      </c>
      <c r="F1194">
        <v>96</v>
      </c>
    </row>
    <row r="1195" spans="1:6" x14ac:dyDescent="0.3">
      <c r="A1195">
        <v>10112</v>
      </c>
      <c r="B1195" t="str">
        <f>_xlfn.XLOOKUP(A1195, Bookings!A:A, Bookings!B:B, "NONE")</f>
        <v>Tamil Nadu</v>
      </c>
      <c r="C1195" s="14">
        <v>45383</v>
      </c>
      <c r="D1195" t="str">
        <v>9c8c4c67</v>
      </c>
      <c r="E1195">
        <v>1</v>
      </c>
      <c r="F1195">
        <v>90</v>
      </c>
    </row>
    <row r="1196" spans="1:6" x14ac:dyDescent="0.3">
      <c r="A1196">
        <v>10112</v>
      </c>
      <c r="B1196" t="str">
        <f>_xlfn.XLOOKUP(A1196, Bookings!A:A, Bookings!B:B, "NONE")</f>
        <v>Tamil Nadu</v>
      </c>
      <c r="C1196" s="14">
        <v>45078</v>
      </c>
      <c r="D1196" t="str">
        <v>74c9ff93</v>
      </c>
      <c r="E1196">
        <v>1</v>
      </c>
      <c r="F1196">
        <v>29</v>
      </c>
    </row>
    <row r="1197" spans="1:6" x14ac:dyDescent="0.3">
      <c r="A1197">
        <v>10112</v>
      </c>
      <c r="B1197" t="str">
        <f>_xlfn.XLOOKUP(A1197, Bookings!A:A, Bookings!B:B, "NONE")</f>
        <v>Tamil Nadu</v>
      </c>
      <c r="C1197" s="14">
        <v>45170</v>
      </c>
      <c r="D1197" t="str">
        <v>f83fb848</v>
      </c>
      <c r="E1197">
        <v>0</v>
      </c>
      <c r="F1197">
        <v>19</v>
      </c>
    </row>
    <row r="1198" spans="1:6" x14ac:dyDescent="0.3">
      <c r="A1198">
        <v>10112</v>
      </c>
      <c r="B1198" t="str">
        <f>_xlfn.XLOOKUP(A1198, Bookings!A:A, Bookings!B:B, "NONE")</f>
        <v>Tamil Nadu</v>
      </c>
      <c r="C1198" s="14">
        <v>45078</v>
      </c>
      <c r="D1198" t="str">
        <v>c5000cc1</v>
      </c>
      <c r="E1198">
        <v>0</v>
      </c>
      <c r="F1198">
        <v>18</v>
      </c>
    </row>
    <row r="1199" spans="1:6" x14ac:dyDescent="0.3">
      <c r="A1199">
        <v>10112</v>
      </c>
      <c r="B1199" t="str">
        <f>_xlfn.XLOOKUP(A1199, Bookings!A:A, Bookings!B:B, "NONE")</f>
        <v>Tamil Nadu</v>
      </c>
      <c r="C1199" s="14">
        <v>45200</v>
      </c>
      <c r="D1199" t="str">
        <v>a48a202b</v>
      </c>
      <c r="E1199">
        <v>2</v>
      </c>
      <c r="F1199">
        <v>28</v>
      </c>
    </row>
    <row r="1200" spans="1:6" x14ac:dyDescent="0.3">
      <c r="A1200">
        <v>10112</v>
      </c>
      <c r="B1200" t="str">
        <f>_xlfn.XLOOKUP(A1200, Bookings!A:A, Bookings!B:B, "NONE")</f>
        <v>Tamil Nadu</v>
      </c>
      <c r="C1200" s="14">
        <v>44986</v>
      </c>
      <c r="D1200" t="str">
        <v>10101146</v>
      </c>
      <c r="E1200">
        <v>0</v>
      </c>
      <c r="F1200">
        <v>38</v>
      </c>
    </row>
    <row r="1201" spans="1:6" x14ac:dyDescent="0.3">
      <c r="A1201">
        <v>10112</v>
      </c>
      <c r="B1201" t="str">
        <f>_xlfn.XLOOKUP(A1201, Bookings!A:A, Bookings!B:B, "NONE")</f>
        <v>Tamil Nadu</v>
      </c>
      <c r="C1201" s="14">
        <v>45292</v>
      </c>
      <c r="D1201" t="str">
        <v>6fc6d737</v>
      </c>
      <c r="E1201">
        <v>0</v>
      </c>
      <c r="F1201">
        <v>85</v>
      </c>
    </row>
    <row r="1202" spans="1:6" x14ac:dyDescent="0.3">
      <c r="A1202">
        <v>10112</v>
      </c>
      <c r="B1202" t="str">
        <f>_xlfn.XLOOKUP(A1202, Bookings!A:A, Bookings!B:B, "NONE")</f>
        <v>Tamil Nadu</v>
      </c>
      <c r="C1202" s="14">
        <v>45505</v>
      </c>
      <c r="D1202" t="str">
        <v>67b09f1b</v>
      </c>
      <c r="E1202">
        <v>2</v>
      </c>
      <c r="F1202">
        <v>83</v>
      </c>
    </row>
    <row r="1203" spans="1:6" x14ac:dyDescent="0.3">
      <c r="A1203">
        <v>10113</v>
      </c>
      <c r="B1203" t="str">
        <f>_xlfn.XLOOKUP(A1203, Bookings!A:A, Bookings!B:B, "NONE")</f>
        <v>Andhra Pradesh</v>
      </c>
      <c r="C1203" s="14">
        <v>44896</v>
      </c>
      <c r="D1203" t="str">
        <v>d6e6f4af</v>
      </c>
      <c r="E1203">
        <v>4</v>
      </c>
      <c r="F1203">
        <v>61</v>
      </c>
    </row>
    <row r="1204" spans="1:6" x14ac:dyDescent="0.3">
      <c r="A1204">
        <v>10113</v>
      </c>
      <c r="B1204" t="str">
        <f>_xlfn.XLOOKUP(A1204, Bookings!A:A, Bookings!B:B, "NONE")</f>
        <v>Andhra Pradesh</v>
      </c>
      <c r="C1204" s="14">
        <v>45474</v>
      </c>
      <c r="D1204" t="str">
        <v>7fc77e90</v>
      </c>
      <c r="E1204">
        <v>0</v>
      </c>
      <c r="F1204">
        <v>94</v>
      </c>
    </row>
    <row r="1205" spans="1:6" x14ac:dyDescent="0.3">
      <c r="A1205">
        <v>10113</v>
      </c>
      <c r="B1205" t="str">
        <f>_xlfn.XLOOKUP(A1205, Bookings!A:A, Bookings!B:B, "NONE")</f>
        <v>Andhra Pradesh</v>
      </c>
      <c r="C1205" s="14">
        <v>44805</v>
      </c>
      <c r="D1205" t="str">
        <v>c5000cc1</v>
      </c>
      <c r="E1205">
        <v>4</v>
      </c>
      <c r="F1205">
        <v>16</v>
      </c>
    </row>
    <row r="1206" spans="1:6" x14ac:dyDescent="0.3">
      <c r="A1206">
        <v>10113</v>
      </c>
      <c r="B1206" t="str">
        <f>_xlfn.XLOOKUP(A1206, Bookings!A:A, Bookings!B:B, "NONE")</f>
        <v>Andhra Pradesh</v>
      </c>
      <c r="C1206" s="14">
        <v>45261</v>
      </c>
      <c r="D1206" t="str">
        <v>67b09f1b</v>
      </c>
      <c r="E1206">
        <v>3</v>
      </c>
      <c r="F1206">
        <v>33</v>
      </c>
    </row>
    <row r="1207" spans="1:6" x14ac:dyDescent="0.3">
      <c r="A1207">
        <v>10113</v>
      </c>
      <c r="B1207" t="str">
        <f>_xlfn.XLOOKUP(A1207, Bookings!A:A, Bookings!B:B, "NONE")</f>
        <v>Andhra Pradesh</v>
      </c>
      <c r="C1207" s="14">
        <v>45413</v>
      </c>
      <c r="D1207" t="str">
        <v>fc3255a1</v>
      </c>
      <c r="E1207">
        <v>4</v>
      </c>
      <c r="F1207">
        <v>45</v>
      </c>
    </row>
    <row r="1208" spans="1:6" x14ac:dyDescent="0.3">
      <c r="A1208">
        <v>10113</v>
      </c>
      <c r="B1208" t="str">
        <f>_xlfn.XLOOKUP(A1208, Bookings!A:A, Bookings!B:B, "NONE")</f>
        <v>Andhra Pradesh</v>
      </c>
      <c r="C1208" s="14">
        <v>45383</v>
      </c>
      <c r="D1208" t="str">
        <v>607da286</v>
      </c>
      <c r="E1208">
        <v>1</v>
      </c>
      <c r="F1208">
        <v>49</v>
      </c>
    </row>
    <row r="1209" spans="1:6" x14ac:dyDescent="0.3">
      <c r="A1209">
        <v>10113</v>
      </c>
      <c r="B1209" t="str">
        <f>_xlfn.XLOOKUP(A1209, Bookings!A:A, Bookings!B:B, "NONE")</f>
        <v>Andhra Pradesh</v>
      </c>
      <c r="C1209" s="14">
        <v>45352</v>
      </c>
      <c r="D1209" t="str">
        <v>9c8c4c67</v>
      </c>
      <c r="E1209">
        <v>0</v>
      </c>
      <c r="F1209">
        <v>40</v>
      </c>
    </row>
    <row r="1210" spans="1:6" x14ac:dyDescent="0.3">
      <c r="A1210">
        <v>10113</v>
      </c>
      <c r="B1210" t="str">
        <f>_xlfn.XLOOKUP(A1210, Bookings!A:A, Bookings!B:B, "NONE")</f>
        <v>Andhra Pradesh</v>
      </c>
      <c r="C1210" s="14">
        <v>44713</v>
      </c>
      <c r="D1210" t="str">
        <v>92becfc7</v>
      </c>
      <c r="E1210">
        <v>0</v>
      </c>
      <c r="F1210">
        <v>46</v>
      </c>
    </row>
    <row r="1211" spans="1:6" x14ac:dyDescent="0.3">
      <c r="A1211">
        <v>10113</v>
      </c>
      <c r="B1211" t="str">
        <f>_xlfn.XLOOKUP(A1211, Bookings!A:A, Bookings!B:B, "NONE")</f>
        <v>Andhra Pradesh</v>
      </c>
      <c r="C1211" s="14">
        <v>45627</v>
      </c>
      <c r="D1211" t="str">
        <v>618d5c47</v>
      </c>
      <c r="E1211">
        <v>1</v>
      </c>
      <c r="F1211">
        <v>71</v>
      </c>
    </row>
    <row r="1212" spans="1:6" x14ac:dyDescent="0.3">
      <c r="A1212">
        <v>10114</v>
      </c>
      <c r="B1212" t="str">
        <f>_xlfn.XLOOKUP(A1212, Bookings!A:A, Bookings!B:B, "NONE")</f>
        <v>Tamil Nadu</v>
      </c>
      <c r="C1212" s="14">
        <v>45383</v>
      </c>
      <c r="D1212" t="str">
        <v>10101146</v>
      </c>
      <c r="E1212">
        <v>1</v>
      </c>
      <c r="F1212">
        <v>87</v>
      </c>
    </row>
    <row r="1213" spans="1:6" x14ac:dyDescent="0.3">
      <c r="A1213">
        <v>10114</v>
      </c>
      <c r="B1213" t="str">
        <f>_xlfn.XLOOKUP(A1213, Bookings!A:A, Bookings!B:B, "NONE")</f>
        <v>Tamil Nadu</v>
      </c>
      <c r="C1213" s="14">
        <v>45413</v>
      </c>
      <c r="D1213" t="str">
        <v>b72e97f6</v>
      </c>
      <c r="E1213">
        <v>1</v>
      </c>
      <c r="F1213">
        <v>19</v>
      </c>
    </row>
    <row r="1214" spans="1:6" x14ac:dyDescent="0.3">
      <c r="A1214">
        <v>10114</v>
      </c>
      <c r="B1214" t="str">
        <f>_xlfn.XLOOKUP(A1214, Bookings!A:A, Bookings!B:B, "NONE")</f>
        <v>Tamil Nadu</v>
      </c>
      <c r="C1214" s="14">
        <v>45261</v>
      </c>
      <c r="D1214" t="str">
        <v>cc777b0c</v>
      </c>
      <c r="E1214">
        <v>2</v>
      </c>
      <c r="F1214">
        <v>64</v>
      </c>
    </row>
    <row r="1215" spans="1:6" x14ac:dyDescent="0.3">
      <c r="A1215">
        <v>10114</v>
      </c>
      <c r="B1215" t="str">
        <f>_xlfn.XLOOKUP(A1215, Bookings!A:A, Bookings!B:B, "NONE")</f>
        <v>Tamil Nadu</v>
      </c>
      <c r="C1215" s="14">
        <v>45505</v>
      </c>
      <c r="D1215" t="str">
        <v>a48a202b</v>
      </c>
      <c r="E1215">
        <v>1</v>
      </c>
      <c r="F1215">
        <v>53</v>
      </c>
    </row>
    <row r="1216" spans="1:6" x14ac:dyDescent="0.3">
      <c r="A1216">
        <v>10114</v>
      </c>
      <c r="B1216" t="str">
        <f>_xlfn.XLOOKUP(A1216, Bookings!A:A, Bookings!B:B, "NONE")</f>
        <v>Tamil Nadu</v>
      </c>
      <c r="C1216" s="14">
        <v>45017</v>
      </c>
      <c r="D1216" t="str">
        <v>30bb7728</v>
      </c>
      <c r="E1216">
        <v>1</v>
      </c>
      <c r="F1216">
        <v>71</v>
      </c>
    </row>
    <row r="1217" spans="1:6" x14ac:dyDescent="0.3">
      <c r="A1217">
        <v>10114</v>
      </c>
      <c r="B1217" t="str">
        <f>_xlfn.XLOOKUP(A1217, Bookings!A:A, Bookings!B:B, "NONE")</f>
        <v>Tamil Nadu</v>
      </c>
      <c r="C1217" s="14">
        <v>45108</v>
      </c>
      <c r="D1217" t="str">
        <v>18f2ed16</v>
      </c>
      <c r="E1217">
        <v>0</v>
      </c>
      <c r="F1217">
        <v>37</v>
      </c>
    </row>
    <row r="1218" spans="1:6" x14ac:dyDescent="0.3">
      <c r="A1218">
        <v>10114</v>
      </c>
      <c r="B1218" t="str">
        <f>_xlfn.XLOOKUP(A1218, Bookings!A:A, Bookings!B:B, "NONE")</f>
        <v>Tamil Nadu</v>
      </c>
      <c r="C1218" s="14">
        <v>45139</v>
      </c>
      <c r="D1218" t="str">
        <v>4130ea10</v>
      </c>
      <c r="E1218">
        <v>1</v>
      </c>
      <c r="F1218">
        <v>17</v>
      </c>
    </row>
    <row r="1219" spans="1:6" x14ac:dyDescent="0.3">
      <c r="A1219">
        <v>10114</v>
      </c>
      <c r="B1219" t="str">
        <f>_xlfn.XLOOKUP(A1219, Bookings!A:A, Bookings!B:B, "NONE")</f>
        <v>Tamil Nadu</v>
      </c>
      <c r="C1219" s="14">
        <v>45231</v>
      </c>
      <c r="D1219" t="str">
        <v>f1c74cb8</v>
      </c>
      <c r="E1219">
        <v>3</v>
      </c>
      <c r="F1219">
        <v>48</v>
      </c>
    </row>
    <row r="1220" spans="1:6" x14ac:dyDescent="0.3">
      <c r="A1220">
        <v>10114</v>
      </c>
      <c r="B1220" t="str">
        <f>_xlfn.XLOOKUP(A1220, Bookings!A:A, Bookings!B:B, "NONE")</f>
        <v>Tamil Nadu</v>
      </c>
      <c r="C1220" s="14">
        <v>45231</v>
      </c>
      <c r="D1220" t="str">
        <v>577b4107</v>
      </c>
      <c r="E1220">
        <v>1</v>
      </c>
      <c r="F1220">
        <v>61</v>
      </c>
    </row>
    <row r="1221" spans="1:6" x14ac:dyDescent="0.3">
      <c r="A1221">
        <v>10114</v>
      </c>
      <c r="B1221" t="str">
        <f>_xlfn.XLOOKUP(A1221, Bookings!A:A, Bookings!B:B, "NONE")</f>
        <v>Tamil Nadu</v>
      </c>
      <c r="C1221" s="14">
        <v>45231</v>
      </c>
      <c r="D1221" t="str">
        <v>2888a95e</v>
      </c>
      <c r="E1221">
        <v>1</v>
      </c>
      <c r="F1221">
        <v>35</v>
      </c>
    </row>
    <row r="1222" spans="1:6" x14ac:dyDescent="0.3">
      <c r="A1222">
        <v>10114</v>
      </c>
      <c r="B1222" t="str">
        <f>_xlfn.XLOOKUP(A1222, Bookings!A:A, Bookings!B:B, "NONE")</f>
        <v>Tamil Nadu</v>
      </c>
      <c r="C1222" s="14">
        <v>44713</v>
      </c>
      <c r="D1222" t="str">
        <v>75fa1246</v>
      </c>
      <c r="E1222">
        <v>1</v>
      </c>
      <c r="F1222">
        <v>25</v>
      </c>
    </row>
    <row r="1223" spans="1:6" x14ac:dyDescent="0.3">
      <c r="A1223">
        <v>10114</v>
      </c>
      <c r="B1223" t="str">
        <f>_xlfn.XLOOKUP(A1223, Bookings!A:A, Bookings!B:B, "NONE")</f>
        <v>Tamil Nadu</v>
      </c>
      <c r="C1223" s="14">
        <v>45505</v>
      </c>
      <c r="D1223" t="str">
        <v>c741736d</v>
      </c>
      <c r="E1223">
        <v>2</v>
      </c>
      <c r="F1223">
        <v>38</v>
      </c>
    </row>
    <row r="1224" spans="1:6" x14ac:dyDescent="0.3">
      <c r="A1224">
        <v>10115</v>
      </c>
      <c r="B1224" t="str">
        <f>_xlfn.XLOOKUP(A1224, Bookings!A:A, Bookings!B:B, "NONE")</f>
        <v>Karnataka</v>
      </c>
      <c r="C1224" s="14">
        <v>44805</v>
      </c>
      <c r="D1224" t="str">
        <v>7bc7f2c7</v>
      </c>
      <c r="E1224">
        <v>0</v>
      </c>
      <c r="F1224">
        <v>100</v>
      </c>
    </row>
    <row r="1225" spans="1:6" x14ac:dyDescent="0.3">
      <c r="A1225">
        <v>10115</v>
      </c>
      <c r="B1225" t="str">
        <f>_xlfn.XLOOKUP(A1225, Bookings!A:A, Bookings!B:B, "NONE")</f>
        <v>Karnataka</v>
      </c>
      <c r="C1225" s="14">
        <v>44927</v>
      </c>
      <c r="D1225" t="str">
        <v>e9c2f251</v>
      </c>
      <c r="E1225">
        <v>1</v>
      </c>
      <c r="F1225">
        <v>27</v>
      </c>
    </row>
    <row r="1226" spans="1:6" x14ac:dyDescent="0.3">
      <c r="A1226">
        <v>10115</v>
      </c>
      <c r="B1226" t="str">
        <f>_xlfn.XLOOKUP(A1226, Bookings!A:A, Bookings!B:B, "NONE")</f>
        <v>Karnataka</v>
      </c>
      <c r="C1226" s="14">
        <v>45323</v>
      </c>
      <c r="D1226" t="str">
        <v>2e190b5a</v>
      </c>
      <c r="E1226">
        <v>0</v>
      </c>
      <c r="F1226">
        <v>95</v>
      </c>
    </row>
    <row r="1227" spans="1:6" x14ac:dyDescent="0.3">
      <c r="A1227">
        <v>10115</v>
      </c>
      <c r="B1227" t="str">
        <f>_xlfn.XLOOKUP(A1227, Bookings!A:A, Bookings!B:B, "NONE")</f>
        <v>Karnataka</v>
      </c>
      <c r="C1227" s="14">
        <v>44927</v>
      </c>
      <c r="D1227" t="str">
        <v>9787b7de</v>
      </c>
      <c r="E1227">
        <v>0</v>
      </c>
      <c r="F1227">
        <v>72</v>
      </c>
    </row>
    <row r="1228" spans="1:6" x14ac:dyDescent="0.3">
      <c r="A1228">
        <v>10115</v>
      </c>
      <c r="B1228" t="str">
        <f>_xlfn.XLOOKUP(A1228, Bookings!A:A, Bookings!B:B, "NONE")</f>
        <v>Karnataka</v>
      </c>
      <c r="C1228" s="14">
        <v>45627</v>
      </c>
      <c r="D1228" t="str">
        <v>5b93d799</v>
      </c>
      <c r="E1228">
        <v>1</v>
      </c>
      <c r="F1228">
        <v>74</v>
      </c>
    </row>
    <row r="1229" spans="1:6" x14ac:dyDescent="0.3">
      <c r="A1229">
        <v>10115</v>
      </c>
      <c r="B1229" t="str">
        <f>_xlfn.XLOOKUP(A1229, Bookings!A:A, Bookings!B:B, "NONE")</f>
        <v>Karnataka</v>
      </c>
      <c r="C1229" s="14">
        <v>45292</v>
      </c>
      <c r="D1229" t="str">
        <v>f82d44ce</v>
      </c>
      <c r="E1229">
        <v>0</v>
      </c>
      <c r="F1229">
        <v>26</v>
      </c>
    </row>
    <row r="1230" spans="1:6" x14ac:dyDescent="0.3">
      <c r="A1230">
        <v>10115</v>
      </c>
      <c r="B1230" t="str">
        <f>_xlfn.XLOOKUP(A1230, Bookings!A:A, Bookings!B:B, "NONE")</f>
        <v>Karnataka</v>
      </c>
      <c r="C1230" s="14">
        <v>44835</v>
      </c>
      <c r="D1230" t="str">
        <v>a48a202b</v>
      </c>
      <c r="E1230">
        <v>0</v>
      </c>
      <c r="F1230">
        <v>16</v>
      </c>
    </row>
    <row r="1231" spans="1:6" x14ac:dyDescent="0.3">
      <c r="A1231">
        <v>10115</v>
      </c>
      <c r="B1231" t="str">
        <f>_xlfn.XLOOKUP(A1231, Bookings!A:A, Bookings!B:B, "NONE")</f>
        <v>Karnataka</v>
      </c>
      <c r="C1231" s="14">
        <v>45200</v>
      </c>
      <c r="D1231" t="str">
        <v>7fc77e90</v>
      </c>
      <c r="E1231">
        <v>5</v>
      </c>
      <c r="F1231">
        <v>65</v>
      </c>
    </row>
    <row r="1232" spans="1:6" x14ac:dyDescent="0.3">
      <c r="A1232">
        <v>10115</v>
      </c>
      <c r="B1232" t="str">
        <f>_xlfn.XLOOKUP(A1232, Bookings!A:A, Bookings!B:B, "NONE")</f>
        <v>Karnataka</v>
      </c>
      <c r="C1232" s="14">
        <v>45474</v>
      </c>
      <c r="D1232" t="str">
        <v>982b8061</v>
      </c>
      <c r="E1232">
        <v>3</v>
      </c>
      <c r="F1232">
        <v>64</v>
      </c>
    </row>
    <row r="1233" spans="1:6" x14ac:dyDescent="0.3">
      <c r="A1233">
        <v>10115</v>
      </c>
      <c r="B1233" t="str">
        <f>_xlfn.XLOOKUP(A1233, Bookings!A:A, Bookings!B:B, "NONE")</f>
        <v>Karnataka</v>
      </c>
      <c r="C1233" s="14">
        <v>45017</v>
      </c>
      <c r="D1233" t="str">
        <v>7fd28e87</v>
      </c>
      <c r="E1233">
        <v>1</v>
      </c>
      <c r="F1233">
        <v>45</v>
      </c>
    </row>
    <row r="1234" spans="1:6" x14ac:dyDescent="0.3">
      <c r="A1234">
        <v>10115</v>
      </c>
      <c r="B1234" t="str">
        <f>_xlfn.XLOOKUP(A1234, Bookings!A:A, Bookings!B:B, "NONE")</f>
        <v>Karnataka</v>
      </c>
      <c r="C1234" s="14">
        <v>44774</v>
      </c>
      <c r="D1234" t="str">
        <v>2f9c6d63</v>
      </c>
      <c r="E1234">
        <v>2</v>
      </c>
      <c r="F1234">
        <v>35</v>
      </c>
    </row>
    <row r="1235" spans="1:6" x14ac:dyDescent="0.3">
      <c r="A1235">
        <v>10115</v>
      </c>
      <c r="B1235" t="str">
        <f>_xlfn.XLOOKUP(A1235, Bookings!A:A, Bookings!B:B, "NONE")</f>
        <v>Karnataka</v>
      </c>
      <c r="C1235" s="14">
        <v>45474</v>
      </c>
      <c r="D1235" t="str">
        <v>6cec19a5</v>
      </c>
      <c r="E1235">
        <v>4</v>
      </c>
      <c r="F1235">
        <v>34</v>
      </c>
    </row>
    <row r="1236" spans="1:6" x14ac:dyDescent="0.3">
      <c r="A1236">
        <v>10116</v>
      </c>
      <c r="B1236" t="str">
        <f>_xlfn.XLOOKUP(A1236, Bookings!A:A, Bookings!B:B, "NONE")</f>
        <v>Tamil Nadu</v>
      </c>
      <c r="C1236" s="14">
        <v>44927</v>
      </c>
      <c r="D1236" t="str">
        <v>4cfd0dd8</v>
      </c>
      <c r="E1236">
        <v>1</v>
      </c>
      <c r="F1236">
        <v>77</v>
      </c>
    </row>
    <row r="1237" spans="1:6" x14ac:dyDescent="0.3">
      <c r="A1237">
        <v>10116</v>
      </c>
      <c r="B1237" t="str">
        <f>_xlfn.XLOOKUP(A1237, Bookings!A:A, Bookings!B:B, "NONE")</f>
        <v>Tamil Nadu</v>
      </c>
      <c r="C1237" s="14">
        <v>45139</v>
      </c>
      <c r="D1237" t="str">
        <v>b06fbc58</v>
      </c>
      <c r="E1237">
        <v>1</v>
      </c>
      <c r="F1237">
        <v>71</v>
      </c>
    </row>
    <row r="1238" spans="1:6" x14ac:dyDescent="0.3">
      <c r="A1238">
        <v>10116</v>
      </c>
      <c r="B1238" t="str">
        <f>_xlfn.XLOOKUP(A1238, Bookings!A:A, Bookings!B:B, "NONE")</f>
        <v>Tamil Nadu</v>
      </c>
      <c r="C1238" s="14">
        <v>44652</v>
      </c>
      <c r="D1238" t="str">
        <v>fe8686d0</v>
      </c>
      <c r="E1238">
        <v>0</v>
      </c>
      <c r="F1238">
        <v>24</v>
      </c>
    </row>
    <row r="1239" spans="1:6" x14ac:dyDescent="0.3">
      <c r="A1239">
        <v>10116</v>
      </c>
      <c r="B1239" t="str">
        <f>_xlfn.XLOOKUP(A1239, Bookings!A:A, Bookings!B:B, "NONE")</f>
        <v>Tamil Nadu</v>
      </c>
      <c r="C1239" s="14">
        <v>45078</v>
      </c>
      <c r="D1239" t="str">
        <v>ef45c45f</v>
      </c>
      <c r="E1239">
        <v>2</v>
      </c>
      <c r="F1239">
        <v>63</v>
      </c>
    </row>
    <row r="1240" spans="1:6" x14ac:dyDescent="0.3">
      <c r="A1240">
        <v>10116</v>
      </c>
      <c r="B1240" t="str">
        <f>_xlfn.XLOOKUP(A1240, Bookings!A:A, Bookings!B:B, "NONE")</f>
        <v>Tamil Nadu</v>
      </c>
      <c r="C1240" s="14">
        <v>45017</v>
      </c>
      <c r="D1240" t="str">
        <v>18f2ed16</v>
      </c>
      <c r="E1240">
        <v>0</v>
      </c>
      <c r="F1240">
        <v>10</v>
      </c>
    </row>
    <row r="1241" spans="1:6" x14ac:dyDescent="0.3">
      <c r="A1241">
        <v>10116</v>
      </c>
      <c r="B1241" t="str">
        <f>_xlfn.XLOOKUP(A1241, Bookings!A:A, Bookings!B:B, "NONE")</f>
        <v>Tamil Nadu</v>
      </c>
      <c r="C1241" s="14">
        <v>44652</v>
      </c>
      <c r="D1241" t="str">
        <v>2560b2d1</v>
      </c>
      <c r="E1241">
        <v>1</v>
      </c>
      <c r="F1241">
        <v>45</v>
      </c>
    </row>
    <row r="1242" spans="1:6" x14ac:dyDescent="0.3">
      <c r="A1242">
        <v>10116</v>
      </c>
      <c r="B1242" t="str">
        <f>_xlfn.XLOOKUP(A1242, Bookings!A:A, Bookings!B:B, "NONE")</f>
        <v>Tamil Nadu</v>
      </c>
      <c r="C1242" s="14">
        <v>44743</v>
      </c>
      <c r="D1242" t="str">
        <v>4130ea10</v>
      </c>
      <c r="E1242">
        <v>1</v>
      </c>
      <c r="F1242">
        <v>56</v>
      </c>
    </row>
    <row r="1243" spans="1:6" x14ac:dyDescent="0.3">
      <c r="A1243">
        <v>10116</v>
      </c>
      <c r="B1243" t="str">
        <f>_xlfn.XLOOKUP(A1243, Bookings!A:A, Bookings!B:B, "NONE")</f>
        <v>Tamil Nadu</v>
      </c>
      <c r="C1243" s="14">
        <v>45200</v>
      </c>
      <c r="D1243" t="str">
        <v>7495495f</v>
      </c>
      <c r="E1243">
        <v>0</v>
      </c>
      <c r="F1243">
        <v>97</v>
      </c>
    </row>
    <row r="1244" spans="1:6" x14ac:dyDescent="0.3">
      <c r="A1244">
        <v>10116</v>
      </c>
      <c r="B1244" t="str">
        <f>_xlfn.XLOOKUP(A1244, Bookings!A:A, Bookings!B:B, "NONE")</f>
        <v>Tamil Nadu</v>
      </c>
      <c r="C1244" s="14">
        <v>45627</v>
      </c>
      <c r="D1244" t="str">
        <v>40e9137d</v>
      </c>
      <c r="E1244">
        <v>2</v>
      </c>
      <c r="F1244">
        <v>56</v>
      </c>
    </row>
    <row r="1245" spans="1:6" x14ac:dyDescent="0.3">
      <c r="A1245">
        <v>10116</v>
      </c>
      <c r="B1245" t="str">
        <f>_xlfn.XLOOKUP(A1245, Bookings!A:A, Bookings!B:B, "NONE")</f>
        <v>Tamil Nadu</v>
      </c>
      <c r="C1245" s="14">
        <v>45566</v>
      </c>
      <c r="D1245" t="str">
        <v>2888a95e</v>
      </c>
      <c r="E1245">
        <v>2</v>
      </c>
      <c r="F1245">
        <v>36</v>
      </c>
    </row>
    <row r="1246" spans="1:6" x14ac:dyDescent="0.3">
      <c r="A1246">
        <v>10116</v>
      </c>
      <c r="B1246" t="str">
        <f>_xlfn.XLOOKUP(A1246, Bookings!A:A, Bookings!B:B, "NONE")</f>
        <v>Tamil Nadu</v>
      </c>
      <c r="C1246" s="14">
        <v>45292</v>
      </c>
      <c r="D1246" t="str">
        <v>ae026103</v>
      </c>
      <c r="E1246">
        <v>0</v>
      </c>
      <c r="F1246">
        <v>15</v>
      </c>
    </row>
    <row r="1247" spans="1:6" x14ac:dyDescent="0.3">
      <c r="A1247">
        <v>10116</v>
      </c>
      <c r="B1247" t="str">
        <f>_xlfn.XLOOKUP(A1247, Bookings!A:A, Bookings!B:B, "NONE")</f>
        <v>Tamil Nadu</v>
      </c>
      <c r="C1247" s="14">
        <v>44927</v>
      </c>
      <c r="D1247" t="str">
        <v>5b93d799</v>
      </c>
      <c r="E1247">
        <v>0</v>
      </c>
      <c r="F1247">
        <v>79</v>
      </c>
    </row>
    <row r="1248" spans="1:6" x14ac:dyDescent="0.3">
      <c r="A1248">
        <v>10116</v>
      </c>
      <c r="B1248" t="str">
        <f>_xlfn.XLOOKUP(A1248, Bookings!A:A, Bookings!B:B, "NONE")</f>
        <v>Tamil Nadu</v>
      </c>
      <c r="C1248" s="14">
        <v>45200</v>
      </c>
      <c r="D1248" t="str">
        <v>1187d074</v>
      </c>
      <c r="E1248">
        <v>1</v>
      </c>
      <c r="F1248">
        <v>15</v>
      </c>
    </row>
    <row r="1249" spans="1:6" x14ac:dyDescent="0.3">
      <c r="A1249">
        <v>10116</v>
      </c>
      <c r="B1249" t="str">
        <f>_xlfn.XLOOKUP(A1249, Bookings!A:A, Bookings!B:B, "NONE")</f>
        <v>Tamil Nadu</v>
      </c>
      <c r="C1249" s="14">
        <v>44805</v>
      </c>
      <c r="D1249" t="str">
        <v>577b4107</v>
      </c>
      <c r="E1249">
        <v>4</v>
      </c>
      <c r="F1249">
        <v>81</v>
      </c>
    </row>
    <row r="1250" spans="1:6" x14ac:dyDescent="0.3">
      <c r="A1250">
        <v>10117</v>
      </c>
      <c r="B1250" t="str">
        <f>_xlfn.XLOOKUP(A1250, Bookings!A:A, Bookings!B:B, "NONE")</f>
        <v>Kerala</v>
      </c>
      <c r="C1250" s="14">
        <v>45536</v>
      </c>
      <c r="D1250" t="str">
        <v>9787b7de</v>
      </c>
      <c r="E1250">
        <v>2</v>
      </c>
      <c r="F1250">
        <v>99</v>
      </c>
    </row>
    <row r="1251" spans="1:6" x14ac:dyDescent="0.3">
      <c r="A1251">
        <v>10117</v>
      </c>
      <c r="B1251" t="str">
        <f>_xlfn.XLOOKUP(A1251, Bookings!A:A, Bookings!B:B, "NONE")</f>
        <v>Kerala</v>
      </c>
      <c r="C1251" s="14">
        <v>44805</v>
      </c>
      <c r="D1251" t="str">
        <v>2aac9072</v>
      </c>
      <c r="E1251">
        <v>0</v>
      </c>
      <c r="F1251">
        <v>60</v>
      </c>
    </row>
    <row r="1252" spans="1:6" x14ac:dyDescent="0.3">
      <c r="A1252">
        <v>10117</v>
      </c>
      <c r="B1252" t="str">
        <f>_xlfn.XLOOKUP(A1252, Bookings!A:A, Bookings!B:B, "NONE")</f>
        <v>Kerala</v>
      </c>
      <c r="C1252" s="14">
        <v>45505</v>
      </c>
      <c r="D1252" t="str">
        <v>4cfd0dd8</v>
      </c>
      <c r="E1252">
        <v>0</v>
      </c>
      <c r="F1252">
        <v>66</v>
      </c>
    </row>
    <row r="1253" spans="1:6" x14ac:dyDescent="0.3">
      <c r="A1253">
        <v>10117</v>
      </c>
      <c r="B1253" t="str">
        <f>_xlfn.XLOOKUP(A1253, Bookings!A:A, Bookings!B:B, "NONE")</f>
        <v>Kerala</v>
      </c>
      <c r="C1253" s="14">
        <v>45536</v>
      </c>
      <c r="D1253" t="str">
        <v>f72d44e6</v>
      </c>
      <c r="E1253">
        <v>3</v>
      </c>
      <c r="F1253">
        <v>87</v>
      </c>
    </row>
    <row r="1254" spans="1:6" x14ac:dyDescent="0.3">
      <c r="A1254">
        <v>10117</v>
      </c>
      <c r="B1254" t="str">
        <f>_xlfn.XLOOKUP(A1254, Bookings!A:A, Bookings!B:B, "NONE")</f>
        <v>Kerala</v>
      </c>
      <c r="C1254" s="14">
        <v>45078</v>
      </c>
      <c r="D1254" t="str">
        <v>18f2ed16</v>
      </c>
      <c r="E1254">
        <v>0</v>
      </c>
      <c r="F1254">
        <v>83</v>
      </c>
    </row>
    <row r="1255" spans="1:6" x14ac:dyDescent="0.3">
      <c r="A1255">
        <v>10117</v>
      </c>
      <c r="B1255" t="str">
        <f>_xlfn.XLOOKUP(A1255, Bookings!A:A, Bookings!B:B, "NONE")</f>
        <v>Kerala</v>
      </c>
      <c r="C1255" s="14">
        <v>44958</v>
      </c>
      <c r="D1255" t="str">
        <v>d71466ea</v>
      </c>
      <c r="E1255">
        <v>3</v>
      </c>
      <c r="F1255">
        <v>48</v>
      </c>
    </row>
    <row r="1256" spans="1:6" x14ac:dyDescent="0.3">
      <c r="A1256">
        <v>10117</v>
      </c>
      <c r="B1256" t="str">
        <f>_xlfn.XLOOKUP(A1256, Bookings!A:A, Bookings!B:B, "NONE")</f>
        <v>Kerala</v>
      </c>
      <c r="C1256" s="14">
        <v>44986</v>
      </c>
      <c r="D1256" t="str">
        <v>53dcee70</v>
      </c>
      <c r="E1256">
        <v>0</v>
      </c>
      <c r="F1256">
        <v>38</v>
      </c>
    </row>
    <row r="1257" spans="1:6" x14ac:dyDescent="0.3">
      <c r="A1257">
        <v>10117</v>
      </c>
      <c r="B1257" t="str">
        <f>_xlfn.XLOOKUP(A1257, Bookings!A:A, Bookings!B:B, "NONE")</f>
        <v>Kerala</v>
      </c>
      <c r="C1257" s="14">
        <v>44621</v>
      </c>
      <c r="D1257" t="str">
        <v>b49e8b74</v>
      </c>
      <c r="E1257">
        <v>1</v>
      </c>
      <c r="F1257">
        <v>91</v>
      </c>
    </row>
    <row r="1258" spans="1:6" x14ac:dyDescent="0.3">
      <c r="A1258">
        <v>10117</v>
      </c>
      <c r="B1258" t="str">
        <f>_xlfn.XLOOKUP(A1258, Bookings!A:A, Bookings!B:B, "NONE")</f>
        <v>Kerala</v>
      </c>
      <c r="C1258" s="14">
        <v>44835</v>
      </c>
      <c r="D1258" t="str">
        <v>c1fb785c</v>
      </c>
      <c r="E1258">
        <v>1</v>
      </c>
      <c r="F1258">
        <v>92</v>
      </c>
    </row>
    <row r="1259" spans="1:6" x14ac:dyDescent="0.3">
      <c r="A1259">
        <v>10117</v>
      </c>
      <c r="B1259" t="str">
        <f>_xlfn.XLOOKUP(A1259, Bookings!A:A, Bookings!B:B, "NONE")</f>
        <v>Kerala</v>
      </c>
      <c r="C1259" s="14">
        <v>45017</v>
      </c>
      <c r="D1259" t="str">
        <v>420e1019</v>
      </c>
      <c r="E1259">
        <v>0</v>
      </c>
      <c r="F1259">
        <v>93</v>
      </c>
    </row>
    <row r="1260" spans="1:6" x14ac:dyDescent="0.3">
      <c r="A1260">
        <v>10118</v>
      </c>
      <c r="B1260" t="str">
        <f>_xlfn.XLOOKUP(A1260, Bookings!A:A, Bookings!B:B, "NONE")</f>
        <v>Tamil Nadu</v>
      </c>
      <c r="C1260" s="14">
        <v>45352</v>
      </c>
      <c r="D1260" t="str">
        <v>4cfd0dd8</v>
      </c>
      <c r="E1260">
        <v>0</v>
      </c>
      <c r="F1260">
        <v>55</v>
      </c>
    </row>
    <row r="1261" spans="1:6" x14ac:dyDescent="0.3">
      <c r="A1261">
        <v>10118</v>
      </c>
      <c r="B1261" t="str">
        <f>_xlfn.XLOOKUP(A1261, Bookings!A:A, Bookings!B:B, "NONE")</f>
        <v>Tamil Nadu</v>
      </c>
      <c r="C1261" s="14">
        <v>44986</v>
      </c>
      <c r="D1261" t="str">
        <v>c5000cc1</v>
      </c>
      <c r="E1261">
        <v>1</v>
      </c>
      <c r="F1261">
        <v>78</v>
      </c>
    </row>
    <row r="1262" spans="1:6" x14ac:dyDescent="0.3">
      <c r="A1262">
        <v>10118</v>
      </c>
      <c r="B1262" t="str">
        <f>_xlfn.XLOOKUP(A1262, Bookings!A:A, Bookings!B:B, "NONE")</f>
        <v>Tamil Nadu</v>
      </c>
      <c r="C1262" s="14">
        <v>44743</v>
      </c>
      <c r="D1262" t="str">
        <v>e9c2f251</v>
      </c>
      <c r="E1262">
        <v>1</v>
      </c>
      <c r="F1262">
        <v>38</v>
      </c>
    </row>
    <row r="1263" spans="1:6" x14ac:dyDescent="0.3">
      <c r="A1263">
        <v>10118</v>
      </c>
      <c r="B1263" t="str">
        <f>_xlfn.XLOOKUP(A1263, Bookings!A:A, Bookings!B:B, "NONE")</f>
        <v>Tamil Nadu</v>
      </c>
      <c r="C1263" s="14">
        <v>45170</v>
      </c>
      <c r="D1263" t="str">
        <v>6148f50b</v>
      </c>
      <c r="E1263">
        <v>2</v>
      </c>
      <c r="F1263">
        <v>60</v>
      </c>
    </row>
    <row r="1264" spans="1:6" x14ac:dyDescent="0.3">
      <c r="A1264">
        <v>10118</v>
      </c>
      <c r="B1264" t="str">
        <f>_xlfn.XLOOKUP(A1264, Bookings!A:A, Bookings!B:B, "NONE")</f>
        <v>Tamil Nadu</v>
      </c>
      <c r="C1264" s="14">
        <v>44835</v>
      </c>
      <c r="D1264" t="str">
        <v>7fb18db3</v>
      </c>
      <c r="E1264">
        <v>2</v>
      </c>
      <c r="F1264">
        <v>65</v>
      </c>
    </row>
    <row r="1265" spans="1:6" x14ac:dyDescent="0.3">
      <c r="A1265">
        <v>10118</v>
      </c>
      <c r="B1265" t="str">
        <f>_xlfn.XLOOKUP(A1265, Bookings!A:A, Bookings!B:B, "NONE")</f>
        <v>Tamil Nadu</v>
      </c>
      <c r="C1265" s="14">
        <v>45261</v>
      </c>
      <c r="D1265" t="str">
        <v>6d98c117</v>
      </c>
      <c r="E1265">
        <v>0</v>
      </c>
      <c r="F1265">
        <v>33</v>
      </c>
    </row>
    <row r="1266" spans="1:6" x14ac:dyDescent="0.3">
      <c r="A1266">
        <v>10118</v>
      </c>
      <c r="B1266" t="str">
        <f>_xlfn.XLOOKUP(A1266, Bookings!A:A, Bookings!B:B, "NONE")</f>
        <v>Tamil Nadu</v>
      </c>
      <c r="C1266" s="14">
        <v>45444</v>
      </c>
      <c r="D1266" t="str">
        <v>d6e6f4af</v>
      </c>
      <c r="E1266">
        <v>0</v>
      </c>
      <c r="F1266">
        <v>33</v>
      </c>
    </row>
    <row r="1267" spans="1:6" x14ac:dyDescent="0.3">
      <c r="A1267">
        <v>10118</v>
      </c>
      <c r="B1267" t="str">
        <f>_xlfn.XLOOKUP(A1267, Bookings!A:A, Bookings!B:B, "NONE")</f>
        <v>Tamil Nadu</v>
      </c>
      <c r="C1267" s="14">
        <v>45108</v>
      </c>
      <c r="D1267" t="str">
        <v>af4e0c6c</v>
      </c>
      <c r="E1267">
        <v>1</v>
      </c>
      <c r="F1267">
        <v>60</v>
      </c>
    </row>
    <row r="1268" spans="1:6" x14ac:dyDescent="0.3">
      <c r="A1268">
        <v>10118</v>
      </c>
      <c r="B1268" t="str">
        <f>_xlfn.XLOOKUP(A1268, Bookings!A:A, Bookings!B:B, "NONE")</f>
        <v>Tamil Nadu</v>
      </c>
      <c r="C1268" s="14">
        <v>44927</v>
      </c>
      <c r="D1268" t="str">
        <v>5988d89d</v>
      </c>
      <c r="E1268">
        <v>0</v>
      </c>
      <c r="F1268">
        <v>41</v>
      </c>
    </row>
    <row r="1269" spans="1:6" x14ac:dyDescent="0.3">
      <c r="A1269">
        <v>10118</v>
      </c>
      <c r="B1269" t="str">
        <f>_xlfn.XLOOKUP(A1269, Bookings!A:A, Bookings!B:B, "NONE")</f>
        <v>Tamil Nadu</v>
      </c>
      <c r="C1269" s="14">
        <v>45444</v>
      </c>
      <c r="D1269" t="str">
        <v>1b7fe76a</v>
      </c>
      <c r="E1269">
        <v>0</v>
      </c>
      <c r="F1269">
        <v>87</v>
      </c>
    </row>
    <row r="1270" spans="1:6" x14ac:dyDescent="0.3">
      <c r="A1270">
        <v>10119</v>
      </c>
      <c r="B1270" t="str">
        <f>_xlfn.XLOOKUP(A1270, Bookings!A:A, Bookings!B:B, "NONE")</f>
        <v>Andhra Pradesh</v>
      </c>
      <c r="C1270" s="14">
        <v>44621</v>
      </c>
      <c r="D1270" t="str">
        <v>5c52d1ad</v>
      </c>
      <c r="E1270">
        <v>0</v>
      </c>
      <c r="F1270">
        <v>28</v>
      </c>
    </row>
    <row r="1271" spans="1:6" x14ac:dyDescent="0.3">
      <c r="A1271">
        <v>10119</v>
      </c>
      <c r="B1271" t="str">
        <f>_xlfn.XLOOKUP(A1271, Bookings!A:A, Bookings!B:B, "NONE")</f>
        <v>Andhra Pradesh</v>
      </c>
      <c r="C1271" s="14">
        <v>44562</v>
      </c>
      <c r="D1271" t="str">
        <v>618d5c47</v>
      </c>
      <c r="E1271">
        <v>1</v>
      </c>
      <c r="F1271">
        <v>35</v>
      </c>
    </row>
    <row r="1272" spans="1:6" x14ac:dyDescent="0.3">
      <c r="A1272">
        <v>10119</v>
      </c>
      <c r="B1272" t="str">
        <f>_xlfn.XLOOKUP(A1272, Bookings!A:A, Bookings!B:B, "NONE")</f>
        <v>Andhra Pradesh</v>
      </c>
      <c r="C1272" s="14">
        <v>44805</v>
      </c>
      <c r="D1272" t="str">
        <v>1187d074</v>
      </c>
      <c r="E1272">
        <v>3</v>
      </c>
      <c r="F1272">
        <v>49</v>
      </c>
    </row>
    <row r="1273" spans="1:6" x14ac:dyDescent="0.3">
      <c r="A1273">
        <v>10119</v>
      </c>
      <c r="B1273" t="str">
        <f>_xlfn.XLOOKUP(A1273, Bookings!A:A, Bookings!B:B, "NONE")</f>
        <v>Andhra Pradesh</v>
      </c>
      <c r="C1273" s="14">
        <v>45200</v>
      </c>
      <c r="D1273" t="str">
        <v>f6d69d19</v>
      </c>
      <c r="E1273">
        <v>0</v>
      </c>
      <c r="F1273">
        <v>79</v>
      </c>
    </row>
    <row r="1274" spans="1:6" x14ac:dyDescent="0.3">
      <c r="A1274">
        <v>10119</v>
      </c>
      <c r="B1274" t="str">
        <f>_xlfn.XLOOKUP(A1274, Bookings!A:A, Bookings!B:B, "NONE")</f>
        <v>Andhra Pradesh</v>
      </c>
      <c r="C1274" s="14">
        <v>45078</v>
      </c>
      <c r="D1274" t="str">
        <v>f1c74cb8</v>
      </c>
      <c r="E1274">
        <v>0</v>
      </c>
      <c r="F1274">
        <v>23</v>
      </c>
    </row>
    <row r="1275" spans="1:6" x14ac:dyDescent="0.3">
      <c r="A1275">
        <v>10119</v>
      </c>
      <c r="B1275" t="str">
        <f>_xlfn.XLOOKUP(A1275, Bookings!A:A, Bookings!B:B, "NONE")</f>
        <v>Andhra Pradesh</v>
      </c>
      <c r="C1275" s="14">
        <v>45597</v>
      </c>
      <c r="D1275" t="str">
        <v>7e543bc4</v>
      </c>
      <c r="E1275">
        <v>1</v>
      </c>
      <c r="F1275">
        <v>10</v>
      </c>
    </row>
    <row r="1276" spans="1:6" x14ac:dyDescent="0.3">
      <c r="A1276">
        <v>10120</v>
      </c>
      <c r="B1276" t="str">
        <f>_xlfn.XLOOKUP(A1276, Bookings!A:A, Bookings!B:B, "NONE")</f>
        <v>Andhra Pradesh</v>
      </c>
      <c r="C1276" s="14">
        <v>44986</v>
      </c>
      <c r="D1276" t="str">
        <v>18110fb2</v>
      </c>
      <c r="E1276">
        <v>1</v>
      </c>
      <c r="F1276">
        <v>24</v>
      </c>
    </row>
    <row r="1277" spans="1:6" x14ac:dyDescent="0.3">
      <c r="A1277">
        <v>10120</v>
      </c>
      <c r="B1277" t="str">
        <f>_xlfn.XLOOKUP(A1277, Bookings!A:A, Bookings!B:B, "NONE")</f>
        <v>Andhra Pradesh</v>
      </c>
      <c r="C1277" s="14">
        <v>44986</v>
      </c>
      <c r="D1277" t="str">
        <v>ef45c45f</v>
      </c>
      <c r="E1277">
        <v>2</v>
      </c>
      <c r="F1277">
        <v>88</v>
      </c>
    </row>
    <row r="1278" spans="1:6" x14ac:dyDescent="0.3">
      <c r="A1278">
        <v>10120</v>
      </c>
      <c r="B1278" t="str">
        <f>_xlfn.XLOOKUP(A1278, Bookings!A:A, Bookings!B:B, "NONE")</f>
        <v>Andhra Pradesh</v>
      </c>
      <c r="C1278" s="14">
        <v>45200</v>
      </c>
      <c r="D1278" t="str">
        <v>5b93d799</v>
      </c>
      <c r="E1278">
        <v>0</v>
      </c>
      <c r="F1278">
        <v>87</v>
      </c>
    </row>
    <row r="1279" spans="1:6" x14ac:dyDescent="0.3">
      <c r="A1279">
        <v>10120</v>
      </c>
      <c r="B1279" t="str">
        <f>_xlfn.XLOOKUP(A1279, Bookings!A:A, Bookings!B:B, "NONE")</f>
        <v>Andhra Pradesh</v>
      </c>
      <c r="C1279" s="14">
        <v>44835</v>
      </c>
      <c r="D1279" t="str">
        <v>618d5c47</v>
      </c>
      <c r="E1279">
        <v>4</v>
      </c>
      <c r="F1279">
        <v>86</v>
      </c>
    </row>
    <row r="1280" spans="1:6" x14ac:dyDescent="0.3">
      <c r="A1280">
        <v>10120</v>
      </c>
      <c r="B1280" t="str">
        <f>_xlfn.XLOOKUP(A1280, Bookings!A:A, Bookings!B:B, "NONE")</f>
        <v>Andhra Pradesh</v>
      </c>
      <c r="C1280" s="14">
        <v>44896</v>
      </c>
      <c r="D1280" t="str">
        <v>ae026103</v>
      </c>
      <c r="E1280">
        <v>2</v>
      </c>
      <c r="F1280">
        <v>48</v>
      </c>
    </row>
    <row r="1281" spans="1:6" x14ac:dyDescent="0.3">
      <c r="A1281">
        <v>10120</v>
      </c>
      <c r="B1281" t="str">
        <f>_xlfn.XLOOKUP(A1281, Bookings!A:A, Bookings!B:B, "NONE")</f>
        <v>Andhra Pradesh</v>
      </c>
      <c r="C1281" s="14">
        <v>45108</v>
      </c>
      <c r="D1281" t="str">
        <v>f83fb848</v>
      </c>
      <c r="E1281">
        <v>1</v>
      </c>
      <c r="F1281">
        <v>94</v>
      </c>
    </row>
    <row r="1282" spans="1:6" x14ac:dyDescent="0.3">
      <c r="A1282">
        <v>10120</v>
      </c>
      <c r="B1282" t="str">
        <f>_xlfn.XLOOKUP(A1282, Bookings!A:A, Bookings!B:B, "NONE")</f>
        <v>Andhra Pradesh</v>
      </c>
      <c r="C1282" s="14">
        <v>45261</v>
      </c>
      <c r="D1282" t="str">
        <v>cc9d9893</v>
      </c>
      <c r="E1282">
        <v>0</v>
      </c>
      <c r="F1282">
        <v>93</v>
      </c>
    </row>
    <row r="1283" spans="1:6" x14ac:dyDescent="0.3">
      <c r="A1283">
        <v>10120</v>
      </c>
      <c r="B1283" t="str">
        <f>_xlfn.XLOOKUP(A1283, Bookings!A:A, Bookings!B:B, "NONE")</f>
        <v>Andhra Pradesh</v>
      </c>
      <c r="C1283" s="14">
        <v>44835</v>
      </c>
      <c r="D1283" t="str">
        <v>fa1a76a3</v>
      </c>
      <c r="E1283">
        <v>1</v>
      </c>
      <c r="F1283">
        <v>71</v>
      </c>
    </row>
    <row r="1284" spans="1:6" x14ac:dyDescent="0.3">
      <c r="A1284">
        <v>10121</v>
      </c>
      <c r="B1284" t="str">
        <f>_xlfn.XLOOKUP(A1284, Bookings!A:A, Bookings!B:B, "NONE")</f>
        <v>Kerala</v>
      </c>
      <c r="C1284" s="14">
        <v>44713</v>
      </c>
      <c r="D1284" t="str">
        <v>f6d69d19</v>
      </c>
      <c r="E1284">
        <v>0</v>
      </c>
      <c r="F1284">
        <v>55</v>
      </c>
    </row>
    <row r="1285" spans="1:6" x14ac:dyDescent="0.3">
      <c r="A1285">
        <v>10121</v>
      </c>
      <c r="B1285" t="str">
        <f>_xlfn.XLOOKUP(A1285, Bookings!A:A, Bookings!B:B, "NONE")</f>
        <v>Kerala</v>
      </c>
      <c r="C1285" s="14">
        <v>45170</v>
      </c>
      <c r="D1285" t="str">
        <v>07976026</v>
      </c>
      <c r="E1285">
        <v>3</v>
      </c>
      <c r="F1285">
        <v>87</v>
      </c>
    </row>
    <row r="1286" spans="1:6" x14ac:dyDescent="0.3">
      <c r="A1286">
        <v>10121</v>
      </c>
      <c r="B1286" t="str">
        <f>_xlfn.XLOOKUP(A1286, Bookings!A:A, Bookings!B:B, "NONE")</f>
        <v>Kerala</v>
      </c>
      <c r="C1286" s="14">
        <v>45200</v>
      </c>
      <c r="D1286" t="str">
        <v>5b93d799</v>
      </c>
      <c r="E1286">
        <v>1</v>
      </c>
      <c r="F1286">
        <v>80</v>
      </c>
    </row>
    <row r="1287" spans="1:6" x14ac:dyDescent="0.3">
      <c r="A1287">
        <v>10121</v>
      </c>
      <c r="B1287" t="str">
        <f>_xlfn.XLOOKUP(A1287, Bookings!A:A, Bookings!B:B, "NONE")</f>
        <v>Kerala</v>
      </c>
      <c r="C1287" s="14">
        <v>45505</v>
      </c>
      <c r="D1287" t="str">
        <v>8ce0be18</v>
      </c>
      <c r="E1287">
        <v>3</v>
      </c>
      <c r="F1287">
        <v>59</v>
      </c>
    </row>
    <row r="1288" spans="1:6" x14ac:dyDescent="0.3">
      <c r="A1288">
        <v>10121</v>
      </c>
      <c r="B1288" t="str">
        <f>_xlfn.XLOOKUP(A1288, Bookings!A:A, Bookings!B:B, "NONE")</f>
        <v>Kerala</v>
      </c>
      <c r="C1288" s="14">
        <v>44713</v>
      </c>
      <c r="D1288" t="str">
        <v>40e9137d</v>
      </c>
      <c r="E1288">
        <v>4</v>
      </c>
      <c r="F1288">
        <v>99</v>
      </c>
    </row>
    <row r="1289" spans="1:6" x14ac:dyDescent="0.3">
      <c r="A1289">
        <v>10121</v>
      </c>
      <c r="B1289" t="str">
        <f>_xlfn.XLOOKUP(A1289, Bookings!A:A, Bookings!B:B, "NONE")</f>
        <v>Kerala</v>
      </c>
      <c r="C1289" s="14">
        <v>44713</v>
      </c>
      <c r="D1289" t="str">
        <v>ae026103</v>
      </c>
      <c r="E1289">
        <v>0</v>
      </c>
      <c r="F1289">
        <v>12</v>
      </c>
    </row>
    <row r="1290" spans="1:6" x14ac:dyDescent="0.3">
      <c r="A1290">
        <v>10122</v>
      </c>
      <c r="B1290" t="str">
        <f>_xlfn.XLOOKUP(A1290, Bookings!A:A, Bookings!B:B, "NONE")</f>
        <v>Andhra Pradesh</v>
      </c>
      <c r="C1290" s="14">
        <v>44835</v>
      </c>
      <c r="D1290" t="str">
        <v>0cbc4720</v>
      </c>
      <c r="E1290">
        <v>1</v>
      </c>
      <c r="F1290">
        <v>38</v>
      </c>
    </row>
    <row r="1291" spans="1:6" x14ac:dyDescent="0.3">
      <c r="A1291">
        <v>10122</v>
      </c>
      <c r="B1291" t="str">
        <f>_xlfn.XLOOKUP(A1291, Bookings!A:A, Bookings!B:B, "NONE")</f>
        <v>Andhra Pradesh</v>
      </c>
      <c r="C1291" s="14">
        <v>44652</v>
      </c>
      <c r="D1291" t="str">
        <v>e2949854</v>
      </c>
      <c r="E1291">
        <v>0</v>
      </c>
      <c r="F1291">
        <v>13</v>
      </c>
    </row>
    <row r="1292" spans="1:6" x14ac:dyDescent="0.3">
      <c r="A1292">
        <v>10122</v>
      </c>
      <c r="B1292" t="str">
        <f>_xlfn.XLOOKUP(A1292, Bookings!A:A, Bookings!B:B, "NONE")</f>
        <v>Andhra Pradesh</v>
      </c>
      <c r="C1292" s="14">
        <v>45383</v>
      </c>
      <c r="D1292" t="str">
        <v>1b7fe76a</v>
      </c>
      <c r="E1292">
        <v>0</v>
      </c>
      <c r="F1292">
        <v>71</v>
      </c>
    </row>
    <row r="1293" spans="1:6" x14ac:dyDescent="0.3">
      <c r="A1293">
        <v>10122</v>
      </c>
      <c r="B1293" t="str">
        <f>_xlfn.XLOOKUP(A1293, Bookings!A:A, Bookings!B:B, "NONE")</f>
        <v>Andhra Pradesh</v>
      </c>
      <c r="C1293" s="14">
        <v>44866</v>
      </c>
      <c r="D1293" t="str">
        <v>f6d69d19</v>
      </c>
      <c r="E1293">
        <v>1</v>
      </c>
      <c r="F1293">
        <v>20</v>
      </c>
    </row>
    <row r="1294" spans="1:6" x14ac:dyDescent="0.3">
      <c r="A1294">
        <v>10122</v>
      </c>
      <c r="B1294" t="str">
        <f>_xlfn.XLOOKUP(A1294, Bookings!A:A, Bookings!B:B, "NONE")</f>
        <v>Andhra Pradesh</v>
      </c>
      <c r="C1294" s="14">
        <v>45017</v>
      </c>
      <c r="D1294" t="str">
        <v>044707f1</v>
      </c>
      <c r="E1294">
        <v>1</v>
      </c>
      <c r="F1294">
        <v>33</v>
      </c>
    </row>
    <row r="1295" spans="1:6" x14ac:dyDescent="0.3">
      <c r="A1295">
        <v>10122</v>
      </c>
      <c r="B1295" t="str">
        <f>_xlfn.XLOOKUP(A1295, Bookings!A:A, Bookings!B:B, "NONE")</f>
        <v>Andhra Pradesh</v>
      </c>
      <c r="C1295" s="14">
        <v>45474</v>
      </c>
      <c r="D1295" t="str">
        <v>fcc640cb</v>
      </c>
      <c r="E1295">
        <v>5</v>
      </c>
      <c r="F1295">
        <v>70</v>
      </c>
    </row>
    <row r="1296" spans="1:6" x14ac:dyDescent="0.3">
      <c r="A1296">
        <v>10122</v>
      </c>
      <c r="B1296" t="str">
        <f>_xlfn.XLOOKUP(A1296, Bookings!A:A, Bookings!B:B, "NONE")</f>
        <v>Andhra Pradesh</v>
      </c>
      <c r="C1296" s="14">
        <v>45352</v>
      </c>
      <c r="D1296" t="str">
        <v>9787b7de</v>
      </c>
      <c r="E1296">
        <v>0</v>
      </c>
      <c r="F1296">
        <v>24</v>
      </c>
    </row>
    <row r="1297" spans="1:6" x14ac:dyDescent="0.3">
      <c r="A1297">
        <v>10122</v>
      </c>
      <c r="B1297" t="str">
        <f>_xlfn.XLOOKUP(A1297, Bookings!A:A, Bookings!B:B, "NONE")</f>
        <v>Andhra Pradesh</v>
      </c>
      <c r="C1297" s="14">
        <v>44835</v>
      </c>
      <c r="D1297" t="str">
        <v>19351768</v>
      </c>
      <c r="E1297">
        <v>0</v>
      </c>
      <c r="F1297">
        <v>11</v>
      </c>
    </row>
    <row r="1298" spans="1:6" x14ac:dyDescent="0.3">
      <c r="A1298">
        <v>10122</v>
      </c>
      <c r="B1298" t="str">
        <f>_xlfn.XLOOKUP(A1298, Bookings!A:A, Bookings!B:B, "NONE")</f>
        <v>Andhra Pradesh</v>
      </c>
      <c r="C1298" s="14">
        <v>45323</v>
      </c>
      <c r="D1298" t="str">
        <v>2fa395f5</v>
      </c>
      <c r="E1298">
        <v>4</v>
      </c>
      <c r="F1298">
        <v>83</v>
      </c>
    </row>
    <row r="1299" spans="1:6" x14ac:dyDescent="0.3">
      <c r="A1299">
        <v>10122</v>
      </c>
      <c r="B1299" t="str">
        <f>_xlfn.XLOOKUP(A1299, Bookings!A:A, Bookings!B:B, "NONE")</f>
        <v>Andhra Pradesh</v>
      </c>
      <c r="C1299" s="14">
        <v>45536</v>
      </c>
      <c r="D1299" t="str">
        <v>b142e834</v>
      </c>
      <c r="E1299">
        <v>1</v>
      </c>
      <c r="F1299">
        <v>44</v>
      </c>
    </row>
    <row r="1300" spans="1:6" x14ac:dyDescent="0.3">
      <c r="A1300">
        <v>10123</v>
      </c>
      <c r="B1300" t="str">
        <f>_xlfn.XLOOKUP(A1300, Bookings!A:A, Bookings!B:B, "NONE")</f>
        <v>Karnataka</v>
      </c>
      <c r="C1300" s="14">
        <v>44652</v>
      </c>
      <c r="D1300" t="str">
        <v>74c9ff93</v>
      </c>
      <c r="E1300">
        <v>1</v>
      </c>
      <c r="F1300">
        <v>98</v>
      </c>
    </row>
    <row r="1301" spans="1:6" x14ac:dyDescent="0.3">
      <c r="A1301">
        <v>10123</v>
      </c>
      <c r="B1301" t="str">
        <f>_xlfn.XLOOKUP(A1301, Bookings!A:A, Bookings!B:B, "NONE")</f>
        <v>Karnataka</v>
      </c>
      <c r="C1301" s="14">
        <v>45444</v>
      </c>
      <c r="D1301" t="str">
        <v>5c52d1ad</v>
      </c>
      <c r="E1301">
        <v>3</v>
      </c>
      <c r="F1301">
        <v>31</v>
      </c>
    </row>
    <row r="1302" spans="1:6" x14ac:dyDescent="0.3">
      <c r="A1302">
        <v>10123</v>
      </c>
      <c r="B1302" t="str">
        <f>_xlfn.XLOOKUP(A1302, Bookings!A:A, Bookings!B:B, "NONE")</f>
        <v>Karnataka</v>
      </c>
      <c r="C1302" s="14">
        <v>44652</v>
      </c>
      <c r="D1302" t="str">
        <v>2560b2d1</v>
      </c>
      <c r="E1302">
        <v>1</v>
      </c>
      <c r="F1302">
        <v>23</v>
      </c>
    </row>
    <row r="1303" spans="1:6" x14ac:dyDescent="0.3">
      <c r="A1303">
        <v>10123</v>
      </c>
      <c r="B1303" t="str">
        <f>_xlfn.XLOOKUP(A1303, Bookings!A:A, Bookings!B:B, "NONE")</f>
        <v>Karnataka</v>
      </c>
      <c r="C1303" s="14">
        <v>44743</v>
      </c>
      <c r="D1303" t="str">
        <v>75fa1246</v>
      </c>
      <c r="E1303">
        <v>2</v>
      </c>
      <c r="F1303">
        <v>40</v>
      </c>
    </row>
    <row r="1304" spans="1:6" x14ac:dyDescent="0.3">
      <c r="A1304">
        <v>10123</v>
      </c>
      <c r="B1304" t="str">
        <f>_xlfn.XLOOKUP(A1304, Bookings!A:A, Bookings!B:B, "NONE")</f>
        <v>Karnataka</v>
      </c>
      <c r="C1304" s="14">
        <v>45108</v>
      </c>
      <c r="D1304" t="str">
        <v>459528e0</v>
      </c>
      <c r="E1304">
        <v>0</v>
      </c>
      <c r="F1304">
        <v>37</v>
      </c>
    </row>
    <row r="1305" spans="1:6" x14ac:dyDescent="0.3">
      <c r="A1305">
        <v>10123</v>
      </c>
      <c r="B1305" t="str">
        <f>_xlfn.XLOOKUP(A1305, Bookings!A:A, Bookings!B:B, "NONE")</f>
        <v>Karnataka</v>
      </c>
      <c r="C1305" s="14">
        <v>44562</v>
      </c>
      <c r="D1305" t="str">
        <v>4130ea10</v>
      </c>
      <c r="E1305">
        <v>2</v>
      </c>
      <c r="F1305">
        <v>91</v>
      </c>
    </row>
    <row r="1306" spans="1:6" x14ac:dyDescent="0.3">
      <c r="A1306">
        <v>10124</v>
      </c>
      <c r="B1306" t="str">
        <f>_xlfn.XLOOKUP(A1306, Bookings!A:A, Bookings!B:B, "NONE")</f>
        <v>Tamil Nadu</v>
      </c>
      <c r="C1306" s="14">
        <v>45474</v>
      </c>
      <c r="D1306" t="str">
        <v>40fb817f</v>
      </c>
      <c r="E1306">
        <v>1</v>
      </c>
      <c r="F1306">
        <v>49</v>
      </c>
    </row>
    <row r="1307" spans="1:6" x14ac:dyDescent="0.3">
      <c r="A1307">
        <v>10124</v>
      </c>
      <c r="B1307" t="str">
        <f>_xlfn.XLOOKUP(A1307, Bookings!A:A, Bookings!B:B, "NONE")</f>
        <v>Tamil Nadu</v>
      </c>
      <c r="C1307" s="14">
        <v>44562</v>
      </c>
      <c r="D1307" t="str">
        <v>7fc77e90</v>
      </c>
      <c r="E1307">
        <v>3</v>
      </c>
      <c r="F1307">
        <v>50</v>
      </c>
    </row>
    <row r="1308" spans="1:6" x14ac:dyDescent="0.3">
      <c r="A1308">
        <v>10124</v>
      </c>
      <c r="B1308" t="str">
        <f>_xlfn.XLOOKUP(A1308, Bookings!A:A, Bookings!B:B, "NONE")</f>
        <v>Tamil Nadu</v>
      </c>
      <c r="C1308" s="14">
        <v>45323</v>
      </c>
      <c r="D1308" t="str">
        <v>7fb18db3</v>
      </c>
      <c r="E1308">
        <v>2</v>
      </c>
      <c r="F1308">
        <v>22</v>
      </c>
    </row>
    <row r="1309" spans="1:6" x14ac:dyDescent="0.3">
      <c r="A1309">
        <v>10124</v>
      </c>
      <c r="B1309" t="str">
        <f>_xlfn.XLOOKUP(A1309, Bookings!A:A, Bookings!B:B, "NONE")</f>
        <v>Tamil Nadu</v>
      </c>
      <c r="C1309" s="14">
        <v>45200</v>
      </c>
      <c r="D1309" t="str">
        <v>872a4423</v>
      </c>
      <c r="E1309">
        <v>0</v>
      </c>
      <c r="F1309">
        <v>13</v>
      </c>
    </row>
    <row r="1310" spans="1:6" x14ac:dyDescent="0.3">
      <c r="A1310">
        <v>10124</v>
      </c>
      <c r="B1310" t="str">
        <f>_xlfn.XLOOKUP(A1310, Bookings!A:A, Bookings!B:B, "NONE")</f>
        <v>Tamil Nadu</v>
      </c>
      <c r="C1310" s="14">
        <v>45292</v>
      </c>
      <c r="D1310" t="str">
        <v>e24dee1d</v>
      </c>
      <c r="E1310">
        <v>0</v>
      </c>
      <c r="F1310">
        <v>30</v>
      </c>
    </row>
    <row r="1311" spans="1:6" x14ac:dyDescent="0.3">
      <c r="A1311">
        <v>10125</v>
      </c>
      <c r="B1311" t="str">
        <f>_xlfn.XLOOKUP(A1311, Bookings!A:A, Bookings!B:B, "NONE")</f>
        <v>Tamil Nadu</v>
      </c>
      <c r="C1311" s="14">
        <v>44958</v>
      </c>
      <c r="D1311" t="str">
        <v>b72e97f6</v>
      </c>
      <c r="E1311">
        <v>2</v>
      </c>
      <c r="F1311">
        <v>87</v>
      </c>
    </row>
    <row r="1312" spans="1:6" x14ac:dyDescent="0.3">
      <c r="A1312">
        <v>10125</v>
      </c>
      <c r="B1312" t="str">
        <f>_xlfn.XLOOKUP(A1312, Bookings!A:A, Bookings!B:B, "NONE")</f>
        <v>Tamil Nadu</v>
      </c>
      <c r="C1312" s="14">
        <v>45566</v>
      </c>
      <c r="D1312" t="str">
        <v>0be1e40e</v>
      </c>
      <c r="E1312">
        <v>1</v>
      </c>
      <c r="F1312">
        <v>47</v>
      </c>
    </row>
    <row r="1313" spans="1:6" x14ac:dyDescent="0.3">
      <c r="A1313">
        <v>10125</v>
      </c>
      <c r="B1313" t="str">
        <f>_xlfn.XLOOKUP(A1313, Bookings!A:A, Bookings!B:B, "NONE")</f>
        <v>Tamil Nadu</v>
      </c>
      <c r="C1313" s="14">
        <v>45261</v>
      </c>
      <c r="D1313" t="str">
        <v>7fb18db3</v>
      </c>
      <c r="E1313">
        <v>1</v>
      </c>
      <c r="F1313">
        <v>36</v>
      </c>
    </row>
    <row r="1314" spans="1:6" x14ac:dyDescent="0.3">
      <c r="A1314">
        <v>10125</v>
      </c>
      <c r="B1314" t="str">
        <f>_xlfn.XLOOKUP(A1314, Bookings!A:A, Bookings!B:B, "NONE")</f>
        <v>Tamil Nadu</v>
      </c>
      <c r="C1314" s="14">
        <v>44682</v>
      </c>
      <c r="D1314" t="str">
        <v>4cfd0dd8</v>
      </c>
      <c r="E1314">
        <v>5</v>
      </c>
      <c r="F1314">
        <v>22</v>
      </c>
    </row>
    <row r="1315" spans="1:6" x14ac:dyDescent="0.3">
      <c r="A1315">
        <v>10125</v>
      </c>
      <c r="B1315" t="str">
        <f>_xlfn.XLOOKUP(A1315, Bookings!A:A, Bookings!B:B, "NONE")</f>
        <v>Tamil Nadu</v>
      </c>
      <c r="C1315" s="14">
        <v>44562</v>
      </c>
      <c r="D1315" t="str">
        <v>39c8c16a</v>
      </c>
      <c r="E1315">
        <v>0</v>
      </c>
      <c r="F1315">
        <v>22</v>
      </c>
    </row>
    <row r="1316" spans="1:6" x14ac:dyDescent="0.3">
      <c r="A1316">
        <v>10125</v>
      </c>
      <c r="B1316" t="str">
        <f>_xlfn.XLOOKUP(A1316, Bookings!A:A, Bookings!B:B, "NONE")</f>
        <v>Tamil Nadu</v>
      </c>
      <c r="C1316" s="14">
        <v>45444</v>
      </c>
      <c r="D1316" t="str">
        <v>f72d44e6</v>
      </c>
      <c r="E1316">
        <v>1</v>
      </c>
      <c r="F1316">
        <v>18</v>
      </c>
    </row>
    <row r="1317" spans="1:6" x14ac:dyDescent="0.3">
      <c r="A1317">
        <v>10125</v>
      </c>
      <c r="B1317" t="str">
        <f>_xlfn.XLOOKUP(A1317, Bookings!A:A, Bookings!B:B, "NONE")</f>
        <v>Tamil Nadu</v>
      </c>
      <c r="C1317" s="14">
        <v>45078</v>
      </c>
      <c r="D1317" t="str">
        <v>ef45c45f</v>
      </c>
      <c r="E1317">
        <v>0</v>
      </c>
      <c r="F1317">
        <v>32</v>
      </c>
    </row>
    <row r="1318" spans="1:6" x14ac:dyDescent="0.3">
      <c r="A1318">
        <v>10126</v>
      </c>
      <c r="B1318" t="str">
        <f>_xlfn.XLOOKUP(A1318, Bookings!A:A, Bookings!B:B, "NONE")</f>
        <v>Karnataka</v>
      </c>
      <c r="C1318" s="14">
        <v>45108</v>
      </c>
      <c r="D1318" t="str">
        <v>af4e0c6c</v>
      </c>
      <c r="E1318">
        <v>4</v>
      </c>
      <c r="F1318">
        <v>66</v>
      </c>
    </row>
    <row r="1319" spans="1:6" x14ac:dyDescent="0.3">
      <c r="A1319">
        <v>10126</v>
      </c>
      <c r="B1319" t="str">
        <f>_xlfn.XLOOKUP(A1319, Bookings!A:A, Bookings!B:B, "NONE")</f>
        <v>Karnataka</v>
      </c>
      <c r="C1319" s="14">
        <v>45261</v>
      </c>
      <c r="D1319" t="str">
        <v>e2949854</v>
      </c>
      <c r="E1319">
        <v>2</v>
      </c>
      <c r="F1319">
        <v>20</v>
      </c>
    </row>
    <row r="1320" spans="1:6" x14ac:dyDescent="0.3">
      <c r="A1320">
        <v>10126</v>
      </c>
      <c r="B1320" t="str">
        <f>_xlfn.XLOOKUP(A1320, Bookings!A:A, Bookings!B:B, "NONE")</f>
        <v>Karnataka</v>
      </c>
      <c r="C1320" s="14">
        <v>45352</v>
      </c>
      <c r="D1320" t="str">
        <v>591bdfe5</v>
      </c>
      <c r="E1320">
        <v>2</v>
      </c>
      <c r="F1320">
        <v>15</v>
      </c>
    </row>
    <row r="1321" spans="1:6" x14ac:dyDescent="0.3">
      <c r="A1321">
        <v>10126</v>
      </c>
      <c r="B1321" t="str">
        <f>_xlfn.XLOOKUP(A1321, Bookings!A:A, Bookings!B:B, "NONE")</f>
        <v>Karnataka</v>
      </c>
      <c r="C1321" s="14">
        <v>44652</v>
      </c>
      <c r="D1321" t="str">
        <v>7e543bc4</v>
      </c>
      <c r="E1321">
        <v>0</v>
      </c>
      <c r="F1321">
        <v>23</v>
      </c>
    </row>
    <row r="1322" spans="1:6" x14ac:dyDescent="0.3">
      <c r="A1322">
        <v>10126</v>
      </c>
      <c r="B1322" t="str">
        <f>_xlfn.XLOOKUP(A1322, Bookings!A:A, Bookings!B:B, "NONE")</f>
        <v>Karnataka</v>
      </c>
      <c r="C1322" s="14">
        <v>45108</v>
      </c>
      <c r="D1322" t="str">
        <v>7fd28e87</v>
      </c>
      <c r="E1322">
        <v>2</v>
      </c>
      <c r="F1322">
        <v>19</v>
      </c>
    </row>
    <row r="1323" spans="1:6" x14ac:dyDescent="0.3">
      <c r="A1323">
        <v>10126</v>
      </c>
      <c r="B1323" t="str">
        <f>_xlfn.XLOOKUP(A1323, Bookings!A:A, Bookings!B:B, "NONE")</f>
        <v>Karnataka</v>
      </c>
      <c r="C1323" s="14">
        <v>44986</v>
      </c>
      <c r="D1323" t="str">
        <v>cc9d9893</v>
      </c>
      <c r="E1323">
        <v>0</v>
      </c>
      <c r="F1323">
        <v>69</v>
      </c>
    </row>
    <row r="1324" spans="1:6" x14ac:dyDescent="0.3">
      <c r="A1324">
        <v>10126</v>
      </c>
      <c r="B1324" t="str">
        <f>_xlfn.XLOOKUP(A1324, Bookings!A:A, Bookings!B:B, "NONE")</f>
        <v>Karnataka</v>
      </c>
      <c r="C1324" s="14">
        <v>45444</v>
      </c>
      <c r="D1324" t="str">
        <v>1b7fe76a</v>
      </c>
      <c r="E1324">
        <v>0</v>
      </c>
      <c r="F1324">
        <v>33</v>
      </c>
    </row>
    <row r="1325" spans="1:6" x14ac:dyDescent="0.3">
      <c r="A1325">
        <v>10126</v>
      </c>
      <c r="B1325" t="str">
        <f>_xlfn.XLOOKUP(A1325, Bookings!A:A, Bookings!B:B, "NONE")</f>
        <v>Karnataka</v>
      </c>
      <c r="C1325" s="14">
        <v>44743</v>
      </c>
      <c r="D1325" t="str">
        <v>18f2ed16</v>
      </c>
      <c r="E1325">
        <v>1</v>
      </c>
      <c r="F1325">
        <v>52</v>
      </c>
    </row>
    <row r="1326" spans="1:6" x14ac:dyDescent="0.3">
      <c r="A1326">
        <v>10126</v>
      </c>
      <c r="B1326" t="str">
        <f>_xlfn.XLOOKUP(A1326, Bookings!A:A, Bookings!B:B, "NONE")</f>
        <v>Karnataka</v>
      </c>
      <c r="C1326" s="14">
        <v>44682</v>
      </c>
      <c r="D1326" t="str">
        <v>872a4423</v>
      </c>
      <c r="E1326">
        <v>3</v>
      </c>
      <c r="F1326">
        <v>99</v>
      </c>
    </row>
    <row r="1327" spans="1:6" x14ac:dyDescent="0.3">
      <c r="A1327">
        <v>10126</v>
      </c>
      <c r="B1327" t="str">
        <f>_xlfn.XLOOKUP(A1327, Bookings!A:A, Bookings!B:B, "NONE")</f>
        <v>Karnataka</v>
      </c>
      <c r="C1327" s="14">
        <v>45474</v>
      </c>
      <c r="D1327" t="str">
        <v>9452bf77</v>
      </c>
      <c r="E1327">
        <v>3</v>
      </c>
      <c r="F1327">
        <v>79</v>
      </c>
    </row>
    <row r="1328" spans="1:6" x14ac:dyDescent="0.3">
      <c r="A1328">
        <v>10126</v>
      </c>
      <c r="B1328" t="str">
        <f>_xlfn.XLOOKUP(A1328, Bookings!A:A, Bookings!B:B, "NONE")</f>
        <v>Karnataka</v>
      </c>
      <c r="C1328" s="14">
        <v>44835</v>
      </c>
      <c r="D1328" t="str">
        <v>e24dee1d</v>
      </c>
      <c r="E1328">
        <v>2</v>
      </c>
      <c r="F1328">
        <v>50</v>
      </c>
    </row>
    <row r="1329" spans="1:6" x14ac:dyDescent="0.3">
      <c r="A1329">
        <v>10126</v>
      </c>
      <c r="B1329" t="str">
        <f>_xlfn.XLOOKUP(A1329, Bookings!A:A, Bookings!B:B, "NONE")</f>
        <v>Karnataka</v>
      </c>
      <c r="C1329" s="14">
        <v>44621</v>
      </c>
      <c r="D1329" t="str">
        <v>9787b7de</v>
      </c>
      <c r="E1329">
        <v>1</v>
      </c>
      <c r="F1329">
        <v>70</v>
      </c>
    </row>
    <row r="1330" spans="1:6" x14ac:dyDescent="0.3">
      <c r="A1330">
        <v>10127</v>
      </c>
      <c r="B1330" t="str">
        <f>_xlfn.XLOOKUP(A1330, Bookings!A:A, Bookings!B:B, "NONE")</f>
        <v>Andhra Pradesh</v>
      </c>
      <c r="C1330" s="14">
        <v>44896</v>
      </c>
      <c r="D1330" t="str">
        <v>fc3255a1</v>
      </c>
      <c r="E1330">
        <v>0</v>
      </c>
      <c r="F1330">
        <v>61</v>
      </c>
    </row>
    <row r="1331" spans="1:6" x14ac:dyDescent="0.3">
      <c r="A1331">
        <v>10127</v>
      </c>
      <c r="B1331" t="str">
        <f>_xlfn.XLOOKUP(A1331, Bookings!A:A, Bookings!B:B, "NONE")</f>
        <v>Andhra Pradesh</v>
      </c>
      <c r="C1331" s="14">
        <v>44713</v>
      </c>
      <c r="D1331" t="str">
        <v>459528e0</v>
      </c>
      <c r="E1331">
        <v>3</v>
      </c>
      <c r="F1331">
        <v>95</v>
      </c>
    </row>
    <row r="1332" spans="1:6" x14ac:dyDescent="0.3">
      <c r="A1332">
        <v>10127</v>
      </c>
      <c r="B1332" t="str">
        <f>_xlfn.XLOOKUP(A1332, Bookings!A:A, Bookings!B:B, "NONE")</f>
        <v>Andhra Pradesh</v>
      </c>
      <c r="C1332" s="14">
        <v>45047</v>
      </c>
      <c r="D1332" t="str">
        <v>1187d074</v>
      </c>
      <c r="E1332">
        <v>0</v>
      </c>
      <c r="F1332">
        <v>53</v>
      </c>
    </row>
    <row r="1333" spans="1:6" x14ac:dyDescent="0.3">
      <c r="A1333">
        <v>10127</v>
      </c>
      <c r="B1333" t="str">
        <f>_xlfn.XLOOKUP(A1333, Bookings!A:A, Bookings!B:B, "NONE")</f>
        <v>Andhra Pradesh</v>
      </c>
      <c r="C1333" s="14">
        <v>45139</v>
      </c>
      <c r="D1333" t="str">
        <v>7e543bc4</v>
      </c>
      <c r="E1333">
        <v>1</v>
      </c>
      <c r="F1333">
        <v>71</v>
      </c>
    </row>
    <row r="1334" spans="1:6" x14ac:dyDescent="0.3">
      <c r="A1334">
        <v>10127</v>
      </c>
      <c r="B1334" t="str">
        <f>_xlfn.XLOOKUP(A1334, Bookings!A:A, Bookings!B:B, "NONE")</f>
        <v>Andhra Pradesh</v>
      </c>
      <c r="C1334" s="14">
        <v>45474</v>
      </c>
      <c r="D1334" t="str">
        <v>b72e97f6</v>
      </c>
      <c r="E1334">
        <v>2</v>
      </c>
      <c r="F1334">
        <v>55</v>
      </c>
    </row>
    <row r="1335" spans="1:6" x14ac:dyDescent="0.3">
      <c r="A1335">
        <v>10127</v>
      </c>
      <c r="B1335" t="str">
        <f>_xlfn.XLOOKUP(A1335, Bookings!A:A, Bookings!B:B, "NONE")</f>
        <v>Andhra Pradesh</v>
      </c>
      <c r="C1335" s="14">
        <v>45292</v>
      </c>
      <c r="D1335" t="str">
        <v>5b93d799</v>
      </c>
      <c r="E1335">
        <v>4</v>
      </c>
      <c r="F1335">
        <v>19</v>
      </c>
    </row>
    <row r="1336" spans="1:6" x14ac:dyDescent="0.3">
      <c r="A1336">
        <v>10127</v>
      </c>
      <c r="B1336" t="str">
        <f>_xlfn.XLOOKUP(A1336, Bookings!A:A, Bookings!B:B, "NONE")</f>
        <v>Andhra Pradesh</v>
      </c>
      <c r="C1336" s="14">
        <v>44835</v>
      </c>
      <c r="D1336" t="str">
        <v>7fc77e90</v>
      </c>
      <c r="E1336">
        <v>0</v>
      </c>
      <c r="F1336">
        <v>68</v>
      </c>
    </row>
    <row r="1337" spans="1:6" x14ac:dyDescent="0.3">
      <c r="A1337">
        <v>10127</v>
      </c>
      <c r="B1337" t="str">
        <f>_xlfn.XLOOKUP(A1337, Bookings!A:A, Bookings!B:B, "NONE")</f>
        <v>Andhra Pradesh</v>
      </c>
      <c r="C1337" s="14">
        <v>44835</v>
      </c>
      <c r="D1337" t="str">
        <v>591bdfe5</v>
      </c>
      <c r="E1337">
        <v>0</v>
      </c>
      <c r="F1337">
        <v>43</v>
      </c>
    </row>
    <row r="1338" spans="1:6" x14ac:dyDescent="0.3">
      <c r="A1338">
        <v>10128</v>
      </c>
      <c r="B1338" t="str">
        <f>_xlfn.XLOOKUP(A1338, Bookings!A:A, Bookings!B:B, "NONE")</f>
        <v>Kerala</v>
      </c>
      <c r="C1338" s="14">
        <v>45597</v>
      </c>
      <c r="D1338" t="str">
        <v>5988d89d</v>
      </c>
      <c r="E1338">
        <v>3</v>
      </c>
      <c r="F1338">
        <v>54</v>
      </c>
    </row>
    <row r="1339" spans="1:6" x14ac:dyDescent="0.3">
      <c r="A1339">
        <v>10128</v>
      </c>
      <c r="B1339" t="str">
        <f>_xlfn.XLOOKUP(A1339, Bookings!A:A, Bookings!B:B, "NONE")</f>
        <v>Kerala</v>
      </c>
      <c r="C1339" s="14">
        <v>44958</v>
      </c>
      <c r="D1339" t="str">
        <v>c741736d</v>
      </c>
      <c r="E1339">
        <v>0</v>
      </c>
      <c r="F1339">
        <v>56</v>
      </c>
    </row>
    <row r="1340" spans="1:6" x14ac:dyDescent="0.3">
      <c r="A1340">
        <v>10128</v>
      </c>
      <c r="B1340" t="str">
        <f>_xlfn.XLOOKUP(A1340, Bookings!A:A, Bookings!B:B, "NONE")</f>
        <v>Kerala</v>
      </c>
      <c r="C1340" s="14">
        <v>44593</v>
      </c>
      <c r="D1340" t="str">
        <v>2aac9072</v>
      </c>
      <c r="E1340">
        <v>0</v>
      </c>
      <c r="F1340">
        <v>93</v>
      </c>
    </row>
    <row r="1341" spans="1:6" x14ac:dyDescent="0.3">
      <c r="A1341">
        <v>10128</v>
      </c>
      <c r="B1341" t="str">
        <f>_xlfn.XLOOKUP(A1341, Bookings!A:A, Bookings!B:B, "NONE")</f>
        <v>Kerala</v>
      </c>
      <c r="C1341" s="14">
        <v>45444</v>
      </c>
      <c r="D1341" t="str">
        <v>2560b2d1</v>
      </c>
      <c r="E1341">
        <v>2</v>
      </c>
      <c r="F1341">
        <v>79</v>
      </c>
    </row>
    <row r="1342" spans="1:6" x14ac:dyDescent="0.3">
      <c r="A1342">
        <v>10128</v>
      </c>
      <c r="B1342" t="str">
        <f>_xlfn.XLOOKUP(A1342, Bookings!A:A, Bookings!B:B, "NONE")</f>
        <v>Kerala</v>
      </c>
      <c r="C1342" s="14">
        <v>45383</v>
      </c>
      <c r="D1342" t="str">
        <v>b06fbc58</v>
      </c>
      <c r="E1342">
        <v>0</v>
      </c>
      <c r="F1342">
        <v>68</v>
      </c>
    </row>
    <row r="1343" spans="1:6" x14ac:dyDescent="0.3">
      <c r="A1343">
        <v>10128</v>
      </c>
      <c r="B1343" t="str">
        <f>_xlfn.XLOOKUP(A1343, Bookings!A:A, Bookings!B:B, "NONE")</f>
        <v>Kerala</v>
      </c>
      <c r="C1343" s="14">
        <v>45383</v>
      </c>
      <c r="D1343" t="str">
        <v>3abe3a47</v>
      </c>
      <c r="E1343">
        <v>2</v>
      </c>
      <c r="F1343">
        <v>30</v>
      </c>
    </row>
    <row r="1344" spans="1:6" x14ac:dyDescent="0.3">
      <c r="A1344">
        <v>10128</v>
      </c>
      <c r="B1344" t="str">
        <f>_xlfn.XLOOKUP(A1344, Bookings!A:A, Bookings!B:B, "NONE")</f>
        <v>Kerala</v>
      </c>
      <c r="C1344" s="14">
        <v>45597</v>
      </c>
      <c r="D1344" t="str">
        <v>67b09f1b</v>
      </c>
      <c r="E1344">
        <v>2</v>
      </c>
      <c r="F1344">
        <v>98</v>
      </c>
    </row>
    <row r="1345" spans="1:6" x14ac:dyDescent="0.3">
      <c r="A1345">
        <v>10128</v>
      </c>
      <c r="B1345" t="str">
        <f>_xlfn.XLOOKUP(A1345, Bookings!A:A, Bookings!B:B, "NONE")</f>
        <v>Kerala</v>
      </c>
      <c r="C1345" s="14">
        <v>45383</v>
      </c>
      <c r="D1345" t="str">
        <v>7495495f</v>
      </c>
      <c r="E1345">
        <v>0</v>
      </c>
      <c r="F1345">
        <v>23</v>
      </c>
    </row>
    <row r="1346" spans="1:6" x14ac:dyDescent="0.3">
      <c r="A1346">
        <v>10128</v>
      </c>
      <c r="B1346" t="str">
        <f>_xlfn.XLOOKUP(A1346, Bookings!A:A, Bookings!B:B, "NONE")</f>
        <v>Kerala</v>
      </c>
      <c r="C1346" s="14">
        <v>44713</v>
      </c>
      <c r="D1346" t="str">
        <v>459528e0</v>
      </c>
      <c r="E1346">
        <v>3</v>
      </c>
      <c r="F1346">
        <v>73</v>
      </c>
    </row>
    <row r="1347" spans="1:6" x14ac:dyDescent="0.3">
      <c r="A1347">
        <v>10128</v>
      </c>
      <c r="B1347" t="str">
        <f>_xlfn.XLOOKUP(A1347, Bookings!A:A, Bookings!B:B, "NONE")</f>
        <v>Kerala</v>
      </c>
      <c r="C1347" s="14">
        <v>45597</v>
      </c>
      <c r="D1347" t="str">
        <v>75fa1246</v>
      </c>
      <c r="E1347">
        <v>4</v>
      </c>
      <c r="F1347">
        <v>14</v>
      </c>
    </row>
    <row r="1348" spans="1:6" x14ac:dyDescent="0.3">
      <c r="A1348">
        <v>10128</v>
      </c>
      <c r="B1348" t="str">
        <f>_xlfn.XLOOKUP(A1348, Bookings!A:A, Bookings!B:B, "NONE")</f>
        <v>Kerala</v>
      </c>
      <c r="C1348" s="14">
        <v>45108</v>
      </c>
      <c r="D1348" t="str">
        <v>2888a95e</v>
      </c>
      <c r="E1348">
        <v>0</v>
      </c>
      <c r="F1348">
        <v>80</v>
      </c>
    </row>
    <row r="1349" spans="1:6" x14ac:dyDescent="0.3">
      <c r="A1349">
        <v>10128</v>
      </c>
      <c r="B1349" t="str">
        <f>_xlfn.XLOOKUP(A1349, Bookings!A:A, Bookings!B:B, "NONE")</f>
        <v>Kerala</v>
      </c>
      <c r="C1349" s="14">
        <v>45292</v>
      </c>
      <c r="D1349" t="str">
        <v>c1fb785c</v>
      </c>
      <c r="E1349">
        <v>1</v>
      </c>
      <c r="F1349">
        <v>54</v>
      </c>
    </row>
    <row r="1350" spans="1:6" x14ac:dyDescent="0.3">
      <c r="A1350">
        <v>10128</v>
      </c>
      <c r="B1350" t="str">
        <f>_xlfn.XLOOKUP(A1350, Bookings!A:A, Bookings!B:B, "NONE")</f>
        <v>Kerala</v>
      </c>
      <c r="C1350" s="14">
        <v>45444</v>
      </c>
      <c r="D1350" t="str">
        <v>30bb7728</v>
      </c>
      <c r="E1350">
        <v>0</v>
      </c>
      <c r="F1350">
        <v>38</v>
      </c>
    </row>
    <row r="1351" spans="1:6" x14ac:dyDescent="0.3">
      <c r="A1351">
        <v>10129</v>
      </c>
      <c r="B1351" t="str">
        <f>_xlfn.XLOOKUP(A1351, Bookings!A:A, Bookings!B:B, "NONE")</f>
        <v>Kerala</v>
      </c>
      <c r="C1351" s="14">
        <v>45261</v>
      </c>
      <c r="D1351" t="str">
        <v>fa1a76a3</v>
      </c>
      <c r="E1351">
        <v>2</v>
      </c>
      <c r="F1351">
        <v>31</v>
      </c>
    </row>
    <row r="1352" spans="1:6" x14ac:dyDescent="0.3">
      <c r="A1352">
        <v>10129</v>
      </c>
      <c r="B1352" t="str">
        <f>_xlfn.XLOOKUP(A1352, Bookings!A:A, Bookings!B:B, "NONE")</f>
        <v>Kerala</v>
      </c>
      <c r="C1352" s="14">
        <v>45383</v>
      </c>
      <c r="D1352" t="str">
        <v>7fc77e90</v>
      </c>
      <c r="E1352">
        <v>3</v>
      </c>
      <c r="F1352">
        <v>88</v>
      </c>
    </row>
    <row r="1353" spans="1:6" x14ac:dyDescent="0.3">
      <c r="A1353">
        <v>10129</v>
      </c>
      <c r="B1353" t="str">
        <f>_xlfn.XLOOKUP(A1353, Bookings!A:A, Bookings!B:B, "NONE")</f>
        <v>Kerala</v>
      </c>
      <c r="C1353" s="14">
        <v>45323</v>
      </c>
      <c r="D1353" t="str">
        <v>2f9c6d63</v>
      </c>
      <c r="E1353">
        <v>3</v>
      </c>
      <c r="F1353">
        <v>91</v>
      </c>
    </row>
    <row r="1354" spans="1:6" x14ac:dyDescent="0.3">
      <c r="A1354">
        <v>10129</v>
      </c>
      <c r="B1354" t="str">
        <f>_xlfn.XLOOKUP(A1354, Bookings!A:A, Bookings!B:B, "NONE")</f>
        <v>Kerala</v>
      </c>
      <c r="C1354" s="14">
        <v>45292</v>
      </c>
      <c r="D1354" t="str">
        <v>af4e0c6c</v>
      </c>
      <c r="E1354">
        <v>2</v>
      </c>
      <c r="F1354">
        <v>30</v>
      </c>
    </row>
    <row r="1355" spans="1:6" x14ac:dyDescent="0.3">
      <c r="A1355">
        <v>10129</v>
      </c>
      <c r="B1355" t="str">
        <f>_xlfn.XLOOKUP(A1355, Bookings!A:A, Bookings!B:B, "NONE")</f>
        <v>Kerala</v>
      </c>
      <c r="C1355" s="14">
        <v>45383</v>
      </c>
      <c r="D1355" t="str">
        <v>c5c4fdf9</v>
      </c>
      <c r="E1355">
        <v>0</v>
      </c>
      <c r="F1355">
        <v>90</v>
      </c>
    </row>
    <row r="1356" spans="1:6" x14ac:dyDescent="0.3">
      <c r="A1356">
        <v>10129</v>
      </c>
      <c r="B1356" t="str">
        <f>_xlfn.XLOOKUP(A1356, Bookings!A:A, Bookings!B:B, "NONE")</f>
        <v>Kerala</v>
      </c>
      <c r="C1356" s="14">
        <v>45323</v>
      </c>
      <c r="D1356" t="str">
        <v>c1fb785c</v>
      </c>
      <c r="E1356">
        <v>1</v>
      </c>
      <c r="F1356">
        <v>36</v>
      </c>
    </row>
    <row r="1357" spans="1:6" x14ac:dyDescent="0.3">
      <c r="A1357">
        <v>10129</v>
      </c>
      <c r="B1357" t="str">
        <f>_xlfn.XLOOKUP(A1357, Bookings!A:A, Bookings!B:B, "NONE")</f>
        <v>Kerala</v>
      </c>
      <c r="C1357" s="14">
        <v>44713</v>
      </c>
      <c r="D1357" t="str">
        <v>cc777b0c</v>
      </c>
      <c r="E1357">
        <v>1</v>
      </c>
      <c r="F1357">
        <v>90</v>
      </c>
    </row>
    <row r="1358" spans="1:6" x14ac:dyDescent="0.3">
      <c r="A1358">
        <v>10129</v>
      </c>
      <c r="B1358" t="str">
        <f>_xlfn.XLOOKUP(A1358, Bookings!A:A, Bookings!B:B, "NONE")</f>
        <v>Kerala</v>
      </c>
      <c r="C1358" s="14">
        <v>44835</v>
      </c>
      <c r="D1358" t="str">
        <v>40fb817f</v>
      </c>
      <c r="E1358">
        <v>5</v>
      </c>
      <c r="F1358">
        <v>20</v>
      </c>
    </row>
    <row r="1359" spans="1:6" x14ac:dyDescent="0.3">
      <c r="A1359">
        <v>10129</v>
      </c>
      <c r="B1359" t="str">
        <f>_xlfn.XLOOKUP(A1359, Bookings!A:A, Bookings!B:B, "NONE")</f>
        <v>Kerala</v>
      </c>
      <c r="C1359" s="14">
        <v>45292</v>
      </c>
      <c r="D1359" t="str">
        <v>c741736d</v>
      </c>
      <c r="E1359">
        <v>1</v>
      </c>
      <c r="F1359">
        <v>33</v>
      </c>
    </row>
    <row r="1360" spans="1:6" x14ac:dyDescent="0.3">
      <c r="A1360">
        <v>10129</v>
      </c>
      <c r="B1360" t="str">
        <f>_xlfn.XLOOKUP(A1360, Bookings!A:A, Bookings!B:B, "NONE")</f>
        <v>Kerala</v>
      </c>
      <c r="C1360" s="14">
        <v>45017</v>
      </c>
      <c r="D1360" t="str">
        <v>7495495f</v>
      </c>
      <c r="E1360">
        <v>1</v>
      </c>
      <c r="F1360">
        <v>58</v>
      </c>
    </row>
    <row r="1361" spans="1:6" x14ac:dyDescent="0.3">
      <c r="A1361">
        <v>10129</v>
      </c>
      <c r="B1361" t="str">
        <f>_xlfn.XLOOKUP(A1361, Bookings!A:A, Bookings!B:B, "NONE")</f>
        <v>Kerala</v>
      </c>
      <c r="C1361" s="14">
        <v>45047</v>
      </c>
      <c r="D1361" t="str">
        <v>f1c74cb8</v>
      </c>
      <c r="E1361">
        <v>0</v>
      </c>
      <c r="F1361">
        <v>90</v>
      </c>
    </row>
    <row r="1362" spans="1:6" x14ac:dyDescent="0.3">
      <c r="A1362">
        <v>10129</v>
      </c>
      <c r="B1362" t="str">
        <f>_xlfn.XLOOKUP(A1362, Bookings!A:A, Bookings!B:B, "NONE")</f>
        <v>Kerala</v>
      </c>
      <c r="C1362" s="14">
        <v>44593</v>
      </c>
      <c r="D1362" t="str">
        <v>18110fb2</v>
      </c>
      <c r="E1362">
        <v>1</v>
      </c>
      <c r="F1362">
        <v>23</v>
      </c>
    </row>
    <row r="1363" spans="1:6" x14ac:dyDescent="0.3">
      <c r="A1363">
        <v>10129</v>
      </c>
      <c r="B1363" t="str">
        <f>_xlfn.XLOOKUP(A1363, Bookings!A:A, Bookings!B:B, "NONE")</f>
        <v>Kerala</v>
      </c>
      <c r="C1363" s="14">
        <v>44835</v>
      </c>
      <c r="D1363" t="str">
        <v>fe8686d0</v>
      </c>
      <c r="E1363">
        <v>1</v>
      </c>
      <c r="F1363">
        <v>19</v>
      </c>
    </row>
    <row r="1364" spans="1:6" x14ac:dyDescent="0.3">
      <c r="A1364">
        <v>10130</v>
      </c>
      <c r="B1364" t="str">
        <f>_xlfn.XLOOKUP(A1364, Bookings!A:A, Bookings!B:B, "NONE")</f>
        <v>Karnataka</v>
      </c>
      <c r="C1364" s="14">
        <v>45170</v>
      </c>
      <c r="D1364" t="str">
        <v>9787b7de</v>
      </c>
      <c r="E1364">
        <v>0</v>
      </c>
      <c r="F1364">
        <v>11</v>
      </c>
    </row>
    <row r="1365" spans="1:6" x14ac:dyDescent="0.3">
      <c r="A1365">
        <v>10130</v>
      </c>
      <c r="B1365" t="str">
        <f>_xlfn.XLOOKUP(A1365, Bookings!A:A, Bookings!B:B, "NONE")</f>
        <v>Karnataka</v>
      </c>
      <c r="C1365" s="14">
        <v>44896</v>
      </c>
      <c r="D1365" t="str">
        <v>6fc6d737</v>
      </c>
      <c r="E1365">
        <v>0</v>
      </c>
      <c r="F1365">
        <v>53</v>
      </c>
    </row>
    <row r="1366" spans="1:6" x14ac:dyDescent="0.3">
      <c r="A1366">
        <v>10130</v>
      </c>
      <c r="B1366" t="str">
        <f>_xlfn.XLOOKUP(A1366, Bookings!A:A, Bookings!B:B, "NONE")</f>
        <v>Karnataka</v>
      </c>
      <c r="C1366" s="14">
        <v>45231</v>
      </c>
      <c r="D1366" t="str">
        <v>7bc7f2c7</v>
      </c>
      <c r="E1366">
        <v>4</v>
      </c>
      <c r="F1366">
        <v>10</v>
      </c>
    </row>
    <row r="1367" spans="1:6" x14ac:dyDescent="0.3">
      <c r="A1367">
        <v>10130</v>
      </c>
      <c r="B1367" t="str">
        <f>_xlfn.XLOOKUP(A1367, Bookings!A:A, Bookings!B:B, "NONE")</f>
        <v>Karnataka</v>
      </c>
      <c r="C1367" s="14">
        <v>44866</v>
      </c>
      <c r="D1367" t="str">
        <v>67b09f1b</v>
      </c>
      <c r="E1367">
        <v>0</v>
      </c>
      <c r="F1367">
        <v>87</v>
      </c>
    </row>
    <row r="1368" spans="1:6" x14ac:dyDescent="0.3">
      <c r="A1368">
        <v>10130</v>
      </c>
      <c r="B1368" t="str">
        <f>_xlfn.XLOOKUP(A1368, Bookings!A:A, Bookings!B:B, "NONE")</f>
        <v>Karnataka</v>
      </c>
      <c r="C1368" s="14">
        <v>44593</v>
      </c>
      <c r="D1368" t="str">
        <v>9452bf77</v>
      </c>
      <c r="E1368">
        <v>0</v>
      </c>
      <c r="F1368">
        <v>56</v>
      </c>
    </row>
    <row r="1369" spans="1:6" x14ac:dyDescent="0.3">
      <c r="A1369">
        <v>10130</v>
      </c>
      <c r="B1369" t="str">
        <f>_xlfn.XLOOKUP(A1369, Bookings!A:A, Bookings!B:B, "NONE")</f>
        <v>Karnataka</v>
      </c>
      <c r="C1369" s="14">
        <v>44774</v>
      </c>
      <c r="D1369" t="str">
        <v>1187d074</v>
      </c>
      <c r="E1369">
        <v>1</v>
      </c>
      <c r="F1369">
        <v>38</v>
      </c>
    </row>
    <row r="1370" spans="1:6" x14ac:dyDescent="0.3">
      <c r="A1370">
        <v>10130</v>
      </c>
      <c r="B1370" t="str">
        <f>_xlfn.XLOOKUP(A1370, Bookings!A:A, Bookings!B:B, "NONE")</f>
        <v>Karnataka</v>
      </c>
      <c r="C1370" s="14">
        <v>44713</v>
      </c>
      <c r="D1370" t="str">
        <v>c324f9b4</v>
      </c>
      <c r="E1370">
        <v>2</v>
      </c>
      <c r="F1370">
        <v>35</v>
      </c>
    </row>
    <row r="1371" spans="1:6" x14ac:dyDescent="0.3">
      <c r="A1371">
        <v>10130</v>
      </c>
      <c r="B1371" t="str">
        <f>_xlfn.XLOOKUP(A1371, Bookings!A:A, Bookings!B:B, "NONE")</f>
        <v>Karnataka</v>
      </c>
      <c r="C1371" s="14">
        <v>44713</v>
      </c>
      <c r="D1371" t="str">
        <v>35e41ff6</v>
      </c>
      <c r="E1371">
        <v>5</v>
      </c>
      <c r="F1371">
        <v>69</v>
      </c>
    </row>
    <row r="1372" spans="1:6" x14ac:dyDescent="0.3">
      <c r="A1372">
        <v>10130</v>
      </c>
      <c r="B1372" t="str">
        <f>_xlfn.XLOOKUP(A1372, Bookings!A:A, Bookings!B:B, "NONE")</f>
        <v>Karnataka</v>
      </c>
      <c r="C1372" s="14">
        <v>45505</v>
      </c>
      <c r="D1372" t="str">
        <v>4cfd0dd8</v>
      </c>
      <c r="E1372">
        <v>3</v>
      </c>
      <c r="F1372">
        <v>42</v>
      </c>
    </row>
    <row r="1373" spans="1:6" x14ac:dyDescent="0.3">
      <c r="A1373">
        <v>10130</v>
      </c>
      <c r="B1373" t="str">
        <f>_xlfn.XLOOKUP(A1373, Bookings!A:A, Bookings!B:B, "NONE")</f>
        <v>Karnataka</v>
      </c>
      <c r="C1373" s="14">
        <v>44896</v>
      </c>
      <c r="D1373" t="str">
        <v>b72e97f6</v>
      </c>
      <c r="E1373">
        <v>3</v>
      </c>
      <c r="F1373">
        <v>84</v>
      </c>
    </row>
    <row r="1374" spans="1:6" x14ac:dyDescent="0.3">
      <c r="A1374">
        <v>10130</v>
      </c>
      <c r="B1374" t="str">
        <f>_xlfn.XLOOKUP(A1374, Bookings!A:A, Bookings!B:B, "NONE")</f>
        <v>Karnataka</v>
      </c>
      <c r="C1374" s="14">
        <v>45139</v>
      </c>
      <c r="D1374" t="str">
        <v>c1fb785c</v>
      </c>
      <c r="E1374">
        <v>2</v>
      </c>
      <c r="F1374">
        <v>65</v>
      </c>
    </row>
    <row r="1375" spans="1:6" x14ac:dyDescent="0.3">
      <c r="A1375">
        <v>10130</v>
      </c>
      <c r="B1375" t="str">
        <f>_xlfn.XLOOKUP(A1375, Bookings!A:A, Bookings!B:B, "NONE")</f>
        <v>Karnataka</v>
      </c>
      <c r="C1375" s="14">
        <v>45413</v>
      </c>
      <c r="D1375" t="str">
        <v>5c52d1ad</v>
      </c>
      <c r="E1375">
        <v>5</v>
      </c>
      <c r="F1375">
        <v>50</v>
      </c>
    </row>
    <row r="1376" spans="1:6" x14ac:dyDescent="0.3">
      <c r="A1376">
        <v>10131</v>
      </c>
      <c r="B1376" t="str">
        <f>_xlfn.XLOOKUP(A1376, Bookings!A:A, Bookings!B:B, "NONE")</f>
        <v>Andhra Pradesh</v>
      </c>
      <c r="C1376" s="14">
        <v>45047</v>
      </c>
      <c r="D1376" t="str">
        <v>982b8061</v>
      </c>
      <c r="E1376">
        <v>2</v>
      </c>
      <c r="F1376">
        <v>13</v>
      </c>
    </row>
    <row r="1377" spans="1:6" x14ac:dyDescent="0.3">
      <c r="A1377">
        <v>10131</v>
      </c>
      <c r="B1377" t="str">
        <f>_xlfn.XLOOKUP(A1377, Bookings!A:A, Bookings!B:B, "NONE")</f>
        <v>Andhra Pradesh</v>
      </c>
      <c r="C1377" s="14">
        <v>44774</v>
      </c>
      <c r="D1377" t="str">
        <v>c5000cc1</v>
      </c>
      <c r="E1377">
        <v>3</v>
      </c>
      <c r="F1377">
        <v>55</v>
      </c>
    </row>
    <row r="1378" spans="1:6" x14ac:dyDescent="0.3">
      <c r="A1378">
        <v>10131</v>
      </c>
      <c r="B1378" t="str">
        <f>_xlfn.XLOOKUP(A1378, Bookings!A:A, Bookings!B:B, "NONE")</f>
        <v>Andhra Pradesh</v>
      </c>
      <c r="C1378" s="14">
        <v>45017</v>
      </c>
      <c r="D1378" t="str">
        <v>618d5c47</v>
      </c>
      <c r="E1378">
        <v>2</v>
      </c>
      <c r="F1378">
        <v>57</v>
      </c>
    </row>
    <row r="1379" spans="1:6" x14ac:dyDescent="0.3">
      <c r="A1379">
        <v>10131</v>
      </c>
      <c r="B1379" t="str">
        <f>_xlfn.XLOOKUP(A1379, Bookings!A:A, Bookings!B:B, "NONE")</f>
        <v>Andhra Pradesh</v>
      </c>
      <c r="C1379" s="14">
        <v>44835</v>
      </c>
      <c r="D1379" t="str">
        <v>5b93d799</v>
      </c>
      <c r="E1379">
        <v>0</v>
      </c>
      <c r="F1379">
        <v>98</v>
      </c>
    </row>
    <row r="1380" spans="1:6" x14ac:dyDescent="0.3">
      <c r="A1380">
        <v>10131</v>
      </c>
      <c r="B1380" t="str">
        <f>_xlfn.XLOOKUP(A1380, Bookings!A:A, Bookings!B:B, "NONE")</f>
        <v>Andhra Pradesh</v>
      </c>
      <c r="C1380" s="14">
        <v>44562</v>
      </c>
      <c r="D1380" t="str">
        <v>a4c168f1</v>
      </c>
      <c r="E1380">
        <v>1</v>
      </c>
      <c r="F1380">
        <v>39</v>
      </c>
    </row>
    <row r="1381" spans="1:6" x14ac:dyDescent="0.3">
      <c r="A1381">
        <v>10131</v>
      </c>
      <c r="B1381" t="str">
        <f>_xlfn.XLOOKUP(A1381, Bookings!A:A, Bookings!B:B, "NONE")</f>
        <v>Andhra Pradesh</v>
      </c>
      <c r="C1381" s="14">
        <v>45627</v>
      </c>
      <c r="D1381" t="str">
        <v>872a4423</v>
      </c>
      <c r="E1381">
        <v>2</v>
      </c>
      <c r="F1381">
        <v>37</v>
      </c>
    </row>
    <row r="1382" spans="1:6" x14ac:dyDescent="0.3">
      <c r="A1382">
        <v>10131</v>
      </c>
      <c r="B1382" t="str">
        <f>_xlfn.XLOOKUP(A1382, Bookings!A:A, Bookings!B:B, "NONE")</f>
        <v>Andhra Pradesh</v>
      </c>
      <c r="C1382" s="14">
        <v>45566</v>
      </c>
      <c r="D1382" t="str">
        <v>f83fb848</v>
      </c>
      <c r="E1382">
        <v>1</v>
      </c>
      <c r="F1382">
        <v>83</v>
      </c>
    </row>
    <row r="1383" spans="1:6" x14ac:dyDescent="0.3">
      <c r="A1383">
        <v>10131</v>
      </c>
      <c r="B1383" t="str">
        <f>_xlfn.XLOOKUP(A1383, Bookings!A:A, Bookings!B:B, "NONE")</f>
        <v>Andhra Pradesh</v>
      </c>
      <c r="C1383" s="14">
        <v>45352</v>
      </c>
      <c r="D1383" t="str">
        <v>e9c2f251</v>
      </c>
      <c r="E1383">
        <v>2</v>
      </c>
      <c r="F1383">
        <v>35</v>
      </c>
    </row>
    <row r="1384" spans="1:6" x14ac:dyDescent="0.3">
      <c r="A1384">
        <v>10131</v>
      </c>
      <c r="B1384" t="str">
        <f>_xlfn.XLOOKUP(A1384, Bookings!A:A, Bookings!B:B, "NONE")</f>
        <v>Andhra Pradesh</v>
      </c>
      <c r="C1384" s="14">
        <v>44652</v>
      </c>
      <c r="D1384" t="str">
        <v>4cfd0dd8</v>
      </c>
      <c r="E1384">
        <v>0</v>
      </c>
      <c r="F1384">
        <v>63</v>
      </c>
    </row>
    <row r="1385" spans="1:6" x14ac:dyDescent="0.3">
      <c r="A1385">
        <v>10131</v>
      </c>
      <c r="B1385" t="str">
        <f>_xlfn.XLOOKUP(A1385, Bookings!A:A, Bookings!B:B, "NONE")</f>
        <v>Andhra Pradesh</v>
      </c>
      <c r="C1385" s="14">
        <v>44774</v>
      </c>
      <c r="D1385" t="str">
        <v>53dcee70</v>
      </c>
      <c r="E1385">
        <v>1</v>
      </c>
      <c r="F1385">
        <v>85</v>
      </c>
    </row>
    <row r="1386" spans="1:6" x14ac:dyDescent="0.3">
      <c r="A1386">
        <v>10131</v>
      </c>
      <c r="B1386" t="str">
        <f>_xlfn.XLOOKUP(A1386, Bookings!A:A, Bookings!B:B, "NONE")</f>
        <v>Andhra Pradesh</v>
      </c>
      <c r="C1386" s="14">
        <v>45292</v>
      </c>
      <c r="D1386" t="str">
        <v>2aac9072</v>
      </c>
      <c r="E1386">
        <v>0</v>
      </c>
      <c r="F1386">
        <v>12</v>
      </c>
    </row>
    <row r="1387" spans="1:6" x14ac:dyDescent="0.3">
      <c r="A1387">
        <v>10131</v>
      </c>
      <c r="B1387" t="str">
        <f>_xlfn.XLOOKUP(A1387, Bookings!A:A, Bookings!B:B, "NONE")</f>
        <v>Andhra Pradesh</v>
      </c>
      <c r="C1387" s="14">
        <v>44562</v>
      </c>
      <c r="D1387" t="str">
        <v>607da286</v>
      </c>
      <c r="E1387">
        <v>1</v>
      </c>
      <c r="F1387">
        <v>14</v>
      </c>
    </row>
    <row r="1388" spans="1:6" x14ac:dyDescent="0.3">
      <c r="A1388">
        <v>10131</v>
      </c>
      <c r="B1388" t="str">
        <f>_xlfn.XLOOKUP(A1388, Bookings!A:A, Bookings!B:B, "NONE")</f>
        <v>Andhra Pradesh</v>
      </c>
      <c r="C1388" s="14">
        <v>45597</v>
      </c>
      <c r="D1388" t="str">
        <v>7495495f</v>
      </c>
      <c r="E1388">
        <v>1</v>
      </c>
      <c r="F1388">
        <v>18</v>
      </c>
    </row>
    <row r="1389" spans="1:6" x14ac:dyDescent="0.3">
      <c r="A1389">
        <v>10131</v>
      </c>
      <c r="B1389" t="str">
        <f>_xlfn.XLOOKUP(A1389, Bookings!A:A, Bookings!B:B, "NONE")</f>
        <v>Andhra Pradesh</v>
      </c>
      <c r="C1389" s="14">
        <v>45474</v>
      </c>
      <c r="D1389" t="str">
        <v>10101146</v>
      </c>
      <c r="E1389">
        <v>2</v>
      </c>
      <c r="F1389">
        <v>50</v>
      </c>
    </row>
    <row r="1390" spans="1:6" x14ac:dyDescent="0.3">
      <c r="A1390">
        <v>10132</v>
      </c>
      <c r="B1390" t="str">
        <f>_xlfn.XLOOKUP(A1390, Bookings!A:A, Bookings!B:B, "NONE")</f>
        <v>Tamil Nadu</v>
      </c>
      <c r="C1390" s="14">
        <v>45444</v>
      </c>
      <c r="D1390" t="str">
        <v>4130ea10</v>
      </c>
      <c r="E1390">
        <v>1</v>
      </c>
      <c r="F1390">
        <v>13</v>
      </c>
    </row>
    <row r="1391" spans="1:6" x14ac:dyDescent="0.3">
      <c r="A1391">
        <v>10132</v>
      </c>
      <c r="B1391" t="str">
        <f>_xlfn.XLOOKUP(A1391, Bookings!A:A, Bookings!B:B, "NONE")</f>
        <v>Tamil Nadu</v>
      </c>
      <c r="C1391" s="14">
        <v>44986</v>
      </c>
      <c r="D1391" t="str">
        <v>7fb18db3</v>
      </c>
      <c r="E1391">
        <v>0</v>
      </c>
      <c r="F1391">
        <v>51</v>
      </c>
    </row>
    <row r="1392" spans="1:6" x14ac:dyDescent="0.3">
      <c r="A1392">
        <v>10132</v>
      </c>
      <c r="B1392" t="str">
        <f>_xlfn.XLOOKUP(A1392, Bookings!A:A, Bookings!B:B, "NONE")</f>
        <v>Tamil Nadu</v>
      </c>
      <c r="C1392" s="14">
        <v>45383</v>
      </c>
      <c r="D1392" t="str">
        <v>0cbc4720</v>
      </c>
      <c r="E1392">
        <v>0</v>
      </c>
      <c r="F1392">
        <v>57</v>
      </c>
    </row>
    <row r="1393" spans="1:6" x14ac:dyDescent="0.3">
      <c r="A1393">
        <v>10132</v>
      </c>
      <c r="B1393" t="str">
        <f>_xlfn.XLOOKUP(A1393, Bookings!A:A, Bookings!B:B, "NONE")</f>
        <v>Tamil Nadu</v>
      </c>
      <c r="C1393" s="14">
        <v>45597</v>
      </c>
      <c r="D1393" t="str">
        <v>19351768</v>
      </c>
      <c r="E1393">
        <v>1</v>
      </c>
      <c r="F1393">
        <v>24</v>
      </c>
    </row>
    <row r="1394" spans="1:6" x14ac:dyDescent="0.3">
      <c r="A1394">
        <v>10132</v>
      </c>
      <c r="B1394" t="str">
        <f>_xlfn.XLOOKUP(A1394, Bookings!A:A, Bookings!B:B, "NONE")</f>
        <v>Tamil Nadu</v>
      </c>
      <c r="C1394" s="14">
        <v>44652</v>
      </c>
      <c r="D1394" t="str">
        <v>9c8c4c67</v>
      </c>
      <c r="E1394">
        <v>1</v>
      </c>
      <c r="F1394">
        <v>98</v>
      </c>
    </row>
    <row r="1395" spans="1:6" x14ac:dyDescent="0.3">
      <c r="A1395">
        <v>10132</v>
      </c>
      <c r="B1395" t="str">
        <f>_xlfn.XLOOKUP(A1395, Bookings!A:A, Bookings!B:B, "NONE")</f>
        <v>Tamil Nadu</v>
      </c>
      <c r="C1395" s="14">
        <v>45292</v>
      </c>
      <c r="D1395" t="str">
        <v>921da29a</v>
      </c>
      <c r="E1395">
        <v>0</v>
      </c>
      <c r="F1395">
        <v>25</v>
      </c>
    </row>
    <row r="1396" spans="1:6" x14ac:dyDescent="0.3">
      <c r="A1396">
        <v>10132</v>
      </c>
      <c r="B1396" t="str">
        <f>_xlfn.XLOOKUP(A1396, Bookings!A:A, Bookings!B:B, "NONE")</f>
        <v>Tamil Nadu</v>
      </c>
      <c r="C1396" s="14">
        <v>44805</v>
      </c>
      <c r="D1396" t="str">
        <v>577b4107</v>
      </c>
      <c r="E1396">
        <v>2</v>
      </c>
      <c r="F1396">
        <v>91</v>
      </c>
    </row>
    <row r="1397" spans="1:6" x14ac:dyDescent="0.3">
      <c r="A1397">
        <v>10132</v>
      </c>
      <c r="B1397" t="str">
        <f>_xlfn.XLOOKUP(A1397, Bookings!A:A, Bookings!B:B, "NONE")</f>
        <v>Tamil Nadu</v>
      </c>
      <c r="C1397" s="14">
        <v>45413</v>
      </c>
      <c r="D1397" t="str">
        <v>fc3255a1</v>
      </c>
      <c r="E1397">
        <v>4</v>
      </c>
      <c r="F1397">
        <v>83</v>
      </c>
    </row>
    <row r="1398" spans="1:6" x14ac:dyDescent="0.3">
      <c r="A1398">
        <v>10132</v>
      </c>
      <c r="B1398" t="str">
        <f>_xlfn.XLOOKUP(A1398, Bookings!A:A, Bookings!B:B, "NONE")</f>
        <v>Tamil Nadu</v>
      </c>
      <c r="C1398" s="14">
        <v>45474</v>
      </c>
      <c r="D1398" t="str">
        <v>7bc7f2c7</v>
      </c>
      <c r="E1398">
        <v>2</v>
      </c>
      <c r="F1398">
        <v>71</v>
      </c>
    </row>
    <row r="1399" spans="1:6" x14ac:dyDescent="0.3">
      <c r="A1399">
        <v>10132</v>
      </c>
      <c r="B1399" t="str">
        <f>_xlfn.XLOOKUP(A1399, Bookings!A:A, Bookings!B:B, "NONE")</f>
        <v>Tamil Nadu</v>
      </c>
      <c r="C1399" s="14">
        <v>44986</v>
      </c>
      <c r="D1399" t="str">
        <v>2e190b5a</v>
      </c>
      <c r="E1399">
        <v>2</v>
      </c>
      <c r="F1399">
        <v>20</v>
      </c>
    </row>
    <row r="1400" spans="1:6" x14ac:dyDescent="0.3">
      <c r="A1400">
        <v>10133</v>
      </c>
      <c r="B1400" t="str">
        <f>_xlfn.XLOOKUP(A1400, Bookings!A:A, Bookings!B:B, "NONE")</f>
        <v>Andhra Pradesh</v>
      </c>
      <c r="C1400" s="14">
        <v>44958</v>
      </c>
      <c r="D1400" t="str">
        <v>0cbc4720</v>
      </c>
      <c r="E1400">
        <v>1</v>
      </c>
      <c r="F1400">
        <v>34</v>
      </c>
    </row>
    <row r="1401" spans="1:6" x14ac:dyDescent="0.3">
      <c r="A1401">
        <v>10133</v>
      </c>
      <c r="B1401" t="str">
        <f>_xlfn.XLOOKUP(A1401, Bookings!A:A, Bookings!B:B, "NONE")</f>
        <v>Andhra Pradesh</v>
      </c>
      <c r="C1401" s="14">
        <v>45505</v>
      </c>
      <c r="D1401" t="str">
        <v>9544ce3b</v>
      </c>
      <c r="E1401">
        <v>1</v>
      </c>
      <c r="F1401">
        <v>49</v>
      </c>
    </row>
    <row r="1402" spans="1:6" x14ac:dyDescent="0.3">
      <c r="A1402">
        <v>10133</v>
      </c>
      <c r="B1402" t="str">
        <f>_xlfn.XLOOKUP(A1402, Bookings!A:A, Bookings!B:B, "NONE")</f>
        <v>Andhra Pradesh</v>
      </c>
      <c r="C1402" s="14">
        <v>45444</v>
      </c>
      <c r="D1402" t="str">
        <v>2f9c6d63</v>
      </c>
      <c r="E1402">
        <v>0</v>
      </c>
      <c r="F1402">
        <v>38</v>
      </c>
    </row>
    <row r="1403" spans="1:6" x14ac:dyDescent="0.3">
      <c r="A1403">
        <v>10133</v>
      </c>
      <c r="B1403" t="str">
        <f>_xlfn.XLOOKUP(A1403, Bookings!A:A, Bookings!B:B, "NONE")</f>
        <v>Andhra Pradesh</v>
      </c>
      <c r="C1403" s="14">
        <v>45261</v>
      </c>
      <c r="D1403" t="str">
        <v>fe99e0ba</v>
      </c>
      <c r="E1403">
        <v>4</v>
      </c>
      <c r="F1403">
        <v>35</v>
      </c>
    </row>
    <row r="1404" spans="1:6" x14ac:dyDescent="0.3">
      <c r="A1404">
        <v>10133</v>
      </c>
      <c r="B1404" t="str">
        <f>_xlfn.XLOOKUP(A1404, Bookings!A:A, Bookings!B:B, "NONE")</f>
        <v>Andhra Pradesh</v>
      </c>
      <c r="C1404" s="14">
        <v>45323</v>
      </c>
      <c r="D1404" t="str">
        <v>5833d4f3</v>
      </c>
      <c r="E1404">
        <v>1</v>
      </c>
      <c r="F1404">
        <v>31</v>
      </c>
    </row>
    <row r="1405" spans="1:6" x14ac:dyDescent="0.3">
      <c r="A1405">
        <v>10133</v>
      </c>
      <c r="B1405" t="str">
        <f>_xlfn.XLOOKUP(A1405, Bookings!A:A, Bookings!B:B, "NONE")</f>
        <v>Andhra Pradesh</v>
      </c>
      <c r="C1405" s="14">
        <v>45139</v>
      </c>
      <c r="D1405" t="str">
        <v>6fc6d737</v>
      </c>
      <c r="E1405">
        <v>1</v>
      </c>
      <c r="F1405">
        <v>24</v>
      </c>
    </row>
    <row r="1406" spans="1:6" x14ac:dyDescent="0.3">
      <c r="A1406">
        <v>10133</v>
      </c>
      <c r="B1406" t="str">
        <f>_xlfn.XLOOKUP(A1406, Bookings!A:A, Bookings!B:B, "NONE")</f>
        <v>Andhra Pradesh</v>
      </c>
      <c r="C1406" s="14">
        <v>45017</v>
      </c>
      <c r="D1406" t="str">
        <v>b9f74c1c</v>
      </c>
      <c r="E1406">
        <v>1</v>
      </c>
      <c r="F1406">
        <v>13</v>
      </c>
    </row>
    <row r="1407" spans="1:6" x14ac:dyDescent="0.3">
      <c r="A1407">
        <v>10133</v>
      </c>
      <c r="B1407" t="str">
        <f>_xlfn.XLOOKUP(A1407, Bookings!A:A, Bookings!B:B, "NONE")</f>
        <v>Andhra Pradesh</v>
      </c>
      <c r="C1407" s="14">
        <v>45474</v>
      </c>
      <c r="D1407" t="str">
        <v>35e41ff6</v>
      </c>
      <c r="E1407">
        <v>2</v>
      </c>
      <c r="F1407">
        <v>25</v>
      </c>
    </row>
    <row r="1408" spans="1:6" x14ac:dyDescent="0.3">
      <c r="A1408">
        <v>10133</v>
      </c>
      <c r="B1408" t="str">
        <f>_xlfn.XLOOKUP(A1408, Bookings!A:A, Bookings!B:B, "NONE")</f>
        <v>Andhra Pradesh</v>
      </c>
      <c r="C1408" s="14">
        <v>45627</v>
      </c>
      <c r="D1408" t="str">
        <v>921da29a</v>
      </c>
      <c r="E1408">
        <v>3</v>
      </c>
      <c r="F1408">
        <v>29</v>
      </c>
    </row>
    <row r="1409" spans="1:6" x14ac:dyDescent="0.3">
      <c r="A1409">
        <v>10133</v>
      </c>
      <c r="B1409" t="str">
        <f>_xlfn.XLOOKUP(A1409, Bookings!A:A, Bookings!B:B, "NONE")</f>
        <v>Andhra Pradesh</v>
      </c>
      <c r="C1409" s="14">
        <v>45323</v>
      </c>
      <c r="D1409" t="str">
        <v>044707f1</v>
      </c>
      <c r="E1409">
        <v>4</v>
      </c>
      <c r="F1409">
        <v>16</v>
      </c>
    </row>
    <row r="1410" spans="1:6" x14ac:dyDescent="0.3">
      <c r="A1410">
        <v>10134</v>
      </c>
      <c r="B1410" t="str">
        <f>_xlfn.XLOOKUP(A1410, Bookings!A:A, Bookings!B:B, "NONE")</f>
        <v>Andhra Pradesh</v>
      </c>
      <c r="C1410" s="14">
        <v>45078</v>
      </c>
      <c r="D1410" t="str">
        <v>7fc77e90</v>
      </c>
      <c r="E1410">
        <v>3</v>
      </c>
      <c r="F1410">
        <v>23</v>
      </c>
    </row>
    <row r="1411" spans="1:6" x14ac:dyDescent="0.3">
      <c r="A1411">
        <v>10134</v>
      </c>
      <c r="B1411" t="str">
        <f>_xlfn.XLOOKUP(A1411, Bookings!A:A, Bookings!B:B, "NONE")</f>
        <v>Andhra Pradesh</v>
      </c>
      <c r="C1411" s="14">
        <v>44652</v>
      </c>
      <c r="D1411" t="str">
        <v>e9c2f251</v>
      </c>
      <c r="E1411">
        <v>0</v>
      </c>
      <c r="F1411">
        <v>16</v>
      </c>
    </row>
    <row r="1412" spans="1:6" x14ac:dyDescent="0.3">
      <c r="A1412">
        <v>10134</v>
      </c>
      <c r="B1412" t="str">
        <f>_xlfn.XLOOKUP(A1412, Bookings!A:A, Bookings!B:B, "NONE")</f>
        <v>Andhra Pradesh</v>
      </c>
      <c r="C1412" s="14">
        <v>44621</v>
      </c>
      <c r="D1412" t="str">
        <v>67b09f1b</v>
      </c>
      <c r="E1412">
        <v>0</v>
      </c>
      <c r="F1412">
        <v>45</v>
      </c>
    </row>
    <row r="1413" spans="1:6" x14ac:dyDescent="0.3">
      <c r="A1413">
        <v>10134</v>
      </c>
      <c r="B1413" t="str">
        <f>_xlfn.XLOOKUP(A1413, Bookings!A:A, Bookings!B:B, "NONE")</f>
        <v>Andhra Pradesh</v>
      </c>
      <c r="C1413" s="14">
        <v>44986</v>
      </c>
      <c r="D1413" t="str">
        <v>fc3255a1</v>
      </c>
      <c r="E1413">
        <v>3</v>
      </c>
      <c r="F1413">
        <v>38</v>
      </c>
    </row>
    <row r="1414" spans="1:6" x14ac:dyDescent="0.3">
      <c r="A1414">
        <v>10134</v>
      </c>
      <c r="B1414" t="str">
        <f>_xlfn.XLOOKUP(A1414, Bookings!A:A, Bookings!B:B, "NONE")</f>
        <v>Andhra Pradesh</v>
      </c>
      <c r="C1414" s="14">
        <v>45078</v>
      </c>
      <c r="D1414" t="str">
        <v>cc9d9893</v>
      </c>
      <c r="E1414">
        <v>0</v>
      </c>
      <c r="F1414">
        <v>54</v>
      </c>
    </row>
    <row r="1415" spans="1:6" x14ac:dyDescent="0.3">
      <c r="A1415">
        <v>10134</v>
      </c>
      <c r="B1415" t="str">
        <f>_xlfn.XLOOKUP(A1415, Bookings!A:A, Bookings!B:B, "NONE")</f>
        <v>Andhra Pradesh</v>
      </c>
      <c r="C1415" s="14">
        <v>45108</v>
      </c>
      <c r="D1415" t="str">
        <v>5c52d1ad</v>
      </c>
      <c r="E1415">
        <v>0</v>
      </c>
      <c r="F1415">
        <v>74</v>
      </c>
    </row>
    <row r="1416" spans="1:6" x14ac:dyDescent="0.3">
      <c r="A1416">
        <v>10134</v>
      </c>
      <c r="B1416" t="str">
        <f>_xlfn.XLOOKUP(A1416, Bookings!A:A, Bookings!B:B, "NONE")</f>
        <v>Andhra Pradesh</v>
      </c>
      <c r="C1416" s="14">
        <v>45474</v>
      </c>
      <c r="D1416" t="str">
        <v>8ce0be18</v>
      </c>
      <c r="E1416">
        <v>0</v>
      </c>
      <c r="F1416">
        <v>97</v>
      </c>
    </row>
    <row r="1417" spans="1:6" x14ac:dyDescent="0.3">
      <c r="A1417">
        <v>10134</v>
      </c>
      <c r="B1417" t="str">
        <f>_xlfn.XLOOKUP(A1417, Bookings!A:A, Bookings!B:B, "NONE")</f>
        <v>Andhra Pradesh</v>
      </c>
      <c r="C1417" s="14">
        <v>44682</v>
      </c>
      <c r="D1417" t="str">
        <v>5b93d799</v>
      </c>
      <c r="E1417">
        <v>1</v>
      </c>
      <c r="F1417">
        <v>28</v>
      </c>
    </row>
    <row r="1418" spans="1:6" x14ac:dyDescent="0.3">
      <c r="A1418">
        <v>10134</v>
      </c>
      <c r="B1418" t="str">
        <f>_xlfn.XLOOKUP(A1418, Bookings!A:A, Bookings!B:B, "NONE")</f>
        <v>Andhra Pradesh</v>
      </c>
      <c r="C1418" s="14">
        <v>44562</v>
      </c>
      <c r="D1418" t="str">
        <v>2888a95e</v>
      </c>
      <c r="E1418">
        <v>2</v>
      </c>
      <c r="F1418">
        <v>32</v>
      </c>
    </row>
    <row r="1419" spans="1:6" x14ac:dyDescent="0.3">
      <c r="A1419">
        <v>10134</v>
      </c>
      <c r="B1419" t="str">
        <f>_xlfn.XLOOKUP(A1419, Bookings!A:A, Bookings!B:B, "NONE")</f>
        <v>Andhra Pradesh</v>
      </c>
      <c r="C1419" s="14">
        <v>45047</v>
      </c>
      <c r="D1419" t="str">
        <v>2fa395f5</v>
      </c>
      <c r="E1419">
        <v>2</v>
      </c>
      <c r="F1419">
        <v>86</v>
      </c>
    </row>
    <row r="1420" spans="1:6" x14ac:dyDescent="0.3">
      <c r="A1420">
        <v>10134</v>
      </c>
      <c r="B1420" t="str">
        <f>_xlfn.XLOOKUP(A1420, Bookings!A:A, Bookings!B:B, "NONE")</f>
        <v>Andhra Pradesh</v>
      </c>
      <c r="C1420" s="14">
        <v>45231</v>
      </c>
      <c r="D1420" t="str">
        <v>4130ea10</v>
      </c>
      <c r="E1420">
        <v>0</v>
      </c>
      <c r="F1420">
        <v>41</v>
      </c>
    </row>
    <row r="1421" spans="1:6" x14ac:dyDescent="0.3">
      <c r="A1421">
        <v>10134</v>
      </c>
      <c r="B1421" t="str">
        <f>_xlfn.XLOOKUP(A1421, Bookings!A:A, Bookings!B:B, "NONE")</f>
        <v>Andhra Pradesh</v>
      </c>
      <c r="C1421" s="14">
        <v>45474</v>
      </c>
      <c r="D1421" t="str">
        <v>34ac25b9</v>
      </c>
      <c r="E1421">
        <v>0</v>
      </c>
      <c r="F1421">
        <v>39</v>
      </c>
    </row>
    <row r="1422" spans="1:6" x14ac:dyDescent="0.3">
      <c r="A1422">
        <v>10135</v>
      </c>
      <c r="B1422" t="str">
        <f>_xlfn.XLOOKUP(A1422, Bookings!A:A, Bookings!B:B, "NONE")</f>
        <v>Tamil Nadu</v>
      </c>
      <c r="C1422" s="14">
        <v>45047</v>
      </c>
      <c r="D1422" t="str">
        <v>6d9b457c</v>
      </c>
      <c r="E1422">
        <v>2</v>
      </c>
      <c r="F1422">
        <v>11</v>
      </c>
    </row>
    <row r="1423" spans="1:6" x14ac:dyDescent="0.3">
      <c r="A1423">
        <v>10135</v>
      </c>
      <c r="B1423" t="str">
        <f>_xlfn.XLOOKUP(A1423, Bookings!A:A, Bookings!B:B, "NONE")</f>
        <v>Tamil Nadu</v>
      </c>
      <c r="C1423" s="14">
        <v>45231</v>
      </c>
      <c r="D1423" t="str">
        <v>607da286</v>
      </c>
      <c r="E1423">
        <v>3</v>
      </c>
      <c r="F1423">
        <v>44</v>
      </c>
    </row>
    <row r="1424" spans="1:6" x14ac:dyDescent="0.3">
      <c r="A1424">
        <v>10135</v>
      </c>
      <c r="B1424" t="str">
        <f>_xlfn.XLOOKUP(A1424, Bookings!A:A, Bookings!B:B, "NONE")</f>
        <v>Tamil Nadu</v>
      </c>
      <c r="C1424" s="14">
        <v>45566</v>
      </c>
      <c r="D1424" t="str">
        <v>92becfc7</v>
      </c>
      <c r="E1424">
        <v>1</v>
      </c>
      <c r="F1424">
        <v>94</v>
      </c>
    </row>
    <row r="1425" spans="1:6" x14ac:dyDescent="0.3">
      <c r="A1425">
        <v>10135</v>
      </c>
      <c r="B1425" t="str">
        <f>_xlfn.XLOOKUP(A1425, Bookings!A:A, Bookings!B:B, "NONE")</f>
        <v>Tamil Nadu</v>
      </c>
      <c r="C1425" s="14">
        <v>44835</v>
      </c>
      <c r="D1425" t="str">
        <v>ae026103</v>
      </c>
      <c r="E1425">
        <v>0</v>
      </c>
      <c r="F1425">
        <v>83</v>
      </c>
    </row>
    <row r="1426" spans="1:6" x14ac:dyDescent="0.3">
      <c r="A1426">
        <v>10135</v>
      </c>
      <c r="B1426" t="str">
        <f>_xlfn.XLOOKUP(A1426, Bookings!A:A, Bookings!B:B, "NONE")</f>
        <v>Tamil Nadu</v>
      </c>
      <c r="C1426" s="14">
        <v>45383</v>
      </c>
      <c r="D1426" t="str">
        <v>19351768</v>
      </c>
      <c r="E1426">
        <v>2</v>
      </c>
      <c r="F1426">
        <v>34</v>
      </c>
    </row>
    <row r="1427" spans="1:6" x14ac:dyDescent="0.3">
      <c r="A1427">
        <v>10135</v>
      </c>
      <c r="B1427" t="str">
        <f>_xlfn.XLOOKUP(A1427, Bookings!A:A, Bookings!B:B, "NONE")</f>
        <v>Tamil Nadu</v>
      </c>
      <c r="C1427" s="14">
        <v>45292</v>
      </c>
      <c r="D1427" t="str">
        <v>67b09f1b</v>
      </c>
      <c r="E1427">
        <v>3</v>
      </c>
      <c r="F1427">
        <v>43</v>
      </c>
    </row>
    <row r="1428" spans="1:6" x14ac:dyDescent="0.3">
      <c r="A1428">
        <v>10135</v>
      </c>
      <c r="B1428" t="str">
        <f>_xlfn.XLOOKUP(A1428, Bookings!A:A, Bookings!B:B, "NONE")</f>
        <v>Tamil Nadu</v>
      </c>
      <c r="C1428" s="14">
        <v>45231</v>
      </c>
      <c r="D1428" t="str">
        <v>2e190b5a</v>
      </c>
      <c r="E1428">
        <v>4</v>
      </c>
      <c r="F1428">
        <v>45</v>
      </c>
    </row>
    <row r="1429" spans="1:6" x14ac:dyDescent="0.3">
      <c r="A1429">
        <v>10135</v>
      </c>
      <c r="B1429" t="str">
        <f>_xlfn.XLOOKUP(A1429, Bookings!A:A, Bookings!B:B, "NONE")</f>
        <v>Tamil Nadu</v>
      </c>
      <c r="C1429" s="14">
        <v>45139</v>
      </c>
      <c r="D1429" t="str">
        <v>5833d4f3</v>
      </c>
      <c r="E1429">
        <v>1</v>
      </c>
      <c r="F1429">
        <v>65</v>
      </c>
    </row>
    <row r="1430" spans="1:6" x14ac:dyDescent="0.3">
      <c r="A1430">
        <v>10135</v>
      </c>
      <c r="B1430" t="str">
        <f>_xlfn.XLOOKUP(A1430, Bookings!A:A, Bookings!B:B, "NONE")</f>
        <v>Tamil Nadu</v>
      </c>
      <c r="C1430" s="14">
        <v>45444</v>
      </c>
      <c r="D1430" t="str">
        <v>8ab4abc6</v>
      </c>
      <c r="E1430">
        <v>2</v>
      </c>
      <c r="F1430">
        <v>11</v>
      </c>
    </row>
    <row r="1431" spans="1:6" x14ac:dyDescent="0.3">
      <c r="A1431">
        <v>10135</v>
      </c>
      <c r="B1431" t="str">
        <f>_xlfn.XLOOKUP(A1431, Bookings!A:A, Bookings!B:B, "NONE")</f>
        <v>Tamil Nadu</v>
      </c>
      <c r="C1431" s="14">
        <v>45505</v>
      </c>
      <c r="D1431" t="str">
        <v>2aac9072</v>
      </c>
      <c r="E1431">
        <v>1</v>
      </c>
      <c r="F1431">
        <v>89</v>
      </c>
    </row>
    <row r="1432" spans="1:6" x14ac:dyDescent="0.3">
      <c r="A1432">
        <v>10135</v>
      </c>
      <c r="B1432" t="str">
        <f>_xlfn.XLOOKUP(A1432, Bookings!A:A, Bookings!B:B, "NONE")</f>
        <v>Tamil Nadu</v>
      </c>
      <c r="C1432" s="14">
        <v>45627</v>
      </c>
      <c r="D1432" t="str">
        <v>9452bf77</v>
      </c>
      <c r="E1432">
        <v>3</v>
      </c>
      <c r="F1432">
        <v>18</v>
      </c>
    </row>
    <row r="1433" spans="1:6" x14ac:dyDescent="0.3">
      <c r="A1433">
        <v>10135</v>
      </c>
      <c r="B1433" t="str">
        <f>_xlfn.XLOOKUP(A1433, Bookings!A:A, Bookings!B:B, "NONE")</f>
        <v>Tamil Nadu</v>
      </c>
      <c r="C1433" s="14">
        <v>45108</v>
      </c>
      <c r="D1433" t="str">
        <v>fcc640cb</v>
      </c>
      <c r="E1433">
        <v>0</v>
      </c>
      <c r="F1433">
        <v>46</v>
      </c>
    </row>
    <row r="1434" spans="1:6" x14ac:dyDescent="0.3">
      <c r="A1434">
        <v>10135</v>
      </c>
      <c r="B1434" t="str">
        <f>_xlfn.XLOOKUP(A1434, Bookings!A:A, Bookings!B:B, "NONE")</f>
        <v>Tamil Nadu</v>
      </c>
      <c r="C1434" s="14">
        <v>44774</v>
      </c>
      <c r="D1434" t="str">
        <v>9767fb4f</v>
      </c>
      <c r="E1434">
        <v>2</v>
      </c>
      <c r="F1434">
        <v>65</v>
      </c>
    </row>
    <row r="1435" spans="1:6" x14ac:dyDescent="0.3">
      <c r="A1435">
        <v>10136</v>
      </c>
      <c r="B1435" t="str">
        <f>_xlfn.XLOOKUP(A1435, Bookings!A:A, Bookings!B:B, "NONE")</f>
        <v>Karnataka</v>
      </c>
      <c r="C1435" s="14">
        <v>45627</v>
      </c>
      <c r="D1435" t="str">
        <v>2f9c6d63</v>
      </c>
      <c r="E1435">
        <v>1</v>
      </c>
      <c r="F1435">
        <v>35</v>
      </c>
    </row>
    <row r="1436" spans="1:6" x14ac:dyDescent="0.3">
      <c r="A1436">
        <v>10136</v>
      </c>
      <c r="B1436" t="str">
        <f>_xlfn.XLOOKUP(A1436, Bookings!A:A, Bookings!B:B, "NONE")</f>
        <v>Karnataka</v>
      </c>
      <c r="C1436" s="14">
        <v>45383</v>
      </c>
      <c r="D1436" t="str">
        <v>c741736d</v>
      </c>
      <c r="E1436">
        <v>1</v>
      </c>
      <c r="F1436">
        <v>70</v>
      </c>
    </row>
    <row r="1437" spans="1:6" x14ac:dyDescent="0.3">
      <c r="A1437">
        <v>10136</v>
      </c>
      <c r="B1437" t="str">
        <f>_xlfn.XLOOKUP(A1437, Bookings!A:A, Bookings!B:B, "NONE")</f>
        <v>Karnataka</v>
      </c>
      <c r="C1437" s="14">
        <v>45231</v>
      </c>
      <c r="D1437" t="str">
        <v>fc3255a1</v>
      </c>
      <c r="E1437">
        <v>3</v>
      </c>
      <c r="F1437">
        <v>22</v>
      </c>
    </row>
    <row r="1438" spans="1:6" x14ac:dyDescent="0.3">
      <c r="A1438">
        <v>10136</v>
      </c>
      <c r="B1438" t="str">
        <f>_xlfn.XLOOKUP(A1438, Bookings!A:A, Bookings!B:B, "NONE")</f>
        <v>Karnataka</v>
      </c>
      <c r="C1438" s="14">
        <v>45047</v>
      </c>
      <c r="D1438" t="str">
        <v>591bdfe5</v>
      </c>
      <c r="E1438">
        <v>2</v>
      </c>
      <c r="F1438">
        <v>82</v>
      </c>
    </row>
    <row r="1439" spans="1:6" x14ac:dyDescent="0.3">
      <c r="A1439">
        <v>10136</v>
      </c>
      <c r="B1439" t="str">
        <f>_xlfn.XLOOKUP(A1439, Bookings!A:A, Bookings!B:B, "NONE")</f>
        <v>Karnataka</v>
      </c>
      <c r="C1439" s="14">
        <v>45383</v>
      </c>
      <c r="D1439" t="str">
        <v>1b7fe76a</v>
      </c>
      <c r="E1439">
        <v>1</v>
      </c>
      <c r="F1439">
        <v>42</v>
      </c>
    </row>
    <row r="1440" spans="1:6" x14ac:dyDescent="0.3">
      <c r="A1440">
        <v>10136</v>
      </c>
      <c r="B1440" t="str">
        <f>_xlfn.XLOOKUP(A1440, Bookings!A:A, Bookings!B:B, "NONE")</f>
        <v>Karnataka</v>
      </c>
      <c r="C1440" s="14">
        <v>44805</v>
      </c>
      <c r="D1440" t="str">
        <v>fcc640cb</v>
      </c>
      <c r="E1440">
        <v>1</v>
      </c>
      <c r="F1440">
        <v>49</v>
      </c>
    </row>
    <row r="1441" spans="1:6" x14ac:dyDescent="0.3">
      <c r="A1441">
        <v>10136</v>
      </c>
      <c r="B1441" t="str">
        <f>_xlfn.XLOOKUP(A1441, Bookings!A:A, Bookings!B:B, "NONE")</f>
        <v>Karnataka</v>
      </c>
      <c r="C1441" s="14">
        <v>44713</v>
      </c>
      <c r="D1441" t="str">
        <v>fa1a76a3</v>
      </c>
      <c r="E1441">
        <v>5</v>
      </c>
      <c r="F1441">
        <v>79</v>
      </c>
    </row>
    <row r="1442" spans="1:6" x14ac:dyDescent="0.3">
      <c r="A1442">
        <v>10136</v>
      </c>
      <c r="B1442" t="str">
        <f>_xlfn.XLOOKUP(A1442, Bookings!A:A, Bookings!B:B, "NONE")</f>
        <v>Karnataka</v>
      </c>
      <c r="C1442" s="14">
        <v>44896</v>
      </c>
      <c r="D1442" t="str">
        <v>6d9b457c</v>
      </c>
      <c r="E1442">
        <v>0</v>
      </c>
      <c r="F1442">
        <v>77</v>
      </c>
    </row>
    <row r="1443" spans="1:6" x14ac:dyDescent="0.3">
      <c r="A1443">
        <v>10136</v>
      </c>
      <c r="B1443" t="str">
        <f>_xlfn.XLOOKUP(A1443, Bookings!A:A, Bookings!B:B, "NONE")</f>
        <v>Karnataka</v>
      </c>
      <c r="C1443" s="14">
        <v>45413</v>
      </c>
      <c r="D1443" t="str">
        <v>586db896</v>
      </c>
      <c r="E1443">
        <v>5</v>
      </c>
      <c r="F1443">
        <v>55</v>
      </c>
    </row>
    <row r="1444" spans="1:6" x14ac:dyDescent="0.3">
      <c r="A1444">
        <v>10136</v>
      </c>
      <c r="B1444" t="str">
        <f>_xlfn.XLOOKUP(A1444, Bookings!A:A, Bookings!B:B, "NONE")</f>
        <v>Karnataka</v>
      </c>
      <c r="C1444" s="14">
        <v>45444</v>
      </c>
      <c r="D1444" t="str">
        <v>566c44a8</v>
      </c>
      <c r="E1444">
        <v>3</v>
      </c>
      <c r="F1444">
        <v>62</v>
      </c>
    </row>
    <row r="1445" spans="1:6" x14ac:dyDescent="0.3">
      <c r="A1445">
        <v>10137</v>
      </c>
      <c r="B1445" t="str">
        <f>_xlfn.XLOOKUP(A1445, Bookings!A:A, Bookings!B:B, "NONE")</f>
        <v>Kerala</v>
      </c>
      <c r="C1445" s="14">
        <v>45261</v>
      </c>
      <c r="D1445" t="str">
        <v>18110fb2</v>
      </c>
      <c r="E1445">
        <v>4</v>
      </c>
      <c r="F1445">
        <v>47</v>
      </c>
    </row>
    <row r="1446" spans="1:6" x14ac:dyDescent="0.3">
      <c r="A1446">
        <v>10137</v>
      </c>
      <c r="B1446" t="str">
        <f>_xlfn.XLOOKUP(A1446, Bookings!A:A, Bookings!B:B, "NONE")</f>
        <v>Kerala</v>
      </c>
      <c r="C1446" s="14">
        <v>44652</v>
      </c>
      <c r="D1446" t="str">
        <v>0cbc4720</v>
      </c>
      <c r="E1446">
        <v>1</v>
      </c>
      <c r="F1446">
        <v>69</v>
      </c>
    </row>
    <row r="1447" spans="1:6" x14ac:dyDescent="0.3">
      <c r="A1447">
        <v>10137</v>
      </c>
      <c r="B1447" t="str">
        <f>_xlfn.XLOOKUP(A1447, Bookings!A:A, Bookings!B:B, "NONE")</f>
        <v>Kerala</v>
      </c>
      <c r="C1447" s="14">
        <v>45566</v>
      </c>
      <c r="D1447" t="str">
        <v>566c44a8</v>
      </c>
      <c r="E1447">
        <v>0</v>
      </c>
      <c r="F1447">
        <v>44</v>
      </c>
    </row>
    <row r="1448" spans="1:6" x14ac:dyDescent="0.3">
      <c r="A1448">
        <v>10137</v>
      </c>
      <c r="B1448" t="str">
        <f>_xlfn.XLOOKUP(A1448, Bookings!A:A, Bookings!B:B, "NONE")</f>
        <v>Kerala</v>
      </c>
      <c r="C1448" s="14">
        <v>44743</v>
      </c>
      <c r="D1448" t="str">
        <v>c1fb785c</v>
      </c>
      <c r="E1448">
        <v>0</v>
      </c>
      <c r="F1448">
        <v>82</v>
      </c>
    </row>
    <row r="1449" spans="1:6" x14ac:dyDescent="0.3">
      <c r="A1449">
        <v>10137</v>
      </c>
      <c r="B1449" t="str">
        <f>_xlfn.XLOOKUP(A1449, Bookings!A:A, Bookings!B:B, "NONE")</f>
        <v>Kerala</v>
      </c>
      <c r="C1449" s="14">
        <v>45474</v>
      </c>
      <c r="D1449" t="str">
        <v>39c8c16a</v>
      </c>
      <c r="E1449">
        <v>0</v>
      </c>
      <c r="F1449">
        <v>99</v>
      </c>
    </row>
    <row r="1450" spans="1:6" x14ac:dyDescent="0.3">
      <c r="A1450">
        <v>10137</v>
      </c>
      <c r="B1450" t="str">
        <f>_xlfn.XLOOKUP(A1450, Bookings!A:A, Bookings!B:B, "NONE")</f>
        <v>Kerala</v>
      </c>
      <c r="C1450" s="14">
        <v>44958</v>
      </c>
      <c r="D1450" t="str">
        <v>92becfc7</v>
      </c>
      <c r="E1450">
        <v>2</v>
      </c>
      <c r="F1450">
        <v>73</v>
      </c>
    </row>
    <row r="1451" spans="1:6" x14ac:dyDescent="0.3">
      <c r="A1451">
        <v>10137</v>
      </c>
      <c r="B1451" t="str">
        <f>_xlfn.XLOOKUP(A1451, Bookings!A:A, Bookings!B:B, "NONE")</f>
        <v>Kerala</v>
      </c>
      <c r="C1451" s="14">
        <v>44805</v>
      </c>
      <c r="D1451" t="str">
        <v>1b7fe76a</v>
      </c>
      <c r="E1451">
        <v>1</v>
      </c>
      <c r="F1451">
        <v>10</v>
      </c>
    </row>
    <row r="1452" spans="1:6" x14ac:dyDescent="0.3">
      <c r="A1452">
        <v>10137</v>
      </c>
      <c r="B1452" t="str">
        <f>_xlfn.XLOOKUP(A1452, Bookings!A:A, Bookings!B:B, "NONE")</f>
        <v>Kerala</v>
      </c>
      <c r="C1452" s="14">
        <v>45505</v>
      </c>
      <c r="D1452" t="str">
        <v>577b4107</v>
      </c>
      <c r="E1452">
        <v>0</v>
      </c>
      <c r="F1452">
        <v>29</v>
      </c>
    </row>
    <row r="1453" spans="1:6" x14ac:dyDescent="0.3">
      <c r="A1453">
        <v>10137</v>
      </c>
      <c r="B1453" t="str">
        <f>_xlfn.XLOOKUP(A1453, Bookings!A:A, Bookings!B:B, "NONE")</f>
        <v>Kerala</v>
      </c>
      <c r="C1453" s="14">
        <v>44774</v>
      </c>
      <c r="D1453" t="str">
        <v>2e190b5a</v>
      </c>
      <c r="E1453">
        <v>0</v>
      </c>
      <c r="F1453">
        <v>23</v>
      </c>
    </row>
    <row r="1454" spans="1:6" x14ac:dyDescent="0.3">
      <c r="A1454">
        <v>10137</v>
      </c>
      <c r="B1454" t="str">
        <f>_xlfn.XLOOKUP(A1454, Bookings!A:A, Bookings!B:B, "NONE")</f>
        <v>Kerala</v>
      </c>
      <c r="C1454" s="14">
        <v>45474</v>
      </c>
      <c r="D1454" t="str">
        <v>9544ce3b</v>
      </c>
      <c r="E1454">
        <v>3</v>
      </c>
      <c r="F1454">
        <v>17</v>
      </c>
    </row>
    <row r="1455" spans="1:6" x14ac:dyDescent="0.3">
      <c r="A1455">
        <v>10137</v>
      </c>
      <c r="B1455" t="str">
        <f>_xlfn.XLOOKUP(A1455, Bookings!A:A, Bookings!B:B, "NONE")</f>
        <v>Kerala</v>
      </c>
      <c r="C1455" s="14">
        <v>44774</v>
      </c>
      <c r="D1455" t="str">
        <v>3abe3a47</v>
      </c>
      <c r="E1455">
        <v>3</v>
      </c>
      <c r="F1455">
        <v>40</v>
      </c>
    </row>
    <row r="1456" spans="1:6" x14ac:dyDescent="0.3">
      <c r="A1456">
        <v>10137</v>
      </c>
      <c r="B1456" t="str">
        <f>_xlfn.XLOOKUP(A1456, Bookings!A:A, Bookings!B:B, "NONE")</f>
        <v>Kerala</v>
      </c>
      <c r="C1456" s="14">
        <v>45597</v>
      </c>
      <c r="D1456" t="str">
        <v>10101146</v>
      </c>
      <c r="E1456">
        <v>5</v>
      </c>
      <c r="F1456">
        <v>94</v>
      </c>
    </row>
    <row r="1457" spans="1:6" x14ac:dyDescent="0.3">
      <c r="A1457">
        <v>10138</v>
      </c>
      <c r="B1457" t="str">
        <f>_xlfn.XLOOKUP(A1457, Bookings!A:A, Bookings!B:B, "NONE")</f>
        <v>Tamil Nadu</v>
      </c>
      <c r="C1457" s="14">
        <v>44927</v>
      </c>
      <c r="D1457" t="str">
        <v>18f2ed16</v>
      </c>
      <c r="E1457">
        <v>2</v>
      </c>
      <c r="F1457">
        <v>95</v>
      </c>
    </row>
    <row r="1458" spans="1:6" x14ac:dyDescent="0.3">
      <c r="A1458">
        <v>10138</v>
      </c>
      <c r="B1458" t="str">
        <f>_xlfn.XLOOKUP(A1458, Bookings!A:A, Bookings!B:B, "NONE")</f>
        <v>Tamil Nadu</v>
      </c>
      <c r="C1458" s="14">
        <v>44743</v>
      </c>
      <c r="D1458" t="str">
        <v>d71466ea</v>
      </c>
      <c r="E1458">
        <v>2</v>
      </c>
      <c r="F1458">
        <v>59</v>
      </c>
    </row>
    <row r="1459" spans="1:6" x14ac:dyDescent="0.3">
      <c r="A1459">
        <v>10138</v>
      </c>
      <c r="B1459" t="str">
        <f>_xlfn.XLOOKUP(A1459, Bookings!A:A, Bookings!B:B, "NONE")</f>
        <v>Tamil Nadu</v>
      </c>
      <c r="C1459" s="14">
        <v>44743</v>
      </c>
      <c r="D1459" t="str">
        <v>ae026103</v>
      </c>
      <c r="E1459">
        <v>3</v>
      </c>
      <c r="F1459">
        <v>13</v>
      </c>
    </row>
    <row r="1460" spans="1:6" x14ac:dyDescent="0.3">
      <c r="A1460">
        <v>10138</v>
      </c>
      <c r="B1460" t="str">
        <f>_xlfn.XLOOKUP(A1460, Bookings!A:A, Bookings!B:B, "NONE")</f>
        <v>Tamil Nadu</v>
      </c>
      <c r="C1460" s="14">
        <v>45108</v>
      </c>
      <c r="D1460" t="str">
        <v>b06fbc58</v>
      </c>
      <c r="E1460">
        <v>1</v>
      </c>
      <c r="F1460">
        <v>84</v>
      </c>
    </row>
    <row r="1461" spans="1:6" x14ac:dyDescent="0.3">
      <c r="A1461">
        <v>10138</v>
      </c>
      <c r="B1461" t="str">
        <f>_xlfn.XLOOKUP(A1461, Bookings!A:A, Bookings!B:B, "NONE")</f>
        <v>Tamil Nadu</v>
      </c>
      <c r="C1461" s="14">
        <v>45139</v>
      </c>
      <c r="D1461" t="str">
        <v>1187d074</v>
      </c>
      <c r="E1461">
        <v>3</v>
      </c>
      <c r="F1461">
        <v>55</v>
      </c>
    </row>
    <row r="1462" spans="1:6" x14ac:dyDescent="0.3">
      <c r="A1462">
        <v>10138</v>
      </c>
      <c r="B1462" t="str">
        <f>_xlfn.XLOOKUP(A1462, Bookings!A:A, Bookings!B:B, "NONE")</f>
        <v>Tamil Nadu</v>
      </c>
      <c r="C1462" s="14">
        <v>44805</v>
      </c>
      <c r="D1462" t="str">
        <v>f82d44ce</v>
      </c>
      <c r="E1462">
        <v>2</v>
      </c>
      <c r="F1462">
        <v>30</v>
      </c>
    </row>
    <row r="1463" spans="1:6" x14ac:dyDescent="0.3">
      <c r="A1463">
        <v>10138</v>
      </c>
      <c r="B1463" t="str">
        <f>_xlfn.XLOOKUP(A1463, Bookings!A:A, Bookings!B:B, "NONE")</f>
        <v>Tamil Nadu</v>
      </c>
      <c r="C1463" s="14">
        <v>45231</v>
      </c>
      <c r="D1463" t="str">
        <v>75fa1246</v>
      </c>
      <c r="E1463">
        <v>1</v>
      </c>
      <c r="F1463">
        <v>100</v>
      </c>
    </row>
    <row r="1464" spans="1:6" x14ac:dyDescent="0.3">
      <c r="A1464">
        <v>10138</v>
      </c>
      <c r="B1464" t="str">
        <f>_xlfn.XLOOKUP(A1464, Bookings!A:A, Bookings!B:B, "NONE")</f>
        <v>Tamil Nadu</v>
      </c>
      <c r="C1464" s="14">
        <v>45566</v>
      </c>
      <c r="D1464" t="str">
        <v>2f9c6d63</v>
      </c>
      <c r="E1464">
        <v>0</v>
      </c>
      <c r="F1464">
        <v>93</v>
      </c>
    </row>
    <row r="1465" spans="1:6" x14ac:dyDescent="0.3">
      <c r="A1465">
        <v>10138</v>
      </c>
      <c r="B1465" t="str">
        <f>_xlfn.XLOOKUP(A1465, Bookings!A:A, Bookings!B:B, "NONE")</f>
        <v>Tamil Nadu</v>
      </c>
      <c r="C1465" s="14">
        <v>44835</v>
      </c>
      <c r="D1465" t="str">
        <v>40fb817f</v>
      </c>
      <c r="E1465">
        <v>2</v>
      </c>
      <c r="F1465">
        <v>27</v>
      </c>
    </row>
    <row r="1466" spans="1:6" x14ac:dyDescent="0.3">
      <c r="A1466">
        <v>10138</v>
      </c>
      <c r="B1466" t="str">
        <f>_xlfn.XLOOKUP(A1466, Bookings!A:A, Bookings!B:B, "NONE")</f>
        <v>Tamil Nadu</v>
      </c>
      <c r="C1466" s="14">
        <v>45078</v>
      </c>
      <c r="D1466" t="str">
        <v>607da286</v>
      </c>
      <c r="E1466">
        <v>0</v>
      </c>
      <c r="F1466">
        <v>58</v>
      </c>
    </row>
    <row r="1467" spans="1:6" x14ac:dyDescent="0.3">
      <c r="A1467">
        <v>10138</v>
      </c>
      <c r="B1467" t="str">
        <f>_xlfn.XLOOKUP(A1467, Bookings!A:A, Bookings!B:B, "NONE")</f>
        <v>Tamil Nadu</v>
      </c>
      <c r="C1467" s="14">
        <v>45474</v>
      </c>
      <c r="D1467" t="str">
        <v>10101146</v>
      </c>
      <c r="E1467">
        <v>5</v>
      </c>
      <c r="F1467">
        <v>94</v>
      </c>
    </row>
    <row r="1468" spans="1:6" x14ac:dyDescent="0.3">
      <c r="A1468">
        <v>10138</v>
      </c>
      <c r="B1468" t="str">
        <f>_xlfn.XLOOKUP(A1468, Bookings!A:A, Bookings!B:B, "NONE")</f>
        <v>Tamil Nadu</v>
      </c>
      <c r="C1468" s="14">
        <v>45566</v>
      </c>
      <c r="D1468" t="str">
        <v>5833d4f3</v>
      </c>
      <c r="E1468">
        <v>2</v>
      </c>
      <c r="F1468">
        <v>85</v>
      </c>
    </row>
    <row r="1469" spans="1:6" x14ac:dyDescent="0.3">
      <c r="A1469">
        <v>10138</v>
      </c>
      <c r="B1469" t="str">
        <f>_xlfn.XLOOKUP(A1469, Bookings!A:A, Bookings!B:B, "NONE")</f>
        <v>Tamil Nadu</v>
      </c>
      <c r="C1469" s="14">
        <v>45231</v>
      </c>
      <c r="D1469" t="str">
        <v>30bb7728</v>
      </c>
      <c r="E1469">
        <v>0</v>
      </c>
      <c r="F1469">
        <v>30</v>
      </c>
    </row>
    <row r="1470" spans="1:6" x14ac:dyDescent="0.3">
      <c r="A1470">
        <v>10138</v>
      </c>
      <c r="B1470" t="str">
        <f>_xlfn.XLOOKUP(A1470, Bookings!A:A, Bookings!B:B, "NONE")</f>
        <v>Tamil Nadu</v>
      </c>
      <c r="C1470" s="14">
        <v>44986</v>
      </c>
      <c r="D1470" t="str">
        <v>9767fb4f</v>
      </c>
      <c r="E1470">
        <v>1</v>
      </c>
      <c r="F1470">
        <v>51</v>
      </c>
    </row>
    <row r="1471" spans="1:6" x14ac:dyDescent="0.3">
      <c r="A1471">
        <v>10139</v>
      </c>
      <c r="B1471" t="str">
        <f>_xlfn.XLOOKUP(A1471, Bookings!A:A, Bookings!B:B, "NONE")</f>
        <v>Andhra Pradesh</v>
      </c>
      <c r="C1471" s="14">
        <v>44682</v>
      </c>
      <c r="D1471" t="str">
        <v>566c44a8</v>
      </c>
      <c r="E1471">
        <v>2</v>
      </c>
      <c r="F1471">
        <v>14</v>
      </c>
    </row>
    <row r="1472" spans="1:6" x14ac:dyDescent="0.3">
      <c r="A1472">
        <v>10139</v>
      </c>
      <c r="B1472" t="str">
        <f>_xlfn.XLOOKUP(A1472, Bookings!A:A, Bookings!B:B, "NONE")</f>
        <v>Andhra Pradesh</v>
      </c>
      <c r="C1472" s="14">
        <v>44682</v>
      </c>
      <c r="D1472" t="str">
        <v>8ce0be18</v>
      </c>
      <c r="E1472">
        <v>0</v>
      </c>
      <c r="F1472">
        <v>51</v>
      </c>
    </row>
    <row r="1473" spans="1:6" x14ac:dyDescent="0.3">
      <c r="A1473">
        <v>10139</v>
      </c>
      <c r="B1473" t="str">
        <f>_xlfn.XLOOKUP(A1473, Bookings!A:A, Bookings!B:B, "NONE")</f>
        <v>Andhra Pradesh</v>
      </c>
      <c r="C1473" s="14">
        <v>44743</v>
      </c>
      <c r="D1473" t="str">
        <v>40fb817f</v>
      </c>
      <c r="E1473">
        <v>1</v>
      </c>
      <c r="F1473">
        <v>35</v>
      </c>
    </row>
    <row r="1474" spans="1:6" x14ac:dyDescent="0.3">
      <c r="A1474">
        <v>10139</v>
      </c>
      <c r="B1474" t="str">
        <f>_xlfn.XLOOKUP(A1474, Bookings!A:A, Bookings!B:B, "NONE")</f>
        <v>Andhra Pradesh</v>
      </c>
      <c r="C1474" s="14">
        <v>45047</v>
      </c>
      <c r="D1474" t="str">
        <v>982b8061</v>
      </c>
      <c r="E1474">
        <v>2</v>
      </c>
      <c r="F1474">
        <v>35</v>
      </c>
    </row>
    <row r="1475" spans="1:6" x14ac:dyDescent="0.3">
      <c r="A1475">
        <v>10139</v>
      </c>
      <c r="B1475" t="str">
        <f>_xlfn.XLOOKUP(A1475, Bookings!A:A, Bookings!B:B, "NONE")</f>
        <v>Andhra Pradesh</v>
      </c>
      <c r="C1475" s="14">
        <v>44866</v>
      </c>
      <c r="D1475" t="str">
        <v>34ac25b9</v>
      </c>
      <c r="E1475">
        <v>1</v>
      </c>
      <c r="F1475">
        <v>84</v>
      </c>
    </row>
    <row r="1476" spans="1:6" x14ac:dyDescent="0.3">
      <c r="A1476">
        <v>10139</v>
      </c>
      <c r="B1476" t="str">
        <f>_xlfn.XLOOKUP(A1476, Bookings!A:A, Bookings!B:B, "NONE")</f>
        <v>Andhra Pradesh</v>
      </c>
      <c r="C1476" s="14">
        <v>44593</v>
      </c>
      <c r="D1476" t="str">
        <v>618d5c47</v>
      </c>
      <c r="E1476">
        <v>0</v>
      </c>
      <c r="F1476">
        <v>10</v>
      </c>
    </row>
    <row r="1477" spans="1:6" x14ac:dyDescent="0.3">
      <c r="A1477">
        <v>10139</v>
      </c>
      <c r="B1477" t="str">
        <f>_xlfn.XLOOKUP(A1477, Bookings!A:A, Bookings!B:B, "NONE")</f>
        <v>Andhra Pradesh</v>
      </c>
      <c r="C1477" s="14">
        <v>45261</v>
      </c>
      <c r="D1477" t="str">
        <v>92becfc7</v>
      </c>
      <c r="E1477">
        <v>4</v>
      </c>
      <c r="F1477">
        <v>53</v>
      </c>
    </row>
    <row r="1478" spans="1:6" x14ac:dyDescent="0.3">
      <c r="A1478">
        <v>10139</v>
      </c>
      <c r="B1478" t="str">
        <f>_xlfn.XLOOKUP(A1478, Bookings!A:A, Bookings!B:B, "NONE")</f>
        <v>Andhra Pradesh</v>
      </c>
      <c r="C1478" s="14">
        <v>44896</v>
      </c>
      <c r="D1478" t="str">
        <v>c1fb785c</v>
      </c>
      <c r="E1478">
        <v>1</v>
      </c>
      <c r="F1478">
        <v>83</v>
      </c>
    </row>
    <row r="1479" spans="1:6" x14ac:dyDescent="0.3">
      <c r="A1479">
        <v>10140</v>
      </c>
      <c r="B1479" t="str">
        <f>_xlfn.XLOOKUP(A1479, Bookings!A:A, Bookings!B:B, "NONE")</f>
        <v>Karnataka</v>
      </c>
      <c r="C1479" s="14">
        <v>44713</v>
      </c>
      <c r="D1479" t="str">
        <v>6d9b457c</v>
      </c>
      <c r="E1479">
        <v>2</v>
      </c>
      <c r="F1479">
        <v>25</v>
      </c>
    </row>
    <row r="1480" spans="1:6" x14ac:dyDescent="0.3">
      <c r="A1480">
        <v>10140</v>
      </c>
      <c r="B1480" t="str">
        <f>_xlfn.XLOOKUP(A1480, Bookings!A:A, Bookings!B:B, "NONE")</f>
        <v>Karnataka</v>
      </c>
      <c r="C1480" s="14">
        <v>45505</v>
      </c>
      <c r="D1480" t="str">
        <v>f83fb848</v>
      </c>
      <c r="E1480">
        <v>1</v>
      </c>
      <c r="F1480">
        <v>38</v>
      </c>
    </row>
    <row r="1481" spans="1:6" x14ac:dyDescent="0.3">
      <c r="A1481">
        <v>10140</v>
      </c>
      <c r="B1481" t="str">
        <f>_xlfn.XLOOKUP(A1481, Bookings!A:A, Bookings!B:B, "NONE")</f>
        <v>Karnataka</v>
      </c>
      <c r="C1481" s="14">
        <v>45108</v>
      </c>
      <c r="D1481" t="str">
        <v>c9f9dfdb</v>
      </c>
      <c r="E1481">
        <v>2</v>
      </c>
      <c r="F1481">
        <v>30</v>
      </c>
    </row>
    <row r="1482" spans="1:6" x14ac:dyDescent="0.3">
      <c r="A1482">
        <v>10140</v>
      </c>
      <c r="B1482" t="str">
        <f>_xlfn.XLOOKUP(A1482, Bookings!A:A, Bookings!B:B, "NONE")</f>
        <v>Karnataka</v>
      </c>
      <c r="C1482" s="14">
        <v>45108</v>
      </c>
      <c r="D1482" t="str">
        <v>0cbc4720</v>
      </c>
      <c r="E1482">
        <v>4</v>
      </c>
      <c r="F1482">
        <v>76</v>
      </c>
    </row>
    <row r="1483" spans="1:6" x14ac:dyDescent="0.3">
      <c r="A1483">
        <v>10140</v>
      </c>
      <c r="B1483" t="str">
        <f>_xlfn.XLOOKUP(A1483, Bookings!A:A, Bookings!B:B, "NONE")</f>
        <v>Karnataka</v>
      </c>
      <c r="C1483" s="14">
        <v>45536</v>
      </c>
      <c r="D1483" t="str">
        <v>1b7fe76a</v>
      </c>
      <c r="E1483">
        <v>4</v>
      </c>
      <c r="F1483">
        <v>79</v>
      </c>
    </row>
    <row r="1484" spans="1:6" x14ac:dyDescent="0.3">
      <c r="A1484">
        <v>10140</v>
      </c>
      <c r="B1484" t="str">
        <f>_xlfn.XLOOKUP(A1484, Bookings!A:A, Bookings!B:B, "NONE")</f>
        <v>Karnataka</v>
      </c>
      <c r="C1484" s="14">
        <v>44774</v>
      </c>
      <c r="D1484" t="str">
        <v>53dcee70</v>
      </c>
      <c r="E1484">
        <v>0</v>
      </c>
      <c r="F1484">
        <v>53</v>
      </c>
    </row>
    <row r="1485" spans="1:6" x14ac:dyDescent="0.3">
      <c r="A1485">
        <v>10140</v>
      </c>
      <c r="B1485" t="str">
        <f>_xlfn.XLOOKUP(A1485, Bookings!A:A, Bookings!B:B, "NONE")</f>
        <v>Karnataka</v>
      </c>
      <c r="C1485" s="14">
        <v>45352</v>
      </c>
      <c r="D1485" t="str">
        <v>7fd28e87</v>
      </c>
      <c r="E1485">
        <v>1</v>
      </c>
      <c r="F1485">
        <v>27</v>
      </c>
    </row>
    <row r="1486" spans="1:6" x14ac:dyDescent="0.3">
      <c r="A1486">
        <v>10140</v>
      </c>
      <c r="B1486" t="str">
        <f>_xlfn.XLOOKUP(A1486, Bookings!A:A, Bookings!B:B, "NONE")</f>
        <v>Karnataka</v>
      </c>
      <c r="C1486" s="14">
        <v>44958</v>
      </c>
      <c r="D1486" t="str">
        <v>5b93d799</v>
      </c>
      <c r="E1486">
        <v>0</v>
      </c>
      <c r="F1486">
        <v>73</v>
      </c>
    </row>
    <row r="1487" spans="1:6" x14ac:dyDescent="0.3">
      <c r="A1487">
        <v>10140</v>
      </c>
      <c r="B1487" t="str">
        <f>_xlfn.XLOOKUP(A1487, Bookings!A:A, Bookings!B:B, "NONE")</f>
        <v>Karnataka</v>
      </c>
      <c r="C1487" s="14">
        <v>44682</v>
      </c>
      <c r="D1487" t="str">
        <v>4cfd0dd8</v>
      </c>
      <c r="E1487">
        <v>5</v>
      </c>
      <c r="F1487">
        <v>54</v>
      </c>
    </row>
    <row r="1488" spans="1:6" x14ac:dyDescent="0.3">
      <c r="A1488">
        <v>10140</v>
      </c>
      <c r="B1488" t="str">
        <f>_xlfn.XLOOKUP(A1488, Bookings!A:A, Bookings!B:B, "NONE")</f>
        <v>Karnataka</v>
      </c>
      <c r="C1488" s="14">
        <v>44682</v>
      </c>
      <c r="D1488" t="str">
        <v>5c52d1ad</v>
      </c>
      <c r="E1488">
        <v>5</v>
      </c>
      <c r="F1488">
        <v>20</v>
      </c>
    </row>
    <row r="1489" spans="1:6" x14ac:dyDescent="0.3">
      <c r="A1489">
        <v>10140</v>
      </c>
      <c r="B1489" t="str">
        <f>_xlfn.XLOOKUP(A1489, Bookings!A:A, Bookings!B:B, "NONE")</f>
        <v>Karnataka</v>
      </c>
      <c r="C1489" s="14">
        <v>45627</v>
      </c>
      <c r="D1489" t="str">
        <v>35e41ff6</v>
      </c>
      <c r="E1489">
        <v>1</v>
      </c>
      <c r="F1489">
        <v>23</v>
      </c>
    </row>
    <row r="1490" spans="1:6" x14ac:dyDescent="0.3">
      <c r="A1490">
        <v>10140</v>
      </c>
      <c r="B1490" t="str">
        <f>_xlfn.XLOOKUP(A1490, Bookings!A:A, Bookings!B:B, "NONE")</f>
        <v>Karnataka</v>
      </c>
      <c r="C1490" s="14">
        <v>44621</v>
      </c>
      <c r="D1490" t="str">
        <v>872a4423</v>
      </c>
      <c r="E1490">
        <v>1</v>
      </c>
      <c r="F1490">
        <v>65</v>
      </c>
    </row>
    <row r="1491" spans="1:6" x14ac:dyDescent="0.3">
      <c r="A1491">
        <v>10141</v>
      </c>
      <c r="B1491" t="str">
        <f>_xlfn.XLOOKUP(A1491, Bookings!A:A, Bookings!B:B, "NONE")</f>
        <v>Tamil Nadu</v>
      </c>
      <c r="C1491" s="14">
        <v>44593</v>
      </c>
      <c r="D1491" t="str">
        <v>2e190b5a</v>
      </c>
      <c r="E1491">
        <v>0</v>
      </c>
      <c r="F1491">
        <v>58</v>
      </c>
    </row>
    <row r="1492" spans="1:6" x14ac:dyDescent="0.3">
      <c r="A1492">
        <v>10141</v>
      </c>
      <c r="B1492" t="str">
        <f>_xlfn.XLOOKUP(A1492, Bookings!A:A, Bookings!B:B, "NONE")</f>
        <v>Tamil Nadu</v>
      </c>
      <c r="C1492" s="14">
        <v>44805</v>
      </c>
      <c r="D1492" t="str">
        <v>ef45c45f</v>
      </c>
      <c r="E1492">
        <v>4</v>
      </c>
      <c r="F1492">
        <v>24</v>
      </c>
    </row>
    <row r="1493" spans="1:6" x14ac:dyDescent="0.3">
      <c r="A1493">
        <v>10141</v>
      </c>
      <c r="B1493" t="str">
        <f>_xlfn.XLOOKUP(A1493, Bookings!A:A, Bookings!B:B, "NONE")</f>
        <v>Tamil Nadu</v>
      </c>
      <c r="C1493" s="14">
        <v>45413</v>
      </c>
      <c r="D1493" t="str">
        <v>1187d074</v>
      </c>
      <c r="E1493">
        <v>2</v>
      </c>
      <c r="F1493">
        <v>34</v>
      </c>
    </row>
    <row r="1494" spans="1:6" x14ac:dyDescent="0.3">
      <c r="A1494">
        <v>10141</v>
      </c>
      <c r="B1494" t="str">
        <f>_xlfn.XLOOKUP(A1494, Bookings!A:A, Bookings!B:B, "NONE")</f>
        <v>Tamil Nadu</v>
      </c>
      <c r="C1494" s="14">
        <v>45200</v>
      </c>
      <c r="D1494" t="str">
        <v>044707f1</v>
      </c>
      <c r="E1494">
        <v>0</v>
      </c>
      <c r="F1494">
        <v>21</v>
      </c>
    </row>
    <row r="1495" spans="1:6" x14ac:dyDescent="0.3">
      <c r="A1495">
        <v>10141</v>
      </c>
      <c r="B1495" t="str">
        <f>_xlfn.XLOOKUP(A1495, Bookings!A:A, Bookings!B:B, "NONE")</f>
        <v>Tamil Nadu</v>
      </c>
      <c r="C1495" s="14">
        <v>44562</v>
      </c>
      <c r="D1495" t="str">
        <v>18110fb2</v>
      </c>
      <c r="E1495">
        <v>4</v>
      </c>
      <c r="F1495">
        <v>15</v>
      </c>
    </row>
    <row r="1496" spans="1:6" x14ac:dyDescent="0.3">
      <c r="A1496">
        <v>10141</v>
      </c>
      <c r="B1496" t="str">
        <f>_xlfn.XLOOKUP(A1496, Bookings!A:A, Bookings!B:B, "NONE")</f>
        <v>Tamil Nadu</v>
      </c>
      <c r="C1496" s="14">
        <v>44562</v>
      </c>
      <c r="D1496" t="str">
        <v>19351768</v>
      </c>
      <c r="E1496">
        <v>0</v>
      </c>
      <c r="F1496">
        <v>26</v>
      </c>
    </row>
    <row r="1497" spans="1:6" x14ac:dyDescent="0.3">
      <c r="A1497">
        <v>10141</v>
      </c>
      <c r="B1497" t="str">
        <f>_xlfn.XLOOKUP(A1497, Bookings!A:A, Bookings!B:B, "NONE")</f>
        <v>Tamil Nadu</v>
      </c>
      <c r="C1497" s="14">
        <v>45413</v>
      </c>
      <c r="D1497" t="str">
        <v>a4c168f1</v>
      </c>
      <c r="E1497">
        <v>0</v>
      </c>
      <c r="F1497">
        <v>54</v>
      </c>
    </row>
    <row r="1498" spans="1:6" x14ac:dyDescent="0.3">
      <c r="A1498">
        <v>10141</v>
      </c>
      <c r="B1498" t="str">
        <f>_xlfn.XLOOKUP(A1498, Bookings!A:A, Bookings!B:B, "NONE")</f>
        <v>Tamil Nadu</v>
      </c>
      <c r="C1498" s="14">
        <v>45017</v>
      </c>
      <c r="D1498" t="str">
        <v>a48a202b</v>
      </c>
      <c r="E1498">
        <v>2</v>
      </c>
      <c r="F1498">
        <v>71</v>
      </c>
    </row>
    <row r="1499" spans="1:6" x14ac:dyDescent="0.3">
      <c r="A1499">
        <v>10141</v>
      </c>
      <c r="B1499" t="str">
        <f>_xlfn.XLOOKUP(A1499, Bookings!A:A, Bookings!B:B, "NONE")</f>
        <v>Tamil Nadu</v>
      </c>
      <c r="C1499" s="14">
        <v>44774</v>
      </c>
      <c r="D1499" t="str">
        <v>c5000cc1</v>
      </c>
      <c r="E1499">
        <v>1</v>
      </c>
      <c r="F1499">
        <v>73</v>
      </c>
    </row>
    <row r="1500" spans="1:6" x14ac:dyDescent="0.3">
      <c r="A1500">
        <v>10141</v>
      </c>
      <c r="B1500" t="str">
        <f>_xlfn.XLOOKUP(A1500, Bookings!A:A, Bookings!B:B, "NONE")</f>
        <v>Tamil Nadu</v>
      </c>
      <c r="C1500" s="14">
        <v>45231</v>
      </c>
      <c r="D1500" t="str">
        <v>5c52d1ad</v>
      </c>
      <c r="E1500">
        <v>2</v>
      </c>
      <c r="F1500">
        <v>80</v>
      </c>
    </row>
    <row r="1501" spans="1:6" x14ac:dyDescent="0.3">
      <c r="A1501">
        <v>10141</v>
      </c>
      <c r="B1501" t="str">
        <f>_xlfn.XLOOKUP(A1501, Bookings!A:A, Bookings!B:B, "NONE")</f>
        <v>Tamil Nadu</v>
      </c>
      <c r="C1501" s="14">
        <v>45108</v>
      </c>
      <c r="D1501" t="str">
        <v>b72e97f6</v>
      </c>
      <c r="E1501">
        <v>2</v>
      </c>
      <c r="F1501">
        <v>99</v>
      </c>
    </row>
    <row r="1502" spans="1:6" x14ac:dyDescent="0.3">
      <c r="A1502">
        <v>10141</v>
      </c>
      <c r="B1502" t="str">
        <f>_xlfn.XLOOKUP(A1502, Bookings!A:A, Bookings!B:B, "NONE")</f>
        <v>Tamil Nadu</v>
      </c>
      <c r="C1502" s="14">
        <v>45597</v>
      </c>
      <c r="D1502" t="str">
        <v>5833d4f3</v>
      </c>
      <c r="E1502">
        <v>0</v>
      </c>
      <c r="F1502">
        <v>62</v>
      </c>
    </row>
    <row r="1503" spans="1:6" x14ac:dyDescent="0.3">
      <c r="A1503">
        <v>10142</v>
      </c>
      <c r="B1503" t="str">
        <f>_xlfn.XLOOKUP(A1503, Bookings!A:A, Bookings!B:B, "NONE")</f>
        <v>Kerala</v>
      </c>
      <c r="C1503" s="14">
        <v>44621</v>
      </c>
      <c r="D1503" t="str">
        <v>9452bf77</v>
      </c>
      <c r="E1503">
        <v>3</v>
      </c>
      <c r="F1503">
        <v>12</v>
      </c>
    </row>
    <row r="1504" spans="1:6" x14ac:dyDescent="0.3">
      <c r="A1504">
        <v>10142</v>
      </c>
      <c r="B1504" t="str">
        <f>_xlfn.XLOOKUP(A1504, Bookings!A:A, Bookings!B:B, "NONE")</f>
        <v>Kerala</v>
      </c>
      <c r="C1504" s="14">
        <v>45505</v>
      </c>
      <c r="D1504" t="str">
        <v>40e9137d</v>
      </c>
      <c r="E1504">
        <v>2</v>
      </c>
      <c r="F1504">
        <v>59</v>
      </c>
    </row>
    <row r="1505" spans="1:6" x14ac:dyDescent="0.3">
      <c r="A1505">
        <v>10142</v>
      </c>
      <c r="B1505" t="str">
        <f>_xlfn.XLOOKUP(A1505, Bookings!A:A, Bookings!B:B, "NONE")</f>
        <v>Kerala</v>
      </c>
      <c r="C1505" s="14">
        <v>45139</v>
      </c>
      <c r="D1505" t="str">
        <v>7fb18db3</v>
      </c>
      <c r="E1505">
        <v>1</v>
      </c>
      <c r="F1505">
        <v>73</v>
      </c>
    </row>
    <row r="1506" spans="1:6" x14ac:dyDescent="0.3">
      <c r="A1506">
        <v>10142</v>
      </c>
      <c r="B1506" t="str">
        <f>_xlfn.XLOOKUP(A1506, Bookings!A:A, Bookings!B:B, "NONE")</f>
        <v>Kerala</v>
      </c>
      <c r="C1506" s="14">
        <v>44593</v>
      </c>
      <c r="D1506" t="str">
        <v>6fc6d737</v>
      </c>
      <c r="E1506">
        <v>3</v>
      </c>
      <c r="F1506">
        <v>38</v>
      </c>
    </row>
    <row r="1507" spans="1:6" x14ac:dyDescent="0.3">
      <c r="A1507">
        <v>10142</v>
      </c>
      <c r="B1507" t="str">
        <f>_xlfn.XLOOKUP(A1507, Bookings!A:A, Bookings!B:B, "NONE")</f>
        <v>Kerala</v>
      </c>
      <c r="C1507" s="14">
        <v>44958</v>
      </c>
      <c r="D1507" t="str">
        <v>1b7fe76a</v>
      </c>
      <c r="E1507">
        <v>2</v>
      </c>
      <c r="F1507">
        <v>78</v>
      </c>
    </row>
    <row r="1508" spans="1:6" x14ac:dyDescent="0.3">
      <c r="A1508">
        <v>10142</v>
      </c>
      <c r="B1508" t="str">
        <f>_xlfn.XLOOKUP(A1508, Bookings!A:A, Bookings!B:B, "NONE")</f>
        <v>Kerala</v>
      </c>
      <c r="C1508" s="14">
        <v>44652</v>
      </c>
      <c r="D1508" t="str">
        <v>74c9ff93</v>
      </c>
      <c r="E1508">
        <v>1</v>
      </c>
      <c r="F1508">
        <v>87</v>
      </c>
    </row>
    <row r="1509" spans="1:6" x14ac:dyDescent="0.3">
      <c r="A1509">
        <v>10142</v>
      </c>
      <c r="B1509" t="str">
        <f>_xlfn.XLOOKUP(A1509, Bookings!A:A, Bookings!B:B, "NONE")</f>
        <v>Kerala</v>
      </c>
      <c r="C1509" s="14">
        <v>45200</v>
      </c>
      <c r="D1509" t="str">
        <v>ef45c45f</v>
      </c>
      <c r="E1509">
        <v>1</v>
      </c>
      <c r="F1509">
        <v>53</v>
      </c>
    </row>
    <row r="1510" spans="1:6" x14ac:dyDescent="0.3">
      <c r="A1510">
        <v>10142</v>
      </c>
      <c r="B1510" t="str">
        <f>_xlfn.XLOOKUP(A1510, Bookings!A:A, Bookings!B:B, "NONE")</f>
        <v>Kerala</v>
      </c>
      <c r="C1510" s="14">
        <v>45383</v>
      </c>
      <c r="D1510" t="str">
        <v>c5c4fdf9</v>
      </c>
      <c r="E1510">
        <v>0</v>
      </c>
      <c r="F1510">
        <v>96</v>
      </c>
    </row>
    <row r="1511" spans="1:6" x14ac:dyDescent="0.3">
      <c r="A1511">
        <v>10142</v>
      </c>
      <c r="B1511" t="str">
        <f>_xlfn.XLOOKUP(A1511, Bookings!A:A, Bookings!B:B, "NONE")</f>
        <v>Kerala</v>
      </c>
      <c r="C1511" s="14">
        <v>45108</v>
      </c>
      <c r="D1511" t="str">
        <v>5833d4f3</v>
      </c>
      <c r="E1511">
        <v>3</v>
      </c>
      <c r="F1511">
        <v>30</v>
      </c>
    </row>
    <row r="1512" spans="1:6" x14ac:dyDescent="0.3">
      <c r="A1512">
        <v>10142</v>
      </c>
      <c r="B1512" t="str">
        <f>_xlfn.XLOOKUP(A1512, Bookings!A:A, Bookings!B:B, "NONE")</f>
        <v>Kerala</v>
      </c>
      <c r="C1512" s="14">
        <v>45292</v>
      </c>
      <c r="D1512" t="str">
        <v>d6e6f4af</v>
      </c>
      <c r="E1512">
        <v>0</v>
      </c>
      <c r="F1512">
        <v>45</v>
      </c>
    </row>
    <row r="1513" spans="1:6" x14ac:dyDescent="0.3">
      <c r="A1513">
        <v>10142</v>
      </c>
      <c r="B1513" t="str">
        <f>_xlfn.XLOOKUP(A1513, Bookings!A:A, Bookings!B:B, "NONE")</f>
        <v>Kerala</v>
      </c>
      <c r="C1513" s="14">
        <v>45078</v>
      </c>
      <c r="D1513" t="str">
        <v>18f2ed16</v>
      </c>
      <c r="E1513">
        <v>2</v>
      </c>
      <c r="F1513">
        <v>53</v>
      </c>
    </row>
    <row r="1514" spans="1:6" x14ac:dyDescent="0.3">
      <c r="A1514">
        <v>10142</v>
      </c>
      <c r="B1514" t="str">
        <f>_xlfn.XLOOKUP(A1514, Bookings!A:A, Bookings!B:B, "NONE")</f>
        <v>Kerala</v>
      </c>
      <c r="C1514" s="14">
        <v>45323</v>
      </c>
      <c r="D1514" t="str">
        <v>e9c2f251</v>
      </c>
      <c r="E1514">
        <v>2</v>
      </c>
      <c r="F1514">
        <v>44</v>
      </c>
    </row>
    <row r="1515" spans="1:6" x14ac:dyDescent="0.3">
      <c r="A1515">
        <v>10142</v>
      </c>
      <c r="B1515" t="str">
        <f>_xlfn.XLOOKUP(A1515, Bookings!A:A, Bookings!B:B, "NONE")</f>
        <v>Kerala</v>
      </c>
      <c r="C1515" s="14">
        <v>45047</v>
      </c>
      <c r="D1515" t="str">
        <v>5988d89d</v>
      </c>
      <c r="E1515">
        <v>1</v>
      </c>
      <c r="F1515">
        <v>43</v>
      </c>
    </row>
    <row r="1516" spans="1:6" x14ac:dyDescent="0.3">
      <c r="A1516">
        <v>10142</v>
      </c>
      <c r="B1516" t="str">
        <f>_xlfn.XLOOKUP(A1516, Bookings!A:A, Bookings!B:B, "NONE")</f>
        <v>Kerala</v>
      </c>
      <c r="C1516" s="14">
        <v>44896</v>
      </c>
      <c r="D1516" t="str">
        <v>ae026103</v>
      </c>
      <c r="E1516">
        <v>0</v>
      </c>
      <c r="F1516">
        <v>11</v>
      </c>
    </row>
    <row r="1517" spans="1:6" x14ac:dyDescent="0.3">
      <c r="A1517">
        <v>10143</v>
      </c>
      <c r="B1517" t="str">
        <f>_xlfn.XLOOKUP(A1517, Bookings!A:A, Bookings!B:B, "NONE")</f>
        <v>Kerala</v>
      </c>
      <c r="C1517" s="14">
        <v>45627</v>
      </c>
      <c r="D1517" t="str">
        <v>7495495f</v>
      </c>
      <c r="E1517">
        <v>1</v>
      </c>
      <c r="F1517">
        <v>43</v>
      </c>
    </row>
    <row r="1518" spans="1:6" x14ac:dyDescent="0.3">
      <c r="A1518">
        <v>10143</v>
      </c>
      <c r="B1518" t="str">
        <f>_xlfn.XLOOKUP(A1518, Bookings!A:A, Bookings!B:B, "NONE")</f>
        <v>Kerala</v>
      </c>
      <c r="C1518" s="14">
        <v>45078</v>
      </c>
      <c r="D1518" t="str">
        <v>f83fb848</v>
      </c>
      <c r="E1518">
        <v>1</v>
      </c>
      <c r="F1518">
        <v>90</v>
      </c>
    </row>
    <row r="1519" spans="1:6" x14ac:dyDescent="0.3">
      <c r="A1519">
        <v>10143</v>
      </c>
      <c r="B1519" t="str">
        <f>_xlfn.XLOOKUP(A1519, Bookings!A:A, Bookings!B:B, "NONE")</f>
        <v>Kerala</v>
      </c>
      <c r="C1519" s="14">
        <v>44896</v>
      </c>
      <c r="D1519" t="str">
        <v>b49e8b74</v>
      </c>
      <c r="E1519">
        <v>5</v>
      </c>
      <c r="F1519">
        <v>39</v>
      </c>
    </row>
    <row r="1520" spans="1:6" x14ac:dyDescent="0.3">
      <c r="A1520">
        <v>10143</v>
      </c>
      <c r="B1520" t="str">
        <f>_xlfn.XLOOKUP(A1520, Bookings!A:A, Bookings!B:B, "NONE")</f>
        <v>Kerala</v>
      </c>
      <c r="C1520" s="14">
        <v>44774</v>
      </c>
      <c r="D1520" t="str">
        <v>b06fbc58</v>
      </c>
      <c r="E1520">
        <v>2</v>
      </c>
      <c r="F1520">
        <v>66</v>
      </c>
    </row>
    <row r="1521" spans="1:6" x14ac:dyDescent="0.3">
      <c r="A1521">
        <v>10143</v>
      </c>
      <c r="B1521" t="str">
        <f>_xlfn.XLOOKUP(A1521, Bookings!A:A, Bookings!B:B, "NONE")</f>
        <v>Kerala</v>
      </c>
      <c r="C1521" s="14">
        <v>45170</v>
      </c>
      <c r="D1521" t="str">
        <v>0cbc4720</v>
      </c>
      <c r="E1521">
        <v>5</v>
      </c>
      <c r="F1521">
        <v>17</v>
      </c>
    </row>
    <row r="1522" spans="1:6" x14ac:dyDescent="0.3">
      <c r="A1522">
        <v>10143</v>
      </c>
      <c r="B1522" t="str">
        <f>_xlfn.XLOOKUP(A1522, Bookings!A:A, Bookings!B:B, "NONE")</f>
        <v>Kerala</v>
      </c>
      <c r="C1522" s="14">
        <v>45047</v>
      </c>
      <c r="D1522" t="str">
        <v>459528e0</v>
      </c>
      <c r="E1522">
        <v>1</v>
      </c>
      <c r="F1522">
        <v>86</v>
      </c>
    </row>
    <row r="1523" spans="1:6" x14ac:dyDescent="0.3">
      <c r="A1523">
        <v>10143</v>
      </c>
      <c r="B1523" t="str">
        <f>_xlfn.XLOOKUP(A1523, Bookings!A:A, Bookings!B:B, "NONE")</f>
        <v>Kerala</v>
      </c>
      <c r="C1523" s="14">
        <v>45017</v>
      </c>
      <c r="D1523" t="str">
        <v>c324f9b4</v>
      </c>
      <c r="E1523">
        <v>0</v>
      </c>
      <c r="F1523">
        <v>24</v>
      </c>
    </row>
    <row r="1524" spans="1:6" x14ac:dyDescent="0.3">
      <c r="A1524">
        <v>10143</v>
      </c>
      <c r="B1524" t="str">
        <f>_xlfn.XLOOKUP(A1524, Bookings!A:A, Bookings!B:B, "NONE")</f>
        <v>Kerala</v>
      </c>
      <c r="C1524" s="14">
        <v>45536</v>
      </c>
      <c r="D1524" t="str">
        <v>044707f1</v>
      </c>
      <c r="E1524">
        <v>0</v>
      </c>
      <c r="F1524">
        <v>83</v>
      </c>
    </row>
    <row r="1525" spans="1:6" x14ac:dyDescent="0.3">
      <c r="A1525">
        <v>10143</v>
      </c>
      <c r="B1525" t="str">
        <f>_xlfn.XLOOKUP(A1525, Bookings!A:A, Bookings!B:B, "NONE")</f>
        <v>Kerala</v>
      </c>
      <c r="C1525" s="14">
        <v>45261</v>
      </c>
      <c r="D1525" t="str">
        <v>3abe3a47</v>
      </c>
      <c r="E1525">
        <v>1</v>
      </c>
      <c r="F1525">
        <v>28</v>
      </c>
    </row>
    <row r="1526" spans="1:6" x14ac:dyDescent="0.3">
      <c r="A1526">
        <v>10143</v>
      </c>
      <c r="B1526" t="str">
        <f>_xlfn.XLOOKUP(A1526, Bookings!A:A, Bookings!B:B, "NONE")</f>
        <v>Kerala</v>
      </c>
      <c r="C1526" s="14">
        <v>44593</v>
      </c>
      <c r="D1526" t="str">
        <v>7fb18db3</v>
      </c>
      <c r="E1526">
        <v>2</v>
      </c>
      <c r="F1526">
        <v>62</v>
      </c>
    </row>
    <row r="1527" spans="1:6" x14ac:dyDescent="0.3">
      <c r="A1527">
        <v>10143</v>
      </c>
      <c r="B1527" t="str">
        <f>_xlfn.XLOOKUP(A1527, Bookings!A:A, Bookings!B:B, "NONE")</f>
        <v>Kerala</v>
      </c>
      <c r="C1527" s="14">
        <v>45261</v>
      </c>
      <c r="D1527" t="str">
        <v>40e9137d</v>
      </c>
      <c r="E1527">
        <v>0</v>
      </c>
      <c r="F1527">
        <v>57</v>
      </c>
    </row>
    <row r="1528" spans="1:6" x14ac:dyDescent="0.3">
      <c r="A1528">
        <v>10143</v>
      </c>
      <c r="B1528" t="str">
        <f>_xlfn.XLOOKUP(A1528, Bookings!A:A, Bookings!B:B, "NONE")</f>
        <v>Kerala</v>
      </c>
      <c r="C1528" s="14">
        <v>44621</v>
      </c>
      <c r="D1528" t="str">
        <v>577b4107</v>
      </c>
      <c r="E1528">
        <v>2</v>
      </c>
      <c r="F1528">
        <v>23</v>
      </c>
    </row>
    <row r="1529" spans="1:6" x14ac:dyDescent="0.3">
      <c r="A1529">
        <v>10144</v>
      </c>
      <c r="B1529" t="str">
        <f>_xlfn.XLOOKUP(A1529, Bookings!A:A, Bookings!B:B, "NONE")</f>
        <v>Andhra Pradesh</v>
      </c>
      <c r="C1529" s="14">
        <v>44713</v>
      </c>
      <c r="D1529" t="str">
        <v>459528e0</v>
      </c>
      <c r="E1529">
        <v>2</v>
      </c>
      <c r="F1529">
        <v>83</v>
      </c>
    </row>
    <row r="1530" spans="1:6" x14ac:dyDescent="0.3">
      <c r="A1530">
        <v>10144</v>
      </c>
      <c r="B1530" t="str">
        <f>_xlfn.XLOOKUP(A1530, Bookings!A:A, Bookings!B:B, "NONE")</f>
        <v>Andhra Pradesh</v>
      </c>
      <c r="C1530" s="14">
        <v>45627</v>
      </c>
      <c r="D1530" t="str">
        <v>9c8c4c67</v>
      </c>
      <c r="E1530">
        <v>5</v>
      </c>
      <c r="F1530">
        <v>77</v>
      </c>
    </row>
    <row r="1531" spans="1:6" x14ac:dyDescent="0.3">
      <c r="A1531">
        <v>10144</v>
      </c>
      <c r="B1531" t="str">
        <f>_xlfn.XLOOKUP(A1531, Bookings!A:A, Bookings!B:B, "NONE")</f>
        <v>Andhra Pradesh</v>
      </c>
      <c r="C1531" s="14">
        <v>44652</v>
      </c>
      <c r="D1531" t="str">
        <v>10101146</v>
      </c>
      <c r="E1531">
        <v>4</v>
      </c>
      <c r="F1531">
        <v>50</v>
      </c>
    </row>
    <row r="1532" spans="1:6" x14ac:dyDescent="0.3">
      <c r="A1532">
        <v>10144</v>
      </c>
      <c r="B1532" t="str">
        <f>_xlfn.XLOOKUP(A1532, Bookings!A:A, Bookings!B:B, "NONE")</f>
        <v>Andhra Pradesh</v>
      </c>
      <c r="C1532" s="14">
        <v>45078</v>
      </c>
      <c r="D1532" t="str">
        <v>f72d44e6</v>
      </c>
      <c r="E1532">
        <v>2</v>
      </c>
      <c r="F1532">
        <v>52</v>
      </c>
    </row>
    <row r="1533" spans="1:6" x14ac:dyDescent="0.3">
      <c r="A1533">
        <v>10144</v>
      </c>
      <c r="B1533" t="str">
        <f>_xlfn.XLOOKUP(A1533, Bookings!A:A, Bookings!B:B, "NONE")</f>
        <v>Andhra Pradesh</v>
      </c>
      <c r="C1533" s="14">
        <v>45017</v>
      </c>
      <c r="D1533" t="str">
        <v>19351768</v>
      </c>
      <c r="E1533">
        <v>1</v>
      </c>
      <c r="F1533">
        <v>24</v>
      </c>
    </row>
    <row r="1534" spans="1:6" x14ac:dyDescent="0.3">
      <c r="A1534">
        <v>10144</v>
      </c>
      <c r="B1534" t="str">
        <f>_xlfn.XLOOKUP(A1534, Bookings!A:A, Bookings!B:B, "NONE")</f>
        <v>Andhra Pradesh</v>
      </c>
      <c r="C1534" s="14">
        <v>45017</v>
      </c>
      <c r="D1534" t="str">
        <v>5833d4f3</v>
      </c>
      <c r="E1534">
        <v>2</v>
      </c>
      <c r="F1534">
        <v>55</v>
      </c>
    </row>
    <row r="1535" spans="1:6" x14ac:dyDescent="0.3">
      <c r="A1535">
        <v>10144</v>
      </c>
      <c r="B1535" t="str">
        <f>_xlfn.XLOOKUP(A1535, Bookings!A:A, Bookings!B:B, "NONE")</f>
        <v>Andhra Pradesh</v>
      </c>
      <c r="C1535" s="14">
        <v>45627</v>
      </c>
      <c r="D1535" t="str">
        <v>3abe3a47</v>
      </c>
      <c r="E1535">
        <v>1</v>
      </c>
      <c r="F1535">
        <v>87</v>
      </c>
    </row>
    <row r="1536" spans="1:6" x14ac:dyDescent="0.3">
      <c r="A1536">
        <v>10144</v>
      </c>
      <c r="B1536" t="str">
        <f>_xlfn.XLOOKUP(A1536, Bookings!A:A, Bookings!B:B, "NONE")</f>
        <v>Andhra Pradesh</v>
      </c>
      <c r="C1536" s="14">
        <v>44986</v>
      </c>
      <c r="D1536" t="str">
        <v>fcc640cb</v>
      </c>
      <c r="E1536">
        <v>1</v>
      </c>
      <c r="F1536">
        <v>78</v>
      </c>
    </row>
    <row r="1537" spans="1:6" x14ac:dyDescent="0.3">
      <c r="A1537">
        <v>10144</v>
      </c>
      <c r="B1537" t="str">
        <f>_xlfn.XLOOKUP(A1537, Bookings!A:A, Bookings!B:B, "NONE")</f>
        <v>Andhra Pradesh</v>
      </c>
      <c r="C1537" s="14">
        <v>45017</v>
      </c>
      <c r="D1537" t="str">
        <v>5c52d1ad</v>
      </c>
      <c r="E1537">
        <v>5</v>
      </c>
      <c r="F1537">
        <v>87</v>
      </c>
    </row>
    <row r="1538" spans="1:6" x14ac:dyDescent="0.3">
      <c r="A1538">
        <v>10144</v>
      </c>
      <c r="B1538" t="str">
        <f>_xlfn.XLOOKUP(A1538, Bookings!A:A, Bookings!B:B, "NONE")</f>
        <v>Andhra Pradesh</v>
      </c>
      <c r="C1538" s="14">
        <v>45047</v>
      </c>
      <c r="D1538" t="str">
        <v>7495495f</v>
      </c>
      <c r="E1538">
        <v>2</v>
      </c>
      <c r="F1538">
        <v>20</v>
      </c>
    </row>
    <row r="1539" spans="1:6" x14ac:dyDescent="0.3">
      <c r="A1539">
        <v>10144</v>
      </c>
      <c r="B1539" t="str">
        <f>_xlfn.XLOOKUP(A1539, Bookings!A:A, Bookings!B:B, "NONE")</f>
        <v>Andhra Pradesh</v>
      </c>
      <c r="C1539" s="14">
        <v>45352</v>
      </c>
      <c r="D1539" t="str">
        <v>2f9c6d63</v>
      </c>
      <c r="E1539">
        <v>1</v>
      </c>
      <c r="F1539">
        <v>90</v>
      </c>
    </row>
    <row r="1540" spans="1:6" x14ac:dyDescent="0.3">
      <c r="A1540">
        <v>10144</v>
      </c>
      <c r="B1540" t="str">
        <f>_xlfn.XLOOKUP(A1540, Bookings!A:A, Bookings!B:B, "NONE")</f>
        <v>Andhra Pradesh</v>
      </c>
      <c r="C1540" s="14">
        <v>44927</v>
      </c>
      <c r="D1540" t="str">
        <v>5988d89d</v>
      </c>
      <c r="E1540">
        <v>0</v>
      </c>
      <c r="F1540">
        <v>25</v>
      </c>
    </row>
    <row r="1541" spans="1:6" x14ac:dyDescent="0.3">
      <c r="A1541">
        <v>10144</v>
      </c>
      <c r="B1541" t="str">
        <f>_xlfn.XLOOKUP(A1541, Bookings!A:A, Bookings!B:B, "NONE")</f>
        <v>Andhra Pradesh</v>
      </c>
      <c r="C1541" s="14">
        <v>45352</v>
      </c>
      <c r="D1541" t="str">
        <v>fe8686d0</v>
      </c>
      <c r="E1541">
        <v>5</v>
      </c>
      <c r="F1541">
        <v>22</v>
      </c>
    </row>
    <row r="1542" spans="1:6" x14ac:dyDescent="0.3">
      <c r="A1542">
        <v>10144</v>
      </c>
      <c r="B1542" t="str">
        <f>_xlfn.XLOOKUP(A1542, Bookings!A:A, Bookings!B:B, "NONE")</f>
        <v>Andhra Pradesh</v>
      </c>
      <c r="C1542" s="14">
        <v>44805</v>
      </c>
      <c r="D1542" t="str">
        <v>7e543bc4</v>
      </c>
      <c r="E1542">
        <v>0</v>
      </c>
      <c r="F1542">
        <v>19</v>
      </c>
    </row>
    <row r="1543" spans="1:6" x14ac:dyDescent="0.3">
      <c r="A1543">
        <v>10145</v>
      </c>
      <c r="B1543" t="str">
        <f>_xlfn.XLOOKUP(A1543, Bookings!A:A, Bookings!B:B, "NONE")</f>
        <v>Tamil Nadu</v>
      </c>
      <c r="C1543" s="14">
        <v>45627</v>
      </c>
      <c r="D1543" t="str">
        <v>10101146</v>
      </c>
      <c r="E1543">
        <v>0</v>
      </c>
      <c r="F1543">
        <v>53</v>
      </c>
    </row>
    <row r="1544" spans="1:6" x14ac:dyDescent="0.3">
      <c r="A1544">
        <v>10145</v>
      </c>
      <c r="B1544" t="str">
        <f>_xlfn.XLOOKUP(A1544, Bookings!A:A, Bookings!B:B, "NONE")</f>
        <v>Tamil Nadu</v>
      </c>
      <c r="C1544" s="14">
        <v>44743</v>
      </c>
      <c r="D1544" t="str">
        <v>420e1019</v>
      </c>
      <c r="E1544">
        <v>1</v>
      </c>
      <c r="F1544">
        <v>62</v>
      </c>
    </row>
    <row r="1545" spans="1:6" x14ac:dyDescent="0.3">
      <c r="A1545">
        <v>10145</v>
      </c>
      <c r="B1545" t="str">
        <f>_xlfn.XLOOKUP(A1545, Bookings!A:A, Bookings!B:B, "NONE")</f>
        <v>Tamil Nadu</v>
      </c>
      <c r="C1545" s="14">
        <v>45413</v>
      </c>
      <c r="D1545" t="str">
        <v>618d5c47</v>
      </c>
      <c r="E1545">
        <v>3</v>
      </c>
      <c r="F1545">
        <v>33</v>
      </c>
    </row>
    <row r="1546" spans="1:6" x14ac:dyDescent="0.3">
      <c r="A1546">
        <v>10145</v>
      </c>
      <c r="B1546" t="str">
        <f>_xlfn.XLOOKUP(A1546, Bookings!A:A, Bookings!B:B, "NONE")</f>
        <v>Tamil Nadu</v>
      </c>
      <c r="C1546" s="14">
        <v>45536</v>
      </c>
      <c r="D1546" t="str">
        <v>5b93d799</v>
      </c>
      <c r="E1546">
        <v>0</v>
      </c>
      <c r="F1546">
        <v>96</v>
      </c>
    </row>
    <row r="1547" spans="1:6" x14ac:dyDescent="0.3">
      <c r="A1547">
        <v>10145</v>
      </c>
      <c r="B1547" t="str">
        <f>_xlfn.XLOOKUP(A1547, Bookings!A:A, Bookings!B:B, "NONE")</f>
        <v>Tamil Nadu</v>
      </c>
      <c r="C1547" s="14">
        <v>45444</v>
      </c>
      <c r="D1547" t="str">
        <v>f83fb848</v>
      </c>
      <c r="E1547">
        <v>3</v>
      </c>
      <c r="F1547">
        <v>75</v>
      </c>
    </row>
    <row r="1548" spans="1:6" x14ac:dyDescent="0.3">
      <c r="A1548">
        <v>10145</v>
      </c>
      <c r="B1548" t="str">
        <f>_xlfn.XLOOKUP(A1548, Bookings!A:A, Bookings!B:B, "NONE")</f>
        <v>Tamil Nadu</v>
      </c>
      <c r="C1548" s="14">
        <v>45078</v>
      </c>
      <c r="D1548" t="str">
        <v>2560b2d1</v>
      </c>
      <c r="E1548">
        <v>1</v>
      </c>
      <c r="F1548">
        <v>53</v>
      </c>
    </row>
    <row r="1549" spans="1:6" x14ac:dyDescent="0.3">
      <c r="A1549">
        <v>10145</v>
      </c>
      <c r="B1549" t="str">
        <f>_xlfn.XLOOKUP(A1549, Bookings!A:A, Bookings!B:B, "NONE")</f>
        <v>Tamil Nadu</v>
      </c>
      <c r="C1549" s="14">
        <v>44652</v>
      </c>
      <c r="D1549" t="str">
        <v>4130ea10</v>
      </c>
      <c r="E1549">
        <v>4</v>
      </c>
      <c r="F1549">
        <v>75</v>
      </c>
    </row>
    <row r="1550" spans="1:6" x14ac:dyDescent="0.3">
      <c r="A1550">
        <v>10146</v>
      </c>
      <c r="B1550" t="str">
        <f>_xlfn.XLOOKUP(A1550, Bookings!A:A, Bookings!B:B, "NONE")</f>
        <v>Andhra Pradesh</v>
      </c>
      <c r="C1550" s="14">
        <v>45383</v>
      </c>
      <c r="D1550" t="str">
        <v>fa1a76a3</v>
      </c>
      <c r="E1550">
        <v>2</v>
      </c>
      <c r="F1550">
        <v>54</v>
      </c>
    </row>
    <row r="1551" spans="1:6" x14ac:dyDescent="0.3">
      <c r="A1551">
        <v>10146</v>
      </c>
      <c r="B1551" t="str">
        <f>_xlfn.XLOOKUP(A1551, Bookings!A:A, Bookings!B:B, "NONE")</f>
        <v>Andhra Pradesh</v>
      </c>
      <c r="C1551" s="14">
        <v>45108</v>
      </c>
      <c r="D1551" t="str">
        <v>6148f50b</v>
      </c>
      <c r="E1551">
        <v>1</v>
      </c>
      <c r="F1551">
        <v>72</v>
      </c>
    </row>
    <row r="1552" spans="1:6" x14ac:dyDescent="0.3">
      <c r="A1552">
        <v>10146</v>
      </c>
      <c r="B1552" t="str">
        <f>_xlfn.XLOOKUP(A1552, Bookings!A:A, Bookings!B:B, "NONE")</f>
        <v>Andhra Pradesh</v>
      </c>
      <c r="C1552" s="14">
        <v>45413</v>
      </c>
      <c r="D1552" t="str">
        <v>618d5c47</v>
      </c>
      <c r="E1552">
        <v>1</v>
      </c>
      <c r="F1552">
        <v>87</v>
      </c>
    </row>
    <row r="1553" spans="1:6" x14ac:dyDescent="0.3">
      <c r="A1553">
        <v>10146</v>
      </c>
      <c r="B1553" t="str">
        <f>_xlfn.XLOOKUP(A1553, Bookings!A:A, Bookings!B:B, "NONE")</f>
        <v>Andhra Pradesh</v>
      </c>
      <c r="C1553" s="14">
        <v>44743</v>
      </c>
      <c r="D1553" t="str">
        <v>9c8c4c67</v>
      </c>
      <c r="E1553">
        <v>1</v>
      </c>
      <c r="F1553">
        <v>36</v>
      </c>
    </row>
    <row r="1554" spans="1:6" x14ac:dyDescent="0.3">
      <c r="A1554">
        <v>10146</v>
      </c>
      <c r="B1554" t="str">
        <f>_xlfn.XLOOKUP(A1554, Bookings!A:A, Bookings!B:B, "NONE")</f>
        <v>Andhra Pradesh</v>
      </c>
      <c r="C1554" s="14">
        <v>45627</v>
      </c>
      <c r="D1554" t="str">
        <v>92becfc7</v>
      </c>
      <c r="E1554">
        <v>0</v>
      </c>
      <c r="F1554">
        <v>79</v>
      </c>
    </row>
    <row r="1555" spans="1:6" x14ac:dyDescent="0.3">
      <c r="A1555">
        <v>10146</v>
      </c>
      <c r="B1555" t="str">
        <f>_xlfn.XLOOKUP(A1555, Bookings!A:A, Bookings!B:B, "NONE")</f>
        <v>Andhra Pradesh</v>
      </c>
      <c r="C1555" s="14">
        <v>45597</v>
      </c>
      <c r="D1555" t="str">
        <v>34ac25b9</v>
      </c>
      <c r="E1555">
        <v>1</v>
      </c>
      <c r="F1555">
        <v>57</v>
      </c>
    </row>
    <row r="1556" spans="1:6" x14ac:dyDescent="0.3">
      <c r="A1556">
        <v>10146</v>
      </c>
      <c r="B1556" t="str">
        <f>_xlfn.XLOOKUP(A1556, Bookings!A:A, Bookings!B:B, "NONE")</f>
        <v>Andhra Pradesh</v>
      </c>
      <c r="C1556" s="14">
        <v>44958</v>
      </c>
      <c r="D1556" t="str">
        <v>ae026103</v>
      </c>
      <c r="E1556">
        <v>3</v>
      </c>
      <c r="F1556">
        <v>76</v>
      </c>
    </row>
    <row r="1557" spans="1:6" x14ac:dyDescent="0.3">
      <c r="A1557">
        <v>10146</v>
      </c>
      <c r="B1557" t="str">
        <f>_xlfn.XLOOKUP(A1557, Bookings!A:A, Bookings!B:B, "NONE")</f>
        <v>Andhra Pradesh</v>
      </c>
      <c r="C1557" s="14">
        <v>44805</v>
      </c>
      <c r="D1557" t="str">
        <v>e24dee1d</v>
      </c>
      <c r="E1557">
        <v>0</v>
      </c>
      <c r="F1557">
        <v>66</v>
      </c>
    </row>
    <row r="1558" spans="1:6" x14ac:dyDescent="0.3">
      <c r="A1558">
        <v>10146</v>
      </c>
      <c r="B1558" t="str">
        <f>_xlfn.XLOOKUP(A1558, Bookings!A:A, Bookings!B:B, "NONE")</f>
        <v>Andhra Pradesh</v>
      </c>
      <c r="C1558" s="14">
        <v>45383</v>
      </c>
      <c r="D1558" t="str">
        <v>5833d4f3</v>
      </c>
      <c r="E1558">
        <v>0</v>
      </c>
      <c r="F1558">
        <v>45</v>
      </c>
    </row>
    <row r="1559" spans="1:6" x14ac:dyDescent="0.3">
      <c r="A1559">
        <v>10146</v>
      </c>
      <c r="B1559" t="str">
        <f>_xlfn.XLOOKUP(A1559, Bookings!A:A, Bookings!B:B, "NONE")</f>
        <v>Andhra Pradesh</v>
      </c>
      <c r="C1559" s="14">
        <v>44774</v>
      </c>
      <c r="D1559" t="str">
        <v>8ce0be18</v>
      </c>
      <c r="E1559">
        <v>0</v>
      </c>
      <c r="F1559">
        <v>51</v>
      </c>
    </row>
    <row r="1560" spans="1:6" x14ac:dyDescent="0.3">
      <c r="A1560">
        <v>10146</v>
      </c>
      <c r="B1560" t="str">
        <f>_xlfn.XLOOKUP(A1560, Bookings!A:A, Bookings!B:B, "NONE")</f>
        <v>Andhra Pradesh</v>
      </c>
      <c r="C1560" s="14">
        <v>44866</v>
      </c>
      <c r="D1560" t="str">
        <v>6fc6d737</v>
      </c>
      <c r="E1560">
        <v>2</v>
      </c>
      <c r="F1560">
        <v>90</v>
      </c>
    </row>
    <row r="1561" spans="1:6" x14ac:dyDescent="0.3">
      <c r="A1561">
        <v>10147</v>
      </c>
      <c r="B1561" t="str">
        <f>_xlfn.XLOOKUP(A1561, Bookings!A:A, Bookings!B:B, "NONE")</f>
        <v>Andhra Pradesh</v>
      </c>
      <c r="C1561" s="14">
        <v>44621</v>
      </c>
      <c r="D1561" t="str">
        <v>cc777b0c</v>
      </c>
      <c r="E1561">
        <v>0</v>
      </c>
      <c r="F1561">
        <v>38</v>
      </c>
    </row>
    <row r="1562" spans="1:6" x14ac:dyDescent="0.3">
      <c r="A1562">
        <v>10147</v>
      </c>
      <c r="B1562" t="str">
        <f>_xlfn.XLOOKUP(A1562, Bookings!A:A, Bookings!B:B, "NONE")</f>
        <v>Andhra Pradesh</v>
      </c>
      <c r="C1562" s="14">
        <v>44927</v>
      </c>
      <c r="D1562" t="str">
        <v>19351768</v>
      </c>
      <c r="E1562">
        <v>1</v>
      </c>
      <c r="F1562">
        <v>33</v>
      </c>
    </row>
    <row r="1563" spans="1:6" x14ac:dyDescent="0.3">
      <c r="A1563">
        <v>10147</v>
      </c>
      <c r="B1563" t="str">
        <f>_xlfn.XLOOKUP(A1563, Bookings!A:A, Bookings!B:B, "NONE")</f>
        <v>Andhra Pradesh</v>
      </c>
      <c r="C1563" s="14">
        <v>45505</v>
      </c>
      <c r="D1563" t="str">
        <v>35e41ff6</v>
      </c>
      <c r="E1563">
        <v>0</v>
      </c>
      <c r="F1563">
        <v>76</v>
      </c>
    </row>
    <row r="1564" spans="1:6" x14ac:dyDescent="0.3">
      <c r="A1564">
        <v>10147</v>
      </c>
      <c r="B1564" t="str">
        <f>_xlfn.XLOOKUP(A1564, Bookings!A:A, Bookings!B:B, "NONE")</f>
        <v>Andhra Pradesh</v>
      </c>
      <c r="C1564" s="14">
        <v>44958</v>
      </c>
      <c r="D1564" t="str">
        <v>6d98c117</v>
      </c>
      <c r="E1564">
        <v>0</v>
      </c>
      <c r="F1564">
        <v>81</v>
      </c>
    </row>
    <row r="1565" spans="1:6" x14ac:dyDescent="0.3">
      <c r="A1565">
        <v>10147</v>
      </c>
      <c r="B1565" t="str">
        <f>_xlfn.XLOOKUP(A1565, Bookings!A:A, Bookings!B:B, "NONE")</f>
        <v>Andhra Pradesh</v>
      </c>
      <c r="C1565" s="14">
        <v>44958</v>
      </c>
      <c r="D1565" t="str">
        <v>b9f74c1c</v>
      </c>
      <c r="E1565">
        <v>1</v>
      </c>
      <c r="F1565">
        <v>88</v>
      </c>
    </row>
    <row r="1566" spans="1:6" x14ac:dyDescent="0.3">
      <c r="A1566">
        <v>10147</v>
      </c>
      <c r="B1566" t="str">
        <f>_xlfn.XLOOKUP(A1566, Bookings!A:A, Bookings!B:B, "NONE")</f>
        <v>Andhra Pradesh</v>
      </c>
      <c r="C1566" s="14">
        <v>45292</v>
      </c>
      <c r="D1566" t="str">
        <v>9c8c4c67</v>
      </c>
      <c r="E1566">
        <v>3</v>
      </c>
      <c r="F1566">
        <v>48</v>
      </c>
    </row>
    <row r="1567" spans="1:6" x14ac:dyDescent="0.3">
      <c r="A1567">
        <v>10147</v>
      </c>
      <c r="B1567" t="str">
        <f>_xlfn.XLOOKUP(A1567, Bookings!A:A, Bookings!B:B, "NONE")</f>
        <v>Andhra Pradesh</v>
      </c>
      <c r="C1567" s="14">
        <v>44986</v>
      </c>
      <c r="D1567" t="str">
        <v>7495495f</v>
      </c>
      <c r="E1567">
        <v>3</v>
      </c>
      <c r="F1567">
        <v>86</v>
      </c>
    </row>
    <row r="1568" spans="1:6" x14ac:dyDescent="0.3">
      <c r="A1568">
        <v>10147</v>
      </c>
      <c r="B1568" t="str">
        <f>_xlfn.XLOOKUP(A1568, Bookings!A:A, Bookings!B:B, "NONE")</f>
        <v>Andhra Pradesh</v>
      </c>
      <c r="C1568" s="14">
        <v>45231</v>
      </c>
      <c r="D1568" t="str">
        <v>d71466ea</v>
      </c>
      <c r="E1568">
        <v>2</v>
      </c>
      <c r="F1568">
        <v>38</v>
      </c>
    </row>
    <row r="1569" spans="1:6" x14ac:dyDescent="0.3">
      <c r="A1569">
        <v>10147</v>
      </c>
      <c r="B1569" t="str">
        <f>_xlfn.XLOOKUP(A1569, Bookings!A:A, Bookings!B:B, "NONE")</f>
        <v>Andhra Pradesh</v>
      </c>
      <c r="C1569" s="14">
        <v>44774</v>
      </c>
      <c r="D1569" t="str">
        <v>67b09f1b</v>
      </c>
      <c r="E1569">
        <v>3</v>
      </c>
      <c r="F1569">
        <v>41</v>
      </c>
    </row>
    <row r="1570" spans="1:6" x14ac:dyDescent="0.3">
      <c r="A1570">
        <v>10147</v>
      </c>
      <c r="B1570" t="str">
        <f>_xlfn.XLOOKUP(A1570, Bookings!A:A, Bookings!B:B, "NONE")</f>
        <v>Andhra Pradesh</v>
      </c>
      <c r="C1570" s="14">
        <v>45383</v>
      </c>
      <c r="D1570" t="str">
        <v>74c9ff93</v>
      </c>
      <c r="E1570">
        <v>1</v>
      </c>
      <c r="F1570">
        <v>94</v>
      </c>
    </row>
    <row r="1571" spans="1:6" x14ac:dyDescent="0.3">
      <c r="A1571">
        <v>10147</v>
      </c>
      <c r="B1571" t="str">
        <f>_xlfn.XLOOKUP(A1571, Bookings!A:A, Bookings!B:B, "NONE")</f>
        <v>Andhra Pradesh</v>
      </c>
      <c r="C1571" s="14">
        <v>44774</v>
      </c>
      <c r="D1571" t="str">
        <v>2888a95e</v>
      </c>
      <c r="E1571">
        <v>1</v>
      </c>
      <c r="F1571">
        <v>72</v>
      </c>
    </row>
    <row r="1572" spans="1:6" x14ac:dyDescent="0.3">
      <c r="A1572">
        <v>10147</v>
      </c>
      <c r="B1572" t="str">
        <f>_xlfn.XLOOKUP(A1572, Bookings!A:A, Bookings!B:B, "NONE")</f>
        <v>Andhra Pradesh</v>
      </c>
      <c r="C1572" s="14">
        <v>45352</v>
      </c>
      <c r="D1572" t="str">
        <v>0cbc4720</v>
      </c>
      <c r="E1572">
        <v>1</v>
      </c>
      <c r="F1572">
        <v>74</v>
      </c>
    </row>
    <row r="1573" spans="1:6" x14ac:dyDescent="0.3">
      <c r="A1573">
        <v>10147</v>
      </c>
      <c r="B1573" t="str">
        <f>_xlfn.XLOOKUP(A1573, Bookings!A:A, Bookings!B:B, "NONE")</f>
        <v>Andhra Pradesh</v>
      </c>
      <c r="C1573" s="14">
        <v>44958</v>
      </c>
      <c r="D1573" t="str">
        <v>2f9c6d63</v>
      </c>
      <c r="E1573">
        <v>1</v>
      </c>
      <c r="F1573">
        <v>96</v>
      </c>
    </row>
    <row r="1574" spans="1:6" x14ac:dyDescent="0.3">
      <c r="A1574">
        <v>10148</v>
      </c>
      <c r="B1574" t="str">
        <f>_xlfn.XLOOKUP(A1574, Bookings!A:A, Bookings!B:B, "NONE")</f>
        <v>Karnataka</v>
      </c>
      <c r="C1574" s="14">
        <v>44986</v>
      </c>
      <c r="D1574" t="str">
        <v>c324f9b4</v>
      </c>
      <c r="E1574">
        <v>1</v>
      </c>
      <c r="F1574">
        <v>62</v>
      </c>
    </row>
    <row r="1575" spans="1:6" x14ac:dyDescent="0.3">
      <c r="A1575">
        <v>10148</v>
      </c>
      <c r="B1575" t="str">
        <f>_xlfn.XLOOKUP(A1575, Bookings!A:A, Bookings!B:B, "NONE")</f>
        <v>Karnataka</v>
      </c>
      <c r="C1575" s="14">
        <v>44986</v>
      </c>
      <c r="D1575" t="str">
        <v>7bc7f2c7</v>
      </c>
      <c r="E1575">
        <v>1</v>
      </c>
      <c r="F1575">
        <v>88</v>
      </c>
    </row>
    <row r="1576" spans="1:6" x14ac:dyDescent="0.3">
      <c r="A1576">
        <v>10148</v>
      </c>
      <c r="B1576" t="str">
        <f>_xlfn.XLOOKUP(A1576, Bookings!A:A, Bookings!B:B, "NONE")</f>
        <v>Karnataka</v>
      </c>
      <c r="C1576" s="14">
        <v>45200</v>
      </c>
      <c r="D1576" t="str">
        <v>7fd28e87</v>
      </c>
      <c r="E1576">
        <v>4</v>
      </c>
      <c r="F1576">
        <v>12</v>
      </c>
    </row>
    <row r="1577" spans="1:6" x14ac:dyDescent="0.3">
      <c r="A1577">
        <v>10148</v>
      </c>
      <c r="B1577" t="str">
        <f>_xlfn.XLOOKUP(A1577, Bookings!A:A, Bookings!B:B, "NONE")</f>
        <v>Karnataka</v>
      </c>
      <c r="C1577" s="14">
        <v>45292</v>
      </c>
      <c r="D1577" t="str">
        <v>5b93d799</v>
      </c>
      <c r="E1577">
        <v>2</v>
      </c>
      <c r="F1577">
        <v>18</v>
      </c>
    </row>
    <row r="1578" spans="1:6" x14ac:dyDescent="0.3">
      <c r="A1578">
        <v>10148</v>
      </c>
      <c r="B1578" t="str">
        <f>_xlfn.XLOOKUP(A1578, Bookings!A:A, Bookings!B:B, "NONE")</f>
        <v>Karnataka</v>
      </c>
      <c r="C1578" s="14">
        <v>44652</v>
      </c>
      <c r="D1578" t="str">
        <v>4130ea10</v>
      </c>
      <c r="E1578">
        <v>1</v>
      </c>
      <c r="F1578">
        <v>30</v>
      </c>
    </row>
    <row r="1579" spans="1:6" x14ac:dyDescent="0.3">
      <c r="A1579">
        <v>10148</v>
      </c>
      <c r="B1579" t="str">
        <f>_xlfn.XLOOKUP(A1579, Bookings!A:A, Bookings!B:B, "NONE")</f>
        <v>Karnataka</v>
      </c>
      <c r="C1579" s="14">
        <v>45597</v>
      </c>
      <c r="D1579" t="str">
        <v>af4e0c6c</v>
      </c>
      <c r="E1579">
        <v>1</v>
      </c>
      <c r="F1579">
        <v>57</v>
      </c>
    </row>
    <row r="1580" spans="1:6" x14ac:dyDescent="0.3">
      <c r="A1580">
        <v>10148</v>
      </c>
      <c r="B1580" t="str">
        <f>_xlfn.XLOOKUP(A1580, Bookings!A:A, Bookings!B:B, "NONE")</f>
        <v>Karnataka</v>
      </c>
      <c r="C1580" s="14">
        <v>45200</v>
      </c>
      <c r="D1580" t="str">
        <v>fc3255a1</v>
      </c>
      <c r="E1580">
        <v>2</v>
      </c>
      <c r="F1580">
        <v>41</v>
      </c>
    </row>
    <row r="1581" spans="1:6" x14ac:dyDescent="0.3">
      <c r="A1581">
        <v>10148</v>
      </c>
      <c r="B1581" t="str">
        <f>_xlfn.XLOOKUP(A1581, Bookings!A:A, Bookings!B:B, "NONE")</f>
        <v>Karnataka</v>
      </c>
      <c r="C1581" s="14">
        <v>44562</v>
      </c>
      <c r="D1581" t="str">
        <v>7fc77e90</v>
      </c>
      <c r="E1581">
        <v>0</v>
      </c>
      <c r="F1581">
        <v>72</v>
      </c>
    </row>
    <row r="1582" spans="1:6" x14ac:dyDescent="0.3">
      <c r="A1582">
        <v>10148</v>
      </c>
      <c r="B1582" t="str">
        <f>_xlfn.XLOOKUP(A1582, Bookings!A:A, Bookings!B:B, "NONE")</f>
        <v>Karnataka</v>
      </c>
      <c r="C1582" s="14">
        <v>44621</v>
      </c>
      <c r="D1582" t="str">
        <v>9452bf77</v>
      </c>
      <c r="E1582">
        <v>2</v>
      </c>
      <c r="F1582">
        <v>39</v>
      </c>
    </row>
    <row r="1583" spans="1:6" x14ac:dyDescent="0.3">
      <c r="A1583">
        <v>10148</v>
      </c>
      <c r="B1583" t="str">
        <f>_xlfn.XLOOKUP(A1583, Bookings!A:A, Bookings!B:B, "NONE")</f>
        <v>Karnataka</v>
      </c>
      <c r="C1583" s="14">
        <v>45017</v>
      </c>
      <c r="D1583" t="str">
        <v>8ce0be18</v>
      </c>
      <c r="E1583">
        <v>0</v>
      </c>
      <c r="F1583">
        <v>93</v>
      </c>
    </row>
    <row r="1584" spans="1:6" x14ac:dyDescent="0.3">
      <c r="A1584">
        <v>10149</v>
      </c>
      <c r="B1584" t="str">
        <f>_xlfn.XLOOKUP(A1584, Bookings!A:A, Bookings!B:B, "NONE")</f>
        <v>Kerala</v>
      </c>
      <c r="C1584" s="14">
        <v>44593</v>
      </c>
      <c r="D1584" t="str">
        <v>2560b2d1</v>
      </c>
      <c r="E1584">
        <v>4</v>
      </c>
      <c r="F1584">
        <v>22</v>
      </c>
    </row>
    <row r="1585" spans="1:6" x14ac:dyDescent="0.3">
      <c r="A1585">
        <v>10149</v>
      </c>
      <c r="B1585" t="str">
        <f>_xlfn.XLOOKUP(A1585, Bookings!A:A, Bookings!B:B, "NONE")</f>
        <v>Kerala</v>
      </c>
      <c r="C1585" s="14">
        <v>45323</v>
      </c>
      <c r="D1585" t="str">
        <v>5833d4f3</v>
      </c>
      <c r="E1585">
        <v>2</v>
      </c>
      <c r="F1585">
        <v>64</v>
      </c>
    </row>
    <row r="1586" spans="1:6" x14ac:dyDescent="0.3">
      <c r="A1586">
        <v>10149</v>
      </c>
      <c r="B1586" t="str">
        <f>_xlfn.XLOOKUP(A1586, Bookings!A:A, Bookings!B:B, "NONE")</f>
        <v>Kerala</v>
      </c>
      <c r="C1586" s="14">
        <v>45536</v>
      </c>
      <c r="D1586" t="str">
        <v>7fc77e90</v>
      </c>
      <c r="E1586">
        <v>2</v>
      </c>
      <c r="F1586">
        <v>35</v>
      </c>
    </row>
    <row r="1587" spans="1:6" x14ac:dyDescent="0.3">
      <c r="A1587">
        <v>10149</v>
      </c>
      <c r="B1587" t="str">
        <f>_xlfn.XLOOKUP(A1587, Bookings!A:A, Bookings!B:B, "NONE")</f>
        <v>Kerala</v>
      </c>
      <c r="C1587" s="14">
        <v>44743</v>
      </c>
      <c r="D1587" t="str">
        <v>7fb18db3</v>
      </c>
      <c r="E1587">
        <v>3</v>
      </c>
      <c r="F1587">
        <v>47</v>
      </c>
    </row>
    <row r="1588" spans="1:6" x14ac:dyDescent="0.3">
      <c r="A1588">
        <v>10149</v>
      </c>
      <c r="B1588" t="str">
        <f>_xlfn.XLOOKUP(A1588, Bookings!A:A, Bookings!B:B, "NONE")</f>
        <v>Kerala</v>
      </c>
      <c r="C1588" s="14">
        <v>45383</v>
      </c>
      <c r="D1588" t="str">
        <v>35e41ff6</v>
      </c>
      <c r="E1588">
        <v>1</v>
      </c>
      <c r="F1588">
        <v>71</v>
      </c>
    </row>
    <row r="1589" spans="1:6" x14ac:dyDescent="0.3">
      <c r="A1589">
        <v>10149</v>
      </c>
      <c r="B1589" t="str">
        <f>_xlfn.XLOOKUP(A1589, Bookings!A:A, Bookings!B:B, "NONE")</f>
        <v>Kerala</v>
      </c>
      <c r="C1589" s="14">
        <v>45108</v>
      </c>
      <c r="D1589" t="str">
        <v>6d9b457c</v>
      </c>
      <c r="E1589">
        <v>1</v>
      </c>
      <c r="F1589">
        <v>12</v>
      </c>
    </row>
    <row r="1590" spans="1:6" x14ac:dyDescent="0.3">
      <c r="A1590">
        <v>10149</v>
      </c>
      <c r="B1590" t="str">
        <f>_xlfn.XLOOKUP(A1590, Bookings!A:A, Bookings!B:B, "NONE")</f>
        <v>Kerala</v>
      </c>
      <c r="C1590" s="14">
        <v>45505</v>
      </c>
      <c r="D1590" t="str">
        <v>5988d89d</v>
      </c>
      <c r="E1590">
        <v>0</v>
      </c>
      <c r="F1590">
        <v>38</v>
      </c>
    </row>
    <row r="1591" spans="1:6" x14ac:dyDescent="0.3">
      <c r="A1591">
        <v>10149</v>
      </c>
      <c r="B1591" t="str">
        <f>_xlfn.XLOOKUP(A1591, Bookings!A:A, Bookings!B:B, "NONE")</f>
        <v>Kerala</v>
      </c>
      <c r="C1591" s="14">
        <v>44593</v>
      </c>
      <c r="D1591" t="str">
        <v>6d98c117</v>
      </c>
      <c r="E1591">
        <v>1</v>
      </c>
      <c r="F1591">
        <v>71</v>
      </c>
    </row>
    <row r="1592" spans="1:6" x14ac:dyDescent="0.3">
      <c r="A1592">
        <v>10149</v>
      </c>
      <c r="B1592" t="str">
        <f>_xlfn.XLOOKUP(A1592, Bookings!A:A, Bookings!B:B, "NONE")</f>
        <v>Kerala</v>
      </c>
      <c r="C1592" s="14">
        <v>44743</v>
      </c>
      <c r="D1592" t="str">
        <v>7e543bc4</v>
      </c>
      <c r="E1592">
        <v>1</v>
      </c>
      <c r="F1592">
        <v>22</v>
      </c>
    </row>
    <row r="1593" spans="1:6" x14ac:dyDescent="0.3">
      <c r="A1593">
        <v>10149</v>
      </c>
      <c r="B1593" t="str">
        <f>_xlfn.XLOOKUP(A1593, Bookings!A:A, Bookings!B:B, "NONE")</f>
        <v>Kerala</v>
      </c>
      <c r="C1593" s="14">
        <v>45627</v>
      </c>
      <c r="D1593" t="str">
        <v>8ce0be18</v>
      </c>
      <c r="E1593">
        <v>1</v>
      </c>
      <c r="F1593">
        <v>20</v>
      </c>
    </row>
    <row r="1594" spans="1:6" x14ac:dyDescent="0.3">
      <c r="A1594">
        <v>10149</v>
      </c>
      <c r="B1594" t="str">
        <f>_xlfn.XLOOKUP(A1594, Bookings!A:A, Bookings!B:B, "NONE")</f>
        <v>Kerala</v>
      </c>
      <c r="C1594" s="14">
        <v>44835</v>
      </c>
      <c r="D1594" t="str">
        <v>c1fb785c</v>
      </c>
      <c r="E1594">
        <v>3</v>
      </c>
      <c r="F1594">
        <v>17</v>
      </c>
    </row>
    <row r="1595" spans="1:6" x14ac:dyDescent="0.3">
      <c r="A1595">
        <v>10150</v>
      </c>
      <c r="B1595" t="str">
        <f>_xlfn.XLOOKUP(A1595, Bookings!A:A, Bookings!B:B, "NONE")</f>
        <v>Tamil Nadu</v>
      </c>
      <c r="C1595" s="14">
        <v>45078</v>
      </c>
      <c r="D1595" t="str">
        <v>591bdfe5</v>
      </c>
      <c r="E1595">
        <v>3</v>
      </c>
      <c r="F1595">
        <v>50</v>
      </c>
    </row>
    <row r="1596" spans="1:6" x14ac:dyDescent="0.3">
      <c r="A1596">
        <v>10150</v>
      </c>
      <c r="B1596" t="str">
        <f>_xlfn.XLOOKUP(A1596, Bookings!A:A, Bookings!B:B, "NONE")</f>
        <v>Tamil Nadu</v>
      </c>
      <c r="C1596" s="14">
        <v>45017</v>
      </c>
      <c r="D1596" t="str">
        <v>c324f9b4</v>
      </c>
      <c r="E1596">
        <v>3</v>
      </c>
      <c r="F1596">
        <v>23</v>
      </c>
    </row>
    <row r="1597" spans="1:6" x14ac:dyDescent="0.3">
      <c r="A1597">
        <v>10150</v>
      </c>
      <c r="B1597" t="str">
        <f>_xlfn.XLOOKUP(A1597, Bookings!A:A, Bookings!B:B, "NONE")</f>
        <v>Tamil Nadu</v>
      </c>
      <c r="C1597" s="14">
        <v>45383</v>
      </c>
      <c r="D1597" t="str">
        <v>c5c4fdf9</v>
      </c>
      <c r="E1597">
        <v>1</v>
      </c>
      <c r="F1597">
        <v>30</v>
      </c>
    </row>
    <row r="1598" spans="1:6" x14ac:dyDescent="0.3">
      <c r="A1598">
        <v>10150</v>
      </c>
      <c r="B1598" t="str">
        <f>_xlfn.XLOOKUP(A1598, Bookings!A:A, Bookings!B:B, "NONE")</f>
        <v>Tamil Nadu</v>
      </c>
      <c r="C1598" s="14">
        <v>45566</v>
      </c>
      <c r="D1598" t="str">
        <v>5833d4f3</v>
      </c>
      <c r="E1598">
        <v>0</v>
      </c>
      <c r="F1598">
        <v>24</v>
      </c>
    </row>
    <row r="1599" spans="1:6" x14ac:dyDescent="0.3">
      <c r="A1599">
        <v>10150</v>
      </c>
      <c r="B1599" t="str">
        <f>_xlfn.XLOOKUP(A1599, Bookings!A:A, Bookings!B:B, "NONE")</f>
        <v>Tamil Nadu</v>
      </c>
      <c r="C1599" s="14">
        <v>44621</v>
      </c>
      <c r="D1599" t="str">
        <v>fd1ad95a</v>
      </c>
      <c r="E1599">
        <v>1</v>
      </c>
      <c r="F1599">
        <v>27</v>
      </c>
    </row>
    <row r="1600" spans="1:6" x14ac:dyDescent="0.3">
      <c r="A1600">
        <v>10150</v>
      </c>
      <c r="B1600" t="str">
        <f>_xlfn.XLOOKUP(A1600, Bookings!A:A, Bookings!B:B, "NONE")</f>
        <v>Tamil Nadu</v>
      </c>
      <c r="C1600" s="14">
        <v>45627</v>
      </c>
      <c r="D1600" t="str">
        <v>fe8686d0</v>
      </c>
      <c r="E1600">
        <v>0</v>
      </c>
      <c r="F1600">
        <v>25</v>
      </c>
    </row>
    <row r="1601" spans="1:6" x14ac:dyDescent="0.3">
      <c r="A1601">
        <v>10150</v>
      </c>
      <c r="B1601" t="str">
        <f>_xlfn.XLOOKUP(A1601, Bookings!A:A, Bookings!B:B, "NONE")</f>
        <v>Tamil Nadu</v>
      </c>
      <c r="C1601" s="14">
        <v>45383</v>
      </c>
      <c r="D1601" t="str">
        <v>7495495f</v>
      </c>
      <c r="E1601">
        <v>2</v>
      </c>
      <c r="F1601">
        <v>57</v>
      </c>
    </row>
    <row r="1602" spans="1:6" x14ac:dyDescent="0.3">
      <c r="A1602">
        <v>10150</v>
      </c>
      <c r="B1602" t="str">
        <f>_xlfn.XLOOKUP(A1602, Bookings!A:A, Bookings!B:B, "NONE")</f>
        <v>Tamil Nadu</v>
      </c>
      <c r="C1602" s="14">
        <v>44866</v>
      </c>
      <c r="D1602" t="str">
        <v>6148f50b</v>
      </c>
      <c r="E1602">
        <v>1</v>
      </c>
      <c r="F1602">
        <v>76</v>
      </c>
    </row>
    <row r="1603" spans="1:6" x14ac:dyDescent="0.3">
      <c r="A1603">
        <v>10150</v>
      </c>
      <c r="B1603" t="str">
        <f>_xlfn.XLOOKUP(A1603, Bookings!A:A, Bookings!B:B, "NONE")</f>
        <v>Tamil Nadu</v>
      </c>
      <c r="C1603" s="14">
        <v>45047</v>
      </c>
      <c r="D1603" t="str">
        <v>b9f74c1c</v>
      </c>
      <c r="E1603">
        <v>1</v>
      </c>
      <c r="F1603">
        <v>27</v>
      </c>
    </row>
    <row r="1604" spans="1:6" x14ac:dyDescent="0.3">
      <c r="A1604">
        <v>10150</v>
      </c>
      <c r="B1604" t="str">
        <f>_xlfn.XLOOKUP(A1604, Bookings!A:A, Bookings!B:B, "NONE")</f>
        <v>Tamil Nadu</v>
      </c>
      <c r="C1604" s="14">
        <v>44866</v>
      </c>
      <c r="D1604" t="str">
        <v>872a4423</v>
      </c>
      <c r="E1604">
        <v>0</v>
      </c>
      <c r="F1604">
        <v>63</v>
      </c>
    </row>
    <row r="1605" spans="1:6" x14ac:dyDescent="0.3">
      <c r="A1605">
        <v>10150</v>
      </c>
      <c r="B1605" t="str">
        <f>_xlfn.XLOOKUP(A1605, Bookings!A:A, Bookings!B:B, "NONE")</f>
        <v>Tamil Nadu</v>
      </c>
      <c r="C1605" s="14">
        <v>44896</v>
      </c>
      <c r="D1605" t="str">
        <v>fda707e0</v>
      </c>
      <c r="E1605">
        <v>0</v>
      </c>
      <c r="F1605">
        <v>49</v>
      </c>
    </row>
    <row r="1606" spans="1:6" x14ac:dyDescent="0.3">
      <c r="A1606">
        <v>10150</v>
      </c>
      <c r="B1606" t="str">
        <f>_xlfn.XLOOKUP(A1606, Bookings!A:A, Bookings!B:B, "NONE")</f>
        <v>Tamil Nadu</v>
      </c>
      <c r="C1606" s="14">
        <v>44927</v>
      </c>
      <c r="D1606" t="str">
        <v>c741736d</v>
      </c>
      <c r="E1606">
        <v>1</v>
      </c>
      <c r="F1606">
        <v>22</v>
      </c>
    </row>
    <row r="1607" spans="1:6" x14ac:dyDescent="0.3">
      <c r="A1607">
        <v>10151</v>
      </c>
      <c r="B1607" t="str">
        <f>_xlfn.XLOOKUP(A1607, Bookings!A:A, Bookings!B:B, "NONE")</f>
        <v>Tamil Nadu</v>
      </c>
      <c r="C1607" s="14">
        <v>45231</v>
      </c>
      <c r="D1607" t="str">
        <v>c9f9dfdb</v>
      </c>
      <c r="E1607">
        <v>1</v>
      </c>
      <c r="F1607">
        <v>34</v>
      </c>
    </row>
    <row r="1608" spans="1:6" x14ac:dyDescent="0.3">
      <c r="A1608">
        <v>10151</v>
      </c>
      <c r="B1608" t="str">
        <f>_xlfn.XLOOKUP(A1608, Bookings!A:A, Bookings!B:B, "NONE")</f>
        <v>Tamil Nadu</v>
      </c>
      <c r="C1608" s="14">
        <v>45078</v>
      </c>
      <c r="D1608" t="str">
        <v>0be1e40e</v>
      </c>
      <c r="E1608">
        <v>4</v>
      </c>
      <c r="F1608">
        <v>57</v>
      </c>
    </row>
    <row r="1609" spans="1:6" x14ac:dyDescent="0.3">
      <c r="A1609">
        <v>10151</v>
      </c>
      <c r="B1609" t="str">
        <f>_xlfn.XLOOKUP(A1609, Bookings!A:A, Bookings!B:B, "NONE")</f>
        <v>Tamil Nadu</v>
      </c>
      <c r="C1609" s="14">
        <v>45323</v>
      </c>
      <c r="D1609" t="str">
        <v>fda707e0</v>
      </c>
      <c r="E1609">
        <v>4</v>
      </c>
      <c r="F1609">
        <v>19</v>
      </c>
    </row>
    <row r="1610" spans="1:6" x14ac:dyDescent="0.3">
      <c r="A1610">
        <v>10151</v>
      </c>
      <c r="B1610" t="str">
        <f>_xlfn.XLOOKUP(A1610, Bookings!A:A, Bookings!B:B, "NONE")</f>
        <v>Tamil Nadu</v>
      </c>
      <c r="C1610" s="14">
        <v>44835</v>
      </c>
      <c r="D1610" t="str">
        <v>6cec19a5</v>
      </c>
      <c r="E1610">
        <v>1</v>
      </c>
      <c r="F1610">
        <v>43</v>
      </c>
    </row>
    <row r="1611" spans="1:6" x14ac:dyDescent="0.3">
      <c r="A1611">
        <v>10151</v>
      </c>
      <c r="B1611" t="str">
        <f>_xlfn.XLOOKUP(A1611, Bookings!A:A, Bookings!B:B, "NONE")</f>
        <v>Tamil Nadu</v>
      </c>
      <c r="C1611" s="14">
        <v>44743</v>
      </c>
      <c r="D1611" t="str">
        <v>53dcee70</v>
      </c>
      <c r="E1611">
        <v>4</v>
      </c>
      <c r="F1611">
        <v>52</v>
      </c>
    </row>
    <row r="1612" spans="1:6" x14ac:dyDescent="0.3">
      <c r="A1612">
        <v>10152</v>
      </c>
      <c r="B1612" t="str">
        <f>_xlfn.XLOOKUP(A1612, Bookings!A:A, Bookings!B:B, "NONE")</f>
        <v>Tamil Nadu</v>
      </c>
      <c r="C1612" s="14">
        <v>44835</v>
      </c>
      <c r="D1612" t="str">
        <v>566c44a8</v>
      </c>
      <c r="E1612">
        <v>1</v>
      </c>
      <c r="F1612">
        <v>51</v>
      </c>
    </row>
    <row r="1613" spans="1:6" x14ac:dyDescent="0.3">
      <c r="A1613">
        <v>10152</v>
      </c>
      <c r="B1613" t="str">
        <f>_xlfn.XLOOKUP(A1613, Bookings!A:A, Bookings!B:B, "NONE")</f>
        <v>Tamil Nadu</v>
      </c>
      <c r="C1613" s="14">
        <v>44682</v>
      </c>
      <c r="D1613" t="str">
        <v>e0abb092</v>
      </c>
      <c r="E1613">
        <v>2</v>
      </c>
      <c r="F1613">
        <v>64</v>
      </c>
    </row>
    <row r="1614" spans="1:6" x14ac:dyDescent="0.3">
      <c r="A1614">
        <v>10152</v>
      </c>
      <c r="B1614" t="str">
        <f>_xlfn.XLOOKUP(A1614, Bookings!A:A, Bookings!B:B, "NONE")</f>
        <v>Tamil Nadu</v>
      </c>
      <c r="C1614" s="14">
        <v>45474</v>
      </c>
      <c r="D1614" t="str">
        <v>c5000cc1</v>
      </c>
      <c r="E1614">
        <v>0</v>
      </c>
      <c r="F1614">
        <v>81</v>
      </c>
    </row>
    <row r="1615" spans="1:6" x14ac:dyDescent="0.3">
      <c r="A1615">
        <v>10152</v>
      </c>
      <c r="B1615" t="str">
        <f>_xlfn.XLOOKUP(A1615, Bookings!A:A, Bookings!B:B, "NONE")</f>
        <v>Tamil Nadu</v>
      </c>
      <c r="C1615" s="14">
        <v>45323</v>
      </c>
      <c r="D1615" t="str">
        <v>40e9137d</v>
      </c>
      <c r="E1615">
        <v>3</v>
      </c>
      <c r="F1615">
        <v>49</v>
      </c>
    </row>
    <row r="1616" spans="1:6" x14ac:dyDescent="0.3">
      <c r="A1616">
        <v>10152</v>
      </c>
      <c r="B1616" t="str">
        <f>_xlfn.XLOOKUP(A1616, Bookings!A:A, Bookings!B:B, "NONE")</f>
        <v>Tamil Nadu</v>
      </c>
      <c r="C1616" s="14">
        <v>45566</v>
      </c>
      <c r="D1616" t="str">
        <v>5833d4f3</v>
      </c>
      <c r="E1616">
        <v>0</v>
      </c>
      <c r="F1616">
        <v>31</v>
      </c>
    </row>
    <row r="1617" spans="1:6" x14ac:dyDescent="0.3">
      <c r="A1617">
        <v>10152</v>
      </c>
      <c r="B1617" t="str">
        <f>_xlfn.XLOOKUP(A1617, Bookings!A:A, Bookings!B:B, "NONE")</f>
        <v>Tamil Nadu</v>
      </c>
      <c r="C1617" s="14">
        <v>45078</v>
      </c>
      <c r="D1617" t="str">
        <v>577b4107</v>
      </c>
      <c r="E1617">
        <v>4</v>
      </c>
      <c r="F1617">
        <v>72</v>
      </c>
    </row>
    <row r="1618" spans="1:6" x14ac:dyDescent="0.3">
      <c r="A1618">
        <v>10152</v>
      </c>
      <c r="B1618" t="str">
        <f>_xlfn.XLOOKUP(A1618, Bookings!A:A, Bookings!B:B, "NONE")</f>
        <v>Tamil Nadu</v>
      </c>
      <c r="C1618" s="14">
        <v>45047</v>
      </c>
      <c r="D1618" t="str">
        <v>586db896</v>
      </c>
      <c r="E1618">
        <v>3</v>
      </c>
      <c r="F1618">
        <v>32</v>
      </c>
    </row>
    <row r="1619" spans="1:6" x14ac:dyDescent="0.3">
      <c r="A1619">
        <v>10152</v>
      </c>
      <c r="B1619" t="str">
        <f>_xlfn.XLOOKUP(A1619, Bookings!A:A, Bookings!B:B, "NONE")</f>
        <v>Tamil Nadu</v>
      </c>
      <c r="C1619" s="14">
        <v>44593</v>
      </c>
      <c r="D1619" t="str">
        <v>e2949854</v>
      </c>
      <c r="E1619">
        <v>2</v>
      </c>
      <c r="F1619">
        <v>64</v>
      </c>
    </row>
    <row r="1620" spans="1:6" x14ac:dyDescent="0.3">
      <c r="A1620">
        <v>10152</v>
      </c>
      <c r="B1620" t="str">
        <f>_xlfn.XLOOKUP(A1620, Bookings!A:A, Bookings!B:B, "NONE")</f>
        <v>Tamil Nadu</v>
      </c>
      <c r="C1620" s="14">
        <v>44958</v>
      </c>
      <c r="D1620" t="str">
        <v>6fc6d737</v>
      </c>
      <c r="E1620">
        <v>1</v>
      </c>
      <c r="F1620">
        <v>32</v>
      </c>
    </row>
    <row r="1621" spans="1:6" x14ac:dyDescent="0.3">
      <c r="A1621">
        <v>10152</v>
      </c>
      <c r="B1621" t="str">
        <f>_xlfn.XLOOKUP(A1621, Bookings!A:A, Bookings!B:B, "NONE")</f>
        <v>Tamil Nadu</v>
      </c>
      <c r="C1621" s="14">
        <v>44562</v>
      </c>
      <c r="D1621" t="str">
        <v>607da286</v>
      </c>
      <c r="E1621">
        <v>2</v>
      </c>
      <c r="F1621">
        <v>34</v>
      </c>
    </row>
    <row r="1622" spans="1:6" x14ac:dyDescent="0.3">
      <c r="A1622">
        <v>10152</v>
      </c>
      <c r="B1622" t="str">
        <f>_xlfn.XLOOKUP(A1622, Bookings!A:A, Bookings!B:B, "NONE")</f>
        <v>Tamil Nadu</v>
      </c>
      <c r="C1622" s="14">
        <v>44562</v>
      </c>
      <c r="D1622" t="str">
        <v>c741736d</v>
      </c>
      <c r="E1622">
        <v>0</v>
      </c>
      <c r="F1622">
        <v>42</v>
      </c>
    </row>
    <row r="1623" spans="1:6" x14ac:dyDescent="0.3">
      <c r="A1623">
        <v>10152</v>
      </c>
      <c r="B1623" t="str">
        <f>_xlfn.XLOOKUP(A1623, Bookings!A:A, Bookings!B:B, "NONE")</f>
        <v>Tamil Nadu</v>
      </c>
      <c r="C1623" s="14">
        <v>45536</v>
      </c>
      <c r="D1623" t="str">
        <v>ef45c45f</v>
      </c>
      <c r="E1623">
        <v>2</v>
      </c>
      <c r="F1623">
        <v>92</v>
      </c>
    </row>
    <row r="1624" spans="1:6" x14ac:dyDescent="0.3">
      <c r="A1624">
        <v>10152</v>
      </c>
      <c r="B1624" t="str">
        <f>_xlfn.XLOOKUP(A1624, Bookings!A:A, Bookings!B:B, "NONE")</f>
        <v>Tamil Nadu</v>
      </c>
      <c r="C1624" s="14">
        <v>45078</v>
      </c>
      <c r="D1624" t="str">
        <v>459528e0</v>
      </c>
      <c r="E1624">
        <v>0</v>
      </c>
      <c r="F1624">
        <v>45</v>
      </c>
    </row>
    <row r="1625" spans="1:6" x14ac:dyDescent="0.3">
      <c r="A1625">
        <v>10152</v>
      </c>
      <c r="B1625" t="str">
        <f>_xlfn.XLOOKUP(A1625, Bookings!A:A, Bookings!B:B, "NONE")</f>
        <v>Tamil Nadu</v>
      </c>
      <c r="C1625" s="14">
        <v>44652</v>
      </c>
      <c r="D1625" t="str">
        <v>39c8c16a</v>
      </c>
      <c r="E1625">
        <v>4</v>
      </c>
      <c r="F1625">
        <v>72</v>
      </c>
    </row>
    <row r="1626" spans="1:6" x14ac:dyDescent="0.3">
      <c r="A1626">
        <v>10153</v>
      </c>
      <c r="B1626" t="str">
        <f>_xlfn.XLOOKUP(A1626, Bookings!A:A, Bookings!B:B, "NONE")</f>
        <v>Kerala</v>
      </c>
      <c r="C1626" s="14">
        <v>45261</v>
      </c>
      <c r="D1626" t="str">
        <v>e2949854</v>
      </c>
      <c r="E1626">
        <v>5</v>
      </c>
      <c r="F1626">
        <v>100</v>
      </c>
    </row>
    <row r="1627" spans="1:6" x14ac:dyDescent="0.3">
      <c r="A1627">
        <v>10153</v>
      </c>
      <c r="B1627" t="str">
        <f>_xlfn.XLOOKUP(A1627, Bookings!A:A, Bookings!B:B, "NONE")</f>
        <v>Kerala</v>
      </c>
      <c r="C1627" s="14">
        <v>44896</v>
      </c>
      <c r="D1627" t="str">
        <v>75fa1246</v>
      </c>
      <c r="E1627">
        <v>1</v>
      </c>
      <c r="F1627">
        <v>17</v>
      </c>
    </row>
    <row r="1628" spans="1:6" x14ac:dyDescent="0.3">
      <c r="A1628">
        <v>10153</v>
      </c>
      <c r="B1628" t="str">
        <f>_xlfn.XLOOKUP(A1628, Bookings!A:A, Bookings!B:B, "NONE")</f>
        <v>Kerala</v>
      </c>
      <c r="C1628" s="14">
        <v>45413</v>
      </c>
      <c r="D1628" t="str">
        <v>fe99e0ba</v>
      </c>
      <c r="E1628">
        <v>0</v>
      </c>
      <c r="F1628">
        <v>34</v>
      </c>
    </row>
    <row r="1629" spans="1:6" x14ac:dyDescent="0.3">
      <c r="A1629">
        <v>10153</v>
      </c>
      <c r="B1629" t="str">
        <f>_xlfn.XLOOKUP(A1629, Bookings!A:A, Bookings!B:B, "NONE")</f>
        <v>Kerala</v>
      </c>
      <c r="C1629" s="14">
        <v>44593</v>
      </c>
      <c r="D1629" t="str">
        <v>92becfc7</v>
      </c>
      <c r="E1629">
        <v>1</v>
      </c>
      <c r="F1629">
        <v>76</v>
      </c>
    </row>
    <row r="1630" spans="1:6" x14ac:dyDescent="0.3">
      <c r="A1630">
        <v>10153</v>
      </c>
      <c r="B1630" t="str">
        <f>_xlfn.XLOOKUP(A1630, Bookings!A:A, Bookings!B:B, "NONE")</f>
        <v>Kerala</v>
      </c>
      <c r="C1630" s="14">
        <v>44562</v>
      </c>
      <c r="D1630" t="str">
        <v>9767fb4f</v>
      </c>
      <c r="E1630">
        <v>0</v>
      </c>
      <c r="F1630">
        <v>34</v>
      </c>
    </row>
    <row r="1631" spans="1:6" x14ac:dyDescent="0.3">
      <c r="A1631">
        <v>10153</v>
      </c>
      <c r="B1631" t="str">
        <f>_xlfn.XLOOKUP(A1631, Bookings!A:A, Bookings!B:B, "NONE")</f>
        <v>Kerala</v>
      </c>
      <c r="C1631" s="14">
        <v>45536</v>
      </c>
      <c r="D1631" t="str">
        <v>982b8061</v>
      </c>
      <c r="E1631">
        <v>0</v>
      </c>
      <c r="F1631">
        <v>66</v>
      </c>
    </row>
    <row r="1632" spans="1:6" x14ac:dyDescent="0.3">
      <c r="A1632">
        <v>10153</v>
      </c>
      <c r="B1632" t="str">
        <f>_xlfn.XLOOKUP(A1632, Bookings!A:A, Bookings!B:B, "NONE")</f>
        <v>Kerala</v>
      </c>
      <c r="C1632" s="14">
        <v>44621</v>
      </c>
      <c r="D1632" t="str">
        <v>7495495f</v>
      </c>
      <c r="E1632">
        <v>1</v>
      </c>
      <c r="F1632">
        <v>32</v>
      </c>
    </row>
    <row r="1633" spans="1:6" x14ac:dyDescent="0.3">
      <c r="A1633">
        <v>10154</v>
      </c>
      <c r="B1633" t="str">
        <f>_xlfn.XLOOKUP(A1633, Bookings!A:A, Bookings!B:B, "NONE")</f>
        <v>Kerala</v>
      </c>
      <c r="C1633" s="14">
        <v>44713</v>
      </c>
      <c r="D1633" t="str">
        <v>75fa1246</v>
      </c>
      <c r="E1633">
        <v>0</v>
      </c>
      <c r="F1633">
        <v>11</v>
      </c>
    </row>
    <row r="1634" spans="1:6" x14ac:dyDescent="0.3">
      <c r="A1634">
        <v>10154</v>
      </c>
      <c r="B1634" t="str">
        <f>_xlfn.XLOOKUP(A1634, Bookings!A:A, Bookings!B:B, "NONE")</f>
        <v>Kerala</v>
      </c>
      <c r="C1634" s="14">
        <v>44958</v>
      </c>
      <c r="D1634" t="str">
        <v>c741736d</v>
      </c>
      <c r="E1634">
        <v>0</v>
      </c>
      <c r="F1634">
        <v>49</v>
      </c>
    </row>
    <row r="1635" spans="1:6" x14ac:dyDescent="0.3">
      <c r="A1635">
        <v>10154</v>
      </c>
      <c r="B1635" t="str">
        <f>_xlfn.XLOOKUP(A1635, Bookings!A:A, Bookings!B:B, "NONE")</f>
        <v>Kerala</v>
      </c>
      <c r="C1635" s="14">
        <v>44927</v>
      </c>
      <c r="D1635" t="str">
        <v>c5c4fdf9</v>
      </c>
      <c r="E1635">
        <v>0</v>
      </c>
      <c r="F1635">
        <v>100</v>
      </c>
    </row>
    <row r="1636" spans="1:6" x14ac:dyDescent="0.3">
      <c r="A1636">
        <v>10154</v>
      </c>
      <c r="B1636" t="str">
        <f>_xlfn.XLOOKUP(A1636, Bookings!A:A, Bookings!B:B, "NONE")</f>
        <v>Kerala</v>
      </c>
      <c r="C1636" s="14">
        <v>45108</v>
      </c>
      <c r="D1636" t="str">
        <v>40e9137d</v>
      </c>
      <c r="E1636">
        <v>1</v>
      </c>
      <c r="F1636">
        <v>62</v>
      </c>
    </row>
    <row r="1637" spans="1:6" x14ac:dyDescent="0.3">
      <c r="A1637">
        <v>10154</v>
      </c>
      <c r="B1637" t="str">
        <f>_xlfn.XLOOKUP(A1637, Bookings!A:A, Bookings!B:B, "NONE")</f>
        <v>Kerala</v>
      </c>
      <c r="C1637" s="14">
        <v>44986</v>
      </c>
      <c r="D1637" t="str">
        <v>0cbc4720</v>
      </c>
      <c r="E1637">
        <v>1</v>
      </c>
      <c r="F1637">
        <v>47</v>
      </c>
    </row>
    <row r="1638" spans="1:6" x14ac:dyDescent="0.3">
      <c r="A1638">
        <v>10154</v>
      </c>
      <c r="B1638" t="str">
        <f>_xlfn.XLOOKUP(A1638, Bookings!A:A, Bookings!B:B, "NONE")</f>
        <v>Kerala</v>
      </c>
      <c r="C1638" s="14">
        <v>45047</v>
      </c>
      <c r="D1638" t="str">
        <v>fcc640cb</v>
      </c>
      <c r="E1638">
        <v>0</v>
      </c>
      <c r="F1638">
        <v>55</v>
      </c>
    </row>
    <row r="1639" spans="1:6" x14ac:dyDescent="0.3">
      <c r="A1639">
        <v>10154</v>
      </c>
      <c r="B1639" t="str">
        <f>_xlfn.XLOOKUP(A1639, Bookings!A:A, Bookings!B:B, "NONE")</f>
        <v>Kerala</v>
      </c>
      <c r="C1639" s="14">
        <v>45261</v>
      </c>
      <c r="D1639" t="str">
        <v>18f2ed16</v>
      </c>
      <c r="E1639">
        <v>3</v>
      </c>
      <c r="F1639">
        <v>14</v>
      </c>
    </row>
    <row r="1640" spans="1:6" x14ac:dyDescent="0.3">
      <c r="A1640">
        <v>10154</v>
      </c>
      <c r="B1640" t="str">
        <f>_xlfn.XLOOKUP(A1640, Bookings!A:A, Bookings!B:B, "NONE")</f>
        <v>Kerala</v>
      </c>
      <c r="C1640" s="14">
        <v>45292</v>
      </c>
      <c r="D1640" t="str">
        <v>fd1ad95a</v>
      </c>
      <c r="E1640">
        <v>4</v>
      </c>
      <c r="F1640">
        <v>99</v>
      </c>
    </row>
    <row r="1641" spans="1:6" x14ac:dyDescent="0.3">
      <c r="A1641">
        <v>10154</v>
      </c>
      <c r="B1641" t="str">
        <f>_xlfn.XLOOKUP(A1641, Bookings!A:A, Bookings!B:B, "NONE")</f>
        <v>Kerala</v>
      </c>
      <c r="C1641" s="14">
        <v>45383</v>
      </c>
      <c r="D1641" t="str">
        <v>0be1e40e</v>
      </c>
      <c r="E1641">
        <v>1</v>
      </c>
      <c r="F1641">
        <v>99</v>
      </c>
    </row>
    <row r="1642" spans="1:6" x14ac:dyDescent="0.3">
      <c r="A1642">
        <v>10154</v>
      </c>
      <c r="B1642" t="str">
        <f>_xlfn.XLOOKUP(A1642, Bookings!A:A, Bookings!B:B, "NONE")</f>
        <v>Kerala</v>
      </c>
      <c r="C1642" s="14">
        <v>45536</v>
      </c>
      <c r="D1642" t="str">
        <v>872a4423</v>
      </c>
      <c r="E1642">
        <v>0</v>
      </c>
      <c r="F1642">
        <v>43</v>
      </c>
    </row>
    <row r="1643" spans="1:6" x14ac:dyDescent="0.3">
      <c r="A1643">
        <v>10154</v>
      </c>
      <c r="B1643" t="str">
        <f>_xlfn.XLOOKUP(A1643, Bookings!A:A, Bookings!B:B, "NONE")</f>
        <v>Kerala</v>
      </c>
      <c r="C1643" s="14">
        <v>44958</v>
      </c>
      <c r="D1643" t="str">
        <v>30bb7728</v>
      </c>
      <c r="E1643">
        <v>0</v>
      </c>
      <c r="F1643">
        <v>76</v>
      </c>
    </row>
    <row r="1644" spans="1:6" x14ac:dyDescent="0.3">
      <c r="A1644">
        <v>10154</v>
      </c>
      <c r="B1644" t="str">
        <f>_xlfn.XLOOKUP(A1644, Bookings!A:A, Bookings!B:B, "NONE")</f>
        <v>Kerala</v>
      </c>
      <c r="C1644" s="14">
        <v>44896</v>
      </c>
      <c r="D1644" t="str">
        <v>39c8c16a</v>
      </c>
      <c r="E1644">
        <v>1</v>
      </c>
      <c r="F1644">
        <v>57</v>
      </c>
    </row>
    <row r="1645" spans="1:6" x14ac:dyDescent="0.3">
      <c r="A1645">
        <v>10154</v>
      </c>
      <c r="B1645" t="str">
        <f>_xlfn.XLOOKUP(A1645, Bookings!A:A, Bookings!B:B, "NONE")</f>
        <v>Kerala</v>
      </c>
      <c r="C1645" s="14">
        <v>45292</v>
      </c>
      <c r="D1645" t="str">
        <v>f6d69d19</v>
      </c>
      <c r="E1645">
        <v>0</v>
      </c>
      <c r="F1645">
        <v>11</v>
      </c>
    </row>
    <row r="1646" spans="1:6" x14ac:dyDescent="0.3">
      <c r="A1646">
        <v>10154</v>
      </c>
      <c r="B1646" t="str">
        <f>_xlfn.XLOOKUP(A1646, Bookings!A:A, Bookings!B:B, "NONE")</f>
        <v>Kerala</v>
      </c>
      <c r="C1646" s="14">
        <v>44866</v>
      </c>
      <c r="D1646" t="str">
        <v>f82d44ce</v>
      </c>
      <c r="E1646">
        <v>2</v>
      </c>
      <c r="F1646">
        <v>92</v>
      </c>
    </row>
    <row r="1647" spans="1:6" x14ac:dyDescent="0.3">
      <c r="A1647">
        <v>10154</v>
      </c>
      <c r="B1647" t="str">
        <f>_xlfn.XLOOKUP(A1647, Bookings!A:A, Bookings!B:B, "NONE")</f>
        <v>Kerala</v>
      </c>
      <c r="C1647" s="14">
        <v>44743</v>
      </c>
      <c r="D1647" t="str">
        <v>8ce0be18</v>
      </c>
      <c r="E1647">
        <v>2</v>
      </c>
      <c r="F1647">
        <v>69</v>
      </c>
    </row>
    <row r="1648" spans="1:6" x14ac:dyDescent="0.3">
      <c r="A1648">
        <v>10155</v>
      </c>
      <c r="B1648" t="str">
        <f>_xlfn.XLOOKUP(A1648, Bookings!A:A, Bookings!B:B, "NONE")</f>
        <v>Andhra Pradesh</v>
      </c>
      <c r="C1648" s="14">
        <v>45017</v>
      </c>
      <c r="D1648" t="str">
        <v>f82d44ce</v>
      </c>
      <c r="E1648">
        <v>2</v>
      </c>
      <c r="F1648">
        <v>96</v>
      </c>
    </row>
    <row r="1649" spans="1:6" x14ac:dyDescent="0.3">
      <c r="A1649">
        <v>10155</v>
      </c>
      <c r="B1649" t="str">
        <f>_xlfn.XLOOKUP(A1649, Bookings!A:A, Bookings!B:B, "NONE")</f>
        <v>Andhra Pradesh</v>
      </c>
      <c r="C1649" s="14">
        <v>45323</v>
      </c>
      <c r="D1649" t="str">
        <v>92becfc7</v>
      </c>
      <c r="E1649">
        <v>0</v>
      </c>
      <c r="F1649">
        <v>63</v>
      </c>
    </row>
    <row r="1650" spans="1:6" x14ac:dyDescent="0.3">
      <c r="A1650">
        <v>10155</v>
      </c>
      <c r="B1650" t="str">
        <f>_xlfn.XLOOKUP(A1650, Bookings!A:A, Bookings!B:B, "NONE")</f>
        <v>Andhra Pradesh</v>
      </c>
      <c r="C1650" s="14">
        <v>45383</v>
      </c>
      <c r="D1650" t="str">
        <v>1187d074</v>
      </c>
      <c r="E1650">
        <v>3</v>
      </c>
      <c r="F1650">
        <v>30</v>
      </c>
    </row>
    <row r="1651" spans="1:6" x14ac:dyDescent="0.3">
      <c r="A1651">
        <v>10155</v>
      </c>
      <c r="B1651" t="str">
        <f>_xlfn.XLOOKUP(A1651, Bookings!A:A, Bookings!B:B, "NONE")</f>
        <v>Andhra Pradesh</v>
      </c>
      <c r="C1651" s="14">
        <v>45536</v>
      </c>
      <c r="D1651" t="str">
        <v>7fd28e87</v>
      </c>
      <c r="E1651">
        <v>1</v>
      </c>
      <c r="F1651">
        <v>26</v>
      </c>
    </row>
    <row r="1652" spans="1:6" x14ac:dyDescent="0.3">
      <c r="A1652">
        <v>10155</v>
      </c>
      <c r="B1652" t="str">
        <f>_xlfn.XLOOKUP(A1652, Bookings!A:A, Bookings!B:B, "NONE")</f>
        <v>Andhra Pradesh</v>
      </c>
      <c r="C1652" s="14">
        <v>45200</v>
      </c>
      <c r="D1652" t="str">
        <v>577b4107</v>
      </c>
      <c r="E1652">
        <v>1</v>
      </c>
      <c r="F1652">
        <v>54</v>
      </c>
    </row>
    <row r="1653" spans="1:6" x14ac:dyDescent="0.3">
      <c r="A1653">
        <v>10155</v>
      </c>
      <c r="B1653" t="str">
        <f>_xlfn.XLOOKUP(A1653, Bookings!A:A, Bookings!B:B, "NONE")</f>
        <v>Andhra Pradesh</v>
      </c>
      <c r="C1653" s="14">
        <v>45444</v>
      </c>
      <c r="D1653" t="str">
        <v>b142e834</v>
      </c>
      <c r="E1653">
        <v>1</v>
      </c>
      <c r="F1653">
        <v>94</v>
      </c>
    </row>
    <row r="1654" spans="1:6" x14ac:dyDescent="0.3">
      <c r="A1654">
        <v>10155</v>
      </c>
      <c r="B1654" t="str">
        <f>_xlfn.XLOOKUP(A1654, Bookings!A:A, Bookings!B:B, "NONE")</f>
        <v>Andhra Pradesh</v>
      </c>
      <c r="C1654" s="14">
        <v>44835</v>
      </c>
      <c r="D1654" t="str">
        <v>e0abb092</v>
      </c>
      <c r="E1654">
        <v>1</v>
      </c>
      <c r="F1654">
        <v>20</v>
      </c>
    </row>
    <row r="1655" spans="1:6" x14ac:dyDescent="0.3">
      <c r="A1655">
        <v>10155</v>
      </c>
      <c r="B1655" t="str">
        <f>_xlfn.XLOOKUP(A1655, Bookings!A:A, Bookings!B:B, "NONE")</f>
        <v>Andhra Pradesh</v>
      </c>
      <c r="C1655" s="14">
        <v>44896</v>
      </c>
      <c r="D1655" t="str">
        <v>07976026</v>
      </c>
      <c r="E1655">
        <v>1</v>
      </c>
      <c r="F1655">
        <v>41</v>
      </c>
    </row>
    <row r="1656" spans="1:6" x14ac:dyDescent="0.3">
      <c r="A1656">
        <v>10155</v>
      </c>
      <c r="B1656" t="str">
        <f>_xlfn.XLOOKUP(A1656, Bookings!A:A, Bookings!B:B, "NONE")</f>
        <v>Andhra Pradesh</v>
      </c>
      <c r="C1656" s="14">
        <v>44835</v>
      </c>
      <c r="D1656" t="str">
        <v>b9f74c1c</v>
      </c>
      <c r="E1656">
        <v>0</v>
      </c>
      <c r="F1656">
        <v>30</v>
      </c>
    </row>
    <row r="1657" spans="1:6" x14ac:dyDescent="0.3">
      <c r="A1657">
        <v>10155</v>
      </c>
      <c r="B1657" t="str">
        <f>_xlfn.XLOOKUP(A1657, Bookings!A:A, Bookings!B:B, "NONE")</f>
        <v>Andhra Pradesh</v>
      </c>
      <c r="C1657" s="14">
        <v>45231</v>
      </c>
      <c r="D1657" t="str">
        <v>d71466ea</v>
      </c>
      <c r="E1657">
        <v>4</v>
      </c>
      <c r="F1657">
        <v>99</v>
      </c>
    </row>
    <row r="1658" spans="1:6" x14ac:dyDescent="0.3">
      <c r="A1658">
        <v>10155</v>
      </c>
      <c r="B1658" t="str">
        <f>_xlfn.XLOOKUP(A1658, Bookings!A:A, Bookings!B:B, "NONE")</f>
        <v>Andhra Pradesh</v>
      </c>
      <c r="C1658" s="14">
        <v>44958</v>
      </c>
      <c r="D1658" t="str">
        <v>8ce0be18</v>
      </c>
      <c r="E1658">
        <v>3</v>
      </c>
      <c r="F1658">
        <v>22</v>
      </c>
    </row>
    <row r="1659" spans="1:6" x14ac:dyDescent="0.3">
      <c r="A1659">
        <v>10155</v>
      </c>
      <c r="B1659" t="str">
        <f>_xlfn.XLOOKUP(A1659, Bookings!A:A, Bookings!B:B, "NONE")</f>
        <v>Andhra Pradesh</v>
      </c>
      <c r="C1659" s="14">
        <v>45292</v>
      </c>
      <c r="D1659" t="str">
        <v>4130ea10</v>
      </c>
      <c r="E1659">
        <v>1</v>
      </c>
      <c r="F1659">
        <v>51</v>
      </c>
    </row>
    <row r="1660" spans="1:6" x14ac:dyDescent="0.3">
      <c r="A1660">
        <v>10155</v>
      </c>
      <c r="B1660" t="str">
        <f>_xlfn.XLOOKUP(A1660, Bookings!A:A, Bookings!B:B, "NONE")</f>
        <v>Andhra Pradesh</v>
      </c>
      <c r="C1660" s="14">
        <v>45108</v>
      </c>
      <c r="D1660" t="str">
        <v>e2949854</v>
      </c>
      <c r="E1660">
        <v>3</v>
      </c>
      <c r="F1660">
        <v>54</v>
      </c>
    </row>
    <row r="1661" spans="1:6" x14ac:dyDescent="0.3">
      <c r="A1661">
        <v>10156</v>
      </c>
      <c r="B1661" t="str">
        <f>_xlfn.XLOOKUP(A1661, Bookings!A:A, Bookings!B:B, "NONE")</f>
        <v>Karnataka</v>
      </c>
      <c r="C1661" s="14">
        <v>45536</v>
      </c>
      <c r="D1661" t="str">
        <v>586db896</v>
      </c>
      <c r="E1661">
        <v>4</v>
      </c>
      <c r="F1661">
        <v>19</v>
      </c>
    </row>
    <row r="1662" spans="1:6" x14ac:dyDescent="0.3">
      <c r="A1662">
        <v>10156</v>
      </c>
      <c r="B1662" t="str">
        <f>_xlfn.XLOOKUP(A1662, Bookings!A:A, Bookings!B:B, "NONE")</f>
        <v>Karnataka</v>
      </c>
      <c r="C1662" s="14">
        <v>44986</v>
      </c>
      <c r="D1662" t="str">
        <v>5833d4f3</v>
      </c>
      <c r="E1662">
        <v>1</v>
      </c>
      <c r="F1662">
        <v>37</v>
      </c>
    </row>
    <row r="1663" spans="1:6" x14ac:dyDescent="0.3">
      <c r="A1663">
        <v>10156</v>
      </c>
      <c r="B1663" t="str">
        <f>_xlfn.XLOOKUP(A1663, Bookings!A:A, Bookings!B:B, "NONE")</f>
        <v>Karnataka</v>
      </c>
      <c r="C1663" s="14">
        <v>45139</v>
      </c>
      <c r="D1663" t="str">
        <v>e0abb092</v>
      </c>
      <c r="E1663">
        <v>1</v>
      </c>
      <c r="F1663">
        <v>93</v>
      </c>
    </row>
    <row r="1664" spans="1:6" x14ac:dyDescent="0.3">
      <c r="A1664">
        <v>10156</v>
      </c>
      <c r="B1664" t="str">
        <f>_xlfn.XLOOKUP(A1664, Bookings!A:A, Bookings!B:B, "NONE")</f>
        <v>Karnataka</v>
      </c>
      <c r="C1664" s="14">
        <v>44896</v>
      </c>
      <c r="D1664" t="str">
        <v>18110fb2</v>
      </c>
      <c r="E1664">
        <v>1</v>
      </c>
      <c r="F1664">
        <v>59</v>
      </c>
    </row>
    <row r="1665" spans="1:6" x14ac:dyDescent="0.3">
      <c r="A1665">
        <v>10156</v>
      </c>
      <c r="B1665" t="str">
        <f>_xlfn.XLOOKUP(A1665, Bookings!A:A, Bookings!B:B, "NONE")</f>
        <v>Karnataka</v>
      </c>
      <c r="C1665" s="14">
        <v>45474</v>
      </c>
      <c r="D1665" t="str">
        <v>ed012678</v>
      </c>
      <c r="E1665">
        <v>3</v>
      </c>
      <c r="F1665">
        <v>30</v>
      </c>
    </row>
    <row r="1666" spans="1:6" x14ac:dyDescent="0.3">
      <c r="A1666">
        <v>10156</v>
      </c>
      <c r="B1666" t="str">
        <f>_xlfn.XLOOKUP(A1666, Bookings!A:A, Bookings!B:B, "NONE")</f>
        <v>Karnataka</v>
      </c>
      <c r="C1666" s="14">
        <v>45323</v>
      </c>
      <c r="D1666" t="str">
        <v>c5000cc1</v>
      </c>
      <c r="E1666">
        <v>1</v>
      </c>
      <c r="F1666">
        <v>54</v>
      </c>
    </row>
    <row r="1667" spans="1:6" x14ac:dyDescent="0.3">
      <c r="A1667">
        <v>10156</v>
      </c>
      <c r="B1667" t="str">
        <f>_xlfn.XLOOKUP(A1667, Bookings!A:A, Bookings!B:B, "NONE")</f>
        <v>Karnataka</v>
      </c>
      <c r="C1667" s="14">
        <v>44743</v>
      </c>
      <c r="D1667" t="str">
        <v>34ac25b9</v>
      </c>
      <c r="E1667">
        <v>0</v>
      </c>
      <c r="F1667">
        <v>26</v>
      </c>
    </row>
    <row r="1668" spans="1:6" x14ac:dyDescent="0.3">
      <c r="A1668">
        <v>10156</v>
      </c>
      <c r="B1668" t="str">
        <f>_xlfn.XLOOKUP(A1668, Bookings!A:A, Bookings!B:B, "NONE")</f>
        <v>Karnataka</v>
      </c>
      <c r="C1668" s="14">
        <v>45536</v>
      </c>
      <c r="D1668" t="str">
        <v>566c44a8</v>
      </c>
      <c r="E1668">
        <v>0</v>
      </c>
      <c r="F1668">
        <v>93</v>
      </c>
    </row>
    <row r="1669" spans="1:6" x14ac:dyDescent="0.3">
      <c r="A1669">
        <v>10156</v>
      </c>
      <c r="B1669" t="str">
        <f>_xlfn.XLOOKUP(A1669, Bookings!A:A, Bookings!B:B, "NONE")</f>
        <v>Karnataka</v>
      </c>
      <c r="C1669" s="14">
        <v>45323</v>
      </c>
      <c r="D1669" t="str">
        <v>40fb817f</v>
      </c>
      <c r="E1669">
        <v>1</v>
      </c>
      <c r="F1669">
        <v>43</v>
      </c>
    </row>
    <row r="1670" spans="1:6" x14ac:dyDescent="0.3">
      <c r="A1670">
        <v>10156</v>
      </c>
      <c r="B1670" t="str">
        <f>_xlfn.XLOOKUP(A1670, Bookings!A:A, Bookings!B:B, "NONE")</f>
        <v>Karnataka</v>
      </c>
      <c r="C1670" s="14">
        <v>44774</v>
      </c>
      <c r="D1670" t="str">
        <v>e9c2f251</v>
      </c>
      <c r="E1670">
        <v>2</v>
      </c>
      <c r="F1670">
        <v>52</v>
      </c>
    </row>
    <row r="1671" spans="1:6" x14ac:dyDescent="0.3">
      <c r="A1671">
        <v>10156</v>
      </c>
      <c r="B1671" t="str">
        <f>_xlfn.XLOOKUP(A1671, Bookings!A:A, Bookings!B:B, "NONE")</f>
        <v>Karnataka</v>
      </c>
      <c r="C1671" s="14">
        <v>45597</v>
      </c>
      <c r="D1671" t="str">
        <v>9787b7de</v>
      </c>
      <c r="E1671">
        <v>0</v>
      </c>
      <c r="F1671">
        <v>78</v>
      </c>
    </row>
    <row r="1672" spans="1:6" x14ac:dyDescent="0.3">
      <c r="A1672">
        <v>10156</v>
      </c>
      <c r="B1672" t="str">
        <f>_xlfn.XLOOKUP(A1672, Bookings!A:A, Bookings!B:B, "NONE")</f>
        <v>Karnataka</v>
      </c>
      <c r="C1672" s="14">
        <v>45292</v>
      </c>
      <c r="D1672" t="str">
        <v>fd1ad95a</v>
      </c>
      <c r="E1672">
        <v>0</v>
      </c>
      <c r="F1672">
        <v>100</v>
      </c>
    </row>
    <row r="1673" spans="1:6" x14ac:dyDescent="0.3">
      <c r="A1673">
        <v>10157</v>
      </c>
      <c r="B1673" t="str">
        <f>_xlfn.XLOOKUP(A1673, Bookings!A:A, Bookings!B:B, "NONE")</f>
        <v>Andhra Pradesh</v>
      </c>
      <c r="C1673" s="14">
        <v>44652</v>
      </c>
      <c r="D1673" t="str">
        <v>af4e0c6c</v>
      </c>
      <c r="E1673">
        <v>3</v>
      </c>
      <c r="F1673">
        <v>96</v>
      </c>
    </row>
    <row r="1674" spans="1:6" x14ac:dyDescent="0.3">
      <c r="A1674">
        <v>10157</v>
      </c>
      <c r="B1674" t="str">
        <f>_xlfn.XLOOKUP(A1674, Bookings!A:A, Bookings!B:B, "NONE")</f>
        <v>Andhra Pradesh</v>
      </c>
      <c r="C1674" s="14">
        <v>45108</v>
      </c>
      <c r="D1674" t="str">
        <v>a4c168f1</v>
      </c>
      <c r="E1674">
        <v>2</v>
      </c>
      <c r="F1674">
        <v>47</v>
      </c>
    </row>
    <row r="1675" spans="1:6" x14ac:dyDescent="0.3">
      <c r="A1675">
        <v>10157</v>
      </c>
      <c r="B1675" t="str">
        <f>_xlfn.XLOOKUP(A1675, Bookings!A:A, Bookings!B:B, "NONE")</f>
        <v>Andhra Pradesh</v>
      </c>
      <c r="C1675" s="14">
        <v>45231</v>
      </c>
      <c r="D1675" t="str">
        <v>10101146</v>
      </c>
      <c r="E1675">
        <v>1</v>
      </c>
      <c r="F1675">
        <v>48</v>
      </c>
    </row>
    <row r="1676" spans="1:6" x14ac:dyDescent="0.3">
      <c r="A1676">
        <v>10157</v>
      </c>
      <c r="B1676" t="str">
        <f>_xlfn.XLOOKUP(A1676, Bookings!A:A, Bookings!B:B, "NONE")</f>
        <v>Andhra Pradesh</v>
      </c>
      <c r="C1676" s="14">
        <v>44621</v>
      </c>
      <c r="D1676" t="str">
        <v>577b4107</v>
      </c>
      <c r="E1676">
        <v>0</v>
      </c>
      <c r="F1676">
        <v>41</v>
      </c>
    </row>
    <row r="1677" spans="1:6" x14ac:dyDescent="0.3">
      <c r="A1677">
        <v>10157</v>
      </c>
      <c r="B1677" t="str">
        <f>_xlfn.XLOOKUP(A1677, Bookings!A:A, Bookings!B:B, "NONE")</f>
        <v>Andhra Pradesh</v>
      </c>
      <c r="C1677" s="14">
        <v>44896</v>
      </c>
      <c r="D1677" t="str">
        <v>8ce0be18</v>
      </c>
      <c r="E1677">
        <v>0</v>
      </c>
      <c r="F1677">
        <v>28</v>
      </c>
    </row>
    <row r="1678" spans="1:6" x14ac:dyDescent="0.3">
      <c r="A1678">
        <v>10157</v>
      </c>
      <c r="B1678" t="str">
        <f>_xlfn.XLOOKUP(A1678, Bookings!A:A, Bookings!B:B, "NONE")</f>
        <v>Andhra Pradesh</v>
      </c>
      <c r="C1678" s="14">
        <v>45505</v>
      </c>
      <c r="D1678" t="str">
        <v>b142e834</v>
      </c>
      <c r="E1678">
        <v>2</v>
      </c>
      <c r="F1678">
        <v>98</v>
      </c>
    </row>
    <row r="1679" spans="1:6" x14ac:dyDescent="0.3">
      <c r="A1679">
        <v>10157</v>
      </c>
      <c r="B1679" t="str">
        <f>_xlfn.XLOOKUP(A1679, Bookings!A:A, Bookings!B:B, "NONE")</f>
        <v>Andhra Pradesh</v>
      </c>
      <c r="C1679" s="14">
        <v>45017</v>
      </c>
      <c r="D1679" t="str">
        <v>d71466ea</v>
      </c>
      <c r="E1679">
        <v>3</v>
      </c>
      <c r="F1679">
        <v>19</v>
      </c>
    </row>
    <row r="1680" spans="1:6" x14ac:dyDescent="0.3">
      <c r="A1680">
        <v>10157</v>
      </c>
      <c r="B1680" t="str">
        <f>_xlfn.XLOOKUP(A1680, Bookings!A:A, Bookings!B:B, "NONE")</f>
        <v>Andhra Pradesh</v>
      </c>
      <c r="C1680" s="14">
        <v>45170</v>
      </c>
      <c r="D1680" t="str">
        <v>fc3255a1</v>
      </c>
      <c r="E1680">
        <v>0</v>
      </c>
      <c r="F1680">
        <v>58</v>
      </c>
    </row>
    <row r="1681" spans="1:6" x14ac:dyDescent="0.3">
      <c r="A1681">
        <v>10157</v>
      </c>
      <c r="B1681" t="str">
        <f>_xlfn.XLOOKUP(A1681, Bookings!A:A, Bookings!B:B, "NONE")</f>
        <v>Andhra Pradesh</v>
      </c>
      <c r="C1681" s="14">
        <v>45536</v>
      </c>
      <c r="D1681" t="str">
        <v>0be1e40e</v>
      </c>
      <c r="E1681">
        <v>2</v>
      </c>
      <c r="F1681">
        <v>61</v>
      </c>
    </row>
    <row r="1682" spans="1:6" x14ac:dyDescent="0.3">
      <c r="A1682">
        <v>10157</v>
      </c>
      <c r="B1682" t="str">
        <f>_xlfn.XLOOKUP(A1682, Bookings!A:A, Bookings!B:B, "NONE")</f>
        <v>Andhra Pradesh</v>
      </c>
      <c r="C1682" s="14">
        <v>44593</v>
      </c>
      <c r="D1682" t="str">
        <v>fa1a76a3</v>
      </c>
      <c r="E1682">
        <v>0</v>
      </c>
      <c r="F1682">
        <v>24</v>
      </c>
    </row>
    <row r="1683" spans="1:6" x14ac:dyDescent="0.3">
      <c r="A1683">
        <v>10157</v>
      </c>
      <c r="B1683" t="str">
        <f>_xlfn.XLOOKUP(A1683, Bookings!A:A, Bookings!B:B, "NONE")</f>
        <v>Andhra Pradesh</v>
      </c>
      <c r="C1683" s="14">
        <v>44927</v>
      </c>
      <c r="D1683" t="str">
        <v>e24dee1d</v>
      </c>
      <c r="E1683">
        <v>1</v>
      </c>
      <c r="F1683">
        <v>57</v>
      </c>
    </row>
    <row r="1684" spans="1:6" x14ac:dyDescent="0.3">
      <c r="A1684">
        <v>10157</v>
      </c>
      <c r="B1684" t="str">
        <f>_xlfn.XLOOKUP(A1684, Bookings!A:A, Bookings!B:B, "NONE")</f>
        <v>Andhra Pradesh</v>
      </c>
      <c r="C1684" s="14">
        <v>45474</v>
      </c>
      <c r="D1684" t="str">
        <v>18f2ed16</v>
      </c>
      <c r="E1684">
        <v>2</v>
      </c>
      <c r="F1684">
        <v>98</v>
      </c>
    </row>
    <row r="1685" spans="1:6" x14ac:dyDescent="0.3">
      <c r="A1685">
        <v>10157</v>
      </c>
      <c r="B1685" t="str">
        <f>_xlfn.XLOOKUP(A1685, Bookings!A:A, Bookings!B:B, "NONE")</f>
        <v>Andhra Pradesh</v>
      </c>
      <c r="C1685" s="14">
        <v>44896</v>
      </c>
      <c r="D1685" t="str">
        <v>9452bf77</v>
      </c>
      <c r="E1685">
        <v>5</v>
      </c>
      <c r="F1685">
        <v>87</v>
      </c>
    </row>
    <row r="1686" spans="1:6" x14ac:dyDescent="0.3">
      <c r="A1686">
        <v>10157</v>
      </c>
      <c r="B1686" t="str">
        <f>_xlfn.XLOOKUP(A1686, Bookings!A:A, Bookings!B:B, "NONE")</f>
        <v>Andhra Pradesh</v>
      </c>
      <c r="C1686" s="14">
        <v>45323</v>
      </c>
      <c r="D1686" t="str">
        <v>9787b7de</v>
      </c>
      <c r="E1686">
        <v>2</v>
      </c>
      <c r="F1686">
        <v>62</v>
      </c>
    </row>
    <row r="1687" spans="1:6" x14ac:dyDescent="0.3">
      <c r="A1687">
        <v>10158</v>
      </c>
      <c r="B1687" t="str">
        <f>_xlfn.XLOOKUP(A1687, Bookings!A:A, Bookings!B:B, "NONE")</f>
        <v>Tamil Nadu</v>
      </c>
      <c r="C1687" s="14">
        <v>45170</v>
      </c>
      <c r="D1687" t="str">
        <v>1187d074</v>
      </c>
      <c r="E1687">
        <v>0</v>
      </c>
      <c r="F1687">
        <v>100</v>
      </c>
    </row>
    <row r="1688" spans="1:6" x14ac:dyDescent="0.3">
      <c r="A1688">
        <v>10158</v>
      </c>
      <c r="B1688" t="str">
        <f>_xlfn.XLOOKUP(A1688, Bookings!A:A, Bookings!B:B, "NONE")</f>
        <v>Tamil Nadu</v>
      </c>
      <c r="C1688" s="14">
        <v>45170</v>
      </c>
      <c r="D1688" t="str">
        <v>c1fb785c</v>
      </c>
      <c r="E1688">
        <v>1</v>
      </c>
      <c r="F1688">
        <v>85</v>
      </c>
    </row>
    <row r="1689" spans="1:6" x14ac:dyDescent="0.3">
      <c r="A1689">
        <v>10158</v>
      </c>
      <c r="B1689" t="str">
        <f>_xlfn.XLOOKUP(A1689, Bookings!A:A, Bookings!B:B, "NONE")</f>
        <v>Tamil Nadu</v>
      </c>
      <c r="C1689" s="14">
        <v>45352</v>
      </c>
      <c r="D1689" t="str">
        <v>2f9c6d63</v>
      </c>
      <c r="E1689">
        <v>3</v>
      </c>
      <c r="F1689">
        <v>81</v>
      </c>
    </row>
    <row r="1690" spans="1:6" x14ac:dyDescent="0.3">
      <c r="A1690">
        <v>10158</v>
      </c>
      <c r="B1690" t="str">
        <f>_xlfn.XLOOKUP(A1690, Bookings!A:A, Bookings!B:B, "NONE")</f>
        <v>Tamil Nadu</v>
      </c>
      <c r="C1690" s="14">
        <v>44562</v>
      </c>
      <c r="D1690" t="str">
        <v>2560b2d1</v>
      </c>
      <c r="E1690">
        <v>2</v>
      </c>
      <c r="F1690">
        <v>66</v>
      </c>
    </row>
    <row r="1691" spans="1:6" x14ac:dyDescent="0.3">
      <c r="A1691">
        <v>10158</v>
      </c>
      <c r="B1691" t="str">
        <f>_xlfn.XLOOKUP(A1691, Bookings!A:A, Bookings!B:B, "NONE")</f>
        <v>Tamil Nadu</v>
      </c>
      <c r="C1691" s="14">
        <v>44835</v>
      </c>
      <c r="D1691" t="str">
        <v>40e9137d</v>
      </c>
      <c r="E1691">
        <v>1</v>
      </c>
      <c r="F1691">
        <v>96</v>
      </c>
    </row>
    <row r="1692" spans="1:6" x14ac:dyDescent="0.3">
      <c r="A1692">
        <v>10158</v>
      </c>
      <c r="B1692" t="str">
        <f>_xlfn.XLOOKUP(A1692, Bookings!A:A, Bookings!B:B, "NONE")</f>
        <v>Tamil Nadu</v>
      </c>
      <c r="C1692" s="14">
        <v>45292</v>
      </c>
      <c r="D1692" t="str">
        <v>7fc77e90</v>
      </c>
      <c r="E1692">
        <v>0</v>
      </c>
      <c r="F1692">
        <v>90</v>
      </c>
    </row>
    <row r="1693" spans="1:6" x14ac:dyDescent="0.3">
      <c r="A1693">
        <v>10158</v>
      </c>
      <c r="B1693" t="str">
        <f>_xlfn.XLOOKUP(A1693, Bookings!A:A, Bookings!B:B, "NONE")</f>
        <v>Tamil Nadu</v>
      </c>
      <c r="C1693" s="14">
        <v>45505</v>
      </c>
      <c r="D1693" t="str">
        <v>0be1e40e</v>
      </c>
      <c r="E1693">
        <v>0</v>
      </c>
      <c r="F1693">
        <v>77</v>
      </c>
    </row>
    <row r="1694" spans="1:6" x14ac:dyDescent="0.3">
      <c r="A1694">
        <v>10158</v>
      </c>
      <c r="B1694" t="str">
        <f>_xlfn.XLOOKUP(A1694, Bookings!A:A, Bookings!B:B, "NONE")</f>
        <v>Tamil Nadu</v>
      </c>
      <c r="C1694" s="14">
        <v>45261</v>
      </c>
      <c r="D1694" t="str">
        <v>fda707e0</v>
      </c>
      <c r="E1694">
        <v>2</v>
      </c>
      <c r="F1694">
        <v>96</v>
      </c>
    </row>
    <row r="1695" spans="1:6" x14ac:dyDescent="0.3">
      <c r="A1695">
        <v>10159</v>
      </c>
      <c r="B1695" t="str">
        <f>_xlfn.XLOOKUP(A1695, Bookings!A:A, Bookings!B:B, "NONE")</f>
        <v>Andhra Pradesh</v>
      </c>
      <c r="C1695" s="14">
        <v>45108</v>
      </c>
      <c r="D1695" t="str">
        <v>18110fb2</v>
      </c>
      <c r="E1695">
        <v>1</v>
      </c>
      <c r="F1695">
        <v>78</v>
      </c>
    </row>
    <row r="1696" spans="1:6" x14ac:dyDescent="0.3">
      <c r="A1696">
        <v>10159</v>
      </c>
      <c r="B1696" t="str">
        <f>_xlfn.XLOOKUP(A1696, Bookings!A:A, Bookings!B:B, "NONE")</f>
        <v>Andhra Pradesh</v>
      </c>
      <c r="C1696" s="14">
        <v>44805</v>
      </c>
      <c r="D1696" t="str">
        <v>fe8686d0</v>
      </c>
      <c r="E1696">
        <v>0</v>
      </c>
      <c r="F1696">
        <v>60</v>
      </c>
    </row>
    <row r="1697" spans="1:6" x14ac:dyDescent="0.3">
      <c r="A1697">
        <v>10159</v>
      </c>
      <c r="B1697" t="str">
        <f>_xlfn.XLOOKUP(A1697, Bookings!A:A, Bookings!B:B, "NONE")</f>
        <v>Andhra Pradesh</v>
      </c>
      <c r="C1697" s="14">
        <v>44958</v>
      </c>
      <c r="D1697" t="str">
        <v>c9f9dfdb</v>
      </c>
      <c r="E1697">
        <v>1</v>
      </c>
      <c r="F1697">
        <v>30</v>
      </c>
    </row>
    <row r="1698" spans="1:6" x14ac:dyDescent="0.3">
      <c r="A1698">
        <v>10159</v>
      </c>
      <c r="B1698" t="str">
        <f>_xlfn.XLOOKUP(A1698, Bookings!A:A, Bookings!B:B, "NONE")</f>
        <v>Andhra Pradesh</v>
      </c>
      <c r="C1698" s="14">
        <v>45323</v>
      </c>
      <c r="D1698" t="str">
        <v>3abe3a47</v>
      </c>
      <c r="E1698">
        <v>2</v>
      </c>
      <c r="F1698">
        <v>63</v>
      </c>
    </row>
    <row r="1699" spans="1:6" x14ac:dyDescent="0.3">
      <c r="A1699">
        <v>10159</v>
      </c>
      <c r="B1699" t="str">
        <f>_xlfn.XLOOKUP(A1699, Bookings!A:A, Bookings!B:B, "NONE")</f>
        <v>Andhra Pradesh</v>
      </c>
      <c r="C1699" s="14">
        <v>45078</v>
      </c>
      <c r="D1699" t="str">
        <v>607da286</v>
      </c>
      <c r="E1699">
        <v>0</v>
      </c>
      <c r="F1699">
        <v>74</v>
      </c>
    </row>
    <row r="1700" spans="1:6" x14ac:dyDescent="0.3">
      <c r="A1700">
        <v>10159</v>
      </c>
      <c r="B1700" t="str">
        <f>_xlfn.XLOOKUP(A1700, Bookings!A:A, Bookings!B:B, "NONE")</f>
        <v>Andhra Pradesh</v>
      </c>
      <c r="C1700" s="14">
        <v>45597</v>
      </c>
      <c r="D1700" t="str">
        <v>f83fb848</v>
      </c>
      <c r="E1700">
        <v>1</v>
      </c>
      <c r="F1700">
        <v>73</v>
      </c>
    </row>
    <row r="1701" spans="1:6" x14ac:dyDescent="0.3">
      <c r="A1701">
        <v>10159</v>
      </c>
      <c r="B1701" t="str">
        <f>_xlfn.XLOOKUP(A1701, Bookings!A:A, Bookings!B:B, "NONE")</f>
        <v>Andhra Pradesh</v>
      </c>
      <c r="C1701" s="14">
        <v>45444</v>
      </c>
      <c r="D1701" t="str">
        <v>872a4423</v>
      </c>
      <c r="E1701">
        <v>1</v>
      </c>
      <c r="F1701">
        <v>61</v>
      </c>
    </row>
    <row r="1702" spans="1:6" x14ac:dyDescent="0.3">
      <c r="A1702">
        <v>10159</v>
      </c>
      <c r="B1702" t="str">
        <f>_xlfn.XLOOKUP(A1702, Bookings!A:A, Bookings!B:B, "NONE")</f>
        <v>Andhra Pradesh</v>
      </c>
      <c r="C1702" s="14">
        <v>45108</v>
      </c>
      <c r="D1702" t="str">
        <v>d71466ea</v>
      </c>
      <c r="E1702">
        <v>2</v>
      </c>
      <c r="F1702">
        <v>93</v>
      </c>
    </row>
    <row r="1703" spans="1:6" x14ac:dyDescent="0.3">
      <c r="A1703">
        <v>10159</v>
      </c>
      <c r="B1703" t="str">
        <f>_xlfn.XLOOKUP(A1703, Bookings!A:A, Bookings!B:B, "NONE")</f>
        <v>Andhra Pradesh</v>
      </c>
      <c r="C1703" s="14">
        <v>44896</v>
      </c>
      <c r="D1703" t="str">
        <v>c1fb785c</v>
      </c>
      <c r="E1703">
        <v>4</v>
      </c>
      <c r="F1703">
        <v>63</v>
      </c>
    </row>
    <row r="1704" spans="1:6" x14ac:dyDescent="0.3">
      <c r="A1704">
        <v>10159</v>
      </c>
      <c r="B1704" t="str">
        <f>_xlfn.XLOOKUP(A1704, Bookings!A:A, Bookings!B:B, "NONE")</f>
        <v>Andhra Pradesh</v>
      </c>
      <c r="C1704" s="14">
        <v>45352</v>
      </c>
      <c r="D1704" t="str">
        <v>7e543bc4</v>
      </c>
      <c r="E1704">
        <v>0</v>
      </c>
      <c r="F1704">
        <v>88</v>
      </c>
    </row>
    <row r="1705" spans="1:6" x14ac:dyDescent="0.3">
      <c r="A1705">
        <v>10159</v>
      </c>
      <c r="B1705" t="str">
        <f>_xlfn.XLOOKUP(A1705, Bookings!A:A, Bookings!B:B, "NONE")</f>
        <v>Andhra Pradesh</v>
      </c>
      <c r="C1705" s="14">
        <v>45536</v>
      </c>
      <c r="D1705" t="str">
        <v>1187d074</v>
      </c>
      <c r="E1705">
        <v>4</v>
      </c>
      <c r="F1705">
        <v>12</v>
      </c>
    </row>
    <row r="1706" spans="1:6" x14ac:dyDescent="0.3">
      <c r="A1706">
        <v>10159</v>
      </c>
      <c r="B1706" t="str">
        <f>_xlfn.XLOOKUP(A1706, Bookings!A:A, Bookings!B:B, "NONE")</f>
        <v>Andhra Pradesh</v>
      </c>
      <c r="C1706" s="14">
        <v>45170</v>
      </c>
      <c r="D1706" t="str">
        <v>92becfc7</v>
      </c>
      <c r="E1706">
        <v>2</v>
      </c>
      <c r="F1706">
        <v>70</v>
      </c>
    </row>
    <row r="1707" spans="1:6" x14ac:dyDescent="0.3">
      <c r="A1707">
        <v>10160</v>
      </c>
      <c r="B1707" t="str">
        <f>_xlfn.XLOOKUP(A1707, Bookings!A:A, Bookings!B:B, "NONE")</f>
        <v>Tamil Nadu</v>
      </c>
      <c r="C1707" s="14">
        <v>45474</v>
      </c>
      <c r="D1707" t="str">
        <v>39c8c16a</v>
      </c>
      <c r="E1707">
        <v>1</v>
      </c>
      <c r="F1707">
        <v>18</v>
      </c>
    </row>
    <row r="1708" spans="1:6" x14ac:dyDescent="0.3">
      <c r="A1708">
        <v>10160</v>
      </c>
      <c r="B1708" t="str">
        <f>_xlfn.XLOOKUP(A1708, Bookings!A:A, Bookings!B:B, "NONE")</f>
        <v>Tamil Nadu</v>
      </c>
      <c r="C1708" s="14">
        <v>44593</v>
      </c>
      <c r="D1708" t="str">
        <v>e9c2f251</v>
      </c>
      <c r="E1708">
        <v>3</v>
      </c>
      <c r="F1708">
        <v>41</v>
      </c>
    </row>
    <row r="1709" spans="1:6" x14ac:dyDescent="0.3">
      <c r="A1709">
        <v>10160</v>
      </c>
      <c r="B1709" t="str">
        <f>_xlfn.XLOOKUP(A1709, Bookings!A:A, Bookings!B:B, "NONE")</f>
        <v>Tamil Nadu</v>
      </c>
      <c r="C1709" s="14">
        <v>45413</v>
      </c>
      <c r="D1709" t="str">
        <v>1187d074</v>
      </c>
      <c r="E1709">
        <v>1</v>
      </c>
      <c r="F1709">
        <v>87</v>
      </c>
    </row>
    <row r="1710" spans="1:6" x14ac:dyDescent="0.3">
      <c r="A1710">
        <v>10160</v>
      </c>
      <c r="B1710" t="str">
        <f>_xlfn.XLOOKUP(A1710, Bookings!A:A, Bookings!B:B, "NONE")</f>
        <v>Tamil Nadu</v>
      </c>
      <c r="C1710" s="14">
        <v>45200</v>
      </c>
      <c r="D1710" t="str">
        <v>75fa1246</v>
      </c>
      <c r="E1710">
        <v>1</v>
      </c>
      <c r="F1710">
        <v>10</v>
      </c>
    </row>
    <row r="1711" spans="1:6" x14ac:dyDescent="0.3">
      <c r="A1711">
        <v>10160</v>
      </c>
      <c r="B1711" t="str">
        <f>_xlfn.XLOOKUP(A1711, Bookings!A:A, Bookings!B:B, "NONE")</f>
        <v>Tamil Nadu</v>
      </c>
      <c r="C1711" s="14">
        <v>44621</v>
      </c>
      <c r="D1711" t="str">
        <v>fda707e0</v>
      </c>
      <c r="E1711">
        <v>3</v>
      </c>
      <c r="F1711">
        <v>19</v>
      </c>
    </row>
    <row r="1712" spans="1:6" x14ac:dyDescent="0.3">
      <c r="A1712">
        <v>10160</v>
      </c>
      <c r="B1712" t="str">
        <f>_xlfn.XLOOKUP(A1712, Bookings!A:A, Bookings!B:B, "NONE")</f>
        <v>Tamil Nadu</v>
      </c>
      <c r="C1712" s="14">
        <v>45352</v>
      </c>
      <c r="D1712" t="str">
        <v>cc9d9893</v>
      </c>
      <c r="E1712">
        <v>0</v>
      </c>
      <c r="F1712">
        <v>66</v>
      </c>
    </row>
    <row r="1713" spans="1:6" x14ac:dyDescent="0.3">
      <c r="A1713">
        <v>10160</v>
      </c>
      <c r="B1713" t="str">
        <f>_xlfn.XLOOKUP(A1713, Bookings!A:A, Bookings!B:B, "NONE")</f>
        <v>Tamil Nadu</v>
      </c>
      <c r="C1713" s="14">
        <v>45474</v>
      </c>
      <c r="D1713" t="str">
        <v>618d5c47</v>
      </c>
      <c r="E1713">
        <v>3</v>
      </c>
      <c r="F1713">
        <v>56</v>
      </c>
    </row>
    <row r="1714" spans="1:6" x14ac:dyDescent="0.3">
      <c r="A1714">
        <v>10160</v>
      </c>
      <c r="B1714" t="str">
        <f>_xlfn.XLOOKUP(A1714, Bookings!A:A, Bookings!B:B, "NONE")</f>
        <v>Tamil Nadu</v>
      </c>
      <c r="C1714" s="14">
        <v>45323</v>
      </c>
      <c r="D1714" t="str">
        <v>d6e6f4af</v>
      </c>
      <c r="E1714">
        <v>3</v>
      </c>
      <c r="F1714">
        <v>23</v>
      </c>
    </row>
    <row r="1715" spans="1:6" x14ac:dyDescent="0.3">
      <c r="A1715">
        <v>10160</v>
      </c>
      <c r="B1715" t="str">
        <f>_xlfn.XLOOKUP(A1715, Bookings!A:A, Bookings!B:B, "NONE")</f>
        <v>Tamil Nadu</v>
      </c>
      <c r="C1715" s="14">
        <v>44835</v>
      </c>
      <c r="D1715" t="str">
        <v>10101146</v>
      </c>
      <c r="E1715">
        <v>0</v>
      </c>
      <c r="F1715">
        <v>56</v>
      </c>
    </row>
    <row r="1716" spans="1:6" x14ac:dyDescent="0.3">
      <c r="A1716">
        <v>10160</v>
      </c>
      <c r="B1716" t="str">
        <f>_xlfn.XLOOKUP(A1716, Bookings!A:A, Bookings!B:B, "NONE")</f>
        <v>Tamil Nadu</v>
      </c>
      <c r="C1716" s="14">
        <v>45352</v>
      </c>
      <c r="D1716" t="str">
        <v>2888a95e</v>
      </c>
      <c r="E1716">
        <v>0</v>
      </c>
      <c r="F1716">
        <v>36</v>
      </c>
    </row>
    <row r="1717" spans="1:6" x14ac:dyDescent="0.3">
      <c r="A1717">
        <v>10160</v>
      </c>
      <c r="B1717" t="str">
        <f>_xlfn.XLOOKUP(A1717, Bookings!A:A, Bookings!B:B, "NONE")</f>
        <v>Tamil Nadu</v>
      </c>
      <c r="C1717" s="14">
        <v>45047</v>
      </c>
      <c r="D1717" t="str">
        <v>6cec19a5</v>
      </c>
      <c r="E1717">
        <v>0</v>
      </c>
      <c r="F1717">
        <v>100</v>
      </c>
    </row>
    <row r="1718" spans="1:6" x14ac:dyDescent="0.3">
      <c r="A1718">
        <v>10160</v>
      </c>
      <c r="B1718" t="str">
        <f>_xlfn.XLOOKUP(A1718, Bookings!A:A, Bookings!B:B, "NONE")</f>
        <v>Tamil Nadu</v>
      </c>
      <c r="C1718" s="14">
        <v>45505</v>
      </c>
      <c r="D1718" t="str">
        <v>b142e834</v>
      </c>
      <c r="E1718">
        <v>2</v>
      </c>
      <c r="F1718">
        <v>98</v>
      </c>
    </row>
    <row r="1719" spans="1:6" x14ac:dyDescent="0.3">
      <c r="A1719">
        <v>10160</v>
      </c>
      <c r="B1719" t="str">
        <f>_xlfn.XLOOKUP(A1719, Bookings!A:A, Bookings!B:B, "NONE")</f>
        <v>Tamil Nadu</v>
      </c>
      <c r="C1719" s="14">
        <v>45413</v>
      </c>
      <c r="D1719" t="str">
        <v>5988d89d</v>
      </c>
      <c r="E1719">
        <v>2</v>
      </c>
      <c r="F1719">
        <v>45</v>
      </c>
    </row>
    <row r="1720" spans="1:6" x14ac:dyDescent="0.3">
      <c r="A1720">
        <v>10160</v>
      </c>
      <c r="B1720" t="str">
        <f>_xlfn.XLOOKUP(A1720, Bookings!A:A, Bookings!B:B, "NONE")</f>
        <v>Tamil Nadu</v>
      </c>
      <c r="C1720" s="14">
        <v>44621</v>
      </c>
      <c r="D1720" t="str">
        <v>40fb817f</v>
      </c>
      <c r="E1720">
        <v>2</v>
      </c>
      <c r="F1720">
        <v>13</v>
      </c>
    </row>
    <row r="1721" spans="1:6" x14ac:dyDescent="0.3">
      <c r="A1721">
        <v>10160</v>
      </c>
      <c r="B1721" t="str">
        <f>_xlfn.XLOOKUP(A1721, Bookings!A:A, Bookings!B:B, "NONE")</f>
        <v>Tamil Nadu</v>
      </c>
      <c r="C1721" s="14">
        <v>44986</v>
      </c>
      <c r="D1721" t="str">
        <v>34ac25b9</v>
      </c>
      <c r="E1721">
        <v>2</v>
      </c>
      <c r="F1721">
        <v>47</v>
      </c>
    </row>
    <row r="1722" spans="1:6" x14ac:dyDescent="0.3">
      <c r="A1722">
        <v>10161</v>
      </c>
      <c r="B1722" t="str">
        <f>_xlfn.XLOOKUP(A1722, Bookings!A:A, Bookings!B:B, "NONE")</f>
        <v>Andhra Pradesh</v>
      </c>
      <c r="C1722" s="14">
        <v>44835</v>
      </c>
      <c r="D1722" t="str">
        <v>f72d44e6</v>
      </c>
      <c r="E1722">
        <v>2</v>
      </c>
      <c r="F1722">
        <v>59</v>
      </c>
    </row>
    <row r="1723" spans="1:6" x14ac:dyDescent="0.3">
      <c r="A1723">
        <v>10161</v>
      </c>
      <c r="B1723" t="str">
        <f>_xlfn.XLOOKUP(A1723, Bookings!A:A, Bookings!B:B, "NONE")</f>
        <v>Andhra Pradesh</v>
      </c>
      <c r="C1723" s="14">
        <v>45047</v>
      </c>
      <c r="D1723" t="str">
        <v>6cec19a5</v>
      </c>
      <c r="E1723">
        <v>0</v>
      </c>
      <c r="F1723">
        <v>28</v>
      </c>
    </row>
    <row r="1724" spans="1:6" x14ac:dyDescent="0.3">
      <c r="A1724">
        <v>10161</v>
      </c>
      <c r="B1724" t="str">
        <f>_xlfn.XLOOKUP(A1724, Bookings!A:A, Bookings!B:B, "NONE")</f>
        <v>Andhra Pradesh</v>
      </c>
      <c r="C1724" s="14">
        <v>44562</v>
      </c>
      <c r="D1724" t="str">
        <v>872a4423</v>
      </c>
      <c r="E1724">
        <v>3</v>
      </c>
      <c r="F1724">
        <v>89</v>
      </c>
    </row>
    <row r="1725" spans="1:6" x14ac:dyDescent="0.3">
      <c r="A1725">
        <v>10161</v>
      </c>
      <c r="B1725" t="str">
        <f>_xlfn.XLOOKUP(A1725, Bookings!A:A, Bookings!B:B, "NONE")</f>
        <v>Andhra Pradesh</v>
      </c>
      <c r="C1725" s="14">
        <v>44866</v>
      </c>
      <c r="D1725" t="str">
        <v>b06fbc58</v>
      </c>
      <c r="E1725">
        <v>2</v>
      </c>
      <c r="F1725">
        <v>50</v>
      </c>
    </row>
    <row r="1726" spans="1:6" x14ac:dyDescent="0.3">
      <c r="A1726">
        <v>10161</v>
      </c>
      <c r="B1726" t="str">
        <f>_xlfn.XLOOKUP(A1726, Bookings!A:A, Bookings!B:B, "NONE")</f>
        <v>Andhra Pradesh</v>
      </c>
      <c r="C1726" s="14">
        <v>45566</v>
      </c>
      <c r="D1726" t="str">
        <v>c5c4fdf9</v>
      </c>
      <c r="E1726">
        <v>3</v>
      </c>
      <c r="F1726">
        <v>77</v>
      </c>
    </row>
    <row r="1727" spans="1:6" x14ac:dyDescent="0.3">
      <c r="A1727">
        <v>10161</v>
      </c>
      <c r="B1727" t="str">
        <f>_xlfn.XLOOKUP(A1727, Bookings!A:A, Bookings!B:B, "NONE")</f>
        <v>Andhra Pradesh</v>
      </c>
      <c r="C1727" s="14">
        <v>45474</v>
      </c>
      <c r="D1727" t="str">
        <v>e2949854</v>
      </c>
      <c r="E1727">
        <v>3</v>
      </c>
      <c r="F1727">
        <v>95</v>
      </c>
    </row>
    <row r="1728" spans="1:6" x14ac:dyDescent="0.3">
      <c r="A1728">
        <v>10161</v>
      </c>
      <c r="B1728" t="str">
        <f>_xlfn.XLOOKUP(A1728, Bookings!A:A, Bookings!B:B, "NONE")</f>
        <v>Andhra Pradesh</v>
      </c>
      <c r="C1728" s="14">
        <v>44682</v>
      </c>
      <c r="D1728" t="str">
        <v>7fd28e87</v>
      </c>
      <c r="E1728">
        <v>1</v>
      </c>
      <c r="F1728">
        <v>38</v>
      </c>
    </row>
    <row r="1729" spans="1:6" x14ac:dyDescent="0.3">
      <c r="A1729">
        <v>10161</v>
      </c>
      <c r="B1729" t="str">
        <f>_xlfn.XLOOKUP(A1729, Bookings!A:A, Bookings!B:B, "NONE")</f>
        <v>Andhra Pradesh</v>
      </c>
      <c r="C1729" s="14">
        <v>44835</v>
      </c>
      <c r="D1729" t="str">
        <v>cc777b0c</v>
      </c>
      <c r="E1729">
        <v>5</v>
      </c>
      <c r="F1729">
        <v>93</v>
      </c>
    </row>
    <row r="1730" spans="1:6" x14ac:dyDescent="0.3">
      <c r="A1730">
        <v>10161</v>
      </c>
      <c r="B1730" t="str">
        <f>_xlfn.XLOOKUP(A1730, Bookings!A:A, Bookings!B:B, "NONE")</f>
        <v>Andhra Pradesh</v>
      </c>
      <c r="C1730" s="14">
        <v>44927</v>
      </c>
      <c r="D1730" t="str">
        <v>2fa395f5</v>
      </c>
      <c r="E1730">
        <v>3</v>
      </c>
      <c r="F1730">
        <v>77</v>
      </c>
    </row>
    <row r="1731" spans="1:6" x14ac:dyDescent="0.3">
      <c r="A1731">
        <v>10162</v>
      </c>
      <c r="B1731" t="str">
        <f>_xlfn.XLOOKUP(A1731, Bookings!A:A, Bookings!B:B, "NONE")</f>
        <v>Kerala</v>
      </c>
      <c r="C1731" s="14">
        <v>45200</v>
      </c>
      <c r="D1731" t="str">
        <v>5833d4f3</v>
      </c>
      <c r="E1731">
        <v>1</v>
      </c>
      <c r="F1731">
        <v>17</v>
      </c>
    </row>
    <row r="1732" spans="1:6" x14ac:dyDescent="0.3">
      <c r="A1732">
        <v>10162</v>
      </c>
      <c r="B1732" t="str">
        <f>_xlfn.XLOOKUP(A1732, Bookings!A:A, Bookings!B:B, "NONE")</f>
        <v>Kerala</v>
      </c>
      <c r="C1732" s="14">
        <v>45413</v>
      </c>
      <c r="D1732" t="str">
        <v>a4c168f1</v>
      </c>
      <c r="E1732">
        <v>1</v>
      </c>
      <c r="F1732">
        <v>42</v>
      </c>
    </row>
    <row r="1733" spans="1:6" x14ac:dyDescent="0.3">
      <c r="A1733">
        <v>10162</v>
      </c>
      <c r="B1733" t="str">
        <f>_xlfn.XLOOKUP(A1733, Bookings!A:A, Bookings!B:B, "NONE")</f>
        <v>Kerala</v>
      </c>
      <c r="C1733" s="14">
        <v>44896</v>
      </c>
      <c r="D1733" t="str">
        <v>9787b7de</v>
      </c>
      <c r="E1733">
        <v>2</v>
      </c>
      <c r="F1733">
        <v>68</v>
      </c>
    </row>
    <row r="1734" spans="1:6" x14ac:dyDescent="0.3">
      <c r="A1734">
        <v>10162</v>
      </c>
      <c r="B1734" t="str">
        <f>_xlfn.XLOOKUP(A1734, Bookings!A:A, Bookings!B:B, "NONE")</f>
        <v>Kerala</v>
      </c>
      <c r="C1734" s="14">
        <v>44896</v>
      </c>
      <c r="D1734" t="str">
        <v>586db896</v>
      </c>
      <c r="E1734">
        <v>2</v>
      </c>
      <c r="F1734">
        <v>45</v>
      </c>
    </row>
    <row r="1735" spans="1:6" x14ac:dyDescent="0.3">
      <c r="A1735">
        <v>10162</v>
      </c>
      <c r="B1735" t="str">
        <f>_xlfn.XLOOKUP(A1735, Bookings!A:A, Bookings!B:B, "NONE")</f>
        <v>Kerala</v>
      </c>
      <c r="C1735" s="14">
        <v>44713</v>
      </c>
      <c r="D1735" t="str">
        <v>7495495f</v>
      </c>
      <c r="E1735">
        <v>0</v>
      </c>
      <c r="F1735">
        <v>17</v>
      </c>
    </row>
    <row r="1736" spans="1:6" x14ac:dyDescent="0.3">
      <c r="A1736">
        <v>10162</v>
      </c>
      <c r="B1736" t="str">
        <f>_xlfn.XLOOKUP(A1736, Bookings!A:A, Bookings!B:B, "NONE")</f>
        <v>Kerala</v>
      </c>
      <c r="C1736" s="14">
        <v>44958</v>
      </c>
      <c r="D1736" t="str">
        <v>4130ea10</v>
      </c>
      <c r="E1736">
        <v>2</v>
      </c>
      <c r="F1736">
        <v>71</v>
      </c>
    </row>
    <row r="1737" spans="1:6" x14ac:dyDescent="0.3">
      <c r="A1737">
        <v>10162</v>
      </c>
      <c r="B1737" t="str">
        <f>_xlfn.XLOOKUP(A1737, Bookings!A:A, Bookings!B:B, "NONE")</f>
        <v>Kerala</v>
      </c>
      <c r="C1737" s="14">
        <v>45444</v>
      </c>
      <c r="D1737" t="str">
        <v>4cfd0dd8</v>
      </c>
      <c r="E1737">
        <v>0</v>
      </c>
      <c r="F1737">
        <v>91</v>
      </c>
    </row>
    <row r="1738" spans="1:6" x14ac:dyDescent="0.3">
      <c r="A1738">
        <v>10162</v>
      </c>
      <c r="B1738" t="str">
        <f>_xlfn.XLOOKUP(A1738, Bookings!A:A, Bookings!B:B, "NONE")</f>
        <v>Kerala</v>
      </c>
      <c r="C1738" s="14">
        <v>44682</v>
      </c>
      <c r="D1738" t="str">
        <v>67b09f1b</v>
      </c>
      <c r="E1738">
        <v>0</v>
      </c>
      <c r="F1738">
        <v>20</v>
      </c>
    </row>
    <row r="1739" spans="1:6" x14ac:dyDescent="0.3">
      <c r="A1739">
        <v>10163</v>
      </c>
      <c r="B1739" t="str">
        <f>_xlfn.XLOOKUP(A1739, Bookings!A:A, Bookings!B:B, "NONE")</f>
        <v>Andhra Pradesh</v>
      </c>
      <c r="C1739" s="14">
        <v>44774</v>
      </c>
      <c r="D1739" t="str">
        <v>a4c168f1</v>
      </c>
      <c r="E1739">
        <v>2</v>
      </c>
      <c r="F1739">
        <v>88</v>
      </c>
    </row>
    <row r="1740" spans="1:6" x14ac:dyDescent="0.3">
      <c r="A1740">
        <v>10163</v>
      </c>
      <c r="B1740" t="str">
        <f>_xlfn.XLOOKUP(A1740, Bookings!A:A, Bookings!B:B, "NONE")</f>
        <v>Andhra Pradesh</v>
      </c>
      <c r="C1740" s="14">
        <v>45444</v>
      </c>
      <c r="D1740" t="str">
        <v>67b09f1b</v>
      </c>
      <c r="E1740">
        <v>3</v>
      </c>
      <c r="F1740">
        <v>73</v>
      </c>
    </row>
    <row r="1741" spans="1:6" x14ac:dyDescent="0.3">
      <c r="A1741">
        <v>10163</v>
      </c>
      <c r="B1741" t="str">
        <f>_xlfn.XLOOKUP(A1741, Bookings!A:A, Bookings!B:B, "NONE")</f>
        <v>Andhra Pradesh</v>
      </c>
      <c r="C1741" s="14">
        <v>44896</v>
      </c>
      <c r="D1741" t="str">
        <v>9767fb4f</v>
      </c>
      <c r="E1741">
        <v>3</v>
      </c>
      <c r="F1741">
        <v>92</v>
      </c>
    </row>
    <row r="1742" spans="1:6" x14ac:dyDescent="0.3">
      <c r="A1742">
        <v>10163</v>
      </c>
      <c r="B1742" t="str">
        <f>_xlfn.XLOOKUP(A1742, Bookings!A:A, Bookings!B:B, "NONE")</f>
        <v>Andhra Pradesh</v>
      </c>
      <c r="C1742" s="14">
        <v>45139</v>
      </c>
      <c r="D1742" t="str">
        <v>e0abb092</v>
      </c>
      <c r="E1742">
        <v>1</v>
      </c>
      <c r="F1742">
        <v>45</v>
      </c>
    </row>
    <row r="1743" spans="1:6" x14ac:dyDescent="0.3">
      <c r="A1743">
        <v>10163</v>
      </c>
      <c r="B1743" t="str">
        <f>_xlfn.XLOOKUP(A1743, Bookings!A:A, Bookings!B:B, "NONE")</f>
        <v>Andhra Pradesh</v>
      </c>
      <c r="C1743" s="14">
        <v>45627</v>
      </c>
      <c r="D1743" t="str">
        <v>459528e0</v>
      </c>
      <c r="E1743">
        <v>3</v>
      </c>
      <c r="F1743">
        <v>33</v>
      </c>
    </row>
    <row r="1744" spans="1:6" x14ac:dyDescent="0.3">
      <c r="A1744">
        <v>10163</v>
      </c>
      <c r="B1744" t="str">
        <f>_xlfn.XLOOKUP(A1744, Bookings!A:A, Bookings!B:B, "NONE")</f>
        <v>Andhra Pradesh</v>
      </c>
      <c r="C1744" s="14">
        <v>45505</v>
      </c>
      <c r="D1744" t="str">
        <v>fda707e0</v>
      </c>
      <c r="E1744">
        <v>3</v>
      </c>
      <c r="F1744">
        <v>30</v>
      </c>
    </row>
    <row r="1745" spans="1:6" x14ac:dyDescent="0.3">
      <c r="A1745">
        <v>10163</v>
      </c>
      <c r="B1745" t="str">
        <f>_xlfn.XLOOKUP(A1745, Bookings!A:A, Bookings!B:B, "NONE")</f>
        <v>Andhra Pradesh</v>
      </c>
      <c r="C1745" s="14">
        <v>44896</v>
      </c>
      <c r="D1745" t="str">
        <v>9452bf77</v>
      </c>
      <c r="E1745">
        <v>2</v>
      </c>
      <c r="F1745">
        <v>66</v>
      </c>
    </row>
    <row r="1746" spans="1:6" x14ac:dyDescent="0.3">
      <c r="A1746">
        <v>10163</v>
      </c>
      <c r="B1746" t="str">
        <f>_xlfn.XLOOKUP(A1746, Bookings!A:A, Bookings!B:B, "NONE")</f>
        <v>Andhra Pradesh</v>
      </c>
      <c r="C1746" s="14">
        <v>45200</v>
      </c>
      <c r="D1746" t="str">
        <v>2e190b5a</v>
      </c>
      <c r="E1746">
        <v>0</v>
      </c>
      <c r="F1746">
        <v>39</v>
      </c>
    </row>
    <row r="1747" spans="1:6" x14ac:dyDescent="0.3">
      <c r="A1747">
        <v>10163</v>
      </c>
      <c r="B1747" t="str">
        <f>_xlfn.XLOOKUP(A1747, Bookings!A:A, Bookings!B:B, "NONE")</f>
        <v>Andhra Pradesh</v>
      </c>
      <c r="C1747" s="14">
        <v>44958</v>
      </c>
      <c r="D1747" t="str">
        <v>872a4423</v>
      </c>
      <c r="E1747">
        <v>2</v>
      </c>
      <c r="F1747">
        <v>77</v>
      </c>
    </row>
    <row r="1748" spans="1:6" x14ac:dyDescent="0.3">
      <c r="A1748">
        <v>10163</v>
      </c>
      <c r="B1748" t="str">
        <f>_xlfn.XLOOKUP(A1748, Bookings!A:A, Bookings!B:B, "NONE")</f>
        <v>Andhra Pradesh</v>
      </c>
      <c r="C1748" s="14">
        <v>45474</v>
      </c>
      <c r="D1748" t="str">
        <v>f1c74cb8</v>
      </c>
      <c r="E1748">
        <v>1</v>
      </c>
      <c r="F1748">
        <v>51</v>
      </c>
    </row>
    <row r="1749" spans="1:6" x14ac:dyDescent="0.3">
      <c r="A1749">
        <v>10163</v>
      </c>
      <c r="B1749" t="str">
        <f>_xlfn.XLOOKUP(A1749, Bookings!A:A, Bookings!B:B, "NONE")</f>
        <v>Andhra Pradesh</v>
      </c>
      <c r="C1749" s="14">
        <v>44866</v>
      </c>
      <c r="D1749" t="str">
        <v>3abe3a47</v>
      </c>
      <c r="E1749">
        <v>1</v>
      </c>
      <c r="F1749">
        <v>88</v>
      </c>
    </row>
    <row r="1750" spans="1:6" x14ac:dyDescent="0.3">
      <c r="A1750">
        <v>10163</v>
      </c>
      <c r="B1750" t="str">
        <f>_xlfn.XLOOKUP(A1750, Bookings!A:A, Bookings!B:B, "NONE")</f>
        <v>Andhra Pradesh</v>
      </c>
      <c r="C1750" s="14">
        <v>44866</v>
      </c>
      <c r="D1750" t="str">
        <v>d71466ea</v>
      </c>
      <c r="E1750">
        <v>3</v>
      </c>
      <c r="F1750">
        <v>44</v>
      </c>
    </row>
    <row r="1751" spans="1:6" x14ac:dyDescent="0.3">
      <c r="A1751">
        <v>10164</v>
      </c>
      <c r="B1751" t="str">
        <f>_xlfn.XLOOKUP(A1751, Bookings!A:A, Bookings!B:B, "NONE")</f>
        <v>Tamil Nadu</v>
      </c>
      <c r="C1751" s="14">
        <v>45231</v>
      </c>
      <c r="D1751" t="str">
        <v>af4e0c6c</v>
      </c>
      <c r="E1751">
        <v>2</v>
      </c>
      <c r="F1751">
        <v>82</v>
      </c>
    </row>
    <row r="1752" spans="1:6" x14ac:dyDescent="0.3">
      <c r="A1752">
        <v>10164</v>
      </c>
      <c r="B1752" t="str">
        <f>_xlfn.XLOOKUP(A1752, Bookings!A:A, Bookings!B:B, "NONE")</f>
        <v>Tamil Nadu</v>
      </c>
      <c r="C1752" s="14">
        <v>45323</v>
      </c>
      <c r="D1752" t="str">
        <v>e2949854</v>
      </c>
      <c r="E1752">
        <v>1</v>
      </c>
      <c r="F1752">
        <v>62</v>
      </c>
    </row>
    <row r="1753" spans="1:6" x14ac:dyDescent="0.3">
      <c r="A1753">
        <v>10164</v>
      </c>
      <c r="B1753" t="str">
        <f>_xlfn.XLOOKUP(A1753, Bookings!A:A, Bookings!B:B, "NONE")</f>
        <v>Tamil Nadu</v>
      </c>
      <c r="C1753" s="14">
        <v>45231</v>
      </c>
      <c r="D1753" t="str">
        <v>2e190b5a</v>
      </c>
      <c r="E1753">
        <v>2</v>
      </c>
      <c r="F1753">
        <v>100</v>
      </c>
    </row>
    <row r="1754" spans="1:6" x14ac:dyDescent="0.3">
      <c r="A1754">
        <v>10164</v>
      </c>
      <c r="B1754" t="str">
        <f>_xlfn.XLOOKUP(A1754, Bookings!A:A, Bookings!B:B, "NONE")</f>
        <v>Tamil Nadu</v>
      </c>
      <c r="C1754" s="14">
        <v>44927</v>
      </c>
      <c r="D1754" t="str">
        <v>e9c2f251</v>
      </c>
      <c r="E1754">
        <v>2</v>
      </c>
      <c r="F1754">
        <v>13</v>
      </c>
    </row>
    <row r="1755" spans="1:6" x14ac:dyDescent="0.3">
      <c r="A1755">
        <v>10164</v>
      </c>
      <c r="B1755" t="str">
        <f>_xlfn.XLOOKUP(A1755, Bookings!A:A, Bookings!B:B, "NONE")</f>
        <v>Tamil Nadu</v>
      </c>
      <c r="C1755" s="14">
        <v>45170</v>
      </c>
      <c r="D1755" t="str">
        <v>ae026103</v>
      </c>
      <c r="E1755">
        <v>2</v>
      </c>
      <c r="F1755">
        <v>81</v>
      </c>
    </row>
    <row r="1756" spans="1:6" x14ac:dyDescent="0.3">
      <c r="A1756">
        <v>10164</v>
      </c>
      <c r="B1756" t="str">
        <f>_xlfn.XLOOKUP(A1756, Bookings!A:A, Bookings!B:B, "NONE")</f>
        <v>Tamil Nadu</v>
      </c>
      <c r="C1756" s="14">
        <v>44927</v>
      </c>
      <c r="D1756" t="str">
        <v>c5c4fdf9</v>
      </c>
      <c r="E1756">
        <v>4</v>
      </c>
      <c r="F1756">
        <v>45</v>
      </c>
    </row>
    <row r="1757" spans="1:6" x14ac:dyDescent="0.3">
      <c r="A1757">
        <v>10164</v>
      </c>
      <c r="B1757" t="str">
        <f>_xlfn.XLOOKUP(A1757, Bookings!A:A, Bookings!B:B, "NONE")</f>
        <v>Tamil Nadu</v>
      </c>
      <c r="C1757" s="14">
        <v>44743</v>
      </c>
      <c r="D1757" t="str">
        <v>8ab4abc6</v>
      </c>
      <c r="E1757">
        <v>0</v>
      </c>
      <c r="F1757">
        <v>71</v>
      </c>
    </row>
    <row r="1758" spans="1:6" x14ac:dyDescent="0.3">
      <c r="A1758">
        <v>10164</v>
      </c>
      <c r="B1758" t="str">
        <f>_xlfn.XLOOKUP(A1758, Bookings!A:A, Bookings!B:B, "NONE")</f>
        <v>Tamil Nadu</v>
      </c>
      <c r="C1758" s="14">
        <v>45474</v>
      </c>
      <c r="D1758" t="str">
        <v>8ce0be18</v>
      </c>
      <c r="E1758">
        <v>3</v>
      </c>
      <c r="F1758">
        <v>45</v>
      </c>
    </row>
    <row r="1759" spans="1:6" x14ac:dyDescent="0.3">
      <c r="A1759">
        <v>10165</v>
      </c>
      <c r="B1759" t="str">
        <f>_xlfn.XLOOKUP(A1759, Bookings!A:A, Bookings!B:B, "NONE")</f>
        <v>Andhra Pradesh</v>
      </c>
      <c r="C1759" s="14">
        <v>44682</v>
      </c>
      <c r="D1759" t="str">
        <v>e0abb092</v>
      </c>
      <c r="E1759">
        <v>1</v>
      </c>
      <c r="F1759">
        <v>85</v>
      </c>
    </row>
    <row r="1760" spans="1:6" x14ac:dyDescent="0.3">
      <c r="A1760">
        <v>10165</v>
      </c>
      <c r="B1760" t="str">
        <f>_xlfn.XLOOKUP(A1760, Bookings!A:A, Bookings!B:B, "NONE")</f>
        <v>Andhra Pradesh</v>
      </c>
      <c r="C1760" s="14">
        <v>45139</v>
      </c>
      <c r="D1760" t="str">
        <v>5c52d1ad</v>
      </c>
      <c r="E1760">
        <v>0</v>
      </c>
      <c r="F1760">
        <v>41</v>
      </c>
    </row>
    <row r="1761" spans="1:6" x14ac:dyDescent="0.3">
      <c r="A1761">
        <v>10165</v>
      </c>
      <c r="B1761" t="str">
        <f>_xlfn.XLOOKUP(A1761, Bookings!A:A, Bookings!B:B, "NONE")</f>
        <v>Andhra Pradesh</v>
      </c>
      <c r="C1761" s="14">
        <v>45170</v>
      </c>
      <c r="D1761" t="str">
        <v>044707f1</v>
      </c>
      <c r="E1761">
        <v>2</v>
      </c>
      <c r="F1761">
        <v>12</v>
      </c>
    </row>
    <row r="1762" spans="1:6" x14ac:dyDescent="0.3">
      <c r="A1762">
        <v>10165</v>
      </c>
      <c r="B1762" t="str">
        <f>_xlfn.XLOOKUP(A1762, Bookings!A:A, Bookings!B:B, "NONE")</f>
        <v>Andhra Pradesh</v>
      </c>
      <c r="C1762" s="14">
        <v>44805</v>
      </c>
      <c r="D1762" t="str">
        <v>67b09f1b</v>
      </c>
      <c r="E1762">
        <v>2</v>
      </c>
      <c r="F1762">
        <v>37</v>
      </c>
    </row>
    <row r="1763" spans="1:6" x14ac:dyDescent="0.3">
      <c r="A1763">
        <v>10165</v>
      </c>
      <c r="B1763" t="str">
        <f>_xlfn.XLOOKUP(A1763, Bookings!A:A, Bookings!B:B, "NONE")</f>
        <v>Andhra Pradesh</v>
      </c>
      <c r="C1763" s="14">
        <v>44896</v>
      </c>
      <c r="D1763" t="str">
        <v>b06fbc58</v>
      </c>
      <c r="E1763">
        <v>1</v>
      </c>
      <c r="F1763">
        <v>56</v>
      </c>
    </row>
    <row r="1764" spans="1:6" x14ac:dyDescent="0.3">
      <c r="A1764">
        <v>10165</v>
      </c>
      <c r="B1764" t="str">
        <f>_xlfn.XLOOKUP(A1764, Bookings!A:A, Bookings!B:B, "NONE")</f>
        <v>Andhra Pradesh</v>
      </c>
      <c r="C1764" s="14">
        <v>45200</v>
      </c>
      <c r="D1764" t="str">
        <v>fd1ad95a</v>
      </c>
      <c r="E1764">
        <v>2</v>
      </c>
      <c r="F1764">
        <v>12</v>
      </c>
    </row>
    <row r="1765" spans="1:6" x14ac:dyDescent="0.3">
      <c r="A1765">
        <v>10165</v>
      </c>
      <c r="B1765" t="str">
        <f>_xlfn.XLOOKUP(A1765, Bookings!A:A, Bookings!B:B, "NONE")</f>
        <v>Andhra Pradesh</v>
      </c>
      <c r="C1765" s="14">
        <v>44805</v>
      </c>
      <c r="D1765" t="str">
        <v>40e9137d</v>
      </c>
      <c r="E1765">
        <v>3</v>
      </c>
      <c r="F1765">
        <v>72</v>
      </c>
    </row>
    <row r="1766" spans="1:6" x14ac:dyDescent="0.3">
      <c r="A1766">
        <v>10165</v>
      </c>
      <c r="B1766" t="str">
        <f>_xlfn.XLOOKUP(A1766, Bookings!A:A, Bookings!B:B, "NONE")</f>
        <v>Andhra Pradesh</v>
      </c>
      <c r="C1766" s="14">
        <v>44652</v>
      </c>
      <c r="D1766" t="str">
        <v>a48a202b</v>
      </c>
      <c r="E1766">
        <v>1</v>
      </c>
      <c r="F1766">
        <v>82</v>
      </c>
    </row>
    <row r="1767" spans="1:6" x14ac:dyDescent="0.3">
      <c r="A1767">
        <v>10165</v>
      </c>
      <c r="B1767" t="str">
        <f>_xlfn.XLOOKUP(A1767, Bookings!A:A, Bookings!B:B, "NONE")</f>
        <v>Andhra Pradesh</v>
      </c>
      <c r="C1767" s="14">
        <v>45383</v>
      </c>
      <c r="D1767" t="str">
        <v>e9c2f251</v>
      </c>
      <c r="E1767">
        <v>2</v>
      </c>
      <c r="F1767">
        <v>72</v>
      </c>
    </row>
    <row r="1768" spans="1:6" x14ac:dyDescent="0.3">
      <c r="A1768">
        <v>10165</v>
      </c>
      <c r="B1768" t="str">
        <f>_xlfn.XLOOKUP(A1768, Bookings!A:A, Bookings!B:B, "NONE")</f>
        <v>Andhra Pradesh</v>
      </c>
      <c r="C1768" s="14">
        <v>45108</v>
      </c>
      <c r="D1768" t="str">
        <v>7fd28e87</v>
      </c>
      <c r="E1768">
        <v>0</v>
      </c>
      <c r="F1768">
        <v>81</v>
      </c>
    </row>
    <row r="1769" spans="1:6" x14ac:dyDescent="0.3">
      <c r="A1769">
        <v>10165</v>
      </c>
      <c r="B1769" t="str">
        <f>_xlfn.XLOOKUP(A1769, Bookings!A:A, Bookings!B:B, "NONE")</f>
        <v>Andhra Pradesh</v>
      </c>
      <c r="C1769" s="14">
        <v>44774</v>
      </c>
      <c r="D1769" t="str">
        <v>fa1a76a3</v>
      </c>
      <c r="E1769">
        <v>2</v>
      </c>
      <c r="F1769">
        <v>83</v>
      </c>
    </row>
    <row r="1770" spans="1:6" x14ac:dyDescent="0.3">
      <c r="A1770">
        <v>10165</v>
      </c>
      <c r="B1770" t="str">
        <f>_xlfn.XLOOKUP(A1770, Bookings!A:A, Bookings!B:B, "NONE")</f>
        <v>Andhra Pradesh</v>
      </c>
      <c r="C1770" s="14">
        <v>45444</v>
      </c>
      <c r="D1770" t="str">
        <v>f6d69d19</v>
      </c>
      <c r="E1770">
        <v>1</v>
      </c>
      <c r="F1770">
        <v>69</v>
      </c>
    </row>
    <row r="1771" spans="1:6" x14ac:dyDescent="0.3">
      <c r="A1771">
        <v>10165</v>
      </c>
      <c r="B1771" t="str">
        <f>_xlfn.XLOOKUP(A1771, Bookings!A:A, Bookings!B:B, "NONE")</f>
        <v>Andhra Pradesh</v>
      </c>
      <c r="C1771" s="14">
        <v>45413</v>
      </c>
      <c r="D1771" t="str">
        <v>e2949854</v>
      </c>
      <c r="E1771">
        <v>0</v>
      </c>
      <c r="F1771">
        <v>92</v>
      </c>
    </row>
    <row r="1772" spans="1:6" x14ac:dyDescent="0.3">
      <c r="A1772">
        <v>10165</v>
      </c>
      <c r="B1772" t="str">
        <f>_xlfn.XLOOKUP(A1772, Bookings!A:A, Bookings!B:B, "NONE")</f>
        <v>Andhra Pradesh</v>
      </c>
      <c r="C1772" s="14">
        <v>45200</v>
      </c>
      <c r="D1772" t="str">
        <v>1b7fe76a</v>
      </c>
      <c r="E1772">
        <v>5</v>
      </c>
      <c r="F1772">
        <v>65</v>
      </c>
    </row>
    <row r="1773" spans="1:6" x14ac:dyDescent="0.3">
      <c r="A1773">
        <v>10166</v>
      </c>
      <c r="B1773" t="str">
        <f>_xlfn.XLOOKUP(A1773, Bookings!A:A, Bookings!B:B, "NONE")</f>
        <v>Tamil Nadu</v>
      </c>
      <c r="C1773" s="14">
        <v>45292</v>
      </c>
      <c r="D1773" t="str">
        <v>4130ea10</v>
      </c>
      <c r="E1773">
        <v>0</v>
      </c>
      <c r="F1773">
        <v>64</v>
      </c>
    </row>
    <row r="1774" spans="1:6" x14ac:dyDescent="0.3">
      <c r="A1774">
        <v>10166</v>
      </c>
      <c r="B1774" t="str">
        <f>_xlfn.XLOOKUP(A1774, Bookings!A:A, Bookings!B:B, "NONE")</f>
        <v>Tamil Nadu</v>
      </c>
      <c r="C1774" s="14">
        <v>44835</v>
      </c>
      <c r="D1774" t="str">
        <v>07976026</v>
      </c>
      <c r="E1774">
        <v>2</v>
      </c>
      <c r="F1774">
        <v>51</v>
      </c>
    </row>
    <row r="1775" spans="1:6" x14ac:dyDescent="0.3">
      <c r="A1775">
        <v>10166</v>
      </c>
      <c r="B1775" t="str">
        <f>_xlfn.XLOOKUP(A1775, Bookings!A:A, Bookings!B:B, "NONE")</f>
        <v>Tamil Nadu</v>
      </c>
      <c r="C1775" s="14">
        <v>45597</v>
      </c>
      <c r="D1775" t="str">
        <v>2fa395f5</v>
      </c>
      <c r="E1775">
        <v>2</v>
      </c>
      <c r="F1775">
        <v>83</v>
      </c>
    </row>
    <row r="1776" spans="1:6" x14ac:dyDescent="0.3">
      <c r="A1776">
        <v>10166</v>
      </c>
      <c r="B1776" t="str">
        <f>_xlfn.XLOOKUP(A1776, Bookings!A:A, Bookings!B:B, "NONE")</f>
        <v>Tamil Nadu</v>
      </c>
      <c r="C1776" s="14">
        <v>44835</v>
      </c>
      <c r="D1776" t="str">
        <v>c741736d</v>
      </c>
      <c r="E1776">
        <v>0</v>
      </c>
      <c r="F1776">
        <v>33</v>
      </c>
    </row>
    <row r="1777" spans="1:6" x14ac:dyDescent="0.3">
      <c r="A1777">
        <v>10166</v>
      </c>
      <c r="B1777" t="str">
        <f>_xlfn.XLOOKUP(A1777, Bookings!A:A, Bookings!B:B, "NONE")</f>
        <v>Tamil Nadu</v>
      </c>
      <c r="C1777" s="14">
        <v>44743</v>
      </c>
      <c r="D1777" t="str">
        <v>c9f9dfdb</v>
      </c>
      <c r="E1777">
        <v>4</v>
      </c>
      <c r="F1777">
        <v>26</v>
      </c>
    </row>
    <row r="1778" spans="1:6" x14ac:dyDescent="0.3">
      <c r="A1778">
        <v>10167</v>
      </c>
      <c r="B1778" t="str">
        <f>_xlfn.XLOOKUP(A1778, Bookings!A:A, Bookings!B:B, "NONE")</f>
        <v>Kerala</v>
      </c>
      <c r="C1778" s="14">
        <v>45231</v>
      </c>
      <c r="D1778" t="str">
        <v>fcc640cb</v>
      </c>
      <c r="E1778">
        <v>1</v>
      </c>
      <c r="F1778">
        <v>58</v>
      </c>
    </row>
    <row r="1779" spans="1:6" x14ac:dyDescent="0.3">
      <c r="A1779">
        <v>10167</v>
      </c>
      <c r="B1779" t="str">
        <f>_xlfn.XLOOKUP(A1779, Bookings!A:A, Bookings!B:B, "NONE")</f>
        <v>Kerala</v>
      </c>
      <c r="C1779" s="14">
        <v>44593</v>
      </c>
      <c r="D1779" t="str">
        <v>53dcee70</v>
      </c>
      <c r="E1779">
        <v>1</v>
      </c>
      <c r="F1779">
        <v>67</v>
      </c>
    </row>
    <row r="1780" spans="1:6" x14ac:dyDescent="0.3">
      <c r="A1780">
        <v>10167</v>
      </c>
      <c r="B1780" t="str">
        <f>_xlfn.XLOOKUP(A1780, Bookings!A:A, Bookings!B:B, "NONE")</f>
        <v>Kerala</v>
      </c>
      <c r="C1780" s="14">
        <v>45413</v>
      </c>
      <c r="D1780" t="str">
        <v>6148f50b</v>
      </c>
      <c r="E1780">
        <v>0</v>
      </c>
      <c r="F1780">
        <v>85</v>
      </c>
    </row>
    <row r="1781" spans="1:6" x14ac:dyDescent="0.3">
      <c r="A1781">
        <v>10167</v>
      </c>
      <c r="B1781" t="str">
        <f>_xlfn.XLOOKUP(A1781, Bookings!A:A, Bookings!B:B, "NONE")</f>
        <v>Kerala</v>
      </c>
      <c r="C1781" s="14">
        <v>44774</v>
      </c>
      <c r="D1781" t="str">
        <v>9c8c4c67</v>
      </c>
      <c r="E1781">
        <v>2</v>
      </c>
      <c r="F1781">
        <v>76</v>
      </c>
    </row>
    <row r="1782" spans="1:6" x14ac:dyDescent="0.3">
      <c r="A1782">
        <v>10167</v>
      </c>
      <c r="B1782" t="str">
        <f>_xlfn.XLOOKUP(A1782, Bookings!A:A, Bookings!B:B, "NONE")</f>
        <v>Kerala</v>
      </c>
      <c r="C1782" s="14">
        <v>44774</v>
      </c>
      <c r="D1782" t="str">
        <v>ef45c45f</v>
      </c>
      <c r="E1782">
        <v>0</v>
      </c>
      <c r="F1782">
        <v>87</v>
      </c>
    </row>
    <row r="1783" spans="1:6" x14ac:dyDescent="0.3">
      <c r="A1783">
        <v>10167</v>
      </c>
      <c r="B1783" t="str">
        <f>_xlfn.XLOOKUP(A1783, Bookings!A:A, Bookings!B:B, "NONE")</f>
        <v>Kerala</v>
      </c>
      <c r="C1783" s="14">
        <v>45231</v>
      </c>
      <c r="D1783" t="str">
        <v>2f9c6d63</v>
      </c>
      <c r="E1783">
        <v>1</v>
      </c>
      <c r="F1783">
        <v>21</v>
      </c>
    </row>
    <row r="1784" spans="1:6" x14ac:dyDescent="0.3">
      <c r="A1784">
        <v>10167</v>
      </c>
      <c r="B1784" t="str">
        <f>_xlfn.XLOOKUP(A1784, Bookings!A:A, Bookings!B:B, "NONE")</f>
        <v>Kerala</v>
      </c>
      <c r="C1784" s="14">
        <v>45536</v>
      </c>
      <c r="D1784" t="str">
        <v>6fc6d737</v>
      </c>
      <c r="E1784">
        <v>2</v>
      </c>
      <c r="F1784">
        <v>24</v>
      </c>
    </row>
    <row r="1785" spans="1:6" x14ac:dyDescent="0.3">
      <c r="A1785">
        <v>10167</v>
      </c>
      <c r="B1785" t="str">
        <f>_xlfn.XLOOKUP(A1785, Bookings!A:A, Bookings!B:B, "NONE")</f>
        <v>Kerala</v>
      </c>
      <c r="C1785" s="14">
        <v>45444</v>
      </c>
      <c r="D1785" t="str">
        <v>a4c168f1</v>
      </c>
      <c r="E1785">
        <v>1</v>
      </c>
      <c r="F1785">
        <v>61</v>
      </c>
    </row>
    <row r="1786" spans="1:6" x14ac:dyDescent="0.3">
      <c r="A1786">
        <v>10167</v>
      </c>
      <c r="B1786" t="str">
        <f>_xlfn.XLOOKUP(A1786, Bookings!A:A, Bookings!B:B, "NONE")</f>
        <v>Kerala</v>
      </c>
      <c r="C1786" s="14">
        <v>44743</v>
      </c>
      <c r="D1786" t="str">
        <v>2e190b5a</v>
      </c>
      <c r="E1786">
        <v>2</v>
      </c>
      <c r="F1786">
        <v>65</v>
      </c>
    </row>
    <row r="1787" spans="1:6" x14ac:dyDescent="0.3">
      <c r="A1787">
        <v>10167</v>
      </c>
      <c r="B1787" t="str">
        <f>_xlfn.XLOOKUP(A1787, Bookings!A:A, Bookings!B:B, "NONE")</f>
        <v>Kerala</v>
      </c>
      <c r="C1787" s="14">
        <v>45139</v>
      </c>
      <c r="D1787" t="str">
        <v>6cec19a5</v>
      </c>
      <c r="E1787">
        <v>1</v>
      </c>
      <c r="F1787">
        <v>12</v>
      </c>
    </row>
    <row r="1788" spans="1:6" x14ac:dyDescent="0.3">
      <c r="A1788">
        <v>10167</v>
      </c>
      <c r="B1788" t="str">
        <f>_xlfn.XLOOKUP(A1788, Bookings!A:A, Bookings!B:B, "NONE")</f>
        <v>Kerala</v>
      </c>
      <c r="C1788" s="14">
        <v>45078</v>
      </c>
      <c r="D1788" t="str">
        <v>5b93d799</v>
      </c>
      <c r="E1788">
        <v>0</v>
      </c>
      <c r="F1788">
        <v>32</v>
      </c>
    </row>
    <row r="1789" spans="1:6" x14ac:dyDescent="0.3">
      <c r="A1789">
        <v>10167</v>
      </c>
      <c r="B1789" t="str">
        <f>_xlfn.XLOOKUP(A1789, Bookings!A:A, Bookings!B:B, "NONE")</f>
        <v>Kerala</v>
      </c>
      <c r="C1789" s="14">
        <v>44562</v>
      </c>
      <c r="D1789" t="str">
        <v>7fc77e90</v>
      </c>
      <c r="E1789">
        <v>1</v>
      </c>
      <c r="F1789">
        <v>98</v>
      </c>
    </row>
    <row r="1790" spans="1:6" x14ac:dyDescent="0.3">
      <c r="A1790">
        <v>10167</v>
      </c>
      <c r="B1790" t="str">
        <f>_xlfn.XLOOKUP(A1790, Bookings!A:A, Bookings!B:B, "NONE")</f>
        <v>Kerala</v>
      </c>
      <c r="C1790" s="14">
        <v>45474</v>
      </c>
      <c r="D1790" t="str">
        <v>459528e0</v>
      </c>
      <c r="E1790">
        <v>0</v>
      </c>
      <c r="F1790">
        <v>57</v>
      </c>
    </row>
    <row r="1791" spans="1:6" x14ac:dyDescent="0.3">
      <c r="A1791">
        <v>10168</v>
      </c>
      <c r="B1791" t="str">
        <f>_xlfn.XLOOKUP(A1791, Bookings!A:A, Bookings!B:B, "NONE")</f>
        <v>Karnataka</v>
      </c>
      <c r="C1791" s="14">
        <v>45323</v>
      </c>
      <c r="D1791" t="str">
        <v>c1fb785c</v>
      </c>
      <c r="E1791">
        <v>2</v>
      </c>
      <c r="F1791">
        <v>13</v>
      </c>
    </row>
    <row r="1792" spans="1:6" x14ac:dyDescent="0.3">
      <c r="A1792">
        <v>10168</v>
      </c>
      <c r="B1792" t="str">
        <f>_xlfn.XLOOKUP(A1792, Bookings!A:A, Bookings!B:B, "NONE")</f>
        <v>Karnataka</v>
      </c>
      <c r="C1792" s="14">
        <v>45200</v>
      </c>
      <c r="D1792" t="str">
        <v>6cec19a5</v>
      </c>
      <c r="E1792">
        <v>0</v>
      </c>
      <c r="F1792">
        <v>62</v>
      </c>
    </row>
    <row r="1793" spans="1:6" x14ac:dyDescent="0.3">
      <c r="A1793">
        <v>10168</v>
      </c>
      <c r="B1793" t="str">
        <f>_xlfn.XLOOKUP(A1793, Bookings!A:A, Bookings!B:B, "NONE")</f>
        <v>Karnataka</v>
      </c>
      <c r="C1793" s="14">
        <v>44621</v>
      </c>
      <c r="D1793" t="str">
        <v>34ac25b9</v>
      </c>
      <c r="E1793">
        <v>4</v>
      </c>
      <c r="F1793">
        <v>31</v>
      </c>
    </row>
    <row r="1794" spans="1:6" x14ac:dyDescent="0.3">
      <c r="A1794">
        <v>10168</v>
      </c>
      <c r="B1794" t="str">
        <f>_xlfn.XLOOKUP(A1794, Bookings!A:A, Bookings!B:B, "NONE")</f>
        <v>Karnataka</v>
      </c>
      <c r="C1794" s="14">
        <v>44866</v>
      </c>
      <c r="D1794" t="str">
        <v>74c9ff93</v>
      </c>
      <c r="E1794">
        <v>1</v>
      </c>
      <c r="F1794">
        <v>21</v>
      </c>
    </row>
    <row r="1795" spans="1:6" x14ac:dyDescent="0.3">
      <c r="A1795">
        <v>10168</v>
      </c>
      <c r="B1795" t="str">
        <f>_xlfn.XLOOKUP(A1795, Bookings!A:A, Bookings!B:B, "NONE")</f>
        <v>Karnataka</v>
      </c>
      <c r="C1795" s="14">
        <v>45352</v>
      </c>
      <c r="D1795" t="str">
        <v>fe8686d0</v>
      </c>
      <c r="E1795">
        <v>1</v>
      </c>
      <c r="F1795">
        <v>63</v>
      </c>
    </row>
    <row r="1796" spans="1:6" x14ac:dyDescent="0.3">
      <c r="A1796">
        <v>10168</v>
      </c>
      <c r="B1796" t="str">
        <f>_xlfn.XLOOKUP(A1796, Bookings!A:A, Bookings!B:B, "NONE")</f>
        <v>Karnataka</v>
      </c>
      <c r="C1796" s="14">
        <v>45597</v>
      </c>
      <c r="D1796" t="str">
        <v>5833d4f3</v>
      </c>
      <c r="E1796">
        <v>2</v>
      </c>
      <c r="F1796">
        <v>10</v>
      </c>
    </row>
    <row r="1797" spans="1:6" x14ac:dyDescent="0.3">
      <c r="A1797">
        <v>10168</v>
      </c>
      <c r="B1797" t="str">
        <f>_xlfn.XLOOKUP(A1797, Bookings!A:A, Bookings!B:B, "NONE")</f>
        <v>Karnataka</v>
      </c>
      <c r="C1797" s="14">
        <v>45139</v>
      </c>
      <c r="D1797" t="str">
        <v>586db896</v>
      </c>
      <c r="E1797">
        <v>2</v>
      </c>
      <c r="F1797">
        <v>51</v>
      </c>
    </row>
    <row r="1798" spans="1:6" x14ac:dyDescent="0.3">
      <c r="A1798">
        <v>10168</v>
      </c>
      <c r="B1798" t="str">
        <f>_xlfn.XLOOKUP(A1798, Bookings!A:A, Bookings!B:B, "NONE")</f>
        <v>Karnataka</v>
      </c>
      <c r="C1798" s="14">
        <v>45597</v>
      </c>
      <c r="D1798" t="str">
        <v>f82d44ce</v>
      </c>
      <c r="E1798">
        <v>5</v>
      </c>
      <c r="F1798">
        <v>22</v>
      </c>
    </row>
    <row r="1799" spans="1:6" x14ac:dyDescent="0.3">
      <c r="A1799">
        <v>10168</v>
      </c>
      <c r="B1799" t="str">
        <f>_xlfn.XLOOKUP(A1799, Bookings!A:A, Bookings!B:B, "NONE")</f>
        <v>Karnataka</v>
      </c>
      <c r="C1799" s="14">
        <v>45474</v>
      </c>
      <c r="D1799" t="str">
        <v>9787b7de</v>
      </c>
      <c r="E1799">
        <v>1</v>
      </c>
      <c r="F1799">
        <v>38</v>
      </c>
    </row>
    <row r="1800" spans="1:6" x14ac:dyDescent="0.3">
      <c r="A1800">
        <v>10168</v>
      </c>
      <c r="B1800" t="str">
        <f>_xlfn.XLOOKUP(A1800, Bookings!A:A, Bookings!B:B, "NONE")</f>
        <v>Karnataka</v>
      </c>
      <c r="C1800" s="14">
        <v>45536</v>
      </c>
      <c r="D1800" t="str">
        <v>f6d69d19</v>
      </c>
      <c r="E1800">
        <v>0</v>
      </c>
      <c r="F1800">
        <v>22</v>
      </c>
    </row>
    <row r="1801" spans="1:6" x14ac:dyDescent="0.3">
      <c r="A1801">
        <v>10168</v>
      </c>
      <c r="B1801" t="str">
        <f>_xlfn.XLOOKUP(A1801, Bookings!A:A, Bookings!B:B, "NONE")</f>
        <v>Karnataka</v>
      </c>
      <c r="C1801" s="14">
        <v>45323</v>
      </c>
      <c r="D1801" t="str">
        <v>18110fb2</v>
      </c>
      <c r="E1801">
        <v>0</v>
      </c>
      <c r="F1801">
        <v>38</v>
      </c>
    </row>
    <row r="1802" spans="1:6" x14ac:dyDescent="0.3">
      <c r="A1802">
        <v>10168</v>
      </c>
      <c r="B1802" t="str">
        <f>_xlfn.XLOOKUP(A1802, Bookings!A:A, Bookings!B:B, "NONE")</f>
        <v>Karnataka</v>
      </c>
      <c r="C1802" s="14">
        <v>45047</v>
      </c>
      <c r="D1802" t="str">
        <v>921da29a</v>
      </c>
      <c r="E1802">
        <v>2</v>
      </c>
      <c r="F1802">
        <v>69</v>
      </c>
    </row>
    <row r="1803" spans="1:6" x14ac:dyDescent="0.3">
      <c r="A1803">
        <v>10168</v>
      </c>
      <c r="B1803" t="str">
        <f>_xlfn.XLOOKUP(A1803, Bookings!A:A, Bookings!B:B, "NONE")</f>
        <v>Karnataka</v>
      </c>
      <c r="C1803" s="14">
        <v>45566</v>
      </c>
      <c r="D1803" t="str">
        <v>6fc6d737</v>
      </c>
      <c r="E1803">
        <v>2</v>
      </c>
      <c r="F1803">
        <v>51</v>
      </c>
    </row>
    <row r="1804" spans="1:6" x14ac:dyDescent="0.3">
      <c r="A1804">
        <v>10168</v>
      </c>
      <c r="B1804" t="str">
        <f>_xlfn.XLOOKUP(A1804, Bookings!A:A, Bookings!B:B, "NONE")</f>
        <v>Karnataka</v>
      </c>
      <c r="C1804" s="14">
        <v>45383</v>
      </c>
      <c r="D1804" t="str">
        <v>c5c4fdf9</v>
      </c>
      <c r="E1804">
        <v>2</v>
      </c>
      <c r="F1804">
        <v>14</v>
      </c>
    </row>
    <row r="1805" spans="1:6" x14ac:dyDescent="0.3">
      <c r="A1805">
        <v>10169</v>
      </c>
      <c r="B1805" t="str">
        <f>_xlfn.XLOOKUP(A1805, Bookings!A:A, Bookings!B:B, "NONE")</f>
        <v>Kerala</v>
      </c>
      <c r="C1805" s="14">
        <v>45170</v>
      </c>
      <c r="D1805" t="str">
        <v>4cfd0dd8</v>
      </c>
      <c r="E1805">
        <v>3</v>
      </c>
      <c r="F1805">
        <v>54</v>
      </c>
    </row>
    <row r="1806" spans="1:6" x14ac:dyDescent="0.3">
      <c r="A1806">
        <v>10169</v>
      </c>
      <c r="B1806" t="str">
        <f>_xlfn.XLOOKUP(A1806, Bookings!A:A, Bookings!B:B, "NONE")</f>
        <v>Kerala</v>
      </c>
      <c r="C1806" s="14">
        <v>44927</v>
      </c>
      <c r="D1806" t="str">
        <v>fc3255a1</v>
      </c>
      <c r="E1806">
        <v>1</v>
      </c>
      <c r="F1806">
        <v>89</v>
      </c>
    </row>
    <row r="1807" spans="1:6" x14ac:dyDescent="0.3">
      <c r="A1807">
        <v>10169</v>
      </c>
      <c r="B1807" t="str">
        <f>_xlfn.XLOOKUP(A1807, Bookings!A:A, Bookings!B:B, "NONE")</f>
        <v>Kerala</v>
      </c>
      <c r="C1807" s="14">
        <v>45047</v>
      </c>
      <c r="D1807" t="str">
        <v>a4c168f1</v>
      </c>
      <c r="E1807">
        <v>0</v>
      </c>
      <c r="F1807">
        <v>93</v>
      </c>
    </row>
    <row r="1808" spans="1:6" x14ac:dyDescent="0.3">
      <c r="A1808">
        <v>10169</v>
      </c>
      <c r="B1808" t="str">
        <f>_xlfn.XLOOKUP(A1808, Bookings!A:A, Bookings!B:B, "NONE")</f>
        <v>Kerala</v>
      </c>
      <c r="C1808" s="14">
        <v>45536</v>
      </c>
      <c r="D1808" t="str">
        <v>f82d44ce</v>
      </c>
      <c r="E1808">
        <v>1</v>
      </c>
      <c r="F1808">
        <v>53</v>
      </c>
    </row>
    <row r="1809" spans="1:6" x14ac:dyDescent="0.3">
      <c r="A1809">
        <v>10169</v>
      </c>
      <c r="B1809" t="str">
        <f>_xlfn.XLOOKUP(A1809, Bookings!A:A, Bookings!B:B, "NONE")</f>
        <v>Kerala</v>
      </c>
      <c r="C1809" s="14">
        <v>45505</v>
      </c>
      <c r="D1809" t="str">
        <v>f1c74cb8</v>
      </c>
      <c r="E1809">
        <v>0</v>
      </c>
      <c r="F1809">
        <v>76</v>
      </c>
    </row>
    <row r="1810" spans="1:6" x14ac:dyDescent="0.3">
      <c r="A1810">
        <v>10169</v>
      </c>
      <c r="B1810" t="str">
        <f>_xlfn.XLOOKUP(A1810, Bookings!A:A, Bookings!B:B, "NONE")</f>
        <v>Kerala</v>
      </c>
      <c r="C1810" s="14">
        <v>45047</v>
      </c>
      <c r="D1810" t="str">
        <v>ae026103</v>
      </c>
      <c r="E1810">
        <v>3</v>
      </c>
      <c r="F1810">
        <v>79</v>
      </c>
    </row>
    <row r="1811" spans="1:6" x14ac:dyDescent="0.3">
      <c r="A1811">
        <v>10169</v>
      </c>
      <c r="B1811" t="str">
        <f>_xlfn.XLOOKUP(A1811, Bookings!A:A, Bookings!B:B, "NONE")</f>
        <v>Kerala</v>
      </c>
      <c r="C1811" s="14">
        <v>44805</v>
      </c>
      <c r="D1811" t="str">
        <v>b06fbc58</v>
      </c>
      <c r="E1811">
        <v>1</v>
      </c>
      <c r="F1811">
        <v>25</v>
      </c>
    </row>
    <row r="1812" spans="1:6" x14ac:dyDescent="0.3">
      <c r="A1812">
        <v>10169</v>
      </c>
      <c r="B1812" t="str">
        <f>_xlfn.XLOOKUP(A1812, Bookings!A:A, Bookings!B:B, "NONE")</f>
        <v>Kerala</v>
      </c>
      <c r="C1812" s="14">
        <v>45627</v>
      </c>
      <c r="D1812" t="str">
        <v>7495495f</v>
      </c>
      <c r="E1812">
        <v>1</v>
      </c>
      <c r="F1812">
        <v>67</v>
      </c>
    </row>
    <row r="1813" spans="1:6" x14ac:dyDescent="0.3">
      <c r="A1813">
        <v>10169</v>
      </c>
      <c r="B1813" t="str">
        <f>_xlfn.XLOOKUP(A1813, Bookings!A:A, Bookings!B:B, "NONE")</f>
        <v>Kerala</v>
      </c>
      <c r="C1813" s="14">
        <v>45383</v>
      </c>
      <c r="D1813" t="str">
        <v>40fb817f</v>
      </c>
      <c r="E1813">
        <v>0</v>
      </c>
      <c r="F1813">
        <v>75</v>
      </c>
    </row>
    <row r="1814" spans="1:6" x14ac:dyDescent="0.3">
      <c r="A1814">
        <v>10169</v>
      </c>
      <c r="B1814" t="str">
        <f>_xlfn.XLOOKUP(A1814, Bookings!A:A, Bookings!B:B, "NONE")</f>
        <v>Kerala</v>
      </c>
      <c r="C1814" s="14">
        <v>44927</v>
      </c>
      <c r="D1814" t="str">
        <v>6cec19a5</v>
      </c>
      <c r="E1814">
        <v>0</v>
      </c>
      <c r="F1814">
        <v>55</v>
      </c>
    </row>
    <row r="1815" spans="1:6" x14ac:dyDescent="0.3">
      <c r="A1815">
        <v>10169</v>
      </c>
      <c r="B1815" t="str">
        <f>_xlfn.XLOOKUP(A1815, Bookings!A:A, Bookings!B:B, "NONE")</f>
        <v>Kerala</v>
      </c>
      <c r="C1815" s="14">
        <v>45566</v>
      </c>
      <c r="D1815" t="str">
        <v>7bc7f2c7</v>
      </c>
      <c r="E1815">
        <v>4</v>
      </c>
      <c r="F1815">
        <v>16</v>
      </c>
    </row>
    <row r="1816" spans="1:6" x14ac:dyDescent="0.3">
      <c r="A1816">
        <v>10170</v>
      </c>
      <c r="B1816" t="str">
        <f>_xlfn.XLOOKUP(A1816, Bookings!A:A, Bookings!B:B, "NONE")</f>
        <v>Karnataka</v>
      </c>
      <c r="C1816" s="14">
        <v>44835</v>
      </c>
      <c r="D1816" t="str">
        <v>9787b7de</v>
      </c>
      <c r="E1816">
        <v>3</v>
      </c>
      <c r="F1816">
        <v>45</v>
      </c>
    </row>
    <row r="1817" spans="1:6" x14ac:dyDescent="0.3">
      <c r="A1817">
        <v>10170</v>
      </c>
      <c r="B1817" t="str">
        <f>_xlfn.XLOOKUP(A1817, Bookings!A:A, Bookings!B:B, "NONE")</f>
        <v>Karnataka</v>
      </c>
      <c r="C1817" s="14">
        <v>44652</v>
      </c>
      <c r="D1817" t="str">
        <v>9767fb4f</v>
      </c>
      <c r="E1817">
        <v>3</v>
      </c>
      <c r="F1817">
        <v>70</v>
      </c>
    </row>
    <row r="1818" spans="1:6" x14ac:dyDescent="0.3">
      <c r="A1818">
        <v>10170</v>
      </c>
      <c r="B1818" t="str">
        <f>_xlfn.XLOOKUP(A1818, Bookings!A:A, Bookings!B:B, "NONE")</f>
        <v>Karnataka</v>
      </c>
      <c r="C1818" s="14">
        <v>45444</v>
      </c>
      <c r="D1818" t="str">
        <v>ef45c45f</v>
      </c>
      <c r="E1818">
        <v>2</v>
      </c>
      <c r="F1818">
        <v>10</v>
      </c>
    </row>
    <row r="1819" spans="1:6" x14ac:dyDescent="0.3">
      <c r="A1819">
        <v>10170</v>
      </c>
      <c r="B1819" t="str">
        <f>_xlfn.XLOOKUP(A1819, Bookings!A:A, Bookings!B:B, "NONE")</f>
        <v>Karnataka</v>
      </c>
      <c r="C1819" s="14">
        <v>44682</v>
      </c>
      <c r="D1819" t="str">
        <v>b9f74c1c</v>
      </c>
      <c r="E1819">
        <v>5</v>
      </c>
      <c r="F1819">
        <v>36</v>
      </c>
    </row>
    <row r="1820" spans="1:6" x14ac:dyDescent="0.3">
      <c r="A1820">
        <v>10170</v>
      </c>
      <c r="B1820" t="str">
        <f>_xlfn.XLOOKUP(A1820, Bookings!A:A, Bookings!B:B, "NONE")</f>
        <v>Karnataka</v>
      </c>
      <c r="C1820" s="14">
        <v>44682</v>
      </c>
      <c r="D1820" t="str">
        <v>420e1019</v>
      </c>
      <c r="E1820">
        <v>1</v>
      </c>
      <c r="F1820">
        <v>71</v>
      </c>
    </row>
    <row r="1821" spans="1:6" x14ac:dyDescent="0.3">
      <c r="A1821">
        <v>10170</v>
      </c>
      <c r="B1821" t="str">
        <f>_xlfn.XLOOKUP(A1821, Bookings!A:A, Bookings!B:B, "NONE")</f>
        <v>Karnataka</v>
      </c>
      <c r="C1821" s="14">
        <v>44866</v>
      </c>
      <c r="D1821" t="str">
        <v>607da286</v>
      </c>
      <c r="E1821">
        <v>1</v>
      </c>
      <c r="F1821">
        <v>60</v>
      </c>
    </row>
    <row r="1822" spans="1:6" x14ac:dyDescent="0.3">
      <c r="A1822">
        <v>10170</v>
      </c>
      <c r="B1822" t="str">
        <f>_xlfn.XLOOKUP(A1822, Bookings!A:A, Bookings!B:B, "NONE")</f>
        <v>Karnataka</v>
      </c>
      <c r="C1822" s="14">
        <v>44927</v>
      </c>
      <c r="D1822" t="str">
        <v>e9c2f251</v>
      </c>
      <c r="E1822">
        <v>0</v>
      </c>
      <c r="F1822">
        <v>45</v>
      </c>
    </row>
    <row r="1823" spans="1:6" x14ac:dyDescent="0.3">
      <c r="A1823">
        <v>10170</v>
      </c>
      <c r="B1823" t="str">
        <f>_xlfn.XLOOKUP(A1823, Bookings!A:A, Bookings!B:B, "NONE")</f>
        <v>Karnataka</v>
      </c>
      <c r="C1823" s="14">
        <v>44805</v>
      </c>
      <c r="D1823" t="str">
        <v>6cec19a5</v>
      </c>
      <c r="E1823">
        <v>0</v>
      </c>
      <c r="F1823">
        <v>66</v>
      </c>
    </row>
    <row r="1824" spans="1:6" x14ac:dyDescent="0.3">
      <c r="A1824">
        <v>10170</v>
      </c>
      <c r="B1824" t="str">
        <f>_xlfn.XLOOKUP(A1824, Bookings!A:A, Bookings!B:B, "NONE")</f>
        <v>Karnataka</v>
      </c>
      <c r="C1824" s="14">
        <v>44835</v>
      </c>
      <c r="D1824" t="str">
        <v>67b09f1b</v>
      </c>
      <c r="E1824">
        <v>0</v>
      </c>
      <c r="F1824">
        <v>76</v>
      </c>
    </row>
    <row r="1825" spans="1:6" x14ac:dyDescent="0.3">
      <c r="A1825">
        <v>10170</v>
      </c>
      <c r="B1825" t="str">
        <f>_xlfn.XLOOKUP(A1825, Bookings!A:A, Bookings!B:B, "NONE")</f>
        <v>Karnataka</v>
      </c>
      <c r="C1825" s="14">
        <v>45139</v>
      </c>
      <c r="D1825" t="str">
        <v>b72e97f6</v>
      </c>
      <c r="E1825">
        <v>1</v>
      </c>
      <c r="F1825">
        <v>94</v>
      </c>
    </row>
    <row r="1826" spans="1:6" x14ac:dyDescent="0.3">
      <c r="A1826">
        <v>10170</v>
      </c>
      <c r="B1826" t="str">
        <f>_xlfn.XLOOKUP(A1826, Bookings!A:A, Bookings!B:B, "NONE")</f>
        <v>Karnataka</v>
      </c>
      <c r="C1826" s="14">
        <v>45413</v>
      </c>
      <c r="D1826" t="str">
        <v>b06fbc58</v>
      </c>
      <c r="E1826">
        <v>1</v>
      </c>
      <c r="F1826">
        <v>19</v>
      </c>
    </row>
    <row r="1827" spans="1:6" x14ac:dyDescent="0.3">
      <c r="A1827">
        <v>10170</v>
      </c>
      <c r="B1827" t="str">
        <f>_xlfn.XLOOKUP(A1827, Bookings!A:A, Bookings!B:B, "NONE")</f>
        <v>Karnataka</v>
      </c>
      <c r="C1827" s="14">
        <v>45200</v>
      </c>
      <c r="D1827" t="str">
        <v>c9f9dfdb</v>
      </c>
      <c r="E1827">
        <v>1</v>
      </c>
      <c r="F1827">
        <v>24</v>
      </c>
    </row>
    <row r="1828" spans="1:6" x14ac:dyDescent="0.3">
      <c r="A1828">
        <v>10170</v>
      </c>
      <c r="B1828" t="str">
        <f>_xlfn.XLOOKUP(A1828, Bookings!A:A, Bookings!B:B, "NONE")</f>
        <v>Karnataka</v>
      </c>
      <c r="C1828" s="14">
        <v>45444</v>
      </c>
      <c r="D1828" t="str">
        <v>ed012678</v>
      </c>
      <c r="E1828">
        <v>1</v>
      </c>
      <c r="F1828">
        <v>47</v>
      </c>
    </row>
    <row r="1829" spans="1:6" x14ac:dyDescent="0.3">
      <c r="A1829">
        <v>10171</v>
      </c>
      <c r="B1829" t="str">
        <f>_xlfn.XLOOKUP(A1829, Bookings!A:A, Bookings!B:B, "NONE")</f>
        <v>Tamil Nadu</v>
      </c>
      <c r="C1829" s="14">
        <v>45505</v>
      </c>
      <c r="D1829" t="str">
        <v>74c9ff93</v>
      </c>
      <c r="E1829">
        <v>0</v>
      </c>
      <c r="F1829">
        <v>45</v>
      </c>
    </row>
    <row r="1830" spans="1:6" x14ac:dyDescent="0.3">
      <c r="A1830">
        <v>10171</v>
      </c>
      <c r="B1830" t="str">
        <f>_xlfn.XLOOKUP(A1830, Bookings!A:A, Bookings!B:B, "NONE")</f>
        <v>Tamil Nadu</v>
      </c>
      <c r="C1830" s="14">
        <v>45078</v>
      </c>
      <c r="D1830" t="str">
        <v>982b8061</v>
      </c>
      <c r="E1830">
        <v>2</v>
      </c>
      <c r="F1830">
        <v>95</v>
      </c>
    </row>
    <row r="1831" spans="1:6" x14ac:dyDescent="0.3">
      <c r="A1831">
        <v>10171</v>
      </c>
      <c r="B1831" t="str">
        <f>_xlfn.XLOOKUP(A1831, Bookings!A:A, Bookings!B:B, "NONE")</f>
        <v>Tamil Nadu</v>
      </c>
      <c r="C1831" s="14">
        <v>45047</v>
      </c>
      <c r="D1831" t="str">
        <v>39c8c16a</v>
      </c>
      <c r="E1831">
        <v>0</v>
      </c>
      <c r="F1831">
        <v>72</v>
      </c>
    </row>
    <row r="1832" spans="1:6" x14ac:dyDescent="0.3">
      <c r="A1832">
        <v>10171</v>
      </c>
      <c r="B1832" t="str">
        <f>_xlfn.XLOOKUP(A1832, Bookings!A:A, Bookings!B:B, "NONE")</f>
        <v>Tamil Nadu</v>
      </c>
      <c r="C1832" s="14">
        <v>45017</v>
      </c>
      <c r="D1832" t="str">
        <v>8ce0be18</v>
      </c>
      <c r="E1832">
        <v>2</v>
      </c>
      <c r="F1832">
        <v>95</v>
      </c>
    </row>
    <row r="1833" spans="1:6" x14ac:dyDescent="0.3">
      <c r="A1833">
        <v>10171</v>
      </c>
      <c r="B1833" t="str">
        <f>_xlfn.XLOOKUP(A1833, Bookings!A:A, Bookings!B:B, "NONE")</f>
        <v>Tamil Nadu</v>
      </c>
      <c r="C1833" s="14">
        <v>45078</v>
      </c>
      <c r="D1833" t="str">
        <v>c5000cc1</v>
      </c>
      <c r="E1833">
        <v>4</v>
      </c>
      <c r="F1833">
        <v>82</v>
      </c>
    </row>
    <row r="1834" spans="1:6" x14ac:dyDescent="0.3">
      <c r="A1834">
        <v>10171</v>
      </c>
      <c r="B1834" t="str">
        <f>_xlfn.XLOOKUP(A1834, Bookings!A:A, Bookings!B:B, "NONE")</f>
        <v>Tamil Nadu</v>
      </c>
      <c r="C1834" s="14">
        <v>45292</v>
      </c>
      <c r="D1834" t="str">
        <v>fda707e0</v>
      </c>
      <c r="E1834">
        <v>0</v>
      </c>
      <c r="F1834">
        <v>85</v>
      </c>
    </row>
    <row r="1835" spans="1:6" x14ac:dyDescent="0.3">
      <c r="A1835">
        <v>10171</v>
      </c>
      <c r="B1835" t="str">
        <f>_xlfn.XLOOKUP(A1835, Bookings!A:A, Bookings!B:B, "NONE")</f>
        <v>Tamil Nadu</v>
      </c>
      <c r="C1835" s="14">
        <v>44743</v>
      </c>
      <c r="D1835" t="str">
        <v>9787b7de</v>
      </c>
      <c r="E1835">
        <v>0</v>
      </c>
      <c r="F1835">
        <v>84</v>
      </c>
    </row>
    <row r="1836" spans="1:6" x14ac:dyDescent="0.3">
      <c r="A1836">
        <v>10171</v>
      </c>
      <c r="B1836" t="str">
        <f>_xlfn.XLOOKUP(A1836, Bookings!A:A, Bookings!B:B, "NONE")</f>
        <v>Tamil Nadu</v>
      </c>
      <c r="C1836" s="14">
        <v>45352</v>
      </c>
      <c r="D1836" t="str">
        <v>40fb817f</v>
      </c>
      <c r="E1836">
        <v>1</v>
      </c>
      <c r="F1836">
        <v>68</v>
      </c>
    </row>
    <row r="1837" spans="1:6" x14ac:dyDescent="0.3">
      <c r="A1837">
        <v>10172</v>
      </c>
      <c r="B1837" t="str">
        <f>_xlfn.XLOOKUP(A1837, Bookings!A:A, Bookings!B:B, "NONE")</f>
        <v>Karnataka</v>
      </c>
      <c r="C1837" s="14">
        <v>45108</v>
      </c>
      <c r="D1837" t="str">
        <v>74c9ff93</v>
      </c>
      <c r="E1837">
        <v>1</v>
      </c>
      <c r="F1837">
        <v>55</v>
      </c>
    </row>
    <row r="1838" spans="1:6" x14ac:dyDescent="0.3">
      <c r="A1838">
        <v>10172</v>
      </c>
      <c r="B1838" t="str">
        <f>_xlfn.XLOOKUP(A1838, Bookings!A:A, Bookings!B:B, "NONE")</f>
        <v>Karnataka</v>
      </c>
      <c r="C1838" s="14">
        <v>45231</v>
      </c>
      <c r="D1838" t="str">
        <v>7495495f</v>
      </c>
      <c r="E1838">
        <v>1</v>
      </c>
      <c r="F1838">
        <v>16</v>
      </c>
    </row>
    <row r="1839" spans="1:6" x14ac:dyDescent="0.3">
      <c r="A1839">
        <v>10172</v>
      </c>
      <c r="B1839" t="str">
        <f>_xlfn.XLOOKUP(A1839, Bookings!A:A, Bookings!B:B, "NONE")</f>
        <v>Karnataka</v>
      </c>
      <c r="C1839" s="14">
        <v>45170</v>
      </c>
      <c r="D1839" t="str">
        <v>4130ea10</v>
      </c>
      <c r="E1839">
        <v>1</v>
      </c>
      <c r="F1839">
        <v>81</v>
      </c>
    </row>
    <row r="1840" spans="1:6" x14ac:dyDescent="0.3">
      <c r="A1840">
        <v>10172</v>
      </c>
      <c r="B1840" t="str">
        <f>_xlfn.XLOOKUP(A1840, Bookings!A:A, Bookings!B:B, "NONE")</f>
        <v>Karnataka</v>
      </c>
      <c r="C1840" s="14">
        <v>45627</v>
      </c>
      <c r="D1840" t="str">
        <v>4cfd0dd8</v>
      </c>
      <c r="E1840">
        <v>2</v>
      </c>
      <c r="F1840">
        <v>73</v>
      </c>
    </row>
    <row r="1841" spans="1:6" x14ac:dyDescent="0.3">
      <c r="A1841">
        <v>10172</v>
      </c>
      <c r="B1841" t="str">
        <f>_xlfn.XLOOKUP(A1841, Bookings!A:A, Bookings!B:B, "NONE")</f>
        <v>Karnataka</v>
      </c>
      <c r="C1841" s="14">
        <v>44713</v>
      </c>
      <c r="D1841" t="str">
        <v>75fa1246</v>
      </c>
      <c r="E1841">
        <v>1</v>
      </c>
      <c r="F1841">
        <v>49</v>
      </c>
    </row>
    <row r="1842" spans="1:6" x14ac:dyDescent="0.3">
      <c r="A1842">
        <v>10172</v>
      </c>
      <c r="B1842" t="str">
        <f>_xlfn.XLOOKUP(A1842, Bookings!A:A, Bookings!B:B, "NONE")</f>
        <v>Karnataka</v>
      </c>
      <c r="C1842" s="14">
        <v>44743</v>
      </c>
      <c r="D1842" t="str">
        <v>19351768</v>
      </c>
      <c r="E1842">
        <v>2</v>
      </c>
      <c r="F1842">
        <v>73</v>
      </c>
    </row>
    <row r="1843" spans="1:6" x14ac:dyDescent="0.3">
      <c r="A1843">
        <v>10172</v>
      </c>
      <c r="B1843" t="str">
        <f>_xlfn.XLOOKUP(A1843, Bookings!A:A, Bookings!B:B, "NONE")</f>
        <v>Karnataka</v>
      </c>
      <c r="C1843" s="14">
        <v>44896</v>
      </c>
      <c r="D1843" t="str">
        <v>d71466ea</v>
      </c>
      <c r="E1843">
        <v>1</v>
      </c>
      <c r="F1843">
        <v>54</v>
      </c>
    </row>
    <row r="1844" spans="1:6" x14ac:dyDescent="0.3">
      <c r="A1844">
        <v>10172</v>
      </c>
      <c r="B1844" t="str">
        <f>_xlfn.XLOOKUP(A1844, Bookings!A:A, Bookings!B:B, "NONE")</f>
        <v>Karnataka</v>
      </c>
      <c r="C1844" s="14">
        <v>45200</v>
      </c>
      <c r="D1844" t="str">
        <v>586db896</v>
      </c>
      <c r="E1844">
        <v>1</v>
      </c>
      <c r="F1844">
        <v>51</v>
      </c>
    </row>
    <row r="1845" spans="1:6" x14ac:dyDescent="0.3">
      <c r="A1845">
        <v>10172</v>
      </c>
      <c r="B1845" t="str">
        <f>_xlfn.XLOOKUP(A1845, Bookings!A:A, Bookings!B:B, "NONE")</f>
        <v>Karnataka</v>
      </c>
      <c r="C1845" s="14">
        <v>44593</v>
      </c>
      <c r="D1845" t="str">
        <v>18110fb2</v>
      </c>
      <c r="E1845">
        <v>2</v>
      </c>
      <c r="F1845">
        <v>74</v>
      </c>
    </row>
    <row r="1846" spans="1:6" x14ac:dyDescent="0.3">
      <c r="A1846">
        <v>10172</v>
      </c>
      <c r="B1846" t="str">
        <f>_xlfn.XLOOKUP(A1846, Bookings!A:A, Bookings!B:B, "NONE")</f>
        <v>Karnataka</v>
      </c>
      <c r="C1846" s="14">
        <v>45627</v>
      </c>
      <c r="D1846" t="str">
        <v>459528e0</v>
      </c>
      <c r="E1846">
        <v>4</v>
      </c>
      <c r="F1846">
        <v>60</v>
      </c>
    </row>
    <row r="1847" spans="1:6" x14ac:dyDescent="0.3">
      <c r="A1847">
        <v>10172</v>
      </c>
      <c r="B1847" t="str">
        <f>_xlfn.XLOOKUP(A1847, Bookings!A:A, Bookings!B:B, "NONE")</f>
        <v>Karnataka</v>
      </c>
      <c r="C1847" s="14">
        <v>44682</v>
      </c>
      <c r="D1847" t="str">
        <v>872a4423</v>
      </c>
      <c r="E1847">
        <v>0</v>
      </c>
      <c r="F1847">
        <v>43</v>
      </c>
    </row>
    <row r="1848" spans="1:6" x14ac:dyDescent="0.3">
      <c r="A1848">
        <v>10172</v>
      </c>
      <c r="B1848" t="str">
        <f>_xlfn.XLOOKUP(A1848, Bookings!A:A, Bookings!B:B, "NONE")</f>
        <v>Karnataka</v>
      </c>
      <c r="C1848" s="14">
        <v>44835</v>
      </c>
      <c r="D1848" t="str">
        <v>f82d44ce</v>
      </c>
      <c r="E1848">
        <v>2</v>
      </c>
      <c r="F1848">
        <v>27</v>
      </c>
    </row>
    <row r="1849" spans="1:6" x14ac:dyDescent="0.3">
      <c r="A1849">
        <v>10172</v>
      </c>
      <c r="B1849" t="str">
        <f>_xlfn.XLOOKUP(A1849, Bookings!A:A, Bookings!B:B, "NONE")</f>
        <v>Karnataka</v>
      </c>
      <c r="C1849" s="14">
        <v>45292</v>
      </c>
      <c r="D1849" t="str">
        <v>8ab4abc6</v>
      </c>
      <c r="E1849">
        <v>0</v>
      </c>
      <c r="F1849">
        <v>38</v>
      </c>
    </row>
    <row r="1850" spans="1:6" x14ac:dyDescent="0.3">
      <c r="A1850">
        <v>10172</v>
      </c>
      <c r="B1850" t="str">
        <f>_xlfn.XLOOKUP(A1850, Bookings!A:A, Bookings!B:B, "NONE")</f>
        <v>Karnataka</v>
      </c>
      <c r="C1850" s="14">
        <v>45413</v>
      </c>
      <c r="D1850" t="str">
        <v>67b09f1b</v>
      </c>
      <c r="E1850">
        <v>2</v>
      </c>
      <c r="F1850">
        <v>95</v>
      </c>
    </row>
    <row r="1851" spans="1:6" x14ac:dyDescent="0.3">
      <c r="A1851">
        <v>10173</v>
      </c>
      <c r="B1851" t="str">
        <f>_xlfn.XLOOKUP(A1851, Bookings!A:A, Bookings!B:B, "NONE")</f>
        <v>Tamil Nadu</v>
      </c>
      <c r="C1851" s="14">
        <v>44562</v>
      </c>
      <c r="D1851" t="str">
        <v>18110fb2</v>
      </c>
      <c r="E1851">
        <v>0</v>
      </c>
      <c r="F1851">
        <v>66</v>
      </c>
    </row>
    <row r="1852" spans="1:6" x14ac:dyDescent="0.3">
      <c r="A1852">
        <v>10173</v>
      </c>
      <c r="B1852" t="str">
        <f>_xlfn.XLOOKUP(A1852, Bookings!A:A, Bookings!B:B, "NONE")</f>
        <v>Tamil Nadu</v>
      </c>
      <c r="C1852" s="14">
        <v>45352</v>
      </c>
      <c r="D1852" t="str">
        <v>921da29a</v>
      </c>
      <c r="E1852">
        <v>4</v>
      </c>
      <c r="F1852">
        <v>62</v>
      </c>
    </row>
    <row r="1853" spans="1:6" x14ac:dyDescent="0.3">
      <c r="A1853">
        <v>10173</v>
      </c>
      <c r="B1853" t="str">
        <f>_xlfn.XLOOKUP(A1853, Bookings!A:A, Bookings!B:B, "NONE")</f>
        <v>Tamil Nadu</v>
      </c>
      <c r="C1853" s="14">
        <v>44896</v>
      </c>
      <c r="D1853" t="str">
        <v>ed012678</v>
      </c>
      <c r="E1853">
        <v>3</v>
      </c>
      <c r="F1853">
        <v>43</v>
      </c>
    </row>
    <row r="1854" spans="1:6" x14ac:dyDescent="0.3">
      <c r="A1854">
        <v>10173</v>
      </c>
      <c r="B1854" t="str">
        <f>_xlfn.XLOOKUP(A1854, Bookings!A:A, Bookings!B:B, "NONE")</f>
        <v>Tamil Nadu</v>
      </c>
      <c r="C1854" s="14">
        <v>45261</v>
      </c>
      <c r="D1854" t="str">
        <v>b9f74c1c</v>
      </c>
      <c r="E1854">
        <v>2</v>
      </c>
      <c r="F1854">
        <v>40</v>
      </c>
    </row>
    <row r="1855" spans="1:6" x14ac:dyDescent="0.3">
      <c r="A1855">
        <v>10173</v>
      </c>
      <c r="B1855" t="str">
        <f>_xlfn.XLOOKUP(A1855, Bookings!A:A, Bookings!B:B, "NONE")</f>
        <v>Tamil Nadu</v>
      </c>
      <c r="C1855" s="14">
        <v>45170</v>
      </c>
      <c r="D1855" t="str">
        <v>9544ce3b</v>
      </c>
      <c r="E1855">
        <v>0</v>
      </c>
      <c r="F1855">
        <v>51</v>
      </c>
    </row>
    <row r="1856" spans="1:6" x14ac:dyDescent="0.3">
      <c r="A1856">
        <v>10173</v>
      </c>
      <c r="B1856" t="str">
        <f>_xlfn.XLOOKUP(A1856, Bookings!A:A, Bookings!B:B, "NONE")</f>
        <v>Tamil Nadu</v>
      </c>
      <c r="C1856" s="14">
        <v>45017</v>
      </c>
      <c r="D1856" t="str">
        <v>7fd28e87</v>
      </c>
      <c r="E1856">
        <v>1</v>
      </c>
      <c r="F1856">
        <v>74</v>
      </c>
    </row>
    <row r="1857" spans="1:6" x14ac:dyDescent="0.3">
      <c r="A1857">
        <v>10173</v>
      </c>
      <c r="B1857" t="str">
        <f>_xlfn.XLOOKUP(A1857, Bookings!A:A, Bookings!B:B, "NONE")</f>
        <v>Tamil Nadu</v>
      </c>
      <c r="C1857" s="14">
        <v>45474</v>
      </c>
      <c r="D1857" t="str">
        <v>fe99e0ba</v>
      </c>
      <c r="E1857">
        <v>0</v>
      </c>
      <c r="F1857">
        <v>54</v>
      </c>
    </row>
    <row r="1858" spans="1:6" x14ac:dyDescent="0.3">
      <c r="A1858">
        <v>10173</v>
      </c>
      <c r="B1858" t="str">
        <f>_xlfn.XLOOKUP(A1858, Bookings!A:A, Bookings!B:B, "NONE")</f>
        <v>Tamil Nadu</v>
      </c>
      <c r="C1858" s="14">
        <v>45627</v>
      </c>
      <c r="D1858" t="str">
        <v>459528e0</v>
      </c>
      <c r="E1858">
        <v>2</v>
      </c>
      <c r="F1858">
        <v>16</v>
      </c>
    </row>
    <row r="1859" spans="1:6" x14ac:dyDescent="0.3">
      <c r="A1859">
        <v>10173</v>
      </c>
      <c r="B1859" t="str">
        <f>_xlfn.XLOOKUP(A1859, Bookings!A:A, Bookings!B:B, "NONE")</f>
        <v>Tamil Nadu</v>
      </c>
      <c r="C1859" s="14">
        <v>45444</v>
      </c>
      <c r="D1859" t="str">
        <v>ae026103</v>
      </c>
      <c r="E1859">
        <v>4</v>
      </c>
      <c r="F1859">
        <v>18</v>
      </c>
    </row>
    <row r="1860" spans="1:6" x14ac:dyDescent="0.3">
      <c r="A1860">
        <v>10174</v>
      </c>
      <c r="B1860" t="str">
        <f>_xlfn.XLOOKUP(A1860, Bookings!A:A, Bookings!B:B, "NONE")</f>
        <v>Tamil Nadu</v>
      </c>
      <c r="C1860" s="14">
        <v>44835</v>
      </c>
      <c r="D1860" t="str">
        <v>1187d074</v>
      </c>
      <c r="E1860">
        <v>0</v>
      </c>
      <c r="F1860">
        <v>82</v>
      </c>
    </row>
    <row r="1861" spans="1:6" x14ac:dyDescent="0.3">
      <c r="A1861">
        <v>10174</v>
      </c>
      <c r="B1861" t="str">
        <f>_xlfn.XLOOKUP(A1861, Bookings!A:A, Bookings!B:B, "NONE")</f>
        <v>Tamil Nadu</v>
      </c>
      <c r="C1861" s="14">
        <v>45047</v>
      </c>
      <c r="D1861" t="str">
        <v>0cbc4720</v>
      </c>
      <c r="E1861">
        <v>3</v>
      </c>
      <c r="F1861">
        <v>100</v>
      </c>
    </row>
    <row r="1862" spans="1:6" x14ac:dyDescent="0.3">
      <c r="A1862">
        <v>10174</v>
      </c>
      <c r="B1862" t="str">
        <f>_xlfn.XLOOKUP(A1862, Bookings!A:A, Bookings!B:B, "NONE")</f>
        <v>Tamil Nadu</v>
      </c>
      <c r="C1862" s="14">
        <v>44805</v>
      </c>
      <c r="D1862" t="str">
        <v>2aac9072</v>
      </c>
      <c r="E1862">
        <v>2</v>
      </c>
      <c r="F1862">
        <v>49</v>
      </c>
    </row>
    <row r="1863" spans="1:6" x14ac:dyDescent="0.3">
      <c r="A1863">
        <v>10174</v>
      </c>
      <c r="B1863" t="str">
        <f>_xlfn.XLOOKUP(A1863, Bookings!A:A, Bookings!B:B, "NONE")</f>
        <v>Tamil Nadu</v>
      </c>
      <c r="C1863" s="14">
        <v>45597</v>
      </c>
      <c r="D1863" t="str">
        <v>cc9d9893</v>
      </c>
      <c r="E1863">
        <v>1</v>
      </c>
      <c r="F1863">
        <v>28</v>
      </c>
    </row>
    <row r="1864" spans="1:6" x14ac:dyDescent="0.3">
      <c r="A1864">
        <v>10174</v>
      </c>
      <c r="B1864" t="str">
        <f>_xlfn.XLOOKUP(A1864, Bookings!A:A, Bookings!B:B, "NONE")</f>
        <v>Tamil Nadu</v>
      </c>
      <c r="C1864" s="14">
        <v>45597</v>
      </c>
      <c r="D1864" t="str">
        <v>044707f1</v>
      </c>
      <c r="E1864">
        <v>0</v>
      </c>
      <c r="F1864">
        <v>85</v>
      </c>
    </row>
    <row r="1865" spans="1:6" x14ac:dyDescent="0.3">
      <c r="A1865">
        <v>10174</v>
      </c>
      <c r="B1865" t="str">
        <f>_xlfn.XLOOKUP(A1865, Bookings!A:A, Bookings!B:B, "NONE")</f>
        <v>Tamil Nadu</v>
      </c>
      <c r="C1865" s="14">
        <v>44774</v>
      </c>
      <c r="D1865" t="str">
        <v>fcc640cb</v>
      </c>
      <c r="E1865">
        <v>0</v>
      </c>
      <c r="F1865">
        <v>30</v>
      </c>
    </row>
    <row r="1866" spans="1:6" x14ac:dyDescent="0.3">
      <c r="A1866">
        <v>10174</v>
      </c>
      <c r="B1866" t="str">
        <f>_xlfn.XLOOKUP(A1866, Bookings!A:A, Bookings!B:B, "NONE")</f>
        <v>Tamil Nadu</v>
      </c>
      <c r="C1866" s="14">
        <v>44927</v>
      </c>
      <c r="D1866" t="str">
        <v>b49e8b74</v>
      </c>
      <c r="E1866">
        <v>1</v>
      </c>
      <c r="F1866">
        <v>13</v>
      </c>
    </row>
    <row r="1867" spans="1:6" x14ac:dyDescent="0.3">
      <c r="A1867">
        <v>10175</v>
      </c>
      <c r="B1867" t="str">
        <f>_xlfn.XLOOKUP(A1867, Bookings!A:A, Bookings!B:B, "NONE")</f>
        <v>Karnataka</v>
      </c>
      <c r="C1867" s="14">
        <v>45200</v>
      </c>
      <c r="D1867" t="str">
        <v>921da29a</v>
      </c>
      <c r="E1867">
        <v>1</v>
      </c>
      <c r="F1867">
        <v>32</v>
      </c>
    </row>
    <row r="1868" spans="1:6" x14ac:dyDescent="0.3">
      <c r="A1868">
        <v>10175</v>
      </c>
      <c r="B1868" t="str">
        <f>_xlfn.XLOOKUP(A1868, Bookings!A:A, Bookings!B:B, "NONE")</f>
        <v>Karnataka</v>
      </c>
      <c r="C1868" s="14">
        <v>45383</v>
      </c>
      <c r="D1868" t="str">
        <v>8ce0be18</v>
      </c>
      <c r="E1868">
        <v>0</v>
      </c>
      <c r="F1868">
        <v>43</v>
      </c>
    </row>
    <row r="1869" spans="1:6" x14ac:dyDescent="0.3">
      <c r="A1869">
        <v>10175</v>
      </c>
      <c r="B1869" t="str">
        <f>_xlfn.XLOOKUP(A1869, Bookings!A:A, Bookings!B:B, "NONE")</f>
        <v>Karnataka</v>
      </c>
      <c r="C1869" s="14">
        <v>45323</v>
      </c>
      <c r="D1869" t="str">
        <v>18f2ed16</v>
      </c>
      <c r="E1869">
        <v>1</v>
      </c>
      <c r="F1869">
        <v>53</v>
      </c>
    </row>
    <row r="1870" spans="1:6" x14ac:dyDescent="0.3">
      <c r="A1870">
        <v>10175</v>
      </c>
      <c r="B1870" t="str">
        <f>_xlfn.XLOOKUP(A1870, Bookings!A:A, Bookings!B:B, "NONE")</f>
        <v>Karnataka</v>
      </c>
      <c r="C1870" s="14">
        <v>45413</v>
      </c>
      <c r="D1870" t="str">
        <v>8ab4abc6</v>
      </c>
      <c r="E1870">
        <v>2</v>
      </c>
      <c r="F1870">
        <v>87</v>
      </c>
    </row>
    <row r="1871" spans="1:6" x14ac:dyDescent="0.3">
      <c r="A1871">
        <v>10175</v>
      </c>
      <c r="B1871" t="str">
        <f>_xlfn.XLOOKUP(A1871, Bookings!A:A, Bookings!B:B, "NONE")</f>
        <v>Karnataka</v>
      </c>
      <c r="C1871" s="14">
        <v>44652</v>
      </c>
      <c r="D1871" t="str">
        <v>39c8c16a</v>
      </c>
      <c r="E1871">
        <v>1</v>
      </c>
      <c r="F1871">
        <v>31</v>
      </c>
    </row>
    <row r="1872" spans="1:6" x14ac:dyDescent="0.3">
      <c r="A1872">
        <v>10175</v>
      </c>
      <c r="B1872" t="str">
        <f>_xlfn.XLOOKUP(A1872, Bookings!A:A, Bookings!B:B, "NONE")</f>
        <v>Karnataka</v>
      </c>
      <c r="C1872" s="14">
        <v>44562</v>
      </c>
      <c r="D1872" t="str">
        <v>67b09f1b</v>
      </c>
      <c r="E1872">
        <v>0</v>
      </c>
      <c r="F1872">
        <v>59</v>
      </c>
    </row>
    <row r="1873" spans="1:6" x14ac:dyDescent="0.3">
      <c r="A1873">
        <v>10175</v>
      </c>
      <c r="B1873" t="str">
        <f>_xlfn.XLOOKUP(A1873, Bookings!A:A, Bookings!B:B, "NONE")</f>
        <v>Karnataka</v>
      </c>
      <c r="C1873" s="14">
        <v>45139</v>
      </c>
      <c r="D1873" t="str">
        <v>4130ea10</v>
      </c>
      <c r="E1873">
        <v>4</v>
      </c>
      <c r="F1873">
        <v>18</v>
      </c>
    </row>
    <row r="1874" spans="1:6" x14ac:dyDescent="0.3">
      <c r="A1874">
        <v>10175</v>
      </c>
      <c r="B1874" t="str">
        <f>_xlfn.XLOOKUP(A1874, Bookings!A:A, Bookings!B:B, "NONE")</f>
        <v>Karnataka</v>
      </c>
      <c r="C1874" s="14">
        <v>44896</v>
      </c>
      <c r="D1874" t="str">
        <v>07976026</v>
      </c>
      <c r="E1874">
        <v>3</v>
      </c>
      <c r="F1874">
        <v>78</v>
      </c>
    </row>
    <row r="1875" spans="1:6" x14ac:dyDescent="0.3">
      <c r="A1875">
        <v>10175</v>
      </c>
      <c r="B1875" t="str">
        <f>_xlfn.XLOOKUP(A1875, Bookings!A:A, Bookings!B:B, "NONE")</f>
        <v>Karnataka</v>
      </c>
      <c r="C1875" s="14">
        <v>44958</v>
      </c>
      <c r="D1875" t="str">
        <v>30bb7728</v>
      </c>
      <c r="E1875">
        <v>0</v>
      </c>
      <c r="F1875">
        <v>83</v>
      </c>
    </row>
    <row r="1876" spans="1:6" x14ac:dyDescent="0.3">
      <c r="A1876">
        <v>10175</v>
      </c>
      <c r="B1876" t="str">
        <f>_xlfn.XLOOKUP(A1876, Bookings!A:A, Bookings!B:B, "NONE")</f>
        <v>Karnataka</v>
      </c>
      <c r="C1876" s="14">
        <v>44896</v>
      </c>
      <c r="D1876" t="str">
        <v>b72e97f6</v>
      </c>
      <c r="E1876">
        <v>2</v>
      </c>
      <c r="F1876">
        <v>66</v>
      </c>
    </row>
    <row r="1877" spans="1:6" x14ac:dyDescent="0.3">
      <c r="A1877">
        <v>10175</v>
      </c>
      <c r="B1877" t="str">
        <f>_xlfn.XLOOKUP(A1877, Bookings!A:A, Bookings!B:B, "NONE")</f>
        <v>Karnataka</v>
      </c>
      <c r="C1877" s="14">
        <v>44593</v>
      </c>
      <c r="D1877" t="str">
        <v>618d5c47</v>
      </c>
      <c r="E1877">
        <v>0</v>
      </c>
      <c r="F1877">
        <v>47</v>
      </c>
    </row>
    <row r="1878" spans="1:6" x14ac:dyDescent="0.3">
      <c r="A1878">
        <v>10175</v>
      </c>
      <c r="B1878" t="str">
        <f>_xlfn.XLOOKUP(A1878, Bookings!A:A, Bookings!B:B, "NONE")</f>
        <v>Karnataka</v>
      </c>
      <c r="C1878" s="14">
        <v>44743</v>
      </c>
      <c r="D1878" t="str">
        <v>c324f9b4</v>
      </c>
      <c r="E1878">
        <v>2</v>
      </c>
      <c r="F1878">
        <v>31</v>
      </c>
    </row>
    <row r="1879" spans="1:6" x14ac:dyDescent="0.3">
      <c r="A1879">
        <v>10175</v>
      </c>
      <c r="B1879" t="str">
        <f>_xlfn.XLOOKUP(A1879, Bookings!A:A, Bookings!B:B, "NONE")</f>
        <v>Karnataka</v>
      </c>
      <c r="C1879" s="14">
        <v>44743</v>
      </c>
      <c r="D1879" t="str">
        <v>5c52d1ad</v>
      </c>
      <c r="E1879">
        <v>2</v>
      </c>
      <c r="F1879">
        <v>88</v>
      </c>
    </row>
    <row r="1880" spans="1:6" x14ac:dyDescent="0.3">
      <c r="A1880">
        <v>10175</v>
      </c>
      <c r="B1880" t="str">
        <f>_xlfn.XLOOKUP(A1880, Bookings!A:A, Bookings!B:B, "NONE")</f>
        <v>Karnataka</v>
      </c>
      <c r="C1880" s="14">
        <v>45200</v>
      </c>
      <c r="D1880" t="str">
        <v>e2949854</v>
      </c>
      <c r="E1880">
        <v>3</v>
      </c>
      <c r="F1880">
        <v>24</v>
      </c>
    </row>
    <row r="1881" spans="1:6" x14ac:dyDescent="0.3">
      <c r="A1881">
        <v>10175</v>
      </c>
      <c r="B1881" t="str">
        <f>_xlfn.XLOOKUP(A1881, Bookings!A:A, Bookings!B:B, "NONE")</f>
        <v>Karnataka</v>
      </c>
      <c r="C1881" s="14">
        <v>45627</v>
      </c>
      <c r="D1881" t="str">
        <v>1b7fe76a</v>
      </c>
      <c r="E1881">
        <v>1</v>
      </c>
      <c r="F1881">
        <v>28</v>
      </c>
    </row>
    <row r="1882" spans="1:6" x14ac:dyDescent="0.3">
      <c r="A1882">
        <v>10176</v>
      </c>
      <c r="B1882" t="str">
        <f>_xlfn.XLOOKUP(A1882, Bookings!A:A, Bookings!B:B, "NONE")</f>
        <v>Karnataka</v>
      </c>
      <c r="C1882" s="14">
        <v>44743</v>
      </c>
      <c r="D1882" t="str">
        <v>9452bf77</v>
      </c>
      <c r="E1882">
        <v>1</v>
      </c>
      <c r="F1882">
        <v>79</v>
      </c>
    </row>
    <row r="1883" spans="1:6" x14ac:dyDescent="0.3">
      <c r="A1883">
        <v>10176</v>
      </c>
      <c r="B1883" t="str">
        <f>_xlfn.XLOOKUP(A1883, Bookings!A:A, Bookings!B:B, "NONE")</f>
        <v>Karnataka</v>
      </c>
      <c r="C1883" s="14">
        <v>44927</v>
      </c>
      <c r="D1883" t="str">
        <v>2888a95e</v>
      </c>
      <c r="E1883">
        <v>1</v>
      </c>
      <c r="F1883">
        <v>35</v>
      </c>
    </row>
    <row r="1884" spans="1:6" x14ac:dyDescent="0.3">
      <c r="A1884">
        <v>10176</v>
      </c>
      <c r="B1884" t="str">
        <f>_xlfn.XLOOKUP(A1884, Bookings!A:A, Bookings!B:B, "NONE")</f>
        <v>Karnataka</v>
      </c>
      <c r="C1884" s="14">
        <v>45108</v>
      </c>
      <c r="D1884" t="str">
        <v>4130ea10</v>
      </c>
      <c r="E1884">
        <v>3</v>
      </c>
      <c r="F1884">
        <v>20</v>
      </c>
    </row>
    <row r="1885" spans="1:6" x14ac:dyDescent="0.3">
      <c r="A1885">
        <v>10176</v>
      </c>
      <c r="B1885" t="str">
        <f>_xlfn.XLOOKUP(A1885, Bookings!A:A, Bookings!B:B, "NONE")</f>
        <v>Karnataka</v>
      </c>
      <c r="C1885" s="14">
        <v>45505</v>
      </c>
      <c r="D1885" t="str">
        <v>e24dee1d</v>
      </c>
      <c r="E1885">
        <v>0</v>
      </c>
      <c r="F1885">
        <v>81</v>
      </c>
    </row>
    <row r="1886" spans="1:6" x14ac:dyDescent="0.3">
      <c r="A1886">
        <v>10176</v>
      </c>
      <c r="B1886" t="str">
        <f>_xlfn.XLOOKUP(A1886, Bookings!A:A, Bookings!B:B, "NONE")</f>
        <v>Karnataka</v>
      </c>
      <c r="C1886" s="14">
        <v>45474</v>
      </c>
      <c r="D1886" t="str">
        <v>f83fb848</v>
      </c>
      <c r="E1886">
        <v>3</v>
      </c>
      <c r="F1886">
        <v>97</v>
      </c>
    </row>
    <row r="1887" spans="1:6" x14ac:dyDescent="0.3">
      <c r="A1887">
        <v>10176</v>
      </c>
      <c r="B1887" t="str">
        <f>_xlfn.XLOOKUP(A1887, Bookings!A:A, Bookings!B:B, "NONE")</f>
        <v>Karnataka</v>
      </c>
      <c r="C1887" s="14">
        <v>44652</v>
      </c>
      <c r="D1887" t="str">
        <v>044707f1</v>
      </c>
      <c r="E1887">
        <v>0</v>
      </c>
      <c r="F1887">
        <v>49</v>
      </c>
    </row>
    <row r="1888" spans="1:6" x14ac:dyDescent="0.3">
      <c r="A1888">
        <v>10176</v>
      </c>
      <c r="B1888" t="str">
        <f>_xlfn.XLOOKUP(A1888, Bookings!A:A, Bookings!B:B, "NONE")</f>
        <v>Karnataka</v>
      </c>
      <c r="C1888" s="14">
        <v>45597</v>
      </c>
      <c r="D1888" t="str">
        <v>b49e8b74</v>
      </c>
      <c r="E1888">
        <v>0</v>
      </c>
      <c r="F1888">
        <v>16</v>
      </c>
    </row>
    <row r="1889" spans="1:6" x14ac:dyDescent="0.3">
      <c r="A1889">
        <v>10176</v>
      </c>
      <c r="B1889" t="str">
        <f>_xlfn.XLOOKUP(A1889, Bookings!A:A, Bookings!B:B, "NONE")</f>
        <v>Karnataka</v>
      </c>
      <c r="C1889" s="14">
        <v>45139</v>
      </c>
      <c r="D1889" t="str">
        <v>2f9c6d63</v>
      </c>
      <c r="E1889">
        <v>1</v>
      </c>
      <c r="F1889">
        <v>97</v>
      </c>
    </row>
    <row r="1890" spans="1:6" x14ac:dyDescent="0.3">
      <c r="A1890">
        <v>10177</v>
      </c>
      <c r="B1890" t="str">
        <f>_xlfn.XLOOKUP(A1890, Bookings!A:A, Bookings!B:B, "NONE")</f>
        <v>Kerala</v>
      </c>
      <c r="C1890" s="14">
        <v>44896</v>
      </c>
      <c r="D1890" t="str">
        <v>5833d4f3</v>
      </c>
      <c r="E1890">
        <v>0</v>
      </c>
      <c r="F1890">
        <v>73</v>
      </c>
    </row>
    <row r="1891" spans="1:6" x14ac:dyDescent="0.3">
      <c r="A1891">
        <v>10177</v>
      </c>
      <c r="B1891" t="str">
        <f>_xlfn.XLOOKUP(A1891, Bookings!A:A, Bookings!B:B, "NONE")</f>
        <v>Kerala</v>
      </c>
      <c r="C1891" s="14">
        <v>44958</v>
      </c>
      <c r="D1891" t="str">
        <v>10101146</v>
      </c>
      <c r="E1891">
        <v>1</v>
      </c>
      <c r="F1891">
        <v>98</v>
      </c>
    </row>
    <row r="1892" spans="1:6" x14ac:dyDescent="0.3">
      <c r="A1892">
        <v>10177</v>
      </c>
      <c r="B1892" t="str">
        <f>_xlfn.XLOOKUP(A1892, Bookings!A:A, Bookings!B:B, "NONE")</f>
        <v>Kerala</v>
      </c>
      <c r="C1892" s="14">
        <v>44774</v>
      </c>
      <c r="D1892" t="str">
        <v>420e1019</v>
      </c>
      <c r="E1892">
        <v>0</v>
      </c>
      <c r="F1892">
        <v>32</v>
      </c>
    </row>
    <row r="1893" spans="1:6" x14ac:dyDescent="0.3">
      <c r="A1893">
        <v>10177</v>
      </c>
      <c r="B1893" t="str">
        <f>_xlfn.XLOOKUP(A1893, Bookings!A:A, Bookings!B:B, "NONE")</f>
        <v>Kerala</v>
      </c>
      <c r="C1893" s="14">
        <v>45292</v>
      </c>
      <c r="D1893" t="str">
        <v>34ac25b9</v>
      </c>
      <c r="E1893">
        <v>3</v>
      </c>
      <c r="F1893">
        <v>29</v>
      </c>
    </row>
    <row r="1894" spans="1:6" x14ac:dyDescent="0.3">
      <c r="A1894">
        <v>10177</v>
      </c>
      <c r="B1894" t="str">
        <f>_xlfn.XLOOKUP(A1894, Bookings!A:A, Bookings!B:B, "NONE")</f>
        <v>Kerala</v>
      </c>
      <c r="C1894" s="14">
        <v>44835</v>
      </c>
      <c r="D1894" t="str">
        <v>e9c2f251</v>
      </c>
      <c r="E1894">
        <v>5</v>
      </c>
      <c r="F1894">
        <v>64</v>
      </c>
    </row>
    <row r="1895" spans="1:6" x14ac:dyDescent="0.3">
      <c r="A1895">
        <v>10177</v>
      </c>
      <c r="B1895" t="str">
        <f>_xlfn.XLOOKUP(A1895, Bookings!A:A, Bookings!B:B, "NONE")</f>
        <v>Kerala</v>
      </c>
      <c r="C1895" s="14">
        <v>45139</v>
      </c>
      <c r="D1895" t="str">
        <v>b72e97f6</v>
      </c>
      <c r="E1895">
        <v>3</v>
      </c>
      <c r="F1895">
        <v>63</v>
      </c>
    </row>
    <row r="1896" spans="1:6" x14ac:dyDescent="0.3">
      <c r="A1896">
        <v>10177</v>
      </c>
      <c r="B1896" t="str">
        <f>_xlfn.XLOOKUP(A1896, Bookings!A:A, Bookings!B:B, "NONE")</f>
        <v>Kerala</v>
      </c>
      <c r="C1896" s="14">
        <v>45352</v>
      </c>
      <c r="D1896" t="str">
        <v>30bb7728</v>
      </c>
      <c r="E1896">
        <v>1</v>
      </c>
      <c r="F1896">
        <v>42</v>
      </c>
    </row>
    <row r="1897" spans="1:6" x14ac:dyDescent="0.3">
      <c r="A1897">
        <v>10177</v>
      </c>
      <c r="B1897" t="str">
        <f>_xlfn.XLOOKUP(A1897, Bookings!A:A, Bookings!B:B, "NONE")</f>
        <v>Kerala</v>
      </c>
      <c r="C1897" s="14">
        <v>44562</v>
      </c>
      <c r="D1897" t="str">
        <v>e24dee1d</v>
      </c>
      <c r="E1897">
        <v>1</v>
      </c>
      <c r="F1897">
        <v>94</v>
      </c>
    </row>
    <row r="1898" spans="1:6" x14ac:dyDescent="0.3">
      <c r="A1898">
        <v>10177</v>
      </c>
      <c r="B1898" t="str">
        <f>_xlfn.XLOOKUP(A1898, Bookings!A:A, Bookings!B:B, "NONE")</f>
        <v>Kerala</v>
      </c>
      <c r="C1898" s="14">
        <v>44986</v>
      </c>
      <c r="D1898" t="str">
        <v>459528e0</v>
      </c>
      <c r="E1898">
        <v>0</v>
      </c>
      <c r="F1898">
        <v>72</v>
      </c>
    </row>
    <row r="1899" spans="1:6" x14ac:dyDescent="0.3">
      <c r="A1899">
        <v>10177</v>
      </c>
      <c r="B1899" t="str">
        <f>_xlfn.XLOOKUP(A1899, Bookings!A:A, Bookings!B:B, "NONE")</f>
        <v>Kerala</v>
      </c>
      <c r="C1899" s="14">
        <v>44682</v>
      </c>
      <c r="D1899" t="str">
        <v>67b09f1b</v>
      </c>
      <c r="E1899">
        <v>2</v>
      </c>
      <c r="F1899">
        <v>42</v>
      </c>
    </row>
    <row r="1900" spans="1:6" x14ac:dyDescent="0.3">
      <c r="A1900">
        <v>10177</v>
      </c>
      <c r="B1900" t="str">
        <f>_xlfn.XLOOKUP(A1900, Bookings!A:A, Bookings!B:B, "NONE")</f>
        <v>Kerala</v>
      </c>
      <c r="C1900" s="14">
        <v>45323</v>
      </c>
      <c r="D1900" t="str">
        <v>b142e834</v>
      </c>
      <c r="E1900">
        <v>2</v>
      </c>
      <c r="F1900">
        <v>82</v>
      </c>
    </row>
    <row r="1901" spans="1:6" x14ac:dyDescent="0.3">
      <c r="A1901">
        <v>10178</v>
      </c>
      <c r="B1901" t="str">
        <f>_xlfn.XLOOKUP(A1901, Bookings!A:A, Bookings!B:B, "NONE")</f>
        <v>Karnataka</v>
      </c>
      <c r="C1901" s="14">
        <v>45566</v>
      </c>
      <c r="D1901" t="str">
        <v>982b8061</v>
      </c>
      <c r="E1901">
        <v>3</v>
      </c>
      <c r="F1901">
        <v>24</v>
      </c>
    </row>
    <row r="1902" spans="1:6" x14ac:dyDescent="0.3">
      <c r="A1902">
        <v>10178</v>
      </c>
      <c r="B1902" t="str">
        <f>_xlfn.XLOOKUP(A1902, Bookings!A:A, Bookings!B:B, "NONE")</f>
        <v>Karnataka</v>
      </c>
      <c r="C1902" s="14">
        <v>44986</v>
      </c>
      <c r="D1902" t="str">
        <v>7e543bc4</v>
      </c>
      <c r="E1902">
        <v>1</v>
      </c>
      <c r="F1902">
        <v>98</v>
      </c>
    </row>
    <row r="1903" spans="1:6" x14ac:dyDescent="0.3">
      <c r="A1903">
        <v>10178</v>
      </c>
      <c r="B1903" t="str">
        <f>_xlfn.XLOOKUP(A1903, Bookings!A:A, Bookings!B:B, "NONE")</f>
        <v>Karnataka</v>
      </c>
      <c r="C1903" s="14">
        <v>44682</v>
      </c>
      <c r="D1903" t="str">
        <v>18f2ed16</v>
      </c>
      <c r="E1903">
        <v>4</v>
      </c>
      <c r="F1903">
        <v>66</v>
      </c>
    </row>
    <row r="1904" spans="1:6" x14ac:dyDescent="0.3">
      <c r="A1904">
        <v>10178</v>
      </c>
      <c r="B1904" t="str">
        <f>_xlfn.XLOOKUP(A1904, Bookings!A:A, Bookings!B:B, "NONE")</f>
        <v>Karnataka</v>
      </c>
      <c r="C1904" s="14">
        <v>44835</v>
      </c>
      <c r="D1904" t="str">
        <v>7bc7f2c7</v>
      </c>
      <c r="E1904">
        <v>0</v>
      </c>
      <c r="F1904">
        <v>36</v>
      </c>
    </row>
    <row r="1905" spans="1:6" x14ac:dyDescent="0.3">
      <c r="A1905">
        <v>10178</v>
      </c>
      <c r="B1905" t="str">
        <f>_xlfn.XLOOKUP(A1905, Bookings!A:A, Bookings!B:B, "NONE")</f>
        <v>Karnataka</v>
      </c>
      <c r="C1905" s="14">
        <v>45170</v>
      </c>
      <c r="D1905" t="str">
        <v>a4c168f1</v>
      </c>
      <c r="E1905">
        <v>0</v>
      </c>
      <c r="F1905">
        <v>53</v>
      </c>
    </row>
    <row r="1906" spans="1:6" x14ac:dyDescent="0.3">
      <c r="A1906">
        <v>10178</v>
      </c>
      <c r="B1906" t="str">
        <f>_xlfn.XLOOKUP(A1906, Bookings!A:A, Bookings!B:B, "NONE")</f>
        <v>Karnataka</v>
      </c>
      <c r="C1906" s="14">
        <v>45047</v>
      </c>
      <c r="D1906" t="str">
        <v>39c8c16a</v>
      </c>
      <c r="E1906">
        <v>3</v>
      </c>
      <c r="F1906">
        <v>92</v>
      </c>
    </row>
    <row r="1907" spans="1:6" x14ac:dyDescent="0.3">
      <c r="A1907">
        <v>10178</v>
      </c>
      <c r="B1907" t="str">
        <f>_xlfn.XLOOKUP(A1907, Bookings!A:A, Bookings!B:B, "NONE")</f>
        <v>Karnataka</v>
      </c>
      <c r="C1907" s="14">
        <v>44652</v>
      </c>
      <c r="D1907" t="str">
        <v>0cbc4720</v>
      </c>
      <c r="E1907">
        <v>1</v>
      </c>
      <c r="F1907">
        <v>74</v>
      </c>
    </row>
    <row r="1908" spans="1:6" x14ac:dyDescent="0.3">
      <c r="A1908">
        <v>10178</v>
      </c>
      <c r="B1908" t="str">
        <f>_xlfn.XLOOKUP(A1908, Bookings!A:A, Bookings!B:B, "NONE")</f>
        <v>Karnataka</v>
      </c>
      <c r="C1908" s="14">
        <v>44682</v>
      </c>
      <c r="D1908" t="str">
        <v>921da29a</v>
      </c>
      <c r="E1908">
        <v>2</v>
      </c>
      <c r="F1908">
        <v>52</v>
      </c>
    </row>
    <row r="1909" spans="1:6" x14ac:dyDescent="0.3">
      <c r="A1909">
        <v>10178</v>
      </c>
      <c r="B1909" t="str">
        <f>_xlfn.XLOOKUP(A1909, Bookings!A:A, Bookings!B:B, "NONE")</f>
        <v>Karnataka</v>
      </c>
      <c r="C1909" s="14">
        <v>45413</v>
      </c>
      <c r="D1909" t="str">
        <v>2560b2d1</v>
      </c>
      <c r="E1909">
        <v>0</v>
      </c>
      <c r="F1909">
        <v>87</v>
      </c>
    </row>
    <row r="1910" spans="1:6" x14ac:dyDescent="0.3">
      <c r="A1910">
        <v>10179</v>
      </c>
      <c r="B1910" t="str">
        <f>_xlfn.XLOOKUP(A1910, Bookings!A:A, Bookings!B:B, "NONE")</f>
        <v>Andhra Pradesh</v>
      </c>
      <c r="C1910" s="14">
        <v>44593</v>
      </c>
      <c r="D1910" t="str">
        <v>fa1a76a3</v>
      </c>
      <c r="E1910">
        <v>2</v>
      </c>
      <c r="F1910">
        <v>28</v>
      </c>
    </row>
    <row r="1911" spans="1:6" x14ac:dyDescent="0.3">
      <c r="A1911">
        <v>10179</v>
      </c>
      <c r="B1911" t="str">
        <f>_xlfn.XLOOKUP(A1911, Bookings!A:A, Bookings!B:B, "NONE")</f>
        <v>Andhra Pradesh</v>
      </c>
      <c r="C1911" s="14">
        <v>44743</v>
      </c>
      <c r="D1911" t="str">
        <v>0cbc4720</v>
      </c>
      <c r="E1911">
        <v>1</v>
      </c>
      <c r="F1911">
        <v>82</v>
      </c>
    </row>
    <row r="1912" spans="1:6" x14ac:dyDescent="0.3">
      <c r="A1912">
        <v>10179</v>
      </c>
      <c r="B1912" t="str">
        <f>_xlfn.XLOOKUP(A1912, Bookings!A:A, Bookings!B:B, "NONE")</f>
        <v>Andhra Pradesh</v>
      </c>
      <c r="C1912" s="14">
        <v>44652</v>
      </c>
      <c r="D1912" t="str">
        <v>6cec19a5</v>
      </c>
      <c r="E1912">
        <v>0</v>
      </c>
      <c r="F1912">
        <v>90</v>
      </c>
    </row>
    <row r="1913" spans="1:6" x14ac:dyDescent="0.3">
      <c r="A1913">
        <v>10179</v>
      </c>
      <c r="B1913" t="str">
        <f>_xlfn.XLOOKUP(A1913, Bookings!A:A, Bookings!B:B, "NONE")</f>
        <v>Andhra Pradesh</v>
      </c>
      <c r="C1913" s="14">
        <v>44621</v>
      </c>
      <c r="D1913" t="str">
        <v>ae026103</v>
      </c>
      <c r="E1913">
        <v>0</v>
      </c>
      <c r="F1913">
        <v>93</v>
      </c>
    </row>
    <row r="1914" spans="1:6" x14ac:dyDescent="0.3">
      <c r="A1914">
        <v>10179</v>
      </c>
      <c r="B1914" t="str">
        <f>_xlfn.XLOOKUP(A1914, Bookings!A:A, Bookings!B:B, "NONE")</f>
        <v>Andhra Pradesh</v>
      </c>
      <c r="C1914" s="14">
        <v>45474</v>
      </c>
      <c r="D1914" t="str">
        <v>d6e6f4af</v>
      </c>
      <c r="E1914">
        <v>3</v>
      </c>
      <c r="F1914">
        <v>40</v>
      </c>
    </row>
    <row r="1915" spans="1:6" x14ac:dyDescent="0.3">
      <c r="A1915">
        <v>10179</v>
      </c>
      <c r="B1915" t="str">
        <f>_xlfn.XLOOKUP(A1915, Bookings!A:A, Bookings!B:B, "NONE")</f>
        <v>Andhra Pradesh</v>
      </c>
      <c r="C1915" s="14">
        <v>45505</v>
      </c>
      <c r="D1915" t="str">
        <v>9c8c4c67</v>
      </c>
      <c r="E1915">
        <v>3</v>
      </c>
      <c r="F1915">
        <v>29</v>
      </c>
    </row>
    <row r="1916" spans="1:6" x14ac:dyDescent="0.3">
      <c r="A1916">
        <v>10179</v>
      </c>
      <c r="B1916" t="str">
        <f>_xlfn.XLOOKUP(A1916, Bookings!A:A, Bookings!B:B, "NONE")</f>
        <v>Andhra Pradesh</v>
      </c>
      <c r="C1916" s="14">
        <v>45444</v>
      </c>
      <c r="D1916" t="str">
        <v>044707f1</v>
      </c>
      <c r="E1916">
        <v>1</v>
      </c>
      <c r="F1916">
        <v>46</v>
      </c>
    </row>
    <row r="1917" spans="1:6" x14ac:dyDescent="0.3">
      <c r="A1917">
        <v>10179</v>
      </c>
      <c r="B1917" t="str">
        <f>_xlfn.XLOOKUP(A1917, Bookings!A:A, Bookings!B:B, "NONE")</f>
        <v>Andhra Pradesh</v>
      </c>
      <c r="C1917" s="14">
        <v>44896</v>
      </c>
      <c r="D1917" t="str">
        <v>f6d69d19</v>
      </c>
      <c r="E1917">
        <v>1</v>
      </c>
      <c r="F1917">
        <v>12</v>
      </c>
    </row>
    <row r="1918" spans="1:6" x14ac:dyDescent="0.3">
      <c r="A1918">
        <v>10179</v>
      </c>
      <c r="B1918" t="str">
        <f>_xlfn.XLOOKUP(A1918, Bookings!A:A, Bookings!B:B, "NONE")</f>
        <v>Andhra Pradesh</v>
      </c>
      <c r="C1918" s="14">
        <v>45383</v>
      </c>
      <c r="D1918" t="str">
        <v>b72e97f6</v>
      </c>
      <c r="E1918">
        <v>0</v>
      </c>
      <c r="F1918">
        <v>62</v>
      </c>
    </row>
    <row r="1919" spans="1:6" x14ac:dyDescent="0.3">
      <c r="A1919">
        <v>10179</v>
      </c>
      <c r="B1919" t="str">
        <f>_xlfn.XLOOKUP(A1919, Bookings!A:A, Bookings!B:B, "NONE")</f>
        <v>Andhra Pradesh</v>
      </c>
      <c r="C1919" s="14">
        <v>45597</v>
      </c>
      <c r="D1919" t="str">
        <v>53dcee70</v>
      </c>
      <c r="E1919">
        <v>1</v>
      </c>
      <c r="F1919">
        <v>36</v>
      </c>
    </row>
    <row r="1920" spans="1:6" x14ac:dyDescent="0.3">
      <c r="A1920">
        <v>10179</v>
      </c>
      <c r="B1920" t="str">
        <f>_xlfn.XLOOKUP(A1920, Bookings!A:A, Bookings!B:B, "NONE")</f>
        <v>Andhra Pradesh</v>
      </c>
      <c r="C1920" s="14">
        <v>45323</v>
      </c>
      <c r="D1920" t="str">
        <v>c324f9b4</v>
      </c>
      <c r="E1920">
        <v>3</v>
      </c>
      <c r="F1920">
        <v>66</v>
      </c>
    </row>
    <row r="1921" spans="1:6" x14ac:dyDescent="0.3">
      <c r="A1921">
        <v>10179</v>
      </c>
      <c r="B1921" t="str">
        <f>_xlfn.XLOOKUP(A1921, Bookings!A:A, Bookings!B:B, "NONE")</f>
        <v>Andhra Pradesh</v>
      </c>
      <c r="C1921" s="14">
        <v>45292</v>
      </c>
      <c r="D1921" t="str">
        <v>74c9ff93</v>
      </c>
      <c r="E1921">
        <v>2</v>
      </c>
      <c r="F1921">
        <v>95</v>
      </c>
    </row>
    <row r="1922" spans="1:6" x14ac:dyDescent="0.3">
      <c r="A1922">
        <v>10179</v>
      </c>
      <c r="B1922" t="str">
        <f>_xlfn.XLOOKUP(A1922, Bookings!A:A, Bookings!B:B, "NONE")</f>
        <v>Andhra Pradesh</v>
      </c>
      <c r="C1922" s="14">
        <v>45323</v>
      </c>
      <c r="D1922" t="str">
        <v>a48a202b</v>
      </c>
      <c r="E1922">
        <v>1</v>
      </c>
      <c r="F1922">
        <v>37</v>
      </c>
    </row>
    <row r="1923" spans="1:6" x14ac:dyDescent="0.3">
      <c r="A1923">
        <v>10180</v>
      </c>
      <c r="B1923" t="str">
        <f>_xlfn.XLOOKUP(A1923, Bookings!A:A, Bookings!B:B, "NONE")</f>
        <v>Andhra Pradesh</v>
      </c>
      <c r="C1923" s="14">
        <v>45352</v>
      </c>
      <c r="D1923" t="str">
        <v>872a4423</v>
      </c>
      <c r="E1923">
        <v>1</v>
      </c>
      <c r="F1923">
        <v>28</v>
      </c>
    </row>
    <row r="1924" spans="1:6" x14ac:dyDescent="0.3">
      <c r="A1924">
        <v>10180</v>
      </c>
      <c r="B1924" t="str">
        <f>_xlfn.XLOOKUP(A1924, Bookings!A:A, Bookings!B:B, "NONE")</f>
        <v>Andhra Pradesh</v>
      </c>
      <c r="C1924" s="14">
        <v>45474</v>
      </c>
      <c r="D1924" t="str">
        <v>2888a95e</v>
      </c>
      <c r="E1924">
        <v>5</v>
      </c>
      <c r="F1924">
        <v>48</v>
      </c>
    </row>
    <row r="1925" spans="1:6" x14ac:dyDescent="0.3">
      <c r="A1925">
        <v>10180</v>
      </c>
      <c r="B1925" t="str">
        <f>_xlfn.XLOOKUP(A1925, Bookings!A:A, Bookings!B:B, "NONE")</f>
        <v>Andhra Pradesh</v>
      </c>
      <c r="C1925" s="14">
        <v>45352</v>
      </c>
      <c r="D1925" t="str">
        <v>8ce0be18</v>
      </c>
      <c r="E1925">
        <v>0</v>
      </c>
      <c r="F1925">
        <v>80</v>
      </c>
    </row>
    <row r="1926" spans="1:6" x14ac:dyDescent="0.3">
      <c r="A1926">
        <v>10180</v>
      </c>
      <c r="B1926" t="str">
        <f>_xlfn.XLOOKUP(A1926, Bookings!A:A, Bookings!B:B, "NONE")</f>
        <v>Andhra Pradesh</v>
      </c>
      <c r="C1926" s="14">
        <v>44866</v>
      </c>
      <c r="D1926" t="str">
        <v>2f9c6d63</v>
      </c>
      <c r="E1926">
        <v>3</v>
      </c>
      <c r="F1926">
        <v>66</v>
      </c>
    </row>
    <row r="1927" spans="1:6" x14ac:dyDescent="0.3">
      <c r="A1927">
        <v>10180</v>
      </c>
      <c r="B1927" t="str">
        <f>_xlfn.XLOOKUP(A1927, Bookings!A:A, Bookings!B:B, "NONE")</f>
        <v>Andhra Pradesh</v>
      </c>
      <c r="C1927" s="14">
        <v>44593</v>
      </c>
      <c r="D1927" t="str">
        <v>c9f9dfdb</v>
      </c>
      <c r="E1927">
        <v>4</v>
      </c>
      <c r="F1927">
        <v>44</v>
      </c>
    </row>
    <row r="1928" spans="1:6" x14ac:dyDescent="0.3">
      <c r="A1928">
        <v>10180</v>
      </c>
      <c r="B1928" t="str">
        <f>_xlfn.XLOOKUP(A1928, Bookings!A:A, Bookings!B:B, "NONE")</f>
        <v>Andhra Pradesh</v>
      </c>
      <c r="C1928" s="14">
        <v>44835</v>
      </c>
      <c r="D1928" t="str">
        <v>9787b7de</v>
      </c>
      <c r="E1928">
        <v>1</v>
      </c>
      <c r="F1928">
        <v>62</v>
      </c>
    </row>
    <row r="1929" spans="1:6" x14ac:dyDescent="0.3">
      <c r="A1929">
        <v>10180</v>
      </c>
      <c r="B1929" t="str">
        <f>_xlfn.XLOOKUP(A1929, Bookings!A:A, Bookings!B:B, "NONE")</f>
        <v>Andhra Pradesh</v>
      </c>
      <c r="C1929" s="14">
        <v>45170</v>
      </c>
      <c r="D1929" t="str">
        <v>0be1e40e</v>
      </c>
      <c r="E1929">
        <v>2</v>
      </c>
      <c r="F1929">
        <v>72</v>
      </c>
    </row>
    <row r="1930" spans="1:6" x14ac:dyDescent="0.3">
      <c r="A1930">
        <v>10180</v>
      </c>
      <c r="B1930" t="str">
        <f>_xlfn.XLOOKUP(A1930, Bookings!A:A, Bookings!B:B, "NONE")</f>
        <v>Andhra Pradesh</v>
      </c>
      <c r="C1930" s="14">
        <v>45170</v>
      </c>
      <c r="D1930" t="str">
        <v>d6e6f4af</v>
      </c>
      <c r="E1930">
        <v>0</v>
      </c>
      <c r="F1930">
        <v>20</v>
      </c>
    </row>
    <row r="1931" spans="1:6" x14ac:dyDescent="0.3">
      <c r="A1931">
        <v>10181</v>
      </c>
      <c r="B1931" t="str">
        <f>_xlfn.XLOOKUP(A1931, Bookings!A:A, Bookings!B:B, "NONE")</f>
        <v>Karnataka</v>
      </c>
      <c r="C1931" s="14">
        <v>45231</v>
      </c>
      <c r="D1931" t="str">
        <v>f1c74cb8</v>
      </c>
      <c r="E1931">
        <v>0</v>
      </c>
      <c r="F1931">
        <v>18</v>
      </c>
    </row>
    <row r="1932" spans="1:6" x14ac:dyDescent="0.3">
      <c r="A1932">
        <v>10181</v>
      </c>
      <c r="B1932" t="str">
        <f>_xlfn.XLOOKUP(A1932, Bookings!A:A, Bookings!B:B, "NONE")</f>
        <v>Karnataka</v>
      </c>
      <c r="C1932" s="14">
        <v>45261</v>
      </c>
      <c r="D1932" t="str">
        <v>fc3255a1</v>
      </c>
      <c r="E1932">
        <v>3</v>
      </c>
      <c r="F1932">
        <v>53</v>
      </c>
    </row>
    <row r="1933" spans="1:6" x14ac:dyDescent="0.3">
      <c r="A1933">
        <v>10181</v>
      </c>
      <c r="B1933" t="str">
        <f>_xlfn.XLOOKUP(A1933, Bookings!A:A, Bookings!B:B, "NONE")</f>
        <v>Karnataka</v>
      </c>
      <c r="C1933" s="14">
        <v>44896</v>
      </c>
      <c r="D1933" t="str">
        <v>8ab4abc6</v>
      </c>
      <c r="E1933">
        <v>0</v>
      </c>
      <c r="F1933">
        <v>29</v>
      </c>
    </row>
    <row r="1934" spans="1:6" x14ac:dyDescent="0.3">
      <c r="A1934">
        <v>10181</v>
      </c>
      <c r="B1934" t="str">
        <f>_xlfn.XLOOKUP(A1934, Bookings!A:A, Bookings!B:B, "NONE")</f>
        <v>Karnataka</v>
      </c>
      <c r="C1934" s="14">
        <v>44866</v>
      </c>
      <c r="D1934" t="str">
        <v>39c8c16a</v>
      </c>
      <c r="E1934">
        <v>1</v>
      </c>
      <c r="F1934">
        <v>81</v>
      </c>
    </row>
    <row r="1935" spans="1:6" x14ac:dyDescent="0.3">
      <c r="A1935">
        <v>10181</v>
      </c>
      <c r="B1935" t="str">
        <f>_xlfn.XLOOKUP(A1935, Bookings!A:A, Bookings!B:B, "NONE")</f>
        <v>Karnataka</v>
      </c>
      <c r="C1935" s="14">
        <v>45627</v>
      </c>
      <c r="D1935" t="str">
        <v>9c8c4c67</v>
      </c>
      <c r="E1935">
        <v>1</v>
      </c>
      <c r="F1935">
        <v>94</v>
      </c>
    </row>
    <row r="1936" spans="1:6" x14ac:dyDescent="0.3">
      <c r="A1936">
        <v>10182</v>
      </c>
      <c r="B1936" t="str">
        <f>_xlfn.XLOOKUP(A1936, Bookings!A:A, Bookings!B:B, "NONE")</f>
        <v>Andhra Pradesh</v>
      </c>
      <c r="C1936" s="14">
        <v>45292</v>
      </c>
      <c r="D1936" t="str">
        <v>7fd28e87</v>
      </c>
      <c r="E1936">
        <v>0</v>
      </c>
      <c r="F1936">
        <v>66</v>
      </c>
    </row>
    <row r="1937" spans="1:6" x14ac:dyDescent="0.3">
      <c r="A1937">
        <v>10182</v>
      </c>
      <c r="B1937" t="str">
        <f>_xlfn.XLOOKUP(A1937, Bookings!A:A, Bookings!B:B, "NONE")</f>
        <v>Andhra Pradesh</v>
      </c>
      <c r="C1937" s="14">
        <v>44896</v>
      </c>
      <c r="D1937" t="str">
        <v>67b09f1b</v>
      </c>
      <c r="E1937">
        <v>1</v>
      </c>
      <c r="F1937">
        <v>53</v>
      </c>
    </row>
    <row r="1938" spans="1:6" x14ac:dyDescent="0.3">
      <c r="A1938">
        <v>10182</v>
      </c>
      <c r="B1938" t="str">
        <f>_xlfn.XLOOKUP(A1938, Bookings!A:A, Bookings!B:B, "NONE")</f>
        <v>Andhra Pradesh</v>
      </c>
      <c r="C1938" s="14">
        <v>44713</v>
      </c>
      <c r="D1938" t="str">
        <v>92becfc7</v>
      </c>
      <c r="E1938">
        <v>0</v>
      </c>
      <c r="F1938">
        <v>89</v>
      </c>
    </row>
    <row r="1939" spans="1:6" x14ac:dyDescent="0.3">
      <c r="A1939">
        <v>10182</v>
      </c>
      <c r="B1939" t="str">
        <f>_xlfn.XLOOKUP(A1939, Bookings!A:A, Bookings!B:B, "NONE")</f>
        <v>Andhra Pradesh</v>
      </c>
      <c r="C1939" s="14">
        <v>45139</v>
      </c>
      <c r="D1939" t="str">
        <v>e24dee1d</v>
      </c>
      <c r="E1939">
        <v>0</v>
      </c>
      <c r="F1939">
        <v>91</v>
      </c>
    </row>
    <row r="1940" spans="1:6" x14ac:dyDescent="0.3">
      <c r="A1940">
        <v>10182</v>
      </c>
      <c r="B1940" t="str">
        <f>_xlfn.XLOOKUP(A1940, Bookings!A:A, Bookings!B:B, "NONE")</f>
        <v>Andhra Pradesh</v>
      </c>
      <c r="C1940" s="14">
        <v>45170</v>
      </c>
      <c r="D1940" t="str">
        <v>1b7fe76a</v>
      </c>
      <c r="E1940">
        <v>1</v>
      </c>
      <c r="F1940">
        <v>12</v>
      </c>
    </row>
    <row r="1941" spans="1:6" x14ac:dyDescent="0.3">
      <c r="A1941">
        <v>10182</v>
      </c>
      <c r="B1941" t="str">
        <f>_xlfn.XLOOKUP(A1941, Bookings!A:A, Bookings!B:B, "NONE")</f>
        <v>Andhra Pradesh</v>
      </c>
      <c r="C1941" s="14">
        <v>45352</v>
      </c>
      <c r="D1941" t="str">
        <v>5c52d1ad</v>
      </c>
      <c r="E1941">
        <v>2</v>
      </c>
      <c r="F1941">
        <v>75</v>
      </c>
    </row>
    <row r="1942" spans="1:6" x14ac:dyDescent="0.3">
      <c r="A1942">
        <v>10182</v>
      </c>
      <c r="B1942" t="str">
        <f>_xlfn.XLOOKUP(A1942, Bookings!A:A, Bookings!B:B, "NONE")</f>
        <v>Andhra Pradesh</v>
      </c>
      <c r="C1942" s="14">
        <v>45078</v>
      </c>
      <c r="D1942" t="str">
        <v>e2949854</v>
      </c>
      <c r="E1942">
        <v>1</v>
      </c>
      <c r="F1942">
        <v>31</v>
      </c>
    </row>
    <row r="1943" spans="1:6" x14ac:dyDescent="0.3">
      <c r="A1943">
        <v>10183</v>
      </c>
      <c r="B1943" t="str">
        <f>_xlfn.XLOOKUP(A1943, Bookings!A:A, Bookings!B:B, "NONE")</f>
        <v>Kerala</v>
      </c>
      <c r="C1943" s="14">
        <v>45413</v>
      </c>
      <c r="D1943" t="str">
        <v>cc9d9893</v>
      </c>
      <c r="E1943">
        <v>0</v>
      </c>
      <c r="F1943">
        <v>94</v>
      </c>
    </row>
    <row r="1944" spans="1:6" x14ac:dyDescent="0.3">
      <c r="A1944">
        <v>10183</v>
      </c>
      <c r="B1944" t="str">
        <f>_xlfn.XLOOKUP(A1944, Bookings!A:A, Bookings!B:B, "NONE")</f>
        <v>Kerala</v>
      </c>
      <c r="C1944" s="14">
        <v>45444</v>
      </c>
      <c r="D1944" t="str">
        <v>40fb817f</v>
      </c>
      <c r="E1944">
        <v>0</v>
      </c>
      <c r="F1944">
        <v>89</v>
      </c>
    </row>
    <row r="1945" spans="1:6" x14ac:dyDescent="0.3">
      <c r="A1945">
        <v>10183</v>
      </c>
      <c r="B1945" t="str">
        <f>_xlfn.XLOOKUP(A1945, Bookings!A:A, Bookings!B:B, "NONE")</f>
        <v>Kerala</v>
      </c>
      <c r="C1945" s="14">
        <v>44562</v>
      </c>
      <c r="D1945" t="str">
        <v>30bb7728</v>
      </c>
      <c r="E1945">
        <v>3</v>
      </c>
      <c r="F1945">
        <v>70</v>
      </c>
    </row>
    <row r="1946" spans="1:6" x14ac:dyDescent="0.3">
      <c r="A1946">
        <v>10183</v>
      </c>
      <c r="B1946" t="str">
        <f>_xlfn.XLOOKUP(A1946, Bookings!A:A, Bookings!B:B, "NONE")</f>
        <v>Kerala</v>
      </c>
      <c r="C1946" s="14">
        <v>45292</v>
      </c>
      <c r="D1946" t="str">
        <v>c5c4fdf9</v>
      </c>
      <c r="E1946">
        <v>1</v>
      </c>
      <c r="F1946">
        <v>52</v>
      </c>
    </row>
    <row r="1947" spans="1:6" x14ac:dyDescent="0.3">
      <c r="A1947">
        <v>10183</v>
      </c>
      <c r="B1947" t="str">
        <f>_xlfn.XLOOKUP(A1947, Bookings!A:A, Bookings!B:B, "NONE")</f>
        <v>Kerala</v>
      </c>
      <c r="C1947" s="14">
        <v>45261</v>
      </c>
      <c r="D1947" t="str">
        <v>af4e0c6c</v>
      </c>
      <c r="E1947">
        <v>3</v>
      </c>
      <c r="F1947">
        <v>26</v>
      </c>
    </row>
    <row r="1948" spans="1:6" x14ac:dyDescent="0.3">
      <c r="A1948">
        <v>10184</v>
      </c>
      <c r="B1948" t="str">
        <f>_xlfn.XLOOKUP(A1948, Bookings!A:A, Bookings!B:B, "NONE")</f>
        <v>Karnataka</v>
      </c>
      <c r="C1948" s="14">
        <v>44713</v>
      </c>
      <c r="D1948" t="str">
        <v>5988d89d</v>
      </c>
      <c r="E1948">
        <v>0</v>
      </c>
      <c r="F1948">
        <v>26</v>
      </c>
    </row>
    <row r="1949" spans="1:6" x14ac:dyDescent="0.3">
      <c r="A1949">
        <v>10184</v>
      </c>
      <c r="B1949" t="str">
        <f>_xlfn.XLOOKUP(A1949, Bookings!A:A, Bookings!B:B, "NONE")</f>
        <v>Karnataka</v>
      </c>
      <c r="C1949" s="14">
        <v>44743</v>
      </c>
      <c r="D1949" t="str">
        <v>af4e0c6c</v>
      </c>
      <c r="E1949">
        <v>0</v>
      </c>
      <c r="F1949">
        <v>18</v>
      </c>
    </row>
    <row r="1950" spans="1:6" x14ac:dyDescent="0.3">
      <c r="A1950">
        <v>10184</v>
      </c>
      <c r="B1950" t="str">
        <f>_xlfn.XLOOKUP(A1950, Bookings!A:A, Bookings!B:B, "NONE")</f>
        <v>Karnataka</v>
      </c>
      <c r="C1950" s="14">
        <v>44835</v>
      </c>
      <c r="D1950" t="str">
        <v>d6e6f4af</v>
      </c>
      <c r="E1950">
        <v>0</v>
      </c>
      <c r="F1950">
        <v>11</v>
      </c>
    </row>
    <row r="1951" spans="1:6" x14ac:dyDescent="0.3">
      <c r="A1951">
        <v>10184</v>
      </c>
      <c r="B1951" t="str">
        <f>_xlfn.XLOOKUP(A1951, Bookings!A:A, Bookings!B:B, "NONE")</f>
        <v>Karnataka</v>
      </c>
      <c r="C1951" s="14">
        <v>45200</v>
      </c>
      <c r="D1951" t="str">
        <v>2888a95e</v>
      </c>
      <c r="E1951">
        <v>2</v>
      </c>
      <c r="F1951">
        <v>68</v>
      </c>
    </row>
    <row r="1952" spans="1:6" x14ac:dyDescent="0.3">
      <c r="A1952">
        <v>10184</v>
      </c>
      <c r="B1952" t="str">
        <f>_xlfn.XLOOKUP(A1952, Bookings!A:A, Bookings!B:B, "NONE")</f>
        <v>Karnataka</v>
      </c>
      <c r="C1952" s="14">
        <v>45200</v>
      </c>
      <c r="D1952" t="str">
        <v>9452bf77</v>
      </c>
      <c r="E1952">
        <v>0</v>
      </c>
      <c r="F1952">
        <v>100</v>
      </c>
    </row>
    <row r="1953" spans="1:6" x14ac:dyDescent="0.3">
      <c r="A1953">
        <v>10184</v>
      </c>
      <c r="B1953" t="str">
        <f>_xlfn.XLOOKUP(A1953, Bookings!A:A, Bookings!B:B, "NONE")</f>
        <v>Karnataka</v>
      </c>
      <c r="C1953" s="14">
        <v>44805</v>
      </c>
      <c r="D1953" t="str">
        <v>fa1a76a3</v>
      </c>
      <c r="E1953">
        <v>0</v>
      </c>
      <c r="F1953">
        <v>21</v>
      </c>
    </row>
    <row r="1954" spans="1:6" x14ac:dyDescent="0.3">
      <c r="A1954">
        <v>10184</v>
      </c>
      <c r="B1954" t="str">
        <f>_xlfn.XLOOKUP(A1954, Bookings!A:A, Bookings!B:B, "NONE")</f>
        <v>Karnataka</v>
      </c>
      <c r="C1954" s="14">
        <v>44562</v>
      </c>
      <c r="D1954" t="str">
        <v>7fc77e90</v>
      </c>
      <c r="E1954">
        <v>0</v>
      </c>
      <c r="F1954">
        <v>20</v>
      </c>
    </row>
    <row r="1955" spans="1:6" x14ac:dyDescent="0.3">
      <c r="A1955">
        <v>10184</v>
      </c>
      <c r="B1955" t="str">
        <f>_xlfn.XLOOKUP(A1955, Bookings!A:A, Bookings!B:B, "NONE")</f>
        <v>Karnataka</v>
      </c>
      <c r="C1955" s="14">
        <v>45292</v>
      </c>
      <c r="D1955" t="str">
        <v>7fb18db3</v>
      </c>
      <c r="E1955">
        <v>1</v>
      </c>
      <c r="F1955">
        <v>35</v>
      </c>
    </row>
    <row r="1956" spans="1:6" x14ac:dyDescent="0.3">
      <c r="A1956">
        <v>10184</v>
      </c>
      <c r="B1956" t="str">
        <f>_xlfn.XLOOKUP(A1956, Bookings!A:A, Bookings!B:B, "NONE")</f>
        <v>Karnataka</v>
      </c>
      <c r="C1956" s="14">
        <v>45505</v>
      </c>
      <c r="D1956" t="str">
        <v>2aac9072</v>
      </c>
      <c r="E1956">
        <v>2</v>
      </c>
      <c r="F1956">
        <v>96</v>
      </c>
    </row>
    <row r="1957" spans="1:6" x14ac:dyDescent="0.3">
      <c r="A1957">
        <v>10184</v>
      </c>
      <c r="B1957" t="str">
        <f>_xlfn.XLOOKUP(A1957, Bookings!A:A, Bookings!B:B, "NONE")</f>
        <v>Karnataka</v>
      </c>
      <c r="C1957" s="14">
        <v>44652</v>
      </c>
      <c r="D1957" t="str">
        <v>586db896</v>
      </c>
      <c r="E1957">
        <v>2</v>
      </c>
      <c r="F1957">
        <v>20</v>
      </c>
    </row>
    <row r="1958" spans="1:6" x14ac:dyDescent="0.3">
      <c r="A1958">
        <v>10185</v>
      </c>
      <c r="B1958" t="str">
        <f>_xlfn.XLOOKUP(A1958, Bookings!A:A, Bookings!B:B, "NONE")</f>
        <v>Karnataka</v>
      </c>
      <c r="C1958" s="14">
        <v>44774</v>
      </c>
      <c r="D1958" t="str">
        <v>a4c168f1</v>
      </c>
      <c r="E1958">
        <v>0</v>
      </c>
      <c r="F1958">
        <v>39</v>
      </c>
    </row>
    <row r="1959" spans="1:6" x14ac:dyDescent="0.3">
      <c r="A1959">
        <v>10185</v>
      </c>
      <c r="B1959" t="str">
        <f>_xlfn.XLOOKUP(A1959, Bookings!A:A, Bookings!B:B, "NONE")</f>
        <v>Karnataka</v>
      </c>
      <c r="C1959" s="14">
        <v>44866</v>
      </c>
      <c r="D1959" t="str">
        <v>af4e0c6c</v>
      </c>
      <c r="E1959">
        <v>2</v>
      </c>
      <c r="F1959">
        <v>62</v>
      </c>
    </row>
    <row r="1960" spans="1:6" x14ac:dyDescent="0.3">
      <c r="A1960">
        <v>10185</v>
      </c>
      <c r="B1960" t="str">
        <f>_xlfn.XLOOKUP(A1960, Bookings!A:A, Bookings!B:B, "NONE")</f>
        <v>Karnataka</v>
      </c>
      <c r="C1960" s="14">
        <v>45536</v>
      </c>
      <c r="D1960" t="str">
        <v>ae026103</v>
      </c>
      <c r="E1960">
        <v>1</v>
      </c>
      <c r="F1960">
        <v>54</v>
      </c>
    </row>
    <row r="1961" spans="1:6" x14ac:dyDescent="0.3">
      <c r="A1961">
        <v>10185</v>
      </c>
      <c r="B1961" t="str">
        <f>_xlfn.XLOOKUP(A1961, Bookings!A:A, Bookings!B:B, "NONE")</f>
        <v>Karnataka</v>
      </c>
      <c r="C1961" s="14">
        <v>45017</v>
      </c>
      <c r="D1961" t="str">
        <v>9767fb4f</v>
      </c>
      <c r="E1961">
        <v>1</v>
      </c>
      <c r="F1961">
        <v>30</v>
      </c>
    </row>
    <row r="1962" spans="1:6" x14ac:dyDescent="0.3">
      <c r="A1962">
        <v>10185</v>
      </c>
      <c r="B1962" t="str">
        <f>_xlfn.XLOOKUP(A1962, Bookings!A:A, Bookings!B:B, "NONE")</f>
        <v>Karnataka</v>
      </c>
      <c r="C1962" s="14">
        <v>44682</v>
      </c>
      <c r="D1962" t="str">
        <v>07976026</v>
      </c>
      <c r="E1962">
        <v>1</v>
      </c>
      <c r="F1962">
        <v>17</v>
      </c>
    </row>
    <row r="1963" spans="1:6" x14ac:dyDescent="0.3">
      <c r="A1963">
        <v>10185</v>
      </c>
      <c r="B1963" t="str">
        <f>_xlfn.XLOOKUP(A1963, Bookings!A:A, Bookings!B:B, "NONE")</f>
        <v>Karnataka</v>
      </c>
      <c r="C1963" s="14">
        <v>45383</v>
      </c>
      <c r="D1963" t="str">
        <v>2888a95e</v>
      </c>
      <c r="E1963">
        <v>0</v>
      </c>
      <c r="F1963">
        <v>50</v>
      </c>
    </row>
    <row r="1964" spans="1:6" x14ac:dyDescent="0.3">
      <c r="A1964">
        <v>10185</v>
      </c>
      <c r="B1964" t="str">
        <f>_xlfn.XLOOKUP(A1964, Bookings!A:A, Bookings!B:B, "NONE")</f>
        <v>Karnataka</v>
      </c>
      <c r="C1964" s="14">
        <v>45261</v>
      </c>
      <c r="D1964" t="str">
        <v>30bb7728</v>
      </c>
      <c r="E1964">
        <v>2</v>
      </c>
      <c r="F1964">
        <v>50</v>
      </c>
    </row>
    <row r="1965" spans="1:6" x14ac:dyDescent="0.3">
      <c r="A1965">
        <v>10186</v>
      </c>
      <c r="B1965" t="str">
        <f>_xlfn.XLOOKUP(A1965, Bookings!A:A, Bookings!B:B, "NONE")</f>
        <v>Karnataka</v>
      </c>
      <c r="C1965" s="14">
        <v>44866</v>
      </c>
      <c r="D1965" t="str">
        <v>f83fb848</v>
      </c>
      <c r="E1965">
        <v>3</v>
      </c>
      <c r="F1965">
        <v>69</v>
      </c>
    </row>
    <row r="1966" spans="1:6" x14ac:dyDescent="0.3">
      <c r="A1966">
        <v>10186</v>
      </c>
      <c r="B1966" t="str">
        <f>_xlfn.XLOOKUP(A1966, Bookings!A:A, Bookings!B:B, "NONE")</f>
        <v>Karnataka</v>
      </c>
      <c r="C1966" s="14">
        <v>45170</v>
      </c>
      <c r="D1966" t="str">
        <v>75fa1246</v>
      </c>
      <c r="E1966">
        <v>3</v>
      </c>
      <c r="F1966">
        <v>29</v>
      </c>
    </row>
    <row r="1967" spans="1:6" x14ac:dyDescent="0.3">
      <c r="A1967">
        <v>10186</v>
      </c>
      <c r="B1967" t="str">
        <f>_xlfn.XLOOKUP(A1967, Bookings!A:A, Bookings!B:B, "NONE")</f>
        <v>Karnataka</v>
      </c>
      <c r="C1967" s="14">
        <v>44835</v>
      </c>
      <c r="D1967" t="str">
        <v>b49e8b74</v>
      </c>
      <c r="E1967">
        <v>0</v>
      </c>
      <c r="F1967">
        <v>50</v>
      </c>
    </row>
    <row r="1968" spans="1:6" x14ac:dyDescent="0.3">
      <c r="A1968">
        <v>10186</v>
      </c>
      <c r="B1968" t="str">
        <f>_xlfn.XLOOKUP(A1968, Bookings!A:A, Bookings!B:B, "NONE")</f>
        <v>Karnataka</v>
      </c>
      <c r="C1968" s="14">
        <v>45292</v>
      </c>
      <c r="D1968" t="str">
        <v>e9c2f251</v>
      </c>
      <c r="E1968">
        <v>2</v>
      </c>
      <c r="F1968">
        <v>65</v>
      </c>
    </row>
    <row r="1969" spans="1:6" x14ac:dyDescent="0.3">
      <c r="A1969">
        <v>10186</v>
      </c>
      <c r="B1969" t="str">
        <f>_xlfn.XLOOKUP(A1969, Bookings!A:A, Bookings!B:B, "NONE")</f>
        <v>Karnataka</v>
      </c>
      <c r="C1969" s="14">
        <v>44896</v>
      </c>
      <c r="D1969" t="str">
        <v>921da29a</v>
      </c>
      <c r="E1969">
        <v>1</v>
      </c>
      <c r="F1969">
        <v>22</v>
      </c>
    </row>
    <row r="1970" spans="1:6" x14ac:dyDescent="0.3">
      <c r="A1970">
        <v>10186</v>
      </c>
      <c r="B1970" t="str">
        <f>_xlfn.XLOOKUP(A1970, Bookings!A:A, Bookings!B:B, "NONE")</f>
        <v>Karnataka</v>
      </c>
      <c r="C1970" s="14">
        <v>44593</v>
      </c>
      <c r="D1970" t="str">
        <v>2e190b5a</v>
      </c>
      <c r="E1970">
        <v>1</v>
      </c>
      <c r="F1970">
        <v>53</v>
      </c>
    </row>
    <row r="1971" spans="1:6" x14ac:dyDescent="0.3">
      <c r="A1971">
        <v>10186</v>
      </c>
      <c r="B1971" t="str">
        <f>_xlfn.XLOOKUP(A1971, Bookings!A:A, Bookings!B:B, "NONE")</f>
        <v>Karnataka</v>
      </c>
      <c r="C1971" s="14">
        <v>44927</v>
      </c>
      <c r="D1971" t="str">
        <v>7e543bc4</v>
      </c>
      <c r="E1971">
        <v>3</v>
      </c>
      <c r="F1971">
        <v>48</v>
      </c>
    </row>
    <row r="1972" spans="1:6" x14ac:dyDescent="0.3">
      <c r="A1972">
        <v>10186</v>
      </c>
      <c r="B1972" t="str">
        <f>_xlfn.XLOOKUP(A1972, Bookings!A:A, Bookings!B:B, "NONE")</f>
        <v>Karnataka</v>
      </c>
      <c r="C1972" s="14">
        <v>45627</v>
      </c>
      <c r="D1972" t="str">
        <v>9452bf77</v>
      </c>
      <c r="E1972">
        <v>0</v>
      </c>
      <c r="F1972">
        <v>87</v>
      </c>
    </row>
    <row r="1973" spans="1:6" x14ac:dyDescent="0.3">
      <c r="A1973">
        <v>10186</v>
      </c>
      <c r="B1973" t="str">
        <f>_xlfn.XLOOKUP(A1973, Bookings!A:A, Bookings!B:B, "NONE")</f>
        <v>Karnataka</v>
      </c>
      <c r="C1973" s="14">
        <v>45505</v>
      </c>
      <c r="D1973" t="str">
        <v>9c8c4c67</v>
      </c>
      <c r="E1973">
        <v>1</v>
      </c>
      <c r="F1973">
        <v>95</v>
      </c>
    </row>
    <row r="1974" spans="1:6" x14ac:dyDescent="0.3">
      <c r="A1974">
        <v>10186</v>
      </c>
      <c r="B1974" t="str">
        <f>_xlfn.XLOOKUP(A1974, Bookings!A:A, Bookings!B:B, "NONE")</f>
        <v>Karnataka</v>
      </c>
      <c r="C1974" s="14">
        <v>44652</v>
      </c>
      <c r="D1974" t="str">
        <v>9767fb4f</v>
      </c>
      <c r="E1974">
        <v>0</v>
      </c>
      <c r="F1974">
        <v>100</v>
      </c>
    </row>
    <row r="1975" spans="1:6" x14ac:dyDescent="0.3">
      <c r="A1975">
        <v>10186</v>
      </c>
      <c r="B1975" t="str">
        <f>_xlfn.XLOOKUP(A1975, Bookings!A:A, Bookings!B:B, "NONE")</f>
        <v>Karnataka</v>
      </c>
      <c r="C1975" s="14">
        <v>45474</v>
      </c>
      <c r="D1975" t="str">
        <v>2888a95e</v>
      </c>
      <c r="E1975">
        <v>0</v>
      </c>
      <c r="F1975">
        <v>37</v>
      </c>
    </row>
    <row r="1976" spans="1:6" x14ac:dyDescent="0.3">
      <c r="A1976">
        <v>10186</v>
      </c>
      <c r="B1976" t="str">
        <f>_xlfn.XLOOKUP(A1976, Bookings!A:A, Bookings!B:B, "NONE")</f>
        <v>Karnataka</v>
      </c>
      <c r="C1976" s="14">
        <v>45352</v>
      </c>
      <c r="D1976" t="str">
        <v>ef45c45f</v>
      </c>
      <c r="E1976">
        <v>1</v>
      </c>
      <c r="F1976">
        <v>53</v>
      </c>
    </row>
    <row r="1977" spans="1:6" x14ac:dyDescent="0.3">
      <c r="A1977">
        <v>10187</v>
      </c>
      <c r="B1977" t="str">
        <f>_xlfn.XLOOKUP(A1977, Bookings!A:A, Bookings!B:B, "NONE")</f>
        <v>Kerala</v>
      </c>
      <c r="C1977" s="14">
        <v>45474</v>
      </c>
      <c r="D1977" t="str">
        <v>c5c4fdf9</v>
      </c>
      <c r="E1977">
        <v>1</v>
      </c>
      <c r="F1977">
        <v>63</v>
      </c>
    </row>
    <row r="1978" spans="1:6" x14ac:dyDescent="0.3">
      <c r="A1978">
        <v>10187</v>
      </c>
      <c r="B1978" t="str">
        <f>_xlfn.XLOOKUP(A1978, Bookings!A:A, Bookings!B:B, "NONE")</f>
        <v>Kerala</v>
      </c>
      <c r="C1978" s="14">
        <v>45017</v>
      </c>
      <c r="D1978" t="str">
        <v>b72e97f6</v>
      </c>
      <c r="E1978">
        <v>1</v>
      </c>
      <c r="F1978">
        <v>91</v>
      </c>
    </row>
    <row r="1979" spans="1:6" x14ac:dyDescent="0.3">
      <c r="A1979">
        <v>10187</v>
      </c>
      <c r="B1979" t="str">
        <f>_xlfn.XLOOKUP(A1979, Bookings!A:A, Bookings!B:B, "NONE")</f>
        <v>Kerala</v>
      </c>
      <c r="C1979" s="14">
        <v>45474</v>
      </c>
      <c r="D1979" t="str">
        <v>c9f9dfdb</v>
      </c>
      <c r="E1979">
        <v>2</v>
      </c>
      <c r="F1979">
        <v>52</v>
      </c>
    </row>
    <row r="1980" spans="1:6" x14ac:dyDescent="0.3">
      <c r="A1980">
        <v>10187</v>
      </c>
      <c r="B1980" t="str">
        <f>_xlfn.XLOOKUP(A1980, Bookings!A:A, Bookings!B:B, "NONE")</f>
        <v>Kerala</v>
      </c>
      <c r="C1980" s="14">
        <v>44927</v>
      </c>
      <c r="D1980" t="str">
        <v>5b93d799</v>
      </c>
      <c r="E1980">
        <v>1</v>
      </c>
      <c r="F1980">
        <v>41</v>
      </c>
    </row>
    <row r="1981" spans="1:6" x14ac:dyDescent="0.3">
      <c r="A1981">
        <v>10187</v>
      </c>
      <c r="B1981" t="str">
        <f>_xlfn.XLOOKUP(A1981, Bookings!A:A, Bookings!B:B, "NONE")</f>
        <v>Kerala</v>
      </c>
      <c r="C1981" s="14">
        <v>45505</v>
      </c>
      <c r="D1981" t="str">
        <v>577b4107</v>
      </c>
      <c r="E1981">
        <v>0</v>
      </c>
      <c r="F1981">
        <v>75</v>
      </c>
    </row>
    <row r="1982" spans="1:6" x14ac:dyDescent="0.3">
      <c r="A1982">
        <v>10187</v>
      </c>
      <c r="B1982" t="str">
        <f>_xlfn.XLOOKUP(A1982, Bookings!A:A, Bookings!B:B, "NONE")</f>
        <v>Kerala</v>
      </c>
      <c r="C1982" s="14">
        <v>44743</v>
      </c>
      <c r="D1982" t="str">
        <v>18f2ed16</v>
      </c>
      <c r="E1982">
        <v>2</v>
      </c>
      <c r="F1982">
        <v>20</v>
      </c>
    </row>
    <row r="1983" spans="1:6" x14ac:dyDescent="0.3">
      <c r="A1983">
        <v>10187</v>
      </c>
      <c r="B1983" t="str">
        <f>_xlfn.XLOOKUP(A1983, Bookings!A:A, Bookings!B:B, "NONE")</f>
        <v>Kerala</v>
      </c>
      <c r="C1983" s="14">
        <v>45566</v>
      </c>
      <c r="D1983" t="str">
        <v>fda707e0</v>
      </c>
      <c r="E1983">
        <v>4</v>
      </c>
      <c r="F1983">
        <v>18</v>
      </c>
    </row>
    <row r="1984" spans="1:6" x14ac:dyDescent="0.3">
      <c r="A1984">
        <v>10187</v>
      </c>
      <c r="B1984" t="str">
        <f>_xlfn.XLOOKUP(A1984, Bookings!A:A, Bookings!B:B, "NONE")</f>
        <v>Kerala</v>
      </c>
      <c r="C1984" s="14">
        <v>45413</v>
      </c>
      <c r="D1984" t="str">
        <v>2560b2d1</v>
      </c>
      <c r="E1984">
        <v>1</v>
      </c>
      <c r="F1984">
        <v>56</v>
      </c>
    </row>
    <row r="1985" spans="1:6" x14ac:dyDescent="0.3">
      <c r="A1985">
        <v>10187</v>
      </c>
      <c r="B1985" t="str">
        <f>_xlfn.XLOOKUP(A1985, Bookings!A:A, Bookings!B:B, "NONE")</f>
        <v>Kerala</v>
      </c>
      <c r="C1985" s="14">
        <v>44652</v>
      </c>
      <c r="D1985" t="str">
        <v>420e1019</v>
      </c>
      <c r="E1985">
        <v>0</v>
      </c>
      <c r="F1985">
        <v>51</v>
      </c>
    </row>
    <row r="1986" spans="1:6" x14ac:dyDescent="0.3">
      <c r="A1986">
        <v>10187</v>
      </c>
      <c r="B1986" t="str">
        <f>_xlfn.XLOOKUP(A1986, Bookings!A:A, Bookings!B:B, "NONE")</f>
        <v>Kerala</v>
      </c>
      <c r="C1986" s="14">
        <v>45231</v>
      </c>
      <c r="D1986" t="str">
        <v>fa1a76a3</v>
      </c>
      <c r="E1986">
        <v>1</v>
      </c>
      <c r="F1986">
        <v>50</v>
      </c>
    </row>
    <row r="1987" spans="1:6" x14ac:dyDescent="0.3">
      <c r="A1987">
        <v>10187</v>
      </c>
      <c r="B1987" t="str">
        <f>_xlfn.XLOOKUP(A1987, Bookings!A:A, Bookings!B:B, "NONE")</f>
        <v>Kerala</v>
      </c>
      <c r="C1987" s="14">
        <v>45505</v>
      </c>
      <c r="D1987" t="str">
        <v>fd1ad95a</v>
      </c>
      <c r="E1987">
        <v>4</v>
      </c>
      <c r="F1987">
        <v>92</v>
      </c>
    </row>
    <row r="1988" spans="1:6" x14ac:dyDescent="0.3">
      <c r="A1988">
        <v>10187</v>
      </c>
      <c r="B1988" t="str">
        <f>_xlfn.XLOOKUP(A1988, Bookings!A:A, Bookings!B:B, "NONE")</f>
        <v>Kerala</v>
      </c>
      <c r="C1988" s="14">
        <v>44927</v>
      </c>
      <c r="D1988" t="str">
        <v>5988d89d</v>
      </c>
      <c r="E1988">
        <v>0</v>
      </c>
      <c r="F1988">
        <v>77</v>
      </c>
    </row>
    <row r="1989" spans="1:6" x14ac:dyDescent="0.3">
      <c r="A1989">
        <v>10187</v>
      </c>
      <c r="B1989" t="str">
        <f>_xlfn.XLOOKUP(A1989, Bookings!A:A, Bookings!B:B, "NONE")</f>
        <v>Kerala</v>
      </c>
      <c r="C1989" s="14">
        <v>45536</v>
      </c>
      <c r="D1989" t="str">
        <v>e9c2f251</v>
      </c>
      <c r="E1989">
        <v>1</v>
      </c>
      <c r="F1989">
        <v>99</v>
      </c>
    </row>
    <row r="1990" spans="1:6" x14ac:dyDescent="0.3">
      <c r="A1990">
        <v>10187</v>
      </c>
      <c r="B1990" t="str">
        <f>_xlfn.XLOOKUP(A1990, Bookings!A:A, Bookings!B:B, "NONE")</f>
        <v>Kerala</v>
      </c>
      <c r="C1990" s="14">
        <v>44562</v>
      </c>
      <c r="D1990" t="str">
        <v>b9f74c1c</v>
      </c>
      <c r="E1990">
        <v>1</v>
      </c>
      <c r="F1990">
        <v>47</v>
      </c>
    </row>
    <row r="1991" spans="1:6" x14ac:dyDescent="0.3">
      <c r="A1991">
        <v>10187</v>
      </c>
      <c r="B1991" t="str">
        <f>_xlfn.XLOOKUP(A1991, Bookings!A:A, Bookings!B:B, "NONE")</f>
        <v>Kerala</v>
      </c>
      <c r="C1991" s="14">
        <v>44593</v>
      </c>
      <c r="D1991" t="str">
        <v>872a4423</v>
      </c>
      <c r="E1991">
        <v>0</v>
      </c>
      <c r="F1991">
        <v>69</v>
      </c>
    </row>
    <row r="1992" spans="1:6" x14ac:dyDescent="0.3">
      <c r="A1992">
        <v>10188</v>
      </c>
      <c r="B1992" t="str">
        <f>_xlfn.XLOOKUP(A1992, Bookings!A:A, Bookings!B:B, "NONE")</f>
        <v>Karnataka</v>
      </c>
      <c r="C1992" s="14">
        <v>45170</v>
      </c>
      <c r="D1992" t="str">
        <v>2aac9072</v>
      </c>
      <c r="E1992">
        <v>3</v>
      </c>
      <c r="F1992">
        <v>35</v>
      </c>
    </row>
    <row r="1993" spans="1:6" x14ac:dyDescent="0.3">
      <c r="A1993">
        <v>10188</v>
      </c>
      <c r="B1993" t="str">
        <f>_xlfn.XLOOKUP(A1993, Bookings!A:A, Bookings!B:B, "NONE")</f>
        <v>Karnataka</v>
      </c>
      <c r="C1993" s="14">
        <v>45444</v>
      </c>
      <c r="D1993" t="str">
        <v>4cfd0dd8</v>
      </c>
      <c r="E1993">
        <v>2</v>
      </c>
      <c r="F1993">
        <v>51</v>
      </c>
    </row>
    <row r="1994" spans="1:6" x14ac:dyDescent="0.3">
      <c r="A1994">
        <v>10188</v>
      </c>
      <c r="B1994" t="str">
        <f>_xlfn.XLOOKUP(A1994, Bookings!A:A, Bookings!B:B, "NONE")</f>
        <v>Karnataka</v>
      </c>
      <c r="C1994" s="14">
        <v>44593</v>
      </c>
      <c r="D1994" t="str">
        <v>5c52d1ad</v>
      </c>
      <c r="E1994">
        <v>1</v>
      </c>
      <c r="F1994">
        <v>57</v>
      </c>
    </row>
    <row r="1995" spans="1:6" x14ac:dyDescent="0.3">
      <c r="A1995">
        <v>10188</v>
      </c>
      <c r="B1995" t="str">
        <f>_xlfn.XLOOKUP(A1995, Bookings!A:A, Bookings!B:B, "NONE")</f>
        <v>Karnataka</v>
      </c>
      <c r="C1995" s="14">
        <v>44835</v>
      </c>
      <c r="D1995" t="str">
        <v>0cbc4720</v>
      </c>
      <c r="E1995">
        <v>4</v>
      </c>
      <c r="F1995">
        <v>90</v>
      </c>
    </row>
    <row r="1996" spans="1:6" x14ac:dyDescent="0.3">
      <c r="A1996">
        <v>10188</v>
      </c>
      <c r="B1996" t="str">
        <f>_xlfn.XLOOKUP(A1996, Bookings!A:A, Bookings!B:B, "NONE")</f>
        <v>Karnataka</v>
      </c>
      <c r="C1996" s="14">
        <v>45383</v>
      </c>
      <c r="D1996" t="str">
        <v>6cec19a5</v>
      </c>
      <c r="E1996">
        <v>1</v>
      </c>
      <c r="F1996">
        <v>88</v>
      </c>
    </row>
    <row r="1997" spans="1:6" x14ac:dyDescent="0.3">
      <c r="A1997">
        <v>10188</v>
      </c>
      <c r="B1997" t="str">
        <f>_xlfn.XLOOKUP(A1997, Bookings!A:A, Bookings!B:B, "NONE")</f>
        <v>Karnataka</v>
      </c>
      <c r="C1997" s="14">
        <v>44621</v>
      </c>
      <c r="D1997" t="str">
        <v>fda707e0</v>
      </c>
      <c r="E1997">
        <v>0</v>
      </c>
      <c r="F1997">
        <v>26</v>
      </c>
    </row>
    <row r="1998" spans="1:6" x14ac:dyDescent="0.3">
      <c r="A1998">
        <v>10188</v>
      </c>
      <c r="B1998" t="str">
        <f>_xlfn.XLOOKUP(A1998, Bookings!A:A, Bookings!B:B, "NONE")</f>
        <v>Karnataka</v>
      </c>
      <c r="C1998" s="14">
        <v>45505</v>
      </c>
      <c r="D1998" t="str">
        <v>7fd28e87</v>
      </c>
      <c r="E1998">
        <v>0</v>
      </c>
      <c r="F1998">
        <v>23</v>
      </c>
    </row>
    <row r="1999" spans="1:6" x14ac:dyDescent="0.3">
      <c r="A1999">
        <v>10189</v>
      </c>
      <c r="B1999" t="str">
        <f>_xlfn.XLOOKUP(A1999, Bookings!A:A, Bookings!B:B, "NONE")</f>
        <v>Kerala</v>
      </c>
      <c r="C1999" s="14">
        <v>45597</v>
      </c>
      <c r="D1999" t="str">
        <v>6cec19a5</v>
      </c>
      <c r="E1999">
        <v>3</v>
      </c>
      <c r="F1999">
        <v>98</v>
      </c>
    </row>
    <row r="2000" spans="1:6" x14ac:dyDescent="0.3">
      <c r="A2000">
        <v>10189</v>
      </c>
      <c r="B2000" t="str">
        <f>_xlfn.XLOOKUP(A2000, Bookings!A:A, Bookings!B:B, "NONE")</f>
        <v>Kerala</v>
      </c>
      <c r="C2000" s="14">
        <v>44835</v>
      </c>
      <c r="D2000" t="str">
        <v>f72d44e6</v>
      </c>
      <c r="E2000">
        <v>0</v>
      </c>
      <c r="F2000">
        <v>30</v>
      </c>
    </row>
    <row r="2001" spans="1:6" x14ac:dyDescent="0.3">
      <c r="A2001">
        <v>10189</v>
      </c>
      <c r="B2001" t="str">
        <f>_xlfn.XLOOKUP(A2001, Bookings!A:A, Bookings!B:B, "NONE")</f>
        <v>Kerala</v>
      </c>
      <c r="C2001" s="14">
        <v>44774</v>
      </c>
      <c r="D2001" t="str">
        <v>40fb817f</v>
      </c>
      <c r="E2001">
        <v>0</v>
      </c>
      <c r="F2001">
        <v>92</v>
      </c>
    </row>
    <row r="2002" spans="1:6" x14ac:dyDescent="0.3">
      <c r="A2002">
        <v>10189</v>
      </c>
      <c r="B2002" t="str">
        <f>_xlfn.XLOOKUP(A2002, Bookings!A:A, Bookings!B:B, "NONE")</f>
        <v>Kerala</v>
      </c>
      <c r="C2002" s="14">
        <v>45627</v>
      </c>
      <c r="D2002" t="str">
        <v>39c8c16a</v>
      </c>
      <c r="E2002">
        <v>0</v>
      </c>
      <c r="F2002">
        <v>15</v>
      </c>
    </row>
    <row r="2003" spans="1:6" x14ac:dyDescent="0.3">
      <c r="A2003">
        <v>10189</v>
      </c>
      <c r="B2003" t="str">
        <f>_xlfn.XLOOKUP(A2003, Bookings!A:A, Bookings!B:B, "NONE")</f>
        <v>Kerala</v>
      </c>
      <c r="C2003" s="14">
        <v>44621</v>
      </c>
      <c r="D2003" t="str">
        <v>92becfc7</v>
      </c>
      <c r="E2003">
        <v>0</v>
      </c>
      <c r="F2003">
        <v>74</v>
      </c>
    </row>
    <row r="2004" spans="1:6" x14ac:dyDescent="0.3">
      <c r="A2004">
        <v>10189</v>
      </c>
      <c r="B2004" t="str">
        <f>_xlfn.XLOOKUP(A2004, Bookings!A:A, Bookings!B:B, "NONE")</f>
        <v>Kerala</v>
      </c>
      <c r="C2004" s="14">
        <v>45170</v>
      </c>
      <c r="D2004" t="str">
        <v>9787b7de</v>
      </c>
      <c r="E2004">
        <v>3</v>
      </c>
      <c r="F2004">
        <v>75</v>
      </c>
    </row>
    <row r="2005" spans="1:6" x14ac:dyDescent="0.3">
      <c r="A2005">
        <v>10189</v>
      </c>
      <c r="B2005" t="str">
        <f>_xlfn.XLOOKUP(A2005, Bookings!A:A, Bookings!B:B, "NONE")</f>
        <v>Kerala</v>
      </c>
      <c r="C2005" s="14">
        <v>45108</v>
      </c>
      <c r="D2005" t="str">
        <v>f83fb848</v>
      </c>
      <c r="E2005">
        <v>1</v>
      </c>
      <c r="F2005">
        <v>15</v>
      </c>
    </row>
    <row r="2006" spans="1:6" x14ac:dyDescent="0.3">
      <c r="A2006">
        <v>10189</v>
      </c>
      <c r="B2006" t="str">
        <f>_xlfn.XLOOKUP(A2006, Bookings!A:A, Bookings!B:B, "NONE")</f>
        <v>Kerala</v>
      </c>
      <c r="C2006" s="14">
        <v>44927</v>
      </c>
      <c r="D2006" t="str">
        <v>fd1ad95a</v>
      </c>
      <c r="E2006">
        <v>0</v>
      </c>
      <c r="F2006">
        <v>10</v>
      </c>
    </row>
    <row r="2007" spans="1:6" x14ac:dyDescent="0.3">
      <c r="A2007">
        <v>10189</v>
      </c>
      <c r="B2007" t="str">
        <f>_xlfn.XLOOKUP(A2007, Bookings!A:A, Bookings!B:B, "NONE")</f>
        <v>Kerala</v>
      </c>
      <c r="C2007" s="14">
        <v>45231</v>
      </c>
      <c r="D2007" t="str">
        <v>7fb18db3</v>
      </c>
      <c r="E2007">
        <v>2</v>
      </c>
      <c r="F2007">
        <v>31</v>
      </c>
    </row>
    <row r="2008" spans="1:6" x14ac:dyDescent="0.3">
      <c r="A2008">
        <v>10189</v>
      </c>
      <c r="B2008" t="str">
        <f>_xlfn.XLOOKUP(A2008, Bookings!A:A, Bookings!B:B, "NONE")</f>
        <v>Kerala</v>
      </c>
      <c r="C2008" s="14">
        <v>45323</v>
      </c>
      <c r="D2008" t="str">
        <v>c324f9b4</v>
      </c>
      <c r="E2008">
        <v>2</v>
      </c>
      <c r="F2008">
        <v>90</v>
      </c>
    </row>
    <row r="2009" spans="1:6" x14ac:dyDescent="0.3">
      <c r="A2009">
        <v>10189</v>
      </c>
      <c r="B2009" t="str">
        <f>_xlfn.XLOOKUP(A2009, Bookings!A:A, Bookings!B:B, "NONE")</f>
        <v>Kerala</v>
      </c>
      <c r="C2009" s="14">
        <v>45108</v>
      </c>
      <c r="D2009" t="str">
        <v>53dcee70</v>
      </c>
      <c r="E2009">
        <v>2</v>
      </c>
      <c r="F2009">
        <v>59</v>
      </c>
    </row>
    <row r="2010" spans="1:6" x14ac:dyDescent="0.3">
      <c r="A2010">
        <v>10189</v>
      </c>
      <c r="B2010" t="str">
        <f>_xlfn.XLOOKUP(A2010, Bookings!A:A, Bookings!B:B, "NONE")</f>
        <v>Kerala</v>
      </c>
      <c r="C2010" s="14">
        <v>44866</v>
      </c>
      <c r="D2010" t="str">
        <v>921da29a</v>
      </c>
      <c r="E2010">
        <v>2</v>
      </c>
      <c r="F2010">
        <v>35</v>
      </c>
    </row>
    <row r="2011" spans="1:6" x14ac:dyDescent="0.3">
      <c r="A2011">
        <v>10189</v>
      </c>
      <c r="B2011" t="str">
        <f>_xlfn.XLOOKUP(A2011, Bookings!A:A, Bookings!B:B, "NONE")</f>
        <v>Kerala</v>
      </c>
      <c r="C2011" s="14">
        <v>45170</v>
      </c>
      <c r="D2011" t="str">
        <v>4130ea10</v>
      </c>
      <c r="E2011">
        <v>0</v>
      </c>
      <c r="F2011">
        <v>67</v>
      </c>
    </row>
    <row r="2012" spans="1:6" x14ac:dyDescent="0.3">
      <c r="A2012">
        <v>10190</v>
      </c>
      <c r="B2012" t="str">
        <f>_xlfn.XLOOKUP(A2012, Bookings!A:A, Bookings!B:B, "NONE")</f>
        <v>Tamil Nadu</v>
      </c>
      <c r="C2012" s="14">
        <v>45323</v>
      </c>
      <c r="D2012" t="str">
        <v>2aac9072</v>
      </c>
      <c r="E2012">
        <v>0</v>
      </c>
      <c r="F2012">
        <v>59</v>
      </c>
    </row>
    <row r="2013" spans="1:6" x14ac:dyDescent="0.3">
      <c r="A2013">
        <v>10190</v>
      </c>
      <c r="B2013" t="str">
        <f>_xlfn.XLOOKUP(A2013, Bookings!A:A, Bookings!B:B, "NONE")</f>
        <v>Tamil Nadu</v>
      </c>
      <c r="C2013" s="14">
        <v>44743</v>
      </c>
      <c r="D2013" t="str">
        <v>c5000cc1</v>
      </c>
      <c r="E2013">
        <v>2</v>
      </c>
      <c r="F2013">
        <v>48</v>
      </c>
    </row>
    <row r="2014" spans="1:6" x14ac:dyDescent="0.3">
      <c r="A2014">
        <v>10190</v>
      </c>
      <c r="B2014" t="str">
        <f>_xlfn.XLOOKUP(A2014, Bookings!A:A, Bookings!B:B, "NONE")</f>
        <v>Tamil Nadu</v>
      </c>
      <c r="C2014" s="14">
        <v>44958</v>
      </c>
      <c r="D2014" t="str">
        <v>cc9d9893</v>
      </c>
      <c r="E2014">
        <v>3</v>
      </c>
      <c r="F2014">
        <v>92</v>
      </c>
    </row>
    <row r="2015" spans="1:6" x14ac:dyDescent="0.3">
      <c r="A2015">
        <v>10190</v>
      </c>
      <c r="B2015" t="str">
        <f>_xlfn.XLOOKUP(A2015, Bookings!A:A, Bookings!B:B, "NONE")</f>
        <v>Tamil Nadu</v>
      </c>
      <c r="C2015" s="14">
        <v>44986</v>
      </c>
      <c r="D2015" t="str">
        <v>586db896</v>
      </c>
      <c r="E2015">
        <v>1</v>
      </c>
      <c r="F2015">
        <v>49</v>
      </c>
    </row>
    <row r="2016" spans="1:6" x14ac:dyDescent="0.3">
      <c r="A2016">
        <v>10190</v>
      </c>
      <c r="B2016" t="str">
        <f>_xlfn.XLOOKUP(A2016, Bookings!A:A, Bookings!B:B, "NONE")</f>
        <v>Tamil Nadu</v>
      </c>
      <c r="C2016" s="14">
        <v>44562</v>
      </c>
      <c r="D2016" t="str">
        <v>10101146</v>
      </c>
      <c r="E2016">
        <v>1</v>
      </c>
      <c r="F2016">
        <v>73</v>
      </c>
    </row>
    <row r="2017" spans="1:6" x14ac:dyDescent="0.3">
      <c r="A2017">
        <v>10191</v>
      </c>
      <c r="B2017" t="str">
        <f>_xlfn.XLOOKUP(A2017, Bookings!A:A, Bookings!B:B, "NONE")</f>
        <v>Tamil Nadu</v>
      </c>
      <c r="C2017" s="14">
        <v>45108</v>
      </c>
      <c r="D2017" t="str">
        <v>5988d89d</v>
      </c>
      <c r="E2017">
        <v>0</v>
      </c>
      <c r="F2017">
        <v>13</v>
      </c>
    </row>
    <row r="2018" spans="1:6" x14ac:dyDescent="0.3">
      <c r="A2018">
        <v>10191</v>
      </c>
      <c r="B2018" t="str">
        <f>_xlfn.XLOOKUP(A2018, Bookings!A:A, Bookings!B:B, "NONE")</f>
        <v>Tamil Nadu</v>
      </c>
      <c r="C2018" s="14">
        <v>44652</v>
      </c>
      <c r="D2018" t="str">
        <v>6148f50b</v>
      </c>
      <c r="E2018">
        <v>0</v>
      </c>
      <c r="F2018">
        <v>66</v>
      </c>
    </row>
    <row r="2019" spans="1:6" x14ac:dyDescent="0.3">
      <c r="A2019">
        <v>10191</v>
      </c>
      <c r="B2019" t="str">
        <f>_xlfn.XLOOKUP(A2019, Bookings!A:A, Bookings!B:B, "NONE")</f>
        <v>Tamil Nadu</v>
      </c>
      <c r="C2019" s="14">
        <v>45292</v>
      </c>
      <c r="D2019" t="str">
        <v>b142e834</v>
      </c>
      <c r="E2019">
        <v>0</v>
      </c>
      <c r="F2019">
        <v>57</v>
      </c>
    </row>
    <row r="2020" spans="1:6" x14ac:dyDescent="0.3">
      <c r="A2020">
        <v>10191</v>
      </c>
      <c r="B2020" t="str">
        <f>_xlfn.XLOOKUP(A2020, Bookings!A:A, Bookings!B:B, "NONE")</f>
        <v>Tamil Nadu</v>
      </c>
      <c r="C2020" s="14">
        <v>44958</v>
      </c>
      <c r="D2020" t="str">
        <v>7bc7f2c7</v>
      </c>
      <c r="E2020">
        <v>2</v>
      </c>
      <c r="F2020">
        <v>45</v>
      </c>
    </row>
    <row r="2021" spans="1:6" x14ac:dyDescent="0.3">
      <c r="A2021">
        <v>10191</v>
      </c>
      <c r="B2021" t="str">
        <f>_xlfn.XLOOKUP(A2021, Bookings!A:A, Bookings!B:B, "NONE")</f>
        <v>Tamil Nadu</v>
      </c>
      <c r="C2021" s="14">
        <v>45352</v>
      </c>
      <c r="D2021" t="str">
        <v>c5000cc1</v>
      </c>
      <c r="E2021">
        <v>0</v>
      </c>
      <c r="F2021">
        <v>48</v>
      </c>
    </row>
    <row r="2022" spans="1:6" x14ac:dyDescent="0.3">
      <c r="A2022">
        <v>10191</v>
      </c>
      <c r="B2022" t="str">
        <f>_xlfn.XLOOKUP(A2022, Bookings!A:A, Bookings!B:B, "NONE")</f>
        <v>Tamil Nadu</v>
      </c>
      <c r="C2022" s="14">
        <v>44835</v>
      </c>
      <c r="D2022" t="str">
        <v>92becfc7</v>
      </c>
      <c r="E2022">
        <v>1</v>
      </c>
      <c r="F2022">
        <v>91</v>
      </c>
    </row>
    <row r="2023" spans="1:6" x14ac:dyDescent="0.3">
      <c r="A2023">
        <v>10191</v>
      </c>
      <c r="B2023" t="str">
        <f>_xlfn.XLOOKUP(A2023, Bookings!A:A, Bookings!B:B, "NONE")</f>
        <v>Tamil Nadu</v>
      </c>
      <c r="C2023" s="14">
        <v>44593</v>
      </c>
      <c r="D2023" t="str">
        <v>607da286</v>
      </c>
      <c r="E2023">
        <v>0</v>
      </c>
      <c r="F2023">
        <v>21</v>
      </c>
    </row>
    <row r="2024" spans="1:6" x14ac:dyDescent="0.3">
      <c r="A2024">
        <v>10191</v>
      </c>
      <c r="B2024" t="str">
        <f>_xlfn.XLOOKUP(A2024, Bookings!A:A, Bookings!B:B, "NONE")</f>
        <v>Tamil Nadu</v>
      </c>
      <c r="C2024" s="14">
        <v>45017</v>
      </c>
      <c r="D2024" t="str">
        <v>9452bf77</v>
      </c>
      <c r="E2024">
        <v>5</v>
      </c>
      <c r="F2024">
        <v>44</v>
      </c>
    </row>
    <row r="2025" spans="1:6" x14ac:dyDescent="0.3">
      <c r="A2025">
        <v>10191</v>
      </c>
      <c r="B2025" t="str">
        <f>_xlfn.XLOOKUP(A2025, Bookings!A:A, Bookings!B:B, "NONE")</f>
        <v>Tamil Nadu</v>
      </c>
      <c r="C2025" s="14">
        <v>45078</v>
      </c>
      <c r="D2025" t="str">
        <v>b49e8b74</v>
      </c>
      <c r="E2025">
        <v>3</v>
      </c>
      <c r="F2025">
        <v>98</v>
      </c>
    </row>
    <row r="2026" spans="1:6" x14ac:dyDescent="0.3">
      <c r="A2026">
        <v>10191</v>
      </c>
      <c r="B2026" t="str">
        <f>_xlfn.XLOOKUP(A2026, Bookings!A:A, Bookings!B:B, "NONE")</f>
        <v>Tamil Nadu</v>
      </c>
      <c r="C2026" s="14">
        <v>44835</v>
      </c>
      <c r="D2026" t="str">
        <v>0cbc4720</v>
      </c>
      <c r="E2026">
        <v>1</v>
      </c>
      <c r="F2026">
        <v>13</v>
      </c>
    </row>
    <row r="2027" spans="1:6" x14ac:dyDescent="0.3">
      <c r="A2027">
        <v>10191</v>
      </c>
      <c r="B2027" t="str">
        <f>_xlfn.XLOOKUP(A2027, Bookings!A:A, Bookings!B:B, "NONE")</f>
        <v>Tamil Nadu</v>
      </c>
      <c r="C2027" s="14">
        <v>44621</v>
      </c>
      <c r="D2027" t="str">
        <v>fda707e0</v>
      </c>
      <c r="E2027">
        <v>3</v>
      </c>
      <c r="F2027">
        <v>32</v>
      </c>
    </row>
    <row r="2028" spans="1:6" x14ac:dyDescent="0.3">
      <c r="A2028">
        <v>10192</v>
      </c>
      <c r="B2028" t="str">
        <f>_xlfn.XLOOKUP(A2028, Bookings!A:A, Bookings!B:B, "NONE")</f>
        <v>Andhra Pradesh</v>
      </c>
      <c r="C2028" s="14">
        <v>45078</v>
      </c>
      <c r="D2028" t="str">
        <v>07976026</v>
      </c>
      <c r="E2028">
        <v>1</v>
      </c>
      <c r="F2028">
        <v>13</v>
      </c>
    </row>
    <row r="2029" spans="1:6" x14ac:dyDescent="0.3">
      <c r="A2029">
        <v>10192</v>
      </c>
      <c r="B2029" t="str">
        <f>_xlfn.XLOOKUP(A2029, Bookings!A:A, Bookings!B:B, "NONE")</f>
        <v>Andhra Pradesh</v>
      </c>
      <c r="C2029" s="14">
        <v>45078</v>
      </c>
      <c r="D2029" t="str">
        <v>e24dee1d</v>
      </c>
      <c r="E2029">
        <v>2</v>
      </c>
      <c r="F2029">
        <v>10</v>
      </c>
    </row>
    <row r="2030" spans="1:6" x14ac:dyDescent="0.3">
      <c r="A2030">
        <v>10192</v>
      </c>
      <c r="B2030" t="str">
        <f>_xlfn.XLOOKUP(A2030, Bookings!A:A, Bookings!B:B, "NONE")</f>
        <v>Andhra Pradesh</v>
      </c>
      <c r="C2030" s="14">
        <v>44621</v>
      </c>
      <c r="D2030" t="str">
        <v>2f9c6d63</v>
      </c>
      <c r="E2030">
        <v>4</v>
      </c>
      <c r="F2030">
        <v>39</v>
      </c>
    </row>
    <row r="2031" spans="1:6" x14ac:dyDescent="0.3">
      <c r="A2031">
        <v>10192</v>
      </c>
      <c r="B2031" t="str">
        <f>_xlfn.XLOOKUP(A2031, Bookings!A:A, Bookings!B:B, "NONE")</f>
        <v>Andhra Pradesh</v>
      </c>
      <c r="C2031" s="14">
        <v>44652</v>
      </c>
      <c r="D2031" t="str">
        <v>53dcee70</v>
      </c>
      <c r="E2031">
        <v>0</v>
      </c>
      <c r="F2031">
        <v>68</v>
      </c>
    </row>
    <row r="2032" spans="1:6" x14ac:dyDescent="0.3">
      <c r="A2032">
        <v>10192</v>
      </c>
      <c r="B2032" t="str">
        <f>_xlfn.XLOOKUP(A2032, Bookings!A:A, Bookings!B:B, "NONE")</f>
        <v>Andhra Pradesh</v>
      </c>
      <c r="C2032" s="14">
        <v>45474</v>
      </c>
      <c r="D2032" t="str">
        <v>566c44a8</v>
      </c>
      <c r="E2032">
        <v>1</v>
      </c>
      <c r="F2032">
        <v>80</v>
      </c>
    </row>
    <row r="2033" spans="1:6" x14ac:dyDescent="0.3">
      <c r="A2033">
        <v>10193</v>
      </c>
      <c r="B2033" t="str">
        <f>_xlfn.XLOOKUP(A2033, Bookings!A:A, Bookings!B:B, "NONE")</f>
        <v>Tamil Nadu</v>
      </c>
      <c r="C2033" s="14">
        <v>44835</v>
      </c>
      <c r="D2033" t="str">
        <v>ae026103</v>
      </c>
      <c r="E2033">
        <v>3</v>
      </c>
      <c r="F2033">
        <v>65</v>
      </c>
    </row>
    <row r="2034" spans="1:6" x14ac:dyDescent="0.3">
      <c r="A2034">
        <v>10193</v>
      </c>
      <c r="B2034" t="str">
        <f>_xlfn.XLOOKUP(A2034, Bookings!A:A, Bookings!B:B, "NONE")</f>
        <v>Tamil Nadu</v>
      </c>
      <c r="C2034" s="14">
        <v>44713</v>
      </c>
      <c r="D2034" t="str">
        <v>6148f50b</v>
      </c>
      <c r="E2034">
        <v>1</v>
      </c>
      <c r="F2034">
        <v>92</v>
      </c>
    </row>
    <row r="2035" spans="1:6" x14ac:dyDescent="0.3">
      <c r="A2035">
        <v>10193</v>
      </c>
      <c r="B2035" t="str">
        <f>_xlfn.XLOOKUP(A2035, Bookings!A:A, Bookings!B:B, "NONE")</f>
        <v>Tamil Nadu</v>
      </c>
      <c r="C2035" s="14">
        <v>45444</v>
      </c>
      <c r="D2035" t="str">
        <v>5833d4f3</v>
      </c>
      <c r="E2035">
        <v>5</v>
      </c>
      <c r="F2035">
        <v>15</v>
      </c>
    </row>
    <row r="2036" spans="1:6" x14ac:dyDescent="0.3">
      <c r="A2036">
        <v>10193</v>
      </c>
      <c r="B2036" t="str">
        <f>_xlfn.XLOOKUP(A2036, Bookings!A:A, Bookings!B:B, "NONE")</f>
        <v>Tamil Nadu</v>
      </c>
      <c r="C2036" s="14">
        <v>45200</v>
      </c>
      <c r="D2036" t="str">
        <v>b06fbc58</v>
      </c>
      <c r="E2036">
        <v>2</v>
      </c>
      <c r="F2036">
        <v>79</v>
      </c>
    </row>
    <row r="2037" spans="1:6" x14ac:dyDescent="0.3">
      <c r="A2037">
        <v>10193</v>
      </c>
      <c r="B2037" t="str">
        <f>_xlfn.XLOOKUP(A2037, Bookings!A:A, Bookings!B:B, "NONE")</f>
        <v>Tamil Nadu</v>
      </c>
      <c r="C2037" s="14">
        <v>44866</v>
      </c>
      <c r="D2037" t="str">
        <v>fcc640cb</v>
      </c>
      <c r="E2037">
        <v>2</v>
      </c>
      <c r="F2037">
        <v>20</v>
      </c>
    </row>
    <row r="2038" spans="1:6" x14ac:dyDescent="0.3">
      <c r="A2038">
        <v>10193</v>
      </c>
      <c r="B2038" t="str">
        <f>_xlfn.XLOOKUP(A2038, Bookings!A:A, Bookings!B:B, "NONE")</f>
        <v>Tamil Nadu</v>
      </c>
      <c r="C2038" s="14">
        <v>45352</v>
      </c>
      <c r="D2038" t="str">
        <v>c324f9b4</v>
      </c>
      <c r="E2038">
        <v>4</v>
      </c>
      <c r="F2038">
        <v>76</v>
      </c>
    </row>
    <row r="2039" spans="1:6" x14ac:dyDescent="0.3">
      <c r="A2039">
        <v>10193</v>
      </c>
      <c r="B2039" t="str">
        <f>_xlfn.XLOOKUP(A2039, Bookings!A:A, Bookings!B:B, "NONE")</f>
        <v>Tamil Nadu</v>
      </c>
      <c r="C2039" s="14">
        <v>44743</v>
      </c>
      <c r="D2039" t="str">
        <v>34ac25b9</v>
      </c>
      <c r="E2039">
        <v>1</v>
      </c>
      <c r="F2039">
        <v>97</v>
      </c>
    </row>
    <row r="2040" spans="1:6" x14ac:dyDescent="0.3">
      <c r="A2040">
        <v>10193</v>
      </c>
      <c r="B2040" t="str">
        <f>_xlfn.XLOOKUP(A2040, Bookings!A:A, Bookings!B:B, "NONE")</f>
        <v>Tamil Nadu</v>
      </c>
      <c r="C2040" s="14">
        <v>45200</v>
      </c>
      <c r="D2040" t="str">
        <v>3abe3a47</v>
      </c>
      <c r="E2040">
        <v>1</v>
      </c>
      <c r="F2040">
        <v>80</v>
      </c>
    </row>
    <row r="2041" spans="1:6" x14ac:dyDescent="0.3">
      <c r="A2041">
        <v>10193</v>
      </c>
      <c r="B2041" t="str">
        <f>_xlfn.XLOOKUP(A2041, Bookings!A:A, Bookings!B:B, "NONE")</f>
        <v>Tamil Nadu</v>
      </c>
      <c r="C2041" s="14">
        <v>45323</v>
      </c>
      <c r="D2041" t="str">
        <v>4130ea10</v>
      </c>
      <c r="E2041">
        <v>1</v>
      </c>
      <c r="F2041">
        <v>62</v>
      </c>
    </row>
    <row r="2042" spans="1:6" x14ac:dyDescent="0.3">
      <c r="A2042">
        <v>10193</v>
      </c>
      <c r="B2042" t="str">
        <f>_xlfn.XLOOKUP(A2042, Bookings!A:A, Bookings!B:B, "NONE")</f>
        <v>Tamil Nadu</v>
      </c>
      <c r="C2042" s="14">
        <v>44743</v>
      </c>
      <c r="D2042" t="str">
        <v>e9c2f251</v>
      </c>
      <c r="E2042">
        <v>1</v>
      </c>
      <c r="F2042">
        <v>10</v>
      </c>
    </row>
    <row r="2043" spans="1:6" x14ac:dyDescent="0.3">
      <c r="A2043">
        <v>10193</v>
      </c>
      <c r="B2043" t="str">
        <f>_xlfn.XLOOKUP(A2043, Bookings!A:A, Bookings!B:B, "NONE")</f>
        <v>Tamil Nadu</v>
      </c>
      <c r="C2043" s="14">
        <v>45536</v>
      </c>
      <c r="D2043" t="str">
        <v>0be1e40e</v>
      </c>
      <c r="E2043">
        <v>1</v>
      </c>
      <c r="F2043">
        <v>98</v>
      </c>
    </row>
    <row r="2044" spans="1:6" x14ac:dyDescent="0.3">
      <c r="A2044">
        <v>10193</v>
      </c>
      <c r="B2044" t="str">
        <f>_xlfn.XLOOKUP(A2044, Bookings!A:A, Bookings!B:B, "NONE")</f>
        <v>Tamil Nadu</v>
      </c>
      <c r="C2044" s="14">
        <v>45139</v>
      </c>
      <c r="D2044" t="str">
        <v>566c44a8</v>
      </c>
      <c r="E2044">
        <v>2</v>
      </c>
      <c r="F2044">
        <v>79</v>
      </c>
    </row>
    <row r="2045" spans="1:6" x14ac:dyDescent="0.3">
      <c r="A2045">
        <v>10193</v>
      </c>
      <c r="B2045" t="str">
        <f>_xlfn.XLOOKUP(A2045, Bookings!A:A, Bookings!B:B, "NONE")</f>
        <v>Tamil Nadu</v>
      </c>
      <c r="C2045" s="14">
        <v>44743</v>
      </c>
      <c r="D2045" t="str">
        <v>2fa395f5</v>
      </c>
      <c r="E2045">
        <v>0</v>
      </c>
      <c r="F2045">
        <v>47</v>
      </c>
    </row>
    <row r="2046" spans="1:6" x14ac:dyDescent="0.3">
      <c r="A2046">
        <v>10194</v>
      </c>
      <c r="B2046" t="str">
        <f>_xlfn.XLOOKUP(A2046, Bookings!A:A, Bookings!B:B, "NONE")</f>
        <v>Andhra Pradesh</v>
      </c>
      <c r="C2046" s="14">
        <v>45047</v>
      </c>
      <c r="D2046" t="str">
        <v>6fc6d737</v>
      </c>
      <c r="E2046">
        <v>1</v>
      </c>
      <c r="F2046">
        <v>94</v>
      </c>
    </row>
    <row r="2047" spans="1:6" x14ac:dyDescent="0.3">
      <c r="A2047">
        <v>10194</v>
      </c>
      <c r="B2047" t="str">
        <f>_xlfn.XLOOKUP(A2047, Bookings!A:A, Bookings!B:B, "NONE")</f>
        <v>Andhra Pradesh</v>
      </c>
      <c r="C2047" s="14">
        <v>45323</v>
      </c>
      <c r="D2047" t="str">
        <v>f82d44ce</v>
      </c>
      <c r="E2047">
        <v>2</v>
      </c>
      <c r="F2047">
        <v>59</v>
      </c>
    </row>
    <row r="2048" spans="1:6" x14ac:dyDescent="0.3">
      <c r="A2048">
        <v>10194</v>
      </c>
      <c r="B2048" t="str">
        <f>_xlfn.XLOOKUP(A2048, Bookings!A:A, Bookings!B:B, "NONE")</f>
        <v>Andhra Pradesh</v>
      </c>
      <c r="C2048" s="14">
        <v>45261</v>
      </c>
      <c r="D2048" t="str">
        <v>19351768</v>
      </c>
      <c r="E2048">
        <v>3</v>
      </c>
      <c r="F2048">
        <v>91</v>
      </c>
    </row>
    <row r="2049" spans="1:6" x14ac:dyDescent="0.3">
      <c r="A2049">
        <v>10194</v>
      </c>
      <c r="B2049" t="str">
        <f>_xlfn.XLOOKUP(A2049, Bookings!A:A, Bookings!B:B, "NONE")</f>
        <v>Andhra Pradesh</v>
      </c>
      <c r="C2049" s="14">
        <v>44621</v>
      </c>
      <c r="D2049" t="str">
        <v>b72e97f6</v>
      </c>
      <c r="E2049">
        <v>1</v>
      </c>
      <c r="F2049">
        <v>54</v>
      </c>
    </row>
    <row r="2050" spans="1:6" x14ac:dyDescent="0.3">
      <c r="A2050">
        <v>10194</v>
      </c>
      <c r="B2050" t="str">
        <f>_xlfn.XLOOKUP(A2050, Bookings!A:A, Bookings!B:B, "NONE")</f>
        <v>Andhra Pradesh</v>
      </c>
      <c r="C2050" s="14">
        <v>44593</v>
      </c>
      <c r="D2050" t="str">
        <v>35e41ff6</v>
      </c>
      <c r="E2050">
        <v>3</v>
      </c>
      <c r="F2050">
        <v>64</v>
      </c>
    </row>
    <row r="2051" spans="1:6" x14ac:dyDescent="0.3">
      <c r="A2051">
        <v>10194</v>
      </c>
      <c r="B2051" t="str">
        <f>_xlfn.XLOOKUP(A2051, Bookings!A:A, Bookings!B:B, "NONE")</f>
        <v>Andhra Pradesh</v>
      </c>
      <c r="C2051" s="14">
        <v>45231</v>
      </c>
      <c r="D2051" t="str">
        <v>53dcee70</v>
      </c>
      <c r="E2051">
        <v>1</v>
      </c>
      <c r="F2051">
        <v>72</v>
      </c>
    </row>
    <row r="2052" spans="1:6" x14ac:dyDescent="0.3">
      <c r="A2052">
        <v>10195</v>
      </c>
      <c r="B2052" t="str">
        <f>_xlfn.XLOOKUP(A2052, Bookings!A:A, Bookings!B:B, "NONE")</f>
        <v>Tamil Nadu</v>
      </c>
      <c r="C2052" s="14">
        <v>44743</v>
      </c>
      <c r="D2052" t="str">
        <v>e2949854</v>
      </c>
      <c r="E2052">
        <v>2</v>
      </c>
      <c r="F2052">
        <v>87</v>
      </c>
    </row>
    <row r="2053" spans="1:6" x14ac:dyDescent="0.3">
      <c r="A2053">
        <v>10195</v>
      </c>
      <c r="B2053" t="str">
        <f>_xlfn.XLOOKUP(A2053, Bookings!A:A, Bookings!B:B, "NONE")</f>
        <v>Tamil Nadu</v>
      </c>
      <c r="C2053" s="14">
        <v>45474</v>
      </c>
      <c r="D2053" t="str">
        <v>591bdfe5</v>
      </c>
      <c r="E2053">
        <v>2</v>
      </c>
      <c r="F2053">
        <v>100</v>
      </c>
    </row>
    <row r="2054" spans="1:6" x14ac:dyDescent="0.3">
      <c r="A2054">
        <v>10195</v>
      </c>
      <c r="B2054" t="str">
        <f>_xlfn.XLOOKUP(A2054, Bookings!A:A, Bookings!B:B, "NONE")</f>
        <v>Tamil Nadu</v>
      </c>
      <c r="C2054" s="14">
        <v>45413</v>
      </c>
      <c r="D2054" t="str">
        <v>9767fb4f</v>
      </c>
      <c r="E2054">
        <v>3</v>
      </c>
      <c r="F2054">
        <v>11</v>
      </c>
    </row>
    <row r="2055" spans="1:6" x14ac:dyDescent="0.3">
      <c r="A2055">
        <v>10195</v>
      </c>
      <c r="B2055" t="str">
        <f>_xlfn.XLOOKUP(A2055, Bookings!A:A, Bookings!B:B, "NONE")</f>
        <v>Tamil Nadu</v>
      </c>
      <c r="C2055" s="14">
        <v>44805</v>
      </c>
      <c r="D2055" t="str">
        <v>39c8c16a</v>
      </c>
      <c r="E2055">
        <v>3</v>
      </c>
      <c r="F2055">
        <v>74</v>
      </c>
    </row>
    <row r="2056" spans="1:6" x14ac:dyDescent="0.3">
      <c r="A2056">
        <v>10195</v>
      </c>
      <c r="B2056" t="str">
        <f>_xlfn.XLOOKUP(A2056, Bookings!A:A, Bookings!B:B, "NONE")</f>
        <v>Tamil Nadu</v>
      </c>
      <c r="C2056" s="14">
        <v>44896</v>
      </c>
      <c r="D2056" t="str">
        <v>7fb18db3</v>
      </c>
      <c r="E2056">
        <v>3</v>
      </c>
      <c r="F2056">
        <v>42</v>
      </c>
    </row>
    <row r="2057" spans="1:6" x14ac:dyDescent="0.3">
      <c r="A2057">
        <v>10195</v>
      </c>
      <c r="B2057" t="str">
        <f>_xlfn.XLOOKUP(A2057, Bookings!A:A, Bookings!B:B, "NONE")</f>
        <v>Tamil Nadu</v>
      </c>
      <c r="C2057" s="14">
        <v>44774</v>
      </c>
      <c r="D2057" t="str">
        <v>9544ce3b</v>
      </c>
      <c r="E2057">
        <v>1</v>
      </c>
      <c r="F2057">
        <v>47</v>
      </c>
    </row>
    <row r="2058" spans="1:6" x14ac:dyDescent="0.3">
      <c r="A2058">
        <v>10196</v>
      </c>
      <c r="B2058" t="str">
        <f>_xlfn.XLOOKUP(A2058, Bookings!A:A, Bookings!B:B, "NONE")</f>
        <v>Kerala</v>
      </c>
      <c r="C2058" s="14">
        <v>44835</v>
      </c>
      <c r="D2058" t="str">
        <v>e24dee1d</v>
      </c>
      <c r="E2058">
        <v>1</v>
      </c>
      <c r="F2058">
        <v>41</v>
      </c>
    </row>
    <row r="2059" spans="1:6" x14ac:dyDescent="0.3">
      <c r="A2059">
        <v>10196</v>
      </c>
      <c r="B2059" t="str">
        <f>_xlfn.XLOOKUP(A2059, Bookings!A:A, Bookings!B:B, "NONE")</f>
        <v>Kerala</v>
      </c>
      <c r="C2059" s="14">
        <v>44562</v>
      </c>
      <c r="D2059" t="str">
        <v>2fa395f5</v>
      </c>
      <c r="E2059">
        <v>1</v>
      </c>
      <c r="F2059">
        <v>48</v>
      </c>
    </row>
    <row r="2060" spans="1:6" x14ac:dyDescent="0.3">
      <c r="A2060">
        <v>10196</v>
      </c>
      <c r="B2060" t="str">
        <f>_xlfn.XLOOKUP(A2060, Bookings!A:A, Bookings!B:B, "NONE")</f>
        <v>Kerala</v>
      </c>
      <c r="C2060" s="14">
        <v>44896</v>
      </c>
      <c r="D2060" t="str">
        <v>fda707e0</v>
      </c>
      <c r="E2060">
        <v>3</v>
      </c>
      <c r="F2060">
        <v>66</v>
      </c>
    </row>
    <row r="2061" spans="1:6" x14ac:dyDescent="0.3">
      <c r="A2061">
        <v>10196</v>
      </c>
      <c r="B2061" t="str">
        <f>_xlfn.XLOOKUP(A2061, Bookings!A:A, Bookings!B:B, "NONE")</f>
        <v>Kerala</v>
      </c>
      <c r="C2061" s="14">
        <v>44774</v>
      </c>
      <c r="D2061" t="str">
        <v>8ab4abc6</v>
      </c>
      <c r="E2061">
        <v>0</v>
      </c>
      <c r="F2061">
        <v>87</v>
      </c>
    </row>
    <row r="2062" spans="1:6" x14ac:dyDescent="0.3">
      <c r="A2062">
        <v>10196</v>
      </c>
      <c r="B2062" t="str">
        <f>_xlfn.XLOOKUP(A2062, Bookings!A:A, Bookings!B:B, "NONE")</f>
        <v>Kerala</v>
      </c>
      <c r="C2062" s="14">
        <v>44593</v>
      </c>
      <c r="D2062" t="str">
        <v>5b93d799</v>
      </c>
      <c r="E2062">
        <v>2</v>
      </c>
      <c r="F2062">
        <v>65</v>
      </c>
    </row>
    <row r="2063" spans="1:6" x14ac:dyDescent="0.3">
      <c r="A2063">
        <v>10196</v>
      </c>
      <c r="B2063" t="str">
        <f>_xlfn.XLOOKUP(A2063, Bookings!A:A, Bookings!B:B, "NONE")</f>
        <v>Kerala</v>
      </c>
      <c r="C2063" s="14">
        <v>44593</v>
      </c>
      <c r="D2063" t="str">
        <v>f6d69d19</v>
      </c>
      <c r="E2063">
        <v>0</v>
      </c>
      <c r="F2063">
        <v>70</v>
      </c>
    </row>
    <row r="2064" spans="1:6" x14ac:dyDescent="0.3">
      <c r="A2064">
        <v>10196</v>
      </c>
      <c r="B2064" t="str">
        <f>_xlfn.XLOOKUP(A2064, Bookings!A:A, Bookings!B:B, "NONE")</f>
        <v>Kerala</v>
      </c>
      <c r="C2064" s="14">
        <v>44621</v>
      </c>
      <c r="D2064" t="str">
        <v>b72e97f6</v>
      </c>
      <c r="E2064">
        <v>4</v>
      </c>
      <c r="F2064">
        <v>18</v>
      </c>
    </row>
    <row r="2065" spans="1:6" x14ac:dyDescent="0.3">
      <c r="A2065">
        <v>10197</v>
      </c>
      <c r="B2065" t="str">
        <f>_xlfn.XLOOKUP(A2065, Bookings!A:A, Bookings!B:B, "NONE")</f>
        <v>Kerala</v>
      </c>
      <c r="C2065" s="14">
        <v>45536</v>
      </c>
      <c r="D2065" t="str">
        <v>39c8c16a</v>
      </c>
      <c r="E2065">
        <v>0</v>
      </c>
      <c r="F2065">
        <v>30</v>
      </c>
    </row>
    <row r="2066" spans="1:6" x14ac:dyDescent="0.3">
      <c r="A2066">
        <v>10197</v>
      </c>
      <c r="B2066" t="str">
        <f>_xlfn.XLOOKUP(A2066, Bookings!A:A, Bookings!B:B, "NONE")</f>
        <v>Kerala</v>
      </c>
      <c r="C2066" s="14">
        <v>44713</v>
      </c>
      <c r="D2066" t="str">
        <v>af4e0c6c</v>
      </c>
      <c r="E2066">
        <v>1</v>
      </c>
      <c r="F2066">
        <v>81</v>
      </c>
    </row>
    <row r="2067" spans="1:6" x14ac:dyDescent="0.3">
      <c r="A2067">
        <v>10197</v>
      </c>
      <c r="B2067" t="str">
        <f>_xlfn.XLOOKUP(A2067, Bookings!A:A, Bookings!B:B, "NONE")</f>
        <v>Kerala</v>
      </c>
      <c r="C2067" s="14">
        <v>45047</v>
      </c>
      <c r="D2067" t="str">
        <v>586db896</v>
      </c>
      <c r="E2067">
        <v>0</v>
      </c>
      <c r="F2067">
        <v>24</v>
      </c>
    </row>
    <row r="2068" spans="1:6" x14ac:dyDescent="0.3">
      <c r="A2068">
        <v>10197</v>
      </c>
      <c r="B2068" t="str">
        <f>_xlfn.XLOOKUP(A2068, Bookings!A:A, Bookings!B:B, "NONE")</f>
        <v>Kerala</v>
      </c>
      <c r="C2068" s="14">
        <v>45627</v>
      </c>
      <c r="D2068" t="str">
        <v>f83fb848</v>
      </c>
      <c r="E2068">
        <v>0</v>
      </c>
      <c r="F2068">
        <v>48</v>
      </c>
    </row>
    <row r="2069" spans="1:6" x14ac:dyDescent="0.3">
      <c r="A2069">
        <v>10197</v>
      </c>
      <c r="B2069" t="str">
        <f>_xlfn.XLOOKUP(A2069, Bookings!A:A, Bookings!B:B, "NONE")</f>
        <v>Kerala</v>
      </c>
      <c r="C2069" s="14">
        <v>44805</v>
      </c>
      <c r="D2069" t="str">
        <v>e2949854</v>
      </c>
      <c r="E2069">
        <v>1</v>
      </c>
      <c r="F2069">
        <v>75</v>
      </c>
    </row>
    <row r="2070" spans="1:6" x14ac:dyDescent="0.3">
      <c r="A2070">
        <v>10197</v>
      </c>
      <c r="B2070" t="str">
        <f>_xlfn.XLOOKUP(A2070, Bookings!A:A, Bookings!B:B, "NONE")</f>
        <v>Kerala</v>
      </c>
      <c r="C2070" s="14">
        <v>44562</v>
      </c>
      <c r="D2070" t="str">
        <v>4130ea10</v>
      </c>
      <c r="E2070">
        <v>5</v>
      </c>
      <c r="F2070">
        <v>84</v>
      </c>
    </row>
    <row r="2071" spans="1:6" x14ac:dyDescent="0.3">
      <c r="A2071">
        <v>10198</v>
      </c>
      <c r="B2071" t="str">
        <f>_xlfn.XLOOKUP(A2071, Bookings!A:A, Bookings!B:B, "NONE")</f>
        <v>Karnataka</v>
      </c>
      <c r="C2071" s="14">
        <v>45627</v>
      </c>
      <c r="D2071" t="str">
        <v>f1c74cb8</v>
      </c>
      <c r="E2071">
        <v>0</v>
      </c>
      <c r="F2071">
        <v>75</v>
      </c>
    </row>
    <row r="2072" spans="1:6" x14ac:dyDescent="0.3">
      <c r="A2072">
        <v>10198</v>
      </c>
      <c r="B2072" t="str">
        <f>_xlfn.XLOOKUP(A2072, Bookings!A:A, Bookings!B:B, "NONE")</f>
        <v>Karnataka</v>
      </c>
      <c r="C2072" s="14">
        <v>44835</v>
      </c>
      <c r="D2072" t="str">
        <v>2e190b5a</v>
      </c>
      <c r="E2072">
        <v>4</v>
      </c>
      <c r="F2072">
        <v>82</v>
      </c>
    </row>
    <row r="2073" spans="1:6" x14ac:dyDescent="0.3">
      <c r="A2073">
        <v>10198</v>
      </c>
      <c r="B2073" t="str">
        <f>_xlfn.XLOOKUP(A2073, Bookings!A:A, Bookings!B:B, "NONE")</f>
        <v>Karnataka</v>
      </c>
      <c r="C2073" s="14">
        <v>44866</v>
      </c>
      <c r="D2073" t="str">
        <v>1b7fe76a</v>
      </c>
      <c r="E2073">
        <v>2</v>
      </c>
      <c r="F2073">
        <v>43</v>
      </c>
    </row>
    <row r="2074" spans="1:6" x14ac:dyDescent="0.3">
      <c r="A2074">
        <v>10198</v>
      </c>
      <c r="B2074" t="str">
        <f>_xlfn.XLOOKUP(A2074, Bookings!A:A, Bookings!B:B, "NONE")</f>
        <v>Karnataka</v>
      </c>
      <c r="C2074" s="14">
        <v>45352</v>
      </c>
      <c r="D2074" t="str">
        <v>9c8c4c67</v>
      </c>
      <c r="E2074">
        <v>0</v>
      </c>
      <c r="F2074">
        <v>60</v>
      </c>
    </row>
    <row r="2075" spans="1:6" x14ac:dyDescent="0.3">
      <c r="A2075">
        <v>10198</v>
      </c>
      <c r="B2075" t="str">
        <f>_xlfn.XLOOKUP(A2075, Bookings!A:A, Bookings!B:B, "NONE")</f>
        <v>Karnataka</v>
      </c>
      <c r="C2075" s="14">
        <v>44593</v>
      </c>
      <c r="D2075" t="str">
        <v>9544ce3b</v>
      </c>
      <c r="E2075">
        <v>3</v>
      </c>
      <c r="F2075">
        <v>87</v>
      </c>
    </row>
    <row r="2076" spans="1:6" x14ac:dyDescent="0.3">
      <c r="A2076">
        <v>10198</v>
      </c>
      <c r="B2076" t="str">
        <f>_xlfn.XLOOKUP(A2076, Bookings!A:A, Bookings!B:B, "NONE")</f>
        <v>Karnataka</v>
      </c>
      <c r="C2076" s="14">
        <v>44986</v>
      </c>
      <c r="D2076" t="str">
        <v>b49e8b74</v>
      </c>
      <c r="E2076">
        <v>4</v>
      </c>
      <c r="F2076">
        <v>62</v>
      </c>
    </row>
    <row r="2077" spans="1:6" x14ac:dyDescent="0.3">
      <c r="A2077">
        <v>10198</v>
      </c>
      <c r="B2077" t="str">
        <f>_xlfn.XLOOKUP(A2077, Bookings!A:A, Bookings!B:B, "NONE")</f>
        <v>Karnataka</v>
      </c>
      <c r="C2077" s="14">
        <v>44866</v>
      </c>
      <c r="D2077" t="str">
        <v>459528e0</v>
      </c>
      <c r="E2077">
        <v>4</v>
      </c>
      <c r="F2077">
        <v>73</v>
      </c>
    </row>
    <row r="2078" spans="1:6" x14ac:dyDescent="0.3">
      <c r="A2078">
        <v>10198</v>
      </c>
      <c r="B2078" t="str">
        <f>_xlfn.XLOOKUP(A2078, Bookings!A:A, Bookings!B:B, "NONE")</f>
        <v>Karnataka</v>
      </c>
      <c r="C2078" s="14">
        <v>44682</v>
      </c>
      <c r="D2078" t="str">
        <v>2888a95e</v>
      </c>
      <c r="E2078">
        <v>0</v>
      </c>
      <c r="F2078">
        <v>18</v>
      </c>
    </row>
    <row r="2079" spans="1:6" x14ac:dyDescent="0.3">
      <c r="A2079">
        <v>10198</v>
      </c>
      <c r="B2079" t="str">
        <f>_xlfn.XLOOKUP(A2079, Bookings!A:A, Bookings!B:B, "NONE")</f>
        <v>Karnataka</v>
      </c>
      <c r="C2079" s="14">
        <v>45627</v>
      </c>
      <c r="D2079" t="str">
        <v>2f9c6d63</v>
      </c>
      <c r="E2079">
        <v>2</v>
      </c>
      <c r="F2079">
        <v>57</v>
      </c>
    </row>
    <row r="2080" spans="1:6" x14ac:dyDescent="0.3">
      <c r="A2080">
        <v>10198</v>
      </c>
      <c r="B2080" t="str">
        <f>_xlfn.XLOOKUP(A2080, Bookings!A:A, Bookings!B:B, "NONE")</f>
        <v>Karnataka</v>
      </c>
      <c r="C2080" s="14">
        <v>45078</v>
      </c>
      <c r="D2080" t="str">
        <v>e2949854</v>
      </c>
      <c r="E2080">
        <v>3</v>
      </c>
      <c r="F2080">
        <v>48</v>
      </c>
    </row>
    <row r="2081" spans="1:6" x14ac:dyDescent="0.3">
      <c r="A2081">
        <v>10198</v>
      </c>
      <c r="B2081" t="str">
        <f>_xlfn.XLOOKUP(A2081, Bookings!A:A, Bookings!B:B, "NONE")</f>
        <v>Karnataka</v>
      </c>
      <c r="C2081" s="14">
        <v>45597</v>
      </c>
      <c r="D2081" t="str">
        <v>67b09f1b</v>
      </c>
      <c r="E2081">
        <v>3</v>
      </c>
      <c r="F2081">
        <v>59</v>
      </c>
    </row>
    <row r="2082" spans="1:6" x14ac:dyDescent="0.3">
      <c r="A2082">
        <v>10198</v>
      </c>
      <c r="B2082" t="str">
        <f>_xlfn.XLOOKUP(A2082, Bookings!A:A, Bookings!B:B, "NONE")</f>
        <v>Karnataka</v>
      </c>
      <c r="C2082" s="14">
        <v>45627</v>
      </c>
      <c r="D2082" t="str">
        <v>34ac25b9</v>
      </c>
      <c r="E2082">
        <v>2</v>
      </c>
      <c r="F2082">
        <v>98</v>
      </c>
    </row>
    <row r="2083" spans="1:6" x14ac:dyDescent="0.3">
      <c r="A2083">
        <v>10198</v>
      </c>
      <c r="B2083" t="str">
        <f>_xlfn.XLOOKUP(A2083, Bookings!A:A, Bookings!B:B, "NONE")</f>
        <v>Karnataka</v>
      </c>
      <c r="C2083" s="14">
        <v>45505</v>
      </c>
      <c r="D2083" t="str">
        <v>618d5c47</v>
      </c>
      <c r="E2083">
        <v>4</v>
      </c>
      <c r="F2083">
        <v>90</v>
      </c>
    </row>
    <row r="2084" spans="1:6" x14ac:dyDescent="0.3">
      <c r="A2084">
        <v>10199</v>
      </c>
      <c r="B2084" t="str">
        <f>_xlfn.XLOOKUP(A2084, Bookings!A:A, Bookings!B:B, "NONE")</f>
        <v>Tamil Nadu</v>
      </c>
      <c r="C2084" s="14">
        <v>44986</v>
      </c>
      <c r="D2084" t="str">
        <v>591bdfe5</v>
      </c>
      <c r="E2084">
        <v>1</v>
      </c>
      <c r="F2084">
        <v>54</v>
      </c>
    </row>
    <row r="2085" spans="1:6" x14ac:dyDescent="0.3">
      <c r="A2085">
        <v>10199</v>
      </c>
      <c r="B2085" t="str">
        <f>_xlfn.XLOOKUP(A2085, Bookings!A:A, Bookings!B:B, "NONE")</f>
        <v>Tamil Nadu</v>
      </c>
      <c r="C2085" s="14">
        <v>45139</v>
      </c>
      <c r="D2085" t="str">
        <v>4cfd0dd8</v>
      </c>
      <c r="E2085">
        <v>3</v>
      </c>
      <c r="F2085">
        <v>43</v>
      </c>
    </row>
    <row r="2086" spans="1:6" x14ac:dyDescent="0.3">
      <c r="A2086">
        <v>10199</v>
      </c>
      <c r="B2086" t="str">
        <f>_xlfn.XLOOKUP(A2086, Bookings!A:A, Bookings!B:B, "NONE")</f>
        <v>Tamil Nadu</v>
      </c>
      <c r="C2086" s="14">
        <v>45383</v>
      </c>
      <c r="D2086" t="str">
        <v>7fc77e90</v>
      </c>
      <c r="E2086">
        <v>1</v>
      </c>
      <c r="F2086">
        <v>34</v>
      </c>
    </row>
    <row r="2087" spans="1:6" x14ac:dyDescent="0.3">
      <c r="A2087">
        <v>10199</v>
      </c>
      <c r="B2087" t="str">
        <f>_xlfn.XLOOKUP(A2087, Bookings!A:A, Bookings!B:B, "NONE")</f>
        <v>Tamil Nadu</v>
      </c>
      <c r="C2087" s="14">
        <v>45261</v>
      </c>
      <c r="D2087" t="str">
        <v>fa1a76a3</v>
      </c>
      <c r="E2087">
        <v>2</v>
      </c>
      <c r="F2087">
        <v>69</v>
      </c>
    </row>
    <row r="2088" spans="1:6" x14ac:dyDescent="0.3">
      <c r="A2088">
        <v>10199</v>
      </c>
      <c r="B2088" t="str">
        <f>_xlfn.XLOOKUP(A2088, Bookings!A:A, Bookings!B:B, "NONE")</f>
        <v>Tamil Nadu</v>
      </c>
      <c r="C2088" s="14">
        <v>45566</v>
      </c>
      <c r="D2088" t="str">
        <v>fda707e0</v>
      </c>
      <c r="E2088">
        <v>1</v>
      </c>
      <c r="F2088">
        <v>36</v>
      </c>
    </row>
    <row r="2089" spans="1:6" x14ac:dyDescent="0.3">
      <c r="A2089">
        <v>10199</v>
      </c>
      <c r="B2089" t="str">
        <f>_xlfn.XLOOKUP(A2089, Bookings!A:A, Bookings!B:B, "NONE")</f>
        <v>Tamil Nadu</v>
      </c>
      <c r="C2089" s="14">
        <v>45200</v>
      </c>
      <c r="D2089" t="str">
        <v>10101146</v>
      </c>
      <c r="E2089">
        <v>2</v>
      </c>
      <c r="F2089">
        <v>60</v>
      </c>
    </row>
    <row r="2090" spans="1:6" x14ac:dyDescent="0.3">
      <c r="A2090">
        <v>10200</v>
      </c>
      <c r="B2090" t="str">
        <f>_xlfn.XLOOKUP(A2090, Bookings!A:A, Bookings!B:B, "NONE")</f>
        <v>Karnataka</v>
      </c>
      <c r="C2090" s="14">
        <v>45627</v>
      </c>
      <c r="D2090" t="str">
        <v>f72d44e6</v>
      </c>
      <c r="E2090">
        <v>0</v>
      </c>
      <c r="F2090">
        <v>42</v>
      </c>
    </row>
    <row r="2091" spans="1:6" x14ac:dyDescent="0.3">
      <c r="A2091">
        <v>10200</v>
      </c>
      <c r="B2091" t="str">
        <f>_xlfn.XLOOKUP(A2091, Bookings!A:A, Bookings!B:B, "NONE")</f>
        <v>Karnataka</v>
      </c>
      <c r="C2091" s="14">
        <v>45505</v>
      </c>
      <c r="D2091" t="str">
        <v>7fc77e90</v>
      </c>
      <c r="E2091">
        <v>4</v>
      </c>
      <c r="F2091">
        <v>75</v>
      </c>
    </row>
    <row r="2092" spans="1:6" x14ac:dyDescent="0.3">
      <c r="A2092">
        <v>10200</v>
      </c>
      <c r="B2092" t="str">
        <f>_xlfn.XLOOKUP(A2092, Bookings!A:A, Bookings!B:B, "NONE")</f>
        <v>Karnataka</v>
      </c>
      <c r="C2092" s="14">
        <v>45352</v>
      </c>
      <c r="D2092" t="str">
        <v>872a4423</v>
      </c>
      <c r="E2092">
        <v>0</v>
      </c>
      <c r="F2092">
        <v>90</v>
      </c>
    </row>
    <row r="2093" spans="1:6" x14ac:dyDescent="0.3">
      <c r="A2093">
        <v>10200</v>
      </c>
      <c r="B2093" t="str">
        <f>_xlfn.XLOOKUP(A2093, Bookings!A:A, Bookings!B:B, "NONE")</f>
        <v>Karnataka</v>
      </c>
      <c r="C2093" s="14">
        <v>45505</v>
      </c>
      <c r="D2093" t="str">
        <v>b142e834</v>
      </c>
      <c r="E2093">
        <v>3</v>
      </c>
      <c r="F2093">
        <v>50</v>
      </c>
    </row>
    <row r="2094" spans="1:6" x14ac:dyDescent="0.3">
      <c r="A2094">
        <v>10200</v>
      </c>
      <c r="B2094" t="str">
        <f>_xlfn.XLOOKUP(A2094, Bookings!A:A, Bookings!B:B, "NONE")</f>
        <v>Karnataka</v>
      </c>
      <c r="C2094" s="14">
        <v>44774</v>
      </c>
      <c r="D2094" t="str">
        <v>a48a202b</v>
      </c>
      <c r="E2094">
        <v>0</v>
      </c>
      <c r="F2094">
        <v>16</v>
      </c>
    </row>
    <row r="2095" spans="1:6" x14ac:dyDescent="0.3">
      <c r="A2095">
        <v>10200</v>
      </c>
      <c r="B2095" t="str">
        <f>_xlfn.XLOOKUP(A2095, Bookings!A:A, Bookings!B:B, "NONE")</f>
        <v>Karnataka</v>
      </c>
      <c r="C2095" s="14">
        <v>44621</v>
      </c>
      <c r="D2095" t="str">
        <v>fd1ad95a</v>
      </c>
      <c r="E2095">
        <v>0</v>
      </c>
      <c r="F2095">
        <v>26</v>
      </c>
    </row>
    <row r="2096" spans="1:6" x14ac:dyDescent="0.3">
      <c r="A2096">
        <v>10200</v>
      </c>
      <c r="B2096" t="str">
        <f>_xlfn.XLOOKUP(A2096, Bookings!A:A, Bookings!B:B, "NONE")</f>
        <v>Karnataka</v>
      </c>
      <c r="C2096" s="14">
        <v>44743</v>
      </c>
      <c r="D2096" t="str">
        <v>ae026103</v>
      </c>
      <c r="E2096">
        <v>0</v>
      </c>
      <c r="F2096">
        <v>11</v>
      </c>
    </row>
    <row r="2097" spans="1:6" x14ac:dyDescent="0.3">
      <c r="A2097">
        <v>10200</v>
      </c>
      <c r="B2097" t="str">
        <f>_xlfn.XLOOKUP(A2097, Bookings!A:A, Bookings!B:B, "NONE")</f>
        <v>Karnataka</v>
      </c>
      <c r="C2097" s="14">
        <v>44774</v>
      </c>
      <c r="D2097" t="str">
        <v>591bdfe5</v>
      </c>
      <c r="E2097">
        <v>5</v>
      </c>
      <c r="F2097">
        <v>46</v>
      </c>
    </row>
    <row r="2098" spans="1:6" x14ac:dyDescent="0.3">
      <c r="A2098">
        <v>10200</v>
      </c>
      <c r="B2098" t="str">
        <f>_xlfn.XLOOKUP(A2098, Bookings!A:A, Bookings!B:B, "NONE")</f>
        <v>Karnataka</v>
      </c>
      <c r="C2098" s="14">
        <v>45383</v>
      </c>
      <c r="D2098" t="str">
        <v>c5000cc1</v>
      </c>
      <c r="E2098">
        <v>0</v>
      </c>
      <c r="F2098">
        <v>80</v>
      </c>
    </row>
    <row r="2099" spans="1:6" x14ac:dyDescent="0.3">
      <c r="A2099">
        <v>10200</v>
      </c>
      <c r="B2099" t="str">
        <f>_xlfn.XLOOKUP(A2099, Bookings!A:A, Bookings!B:B, "NONE")</f>
        <v>Karnataka</v>
      </c>
      <c r="C2099" s="14">
        <v>45231</v>
      </c>
      <c r="D2099" t="str">
        <v>35e41ff6</v>
      </c>
      <c r="E2099">
        <v>0</v>
      </c>
      <c r="F2099">
        <v>38</v>
      </c>
    </row>
    <row r="2100" spans="1:6" x14ac:dyDescent="0.3">
      <c r="A2100">
        <v>10200</v>
      </c>
      <c r="B2100" t="str">
        <f>_xlfn.XLOOKUP(A2100, Bookings!A:A, Bookings!B:B, "NONE")</f>
        <v>Karnataka</v>
      </c>
      <c r="C2100" s="14">
        <v>44866</v>
      </c>
      <c r="D2100" t="str">
        <v>18f2ed16</v>
      </c>
      <c r="E2100">
        <v>2</v>
      </c>
      <c r="F2100">
        <v>12</v>
      </c>
    </row>
    <row r="2101" spans="1:6" x14ac:dyDescent="0.3">
      <c r="A2101">
        <v>10200</v>
      </c>
      <c r="B2101" t="str">
        <f>_xlfn.XLOOKUP(A2101, Bookings!A:A, Bookings!B:B, "NONE")</f>
        <v>Karnataka</v>
      </c>
      <c r="C2101" s="14">
        <v>44866</v>
      </c>
      <c r="D2101" t="str">
        <v>5c52d1ad</v>
      </c>
      <c r="E2101">
        <v>5</v>
      </c>
      <c r="F2101">
        <v>44</v>
      </c>
    </row>
    <row r="2102" spans="1:6" x14ac:dyDescent="0.3">
      <c r="A2102">
        <v>10201</v>
      </c>
      <c r="B2102" t="str">
        <f>_xlfn.XLOOKUP(A2102, Bookings!A:A, Bookings!B:B, "NONE")</f>
        <v>Andhra Pradesh</v>
      </c>
      <c r="C2102" s="14">
        <v>44562</v>
      </c>
      <c r="D2102" t="str">
        <v>18f2ed16</v>
      </c>
      <c r="E2102">
        <v>3</v>
      </c>
      <c r="F2102">
        <v>67</v>
      </c>
    </row>
    <row r="2103" spans="1:6" x14ac:dyDescent="0.3">
      <c r="A2103">
        <v>10201</v>
      </c>
      <c r="B2103" t="str">
        <f>_xlfn.XLOOKUP(A2103, Bookings!A:A, Bookings!B:B, "NONE")</f>
        <v>Andhra Pradesh</v>
      </c>
      <c r="C2103" s="14">
        <v>44958</v>
      </c>
      <c r="D2103" t="str">
        <v>67b09f1b</v>
      </c>
      <c r="E2103">
        <v>0</v>
      </c>
      <c r="F2103">
        <v>66</v>
      </c>
    </row>
    <row r="2104" spans="1:6" x14ac:dyDescent="0.3">
      <c r="A2104">
        <v>10201</v>
      </c>
      <c r="B2104" t="str">
        <f>_xlfn.XLOOKUP(A2104, Bookings!A:A, Bookings!B:B, "NONE")</f>
        <v>Andhra Pradesh</v>
      </c>
      <c r="C2104" s="14">
        <v>45413</v>
      </c>
      <c r="D2104" t="str">
        <v>9544ce3b</v>
      </c>
      <c r="E2104">
        <v>4</v>
      </c>
      <c r="F2104">
        <v>12</v>
      </c>
    </row>
    <row r="2105" spans="1:6" x14ac:dyDescent="0.3">
      <c r="A2105">
        <v>10201</v>
      </c>
      <c r="B2105" t="str">
        <f>_xlfn.XLOOKUP(A2105, Bookings!A:A, Bookings!B:B, "NONE")</f>
        <v>Andhra Pradesh</v>
      </c>
      <c r="C2105" s="14">
        <v>45597</v>
      </c>
      <c r="D2105" t="str">
        <v>c324f9b4</v>
      </c>
      <c r="E2105">
        <v>2</v>
      </c>
      <c r="F2105">
        <v>65</v>
      </c>
    </row>
    <row r="2106" spans="1:6" x14ac:dyDescent="0.3">
      <c r="A2106">
        <v>10201</v>
      </c>
      <c r="B2106" t="str">
        <f>_xlfn.XLOOKUP(A2106, Bookings!A:A, Bookings!B:B, "NONE")</f>
        <v>Andhra Pradesh</v>
      </c>
      <c r="C2106" s="14">
        <v>45566</v>
      </c>
      <c r="D2106" t="str">
        <v>ed012678</v>
      </c>
      <c r="E2106">
        <v>0</v>
      </c>
      <c r="F2106">
        <v>74</v>
      </c>
    </row>
    <row r="2107" spans="1:6" x14ac:dyDescent="0.3">
      <c r="A2107">
        <v>10201</v>
      </c>
      <c r="B2107" t="str">
        <f>_xlfn.XLOOKUP(A2107, Bookings!A:A, Bookings!B:B, "NONE")</f>
        <v>Andhra Pradesh</v>
      </c>
      <c r="C2107" s="14">
        <v>45292</v>
      </c>
      <c r="D2107" t="str">
        <v>40fb817f</v>
      </c>
      <c r="E2107">
        <v>1</v>
      </c>
      <c r="F2107">
        <v>28</v>
      </c>
    </row>
    <row r="2108" spans="1:6" x14ac:dyDescent="0.3">
      <c r="A2108">
        <v>10201</v>
      </c>
      <c r="B2108" t="str">
        <f>_xlfn.XLOOKUP(A2108, Bookings!A:A, Bookings!B:B, "NONE")</f>
        <v>Andhra Pradesh</v>
      </c>
      <c r="C2108" s="14">
        <v>44682</v>
      </c>
      <c r="D2108" t="str">
        <v>b142e834</v>
      </c>
      <c r="E2108">
        <v>1</v>
      </c>
      <c r="F2108">
        <v>37</v>
      </c>
    </row>
    <row r="2109" spans="1:6" x14ac:dyDescent="0.3">
      <c r="A2109">
        <v>10201</v>
      </c>
      <c r="B2109" t="str">
        <f>_xlfn.XLOOKUP(A2109, Bookings!A:A, Bookings!B:B, "NONE")</f>
        <v>Andhra Pradesh</v>
      </c>
      <c r="C2109" s="14">
        <v>45170</v>
      </c>
      <c r="D2109" t="str">
        <v>577b4107</v>
      </c>
      <c r="E2109">
        <v>2</v>
      </c>
      <c r="F2109">
        <v>47</v>
      </c>
    </row>
    <row r="2110" spans="1:6" x14ac:dyDescent="0.3">
      <c r="A2110">
        <v>10201</v>
      </c>
      <c r="B2110" t="str">
        <f>_xlfn.XLOOKUP(A2110, Bookings!A:A, Bookings!B:B, "NONE")</f>
        <v>Andhra Pradesh</v>
      </c>
      <c r="C2110" s="14">
        <v>44986</v>
      </c>
      <c r="D2110" t="str">
        <v>607da286</v>
      </c>
      <c r="E2110">
        <v>3</v>
      </c>
      <c r="F2110">
        <v>97</v>
      </c>
    </row>
    <row r="2111" spans="1:6" x14ac:dyDescent="0.3">
      <c r="A2111">
        <v>10201</v>
      </c>
      <c r="B2111" t="str">
        <f>_xlfn.XLOOKUP(A2111, Bookings!A:A, Bookings!B:B, "NONE")</f>
        <v>Andhra Pradesh</v>
      </c>
      <c r="C2111" s="14">
        <v>45017</v>
      </c>
      <c r="D2111" t="str">
        <v>34ac25b9</v>
      </c>
      <c r="E2111">
        <v>0</v>
      </c>
      <c r="F2111">
        <v>83</v>
      </c>
    </row>
    <row r="2112" spans="1:6" x14ac:dyDescent="0.3">
      <c r="A2112">
        <v>10201</v>
      </c>
      <c r="B2112" t="str">
        <f>_xlfn.XLOOKUP(A2112, Bookings!A:A, Bookings!B:B, "NONE")</f>
        <v>Andhra Pradesh</v>
      </c>
      <c r="C2112" s="14">
        <v>45231</v>
      </c>
      <c r="D2112" t="str">
        <v>40e9137d</v>
      </c>
      <c r="E2112">
        <v>0</v>
      </c>
      <c r="F2112">
        <v>65</v>
      </c>
    </row>
    <row r="2113" spans="1:6" x14ac:dyDescent="0.3">
      <c r="A2113">
        <v>10201</v>
      </c>
      <c r="B2113" t="str">
        <f>_xlfn.XLOOKUP(A2113, Bookings!A:A, Bookings!B:B, "NONE")</f>
        <v>Andhra Pradesh</v>
      </c>
      <c r="C2113" s="14">
        <v>45413</v>
      </c>
      <c r="D2113" t="str">
        <v>982b8061</v>
      </c>
      <c r="E2113">
        <v>1</v>
      </c>
      <c r="F2113">
        <v>54</v>
      </c>
    </row>
    <row r="2114" spans="1:6" x14ac:dyDescent="0.3">
      <c r="A2114">
        <v>10202</v>
      </c>
      <c r="B2114" t="str">
        <f>_xlfn.XLOOKUP(A2114, Bookings!A:A, Bookings!B:B, "NONE")</f>
        <v>Tamil Nadu</v>
      </c>
      <c r="C2114" s="14">
        <v>45566</v>
      </c>
      <c r="D2114" t="str">
        <v>7fc77e90</v>
      </c>
      <c r="E2114">
        <v>0</v>
      </c>
      <c r="F2114">
        <v>56</v>
      </c>
    </row>
    <row r="2115" spans="1:6" x14ac:dyDescent="0.3">
      <c r="A2115">
        <v>10202</v>
      </c>
      <c r="B2115" t="str">
        <f>_xlfn.XLOOKUP(A2115, Bookings!A:A, Bookings!B:B, "NONE")</f>
        <v>Tamil Nadu</v>
      </c>
      <c r="C2115" s="14">
        <v>44652</v>
      </c>
      <c r="D2115" t="str">
        <v>9787b7de</v>
      </c>
      <c r="E2115">
        <v>0</v>
      </c>
      <c r="F2115">
        <v>88</v>
      </c>
    </row>
    <row r="2116" spans="1:6" x14ac:dyDescent="0.3">
      <c r="A2116">
        <v>10202</v>
      </c>
      <c r="B2116" t="str">
        <f>_xlfn.XLOOKUP(A2116, Bookings!A:A, Bookings!B:B, "NONE")</f>
        <v>Tamil Nadu</v>
      </c>
      <c r="C2116" s="14">
        <v>45627</v>
      </c>
      <c r="D2116" t="str">
        <v>af4e0c6c</v>
      </c>
      <c r="E2116">
        <v>0</v>
      </c>
      <c r="F2116">
        <v>67</v>
      </c>
    </row>
    <row r="2117" spans="1:6" x14ac:dyDescent="0.3">
      <c r="A2117">
        <v>10202</v>
      </c>
      <c r="B2117" t="str">
        <f>_xlfn.XLOOKUP(A2117, Bookings!A:A, Bookings!B:B, "NONE")</f>
        <v>Tamil Nadu</v>
      </c>
      <c r="C2117" s="14">
        <v>44835</v>
      </c>
      <c r="D2117" t="str">
        <v>b49e8b74</v>
      </c>
      <c r="E2117">
        <v>1</v>
      </c>
      <c r="F2117">
        <v>33</v>
      </c>
    </row>
    <row r="2118" spans="1:6" x14ac:dyDescent="0.3">
      <c r="A2118">
        <v>10202</v>
      </c>
      <c r="B2118" t="str">
        <f>_xlfn.XLOOKUP(A2118, Bookings!A:A, Bookings!B:B, "NONE")</f>
        <v>Tamil Nadu</v>
      </c>
      <c r="C2118" s="14">
        <v>44986</v>
      </c>
      <c r="D2118" t="str">
        <v>6cec19a5</v>
      </c>
      <c r="E2118">
        <v>1</v>
      </c>
      <c r="F2118">
        <v>39</v>
      </c>
    </row>
    <row r="2119" spans="1:6" x14ac:dyDescent="0.3">
      <c r="A2119">
        <v>10202</v>
      </c>
      <c r="B2119" t="str">
        <f>_xlfn.XLOOKUP(A2119, Bookings!A:A, Bookings!B:B, "NONE")</f>
        <v>Tamil Nadu</v>
      </c>
      <c r="C2119" s="14">
        <v>44713</v>
      </c>
      <c r="D2119" t="str">
        <v>607da286</v>
      </c>
      <c r="E2119">
        <v>5</v>
      </c>
      <c r="F2119">
        <v>32</v>
      </c>
    </row>
    <row r="2120" spans="1:6" x14ac:dyDescent="0.3">
      <c r="A2120">
        <v>10202</v>
      </c>
      <c r="B2120" t="str">
        <f>_xlfn.XLOOKUP(A2120, Bookings!A:A, Bookings!B:B, "NONE")</f>
        <v>Tamil Nadu</v>
      </c>
      <c r="C2120" s="14">
        <v>45108</v>
      </c>
      <c r="D2120" t="str">
        <v>ed012678</v>
      </c>
      <c r="E2120">
        <v>3</v>
      </c>
      <c r="F2120">
        <v>40</v>
      </c>
    </row>
    <row r="2121" spans="1:6" x14ac:dyDescent="0.3">
      <c r="A2121">
        <v>10202</v>
      </c>
      <c r="B2121" t="str">
        <f>_xlfn.XLOOKUP(A2121, Bookings!A:A, Bookings!B:B, "NONE")</f>
        <v>Tamil Nadu</v>
      </c>
      <c r="C2121" s="14">
        <v>44593</v>
      </c>
      <c r="D2121" t="str">
        <v>3abe3a47</v>
      </c>
      <c r="E2121">
        <v>5</v>
      </c>
      <c r="F2121">
        <v>18</v>
      </c>
    </row>
    <row r="2122" spans="1:6" x14ac:dyDescent="0.3">
      <c r="A2122">
        <v>10203</v>
      </c>
      <c r="B2122" t="str">
        <f>_xlfn.XLOOKUP(A2122, Bookings!A:A, Bookings!B:B, "NONE")</f>
        <v>Karnataka</v>
      </c>
      <c r="C2122" s="14">
        <v>45627</v>
      </c>
      <c r="D2122" t="str">
        <v>7fc77e90</v>
      </c>
      <c r="E2122">
        <v>0</v>
      </c>
      <c r="F2122">
        <v>41</v>
      </c>
    </row>
    <row r="2123" spans="1:6" x14ac:dyDescent="0.3">
      <c r="A2123">
        <v>10203</v>
      </c>
      <c r="B2123" t="str">
        <f>_xlfn.XLOOKUP(A2123, Bookings!A:A, Bookings!B:B, "NONE")</f>
        <v>Karnataka</v>
      </c>
      <c r="C2123" s="14">
        <v>44562</v>
      </c>
      <c r="D2123" t="str">
        <v>34ac25b9</v>
      </c>
      <c r="E2123">
        <v>1</v>
      </c>
      <c r="F2123">
        <v>74</v>
      </c>
    </row>
    <row r="2124" spans="1:6" x14ac:dyDescent="0.3">
      <c r="A2124">
        <v>10203</v>
      </c>
      <c r="B2124" t="str">
        <f>_xlfn.XLOOKUP(A2124, Bookings!A:A, Bookings!B:B, "NONE")</f>
        <v>Karnataka</v>
      </c>
      <c r="C2124" s="14">
        <v>45536</v>
      </c>
      <c r="D2124" t="str">
        <v>a48a202b</v>
      </c>
      <c r="E2124">
        <v>1</v>
      </c>
      <c r="F2124">
        <v>16</v>
      </c>
    </row>
    <row r="2125" spans="1:6" x14ac:dyDescent="0.3">
      <c r="A2125">
        <v>10203</v>
      </c>
      <c r="B2125" t="str">
        <f>_xlfn.XLOOKUP(A2125, Bookings!A:A, Bookings!B:B, "NONE")</f>
        <v>Karnataka</v>
      </c>
      <c r="C2125" s="14">
        <v>45474</v>
      </c>
      <c r="D2125" t="str">
        <v>18f2ed16</v>
      </c>
      <c r="E2125">
        <v>0</v>
      </c>
      <c r="F2125">
        <v>83</v>
      </c>
    </row>
    <row r="2126" spans="1:6" x14ac:dyDescent="0.3">
      <c r="A2126">
        <v>10203</v>
      </c>
      <c r="B2126" t="str">
        <f>_xlfn.XLOOKUP(A2126, Bookings!A:A, Bookings!B:B, "NONE")</f>
        <v>Karnataka</v>
      </c>
      <c r="C2126" s="14">
        <v>45078</v>
      </c>
      <c r="D2126" t="str">
        <v>19351768</v>
      </c>
      <c r="E2126">
        <v>1</v>
      </c>
      <c r="F2126">
        <v>100</v>
      </c>
    </row>
    <row r="2127" spans="1:6" x14ac:dyDescent="0.3">
      <c r="A2127">
        <v>10203</v>
      </c>
      <c r="B2127" t="str">
        <f>_xlfn.XLOOKUP(A2127, Bookings!A:A, Bookings!B:B, "NONE")</f>
        <v>Karnataka</v>
      </c>
      <c r="C2127" s="14">
        <v>44774</v>
      </c>
      <c r="D2127" t="str">
        <v>0be1e40e</v>
      </c>
      <c r="E2127">
        <v>2</v>
      </c>
      <c r="F2127">
        <v>15</v>
      </c>
    </row>
    <row r="2128" spans="1:6" x14ac:dyDescent="0.3">
      <c r="A2128">
        <v>10204</v>
      </c>
      <c r="B2128" t="str">
        <f>_xlfn.XLOOKUP(A2128, Bookings!A:A, Bookings!B:B, "NONE")</f>
        <v>Tamil Nadu</v>
      </c>
      <c r="C2128" s="14">
        <v>45505</v>
      </c>
      <c r="D2128" t="str">
        <v>5c52d1ad</v>
      </c>
      <c r="E2128">
        <v>4</v>
      </c>
      <c r="F2128">
        <v>77</v>
      </c>
    </row>
    <row r="2129" spans="1:6" x14ac:dyDescent="0.3">
      <c r="A2129">
        <v>10204</v>
      </c>
      <c r="B2129" t="str">
        <f>_xlfn.XLOOKUP(A2129, Bookings!A:A, Bookings!B:B, "NONE")</f>
        <v>Tamil Nadu</v>
      </c>
      <c r="C2129" s="14">
        <v>45444</v>
      </c>
      <c r="D2129" t="str">
        <v>1b7fe76a</v>
      </c>
      <c r="E2129">
        <v>3</v>
      </c>
      <c r="F2129">
        <v>77</v>
      </c>
    </row>
    <row r="2130" spans="1:6" x14ac:dyDescent="0.3">
      <c r="A2130">
        <v>10204</v>
      </c>
      <c r="B2130" t="str">
        <f>_xlfn.XLOOKUP(A2130, Bookings!A:A, Bookings!B:B, "NONE")</f>
        <v>Tamil Nadu</v>
      </c>
      <c r="C2130" s="14">
        <v>45352</v>
      </c>
      <c r="D2130" t="str">
        <v>c741736d</v>
      </c>
      <c r="E2130">
        <v>3</v>
      </c>
      <c r="F2130">
        <v>14</v>
      </c>
    </row>
    <row r="2131" spans="1:6" x14ac:dyDescent="0.3">
      <c r="A2131">
        <v>10204</v>
      </c>
      <c r="B2131" t="str">
        <f>_xlfn.XLOOKUP(A2131, Bookings!A:A, Bookings!B:B, "NONE")</f>
        <v>Tamil Nadu</v>
      </c>
      <c r="C2131" s="14">
        <v>44958</v>
      </c>
      <c r="D2131" t="str">
        <v>fa1a76a3</v>
      </c>
      <c r="E2131">
        <v>2</v>
      </c>
      <c r="F2131">
        <v>24</v>
      </c>
    </row>
    <row r="2132" spans="1:6" x14ac:dyDescent="0.3">
      <c r="A2132">
        <v>10204</v>
      </c>
      <c r="B2132" t="str">
        <f>_xlfn.XLOOKUP(A2132, Bookings!A:A, Bookings!B:B, "NONE")</f>
        <v>Tamil Nadu</v>
      </c>
      <c r="C2132" s="14">
        <v>45352</v>
      </c>
      <c r="D2132" t="str">
        <v>b142e834</v>
      </c>
      <c r="E2132">
        <v>2</v>
      </c>
      <c r="F2132">
        <v>13</v>
      </c>
    </row>
    <row r="2133" spans="1:6" x14ac:dyDescent="0.3">
      <c r="A2133">
        <v>10204</v>
      </c>
      <c r="B2133" t="str">
        <f>_xlfn.XLOOKUP(A2133, Bookings!A:A, Bookings!B:B, "NONE")</f>
        <v>Tamil Nadu</v>
      </c>
      <c r="C2133" s="14">
        <v>45170</v>
      </c>
      <c r="D2133" t="str">
        <v>420e1019</v>
      </c>
      <c r="E2133">
        <v>0</v>
      </c>
      <c r="F2133">
        <v>65</v>
      </c>
    </row>
    <row r="2134" spans="1:6" x14ac:dyDescent="0.3">
      <c r="A2134">
        <v>10205</v>
      </c>
      <c r="B2134" t="str">
        <f>_xlfn.XLOOKUP(A2134, Bookings!A:A, Bookings!B:B, "NONE")</f>
        <v>Kerala</v>
      </c>
      <c r="C2134" s="14">
        <v>45505</v>
      </c>
      <c r="D2134" t="str">
        <v>92becfc7</v>
      </c>
      <c r="E2134">
        <v>3</v>
      </c>
      <c r="F2134">
        <v>36</v>
      </c>
    </row>
    <row r="2135" spans="1:6" x14ac:dyDescent="0.3">
      <c r="A2135">
        <v>10205</v>
      </c>
      <c r="B2135" t="str">
        <f>_xlfn.XLOOKUP(A2135, Bookings!A:A, Bookings!B:B, "NONE")</f>
        <v>Kerala</v>
      </c>
      <c r="C2135" s="14">
        <v>45444</v>
      </c>
      <c r="D2135" t="str">
        <v>ae026103</v>
      </c>
      <c r="E2135">
        <v>0</v>
      </c>
      <c r="F2135">
        <v>28</v>
      </c>
    </row>
    <row r="2136" spans="1:6" x14ac:dyDescent="0.3">
      <c r="A2136">
        <v>10205</v>
      </c>
      <c r="B2136" t="str">
        <f>_xlfn.XLOOKUP(A2136, Bookings!A:A, Bookings!B:B, "NONE")</f>
        <v>Kerala</v>
      </c>
      <c r="C2136" s="14">
        <v>44743</v>
      </c>
      <c r="D2136" t="str">
        <v>2aac9072</v>
      </c>
      <c r="E2136">
        <v>0</v>
      </c>
      <c r="F2136">
        <v>69</v>
      </c>
    </row>
    <row r="2137" spans="1:6" x14ac:dyDescent="0.3">
      <c r="A2137">
        <v>10205</v>
      </c>
      <c r="B2137" t="str">
        <f>_xlfn.XLOOKUP(A2137, Bookings!A:A, Bookings!B:B, "NONE")</f>
        <v>Kerala</v>
      </c>
      <c r="C2137" s="14">
        <v>45292</v>
      </c>
      <c r="D2137" t="str">
        <v>e0abb092</v>
      </c>
      <c r="E2137">
        <v>1</v>
      </c>
      <c r="F2137">
        <v>75</v>
      </c>
    </row>
    <row r="2138" spans="1:6" x14ac:dyDescent="0.3">
      <c r="A2138">
        <v>10205</v>
      </c>
      <c r="B2138" t="str">
        <f>_xlfn.XLOOKUP(A2138, Bookings!A:A, Bookings!B:B, "NONE")</f>
        <v>Kerala</v>
      </c>
      <c r="C2138" s="14">
        <v>45627</v>
      </c>
      <c r="D2138" t="str">
        <v>7e543bc4</v>
      </c>
      <c r="E2138">
        <v>1</v>
      </c>
      <c r="F2138">
        <v>55</v>
      </c>
    </row>
    <row r="2139" spans="1:6" x14ac:dyDescent="0.3">
      <c r="A2139">
        <v>10205</v>
      </c>
      <c r="B2139" t="str">
        <f>_xlfn.XLOOKUP(A2139, Bookings!A:A, Bookings!B:B, "NONE")</f>
        <v>Kerala</v>
      </c>
      <c r="C2139" s="14">
        <v>45200</v>
      </c>
      <c r="D2139" t="str">
        <v>75fa1246</v>
      </c>
      <c r="E2139">
        <v>1</v>
      </c>
      <c r="F2139">
        <v>22</v>
      </c>
    </row>
    <row r="2140" spans="1:6" x14ac:dyDescent="0.3">
      <c r="A2140">
        <v>10205</v>
      </c>
      <c r="B2140" t="str">
        <f>_xlfn.XLOOKUP(A2140, Bookings!A:A, Bookings!B:B, "NONE")</f>
        <v>Kerala</v>
      </c>
      <c r="C2140" s="14">
        <v>44835</v>
      </c>
      <c r="D2140" t="str">
        <v>1b7fe76a</v>
      </c>
      <c r="E2140">
        <v>0</v>
      </c>
      <c r="F2140">
        <v>75</v>
      </c>
    </row>
    <row r="2141" spans="1:6" x14ac:dyDescent="0.3">
      <c r="A2141">
        <v>10205</v>
      </c>
      <c r="B2141" t="str">
        <f>_xlfn.XLOOKUP(A2141, Bookings!A:A, Bookings!B:B, "NONE")</f>
        <v>Kerala</v>
      </c>
      <c r="C2141" s="14">
        <v>44958</v>
      </c>
      <c r="D2141" t="str">
        <v>cc9d9893</v>
      </c>
      <c r="E2141">
        <v>0</v>
      </c>
      <c r="F2141">
        <v>61</v>
      </c>
    </row>
    <row r="2142" spans="1:6" x14ac:dyDescent="0.3">
      <c r="A2142">
        <v>10205</v>
      </c>
      <c r="B2142" t="str">
        <f>_xlfn.XLOOKUP(A2142, Bookings!A:A, Bookings!B:B, "NONE")</f>
        <v>Kerala</v>
      </c>
      <c r="C2142" s="14">
        <v>45200</v>
      </c>
      <c r="D2142" t="str">
        <v>2e190b5a</v>
      </c>
      <c r="E2142">
        <v>2</v>
      </c>
      <c r="F2142">
        <v>57</v>
      </c>
    </row>
    <row r="2143" spans="1:6" x14ac:dyDescent="0.3">
      <c r="A2143">
        <v>10205</v>
      </c>
      <c r="B2143" t="str">
        <f>_xlfn.XLOOKUP(A2143, Bookings!A:A, Bookings!B:B, "NONE")</f>
        <v>Kerala</v>
      </c>
      <c r="C2143" s="14">
        <v>44652</v>
      </c>
      <c r="D2143" t="str">
        <v>7bc7f2c7</v>
      </c>
      <c r="E2143">
        <v>0</v>
      </c>
      <c r="F2143">
        <v>72</v>
      </c>
    </row>
    <row r="2144" spans="1:6" x14ac:dyDescent="0.3">
      <c r="A2144">
        <v>10205</v>
      </c>
      <c r="B2144" t="str">
        <f>_xlfn.XLOOKUP(A2144, Bookings!A:A, Bookings!B:B, "NONE")</f>
        <v>Kerala</v>
      </c>
      <c r="C2144" s="14">
        <v>45383</v>
      </c>
      <c r="D2144" t="str">
        <v>9544ce3b</v>
      </c>
      <c r="E2144">
        <v>0</v>
      </c>
      <c r="F2144">
        <v>58</v>
      </c>
    </row>
    <row r="2145" spans="1:6" x14ac:dyDescent="0.3">
      <c r="A2145">
        <v>10205</v>
      </c>
      <c r="B2145" t="str">
        <f>_xlfn.XLOOKUP(A2145, Bookings!A:A, Bookings!B:B, "NONE")</f>
        <v>Kerala</v>
      </c>
      <c r="C2145" s="14">
        <v>45200</v>
      </c>
      <c r="D2145" t="str">
        <v>1187d074</v>
      </c>
      <c r="E2145">
        <v>1</v>
      </c>
      <c r="F2145">
        <v>35</v>
      </c>
    </row>
    <row r="2146" spans="1:6" x14ac:dyDescent="0.3">
      <c r="A2146">
        <v>10205</v>
      </c>
      <c r="B2146" t="str">
        <f>_xlfn.XLOOKUP(A2146, Bookings!A:A, Bookings!B:B, "NONE")</f>
        <v>Kerala</v>
      </c>
      <c r="C2146" s="14">
        <v>44713</v>
      </c>
      <c r="D2146" t="str">
        <v>ef45c45f</v>
      </c>
      <c r="E2146">
        <v>3</v>
      </c>
      <c r="F2146">
        <v>15</v>
      </c>
    </row>
    <row r="2147" spans="1:6" x14ac:dyDescent="0.3">
      <c r="A2147">
        <v>10205</v>
      </c>
      <c r="B2147" t="str">
        <f>_xlfn.XLOOKUP(A2147, Bookings!A:A, Bookings!B:B, "NONE")</f>
        <v>Kerala</v>
      </c>
      <c r="C2147" s="14">
        <v>44621</v>
      </c>
      <c r="D2147" t="str">
        <v>7fd28e87</v>
      </c>
      <c r="E2147">
        <v>0</v>
      </c>
      <c r="F2147">
        <v>63</v>
      </c>
    </row>
    <row r="2148" spans="1:6" x14ac:dyDescent="0.3">
      <c r="A2148">
        <v>10205</v>
      </c>
      <c r="B2148" t="str">
        <f>_xlfn.XLOOKUP(A2148, Bookings!A:A, Bookings!B:B, "NONE")</f>
        <v>Kerala</v>
      </c>
      <c r="C2148" s="14">
        <v>44927</v>
      </c>
      <c r="D2148" t="str">
        <v>591bdfe5</v>
      </c>
      <c r="E2148">
        <v>1</v>
      </c>
      <c r="F2148">
        <v>36</v>
      </c>
    </row>
    <row r="2149" spans="1:6" x14ac:dyDescent="0.3">
      <c r="A2149">
        <v>10206</v>
      </c>
      <c r="B2149" t="str">
        <f>_xlfn.XLOOKUP(A2149, Bookings!A:A, Bookings!B:B, "NONE")</f>
        <v>Kerala</v>
      </c>
      <c r="C2149" s="14">
        <v>45474</v>
      </c>
      <c r="D2149" t="str">
        <v>53dcee70</v>
      </c>
      <c r="E2149">
        <v>1</v>
      </c>
      <c r="F2149">
        <v>96</v>
      </c>
    </row>
    <row r="2150" spans="1:6" x14ac:dyDescent="0.3">
      <c r="A2150">
        <v>10206</v>
      </c>
      <c r="B2150" t="str">
        <f>_xlfn.XLOOKUP(A2150, Bookings!A:A, Bookings!B:B, "NONE")</f>
        <v>Kerala</v>
      </c>
      <c r="C2150" s="14">
        <v>45505</v>
      </c>
      <c r="D2150" t="str">
        <v>6cec19a5</v>
      </c>
      <c r="E2150">
        <v>1</v>
      </c>
      <c r="F2150">
        <v>88</v>
      </c>
    </row>
    <row r="2151" spans="1:6" x14ac:dyDescent="0.3">
      <c r="A2151">
        <v>10206</v>
      </c>
      <c r="B2151" t="str">
        <f>_xlfn.XLOOKUP(A2151, Bookings!A:A, Bookings!B:B, "NONE")</f>
        <v>Kerala</v>
      </c>
      <c r="C2151" s="14">
        <v>45261</v>
      </c>
      <c r="D2151" t="str">
        <v>7495495f</v>
      </c>
      <c r="E2151">
        <v>2</v>
      </c>
      <c r="F2151">
        <v>95</v>
      </c>
    </row>
    <row r="2152" spans="1:6" x14ac:dyDescent="0.3">
      <c r="A2152">
        <v>10206</v>
      </c>
      <c r="B2152" t="str">
        <f>_xlfn.XLOOKUP(A2152, Bookings!A:A, Bookings!B:B, "NONE")</f>
        <v>Kerala</v>
      </c>
      <c r="C2152" s="14">
        <v>45170</v>
      </c>
      <c r="D2152" t="str">
        <v>af4e0c6c</v>
      </c>
      <c r="E2152">
        <v>2</v>
      </c>
      <c r="F2152">
        <v>85</v>
      </c>
    </row>
    <row r="2153" spans="1:6" x14ac:dyDescent="0.3">
      <c r="A2153">
        <v>10206</v>
      </c>
      <c r="B2153" t="str">
        <f>_xlfn.XLOOKUP(A2153, Bookings!A:A, Bookings!B:B, "NONE")</f>
        <v>Kerala</v>
      </c>
      <c r="C2153" s="14">
        <v>45566</v>
      </c>
      <c r="D2153" t="str">
        <v>8ce0be18</v>
      </c>
      <c r="E2153">
        <v>1</v>
      </c>
      <c r="F2153">
        <v>12</v>
      </c>
    </row>
    <row r="2154" spans="1:6" x14ac:dyDescent="0.3">
      <c r="A2154">
        <v>10207</v>
      </c>
      <c r="B2154" t="str">
        <f>_xlfn.XLOOKUP(A2154, Bookings!A:A, Bookings!B:B, "NONE")</f>
        <v>Kerala</v>
      </c>
      <c r="C2154" s="14">
        <v>44743</v>
      </c>
      <c r="D2154" t="str">
        <v>b49e8b74</v>
      </c>
      <c r="E2154">
        <v>1</v>
      </c>
      <c r="F2154">
        <v>41</v>
      </c>
    </row>
    <row r="2155" spans="1:6" x14ac:dyDescent="0.3">
      <c r="A2155">
        <v>10207</v>
      </c>
      <c r="B2155" t="str">
        <f>_xlfn.XLOOKUP(A2155, Bookings!A:A, Bookings!B:B, "NONE")</f>
        <v>Kerala</v>
      </c>
      <c r="C2155" s="14">
        <v>45444</v>
      </c>
      <c r="D2155" t="str">
        <v>7fc77e90</v>
      </c>
      <c r="E2155">
        <v>1</v>
      </c>
      <c r="F2155">
        <v>61</v>
      </c>
    </row>
    <row r="2156" spans="1:6" x14ac:dyDescent="0.3">
      <c r="A2156">
        <v>10207</v>
      </c>
      <c r="B2156" t="str">
        <f>_xlfn.XLOOKUP(A2156, Bookings!A:A, Bookings!B:B, "NONE")</f>
        <v>Kerala</v>
      </c>
      <c r="C2156" s="14">
        <v>45352</v>
      </c>
      <c r="D2156" t="str">
        <v>8ab4abc6</v>
      </c>
      <c r="E2156">
        <v>2</v>
      </c>
      <c r="F2156">
        <v>41</v>
      </c>
    </row>
    <row r="2157" spans="1:6" x14ac:dyDescent="0.3">
      <c r="A2157">
        <v>10207</v>
      </c>
      <c r="B2157" t="str">
        <f>_xlfn.XLOOKUP(A2157, Bookings!A:A, Bookings!B:B, "NONE")</f>
        <v>Kerala</v>
      </c>
      <c r="C2157" s="14">
        <v>44866</v>
      </c>
      <c r="D2157" t="str">
        <v>10101146</v>
      </c>
      <c r="E2157">
        <v>1</v>
      </c>
      <c r="F2157">
        <v>65</v>
      </c>
    </row>
    <row r="2158" spans="1:6" x14ac:dyDescent="0.3">
      <c r="A2158">
        <v>10207</v>
      </c>
      <c r="B2158" t="str">
        <f>_xlfn.XLOOKUP(A2158, Bookings!A:A, Bookings!B:B, "NONE")</f>
        <v>Kerala</v>
      </c>
      <c r="C2158" s="14">
        <v>45323</v>
      </c>
      <c r="D2158" t="str">
        <v>2e190b5a</v>
      </c>
      <c r="E2158">
        <v>1</v>
      </c>
      <c r="F2158">
        <v>13</v>
      </c>
    </row>
    <row r="2159" spans="1:6" x14ac:dyDescent="0.3">
      <c r="A2159">
        <v>10207</v>
      </c>
      <c r="B2159" t="str">
        <f>_xlfn.XLOOKUP(A2159, Bookings!A:A, Bookings!B:B, "NONE")</f>
        <v>Kerala</v>
      </c>
      <c r="C2159" s="14">
        <v>45200</v>
      </c>
      <c r="D2159" t="str">
        <v>921da29a</v>
      </c>
      <c r="E2159">
        <v>1</v>
      </c>
      <c r="F2159">
        <v>72</v>
      </c>
    </row>
    <row r="2160" spans="1:6" x14ac:dyDescent="0.3">
      <c r="A2160">
        <v>10207</v>
      </c>
      <c r="B2160" t="str">
        <f>_xlfn.XLOOKUP(A2160, Bookings!A:A, Bookings!B:B, "NONE")</f>
        <v>Kerala</v>
      </c>
      <c r="C2160" s="14">
        <v>45505</v>
      </c>
      <c r="D2160" t="str">
        <v>5988d89d</v>
      </c>
      <c r="E2160">
        <v>1</v>
      </c>
      <c r="F2160">
        <v>65</v>
      </c>
    </row>
    <row r="2161" spans="1:6" x14ac:dyDescent="0.3">
      <c r="A2161">
        <v>10207</v>
      </c>
      <c r="B2161" t="str">
        <f>_xlfn.XLOOKUP(A2161, Bookings!A:A, Bookings!B:B, "NONE")</f>
        <v>Kerala</v>
      </c>
      <c r="C2161" s="14">
        <v>45017</v>
      </c>
      <c r="D2161" t="str">
        <v>4130ea10</v>
      </c>
      <c r="E2161">
        <v>2</v>
      </c>
      <c r="F2161">
        <v>53</v>
      </c>
    </row>
    <row r="2162" spans="1:6" x14ac:dyDescent="0.3">
      <c r="A2162">
        <v>10207</v>
      </c>
      <c r="B2162" t="str">
        <f>_xlfn.XLOOKUP(A2162, Bookings!A:A, Bookings!B:B, "NONE")</f>
        <v>Kerala</v>
      </c>
      <c r="C2162" s="14">
        <v>44866</v>
      </c>
      <c r="D2162" t="str">
        <v>fc3255a1</v>
      </c>
      <c r="E2162">
        <v>3</v>
      </c>
      <c r="F2162">
        <v>22</v>
      </c>
    </row>
    <row r="2163" spans="1:6" x14ac:dyDescent="0.3">
      <c r="A2163">
        <v>10207</v>
      </c>
      <c r="B2163" t="str">
        <f>_xlfn.XLOOKUP(A2163, Bookings!A:A, Bookings!B:B, "NONE")</f>
        <v>Kerala</v>
      </c>
      <c r="C2163" s="14">
        <v>44713</v>
      </c>
      <c r="D2163" t="str">
        <v>e0abb092</v>
      </c>
      <c r="E2163">
        <v>0</v>
      </c>
      <c r="F2163">
        <v>73</v>
      </c>
    </row>
    <row r="2164" spans="1:6" x14ac:dyDescent="0.3">
      <c r="A2164">
        <v>10207</v>
      </c>
      <c r="B2164" t="str">
        <f>_xlfn.XLOOKUP(A2164, Bookings!A:A, Bookings!B:B, "NONE")</f>
        <v>Kerala</v>
      </c>
      <c r="C2164" s="14">
        <v>44713</v>
      </c>
      <c r="D2164" t="str">
        <v>591bdfe5</v>
      </c>
      <c r="E2164">
        <v>0</v>
      </c>
      <c r="F2164">
        <v>32</v>
      </c>
    </row>
    <row r="2165" spans="1:6" x14ac:dyDescent="0.3">
      <c r="A2165">
        <v>10208</v>
      </c>
      <c r="B2165" t="str">
        <f>_xlfn.XLOOKUP(A2165, Bookings!A:A, Bookings!B:B, "NONE")</f>
        <v>Kerala</v>
      </c>
      <c r="C2165" s="14">
        <v>45231</v>
      </c>
      <c r="D2165" t="str">
        <v>1b7fe76a</v>
      </c>
      <c r="E2165">
        <v>0</v>
      </c>
      <c r="F2165">
        <v>52</v>
      </c>
    </row>
    <row r="2166" spans="1:6" x14ac:dyDescent="0.3">
      <c r="A2166">
        <v>10208</v>
      </c>
      <c r="B2166" t="str">
        <f>_xlfn.XLOOKUP(A2166, Bookings!A:A, Bookings!B:B, "NONE")</f>
        <v>Kerala</v>
      </c>
      <c r="C2166" s="14">
        <v>44743</v>
      </c>
      <c r="D2166" t="str">
        <v>2fa395f5</v>
      </c>
      <c r="E2166">
        <v>0</v>
      </c>
      <c r="F2166">
        <v>88</v>
      </c>
    </row>
    <row r="2167" spans="1:6" x14ac:dyDescent="0.3">
      <c r="A2167">
        <v>10208</v>
      </c>
      <c r="B2167" t="str">
        <f>_xlfn.XLOOKUP(A2167, Bookings!A:A, Bookings!B:B, "NONE")</f>
        <v>Kerala</v>
      </c>
      <c r="C2167" s="14">
        <v>44562</v>
      </c>
      <c r="D2167" t="str">
        <v>9787b7de</v>
      </c>
      <c r="E2167">
        <v>1</v>
      </c>
      <c r="F2167">
        <v>23</v>
      </c>
    </row>
    <row r="2168" spans="1:6" x14ac:dyDescent="0.3">
      <c r="A2168">
        <v>10208</v>
      </c>
      <c r="B2168" t="str">
        <f>_xlfn.XLOOKUP(A2168, Bookings!A:A, Bookings!B:B, "NONE")</f>
        <v>Kerala</v>
      </c>
      <c r="C2168" s="14">
        <v>45078</v>
      </c>
      <c r="D2168" t="str">
        <v>cc777b0c</v>
      </c>
      <c r="E2168">
        <v>4</v>
      </c>
      <c r="F2168">
        <v>88</v>
      </c>
    </row>
    <row r="2169" spans="1:6" x14ac:dyDescent="0.3">
      <c r="A2169">
        <v>10208</v>
      </c>
      <c r="B2169" t="str">
        <f>_xlfn.XLOOKUP(A2169, Bookings!A:A, Bookings!B:B, "NONE")</f>
        <v>Kerala</v>
      </c>
      <c r="C2169" s="14">
        <v>45108</v>
      </c>
      <c r="D2169" t="str">
        <v>b72e97f6</v>
      </c>
      <c r="E2169">
        <v>1</v>
      </c>
      <c r="F2169">
        <v>30</v>
      </c>
    </row>
    <row r="2170" spans="1:6" x14ac:dyDescent="0.3">
      <c r="A2170">
        <v>10209</v>
      </c>
      <c r="B2170" t="str">
        <f>_xlfn.XLOOKUP(A2170, Bookings!A:A, Bookings!B:B, "NONE")</f>
        <v>Kerala</v>
      </c>
      <c r="C2170" s="14">
        <v>45413</v>
      </c>
      <c r="D2170" t="str">
        <v>19351768</v>
      </c>
      <c r="E2170">
        <v>2</v>
      </c>
      <c r="F2170">
        <v>93</v>
      </c>
    </row>
    <row r="2171" spans="1:6" x14ac:dyDescent="0.3">
      <c r="A2171">
        <v>10209</v>
      </c>
      <c r="B2171" t="str">
        <f>_xlfn.XLOOKUP(A2171, Bookings!A:A, Bookings!B:B, "NONE")</f>
        <v>Kerala</v>
      </c>
      <c r="C2171" s="14">
        <v>45323</v>
      </c>
      <c r="D2171" t="str">
        <v>30bb7728</v>
      </c>
      <c r="E2171">
        <v>1</v>
      </c>
      <c r="F2171">
        <v>36</v>
      </c>
    </row>
    <row r="2172" spans="1:6" x14ac:dyDescent="0.3">
      <c r="A2172">
        <v>10209</v>
      </c>
      <c r="B2172" t="str">
        <f>_xlfn.XLOOKUP(A2172, Bookings!A:A, Bookings!B:B, "NONE")</f>
        <v>Kerala</v>
      </c>
      <c r="C2172" s="14">
        <v>45017</v>
      </c>
      <c r="D2172" t="str">
        <v>10101146</v>
      </c>
      <c r="E2172">
        <v>2</v>
      </c>
      <c r="F2172">
        <v>14</v>
      </c>
    </row>
    <row r="2173" spans="1:6" x14ac:dyDescent="0.3">
      <c r="A2173">
        <v>10209</v>
      </c>
      <c r="B2173" t="str">
        <f>_xlfn.XLOOKUP(A2173, Bookings!A:A, Bookings!B:B, "NONE")</f>
        <v>Kerala</v>
      </c>
      <c r="C2173" s="14">
        <v>44713</v>
      </c>
      <c r="D2173" t="str">
        <v>67b09f1b</v>
      </c>
      <c r="E2173">
        <v>0</v>
      </c>
      <c r="F2173">
        <v>23</v>
      </c>
    </row>
    <row r="2174" spans="1:6" x14ac:dyDescent="0.3">
      <c r="A2174">
        <v>10209</v>
      </c>
      <c r="B2174" t="str">
        <f>_xlfn.XLOOKUP(A2174, Bookings!A:A, Bookings!B:B, "NONE")</f>
        <v>Kerala</v>
      </c>
      <c r="C2174" s="14">
        <v>45413</v>
      </c>
      <c r="D2174" t="str">
        <v>921da29a</v>
      </c>
      <c r="E2174">
        <v>2</v>
      </c>
      <c r="F2174">
        <v>46</v>
      </c>
    </row>
    <row r="2175" spans="1:6" x14ac:dyDescent="0.3">
      <c r="A2175">
        <v>10209</v>
      </c>
      <c r="B2175" t="str">
        <f>_xlfn.XLOOKUP(A2175, Bookings!A:A, Bookings!B:B, "NONE")</f>
        <v>Kerala</v>
      </c>
      <c r="C2175" s="14">
        <v>45200</v>
      </c>
      <c r="D2175" t="str">
        <v>c5000cc1</v>
      </c>
      <c r="E2175">
        <v>1</v>
      </c>
      <c r="F2175">
        <v>65</v>
      </c>
    </row>
    <row r="2176" spans="1:6" x14ac:dyDescent="0.3">
      <c r="A2176">
        <v>10209</v>
      </c>
      <c r="B2176" t="str">
        <f>_xlfn.XLOOKUP(A2176, Bookings!A:A, Bookings!B:B, "NONE")</f>
        <v>Kerala</v>
      </c>
      <c r="C2176" s="14">
        <v>45352</v>
      </c>
      <c r="D2176" t="str">
        <v>ed012678</v>
      </c>
      <c r="E2176">
        <v>5</v>
      </c>
      <c r="F2176">
        <v>48</v>
      </c>
    </row>
    <row r="2177" spans="1:6" x14ac:dyDescent="0.3">
      <c r="A2177">
        <v>10209</v>
      </c>
      <c r="B2177" t="str">
        <f>_xlfn.XLOOKUP(A2177, Bookings!A:A, Bookings!B:B, "NONE")</f>
        <v>Kerala</v>
      </c>
      <c r="C2177" s="14">
        <v>44958</v>
      </c>
      <c r="D2177" t="str">
        <v>b9f74c1c</v>
      </c>
      <c r="E2177">
        <v>1</v>
      </c>
      <c r="F2177">
        <v>60</v>
      </c>
    </row>
    <row r="2178" spans="1:6" x14ac:dyDescent="0.3">
      <c r="A2178">
        <v>10209</v>
      </c>
      <c r="B2178" t="str">
        <f>_xlfn.XLOOKUP(A2178, Bookings!A:A, Bookings!B:B, "NONE")</f>
        <v>Kerala</v>
      </c>
      <c r="C2178" s="14">
        <v>44927</v>
      </c>
      <c r="D2178" t="str">
        <v>fa1a76a3</v>
      </c>
      <c r="E2178">
        <v>0</v>
      </c>
      <c r="F2178">
        <v>42</v>
      </c>
    </row>
    <row r="2179" spans="1:6" x14ac:dyDescent="0.3">
      <c r="A2179">
        <v>10209</v>
      </c>
      <c r="B2179" t="str">
        <f>_xlfn.XLOOKUP(A2179, Bookings!A:A, Bookings!B:B, "NONE")</f>
        <v>Kerala</v>
      </c>
      <c r="C2179" s="14">
        <v>45292</v>
      </c>
      <c r="D2179" t="str">
        <v>7495495f</v>
      </c>
      <c r="E2179">
        <v>3</v>
      </c>
      <c r="F2179">
        <v>100</v>
      </c>
    </row>
    <row r="2180" spans="1:6" x14ac:dyDescent="0.3">
      <c r="A2180">
        <v>10209</v>
      </c>
      <c r="B2180" t="str">
        <f>_xlfn.XLOOKUP(A2180, Bookings!A:A, Bookings!B:B, "NONE")</f>
        <v>Kerala</v>
      </c>
      <c r="C2180" s="14">
        <v>45170</v>
      </c>
      <c r="D2180" t="str">
        <v>7bc7f2c7</v>
      </c>
      <c r="E2180">
        <v>1</v>
      </c>
      <c r="F2180">
        <v>94</v>
      </c>
    </row>
    <row r="2181" spans="1:6" x14ac:dyDescent="0.3">
      <c r="A2181">
        <v>10209</v>
      </c>
      <c r="B2181" t="str">
        <f>_xlfn.XLOOKUP(A2181, Bookings!A:A, Bookings!B:B, "NONE")</f>
        <v>Kerala</v>
      </c>
      <c r="C2181" s="14">
        <v>45170</v>
      </c>
      <c r="D2181" t="str">
        <v>fd1ad95a</v>
      </c>
      <c r="E2181">
        <v>0</v>
      </c>
      <c r="F2181">
        <v>42</v>
      </c>
    </row>
    <row r="2182" spans="1:6" x14ac:dyDescent="0.3">
      <c r="A2182">
        <v>10209</v>
      </c>
      <c r="B2182" t="str">
        <f>_xlfn.XLOOKUP(A2182, Bookings!A:A, Bookings!B:B, "NONE")</f>
        <v>Kerala</v>
      </c>
      <c r="C2182" s="14">
        <v>45352</v>
      </c>
      <c r="D2182" t="str">
        <v>586db896</v>
      </c>
      <c r="E2182">
        <v>2</v>
      </c>
      <c r="F2182">
        <v>15</v>
      </c>
    </row>
    <row r="2183" spans="1:6" x14ac:dyDescent="0.3">
      <c r="A2183">
        <v>10209</v>
      </c>
      <c r="B2183" t="str">
        <f>_xlfn.XLOOKUP(A2183, Bookings!A:A, Bookings!B:B, "NONE")</f>
        <v>Kerala</v>
      </c>
      <c r="C2183" s="14">
        <v>44805</v>
      </c>
      <c r="D2183" t="str">
        <v>6cec19a5</v>
      </c>
      <c r="E2183">
        <v>4</v>
      </c>
      <c r="F2183">
        <v>45</v>
      </c>
    </row>
    <row r="2184" spans="1:6" x14ac:dyDescent="0.3">
      <c r="A2184">
        <v>10209</v>
      </c>
      <c r="B2184" t="str">
        <f>_xlfn.XLOOKUP(A2184, Bookings!A:A, Bookings!B:B, "NONE")</f>
        <v>Kerala</v>
      </c>
      <c r="C2184" s="14">
        <v>44927</v>
      </c>
      <c r="D2184" t="str">
        <v>e2949854</v>
      </c>
      <c r="E2184">
        <v>0</v>
      </c>
      <c r="F2184">
        <v>90</v>
      </c>
    </row>
    <row r="2185" spans="1:6" x14ac:dyDescent="0.3">
      <c r="A2185">
        <v>10210</v>
      </c>
      <c r="B2185" t="str">
        <f>_xlfn.XLOOKUP(A2185, Bookings!A:A, Bookings!B:B, "NONE")</f>
        <v>Andhra Pradesh</v>
      </c>
      <c r="C2185" s="14">
        <v>44958</v>
      </c>
      <c r="D2185" t="str">
        <v>f72d44e6</v>
      </c>
      <c r="E2185">
        <v>2</v>
      </c>
      <c r="F2185">
        <v>60</v>
      </c>
    </row>
    <row r="2186" spans="1:6" x14ac:dyDescent="0.3">
      <c r="A2186">
        <v>10210</v>
      </c>
      <c r="B2186" t="str">
        <f>_xlfn.XLOOKUP(A2186, Bookings!A:A, Bookings!B:B, "NONE")</f>
        <v>Andhra Pradesh</v>
      </c>
      <c r="C2186" s="14">
        <v>45566</v>
      </c>
      <c r="D2186" t="str">
        <v>fd1ad95a</v>
      </c>
      <c r="E2186">
        <v>0</v>
      </c>
      <c r="F2186">
        <v>85</v>
      </c>
    </row>
    <row r="2187" spans="1:6" x14ac:dyDescent="0.3">
      <c r="A2187">
        <v>10210</v>
      </c>
      <c r="B2187" t="str">
        <f>_xlfn.XLOOKUP(A2187, Bookings!A:A, Bookings!B:B, "NONE")</f>
        <v>Andhra Pradesh</v>
      </c>
      <c r="C2187" s="14">
        <v>45627</v>
      </c>
      <c r="D2187" t="str">
        <v>577b4107</v>
      </c>
      <c r="E2187">
        <v>3</v>
      </c>
      <c r="F2187">
        <v>46</v>
      </c>
    </row>
    <row r="2188" spans="1:6" x14ac:dyDescent="0.3">
      <c r="A2188">
        <v>10210</v>
      </c>
      <c r="B2188" t="str">
        <f>_xlfn.XLOOKUP(A2188, Bookings!A:A, Bookings!B:B, "NONE")</f>
        <v>Andhra Pradesh</v>
      </c>
      <c r="C2188" s="14">
        <v>45200</v>
      </c>
      <c r="D2188" t="str">
        <v>e9c2f251</v>
      </c>
      <c r="E2188">
        <v>4</v>
      </c>
      <c r="F2188">
        <v>70</v>
      </c>
    </row>
    <row r="2189" spans="1:6" x14ac:dyDescent="0.3">
      <c r="A2189">
        <v>10210</v>
      </c>
      <c r="B2189" t="str">
        <f>_xlfn.XLOOKUP(A2189, Bookings!A:A, Bookings!B:B, "NONE")</f>
        <v>Andhra Pradesh</v>
      </c>
      <c r="C2189" s="14">
        <v>45352</v>
      </c>
      <c r="D2189" t="str">
        <v>c741736d</v>
      </c>
      <c r="E2189">
        <v>4</v>
      </c>
      <c r="F2189">
        <v>50</v>
      </c>
    </row>
    <row r="2190" spans="1:6" x14ac:dyDescent="0.3">
      <c r="A2190">
        <v>10210</v>
      </c>
      <c r="B2190" t="str">
        <f>_xlfn.XLOOKUP(A2190, Bookings!A:A, Bookings!B:B, "NONE")</f>
        <v>Andhra Pradesh</v>
      </c>
      <c r="C2190" s="14">
        <v>44986</v>
      </c>
      <c r="D2190" t="str">
        <v>982b8061</v>
      </c>
      <c r="E2190">
        <v>2</v>
      </c>
      <c r="F2190">
        <v>14</v>
      </c>
    </row>
    <row r="2191" spans="1:6" x14ac:dyDescent="0.3">
      <c r="A2191">
        <v>10210</v>
      </c>
      <c r="B2191" t="str">
        <f>_xlfn.XLOOKUP(A2191, Bookings!A:A, Bookings!B:B, "NONE")</f>
        <v>Andhra Pradesh</v>
      </c>
      <c r="C2191" s="14">
        <v>44986</v>
      </c>
      <c r="D2191" t="str">
        <v>b49e8b74</v>
      </c>
      <c r="E2191">
        <v>2</v>
      </c>
      <c r="F2191">
        <v>77</v>
      </c>
    </row>
    <row r="2192" spans="1:6" x14ac:dyDescent="0.3">
      <c r="A2192">
        <v>10210</v>
      </c>
      <c r="B2192" t="str">
        <f>_xlfn.XLOOKUP(A2192, Bookings!A:A, Bookings!B:B, "NONE")</f>
        <v>Andhra Pradesh</v>
      </c>
      <c r="C2192" s="14">
        <v>44986</v>
      </c>
      <c r="D2192" t="str">
        <v>566c44a8</v>
      </c>
      <c r="E2192">
        <v>1</v>
      </c>
      <c r="F2192">
        <v>60</v>
      </c>
    </row>
    <row r="2193" spans="1:6" x14ac:dyDescent="0.3">
      <c r="A2193">
        <v>10210</v>
      </c>
      <c r="B2193" t="str">
        <f>_xlfn.XLOOKUP(A2193, Bookings!A:A, Bookings!B:B, "NONE")</f>
        <v>Andhra Pradesh</v>
      </c>
      <c r="C2193" s="14">
        <v>44562</v>
      </c>
      <c r="D2193" t="str">
        <v>6d9b457c</v>
      </c>
      <c r="E2193">
        <v>0</v>
      </c>
      <c r="F2193">
        <v>78</v>
      </c>
    </row>
    <row r="2194" spans="1:6" x14ac:dyDescent="0.3">
      <c r="A2194">
        <v>10210</v>
      </c>
      <c r="B2194" t="str">
        <f>_xlfn.XLOOKUP(A2194, Bookings!A:A, Bookings!B:B, "NONE")</f>
        <v>Andhra Pradesh</v>
      </c>
      <c r="C2194" s="14">
        <v>45597</v>
      </c>
      <c r="D2194" t="str">
        <v>a4c168f1</v>
      </c>
      <c r="E2194">
        <v>1</v>
      </c>
      <c r="F2194">
        <v>73</v>
      </c>
    </row>
    <row r="2195" spans="1:6" x14ac:dyDescent="0.3">
      <c r="A2195">
        <v>10211</v>
      </c>
      <c r="B2195" t="str">
        <f>_xlfn.XLOOKUP(A2195, Bookings!A:A, Bookings!B:B, "NONE")</f>
        <v>Karnataka</v>
      </c>
      <c r="C2195" s="14">
        <v>44927</v>
      </c>
      <c r="D2195" t="str">
        <v>459528e0</v>
      </c>
      <c r="E2195">
        <v>0</v>
      </c>
      <c r="F2195">
        <v>92</v>
      </c>
    </row>
    <row r="2196" spans="1:6" x14ac:dyDescent="0.3">
      <c r="A2196">
        <v>10211</v>
      </c>
      <c r="B2196" t="str">
        <f>_xlfn.XLOOKUP(A2196, Bookings!A:A, Bookings!B:B, "NONE")</f>
        <v>Karnataka</v>
      </c>
      <c r="C2196" s="14">
        <v>45017</v>
      </c>
      <c r="D2196" t="str">
        <v>a48a202b</v>
      </c>
      <c r="E2196">
        <v>0</v>
      </c>
      <c r="F2196">
        <v>43</v>
      </c>
    </row>
    <row r="2197" spans="1:6" x14ac:dyDescent="0.3">
      <c r="A2197">
        <v>10211</v>
      </c>
      <c r="B2197" t="str">
        <f>_xlfn.XLOOKUP(A2197, Bookings!A:A, Bookings!B:B, "NONE")</f>
        <v>Karnataka</v>
      </c>
      <c r="C2197" s="14">
        <v>44866</v>
      </c>
      <c r="D2197" t="str">
        <v>2f9c6d63</v>
      </c>
      <c r="E2197">
        <v>3</v>
      </c>
      <c r="F2197">
        <v>64</v>
      </c>
    </row>
    <row r="2198" spans="1:6" x14ac:dyDescent="0.3">
      <c r="A2198">
        <v>10211</v>
      </c>
      <c r="B2198" t="str">
        <f>_xlfn.XLOOKUP(A2198, Bookings!A:A, Bookings!B:B, "NONE")</f>
        <v>Karnataka</v>
      </c>
      <c r="C2198" s="14">
        <v>44958</v>
      </c>
      <c r="D2198" t="str">
        <v>d6e6f4af</v>
      </c>
      <c r="E2198">
        <v>0</v>
      </c>
      <c r="F2198">
        <v>49</v>
      </c>
    </row>
    <row r="2199" spans="1:6" x14ac:dyDescent="0.3">
      <c r="A2199">
        <v>10211</v>
      </c>
      <c r="B2199" t="str">
        <f>_xlfn.XLOOKUP(A2199, Bookings!A:A, Bookings!B:B, "NONE")</f>
        <v>Karnataka</v>
      </c>
      <c r="C2199" s="14">
        <v>45597</v>
      </c>
      <c r="D2199" t="str">
        <v>fa1a76a3</v>
      </c>
      <c r="E2199">
        <v>0</v>
      </c>
      <c r="F2199">
        <v>25</v>
      </c>
    </row>
    <row r="2200" spans="1:6" x14ac:dyDescent="0.3">
      <c r="A2200">
        <v>10211</v>
      </c>
      <c r="B2200" t="str">
        <f>_xlfn.XLOOKUP(A2200, Bookings!A:A, Bookings!B:B, "NONE")</f>
        <v>Karnataka</v>
      </c>
      <c r="C2200" s="14">
        <v>44562</v>
      </c>
      <c r="D2200" t="str">
        <v>19351768</v>
      </c>
      <c r="E2200">
        <v>1</v>
      </c>
      <c r="F2200">
        <v>24</v>
      </c>
    </row>
    <row r="2201" spans="1:6" x14ac:dyDescent="0.3">
      <c r="A2201">
        <v>10211</v>
      </c>
      <c r="B2201" t="str">
        <f>_xlfn.XLOOKUP(A2201, Bookings!A:A, Bookings!B:B, "NONE")</f>
        <v>Karnataka</v>
      </c>
      <c r="C2201" s="14">
        <v>45413</v>
      </c>
      <c r="D2201" t="str">
        <v>f6d69d19</v>
      </c>
      <c r="E2201">
        <v>1</v>
      </c>
      <c r="F2201">
        <v>71</v>
      </c>
    </row>
    <row r="2202" spans="1:6" x14ac:dyDescent="0.3">
      <c r="A2202">
        <v>10211</v>
      </c>
      <c r="B2202" t="str">
        <f>_xlfn.XLOOKUP(A2202, Bookings!A:A, Bookings!B:B, "NONE")</f>
        <v>Karnataka</v>
      </c>
      <c r="C2202" s="14">
        <v>45078</v>
      </c>
      <c r="D2202" t="str">
        <v>40fb817f</v>
      </c>
      <c r="E2202">
        <v>0</v>
      </c>
      <c r="F2202">
        <v>32</v>
      </c>
    </row>
    <row r="2203" spans="1:6" x14ac:dyDescent="0.3">
      <c r="A2203">
        <v>10211</v>
      </c>
      <c r="B2203" t="str">
        <f>_xlfn.XLOOKUP(A2203, Bookings!A:A, Bookings!B:B, "NONE")</f>
        <v>Karnataka</v>
      </c>
      <c r="C2203" s="14">
        <v>45292</v>
      </c>
      <c r="D2203" t="str">
        <v>618d5c47</v>
      </c>
      <c r="E2203">
        <v>2</v>
      </c>
      <c r="F2203">
        <v>12</v>
      </c>
    </row>
    <row r="2204" spans="1:6" x14ac:dyDescent="0.3">
      <c r="A2204">
        <v>10211</v>
      </c>
      <c r="B2204" t="str">
        <f>_xlfn.XLOOKUP(A2204, Bookings!A:A, Bookings!B:B, "NONE")</f>
        <v>Karnataka</v>
      </c>
      <c r="C2204" s="14">
        <v>44713</v>
      </c>
      <c r="D2204" t="str">
        <v>0cbc4720</v>
      </c>
      <c r="E2204">
        <v>0</v>
      </c>
      <c r="F2204">
        <v>30</v>
      </c>
    </row>
    <row r="2205" spans="1:6" x14ac:dyDescent="0.3">
      <c r="A2205">
        <v>10211</v>
      </c>
      <c r="B2205" t="str">
        <f>_xlfn.XLOOKUP(A2205, Bookings!A:A, Bookings!B:B, "NONE")</f>
        <v>Karnataka</v>
      </c>
      <c r="C2205" s="14">
        <v>45566</v>
      </c>
      <c r="D2205" t="str">
        <v>5988d89d</v>
      </c>
      <c r="E2205">
        <v>1</v>
      </c>
      <c r="F2205">
        <v>13</v>
      </c>
    </row>
    <row r="2206" spans="1:6" x14ac:dyDescent="0.3">
      <c r="A2206">
        <v>10211</v>
      </c>
      <c r="B2206" t="str">
        <f>_xlfn.XLOOKUP(A2206, Bookings!A:A, Bookings!B:B, "NONE")</f>
        <v>Karnataka</v>
      </c>
      <c r="C2206" s="14">
        <v>45200</v>
      </c>
      <c r="D2206" t="str">
        <v>8ab4abc6</v>
      </c>
      <c r="E2206">
        <v>0</v>
      </c>
      <c r="F2206">
        <v>37</v>
      </c>
    </row>
    <row r="2207" spans="1:6" x14ac:dyDescent="0.3">
      <c r="A2207">
        <v>10211</v>
      </c>
      <c r="B2207" t="str">
        <f>_xlfn.XLOOKUP(A2207, Bookings!A:A, Bookings!B:B, "NONE")</f>
        <v>Karnataka</v>
      </c>
      <c r="C2207" s="14">
        <v>44866</v>
      </c>
      <c r="D2207" t="str">
        <v>34ac25b9</v>
      </c>
      <c r="E2207">
        <v>5</v>
      </c>
      <c r="F2207">
        <v>85</v>
      </c>
    </row>
    <row r="2208" spans="1:6" x14ac:dyDescent="0.3">
      <c r="A2208">
        <v>10211</v>
      </c>
      <c r="B2208" t="str">
        <f>_xlfn.XLOOKUP(A2208, Bookings!A:A, Bookings!B:B, "NONE")</f>
        <v>Karnataka</v>
      </c>
      <c r="C2208" s="14">
        <v>44682</v>
      </c>
      <c r="D2208" t="str">
        <v>9767fb4f</v>
      </c>
      <c r="E2208">
        <v>4</v>
      </c>
      <c r="F2208">
        <v>59</v>
      </c>
    </row>
    <row r="2209" spans="1:6" x14ac:dyDescent="0.3">
      <c r="A2209">
        <v>10212</v>
      </c>
      <c r="B2209" t="str">
        <f>_xlfn.XLOOKUP(A2209, Bookings!A:A, Bookings!B:B, "NONE")</f>
        <v>Kerala</v>
      </c>
      <c r="C2209" s="14">
        <v>44593</v>
      </c>
      <c r="D2209" t="str">
        <v>fe99e0ba</v>
      </c>
      <c r="E2209">
        <v>3</v>
      </c>
      <c r="F2209">
        <v>50</v>
      </c>
    </row>
    <row r="2210" spans="1:6" x14ac:dyDescent="0.3">
      <c r="A2210">
        <v>10212</v>
      </c>
      <c r="B2210" t="str">
        <f>_xlfn.XLOOKUP(A2210, Bookings!A:A, Bookings!B:B, "NONE")</f>
        <v>Kerala</v>
      </c>
      <c r="C2210" s="14">
        <v>45444</v>
      </c>
      <c r="D2210" t="str">
        <v>e9c2f251</v>
      </c>
      <c r="E2210">
        <v>0</v>
      </c>
      <c r="F2210">
        <v>85</v>
      </c>
    </row>
    <row r="2211" spans="1:6" x14ac:dyDescent="0.3">
      <c r="A2211">
        <v>10212</v>
      </c>
      <c r="B2211" t="str">
        <f>_xlfn.XLOOKUP(A2211, Bookings!A:A, Bookings!B:B, "NONE")</f>
        <v>Kerala</v>
      </c>
      <c r="C2211" s="14">
        <v>44805</v>
      </c>
      <c r="D2211" t="str">
        <v>a4c168f1</v>
      </c>
      <c r="E2211">
        <v>4</v>
      </c>
      <c r="F2211">
        <v>53</v>
      </c>
    </row>
    <row r="2212" spans="1:6" x14ac:dyDescent="0.3">
      <c r="A2212">
        <v>10212</v>
      </c>
      <c r="B2212" t="str">
        <f>_xlfn.XLOOKUP(A2212, Bookings!A:A, Bookings!B:B, "NONE")</f>
        <v>Kerala</v>
      </c>
      <c r="C2212" s="14">
        <v>44774</v>
      </c>
      <c r="D2212" t="str">
        <v>e24dee1d</v>
      </c>
      <c r="E2212">
        <v>1</v>
      </c>
      <c r="F2212">
        <v>78</v>
      </c>
    </row>
    <row r="2213" spans="1:6" x14ac:dyDescent="0.3">
      <c r="A2213">
        <v>10212</v>
      </c>
      <c r="B2213" t="str">
        <f>_xlfn.XLOOKUP(A2213, Bookings!A:A, Bookings!B:B, "NONE")</f>
        <v>Kerala</v>
      </c>
      <c r="C2213" s="14">
        <v>45383</v>
      </c>
      <c r="D2213" t="str">
        <v>7495495f</v>
      </c>
      <c r="E2213">
        <v>0</v>
      </c>
      <c r="F2213">
        <v>48</v>
      </c>
    </row>
    <row r="2214" spans="1:6" x14ac:dyDescent="0.3">
      <c r="A2214">
        <v>10212</v>
      </c>
      <c r="B2214" t="str">
        <f>_xlfn.XLOOKUP(A2214, Bookings!A:A, Bookings!B:B, "NONE")</f>
        <v>Kerala</v>
      </c>
      <c r="C2214" s="14">
        <v>44805</v>
      </c>
      <c r="D2214" t="str">
        <v>2aac9072</v>
      </c>
      <c r="E2214">
        <v>1</v>
      </c>
      <c r="F2214">
        <v>53</v>
      </c>
    </row>
    <row r="2215" spans="1:6" x14ac:dyDescent="0.3">
      <c r="A2215">
        <v>10212</v>
      </c>
      <c r="B2215" t="str">
        <f>_xlfn.XLOOKUP(A2215, Bookings!A:A, Bookings!B:B, "NONE")</f>
        <v>Kerala</v>
      </c>
      <c r="C2215" s="14">
        <v>45352</v>
      </c>
      <c r="D2215" t="str">
        <v>2888a95e</v>
      </c>
      <c r="E2215">
        <v>2</v>
      </c>
      <c r="F2215">
        <v>73</v>
      </c>
    </row>
    <row r="2216" spans="1:6" x14ac:dyDescent="0.3">
      <c r="A2216">
        <v>10212</v>
      </c>
      <c r="B2216" t="str">
        <f>_xlfn.XLOOKUP(A2216, Bookings!A:A, Bookings!B:B, "NONE")</f>
        <v>Kerala</v>
      </c>
      <c r="C2216" s="14">
        <v>45139</v>
      </c>
      <c r="D2216" t="str">
        <v>c741736d</v>
      </c>
      <c r="E2216">
        <v>0</v>
      </c>
      <c r="F2216">
        <v>46</v>
      </c>
    </row>
    <row r="2217" spans="1:6" x14ac:dyDescent="0.3">
      <c r="A2217">
        <v>10212</v>
      </c>
      <c r="B2217" t="str">
        <f>_xlfn.XLOOKUP(A2217, Bookings!A:A, Bookings!B:B, "NONE")</f>
        <v>Kerala</v>
      </c>
      <c r="C2217" s="14">
        <v>45170</v>
      </c>
      <c r="D2217" t="str">
        <v>07976026</v>
      </c>
      <c r="E2217">
        <v>0</v>
      </c>
      <c r="F2217">
        <v>56</v>
      </c>
    </row>
    <row r="2218" spans="1:6" x14ac:dyDescent="0.3">
      <c r="A2218">
        <v>10212</v>
      </c>
      <c r="B2218" t="str">
        <f>_xlfn.XLOOKUP(A2218, Bookings!A:A, Bookings!B:B, "NONE")</f>
        <v>Kerala</v>
      </c>
      <c r="C2218" s="14">
        <v>44774</v>
      </c>
      <c r="D2218" t="str">
        <v>f83fb848</v>
      </c>
      <c r="E2218">
        <v>2</v>
      </c>
      <c r="F2218">
        <v>25</v>
      </c>
    </row>
    <row r="2219" spans="1:6" x14ac:dyDescent="0.3">
      <c r="A2219">
        <v>10213</v>
      </c>
      <c r="B2219" t="str">
        <f>_xlfn.XLOOKUP(A2219, Bookings!A:A, Bookings!B:B, "NONE")</f>
        <v>Andhra Pradesh</v>
      </c>
      <c r="C2219" s="14">
        <v>45139</v>
      </c>
      <c r="D2219" t="str">
        <v>07976026</v>
      </c>
      <c r="E2219">
        <v>0</v>
      </c>
      <c r="F2219">
        <v>80</v>
      </c>
    </row>
    <row r="2220" spans="1:6" x14ac:dyDescent="0.3">
      <c r="A2220">
        <v>10213</v>
      </c>
      <c r="B2220" t="str">
        <f>_xlfn.XLOOKUP(A2220, Bookings!A:A, Bookings!B:B, "NONE")</f>
        <v>Andhra Pradesh</v>
      </c>
      <c r="C2220" s="14">
        <v>45139</v>
      </c>
      <c r="D2220" t="str">
        <v>459528e0</v>
      </c>
      <c r="E2220">
        <v>0</v>
      </c>
      <c r="F2220">
        <v>63</v>
      </c>
    </row>
    <row r="2221" spans="1:6" x14ac:dyDescent="0.3">
      <c r="A2221">
        <v>10213</v>
      </c>
      <c r="B2221" t="str">
        <f>_xlfn.XLOOKUP(A2221, Bookings!A:A, Bookings!B:B, "NONE")</f>
        <v>Andhra Pradesh</v>
      </c>
      <c r="C2221" s="14">
        <v>44713</v>
      </c>
      <c r="D2221" t="str">
        <v>3abe3a47</v>
      </c>
      <c r="E2221">
        <v>0</v>
      </c>
      <c r="F2221">
        <v>18</v>
      </c>
    </row>
    <row r="2222" spans="1:6" x14ac:dyDescent="0.3">
      <c r="A2222">
        <v>10213</v>
      </c>
      <c r="B2222" t="str">
        <f>_xlfn.XLOOKUP(A2222, Bookings!A:A, Bookings!B:B, "NONE")</f>
        <v>Andhra Pradesh</v>
      </c>
      <c r="C2222" s="14">
        <v>44743</v>
      </c>
      <c r="D2222" t="str">
        <v>7fb18db3</v>
      </c>
      <c r="E2222">
        <v>1</v>
      </c>
      <c r="F2222">
        <v>70</v>
      </c>
    </row>
    <row r="2223" spans="1:6" x14ac:dyDescent="0.3">
      <c r="A2223">
        <v>10213</v>
      </c>
      <c r="B2223" t="str">
        <f>_xlfn.XLOOKUP(A2223, Bookings!A:A, Bookings!B:B, "NONE")</f>
        <v>Andhra Pradesh</v>
      </c>
      <c r="C2223" s="14">
        <v>45261</v>
      </c>
      <c r="D2223" t="str">
        <v>ef45c45f</v>
      </c>
      <c r="E2223">
        <v>0</v>
      </c>
      <c r="F2223">
        <v>30</v>
      </c>
    </row>
    <row r="2224" spans="1:6" x14ac:dyDescent="0.3">
      <c r="A2224">
        <v>10213</v>
      </c>
      <c r="B2224" t="str">
        <f>_xlfn.XLOOKUP(A2224, Bookings!A:A, Bookings!B:B, "NONE")</f>
        <v>Andhra Pradesh</v>
      </c>
      <c r="C2224" s="14">
        <v>45627</v>
      </c>
      <c r="D2224" t="str">
        <v>fc3255a1</v>
      </c>
      <c r="E2224">
        <v>1</v>
      </c>
      <c r="F2224">
        <v>33</v>
      </c>
    </row>
    <row r="2225" spans="1:6" x14ac:dyDescent="0.3">
      <c r="A2225">
        <v>10213</v>
      </c>
      <c r="B2225" t="str">
        <f>_xlfn.XLOOKUP(A2225, Bookings!A:A, Bookings!B:B, "NONE")</f>
        <v>Andhra Pradesh</v>
      </c>
      <c r="C2225" s="14">
        <v>44743</v>
      </c>
      <c r="D2225" t="str">
        <v>40e9137d</v>
      </c>
      <c r="E2225">
        <v>1</v>
      </c>
      <c r="F2225">
        <v>31</v>
      </c>
    </row>
    <row r="2226" spans="1:6" x14ac:dyDescent="0.3">
      <c r="A2226">
        <v>10214</v>
      </c>
      <c r="B2226" t="str">
        <f>_xlfn.XLOOKUP(A2226, Bookings!A:A, Bookings!B:B, "NONE")</f>
        <v>Kerala</v>
      </c>
      <c r="C2226" s="14">
        <v>44958</v>
      </c>
      <c r="D2226" t="str">
        <v>10101146</v>
      </c>
      <c r="E2226">
        <v>2</v>
      </c>
      <c r="F2226">
        <v>54</v>
      </c>
    </row>
    <row r="2227" spans="1:6" x14ac:dyDescent="0.3">
      <c r="A2227">
        <v>10214</v>
      </c>
      <c r="B2227" t="str">
        <f>_xlfn.XLOOKUP(A2227, Bookings!A:A, Bookings!B:B, "NONE")</f>
        <v>Kerala</v>
      </c>
      <c r="C2227" s="14">
        <v>44805</v>
      </c>
      <c r="D2227" t="str">
        <v>40fb817f</v>
      </c>
      <c r="E2227">
        <v>3</v>
      </c>
      <c r="F2227">
        <v>44</v>
      </c>
    </row>
    <row r="2228" spans="1:6" x14ac:dyDescent="0.3">
      <c r="A2228">
        <v>10214</v>
      </c>
      <c r="B2228" t="str">
        <f>_xlfn.XLOOKUP(A2228, Bookings!A:A, Bookings!B:B, "NONE")</f>
        <v>Kerala</v>
      </c>
      <c r="C2228" s="14">
        <v>45017</v>
      </c>
      <c r="D2228" t="str">
        <v>c324f9b4</v>
      </c>
      <c r="E2228">
        <v>2</v>
      </c>
      <c r="F2228">
        <v>87</v>
      </c>
    </row>
    <row r="2229" spans="1:6" x14ac:dyDescent="0.3">
      <c r="A2229">
        <v>10214</v>
      </c>
      <c r="B2229" t="str">
        <f>_xlfn.XLOOKUP(A2229, Bookings!A:A, Bookings!B:B, "NONE")</f>
        <v>Kerala</v>
      </c>
      <c r="C2229" s="14">
        <v>45505</v>
      </c>
      <c r="D2229" t="str">
        <v>c741736d</v>
      </c>
      <c r="E2229">
        <v>1</v>
      </c>
      <c r="F2229">
        <v>42</v>
      </c>
    </row>
    <row r="2230" spans="1:6" x14ac:dyDescent="0.3">
      <c r="A2230">
        <v>10214</v>
      </c>
      <c r="B2230" t="str">
        <f>_xlfn.XLOOKUP(A2230, Bookings!A:A, Bookings!B:B, "NONE")</f>
        <v>Kerala</v>
      </c>
      <c r="C2230" s="14">
        <v>44805</v>
      </c>
      <c r="D2230" t="str">
        <v>b72e97f6</v>
      </c>
      <c r="E2230">
        <v>0</v>
      </c>
      <c r="F2230">
        <v>26</v>
      </c>
    </row>
    <row r="2231" spans="1:6" x14ac:dyDescent="0.3">
      <c r="A2231">
        <v>10214</v>
      </c>
      <c r="B2231" t="str">
        <f>_xlfn.XLOOKUP(A2231, Bookings!A:A, Bookings!B:B, "NONE")</f>
        <v>Kerala</v>
      </c>
      <c r="C2231" s="14">
        <v>44621</v>
      </c>
      <c r="D2231" t="str">
        <v>74c9ff93</v>
      </c>
      <c r="E2231">
        <v>2</v>
      </c>
      <c r="F2231">
        <v>19</v>
      </c>
    </row>
    <row r="2232" spans="1:6" x14ac:dyDescent="0.3">
      <c r="A2232">
        <v>10214</v>
      </c>
      <c r="B2232" t="str">
        <f>_xlfn.XLOOKUP(A2232, Bookings!A:A, Bookings!B:B, "NONE")</f>
        <v>Kerala</v>
      </c>
      <c r="C2232" s="14">
        <v>45323</v>
      </c>
      <c r="D2232" t="str">
        <v>7fc77e90</v>
      </c>
      <c r="E2232">
        <v>1</v>
      </c>
      <c r="F2232">
        <v>83</v>
      </c>
    </row>
    <row r="2233" spans="1:6" x14ac:dyDescent="0.3">
      <c r="A2233">
        <v>10214</v>
      </c>
      <c r="B2233" t="str">
        <f>_xlfn.XLOOKUP(A2233, Bookings!A:A, Bookings!B:B, "NONE")</f>
        <v>Kerala</v>
      </c>
      <c r="C2233" s="14">
        <v>44562</v>
      </c>
      <c r="D2233" t="str">
        <v>07976026</v>
      </c>
      <c r="E2233">
        <v>0</v>
      </c>
      <c r="F2233">
        <v>23</v>
      </c>
    </row>
    <row r="2234" spans="1:6" x14ac:dyDescent="0.3">
      <c r="A2234">
        <v>10214</v>
      </c>
      <c r="B2234" t="str">
        <f>_xlfn.XLOOKUP(A2234, Bookings!A:A, Bookings!B:B, "NONE")</f>
        <v>Kerala</v>
      </c>
      <c r="C2234" s="14">
        <v>45200</v>
      </c>
      <c r="D2234" t="str">
        <v>8ce0be18</v>
      </c>
      <c r="E2234">
        <v>1</v>
      </c>
      <c r="F2234">
        <v>92</v>
      </c>
    </row>
    <row r="2235" spans="1:6" x14ac:dyDescent="0.3">
      <c r="A2235">
        <v>10214</v>
      </c>
      <c r="B2235" t="str">
        <f>_xlfn.XLOOKUP(A2235, Bookings!A:A, Bookings!B:B, "NONE")</f>
        <v>Kerala</v>
      </c>
      <c r="C2235" s="14">
        <v>44774</v>
      </c>
      <c r="D2235" t="str">
        <v>19351768</v>
      </c>
      <c r="E2235">
        <v>3</v>
      </c>
      <c r="F2235">
        <v>94</v>
      </c>
    </row>
    <row r="2236" spans="1:6" x14ac:dyDescent="0.3">
      <c r="A2236">
        <v>10214</v>
      </c>
      <c r="B2236" t="str">
        <f>_xlfn.XLOOKUP(A2236, Bookings!A:A, Bookings!B:B, "NONE")</f>
        <v>Kerala</v>
      </c>
      <c r="C2236" s="14">
        <v>45566</v>
      </c>
      <c r="D2236" t="str">
        <v>2888a95e</v>
      </c>
      <c r="E2236">
        <v>1</v>
      </c>
      <c r="F2236">
        <v>36</v>
      </c>
    </row>
    <row r="2237" spans="1:6" x14ac:dyDescent="0.3">
      <c r="A2237">
        <v>10214</v>
      </c>
      <c r="B2237" t="str">
        <f>_xlfn.XLOOKUP(A2237, Bookings!A:A, Bookings!B:B, "NONE")</f>
        <v>Kerala</v>
      </c>
      <c r="C2237" s="14">
        <v>45292</v>
      </c>
      <c r="D2237" t="str">
        <v>921da29a</v>
      </c>
      <c r="E2237">
        <v>2</v>
      </c>
      <c r="F2237">
        <v>41</v>
      </c>
    </row>
    <row r="2238" spans="1:6" x14ac:dyDescent="0.3">
      <c r="A2238">
        <v>10214</v>
      </c>
      <c r="B2238" t="str">
        <f>_xlfn.XLOOKUP(A2238, Bookings!A:A, Bookings!B:B, "NONE")</f>
        <v>Kerala</v>
      </c>
      <c r="C2238" s="14">
        <v>45505</v>
      </c>
      <c r="D2238" t="str">
        <v>d6e6f4af</v>
      </c>
      <c r="E2238">
        <v>3</v>
      </c>
      <c r="F2238">
        <v>42</v>
      </c>
    </row>
    <row r="2239" spans="1:6" x14ac:dyDescent="0.3">
      <c r="A2239">
        <v>10214</v>
      </c>
      <c r="B2239" t="str">
        <f>_xlfn.XLOOKUP(A2239, Bookings!A:A, Bookings!B:B, "NONE")</f>
        <v>Kerala</v>
      </c>
      <c r="C2239" s="14">
        <v>44562</v>
      </c>
      <c r="D2239" t="str">
        <v>044707f1</v>
      </c>
      <c r="E2239">
        <v>1</v>
      </c>
      <c r="F2239">
        <v>17</v>
      </c>
    </row>
    <row r="2240" spans="1:6" x14ac:dyDescent="0.3">
      <c r="A2240">
        <v>10214</v>
      </c>
      <c r="B2240" t="str">
        <f>_xlfn.XLOOKUP(A2240, Bookings!A:A, Bookings!B:B, "NONE")</f>
        <v>Kerala</v>
      </c>
      <c r="C2240" s="14">
        <v>45444</v>
      </c>
      <c r="D2240" t="str">
        <v>d71466ea</v>
      </c>
      <c r="E2240">
        <v>1</v>
      </c>
      <c r="F2240">
        <v>24</v>
      </c>
    </row>
    <row r="2241" spans="1:6" x14ac:dyDescent="0.3">
      <c r="A2241">
        <v>10215</v>
      </c>
      <c r="B2241" t="str">
        <f>_xlfn.XLOOKUP(A2241, Bookings!A:A, Bookings!B:B, "NONE")</f>
        <v>Kerala</v>
      </c>
      <c r="C2241" s="14">
        <v>45566</v>
      </c>
      <c r="D2241" t="str">
        <v>ae026103</v>
      </c>
      <c r="E2241">
        <v>3</v>
      </c>
      <c r="F2241">
        <v>48</v>
      </c>
    </row>
    <row r="2242" spans="1:6" x14ac:dyDescent="0.3">
      <c r="A2242">
        <v>10215</v>
      </c>
      <c r="B2242" t="str">
        <f>_xlfn.XLOOKUP(A2242, Bookings!A:A, Bookings!B:B, "NONE")</f>
        <v>Kerala</v>
      </c>
      <c r="C2242" s="14">
        <v>44986</v>
      </c>
      <c r="D2242" t="str">
        <v>fa1a76a3</v>
      </c>
      <c r="E2242">
        <v>2</v>
      </c>
      <c r="F2242">
        <v>71</v>
      </c>
    </row>
    <row r="2243" spans="1:6" x14ac:dyDescent="0.3">
      <c r="A2243">
        <v>10215</v>
      </c>
      <c r="B2243" t="str">
        <f>_xlfn.XLOOKUP(A2243, Bookings!A:A, Bookings!B:B, "NONE")</f>
        <v>Kerala</v>
      </c>
      <c r="C2243" s="14">
        <v>45292</v>
      </c>
      <c r="D2243" t="str">
        <v>40e9137d</v>
      </c>
      <c r="E2243">
        <v>1</v>
      </c>
      <c r="F2243">
        <v>66</v>
      </c>
    </row>
    <row r="2244" spans="1:6" x14ac:dyDescent="0.3">
      <c r="A2244">
        <v>10215</v>
      </c>
      <c r="B2244" t="str">
        <f>_xlfn.XLOOKUP(A2244, Bookings!A:A, Bookings!B:B, "NONE")</f>
        <v>Kerala</v>
      </c>
      <c r="C2244" s="14">
        <v>44805</v>
      </c>
      <c r="D2244" t="str">
        <v>34ac25b9</v>
      </c>
      <c r="E2244">
        <v>2</v>
      </c>
      <c r="F2244">
        <v>59</v>
      </c>
    </row>
    <row r="2245" spans="1:6" x14ac:dyDescent="0.3">
      <c r="A2245">
        <v>10215</v>
      </c>
      <c r="B2245" t="str">
        <f>_xlfn.XLOOKUP(A2245, Bookings!A:A, Bookings!B:B, "NONE")</f>
        <v>Kerala</v>
      </c>
      <c r="C2245" s="14">
        <v>44986</v>
      </c>
      <c r="D2245" t="str">
        <v>5b93d799</v>
      </c>
      <c r="E2245">
        <v>5</v>
      </c>
      <c r="F2245">
        <v>24</v>
      </c>
    </row>
    <row r="2246" spans="1:6" x14ac:dyDescent="0.3">
      <c r="A2246">
        <v>10215</v>
      </c>
      <c r="B2246" t="str">
        <f>_xlfn.XLOOKUP(A2246, Bookings!A:A, Bookings!B:B, "NONE")</f>
        <v>Kerala</v>
      </c>
      <c r="C2246" s="14">
        <v>45078</v>
      </c>
      <c r="D2246" t="str">
        <v>566c44a8</v>
      </c>
      <c r="E2246">
        <v>2</v>
      </c>
      <c r="F2246">
        <v>22</v>
      </c>
    </row>
    <row r="2247" spans="1:6" x14ac:dyDescent="0.3">
      <c r="A2247">
        <v>10215</v>
      </c>
      <c r="B2247" t="str">
        <f>_xlfn.XLOOKUP(A2247, Bookings!A:A, Bookings!B:B, "NONE")</f>
        <v>Kerala</v>
      </c>
      <c r="C2247" s="14">
        <v>45078</v>
      </c>
      <c r="D2247" t="str">
        <v>f1c74cb8</v>
      </c>
      <c r="E2247">
        <v>3</v>
      </c>
      <c r="F2247">
        <v>18</v>
      </c>
    </row>
    <row r="2248" spans="1:6" x14ac:dyDescent="0.3">
      <c r="A2248">
        <v>10215</v>
      </c>
      <c r="B2248" t="str">
        <f>_xlfn.XLOOKUP(A2248, Bookings!A:A, Bookings!B:B, "NONE")</f>
        <v>Kerala</v>
      </c>
      <c r="C2248" s="14">
        <v>44743</v>
      </c>
      <c r="D2248" t="str">
        <v>e2949854</v>
      </c>
      <c r="E2248">
        <v>2</v>
      </c>
      <c r="F2248">
        <v>95</v>
      </c>
    </row>
    <row r="2249" spans="1:6" x14ac:dyDescent="0.3">
      <c r="A2249">
        <v>10215</v>
      </c>
      <c r="B2249" t="str">
        <f>_xlfn.XLOOKUP(A2249, Bookings!A:A, Bookings!B:B, "NONE")</f>
        <v>Kerala</v>
      </c>
      <c r="C2249" s="14">
        <v>45627</v>
      </c>
      <c r="D2249" t="str">
        <v>7e543bc4</v>
      </c>
      <c r="E2249">
        <v>2</v>
      </c>
      <c r="F2249">
        <v>77</v>
      </c>
    </row>
    <row r="2250" spans="1:6" x14ac:dyDescent="0.3">
      <c r="A2250">
        <v>10216</v>
      </c>
      <c r="B2250" t="str">
        <f>_xlfn.XLOOKUP(A2250, Bookings!A:A, Bookings!B:B, "NONE")</f>
        <v>Karnataka</v>
      </c>
      <c r="C2250" s="14">
        <v>45627</v>
      </c>
      <c r="D2250" t="str">
        <v>fe8686d0</v>
      </c>
      <c r="E2250">
        <v>2</v>
      </c>
      <c r="F2250">
        <v>71</v>
      </c>
    </row>
    <row r="2251" spans="1:6" x14ac:dyDescent="0.3">
      <c r="A2251">
        <v>10216</v>
      </c>
      <c r="B2251" t="str">
        <f>_xlfn.XLOOKUP(A2251, Bookings!A:A, Bookings!B:B, "NONE")</f>
        <v>Karnataka</v>
      </c>
      <c r="C2251" s="14">
        <v>44927</v>
      </c>
      <c r="D2251" t="str">
        <v>1187d074</v>
      </c>
      <c r="E2251">
        <v>1</v>
      </c>
      <c r="F2251">
        <v>42</v>
      </c>
    </row>
    <row r="2252" spans="1:6" x14ac:dyDescent="0.3">
      <c r="A2252">
        <v>10216</v>
      </c>
      <c r="B2252" t="str">
        <f>_xlfn.XLOOKUP(A2252, Bookings!A:A, Bookings!B:B, "NONE")</f>
        <v>Karnataka</v>
      </c>
      <c r="C2252" s="14">
        <v>45078</v>
      </c>
      <c r="D2252" t="str">
        <v>6148f50b</v>
      </c>
      <c r="E2252">
        <v>4</v>
      </c>
      <c r="F2252">
        <v>82</v>
      </c>
    </row>
    <row r="2253" spans="1:6" x14ac:dyDescent="0.3">
      <c r="A2253">
        <v>10216</v>
      </c>
      <c r="B2253" t="str">
        <f>_xlfn.XLOOKUP(A2253, Bookings!A:A, Bookings!B:B, "NONE")</f>
        <v>Karnataka</v>
      </c>
      <c r="C2253" s="14">
        <v>45231</v>
      </c>
      <c r="D2253" t="str">
        <v>566c44a8</v>
      </c>
      <c r="E2253">
        <v>3</v>
      </c>
      <c r="F2253">
        <v>41</v>
      </c>
    </row>
    <row r="2254" spans="1:6" x14ac:dyDescent="0.3">
      <c r="A2254">
        <v>10216</v>
      </c>
      <c r="B2254" t="str">
        <f>_xlfn.XLOOKUP(A2254, Bookings!A:A, Bookings!B:B, "NONE")</f>
        <v>Karnataka</v>
      </c>
      <c r="C2254" s="14">
        <v>45170</v>
      </c>
      <c r="D2254" t="str">
        <v>b9f74c1c</v>
      </c>
      <c r="E2254">
        <v>2</v>
      </c>
      <c r="F2254">
        <v>40</v>
      </c>
    </row>
    <row r="2255" spans="1:6" x14ac:dyDescent="0.3">
      <c r="A2255">
        <v>10217</v>
      </c>
      <c r="B2255" t="str">
        <f>_xlfn.XLOOKUP(A2255, Bookings!A:A, Bookings!B:B, "NONE")</f>
        <v>Andhra Pradesh</v>
      </c>
      <c r="C2255" s="14">
        <v>44958</v>
      </c>
      <c r="D2255" t="str">
        <v>8ab4abc6</v>
      </c>
      <c r="E2255">
        <v>4</v>
      </c>
      <c r="F2255">
        <v>23</v>
      </c>
    </row>
    <row r="2256" spans="1:6" x14ac:dyDescent="0.3">
      <c r="A2256">
        <v>10217</v>
      </c>
      <c r="B2256" t="str">
        <f>_xlfn.XLOOKUP(A2256, Bookings!A:A, Bookings!B:B, "NONE")</f>
        <v>Andhra Pradesh</v>
      </c>
      <c r="C2256" s="14">
        <v>45627</v>
      </c>
      <c r="D2256" t="str">
        <v>921da29a</v>
      </c>
      <c r="E2256">
        <v>0</v>
      </c>
      <c r="F2256">
        <v>37</v>
      </c>
    </row>
    <row r="2257" spans="1:6" x14ac:dyDescent="0.3">
      <c r="A2257">
        <v>10217</v>
      </c>
      <c r="B2257" t="str">
        <f>_xlfn.XLOOKUP(A2257, Bookings!A:A, Bookings!B:B, "NONE")</f>
        <v>Andhra Pradesh</v>
      </c>
      <c r="C2257" s="14">
        <v>45261</v>
      </c>
      <c r="D2257" t="str">
        <v>ef45c45f</v>
      </c>
      <c r="E2257">
        <v>1</v>
      </c>
      <c r="F2257">
        <v>85</v>
      </c>
    </row>
    <row r="2258" spans="1:6" x14ac:dyDescent="0.3">
      <c r="A2258">
        <v>10217</v>
      </c>
      <c r="B2258" t="str">
        <f>_xlfn.XLOOKUP(A2258, Bookings!A:A, Bookings!B:B, "NONE")</f>
        <v>Andhra Pradesh</v>
      </c>
      <c r="C2258" s="14">
        <v>45352</v>
      </c>
      <c r="D2258" t="str">
        <v>d71466ea</v>
      </c>
      <c r="E2258">
        <v>3</v>
      </c>
      <c r="F2258">
        <v>21</v>
      </c>
    </row>
    <row r="2259" spans="1:6" x14ac:dyDescent="0.3">
      <c r="A2259">
        <v>10217</v>
      </c>
      <c r="B2259" t="str">
        <f>_xlfn.XLOOKUP(A2259, Bookings!A:A, Bookings!B:B, "NONE")</f>
        <v>Andhra Pradesh</v>
      </c>
      <c r="C2259" s="14">
        <v>45200</v>
      </c>
      <c r="D2259" t="str">
        <v>0cbc4720</v>
      </c>
      <c r="E2259">
        <v>0</v>
      </c>
      <c r="F2259">
        <v>42</v>
      </c>
    </row>
    <row r="2260" spans="1:6" x14ac:dyDescent="0.3">
      <c r="A2260">
        <v>10217</v>
      </c>
      <c r="B2260" t="str">
        <f>_xlfn.XLOOKUP(A2260, Bookings!A:A, Bookings!B:B, "NONE")</f>
        <v>Andhra Pradesh</v>
      </c>
      <c r="C2260" s="14">
        <v>45597</v>
      </c>
      <c r="D2260" t="str">
        <v>1187d074</v>
      </c>
      <c r="E2260">
        <v>1</v>
      </c>
      <c r="F2260">
        <v>79</v>
      </c>
    </row>
    <row r="2261" spans="1:6" x14ac:dyDescent="0.3">
      <c r="A2261">
        <v>10217</v>
      </c>
      <c r="B2261" t="str">
        <f>_xlfn.XLOOKUP(A2261, Bookings!A:A, Bookings!B:B, "NONE")</f>
        <v>Andhra Pradesh</v>
      </c>
      <c r="C2261" s="14">
        <v>44866</v>
      </c>
      <c r="D2261" t="str">
        <v>b9f74c1c</v>
      </c>
      <c r="E2261">
        <v>1</v>
      </c>
      <c r="F2261">
        <v>52</v>
      </c>
    </row>
    <row r="2262" spans="1:6" x14ac:dyDescent="0.3">
      <c r="A2262">
        <v>10217</v>
      </c>
      <c r="B2262" t="str">
        <f>_xlfn.XLOOKUP(A2262, Bookings!A:A, Bookings!B:B, "NONE")</f>
        <v>Andhra Pradesh</v>
      </c>
      <c r="C2262" s="14">
        <v>44743</v>
      </c>
      <c r="D2262" t="str">
        <v>35e41ff6</v>
      </c>
      <c r="E2262">
        <v>4</v>
      </c>
      <c r="F2262">
        <v>83</v>
      </c>
    </row>
    <row r="2263" spans="1:6" x14ac:dyDescent="0.3">
      <c r="A2263">
        <v>10217</v>
      </c>
      <c r="B2263" t="str">
        <f>_xlfn.XLOOKUP(A2263, Bookings!A:A, Bookings!B:B, "NONE")</f>
        <v>Andhra Pradesh</v>
      </c>
      <c r="C2263" s="14">
        <v>45078</v>
      </c>
      <c r="D2263" t="str">
        <v>982b8061</v>
      </c>
      <c r="E2263">
        <v>2</v>
      </c>
      <c r="F2263">
        <v>67</v>
      </c>
    </row>
    <row r="2264" spans="1:6" x14ac:dyDescent="0.3">
      <c r="A2264">
        <v>10217</v>
      </c>
      <c r="B2264" t="str">
        <f>_xlfn.XLOOKUP(A2264, Bookings!A:A, Bookings!B:B, "NONE")</f>
        <v>Andhra Pradesh</v>
      </c>
      <c r="C2264" s="14">
        <v>45627</v>
      </c>
      <c r="D2264" t="str">
        <v>872a4423</v>
      </c>
      <c r="E2264">
        <v>0</v>
      </c>
      <c r="F2264">
        <v>95</v>
      </c>
    </row>
    <row r="2265" spans="1:6" x14ac:dyDescent="0.3">
      <c r="A2265">
        <v>10217</v>
      </c>
      <c r="B2265" t="str">
        <f>_xlfn.XLOOKUP(A2265, Bookings!A:A, Bookings!B:B, "NONE")</f>
        <v>Andhra Pradesh</v>
      </c>
      <c r="C2265" s="14">
        <v>45078</v>
      </c>
      <c r="D2265" t="str">
        <v>1b7fe76a</v>
      </c>
      <c r="E2265">
        <v>0</v>
      </c>
      <c r="F2265">
        <v>15</v>
      </c>
    </row>
    <row r="2266" spans="1:6" x14ac:dyDescent="0.3">
      <c r="A2266">
        <v>10217</v>
      </c>
      <c r="B2266" t="str">
        <f>_xlfn.XLOOKUP(A2266, Bookings!A:A, Bookings!B:B, "NONE")</f>
        <v>Andhra Pradesh</v>
      </c>
      <c r="C2266" s="14">
        <v>44896</v>
      </c>
      <c r="D2266" t="str">
        <v>c324f9b4</v>
      </c>
      <c r="E2266">
        <v>0</v>
      </c>
      <c r="F2266">
        <v>47</v>
      </c>
    </row>
    <row r="2267" spans="1:6" x14ac:dyDescent="0.3">
      <c r="A2267">
        <v>10217</v>
      </c>
      <c r="B2267" t="str">
        <f>_xlfn.XLOOKUP(A2267, Bookings!A:A, Bookings!B:B, "NONE")</f>
        <v>Andhra Pradesh</v>
      </c>
      <c r="C2267" s="14">
        <v>45444</v>
      </c>
      <c r="D2267" t="str">
        <v>e24dee1d</v>
      </c>
      <c r="E2267">
        <v>1</v>
      </c>
      <c r="F2267">
        <v>14</v>
      </c>
    </row>
    <row r="2268" spans="1:6" x14ac:dyDescent="0.3">
      <c r="A2268">
        <v>10218</v>
      </c>
      <c r="B2268" t="str">
        <f>_xlfn.XLOOKUP(A2268, Bookings!A:A, Bookings!B:B, "NONE")</f>
        <v>Andhra Pradesh</v>
      </c>
      <c r="C2268" s="14">
        <v>45139</v>
      </c>
      <c r="D2268" t="str">
        <v>5988d89d</v>
      </c>
      <c r="E2268">
        <v>2</v>
      </c>
      <c r="F2268">
        <v>30</v>
      </c>
    </row>
    <row r="2269" spans="1:6" x14ac:dyDescent="0.3">
      <c r="A2269">
        <v>10218</v>
      </c>
      <c r="B2269" t="str">
        <f>_xlfn.XLOOKUP(A2269, Bookings!A:A, Bookings!B:B, "NONE")</f>
        <v>Andhra Pradesh</v>
      </c>
      <c r="C2269" s="14">
        <v>45474</v>
      </c>
      <c r="D2269" t="str">
        <v>6fc6d737</v>
      </c>
      <c r="E2269">
        <v>0</v>
      </c>
      <c r="F2269">
        <v>14</v>
      </c>
    </row>
    <row r="2270" spans="1:6" x14ac:dyDescent="0.3">
      <c r="A2270">
        <v>10218</v>
      </c>
      <c r="B2270" t="str">
        <f>_xlfn.XLOOKUP(A2270, Bookings!A:A, Bookings!B:B, "NONE")</f>
        <v>Andhra Pradesh</v>
      </c>
      <c r="C2270" s="14">
        <v>45597</v>
      </c>
      <c r="D2270" t="str">
        <v>9787b7de</v>
      </c>
      <c r="E2270">
        <v>0</v>
      </c>
      <c r="F2270">
        <v>30</v>
      </c>
    </row>
    <row r="2271" spans="1:6" x14ac:dyDescent="0.3">
      <c r="A2271">
        <v>10218</v>
      </c>
      <c r="B2271" t="str">
        <f>_xlfn.XLOOKUP(A2271, Bookings!A:A, Bookings!B:B, "NONE")</f>
        <v>Andhra Pradesh</v>
      </c>
      <c r="C2271" s="14">
        <v>44958</v>
      </c>
      <c r="D2271" t="str">
        <v>4cfd0dd8</v>
      </c>
      <c r="E2271">
        <v>1</v>
      </c>
      <c r="F2271">
        <v>65</v>
      </c>
    </row>
    <row r="2272" spans="1:6" x14ac:dyDescent="0.3">
      <c r="A2272">
        <v>10218</v>
      </c>
      <c r="B2272" t="str">
        <f>_xlfn.XLOOKUP(A2272, Bookings!A:A, Bookings!B:B, "NONE")</f>
        <v>Andhra Pradesh</v>
      </c>
      <c r="C2272" s="14">
        <v>44986</v>
      </c>
      <c r="D2272" t="str">
        <v>92becfc7</v>
      </c>
      <c r="E2272">
        <v>2</v>
      </c>
      <c r="F2272">
        <v>30</v>
      </c>
    </row>
    <row r="2273" spans="1:6" x14ac:dyDescent="0.3">
      <c r="A2273">
        <v>10218</v>
      </c>
      <c r="B2273" t="str">
        <f>_xlfn.XLOOKUP(A2273, Bookings!A:A, Bookings!B:B, "NONE")</f>
        <v>Andhra Pradesh</v>
      </c>
      <c r="C2273" s="14">
        <v>45597</v>
      </c>
      <c r="D2273" t="str">
        <v>7e543bc4</v>
      </c>
      <c r="E2273">
        <v>1</v>
      </c>
      <c r="F2273">
        <v>32</v>
      </c>
    </row>
    <row r="2274" spans="1:6" x14ac:dyDescent="0.3">
      <c r="A2274">
        <v>10219</v>
      </c>
      <c r="B2274" t="str">
        <f>_xlfn.XLOOKUP(A2274, Bookings!A:A, Bookings!B:B, "NONE")</f>
        <v>Karnataka</v>
      </c>
      <c r="C2274" s="14">
        <v>45444</v>
      </c>
      <c r="D2274" t="str">
        <v>7fd28e87</v>
      </c>
      <c r="E2274">
        <v>0</v>
      </c>
      <c r="F2274">
        <v>16</v>
      </c>
    </row>
    <row r="2275" spans="1:6" x14ac:dyDescent="0.3">
      <c r="A2275">
        <v>10219</v>
      </c>
      <c r="B2275" t="str">
        <f>_xlfn.XLOOKUP(A2275, Bookings!A:A, Bookings!B:B, "NONE")</f>
        <v>Karnataka</v>
      </c>
      <c r="C2275" s="14">
        <v>44986</v>
      </c>
      <c r="D2275" t="str">
        <v>40e9137d</v>
      </c>
      <c r="E2275">
        <v>1</v>
      </c>
      <c r="F2275">
        <v>93</v>
      </c>
    </row>
    <row r="2276" spans="1:6" x14ac:dyDescent="0.3">
      <c r="A2276">
        <v>10219</v>
      </c>
      <c r="B2276" t="str">
        <f>_xlfn.XLOOKUP(A2276, Bookings!A:A, Bookings!B:B, "NONE")</f>
        <v>Karnataka</v>
      </c>
      <c r="C2276" s="14">
        <v>44805</v>
      </c>
      <c r="D2276" t="str">
        <v>9c8c4c67</v>
      </c>
      <c r="E2276">
        <v>1</v>
      </c>
      <c r="F2276">
        <v>26</v>
      </c>
    </row>
    <row r="2277" spans="1:6" x14ac:dyDescent="0.3">
      <c r="A2277">
        <v>10219</v>
      </c>
      <c r="B2277" t="str">
        <f>_xlfn.XLOOKUP(A2277, Bookings!A:A, Bookings!B:B, "NONE")</f>
        <v>Karnataka</v>
      </c>
      <c r="C2277" s="14">
        <v>45017</v>
      </c>
      <c r="D2277" t="str">
        <v>af4e0c6c</v>
      </c>
      <c r="E2277">
        <v>4</v>
      </c>
      <c r="F2277">
        <v>19</v>
      </c>
    </row>
    <row r="2278" spans="1:6" x14ac:dyDescent="0.3">
      <c r="A2278">
        <v>10219</v>
      </c>
      <c r="B2278" t="str">
        <f>_xlfn.XLOOKUP(A2278, Bookings!A:A, Bookings!B:B, "NONE")</f>
        <v>Karnataka</v>
      </c>
      <c r="C2278" s="14">
        <v>45017</v>
      </c>
      <c r="D2278" t="str">
        <v>c5000cc1</v>
      </c>
      <c r="E2278">
        <v>0</v>
      </c>
      <c r="F2278">
        <v>77</v>
      </c>
    </row>
    <row r="2279" spans="1:6" x14ac:dyDescent="0.3">
      <c r="A2279">
        <v>10219</v>
      </c>
      <c r="B2279" t="str">
        <f>_xlfn.XLOOKUP(A2279, Bookings!A:A, Bookings!B:B, "NONE")</f>
        <v>Karnataka</v>
      </c>
      <c r="C2279" s="14">
        <v>45597</v>
      </c>
      <c r="D2279" t="str">
        <v>459528e0</v>
      </c>
      <c r="E2279">
        <v>2</v>
      </c>
      <c r="F2279">
        <v>80</v>
      </c>
    </row>
    <row r="2280" spans="1:6" x14ac:dyDescent="0.3">
      <c r="A2280">
        <v>10219</v>
      </c>
      <c r="B2280" t="str">
        <f>_xlfn.XLOOKUP(A2280, Bookings!A:A, Bookings!B:B, "NONE")</f>
        <v>Karnataka</v>
      </c>
      <c r="C2280" s="14">
        <v>44805</v>
      </c>
      <c r="D2280" t="str">
        <v>8ce0be18</v>
      </c>
      <c r="E2280">
        <v>1</v>
      </c>
      <c r="F2280">
        <v>36</v>
      </c>
    </row>
    <row r="2281" spans="1:6" x14ac:dyDescent="0.3">
      <c r="A2281">
        <v>10219</v>
      </c>
      <c r="B2281" t="str">
        <f>_xlfn.XLOOKUP(A2281, Bookings!A:A, Bookings!B:B, "NONE")</f>
        <v>Karnataka</v>
      </c>
      <c r="C2281" s="14">
        <v>44805</v>
      </c>
      <c r="D2281" t="str">
        <v>566c44a8</v>
      </c>
      <c r="E2281">
        <v>0</v>
      </c>
      <c r="F2281">
        <v>19</v>
      </c>
    </row>
    <row r="2282" spans="1:6" x14ac:dyDescent="0.3">
      <c r="A2282">
        <v>10219</v>
      </c>
      <c r="B2282" t="str">
        <f>_xlfn.XLOOKUP(A2282, Bookings!A:A, Bookings!B:B, "NONE")</f>
        <v>Karnataka</v>
      </c>
      <c r="C2282" s="14">
        <v>45383</v>
      </c>
      <c r="D2282" t="str">
        <v>1187d074</v>
      </c>
      <c r="E2282">
        <v>1</v>
      </c>
      <c r="F2282">
        <v>31</v>
      </c>
    </row>
    <row r="2283" spans="1:6" x14ac:dyDescent="0.3">
      <c r="A2283">
        <v>10219</v>
      </c>
      <c r="B2283" t="str">
        <f>_xlfn.XLOOKUP(A2283, Bookings!A:A, Bookings!B:B, "NONE")</f>
        <v>Karnataka</v>
      </c>
      <c r="C2283" s="14">
        <v>45078</v>
      </c>
      <c r="D2283" t="str">
        <v>a4c168f1</v>
      </c>
      <c r="E2283">
        <v>0</v>
      </c>
      <c r="F2283">
        <v>13</v>
      </c>
    </row>
    <row r="2284" spans="1:6" x14ac:dyDescent="0.3">
      <c r="A2284">
        <v>10219</v>
      </c>
      <c r="B2284" t="str">
        <f>_xlfn.XLOOKUP(A2284, Bookings!A:A, Bookings!B:B, "NONE")</f>
        <v>Karnataka</v>
      </c>
      <c r="C2284" s="14">
        <v>44593</v>
      </c>
      <c r="D2284" t="str">
        <v>4130ea10</v>
      </c>
      <c r="E2284">
        <v>1</v>
      </c>
      <c r="F2284">
        <v>91</v>
      </c>
    </row>
    <row r="2285" spans="1:6" x14ac:dyDescent="0.3">
      <c r="A2285">
        <v>10219</v>
      </c>
      <c r="B2285" t="str">
        <f>_xlfn.XLOOKUP(A2285, Bookings!A:A, Bookings!B:B, "NONE")</f>
        <v>Karnataka</v>
      </c>
      <c r="C2285" s="14">
        <v>44713</v>
      </c>
      <c r="D2285" t="str">
        <v>2fa395f5</v>
      </c>
      <c r="E2285">
        <v>1</v>
      </c>
      <c r="F2285">
        <v>66</v>
      </c>
    </row>
    <row r="2286" spans="1:6" x14ac:dyDescent="0.3">
      <c r="A2286">
        <v>10219</v>
      </c>
      <c r="B2286" t="str">
        <f>_xlfn.XLOOKUP(A2286, Bookings!A:A, Bookings!B:B, "NONE")</f>
        <v>Karnataka</v>
      </c>
      <c r="C2286" s="14">
        <v>45597</v>
      </c>
      <c r="D2286" t="str">
        <v>5c52d1ad</v>
      </c>
      <c r="E2286">
        <v>0</v>
      </c>
      <c r="F2286">
        <v>55</v>
      </c>
    </row>
    <row r="2287" spans="1:6" x14ac:dyDescent="0.3">
      <c r="A2287">
        <v>10219</v>
      </c>
      <c r="B2287" t="str">
        <f>_xlfn.XLOOKUP(A2287, Bookings!A:A, Bookings!B:B, "NONE")</f>
        <v>Karnataka</v>
      </c>
      <c r="C2287" s="14">
        <v>45170</v>
      </c>
      <c r="D2287" t="str">
        <v>a48a202b</v>
      </c>
      <c r="E2287">
        <v>1</v>
      </c>
      <c r="F2287">
        <v>43</v>
      </c>
    </row>
    <row r="2288" spans="1:6" x14ac:dyDescent="0.3">
      <c r="A2288">
        <v>10220</v>
      </c>
      <c r="B2288" t="str">
        <f>_xlfn.XLOOKUP(A2288, Bookings!A:A, Bookings!B:B, "NONE")</f>
        <v>Karnataka</v>
      </c>
      <c r="C2288" s="14">
        <v>45108</v>
      </c>
      <c r="D2288" t="str">
        <v>7fb18db3</v>
      </c>
      <c r="E2288">
        <v>0</v>
      </c>
      <c r="F2288">
        <v>32</v>
      </c>
    </row>
    <row r="2289" spans="1:6" x14ac:dyDescent="0.3">
      <c r="A2289">
        <v>10220</v>
      </c>
      <c r="B2289" t="str">
        <f>_xlfn.XLOOKUP(A2289, Bookings!A:A, Bookings!B:B, "NONE")</f>
        <v>Karnataka</v>
      </c>
      <c r="C2289" s="14">
        <v>45108</v>
      </c>
      <c r="D2289" t="str">
        <v>9767fb4f</v>
      </c>
      <c r="E2289">
        <v>0</v>
      </c>
      <c r="F2289">
        <v>58</v>
      </c>
    </row>
    <row r="2290" spans="1:6" x14ac:dyDescent="0.3">
      <c r="A2290">
        <v>10220</v>
      </c>
      <c r="B2290" t="str">
        <f>_xlfn.XLOOKUP(A2290, Bookings!A:A, Bookings!B:B, "NONE")</f>
        <v>Karnataka</v>
      </c>
      <c r="C2290" s="14">
        <v>45474</v>
      </c>
      <c r="D2290" t="str">
        <v>ae026103</v>
      </c>
      <c r="E2290">
        <v>3</v>
      </c>
      <c r="F2290">
        <v>13</v>
      </c>
    </row>
    <row r="2291" spans="1:6" x14ac:dyDescent="0.3">
      <c r="A2291">
        <v>10220</v>
      </c>
      <c r="B2291" t="str">
        <f>_xlfn.XLOOKUP(A2291, Bookings!A:A, Bookings!B:B, "NONE")</f>
        <v>Karnataka</v>
      </c>
      <c r="C2291" s="14">
        <v>44621</v>
      </c>
      <c r="D2291" t="str">
        <v>fda707e0</v>
      </c>
      <c r="E2291">
        <v>1</v>
      </c>
      <c r="F2291">
        <v>58</v>
      </c>
    </row>
    <row r="2292" spans="1:6" x14ac:dyDescent="0.3">
      <c r="A2292">
        <v>10220</v>
      </c>
      <c r="B2292" t="str">
        <f>_xlfn.XLOOKUP(A2292, Bookings!A:A, Bookings!B:B, "NONE")</f>
        <v>Karnataka</v>
      </c>
      <c r="C2292" s="14">
        <v>45231</v>
      </c>
      <c r="D2292" t="str">
        <v>586db896</v>
      </c>
      <c r="E2292">
        <v>1</v>
      </c>
      <c r="F2292">
        <v>77</v>
      </c>
    </row>
    <row r="2293" spans="1:6" x14ac:dyDescent="0.3">
      <c r="A2293">
        <v>10220</v>
      </c>
      <c r="B2293" t="str">
        <f>_xlfn.XLOOKUP(A2293, Bookings!A:A, Bookings!B:B, "NONE")</f>
        <v>Karnataka</v>
      </c>
      <c r="C2293" s="14">
        <v>44835</v>
      </c>
      <c r="D2293" t="str">
        <v>07976026</v>
      </c>
      <c r="E2293">
        <v>4</v>
      </c>
      <c r="F2293">
        <v>40</v>
      </c>
    </row>
    <row r="2294" spans="1:6" x14ac:dyDescent="0.3">
      <c r="A2294">
        <v>10220</v>
      </c>
      <c r="B2294" t="str">
        <f>_xlfn.XLOOKUP(A2294, Bookings!A:A, Bookings!B:B, "NONE")</f>
        <v>Karnataka</v>
      </c>
      <c r="C2294" s="14">
        <v>45352</v>
      </c>
      <c r="D2294" t="str">
        <v>b49e8b74</v>
      </c>
      <c r="E2294">
        <v>1</v>
      </c>
      <c r="F2294">
        <v>57</v>
      </c>
    </row>
    <row r="2295" spans="1:6" x14ac:dyDescent="0.3">
      <c r="A2295">
        <v>10221</v>
      </c>
      <c r="B2295" t="str">
        <f>_xlfn.XLOOKUP(A2295, Bookings!A:A, Bookings!B:B, "NONE")</f>
        <v>Andhra Pradesh</v>
      </c>
      <c r="C2295" s="14">
        <v>45352</v>
      </c>
      <c r="D2295" t="str">
        <v>fc3255a1</v>
      </c>
      <c r="E2295">
        <v>4</v>
      </c>
      <c r="F2295">
        <v>12</v>
      </c>
    </row>
    <row r="2296" spans="1:6" x14ac:dyDescent="0.3">
      <c r="A2296">
        <v>10221</v>
      </c>
      <c r="B2296" t="str">
        <f>_xlfn.XLOOKUP(A2296, Bookings!A:A, Bookings!B:B, "NONE")</f>
        <v>Andhra Pradesh</v>
      </c>
      <c r="C2296" s="14">
        <v>45566</v>
      </c>
      <c r="D2296" t="str">
        <v>9787b7de</v>
      </c>
      <c r="E2296">
        <v>0</v>
      </c>
      <c r="F2296">
        <v>44</v>
      </c>
    </row>
    <row r="2297" spans="1:6" x14ac:dyDescent="0.3">
      <c r="A2297">
        <v>10221</v>
      </c>
      <c r="B2297" t="str">
        <f>_xlfn.XLOOKUP(A2297, Bookings!A:A, Bookings!B:B, "NONE")</f>
        <v>Andhra Pradesh</v>
      </c>
      <c r="C2297" s="14">
        <v>44652</v>
      </c>
      <c r="D2297" t="str">
        <v>c5c4fdf9</v>
      </c>
      <c r="E2297">
        <v>2</v>
      </c>
      <c r="F2297">
        <v>25</v>
      </c>
    </row>
    <row r="2298" spans="1:6" x14ac:dyDescent="0.3">
      <c r="A2298">
        <v>10221</v>
      </c>
      <c r="B2298" t="str">
        <f>_xlfn.XLOOKUP(A2298, Bookings!A:A, Bookings!B:B, "NONE")</f>
        <v>Andhra Pradesh</v>
      </c>
      <c r="C2298" s="14">
        <v>45627</v>
      </c>
      <c r="D2298" t="str">
        <v>607da286</v>
      </c>
      <c r="E2298">
        <v>1</v>
      </c>
      <c r="F2298">
        <v>92</v>
      </c>
    </row>
    <row r="2299" spans="1:6" x14ac:dyDescent="0.3">
      <c r="A2299">
        <v>10221</v>
      </c>
      <c r="B2299" t="str">
        <f>_xlfn.XLOOKUP(A2299, Bookings!A:A, Bookings!B:B, "NONE")</f>
        <v>Andhra Pradesh</v>
      </c>
      <c r="C2299" s="14">
        <v>44896</v>
      </c>
      <c r="D2299" t="str">
        <v>07976026</v>
      </c>
      <c r="E2299">
        <v>3</v>
      </c>
      <c r="F2299">
        <v>76</v>
      </c>
    </row>
    <row r="2300" spans="1:6" x14ac:dyDescent="0.3">
      <c r="A2300">
        <v>10221</v>
      </c>
      <c r="B2300" t="str">
        <f>_xlfn.XLOOKUP(A2300, Bookings!A:A, Bookings!B:B, "NONE")</f>
        <v>Andhra Pradesh</v>
      </c>
      <c r="C2300" s="14">
        <v>44927</v>
      </c>
      <c r="D2300" t="str">
        <v>5c52d1ad</v>
      </c>
      <c r="E2300">
        <v>2</v>
      </c>
      <c r="F2300">
        <v>18</v>
      </c>
    </row>
    <row r="2301" spans="1:6" x14ac:dyDescent="0.3">
      <c r="A2301">
        <v>10221</v>
      </c>
      <c r="B2301" t="str">
        <f>_xlfn.XLOOKUP(A2301, Bookings!A:A, Bookings!B:B, "NONE")</f>
        <v>Andhra Pradesh</v>
      </c>
      <c r="C2301" s="14">
        <v>45323</v>
      </c>
      <c r="D2301" t="str">
        <v>8ce0be18</v>
      </c>
      <c r="E2301">
        <v>0</v>
      </c>
      <c r="F2301">
        <v>28</v>
      </c>
    </row>
    <row r="2302" spans="1:6" x14ac:dyDescent="0.3">
      <c r="A2302">
        <v>10221</v>
      </c>
      <c r="B2302" t="str">
        <f>_xlfn.XLOOKUP(A2302, Bookings!A:A, Bookings!B:B, "NONE")</f>
        <v>Andhra Pradesh</v>
      </c>
      <c r="C2302" s="14">
        <v>45323</v>
      </c>
      <c r="D2302" t="str">
        <v>e24dee1d</v>
      </c>
      <c r="E2302">
        <v>2</v>
      </c>
      <c r="F2302">
        <v>92</v>
      </c>
    </row>
    <row r="2303" spans="1:6" x14ac:dyDescent="0.3">
      <c r="A2303">
        <v>10221</v>
      </c>
      <c r="B2303" t="str">
        <f>_xlfn.XLOOKUP(A2303, Bookings!A:A, Bookings!B:B, "NONE")</f>
        <v>Andhra Pradesh</v>
      </c>
      <c r="C2303" s="14">
        <v>45139</v>
      </c>
      <c r="D2303" t="str">
        <v>d6e6f4af</v>
      </c>
      <c r="E2303">
        <v>1</v>
      </c>
      <c r="F2303">
        <v>41</v>
      </c>
    </row>
    <row r="2304" spans="1:6" x14ac:dyDescent="0.3">
      <c r="A2304">
        <v>10221</v>
      </c>
      <c r="B2304" t="str">
        <f>_xlfn.XLOOKUP(A2304, Bookings!A:A, Bookings!B:B, "NONE")</f>
        <v>Andhra Pradesh</v>
      </c>
      <c r="C2304" s="14">
        <v>45352</v>
      </c>
      <c r="D2304" t="str">
        <v>f72d44e6</v>
      </c>
      <c r="E2304">
        <v>3</v>
      </c>
      <c r="F2304">
        <v>23</v>
      </c>
    </row>
    <row r="2305" spans="1:6" x14ac:dyDescent="0.3">
      <c r="A2305">
        <v>10221</v>
      </c>
      <c r="B2305" t="str">
        <f>_xlfn.XLOOKUP(A2305, Bookings!A:A, Bookings!B:B, "NONE")</f>
        <v>Andhra Pradesh</v>
      </c>
      <c r="C2305" s="14">
        <v>45139</v>
      </c>
      <c r="D2305" t="str">
        <v>4cfd0dd8</v>
      </c>
      <c r="E2305">
        <v>1</v>
      </c>
      <c r="F2305">
        <v>59</v>
      </c>
    </row>
    <row r="2306" spans="1:6" x14ac:dyDescent="0.3">
      <c r="A2306">
        <v>10221</v>
      </c>
      <c r="B2306" t="str">
        <f>_xlfn.XLOOKUP(A2306, Bookings!A:A, Bookings!B:B, "NONE")</f>
        <v>Andhra Pradesh</v>
      </c>
      <c r="C2306" s="14">
        <v>45108</v>
      </c>
      <c r="D2306" t="str">
        <v>e2949854</v>
      </c>
      <c r="E2306">
        <v>1</v>
      </c>
      <c r="F2306">
        <v>47</v>
      </c>
    </row>
    <row r="2307" spans="1:6" x14ac:dyDescent="0.3">
      <c r="A2307">
        <v>10221</v>
      </c>
      <c r="B2307" t="str">
        <f>_xlfn.XLOOKUP(A2307, Bookings!A:A, Bookings!B:B, "NONE")</f>
        <v>Andhra Pradesh</v>
      </c>
      <c r="C2307" s="14">
        <v>44621</v>
      </c>
      <c r="D2307" t="str">
        <v>c324f9b4</v>
      </c>
      <c r="E2307">
        <v>1</v>
      </c>
      <c r="F2307">
        <v>53</v>
      </c>
    </row>
    <row r="2308" spans="1:6" x14ac:dyDescent="0.3">
      <c r="A2308">
        <v>10221</v>
      </c>
      <c r="B2308" t="str">
        <f>_xlfn.XLOOKUP(A2308, Bookings!A:A, Bookings!B:B, "NONE")</f>
        <v>Andhra Pradesh</v>
      </c>
      <c r="C2308" s="14">
        <v>45597</v>
      </c>
      <c r="D2308" t="str">
        <v>6fc6d737</v>
      </c>
      <c r="E2308">
        <v>1</v>
      </c>
      <c r="F2308">
        <v>95</v>
      </c>
    </row>
    <row r="2309" spans="1:6" x14ac:dyDescent="0.3">
      <c r="A2309">
        <v>10221</v>
      </c>
      <c r="B2309" t="str">
        <f>_xlfn.XLOOKUP(A2309, Bookings!A:A, Bookings!B:B, "NONE")</f>
        <v>Andhra Pradesh</v>
      </c>
      <c r="C2309" s="14">
        <v>44713</v>
      </c>
      <c r="D2309" t="str">
        <v>40fb817f</v>
      </c>
      <c r="E2309">
        <v>2</v>
      </c>
      <c r="F2309">
        <v>45</v>
      </c>
    </row>
    <row r="2310" spans="1:6" x14ac:dyDescent="0.3">
      <c r="A2310">
        <v>10222</v>
      </c>
      <c r="B2310" t="str">
        <f>_xlfn.XLOOKUP(A2310, Bookings!A:A, Bookings!B:B, "NONE")</f>
        <v>Tamil Nadu</v>
      </c>
      <c r="C2310" s="14">
        <v>45261</v>
      </c>
      <c r="D2310" t="str">
        <v>10101146</v>
      </c>
      <c r="E2310">
        <v>5</v>
      </c>
      <c r="F2310">
        <v>76</v>
      </c>
    </row>
    <row r="2311" spans="1:6" x14ac:dyDescent="0.3">
      <c r="A2311">
        <v>10222</v>
      </c>
      <c r="B2311" t="str">
        <f>_xlfn.XLOOKUP(A2311, Bookings!A:A, Bookings!B:B, "NONE")</f>
        <v>Tamil Nadu</v>
      </c>
      <c r="C2311" s="14">
        <v>44896</v>
      </c>
      <c r="D2311" t="str">
        <v>07976026</v>
      </c>
      <c r="E2311">
        <v>1</v>
      </c>
      <c r="F2311">
        <v>88</v>
      </c>
    </row>
    <row r="2312" spans="1:6" x14ac:dyDescent="0.3">
      <c r="A2312">
        <v>10222</v>
      </c>
      <c r="B2312" t="str">
        <f>_xlfn.XLOOKUP(A2312, Bookings!A:A, Bookings!B:B, "NONE")</f>
        <v>Tamil Nadu</v>
      </c>
      <c r="C2312" s="14">
        <v>44652</v>
      </c>
      <c r="D2312" t="str">
        <v>420e1019</v>
      </c>
      <c r="E2312">
        <v>1</v>
      </c>
      <c r="F2312">
        <v>47</v>
      </c>
    </row>
    <row r="2313" spans="1:6" x14ac:dyDescent="0.3">
      <c r="A2313">
        <v>10222</v>
      </c>
      <c r="B2313" t="str">
        <f>_xlfn.XLOOKUP(A2313, Bookings!A:A, Bookings!B:B, "NONE")</f>
        <v>Tamil Nadu</v>
      </c>
      <c r="C2313" s="14">
        <v>45017</v>
      </c>
      <c r="D2313" t="str">
        <v>6d9b457c</v>
      </c>
      <c r="E2313">
        <v>0</v>
      </c>
      <c r="F2313">
        <v>34</v>
      </c>
    </row>
    <row r="2314" spans="1:6" x14ac:dyDescent="0.3">
      <c r="A2314">
        <v>10222</v>
      </c>
      <c r="B2314" t="str">
        <f>_xlfn.XLOOKUP(A2314, Bookings!A:A, Bookings!B:B, "NONE")</f>
        <v>Tamil Nadu</v>
      </c>
      <c r="C2314" s="14">
        <v>45566</v>
      </c>
      <c r="D2314" t="str">
        <v>1187d074</v>
      </c>
      <c r="E2314">
        <v>2</v>
      </c>
      <c r="F2314">
        <v>25</v>
      </c>
    </row>
    <row r="2315" spans="1:6" x14ac:dyDescent="0.3">
      <c r="A2315">
        <v>10222</v>
      </c>
      <c r="B2315" t="str">
        <f>_xlfn.XLOOKUP(A2315, Bookings!A:A, Bookings!B:B, "NONE")</f>
        <v>Tamil Nadu</v>
      </c>
      <c r="C2315" s="14">
        <v>45323</v>
      </c>
      <c r="D2315" t="str">
        <v>566c44a8</v>
      </c>
      <c r="E2315">
        <v>0</v>
      </c>
      <c r="F2315">
        <v>22</v>
      </c>
    </row>
    <row r="2316" spans="1:6" x14ac:dyDescent="0.3">
      <c r="A2316">
        <v>10222</v>
      </c>
      <c r="B2316" t="str">
        <f>_xlfn.XLOOKUP(A2316, Bookings!A:A, Bookings!B:B, "NONE")</f>
        <v>Tamil Nadu</v>
      </c>
      <c r="C2316" s="14">
        <v>45444</v>
      </c>
      <c r="D2316" t="str">
        <v>ed012678</v>
      </c>
      <c r="E2316">
        <v>0</v>
      </c>
      <c r="F2316">
        <v>87</v>
      </c>
    </row>
    <row r="2317" spans="1:6" x14ac:dyDescent="0.3">
      <c r="A2317">
        <v>10222</v>
      </c>
      <c r="B2317" t="str">
        <f>_xlfn.XLOOKUP(A2317, Bookings!A:A, Bookings!B:B, "NONE")</f>
        <v>Tamil Nadu</v>
      </c>
      <c r="C2317" s="14">
        <v>44927</v>
      </c>
      <c r="D2317" t="str">
        <v>8ce0be18</v>
      </c>
      <c r="E2317">
        <v>0</v>
      </c>
      <c r="F2317">
        <v>73</v>
      </c>
    </row>
    <row r="2318" spans="1:6" x14ac:dyDescent="0.3">
      <c r="A2318">
        <v>10222</v>
      </c>
      <c r="B2318" t="str">
        <f>_xlfn.XLOOKUP(A2318, Bookings!A:A, Bookings!B:B, "NONE")</f>
        <v>Tamil Nadu</v>
      </c>
      <c r="C2318" s="14">
        <v>44958</v>
      </c>
      <c r="D2318" t="str">
        <v>982b8061</v>
      </c>
      <c r="E2318">
        <v>2</v>
      </c>
      <c r="F2318">
        <v>15</v>
      </c>
    </row>
    <row r="2319" spans="1:6" x14ac:dyDescent="0.3">
      <c r="A2319">
        <v>10223</v>
      </c>
      <c r="B2319" t="str">
        <f>_xlfn.XLOOKUP(A2319, Bookings!A:A, Bookings!B:B, "NONE")</f>
        <v>Tamil Nadu</v>
      </c>
      <c r="C2319" s="14">
        <v>44743</v>
      </c>
      <c r="D2319" t="str">
        <v>7495495f</v>
      </c>
      <c r="E2319">
        <v>3</v>
      </c>
      <c r="F2319">
        <v>11</v>
      </c>
    </row>
    <row r="2320" spans="1:6" x14ac:dyDescent="0.3">
      <c r="A2320">
        <v>10223</v>
      </c>
      <c r="B2320" t="str">
        <f>_xlfn.XLOOKUP(A2320, Bookings!A:A, Bookings!B:B, "NONE")</f>
        <v>Tamil Nadu</v>
      </c>
      <c r="C2320" s="14">
        <v>44896</v>
      </c>
      <c r="D2320" t="str">
        <v>5988d89d</v>
      </c>
      <c r="E2320">
        <v>0</v>
      </c>
      <c r="F2320">
        <v>52</v>
      </c>
    </row>
    <row r="2321" spans="1:6" x14ac:dyDescent="0.3">
      <c r="A2321">
        <v>10223</v>
      </c>
      <c r="B2321" t="str">
        <f>_xlfn.XLOOKUP(A2321, Bookings!A:A, Bookings!B:B, "NONE")</f>
        <v>Tamil Nadu</v>
      </c>
      <c r="C2321" s="14">
        <v>45352</v>
      </c>
      <c r="D2321" t="str">
        <v>35e41ff6</v>
      </c>
      <c r="E2321">
        <v>1</v>
      </c>
      <c r="F2321">
        <v>41</v>
      </c>
    </row>
    <row r="2322" spans="1:6" x14ac:dyDescent="0.3">
      <c r="A2322">
        <v>10223</v>
      </c>
      <c r="B2322" t="str">
        <f>_xlfn.XLOOKUP(A2322, Bookings!A:A, Bookings!B:B, "NONE")</f>
        <v>Tamil Nadu</v>
      </c>
      <c r="C2322" s="14">
        <v>45292</v>
      </c>
      <c r="D2322" t="str">
        <v>7fb18db3</v>
      </c>
      <c r="E2322">
        <v>3</v>
      </c>
      <c r="F2322">
        <v>46</v>
      </c>
    </row>
    <row r="2323" spans="1:6" x14ac:dyDescent="0.3">
      <c r="A2323">
        <v>10223</v>
      </c>
      <c r="B2323" t="str">
        <f>_xlfn.XLOOKUP(A2323, Bookings!A:A, Bookings!B:B, "NONE")</f>
        <v>Tamil Nadu</v>
      </c>
      <c r="C2323" s="14">
        <v>44774</v>
      </c>
      <c r="D2323" t="str">
        <v>92becfc7</v>
      </c>
      <c r="E2323">
        <v>0</v>
      </c>
      <c r="F2323">
        <v>57</v>
      </c>
    </row>
    <row r="2324" spans="1:6" x14ac:dyDescent="0.3">
      <c r="A2324">
        <v>10223</v>
      </c>
      <c r="B2324" t="str">
        <f>_xlfn.XLOOKUP(A2324, Bookings!A:A, Bookings!B:B, "NONE")</f>
        <v>Tamil Nadu</v>
      </c>
      <c r="C2324" s="14">
        <v>45231</v>
      </c>
      <c r="D2324" t="str">
        <v>577b4107</v>
      </c>
      <c r="E2324">
        <v>0</v>
      </c>
      <c r="F2324">
        <v>87</v>
      </c>
    </row>
    <row r="2325" spans="1:6" x14ac:dyDescent="0.3">
      <c r="A2325">
        <v>10223</v>
      </c>
      <c r="B2325" t="str">
        <f>_xlfn.XLOOKUP(A2325, Bookings!A:A, Bookings!B:B, "NONE")</f>
        <v>Tamil Nadu</v>
      </c>
      <c r="C2325" s="14">
        <v>44682</v>
      </c>
      <c r="D2325" t="str">
        <v>7e543bc4</v>
      </c>
      <c r="E2325">
        <v>5</v>
      </c>
      <c r="F2325">
        <v>46</v>
      </c>
    </row>
    <row r="2326" spans="1:6" x14ac:dyDescent="0.3">
      <c r="A2326">
        <v>10223</v>
      </c>
      <c r="B2326" t="str">
        <f>_xlfn.XLOOKUP(A2326, Bookings!A:A, Bookings!B:B, "NONE")</f>
        <v>Tamil Nadu</v>
      </c>
      <c r="C2326" s="14">
        <v>44743</v>
      </c>
      <c r="D2326" t="str">
        <v>6d9b457c</v>
      </c>
      <c r="E2326">
        <v>1</v>
      </c>
      <c r="F2326">
        <v>60</v>
      </c>
    </row>
    <row r="2327" spans="1:6" x14ac:dyDescent="0.3">
      <c r="A2327">
        <v>10223</v>
      </c>
      <c r="B2327" t="str">
        <f>_xlfn.XLOOKUP(A2327, Bookings!A:A, Bookings!B:B, "NONE")</f>
        <v>Tamil Nadu</v>
      </c>
      <c r="C2327" s="14">
        <v>45566</v>
      </c>
      <c r="D2327" t="str">
        <v>921da29a</v>
      </c>
      <c r="E2327">
        <v>0</v>
      </c>
      <c r="F2327">
        <v>62</v>
      </c>
    </row>
    <row r="2328" spans="1:6" x14ac:dyDescent="0.3">
      <c r="A2328">
        <v>10223</v>
      </c>
      <c r="B2328" t="str">
        <f>_xlfn.XLOOKUP(A2328, Bookings!A:A, Bookings!B:B, "NONE")</f>
        <v>Tamil Nadu</v>
      </c>
      <c r="C2328" s="14">
        <v>44927</v>
      </c>
      <c r="D2328" t="str">
        <v>6148f50b</v>
      </c>
      <c r="E2328">
        <v>0</v>
      </c>
      <c r="F2328">
        <v>19</v>
      </c>
    </row>
    <row r="2329" spans="1:6" x14ac:dyDescent="0.3">
      <c r="A2329">
        <v>10223</v>
      </c>
      <c r="B2329" t="str">
        <f>_xlfn.XLOOKUP(A2329, Bookings!A:A, Bookings!B:B, "NONE")</f>
        <v>Tamil Nadu</v>
      </c>
      <c r="C2329" s="14">
        <v>45017</v>
      </c>
      <c r="D2329" t="str">
        <v>618d5c47</v>
      </c>
      <c r="E2329">
        <v>2</v>
      </c>
      <c r="F2329">
        <v>63</v>
      </c>
    </row>
    <row r="2330" spans="1:6" x14ac:dyDescent="0.3">
      <c r="A2330">
        <v>10224</v>
      </c>
      <c r="B2330" t="str">
        <f>_xlfn.XLOOKUP(A2330, Bookings!A:A, Bookings!B:B, "NONE")</f>
        <v>Andhra Pradesh</v>
      </c>
      <c r="C2330" s="14">
        <v>45108</v>
      </c>
      <c r="D2330" t="str">
        <v>39c8c16a</v>
      </c>
      <c r="E2330">
        <v>4</v>
      </c>
      <c r="F2330">
        <v>15</v>
      </c>
    </row>
    <row r="2331" spans="1:6" x14ac:dyDescent="0.3">
      <c r="A2331">
        <v>10224</v>
      </c>
      <c r="B2331" t="str">
        <f>_xlfn.XLOOKUP(A2331, Bookings!A:A, Bookings!B:B, "NONE")</f>
        <v>Andhra Pradesh</v>
      </c>
      <c r="C2331" s="14">
        <v>45261</v>
      </c>
      <c r="D2331" t="str">
        <v>591bdfe5</v>
      </c>
      <c r="E2331">
        <v>1</v>
      </c>
      <c r="F2331">
        <v>60</v>
      </c>
    </row>
    <row r="2332" spans="1:6" x14ac:dyDescent="0.3">
      <c r="A2332">
        <v>10224</v>
      </c>
      <c r="B2332" t="str">
        <f>_xlfn.XLOOKUP(A2332, Bookings!A:A, Bookings!B:B, "NONE")</f>
        <v>Andhra Pradesh</v>
      </c>
      <c r="C2332" s="14">
        <v>45383</v>
      </c>
      <c r="D2332" t="str">
        <v>7495495f</v>
      </c>
      <c r="E2332">
        <v>0</v>
      </c>
      <c r="F2332">
        <v>26</v>
      </c>
    </row>
    <row r="2333" spans="1:6" x14ac:dyDescent="0.3">
      <c r="A2333">
        <v>10224</v>
      </c>
      <c r="B2333" t="str">
        <f>_xlfn.XLOOKUP(A2333, Bookings!A:A, Bookings!B:B, "NONE")</f>
        <v>Andhra Pradesh</v>
      </c>
      <c r="C2333" s="14">
        <v>45383</v>
      </c>
      <c r="D2333" t="str">
        <v>30bb7728</v>
      </c>
      <c r="E2333">
        <v>0</v>
      </c>
      <c r="F2333">
        <v>76</v>
      </c>
    </row>
    <row r="2334" spans="1:6" x14ac:dyDescent="0.3">
      <c r="A2334">
        <v>10224</v>
      </c>
      <c r="B2334" t="str">
        <f>_xlfn.XLOOKUP(A2334, Bookings!A:A, Bookings!B:B, "NONE")</f>
        <v>Andhra Pradesh</v>
      </c>
      <c r="C2334" s="14">
        <v>44958</v>
      </c>
      <c r="D2334" t="str">
        <v>75fa1246</v>
      </c>
      <c r="E2334">
        <v>3</v>
      </c>
      <c r="F2334">
        <v>13</v>
      </c>
    </row>
    <row r="2335" spans="1:6" x14ac:dyDescent="0.3">
      <c r="A2335">
        <v>10224</v>
      </c>
      <c r="B2335" t="str">
        <f>_xlfn.XLOOKUP(A2335, Bookings!A:A, Bookings!B:B, "NONE")</f>
        <v>Andhra Pradesh</v>
      </c>
      <c r="C2335" s="14">
        <v>45292</v>
      </c>
      <c r="D2335" t="str">
        <v>8ce0be18</v>
      </c>
      <c r="E2335">
        <v>0</v>
      </c>
      <c r="F2335">
        <v>37</v>
      </c>
    </row>
    <row r="2336" spans="1:6" x14ac:dyDescent="0.3">
      <c r="A2336">
        <v>10225</v>
      </c>
      <c r="B2336" t="str">
        <f>_xlfn.XLOOKUP(A2336, Bookings!A:A, Bookings!B:B, "NONE")</f>
        <v>Tamil Nadu</v>
      </c>
      <c r="C2336" s="14">
        <v>44652</v>
      </c>
      <c r="D2336" t="str">
        <v>34ac25b9</v>
      </c>
      <c r="E2336">
        <v>4</v>
      </c>
      <c r="F2336">
        <v>65</v>
      </c>
    </row>
    <row r="2337" spans="1:6" x14ac:dyDescent="0.3">
      <c r="A2337">
        <v>10225</v>
      </c>
      <c r="B2337" t="str">
        <f>_xlfn.XLOOKUP(A2337, Bookings!A:A, Bookings!B:B, "NONE")</f>
        <v>Tamil Nadu</v>
      </c>
      <c r="C2337" s="14">
        <v>44743</v>
      </c>
      <c r="D2337" t="str">
        <v>566c44a8</v>
      </c>
      <c r="E2337">
        <v>3</v>
      </c>
      <c r="F2337">
        <v>89</v>
      </c>
    </row>
    <row r="2338" spans="1:6" x14ac:dyDescent="0.3">
      <c r="A2338">
        <v>10225</v>
      </c>
      <c r="B2338" t="str">
        <f>_xlfn.XLOOKUP(A2338, Bookings!A:A, Bookings!B:B, "NONE")</f>
        <v>Tamil Nadu</v>
      </c>
      <c r="C2338" s="14">
        <v>44958</v>
      </c>
      <c r="D2338" t="str">
        <v>459528e0</v>
      </c>
      <c r="E2338">
        <v>2</v>
      </c>
      <c r="F2338">
        <v>15</v>
      </c>
    </row>
    <row r="2339" spans="1:6" x14ac:dyDescent="0.3">
      <c r="A2339">
        <v>10225</v>
      </c>
      <c r="B2339" t="str">
        <f>_xlfn.XLOOKUP(A2339, Bookings!A:A, Bookings!B:B, "NONE")</f>
        <v>Tamil Nadu</v>
      </c>
      <c r="C2339" s="14">
        <v>44774</v>
      </c>
      <c r="D2339" t="str">
        <v>591bdfe5</v>
      </c>
      <c r="E2339">
        <v>0</v>
      </c>
      <c r="F2339">
        <v>34</v>
      </c>
    </row>
    <row r="2340" spans="1:6" x14ac:dyDescent="0.3">
      <c r="A2340">
        <v>10225</v>
      </c>
      <c r="B2340" t="str">
        <f>_xlfn.XLOOKUP(A2340, Bookings!A:A, Bookings!B:B, "NONE")</f>
        <v>Tamil Nadu</v>
      </c>
      <c r="C2340" s="14">
        <v>45200</v>
      </c>
      <c r="D2340" t="str">
        <v>fd1ad95a</v>
      </c>
      <c r="E2340">
        <v>1</v>
      </c>
      <c r="F2340">
        <v>62</v>
      </c>
    </row>
    <row r="2341" spans="1:6" x14ac:dyDescent="0.3">
      <c r="A2341">
        <v>10225</v>
      </c>
      <c r="B2341" t="str">
        <f>_xlfn.XLOOKUP(A2341, Bookings!A:A, Bookings!B:B, "NONE")</f>
        <v>Tamil Nadu</v>
      </c>
      <c r="C2341" s="14">
        <v>44621</v>
      </c>
      <c r="D2341" t="str">
        <v>f83fb848</v>
      </c>
      <c r="E2341">
        <v>2</v>
      </c>
      <c r="F2341">
        <v>88</v>
      </c>
    </row>
    <row r="2342" spans="1:6" x14ac:dyDescent="0.3">
      <c r="A2342">
        <v>10226</v>
      </c>
      <c r="B2342" t="str">
        <f>_xlfn.XLOOKUP(A2342, Bookings!A:A, Bookings!B:B, "NONE")</f>
        <v>Andhra Pradesh</v>
      </c>
      <c r="C2342" s="14">
        <v>44593</v>
      </c>
      <c r="D2342" t="str">
        <v>fc3255a1</v>
      </c>
      <c r="E2342">
        <v>2</v>
      </c>
      <c r="F2342">
        <v>84</v>
      </c>
    </row>
    <row r="2343" spans="1:6" x14ac:dyDescent="0.3">
      <c r="A2343">
        <v>10226</v>
      </c>
      <c r="B2343" t="str">
        <f>_xlfn.XLOOKUP(A2343, Bookings!A:A, Bookings!B:B, "NONE")</f>
        <v>Andhra Pradesh</v>
      </c>
      <c r="C2343" s="14">
        <v>44682</v>
      </c>
      <c r="D2343" t="str">
        <v>982b8061</v>
      </c>
      <c r="E2343">
        <v>1</v>
      </c>
      <c r="F2343">
        <v>67</v>
      </c>
    </row>
    <row r="2344" spans="1:6" x14ac:dyDescent="0.3">
      <c r="A2344">
        <v>10226</v>
      </c>
      <c r="B2344" t="str">
        <f>_xlfn.XLOOKUP(A2344, Bookings!A:A, Bookings!B:B, "NONE")</f>
        <v>Andhra Pradesh</v>
      </c>
      <c r="C2344" s="14">
        <v>45047</v>
      </c>
      <c r="D2344" t="str">
        <v>586db896</v>
      </c>
      <c r="E2344">
        <v>4</v>
      </c>
      <c r="F2344">
        <v>89</v>
      </c>
    </row>
    <row r="2345" spans="1:6" x14ac:dyDescent="0.3">
      <c r="A2345">
        <v>10226</v>
      </c>
      <c r="B2345" t="str">
        <f>_xlfn.XLOOKUP(A2345, Bookings!A:A, Bookings!B:B, "NONE")</f>
        <v>Andhra Pradesh</v>
      </c>
      <c r="C2345" s="14">
        <v>45352</v>
      </c>
      <c r="D2345" t="str">
        <v>e9c2f251</v>
      </c>
      <c r="E2345">
        <v>3</v>
      </c>
      <c r="F2345">
        <v>76</v>
      </c>
    </row>
    <row r="2346" spans="1:6" x14ac:dyDescent="0.3">
      <c r="A2346">
        <v>10226</v>
      </c>
      <c r="B2346" t="str">
        <f>_xlfn.XLOOKUP(A2346, Bookings!A:A, Bookings!B:B, "NONE")</f>
        <v>Andhra Pradesh</v>
      </c>
      <c r="C2346" s="14">
        <v>45108</v>
      </c>
      <c r="D2346" t="str">
        <v>2aac9072</v>
      </c>
      <c r="E2346">
        <v>2</v>
      </c>
      <c r="F2346">
        <v>59</v>
      </c>
    </row>
    <row r="2347" spans="1:6" x14ac:dyDescent="0.3">
      <c r="A2347">
        <v>10226</v>
      </c>
      <c r="B2347" t="str">
        <f>_xlfn.XLOOKUP(A2347, Bookings!A:A, Bookings!B:B, "NONE")</f>
        <v>Andhra Pradesh</v>
      </c>
      <c r="C2347" s="14">
        <v>45017</v>
      </c>
      <c r="D2347" t="str">
        <v>b9f74c1c</v>
      </c>
      <c r="E2347">
        <v>0</v>
      </c>
      <c r="F2347">
        <v>12</v>
      </c>
    </row>
    <row r="2348" spans="1:6" x14ac:dyDescent="0.3">
      <c r="A2348">
        <v>10227</v>
      </c>
      <c r="B2348" t="str">
        <f>_xlfn.XLOOKUP(A2348, Bookings!A:A, Bookings!B:B, "NONE")</f>
        <v>Kerala</v>
      </c>
      <c r="C2348" s="14">
        <v>45627</v>
      </c>
      <c r="D2348" t="str">
        <v>c5c4fdf9</v>
      </c>
      <c r="E2348">
        <v>4</v>
      </c>
      <c r="F2348">
        <v>81</v>
      </c>
    </row>
    <row r="2349" spans="1:6" x14ac:dyDescent="0.3">
      <c r="A2349">
        <v>10227</v>
      </c>
      <c r="B2349" t="str">
        <f>_xlfn.XLOOKUP(A2349, Bookings!A:A, Bookings!B:B, "NONE")</f>
        <v>Kerala</v>
      </c>
      <c r="C2349" s="14">
        <v>45474</v>
      </c>
      <c r="D2349" t="str">
        <v>872a4423</v>
      </c>
      <c r="E2349">
        <v>0</v>
      </c>
      <c r="F2349">
        <v>63</v>
      </c>
    </row>
    <row r="2350" spans="1:6" x14ac:dyDescent="0.3">
      <c r="A2350">
        <v>10227</v>
      </c>
      <c r="B2350" t="str">
        <f>_xlfn.XLOOKUP(A2350, Bookings!A:A, Bookings!B:B, "NONE")</f>
        <v>Kerala</v>
      </c>
      <c r="C2350" s="14">
        <v>44593</v>
      </c>
      <c r="D2350" t="str">
        <v>c9f9dfdb</v>
      </c>
      <c r="E2350">
        <v>2</v>
      </c>
      <c r="F2350">
        <v>49</v>
      </c>
    </row>
    <row r="2351" spans="1:6" x14ac:dyDescent="0.3">
      <c r="A2351">
        <v>10227</v>
      </c>
      <c r="B2351" t="str">
        <f>_xlfn.XLOOKUP(A2351, Bookings!A:A, Bookings!B:B, "NONE")</f>
        <v>Kerala</v>
      </c>
      <c r="C2351" s="14">
        <v>45627</v>
      </c>
      <c r="D2351" t="str">
        <v>2888a95e</v>
      </c>
      <c r="E2351">
        <v>4</v>
      </c>
      <c r="F2351">
        <v>51</v>
      </c>
    </row>
    <row r="2352" spans="1:6" x14ac:dyDescent="0.3">
      <c r="A2352">
        <v>10227</v>
      </c>
      <c r="B2352" t="str">
        <f>_xlfn.XLOOKUP(A2352, Bookings!A:A, Bookings!B:B, "NONE")</f>
        <v>Kerala</v>
      </c>
      <c r="C2352" s="14">
        <v>45261</v>
      </c>
      <c r="D2352" t="str">
        <v>34ac25b9</v>
      </c>
      <c r="E2352">
        <v>1</v>
      </c>
      <c r="F2352">
        <v>46</v>
      </c>
    </row>
    <row r="2353" spans="1:6" x14ac:dyDescent="0.3">
      <c r="A2353">
        <v>10227</v>
      </c>
      <c r="B2353" t="str">
        <f>_xlfn.XLOOKUP(A2353, Bookings!A:A, Bookings!B:B, "NONE")</f>
        <v>Kerala</v>
      </c>
      <c r="C2353" s="14">
        <v>44562</v>
      </c>
      <c r="D2353" t="str">
        <v>982b8061</v>
      </c>
      <c r="E2353">
        <v>0</v>
      </c>
      <c r="F2353">
        <v>98</v>
      </c>
    </row>
    <row r="2354" spans="1:6" x14ac:dyDescent="0.3">
      <c r="A2354">
        <v>10227</v>
      </c>
      <c r="B2354" t="str">
        <f>_xlfn.XLOOKUP(A2354, Bookings!A:A, Bookings!B:B, "NONE")</f>
        <v>Kerala</v>
      </c>
      <c r="C2354" s="14">
        <v>45383</v>
      </c>
      <c r="D2354" t="str">
        <v>f82d44ce</v>
      </c>
      <c r="E2354">
        <v>0</v>
      </c>
      <c r="F2354">
        <v>85</v>
      </c>
    </row>
    <row r="2355" spans="1:6" x14ac:dyDescent="0.3">
      <c r="A2355">
        <v>10227</v>
      </c>
      <c r="B2355" t="str">
        <f>_xlfn.XLOOKUP(A2355, Bookings!A:A, Bookings!B:B, "NONE")</f>
        <v>Kerala</v>
      </c>
      <c r="C2355" s="14">
        <v>45231</v>
      </c>
      <c r="D2355" t="str">
        <v>19351768</v>
      </c>
      <c r="E2355">
        <v>1</v>
      </c>
      <c r="F2355">
        <v>21</v>
      </c>
    </row>
    <row r="2356" spans="1:6" x14ac:dyDescent="0.3">
      <c r="A2356">
        <v>10227</v>
      </c>
      <c r="B2356" t="str">
        <f>_xlfn.XLOOKUP(A2356, Bookings!A:A, Bookings!B:B, "NONE")</f>
        <v>Kerala</v>
      </c>
      <c r="C2356" s="14">
        <v>45627</v>
      </c>
      <c r="D2356" t="str">
        <v>ed012678</v>
      </c>
      <c r="E2356">
        <v>3</v>
      </c>
      <c r="F2356">
        <v>62</v>
      </c>
    </row>
    <row r="2357" spans="1:6" x14ac:dyDescent="0.3">
      <c r="A2357">
        <v>10227</v>
      </c>
      <c r="B2357" t="str">
        <f>_xlfn.XLOOKUP(A2357, Bookings!A:A, Bookings!B:B, "NONE")</f>
        <v>Kerala</v>
      </c>
      <c r="C2357" s="14">
        <v>44682</v>
      </c>
      <c r="D2357" t="str">
        <v>2fa395f5</v>
      </c>
      <c r="E2357">
        <v>1</v>
      </c>
      <c r="F2357">
        <v>22</v>
      </c>
    </row>
    <row r="2358" spans="1:6" x14ac:dyDescent="0.3">
      <c r="A2358">
        <v>10227</v>
      </c>
      <c r="B2358" t="str">
        <f>_xlfn.XLOOKUP(A2358, Bookings!A:A, Bookings!B:B, "NONE")</f>
        <v>Kerala</v>
      </c>
      <c r="C2358" s="14">
        <v>44835</v>
      </c>
      <c r="D2358" t="str">
        <v>ae026103</v>
      </c>
      <c r="E2358">
        <v>2</v>
      </c>
      <c r="F2358">
        <v>53</v>
      </c>
    </row>
    <row r="2359" spans="1:6" x14ac:dyDescent="0.3">
      <c r="A2359">
        <v>10227</v>
      </c>
      <c r="B2359" t="str">
        <f>_xlfn.XLOOKUP(A2359, Bookings!A:A, Bookings!B:B, "NONE")</f>
        <v>Kerala</v>
      </c>
      <c r="C2359" s="14">
        <v>44774</v>
      </c>
      <c r="D2359" t="str">
        <v>d71466ea</v>
      </c>
      <c r="E2359">
        <v>1</v>
      </c>
      <c r="F2359">
        <v>79</v>
      </c>
    </row>
    <row r="2360" spans="1:6" x14ac:dyDescent="0.3">
      <c r="A2360">
        <v>10227</v>
      </c>
      <c r="B2360" t="str">
        <f>_xlfn.XLOOKUP(A2360, Bookings!A:A, Bookings!B:B, "NONE")</f>
        <v>Kerala</v>
      </c>
      <c r="C2360" s="14">
        <v>44835</v>
      </c>
      <c r="D2360" t="str">
        <v>4130ea10</v>
      </c>
      <c r="E2360">
        <v>2</v>
      </c>
      <c r="F2360">
        <v>44</v>
      </c>
    </row>
    <row r="2361" spans="1:6" x14ac:dyDescent="0.3">
      <c r="A2361">
        <v>10228</v>
      </c>
      <c r="B2361" t="str">
        <f>_xlfn.XLOOKUP(A2361, Bookings!A:A, Bookings!B:B, "NONE")</f>
        <v>Kerala</v>
      </c>
      <c r="C2361" s="14">
        <v>44774</v>
      </c>
      <c r="D2361" t="str">
        <v>e24dee1d</v>
      </c>
      <c r="E2361">
        <v>1</v>
      </c>
      <c r="F2361">
        <v>20</v>
      </c>
    </row>
    <row r="2362" spans="1:6" x14ac:dyDescent="0.3">
      <c r="A2362">
        <v>10228</v>
      </c>
      <c r="B2362" t="str">
        <f>_xlfn.XLOOKUP(A2362, Bookings!A:A, Bookings!B:B, "NONE")</f>
        <v>Kerala</v>
      </c>
      <c r="C2362" s="14">
        <v>44927</v>
      </c>
      <c r="D2362" t="str">
        <v>18110fb2</v>
      </c>
      <c r="E2362">
        <v>0</v>
      </c>
      <c r="F2362">
        <v>58</v>
      </c>
    </row>
    <row r="2363" spans="1:6" x14ac:dyDescent="0.3">
      <c r="A2363">
        <v>10228</v>
      </c>
      <c r="B2363" t="str">
        <f>_xlfn.XLOOKUP(A2363, Bookings!A:A, Bookings!B:B, "NONE")</f>
        <v>Kerala</v>
      </c>
      <c r="C2363" s="14">
        <v>45566</v>
      </c>
      <c r="D2363" t="str">
        <v>607da286</v>
      </c>
      <c r="E2363">
        <v>5</v>
      </c>
      <c r="F2363">
        <v>20</v>
      </c>
    </row>
    <row r="2364" spans="1:6" x14ac:dyDescent="0.3">
      <c r="A2364">
        <v>10228</v>
      </c>
      <c r="B2364" t="str">
        <f>_xlfn.XLOOKUP(A2364, Bookings!A:A, Bookings!B:B, "NONE")</f>
        <v>Kerala</v>
      </c>
      <c r="C2364" s="14">
        <v>45108</v>
      </c>
      <c r="D2364" t="str">
        <v>b49e8b74</v>
      </c>
      <c r="E2364">
        <v>0</v>
      </c>
      <c r="F2364">
        <v>62</v>
      </c>
    </row>
    <row r="2365" spans="1:6" x14ac:dyDescent="0.3">
      <c r="A2365">
        <v>10228</v>
      </c>
      <c r="B2365" t="str">
        <f>_xlfn.XLOOKUP(A2365, Bookings!A:A, Bookings!B:B, "NONE")</f>
        <v>Kerala</v>
      </c>
      <c r="C2365" s="14">
        <v>44896</v>
      </c>
      <c r="D2365" t="str">
        <v>92becfc7</v>
      </c>
      <c r="E2365">
        <v>2</v>
      </c>
      <c r="F2365">
        <v>92</v>
      </c>
    </row>
    <row r="2366" spans="1:6" x14ac:dyDescent="0.3">
      <c r="A2366">
        <v>10228</v>
      </c>
      <c r="B2366" t="str">
        <f>_xlfn.XLOOKUP(A2366, Bookings!A:A, Bookings!B:B, "NONE")</f>
        <v>Kerala</v>
      </c>
      <c r="C2366" s="14">
        <v>45352</v>
      </c>
      <c r="D2366" t="str">
        <v>ed012678</v>
      </c>
      <c r="E2366">
        <v>1</v>
      </c>
      <c r="F2366">
        <v>91</v>
      </c>
    </row>
    <row r="2367" spans="1:6" x14ac:dyDescent="0.3">
      <c r="A2367">
        <v>10228</v>
      </c>
      <c r="B2367" t="str">
        <f>_xlfn.XLOOKUP(A2367, Bookings!A:A, Bookings!B:B, "NONE")</f>
        <v>Kerala</v>
      </c>
      <c r="C2367" s="14">
        <v>45078</v>
      </c>
      <c r="D2367" t="str">
        <v>c741736d</v>
      </c>
      <c r="E2367">
        <v>1</v>
      </c>
      <c r="F2367">
        <v>66</v>
      </c>
    </row>
    <row r="2368" spans="1:6" x14ac:dyDescent="0.3">
      <c r="A2368">
        <v>10228</v>
      </c>
      <c r="B2368" t="str">
        <f>_xlfn.XLOOKUP(A2368, Bookings!A:A, Bookings!B:B, "NONE")</f>
        <v>Kerala</v>
      </c>
      <c r="C2368" s="14">
        <v>45108</v>
      </c>
      <c r="D2368" t="str">
        <v>586db896</v>
      </c>
      <c r="E2368">
        <v>0</v>
      </c>
      <c r="F2368">
        <v>27</v>
      </c>
    </row>
    <row r="2369" spans="1:6" x14ac:dyDescent="0.3">
      <c r="A2369">
        <v>10228</v>
      </c>
      <c r="B2369" t="str">
        <f>_xlfn.XLOOKUP(A2369, Bookings!A:A, Bookings!B:B, "NONE")</f>
        <v>Kerala</v>
      </c>
      <c r="C2369" s="14">
        <v>45323</v>
      </c>
      <c r="D2369" t="str">
        <v>10101146</v>
      </c>
      <c r="E2369">
        <v>2</v>
      </c>
      <c r="F2369">
        <v>54</v>
      </c>
    </row>
    <row r="2370" spans="1:6" x14ac:dyDescent="0.3">
      <c r="A2370">
        <v>10228</v>
      </c>
      <c r="B2370" t="str">
        <f>_xlfn.XLOOKUP(A2370, Bookings!A:A, Bookings!B:B, "NONE")</f>
        <v>Kerala</v>
      </c>
      <c r="C2370" s="14">
        <v>44593</v>
      </c>
      <c r="D2370" t="str">
        <v>d71466ea</v>
      </c>
      <c r="E2370">
        <v>1</v>
      </c>
      <c r="F2370">
        <v>59</v>
      </c>
    </row>
    <row r="2371" spans="1:6" x14ac:dyDescent="0.3">
      <c r="A2371">
        <v>10228</v>
      </c>
      <c r="B2371" t="str">
        <f>_xlfn.XLOOKUP(A2371, Bookings!A:A, Bookings!B:B, "NONE")</f>
        <v>Kerala</v>
      </c>
      <c r="C2371" s="14">
        <v>44652</v>
      </c>
      <c r="D2371" t="str">
        <v>fda707e0</v>
      </c>
      <c r="E2371">
        <v>5</v>
      </c>
      <c r="F2371">
        <v>18</v>
      </c>
    </row>
    <row r="2372" spans="1:6" x14ac:dyDescent="0.3">
      <c r="A2372">
        <v>10228</v>
      </c>
      <c r="B2372" t="str">
        <f>_xlfn.XLOOKUP(A2372, Bookings!A:A, Bookings!B:B, "NONE")</f>
        <v>Kerala</v>
      </c>
      <c r="C2372" s="14">
        <v>45047</v>
      </c>
      <c r="D2372" t="str">
        <v>7bc7f2c7</v>
      </c>
      <c r="E2372">
        <v>4</v>
      </c>
      <c r="F2372">
        <v>43</v>
      </c>
    </row>
    <row r="2373" spans="1:6" x14ac:dyDescent="0.3">
      <c r="A2373">
        <v>10228</v>
      </c>
      <c r="B2373" t="str">
        <f>_xlfn.XLOOKUP(A2373, Bookings!A:A, Bookings!B:B, "NONE")</f>
        <v>Kerala</v>
      </c>
      <c r="C2373" s="14">
        <v>44682</v>
      </c>
      <c r="D2373" t="str">
        <v>618d5c47</v>
      </c>
      <c r="E2373">
        <v>0</v>
      </c>
      <c r="F2373">
        <v>39</v>
      </c>
    </row>
    <row r="2374" spans="1:6" x14ac:dyDescent="0.3">
      <c r="A2374">
        <v>10228</v>
      </c>
      <c r="B2374" t="str">
        <f>_xlfn.XLOOKUP(A2374, Bookings!A:A, Bookings!B:B, "NONE")</f>
        <v>Kerala</v>
      </c>
      <c r="C2374" s="14">
        <v>44713</v>
      </c>
      <c r="D2374" t="str">
        <v>53dcee70</v>
      </c>
      <c r="E2374">
        <v>2</v>
      </c>
      <c r="F2374">
        <v>31</v>
      </c>
    </row>
    <row r="2375" spans="1:6" x14ac:dyDescent="0.3">
      <c r="A2375">
        <v>10228</v>
      </c>
      <c r="B2375" t="str">
        <f>_xlfn.XLOOKUP(A2375, Bookings!A:A, Bookings!B:B, "NONE")</f>
        <v>Kerala</v>
      </c>
      <c r="C2375" s="14">
        <v>44927</v>
      </c>
      <c r="D2375" t="str">
        <v>044707f1</v>
      </c>
      <c r="E2375">
        <v>0</v>
      </c>
      <c r="F2375">
        <v>79</v>
      </c>
    </row>
    <row r="2376" spans="1:6" x14ac:dyDescent="0.3">
      <c r="A2376">
        <v>10229</v>
      </c>
      <c r="B2376" t="str">
        <f>_xlfn.XLOOKUP(A2376, Bookings!A:A, Bookings!B:B, "NONE")</f>
        <v>Kerala</v>
      </c>
      <c r="C2376" s="14">
        <v>44713</v>
      </c>
      <c r="D2376" t="str">
        <v>0be1e40e</v>
      </c>
      <c r="E2376">
        <v>1</v>
      </c>
      <c r="F2376">
        <v>38</v>
      </c>
    </row>
    <row r="2377" spans="1:6" x14ac:dyDescent="0.3">
      <c r="A2377">
        <v>10229</v>
      </c>
      <c r="B2377" t="str">
        <f>_xlfn.XLOOKUP(A2377, Bookings!A:A, Bookings!B:B, "NONE")</f>
        <v>Kerala</v>
      </c>
      <c r="C2377" s="14">
        <v>45383</v>
      </c>
      <c r="D2377" t="str">
        <v>f1c74cb8</v>
      </c>
      <c r="E2377">
        <v>5</v>
      </c>
      <c r="F2377">
        <v>26</v>
      </c>
    </row>
    <row r="2378" spans="1:6" x14ac:dyDescent="0.3">
      <c r="A2378">
        <v>10229</v>
      </c>
      <c r="B2378" t="str">
        <f>_xlfn.XLOOKUP(A2378, Bookings!A:A, Bookings!B:B, "NONE")</f>
        <v>Kerala</v>
      </c>
      <c r="C2378" s="14">
        <v>45444</v>
      </c>
      <c r="D2378" t="str">
        <v>6fc6d737</v>
      </c>
      <c r="E2378">
        <v>4</v>
      </c>
      <c r="F2378">
        <v>58</v>
      </c>
    </row>
    <row r="2379" spans="1:6" x14ac:dyDescent="0.3">
      <c r="A2379">
        <v>10229</v>
      </c>
      <c r="B2379" t="str">
        <f>_xlfn.XLOOKUP(A2379, Bookings!A:A, Bookings!B:B, "NONE")</f>
        <v>Kerala</v>
      </c>
      <c r="C2379" s="14">
        <v>44774</v>
      </c>
      <c r="D2379" t="str">
        <v>607da286</v>
      </c>
      <c r="E2379">
        <v>1</v>
      </c>
      <c r="F2379">
        <v>95</v>
      </c>
    </row>
    <row r="2380" spans="1:6" x14ac:dyDescent="0.3">
      <c r="A2380">
        <v>10229</v>
      </c>
      <c r="B2380" t="str">
        <f>_xlfn.XLOOKUP(A2380, Bookings!A:A, Bookings!B:B, "NONE")</f>
        <v>Kerala</v>
      </c>
      <c r="C2380" s="14">
        <v>45597</v>
      </c>
      <c r="D2380" t="str">
        <v>cc777b0c</v>
      </c>
      <c r="E2380">
        <v>2</v>
      </c>
      <c r="F2380">
        <v>16</v>
      </c>
    </row>
    <row r="2381" spans="1:6" x14ac:dyDescent="0.3">
      <c r="A2381">
        <v>10229</v>
      </c>
      <c r="B2381" t="str">
        <f>_xlfn.XLOOKUP(A2381, Bookings!A:A, Bookings!B:B, "NONE")</f>
        <v>Kerala</v>
      </c>
      <c r="C2381" s="14">
        <v>44866</v>
      </c>
      <c r="D2381" t="str">
        <v>982b8061</v>
      </c>
      <c r="E2381">
        <v>0</v>
      </c>
      <c r="F2381">
        <v>47</v>
      </c>
    </row>
    <row r="2382" spans="1:6" x14ac:dyDescent="0.3">
      <c r="A2382">
        <v>10230</v>
      </c>
      <c r="B2382" t="str">
        <f>_xlfn.XLOOKUP(A2382, Bookings!A:A, Bookings!B:B, "NONE")</f>
        <v>Tamil Nadu</v>
      </c>
      <c r="C2382" s="14">
        <v>45474</v>
      </c>
      <c r="D2382" t="str">
        <v>e24dee1d</v>
      </c>
      <c r="E2382">
        <v>0</v>
      </c>
      <c r="F2382">
        <v>73</v>
      </c>
    </row>
    <row r="2383" spans="1:6" x14ac:dyDescent="0.3">
      <c r="A2383">
        <v>10230</v>
      </c>
      <c r="B2383" t="str">
        <f>_xlfn.XLOOKUP(A2383, Bookings!A:A, Bookings!B:B, "NONE")</f>
        <v>Tamil Nadu</v>
      </c>
      <c r="C2383" s="14">
        <v>45536</v>
      </c>
      <c r="D2383" t="str">
        <v>67b09f1b</v>
      </c>
      <c r="E2383">
        <v>0</v>
      </c>
      <c r="F2383">
        <v>30</v>
      </c>
    </row>
    <row r="2384" spans="1:6" x14ac:dyDescent="0.3">
      <c r="A2384">
        <v>10230</v>
      </c>
      <c r="B2384" t="str">
        <f>_xlfn.XLOOKUP(A2384, Bookings!A:A, Bookings!B:B, "NONE")</f>
        <v>Tamil Nadu</v>
      </c>
      <c r="C2384" s="14">
        <v>44713</v>
      </c>
      <c r="D2384" t="str">
        <v>d71466ea</v>
      </c>
      <c r="E2384">
        <v>4</v>
      </c>
      <c r="F2384">
        <v>23</v>
      </c>
    </row>
    <row r="2385" spans="1:6" x14ac:dyDescent="0.3">
      <c r="A2385">
        <v>10230</v>
      </c>
      <c r="B2385" t="str">
        <f>_xlfn.XLOOKUP(A2385, Bookings!A:A, Bookings!B:B, "NONE")</f>
        <v>Tamil Nadu</v>
      </c>
      <c r="C2385" s="14">
        <v>44927</v>
      </c>
      <c r="D2385" t="str">
        <v>40e9137d</v>
      </c>
      <c r="E2385">
        <v>3</v>
      </c>
      <c r="F2385">
        <v>83</v>
      </c>
    </row>
    <row r="2386" spans="1:6" x14ac:dyDescent="0.3">
      <c r="A2386">
        <v>10230</v>
      </c>
      <c r="B2386" t="str">
        <f>_xlfn.XLOOKUP(A2386, Bookings!A:A, Bookings!B:B, "NONE")</f>
        <v>Tamil Nadu</v>
      </c>
      <c r="C2386" s="14">
        <v>45597</v>
      </c>
      <c r="D2386" t="str">
        <v>fa1a76a3</v>
      </c>
      <c r="E2386">
        <v>4</v>
      </c>
      <c r="F2386">
        <v>39</v>
      </c>
    </row>
    <row r="2387" spans="1:6" x14ac:dyDescent="0.3">
      <c r="A2387">
        <v>10230</v>
      </c>
      <c r="B2387" t="str">
        <f>_xlfn.XLOOKUP(A2387, Bookings!A:A, Bookings!B:B, "NONE")</f>
        <v>Tamil Nadu</v>
      </c>
      <c r="C2387" s="14">
        <v>45383</v>
      </c>
      <c r="D2387" t="str">
        <v>fc3255a1</v>
      </c>
      <c r="E2387">
        <v>1</v>
      </c>
      <c r="F2387">
        <v>75</v>
      </c>
    </row>
    <row r="2388" spans="1:6" x14ac:dyDescent="0.3">
      <c r="A2388">
        <v>10230</v>
      </c>
      <c r="B2388" t="str">
        <f>_xlfn.XLOOKUP(A2388, Bookings!A:A, Bookings!B:B, "NONE")</f>
        <v>Tamil Nadu</v>
      </c>
      <c r="C2388" s="14">
        <v>44896</v>
      </c>
      <c r="D2388" t="str">
        <v>40fb817f</v>
      </c>
      <c r="E2388">
        <v>3</v>
      </c>
      <c r="F2388">
        <v>53</v>
      </c>
    </row>
    <row r="2389" spans="1:6" x14ac:dyDescent="0.3">
      <c r="A2389">
        <v>10230</v>
      </c>
      <c r="B2389" t="str">
        <f>_xlfn.XLOOKUP(A2389, Bookings!A:A, Bookings!B:B, "NONE")</f>
        <v>Tamil Nadu</v>
      </c>
      <c r="C2389" s="14">
        <v>44986</v>
      </c>
      <c r="D2389" t="str">
        <v>2aac9072</v>
      </c>
      <c r="E2389">
        <v>1</v>
      </c>
      <c r="F2389">
        <v>61</v>
      </c>
    </row>
    <row r="2390" spans="1:6" x14ac:dyDescent="0.3">
      <c r="A2390">
        <v>10230</v>
      </c>
      <c r="B2390" t="str">
        <f>_xlfn.XLOOKUP(A2390, Bookings!A:A, Bookings!B:B, "NONE")</f>
        <v>Tamil Nadu</v>
      </c>
      <c r="C2390" s="14">
        <v>44774</v>
      </c>
      <c r="D2390" t="str">
        <v>6fc6d737</v>
      </c>
      <c r="E2390">
        <v>0</v>
      </c>
      <c r="F2390">
        <v>73</v>
      </c>
    </row>
    <row r="2391" spans="1:6" x14ac:dyDescent="0.3">
      <c r="A2391">
        <v>10230</v>
      </c>
      <c r="B2391" t="str">
        <f>_xlfn.XLOOKUP(A2391, Bookings!A:A, Bookings!B:B, "NONE")</f>
        <v>Tamil Nadu</v>
      </c>
      <c r="C2391" s="14">
        <v>45017</v>
      </c>
      <c r="D2391" t="str">
        <v>b72e97f6</v>
      </c>
      <c r="E2391">
        <v>1</v>
      </c>
      <c r="F2391">
        <v>56</v>
      </c>
    </row>
    <row r="2392" spans="1:6" x14ac:dyDescent="0.3">
      <c r="A2392">
        <v>10230</v>
      </c>
      <c r="B2392" t="str">
        <f>_xlfn.XLOOKUP(A2392, Bookings!A:A, Bookings!B:B, "NONE")</f>
        <v>Tamil Nadu</v>
      </c>
      <c r="C2392" s="14">
        <v>44562</v>
      </c>
      <c r="D2392" t="str">
        <v>591bdfe5</v>
      </c>
      <c r="E2392">
        <v>1</v>
      </c>
      <c r="F2392">
        <v>94</v>
      </c>
    </row>
    <row r="2393" spans="1:6" x14ac:dyDescent="0.3">
      <c r="A2393">
        <v>10230</v>
      </c>
      <c r="B2393" t="str">
        <f>_xlfn.XLOOKUP(A2393, Bookings!A:A, Bookings!B:B, "NONE")</f>
        <v>Tamil Nadu</v>
      </c>
      <c r="C2393" s="14">
        <v>44866</v>
      </c>
      <c r="D2393" t="str">
        <v>982b8061</v>
      </c>
      <c r="E2393">
        <v>2</v>
      </c>
      <c r="F2393">
        <v>51</v>
      </c>
    </row>
    <row r="2394" spans="1:6" x14ac:dyDescent="0.3">
      <c r="A2394">
        <v>10230</v>
      </c>
      <c r="B2394" t="str">
        <f>_xlfn.XLOOKUP(A2394, Bookings!A:A, Bookings!B:B, "NONE")</f>
        <v>Tamil Nadu</v>
      </c>
      <c r="C2394" s="14">
        <v>44866</v>
      </c>
      <c r="D2394" t="str">
        <v>7bc7f2c7</v>
      </c>
      <c r="E2394">
        <v>2</v>
      </c>
      <c r="F2394">
        <v>52</v>
      </c>
    </row>
    <row r="2395" spans="1:6" x14ac:dyDescent="0.3">
      <c r="A2395">
        <v>10231</v>
      </c>
      <c r="B2395" t="str">
        <f>_xlfn.XLOOKUP(A2395, Bookings!A:A, Bookings!B:B, "NONE")</f>
        <v>Andhra Pradesh</v>
      </c>
      <c r="C2395" s="14">
        <v>44682</v>
      </c>
      <c r="D2395" t="str">
        <v>2aac9072</v>
      </c>
      <c r="E2395">
        <v>3</v>
      </c>
      <c r="F2395">
        <v>86</v>
      </c>
    </row>
    <row r="2396" spans="1:6" x14ac:dyDescent="0.3">
      <c r="A2396">
        <v>10231</v>
      </c>
      <c r="B2396" t="str">
        <f>_xlfn.XLOOKUP(A2396, Bookings!A:A, Bookings!B:B, "NONE")</f>
        <v>Andhra Pradesh</v>
      </c>
      <c r="C2396" s="14">
        <v>44621</v>
      </c>
      <c r="D2396" t="str">
        <v>982b8061</v>
      </c>
      <c r="E2396">
        <v>4</v>
      </c>
      <c r="F2396">
        <v>40</v>
      </c>
    </row>
    <row r="2397" spans="1:6" x14ac:dyDescent="0.3">
      <c r="A2397">
        <v>10231</v>
      </c>
      <c r="B2397" t="str">
        <f>_xlfn.XLOOKUP(A2397, Bookings!A:A, Bookings!B:B, "NONE")</f>
        <v>Andhra Pradesh</v>
      </c>
      <c r="C2397" s="14">
        <v>45383</v>
      </c>
      <c r="D2397" t="str">
        <v>b72e97f6</v>
      </c>
      <c r="E2397">
        <v>0</v>
      </c>
      <c r="F2397">
        <v>26</v>
      </c>
    </row>
    <row r="2398" spans="1:6" x14ac:dyDescent="0.3">
      <c r="A2398">
        <v>10231</v>
      </c>
      <c r="B2398" t="str">
        <f>_xlfn.XLOOKUP(A2398, Bookings!A:A, Bookings!B:B, "NONE")</f>
        <v>Andhra Pradesh</v>
      </c>
      <c r="C2398" s="14">
        <v>44621</v>
      </c>
      <c r="D2398" t="str">
        <v>af4e0c6c</v>
      </c>
      <c r="E2398">
        <v>0</v>
      </c>
      <c r="F2398">
        <v>86</v>
      </c>
    </row>
    <row r="2399" spans="1:6" x14ac:dyDescent="0.3">
      <c r="A2399">
        <v>10231</v>
      </c>
      <c r="B2399" t="str">
        <f>_xlfn.XLOOKUP(A2399, Bookings!A:A, Bookings!B:B, "NONE")</f>
        <v>Andhra Pradesh</v>
      </c>
      <c r="C2399" s="14">
        <v>45047</v>
      </c>
      <c r="D2399" t="str">
        <v>4130ea10</v>
      </c>
      <c r="E2399">
        <v>1</v>
      </c>
      <c r="F2399">
        <v>87</v>
      </c>
    </row>
    <row r="2400" spans="1:6" x14ac:dyDescent="0.3">
      <c r="A2400">
        <v>10231</v>
      </c>
      <c r="B2400" t="str">
        <f>_xlfn.XLOOKUP(A2400, Bookings!A:A, Bookings!B:B, "NONE")</f>
        <v>Andhra Pradesh</v>
      </c>
      <c r="C2400" s="14">
        <v>45200</v>
      </c>
      <c r="D2400" t="str">
        <v>872a4423</v>
      </c>
      <c r="E2400">
        <v>5</v>
      </c>
      <c r="F2400">
        <v>92</v>
      </c>
    </row>
    <row r="2401" spans="1:6" x14ac:dyDescent="0.3">
      <c r="A2401">
        <v>10231</v>
      </c>
      <c r="B2401" t="str">
        <f>_xlfn.XLOOKUP(A2401, Bookings!A:A, Bookings!B:B, "NONE")</f>
        <v>Andhra Pradesh</v>
      </c>
      <c r="C2401" s="14">
        <v>44713</v>
      </c>
      <c r="D2401" t="str">
        <v>fe8686d0</v>
      </c>
      <c r="E2401">
        <v>3</v>
      </c>
      <c r="F2401">
        <v>14</v>
      </c>
    </row>
    <row r="2402" spans="1:6" x14ac:dyDescent="0.3">
      <c r="A2402">
        <v>10231</v>
      </c>
      <c r="B2402" t="str">
        <f>_xlfn.XLOOKUP(A2402, Bookings!A:A, Bookings!B:B, "NONE")</f>
        <v>Andhra Pradesh</v>
      </c>
      <c r="C2402" s="14">
        <v>45413</v>
      </c>
      <c r="D2402" t="str">
        <v>8ce0be18</v>
      </c>
      <c r="E2402">
        <v>1</v>
      </c>
      <c r="F2402">
        <v>79</v>
      </c>
    </row>
    <row r="2403" spans="1:6" x14ac:dyDescent="0.3">
      <c r="A2403">
        <v>10231</v>
      </c>
      <c r="B2403" t="str">
        <f>_xlfn.XLOOKUP(A2403, Bookings!A:A, Bookings!B:B, "NONE")</f>
        <v>Andhra Pradesh</v>
      </c>
      <c r="C2403" s="14">
        <v>45323</v>
      </c>
      <c r="D2403" t="str">
        <v>35e41ff6</v>
      </c>
      <c r="E2403">
        <v>3</v>
      </c>
      <c r="F2403">
        <v>79</v>
      </c>
    </row>
    <row r="2404" spans="1:6" x14ac:dyDescent="0.3">
      <c r="A2404">
        <v>10231</v>
      </c>
      <c r="B2404" t="str">
        <f>_xlfn.XLOOKUP(A2404, Bookings!A:A, Bookings!B:B, "NONE")</f>
        <v>Andhra Pradesh</v>
      </c>
      <c r="C2404" s="14">
        <v>44896</v>
      </c>
      <c r="D2404" t="str">
        <v>74c9ff93</v>
      </c>
      <c r="E2404">
        <v>3</v>
      </c>
      <c r="F2404">
        <v>58</v>
      </c>
    </row>
    <row r="2405" spans="1:6" x14ac:dyDescent="0.3">
      <c r="A2405">
        <v>10231</v>
      </c>
      <c r="B2405" t="str">
        <f>_xlfn.XLOOKUP(A2405, Bookings!A:A, Bookings!B:B, "NONE")</f>
        <v>Andhra Pradesh</v>
      </c>
      <c r="C2405" s="14">
        <v>44682</v>
      </c>
      <c r="D2405" t="str">
        <v>cc9d9893</v>
      </c>
      <c r="E2405">
        <v>3</v>
      </c>
      <c r="F2405">
        <v>59</v>
      </c>
    </row>
    <row r="2406" spans="1:6" x14ac:dyDescent="0.3">
      <c r="A2406">
        <v>10231</v>
      </c>
      <c r="B2406" t="str">
        <f>_xlfn.XLOOKUP(A2406, Bookings!A:A, Bookings!B:B, "NONE")</f>
        <v>Andhra Pradesh</v>
      </c>
      <c r="C2406" s="14">
        <v>45597</v>
      </c>
      <c r="D2406" t="str">
        <v>566c44a8</v>
      </c>
      <c r="E2406">
        <v>4</v>
      </c>
      <c r="F2406">
        <v>74</v>
      </c>
    </row>
    <row r="2407" spans="1:6" x14ac:dyDescent="0.3">
      <c r="A2407">
        <v>10231</v>
      </c>
      <c r="B2407" t="str">
        <f>_xlfn.XLOOKUP(A2407, Bookings!A:A, Bookings!B:B, "NONE")</f>
        <v>Andhra Pradesh</v>
      </c>
      <c r="C2407" s="14">
        <v>45505</v>
      </c>
      <c r="D2407" t="str">
        <v>34ac25b9</v>
      </c>
      <c r="E2407">
        <v>1</v>
      </c>
      <c r="F2407">
        <v>73</v>
      </c>
    </row>
    <row r="2408" spans="1:6" x14ac:dyDescent="0.3">
      <c r="A2408">
        <v>10232</v>
      </c>
      <c r="B2408" t="str">
        <f>_xlfn.XLOOKUP(A2408, Bookings!A:A, Bookings!B:B, "NONE")</f>
        <v>Karnataka</v>
      </c>
      <c r="C2408" s="14">
        <v>44562</v>
      </c>
      <c r="D2408" t="str">
        <v>fe99e0ba</v>
      </c>
      <c r="E2408">
        <v>2</v>
      </c>
      <c r="F2408">
        <v>40</v>
      </c>
    </row>
    <row r="2409" spans="1:6" x14ac:dyDescent="0.3">
      <c r="A2409">
        <v>10232</v>
      </c>
      <c r="B2409" t="str">
        <f>_xlfn.XLOOKUP(A2409, Bookings!A:A, Bookings!B:B, "NONE")</f>
        <v>Karnataka</v>
      </c>
      <c r="C2409" s="14">
        <v>45261</v>
      </c>
      <c r="D2409" t="str">
        <v>a48a202b</v>
      </c>
      <c r="E2409">
        <v>0</v>
      </c>
      <c r="F2409">
        <v>59</v>
      </c>
    </row>
    <row r="2410" spans="1:6" x14ac:dyDescent="0.3">
      <c r="A2410">
        <v>10232</v>
      </c>
      <c r="B2410" t="str">
        <f>_xlfn.XLOOKUP(A2410, Bookings!A:A, Bookings!B:B, "NONE")</f>
        <v>Karnataka</v>
      </c>
      <c r="C2410" s="14">
        <v>45292</v>
      </c>
      <c r="D2410" t="str">
        <v>9c8c4c67</v>
      </c>
      <c r="E2410">
        <v>4</v>
      </c>
      <c r="F2410">
        <v>13</v>
      </c>
    </row>
    <row r="2411" spans="1:6" x14ac:dyDescent="0.3">
      <c r="A2411">
        <v>10232</v>
      </c>
      <c r="B2411" t="str">
        <f>_xlfn.XLOOKUP(A2411, Bookings!A:A, Bookings!B:B, "NONE")</f>
        <v>Karnataka</v>
      </c>
      <c r="C2411" s="14">
        <v>44774</v>
      </c>
      <c r="D2411" t="str">
        <v>b72e97f6</v>
      </c>
      <c r="E2411">
        <v>1</v>
      </c>
      <c r="F2411">
        <v>57</v>
      </c>
    </row>
    <row r="2412" spans="1:6" x14ac:dyDescent="0.3">
      <c r="A2412">
        <v>10232</v>
      </c>
      <c r="B2412" t="str">
        <f>_xlfn.XLOOKUP(A2412, Bookings!A:A, Bookings!B:B, "NONE")</f>
        <v>Karnataka</v>
      </c>
      <c r="C2412" s="14">
        <v>45078</v>
      </c>
      <c r="D2412" t="str">
        <v>420e1019</v>
      </c>
      <c r="E2412">
        <v>2</v>
      </c>
      <c r="F2412">
        <v>68</v>
      </c>
    </row>
    <row r="2413" spans="1:6" x14ac:dyDescent="0.3">
      <c r="A2413">
        <v>10233</v>
      </c>
      <c r="B2413" t="str">
        <f>_xlfn.XLOOKUP(A2413, Bookings!A:A, Bookings!B:B, "NONE")</f>
        <v>Tamil Nadu</v>
      </c>
      <c r="C2413" s="14">
        <v>45323</v>
      </c>
      <c r="D2413" t="str">
        <v>7bc7f2c7</v>
      </c>
      <c r="E2413">
        <v>2</v>
      </c>
      <c r="F2413">
        <v>23</v>
      </c>
    </row>
    <row r="2414" spans="1:6" x14ac:dyDescent="0.3">
      <c r="A2414">
        <v>10233</v>
      </c>
      <c r="B2414" t="str">
        <f>_xlfn.XLOOKUP(A2414, Bookings!A:A, Bookings!B:B, "NONE")</f>
        <v>Tamil Nadu</v>
      </c>
      <c r="C2414" s="14">
        <v>45200</v>
      </c>
      <c r="D2414" t="str">
        <v>a4c168f1</v>
      </c>
      <c r="E2414">
        <v>1</v>
      </c>
      <c r="F2414">
        <v>97</v>
      </c>
    </row>
    <row r="2415" spans="1:6" x14ac:dyDescent="0.3">
      <c r="A2415">
        <v>10233</v>
      </c>
      <c r="B2415" t="str">
        <f>_xlfn.XLOOKUP(A2415, Bookings!A:A, Bookings!B:B, "NONE")</f>
        <v>Tamil Nadu</v>
      </c>
      <c r="C2415" s="14">
        <v>45170</v>
      </c>
      <c r="D2415" t="str">
        <v>1b7fe76a</v>
      </c>
      <c r="E2415">
        <v>2</v>
      </c>
      <c r="F2415">
        <v>71</v>
      </c>
    </row>
    <row r="2416" spans="1:6" x14ac:dyDescent="0.3">
      <c r="A2416">
        <v>10233</v>
      </c>
      <c r="B2416" t="str">
        <f>_xlfn.XLOOKUP(A2416, Bookings!A:A, Bookings!B:B, "NONE")</f>
        <v>Tamil Nadu</v>
      </c>
      <c r="C2416" s="14">
        <v>44896</v>
      </c>
      <c r="D2416" t="str">
        <v>f83fb848</v>
      </c>
      <c r="E2416">
        <v>1</v>
      </c>
      <c r="F2416">
        <v>61</v>
      </c>
    </row>
    <row r="2417" spans="1:6" x14ac:dyDescent="0.3">
      <c r="A2417">
        <v>10233</v>
      </c>
      <c r="B2417" t="str">
        <f>_xlfn.XLOOKUP(A2417, Bookings!A:A, Bookings!B:B, "NONE")</f>
        <v>Tamil Nadu</v>
      </c>
      <c r="C2417" s="14">
        <v>44986</v>
      </c>
      <c r="D2417" t="str">
        <v>577b4107</v>
      </c>
      <c r="E2417">
        <v>2</v>
      </c>
      <c r="F2417">
        <v>38</v>
      </c>
    </row>
    <row r="2418" spans="1:6" x14ac:dyDescent="0.3">
      <c r="A2418">
        <v>10233</v>
      </c>
      <c r="B2418" t="str">
        <f>_xlfn.XLOOKUP(A2418, Bookings!A:A, Bookings!B:B, "NONE")</f>
        <v>Tamil Nadu</v>
      </c>
      <c r="C2418" s="14">
        <v>45536</v>
      </c>
      <c r="D2418" t="str">
        <v>2fa395f5</v>
      </c>
      <c r="E2418">
        <v>5</v>
      </c>
      <c r="F2418">
        <v>57</v>
      </c>
    </row>
    <row r="2419" spans="1:6" x14ac:dyDescent="0.3">
      <c r="A2419">
        <v>10233</v>
      </c>
      <c r="B2419" t="str">
        <f>_xlfn.XLOOKUP(A2419, Bookings!A:A, Bookings!B:B, "NONE")</f>
        <v>Tamil Nadu</v>
      </c>
      <c r="C2419" s="14">
        <v>45261</v>
      </c>
      <c r="D2419" t="str">
        <v>f82d44ce</v>
      </c>
      <c r="E2419">
        <v>4</v>
      </c>
      <c r="F2419">
        <v>59</v>
      </c>
    </row>
    <row r="2420" spans="1:6" x14ac:dyDescent="0.3">
      <c r="A2420">
        <v>10233</v>
      </c>
      <c r="B2420" t="str">
        <f>_xlfn.XLOOKUP(A2420, Bookings!A:A, Bookings!B:B, "NONE")</f>
        <v>Tamil Nadu</v>
      </c>
      <c r="C2420" s="14">
        <v>45627</v>
      </c>
      <c r="D2420" t="str">
        <v>b06fbc58</v>
      </c>
      <c r="E2420">
        <v>1</v>
      </c>
      <c r="F2420">
        <v>97</v>
      </c>
    </row>
    <row r="2421" spans="1:6" x14ac:dyDescent="0.3">
      <c r="A2421">
        <v>10233</v>
      </c>
      <c r="B2421" t="str">
        <f>_xlfn.XLOOKUP(A2421, Bookings!A:A, Bookings!B:B, "NONE")</f>
        <v>Tamil Nadu</v>
      </c>
      <c r="C2421" s="14">
        <v>45108</v>
      </c>
      <c r="D2421" t="str">
        <v>9544ce3b</v>
      </c>
      <c r="E2421">
        <v>0</v>
      </c>
      <c r="F2421">
        <v>49</v>
      </c>
    </row>
    <row r="2422" spans="1:6" x14ac:dyDescent="0.3">
      <c r="A2422">
        <v>10233</v>
      </c>
      <c r="B2422" t="str">
        <f>_xlfn.XLOOKUP(A2422, Bookings!A:A, Bookings!B:B, "NONE")</f>
        <v>Tamil Nadu</v>
      </c>
      <c r="C2422" s="14">
        <v>44774</v>
      </c>
      <c r="D2422" t="str">
        <v>b72e97f6</v>
      </c>
      <c r="E2422">
        <v>0</v>
      </c>
      <c r="F2422">
        <v>71</v>
      </c>
    </row>
    <row r="2423" spans="1:6" x14ac:dyDescent="0.3">
      <c r="A2423">
        <v>10233</v>
      </c>
      <c r="B2423" t="str">
        <f>_xlfn.XLOOKUP(A2423, Bookings!A:A, Bookings!B:B, "NONE")</f>
        <v>Tamil Nadu</v>
      </c>
      <c r="C2423" s="14">
        <v>45474</v>
      </c>
      <c r="D2423" t="str">
        <v>a48a202b</v>
      </c>
      <c r="E2423">
        <v>0</v>
      </c>
      <c r="F2423">
        <v>84</v>
      </c>
    </row>
    <row r="2424" spans="1:6" x14ac:dyDescent="0.3">
      <c r="A2424">
        <v>10233</v>
      </c>
      <c r="B2424" t="str">
        <f>_xlfn.XLOOKUP(A2424, Bookings!A:A, Bookings!B:B, "NONE")</f>
        <v>Tamil Nadu</v>
      </c>
      <c r="C2424" s="14">
        <v>45017</v>
      </c>
      <c r="D2424" t="str">
        <v>5833d4f3</v>
      </c>
      <c r="E2424">
        <v>0</v>
      </c>
      <c r="F2424">
        <v>36</v>
      </c>
    </row>
    <row r="2425" spans="1:6" x14ac:dyDescent="0.3">
      <c r="A2425">
        <v>10233</v>
      </c>
      <c r="B2425" t="str">
        <f>_xlfn.XLOOKUP(A2425, Bookings!A:A, Bookings!B:B, "NONE")</f>
        <v>Tamil Nadu</v>
      </c>
      <c r="C2425" s="14">
        <v>45323</v>
      </c>
      <c r="D2425" t="str">
        <v>07976026</v>
      </c>
      <c r="E2425">
        <v>1</v>
      </c>
      <c r="F2425">
        <v>68</v>
      </c>
    </row>
    <row r="2426" spans="1:6" x14ac:dyDescent="0.3">
      <c r="A2426">
        <v>10233</v>
      </c>
      <c r="B2426" t="str">
        <f>_xlfn.XLOOKUP(A2426, Bookings!A:A, Bookings!B:B, "NONE")</f>
        <v>Tamil Nadu</v>
      </c>
      <c r="C2426" s="14">
        <v>44743</v>
      </c>
      <c r="D2426" t="str">
        <v>7fc77e90</v>
      </c>
      <c r="E2426">
        <v>1</v>
      </c>
      <c r="F2426">
        <v>37</v>
      </c>
    </row>
    <row r="2427" spans="1:6" x14ac:dyDescent="0.3">
      <c r="A2427">
        <v>10234</v>
      </c>
      <c r="B2427" t="str">
        <f>_xlfn.XLOOKUP(A2427, Bookings!A:A, Bookings!B:B, "NONE")</f>
        <v>Tamil Nadu</v>
      </c>
      <c r="C2427" s="14">
        <v>44743</v>
      </c>
      <c r="D2427" t="str">
        <v>9787b7de</v>
      </c>
      <c r="E2427">
        <v>3</v>
      </c>
      <c r="F2427">
        <v>15</v>
      </c>
    </row>
    <row r="2428" spans="1:6" x14ac:dyDescent="0.3">
      <c r="A2428">
        <v>10234</v>
      </c>
      <c r="B2428" t="str">
        <f>_xlfn.XLOOKUP(A2428, Bookings!A:A, Bookings!B:B, "NONE")</f>
        <v>Tamil Nadu</v>
      </c>
      <c r="C2428" s="14">
        <v>44593</v>
      </c>
      <c r="D2428" t="str">
        <v>c9f9dfdb</v>
      </c>
      <c r="E2428">
        <v>2</v>
      </c>
      <c r="F2428">
        <v>23</v>
      </c>
    </row>
    <row r="2429" spans="1:6" x14ac:dyDescent="0.3">
      <c r="A2429">
        <v>10234</v>
      </c>
      <c r="B2429" t="str">
        <f>_xlfn.XLOOKUP(A2429, Bookings!A:A, Bookings!B:B, "NONE")</f>
        <v>Tamil Nadu</v>
      </c>
      <c r="C2429" s="14">
        <v>45108</v>
      </c>
      <c r="D2429" t="str">
        <v>459528e0</v>
      </c>
      <c r="E2429">
        <v>1</v>
      </c>
      <c r="F2429">
        <v>68</v>
      </c>
    </row>
    <row r="2430" spans="1:6" x14ac:dyDescent="0.3">
      <c r="A2430">
        <v>10234</v>
      </c>
      <c r="B2430" t="str">
        <f>_xlfn.XLOOKUP(A2430, Bookings!A:A, Bookings!B:B, "NONE")</f>
        <v>Tamil Nadu</v>
      </c>
      <c r="C2430" s="14">
        <v>45292</v>
      </c>
      <c r="D2430" t="str">
        <v>c1fb785c</v>
      </c>
      <c r="E2430">
        <v>1</v>
      </c>
      <c r="F2430">
        <v>87</v>
      </c>
    </row>
    <row r="2431" spans="1:6" x14ac:dyDescent="0.3">
      <c r="A2431">
        <v>10234</v>
      </c>
      <c r="B2431" t="str">
        <f>_xlfn.XLOOKUP(A2431, Bookings!A:A, Bookings!B:B, "NONE")</f>
        <v>Tamil Nadu</v>
      </c>
      <c r="C2431" s="14">
        <v>44805</v>
      </c>
      <c r="D2431" t="str">
        <v>e2949854</v>
      </c>
      <c r="E2431">
        <v>1</v>
      </c>
      <c r="F2431">
        <v>26</v>
      </c>
    </row>
    <row r="2432" spans="1:6" x14ac:dyDescent="0.3">
      <c r="A2432">
        <v>10234</v>
      </c>
      <c r="B2432" t="str">
        <f>_xlfn.XLOOKUP(A2432, Bookings!A:A, Bookings!B:B, "NONE")</f>
        <v>Tamil Nadu</v>
      </c>
      <c r="C2432" s="14">
        <v>45017</v>
      </c>
      <c r="D2432" t="str">
        <v>8ce0be18</v>
      </c>
      <c r="E2432">
        <v>4</v>
      </c>
      <c r="F2432">
        <v>61</v>
      </c>
    </row>
    <row r="2433" spans="1:6" x14ac:dyDescent="0.3">
      <c r="A2433">
        <v>10234</v>
      </c>
      <c r="B2433" t="str">
        <f>_xlfn.XLOOKUP(A2433, Bookings!A:A, Bookings!B:B, "NONE")</f>
        <v>Tamil Nadu</v>
      </c>
      <c r="C2433" s="14">
        <v>44866</v>
      </c>
      <c r="D2433" t="str">
        <v>420e1019</v>
      </c>
      <c r="E2433">
        <v>3</v>
      </c>
      <c r="F2433">
        <v>17</v>
      </c>
    </row>
    <row r="2434" spans="1:6" x14ac:dyDescent="0.3">
      <c r="A2434">
        <v>10235</v>
      </c>
      <c r="B2434" t="str">
        <f>_xlfn.XLOOKUP(A2434, Bookings!A:A, Bookings!B:B, "NONE")</f>
        <v>Tamil Nadu</v>
      </c>
      <c r="C2434" s="14">
        <v>44866</v>
      </c>
      <c r="D2434" t="str">
        <v>566c44a8</v>
      </c>
      <c r="E2434">
        <v>2</v>
      </c>
      <c r="F2434">
        <v>53</v>
      </c>
    </row>
    <row r="2435" spans="1:6" x14ac:dyDescent="0.3">
      <c r="A2435">
        <v>10235</v>
      </c>
      <c r="B2435" t="str">
        <f>_xlfn.XLOOKUP(A2435, Bookings!A:A, Bookings!B:B, "NONE")</f>
        <v>Tamil Nadu</v>
      </c>
      <c r="C2435" s="14">
        <v>45078</v>
      </c>
      <c r="D2435" t="str">
        <v>3abe3a47</v>
      </c>
      <c r="E2435">
        <v>3</v>
      </c>
      <c r="F2435">
        <v>50</v>
      </c>
    </row>
    <row r="2436" spans="1:6" x14ac:dyDescent="0.3">
      <c r="A2436">
        <v>10235</v>
      </c>
      <c r="B2436" t="str">
        <f>_xlfn.XLOOKUP(A2436, Bookings!A:A, Bookings!B:B, "NONE")</f>
        <v>Tamil Nadu</v>
      </c>
      <c r="C2436" s="14">
        <v>45108</v>
      </c>
      <c r="D2436" t="str">
        <v>6d9b457c</v>
      </c>
      <c r="E2436">
        <v>1</v>
      </c>
      <c r="F2436">
        <v>88</v>
      </c>
    </row>
    <row r="2437" spans="1:6" x14ac:dyDescent="0.3">
      <c r="A2437">
        <v>10235</v>
      </c>
      <c r="B2437" t="str">
        <f>_xlfn.XLOOKUP(A2437, Bookings!A:A, Bookings!B:B, "NONE")</f>
        <v>Tamil Nadu</v>
      </c>
      <c r="C2437" s="14">
        <v>44774</v>
      </c>
      <c r="D2437" t="str">
        <v>c1fb785c</v>
      </c>
      <c r="E2437">
        <v>2</v>
      </c>
      <c r="F2437">
        <v>27</v>
      </c>
    </row>
    <row r="2438" spans="1:6" x14ac:dyDescent="0.3">
      <c r="A2438">
        <v>10235</v>
      </c>
      <c r="B2438" t="str">
        <f>_xlfn.XLOOKUP(A2438, Bookings!A:A, Bookings!B:B, "NONE")</f>
        <v>Tamil Nadu</v>
      </c>
      <c r="C2438" s="14">
        <v>44562</v>
      </c>
      <c r="D2438" t="str">
        <v>92becfc7</v>
      </c>
      <c r="E2438">
        <v>0</v>
      </c>
      <c r="F2438">
        <v>57</v>
      </c>
    </row>
    <row r="2439" spans="1:6" x14ac:dyDescent="0.3">
      <c r="A2439">
        <v>10235</v>
      </c>
      <c r="B2439" t="str">
        <f>_xlfn.XLOOKUP(A2439, Bookings!A:A, Bookings!B:B, "NONE")</f>
        <v>Tamil Nadu</v>
      </c>
      <c r="C2439" s="14">
        <v>44986</v>
      </c>
      <c r="D2439" t="str">
        <v>2aac9072</v>
      </c>
      <c r="E2439">
        <v>0</v>
      </c>
      <c r="F2439">
        <v>92</v>
      </c>
    </row>
    <row r="2440" spans="1:6" x14ac:dyDescent="0.3">
      <c r="A2440">
        <v>10235</v>
      </c>
      <c r="B2440" t="str">
        <f>_xlfn.XLOOKUP(A2440, Bookings!A:A, Bookings!B:B, "NONE")</f>
        <v>Tamil Nadu</v>
      </c>
      <c r="C2440" s="14">
        <v>44774</v>
      </c>
      <c r="D2440" t="str">
        <v>a48a202b</v>
      </c>
      <c r="E2440">
        <v>0</v>
      </c>
      <c r="F2440">
        <v>10</v>
      </c>
    </row>
    <row r="2441" spans="1:6" x14ac:dyDescent="0.3">
      <c r="A2441">
        <v>10235</v>
      </c>
      <c r="B2441" t="str">
        <f>_xlfn.XLOOKUP(A2441, Bookings!A:A, Bookings!B:B, "NONE")</f>
        <v>Tamil Nadu</v>
      </c>
      <c r="C2441" s="14">
        <v>45170</v>
      </c>
      <c r="D2441" t="str">
        <v>7fd28e87</v>
      </c>
      <c r="E2441">
        <v>0</v>
      </c>
      <c r="F2441">
        <v>91</v>
      </c>
    </row>
    <row r="2442" spans="1:6" x14ac:dyDescent="0.3">
      <c r="A2442">
        <v>10235</v>
      </c>
      <c r="B2442" t="str">
        <f>_xlfn.XLOOKUP(A2442, Bookings!A:A, Bookings!B:B, "NONE")</f>
        <v>Tamil Nadu</v>
      </c>
      <c r="C2442" s="14">
        <v>45383</v>
      </c>
      <c r="D2442" t="str">
        <v>40e9137d</v>
      </c>
      <c r="E2442">
        <v>2</v>
      </c>
      <c r="F2442">
        <v>46</v>
      </c>
    </row>
    <row r="2443" spans="1:6" x14ac:dyDescent="0.3">
      <c r="A2443">
        <v>10235</v>
      </c>
      <c r="B2443" t="str">
        <f>_xlfn.XLOOKUP(A2443, Bookings!A:A, Bookings!B:B, "NONE")</f>
        <v>Tamil Nadu</v>
      </c>
      <c r="C2443" s="14">
        <v>45139</v>
      </c>
      <c r="D2443" t="str">
        <v>2e190b5a</v>
      </c>
      <c r="E2443">
        <v>4</v>
      </c>
      <c r="F2443">
        <v>59</v>
      </c>
    </row>
    <row r="2444" spans="1:6" x14ac:dyDescent="0.3">
      <c r="A2444">
        <v>10236</v>
      </c>
      <c r="B2444" t="str">
        <f>_xlfn.XLOOKUP(A2444, Bookings!A:A, Bookings!B:B, "NONE")</f>
        <v>Karnataka</v>
      </c>
      <c r="C2444" s="14">
        <v>45413</v>
      </c>
      <c r="D2444" t="str">
        <v>e0abb092</v>
      </c>
      <c r="E2444">
        <v>1</v>
      </c>
      <c r="F2444">
        <v>26</v>
      </c>
    </row>
    <row r="2445" spans="1:6" x14ac:dyDescent="0.3">
      <c r="A2445">
        <v>10236</v>
      </c>
      <c r="B2445" t="str">
        <f>_xlfn.XLOOKUP(A2445, Bookings!A:A, Bookings!B:B, "NONE")</f>
        <v>Karnataka</v>
      </c>
      <c r="C2445" s="14">
        <v>45261</v>
      </c>
      <c r="D2445" t="str">
        <v>c9f9dfdb</v>
      </c>
      <c r="E2445">
        <v>1</v>
      </c>
      <c r="F2445">
        <v>36</v>
      </c>
    </row>
    <row r="2446" spans="1:6" x14ac:dyDescent="0.3">
      <c r="A2446">
        <v>10236</v>
      </c>
      <c r="B2446" t="str">
        <f>_xlfn.XLOOKUP(A2446, Bookings!A:A, Bookings!B:B, "NONE")</f>
        <v>Karnataka</v>
      </c>
      <c r="C2446" s="14">
        <v>44682</v>
      </c>
      <c r="D2446" t="str">
        <v>f72d44e6</v>
      </c>
      <c r="E2446">
        <v>0</v>
      </c>
      <c r="F2446">
        <v>27</v>
      </c>
    </row>
    <row r="2447" spans="1:6" x14ac:dyDescent="0.3">
      <c r="A2447">
        <v>10236</v>
      </c>
      <c r="B2447" t="str">
        <f>_xlfn.XLOOKUP(A2447, Bookings!A:A, Bookings!B:B, "NONE")</f>
        <v>Karnataka</v>
      </c>
      <c r="C2447" s="14">
        <v>44927</v>
      </c>
      <c r="D2447" t="str">
        <v>9452bf77</v>
      </c>
      <c r="E2447">
        <v>0</v>
      </c>
      <c r="F2447">
        <v>92</v>
      </c>
    </row>
    <row r="2448" spans="1:6" x14ac:dyDescent="0.3">
      <c r="A2448">
        <v>10236</v>
      </c>
      <c r="B2448" t="str">
        <f>_xlfn.XLOOKUP(A2448, Bookings!A:A, Bookings!B:B, "NONE")</f>
        <v>Karnataka</v>
      </c>
      <c r="C2448" s="14">
        <v>44562</v>
      </c>
      <c r="D2448" t="str">
        <v>ae026103</v>
      </c>
      <c r="E2448">
        <v>0</v>
      </c>
      <c r="F2448">
        <v>58</v>
      </c>
    </row>
    <row r="2449" spans="1:6" x14ac:dyDescent="0.3">
      <c r="A2449">
        <v>10236</v>
      </c>
      <c r="B2449" t="str">
        <f>_xlfn.XLOOKUP(A2449, Bookings!A:A, Bookings!B:B, "NONE")</f>
        <v>Karnataka</v>
      </c>
      <c r="C2449" s="14">
        <v>44562</v>
      </c>
      <c r="D2449" t="str">
        <v>921da29a</v>
      </c>
      <c r="E2449">
        <v>1</v>
      </c>
      <c r="F2449">
        <v>43</v>
      </c>
    </row>
    <row r="2450" spans="1:6" x14ac:dyDescent="0.3">
      <c r="A2450">
        <v>10236</v>
      </c>
      <c r="B2450" t="str">
        <f>_xlfn.XLOOKUP(A2450, Bookings!A:A, Bookings!B:B, "NONE")</f>
        <v>Karnataka</v>
      </c>
      <c r="C2450" s="14">
        <v>45505</v>
      </c>
      <c r="D2450" t="str">
        <v>b9f74c1c</v>
      </c>
      <c r="E2450">
        <v>2</v>
      </c>
      <c r="F2450">
        <v>69</v>
      </c>
    </row>
    <row r="2451" spans="1:6" x14ac:dyDescent="0.3">
      <c r="A2451">
        <v>10236</v>
      </c>
      <c r="B2451" t="str">
        <f>_xlfn.XLOOKUP(A2451, Bookings!A:A, Bookings!B:B, "NONE")</f>
        <v>Karnataka</v>
      </c>
      <c r="C2451" s="14">
        <v>45231</v>
      </c>
      <c r="D2451" t="str">
        <v>ed012678</v>
      </c>
      <c r="E2451">
        <v>1</v>
      </c>
      <c r="F2451">
        <v>61</v>
      </c>
    </row>
    <row r="2452" spans="1:6" x14ac:dyDescent="0.3">
      <c r="A2452">
        <v>10236</v>
      </c>
      <c r="B2452" t="str">
        <f>_xlfn.XLOOKUP(A2452, Bookings!A:A, Bookings!B:B, "NONE")</f>
        <v>Karnataka</v>
      </c>
      <c r="C2452" s="14">
        <v>45566</v>
      </c>
      <c r="D2452" t="str">
        <v>5b93d799</v>
      </c>
      <c r="E2452">
        <v>1</v>
      </c>
      <c r="F2452">
        <v>54</v>
      </c>
    </row>
    <row r="2453" spans="1:6" x14ac:dyDescent="0.3">
      <c r="A2453">
        <v>10236</v>
      </c>
      <c r="B2453" t="str">
        <f>_xlfn.XLOOKUP(A2453, Bookings!A:A, Bookings!B:B, "NONE")</f>
        <v>Karnataka</v>
      </c>
      <c r="C2453" s="14">
        <v>45474</v>
      </c>
      <c r="D2453" t="str">
        <v>2aac9072</v>
      </c>
      <c r="E2453">
        <v>2</v>
      </c>
      <c r="F2453">
        <v>56</v>
      </c>
    </row>
    <row r="2454" spans="1:6" x14ac:dyDescent="0.3">
      <c r="A2454">
        <v>10236</v>
      </c>
      <c r="B2454" t="str">
        <f>_xlfn.XLOOKUP(A2454, Bookings!A:A, Bookings!B:B, "NONE")</f>
        <v>Karnataka</v>
      </c>
      <c r="C2454" s="14">
        <v>45627</v>
      </c>
      <c r="D2454" t="str">
        <v>b06fbc58</v>
      </c>
      <c r="E2454">
        <v>1</v>
      </c>
      <c r="F2454">
        <v>29</v>
      </c>
    </row>
    <row r="2455" spans="1:6" x14ac:dyDescent="0.3">
      <c r="A2455">
        <v>10237</v>
      </c>
      <c r="B2455" t="str">
        <f>_xlfn.XLOOKUP(A2455, Bookings!A:A, Bookings!B:B, "NONE")</f>
        <v>Kerala</v>
      </c>
      <c r="C2455" s="14">
        <v>44743</v>
      </c>
      <c r="D2455" t="str">
        <v>7495495f</v>
      </c>
      <c r="E2455">
        <v>0</v>
      </c>
      <c r="F2455">
        <v>25</v>
      </c>
    </row>
    <row r="2456" spans="1:6" x14ac:dyDescent="0.3">
      <c r="A2456">
        <v>10237</v>
      </c>
      <c r="B2456" t="str">
        <f>_xlfn.XLOOKUP(A2456, Bookings!A:A, Bookings!B:B, "NONE")</f>
        <v>Kerala</v>
      </c>
      <c r="C2456" s="14">
        <v>45474</v>
      </c>
      <c r="D2456" t="str">
        <v>6148f50b</v>
      </c>
      <c r="E2456">
        <v>1</v>
      </c>
      <c r="F2456">
        <v>35</v>
      </c>
    </row>
    <row r="2457" spans="1:6" x14ac:dyDescent="0.3">
      <c r="A2457">
        <v>10237</v>
      </c>
      <c r="B2457" t="str">
        <f>_xlfn.XLOOKUP(A2457, Bookings!A:A, Bookings!B:B, "NONE")</f>
        <v>Kerala</v>
      </c>
      <c r="C2457" s="14">
        <v>45413</v>
      </c>
      <c r="D2457" t="str">
        <v>ae026103</v>
      </c>
      <c r="E2457">
        <v>5</v>
      </c>
      <c r="F2457">
        <v>33</v>
      </c>
    </row>
    <row r="2458" spans="1:6" x14ac:dyDescent="0.3">
      <c r="A2458">
        <v>10237</v>
      </c>
      <c r="B2458" t="str">
        <f>_xlfn.XLOOKUP(A2458, Bookings!A:A, Bookings!B:B, "NONE")</f>
        <v>Kerala</v>
      </c>
      <c r="C2458" s="14">
        <v>44593</v>
      </c>
      <c r="D2458" t="str">
        <v>c9f9dfdb</v>
      </c>
      <c r="E2458">
        <v>0</v>
      </c>
      <c r="F2458">
        <v>83</v>
      </c>
    </row>
    <row r="2459" spans="1:6" x14ac:dyDescent="0.3">
      <c r="A2459">
        <v>10237</v>
      </c>
      <c r="B2459" t="str">
        <f>_xlfn.XLOOKUP(A2459, Bookings!A:A, Bookings!B:B, "NONE")</f>
        <v>Kerala</v>
      </c>
      <c r="C2459" s="14">
        <v>44958</v>
      </c>
      <c r="D2459" t="str">
        <v>39c8c16a</v>
      </c>
      <c r="E2459">
        <v>0</v>
      </c>
      <c r="F2459">
        <v>51</v>
      </c>
    </row>
    <row r="2460" spans="1:6" x14ac:dyDescent="0.3">
      <c r="A2460">
        <v>10237</v>
      </c>
      <c r="B2460" t="str">
        <f>_xlfn.XLOOKUP(A2460, Bookings!A:A, Bookings!B:B, "NONE")</f>
        <v>Kerala</v>
      </c>
      <c r="C2460" s="14">
        <v>44682</v>
      </c>
      <c r="D2460" t="str">
        <v>10101146</v>
      </c>
      <c r="E2460">
        <v>2</v>
      </c>
      <c r="F2460">
        <v>28</v>
      </c>
    </row>
    <row r="2461" spans="1:6" x14ac:dyDescent="0.3">
      <c r="A2461">
        <v>10237</v>
      </c>
      <c r="B2461" t="str">
        <f>_xlfn.XLOOKUP(A2461, Bookings!A:A, Bookings!B:B, "NONE")</f>
        <v>Kerala</v>
      </c>
      <c r="C2461" s="14">
        <v>45017</v>
      </c>
      <c r="D2461" t="str">
        <v>19351768</v>
      </c>
      <c r="E2461">
        <v>2</v>
      </c>
      <c r="F2461">
        <v>41</v>
      </c>
    </row>
    <row r="2462" spans="1:6" x14ac:dyDescent="0.3">
      <c r="A2462">
        <v>10237</v>
      </c>
      <c r="B2462" t="str">
        <f>_xlfn.XLOOKUP(A2462, Bookings!A:A, Bookings!B:B, "NONE")</f>
        <v>Kerala</v>
      </c>
      <c r="C2462" s="14">
        <v>45597</v>
      </c>
      <c r="D2462" t="str">
        <v>586db896</v>
      </c>
      <c r="E2462">
        <v>2</v>
      </c>
      <c r="F2462">
        <v>63</v>
      </c>
    </row>
    <row r="2463" spans="1:6" x14ac:dyDescent="0.3">
      <c r="A2463">
        <v>10237</v>
      </c>
      <c r="B2463" t="str">
        <f>_xlfn.XLOOKUP(A2463, Bookings!A:A, Bookings!B:B, "NONE")</f>
        <v>Kerala</v>
      </c>
      <c r="C2463" s="14">
        <v>44774</v>
      </c>
      <c r="D2463" t="str">
        <v>5833d4f3</v>
      </c>
      <c r="E2463">
        <v>3</v>
      </c>
      <c r="F2463">
        <v>30</v>
      </c>
    </row>
    <row r="2464" spans="1:6" x14ac:dyDescent="0.3">
      <c r="A2464">
        <v>10237</v>
      </c>
      <c r="B2464" t="str">
        <f>_xlfn.XLOOKUP(A2464, Bookings!A:A, Bookings!B:B, "NONE")</f>
        <v>Kerala</v>
      </c>
      <c r="C2464" s="14">
        <v>45323</v>
      </c>
      <c r="D2464" t="str">
        <v>b142e834</v>
      </c>
      <c r="E2464">
        <v>0</v>
      </c>
      <c r="F2464">
        <v>43</v>
      </c>
    </row>
    <row r="2465" spans="1:6" x14ac:dyDescent="0.3">
      <c r="A2465">
        <v>10237</v>
      </c>
      <c r="B2465" t="str">
        <f>_xlfn.XLOOKUP(A2465, Bookings!A:A, Bookings!B:B, "NONE")</f>
        <v>Kerala</v>
      </c>
      <c r="C2465" s="14">
        <v>45047</v>
      </c>
      <c r="D2465" t="str">
        <v>5c52d1ad</v>
      </c>
      <c r="E2465">
        <v>5</v>
      </c>
      <c r="F2465">
        <v>24</v>
      </c>
    </row>
    <row r="2466" spans="1:6" x14ac:dyDescent="0.3">
      <c r="A2466">
        <v>10237</v>
      </c>
      <c r="B2466" t="str">
        <f>_xlfn.XLOOKUP(A2466, Bookings!A:A, Bookings!B:B, "NONE")</f>
        <v>Kerala</v>
      </c>
      <c r="C2466" s="14">
        <v>44896</v>
      </c>
      <c r="D2466" t="str">
        <v>2f9c6d63</v>
      </c>
      <c r="E2466">
        <v>4</v>
      </c>
      <c r="F2466">
        <v>10</v>
      </c>
    </row>
    <row r="2467" spans="1:6" x14ac:dyDescent="0.3">
      <c r="A2467">
        <v>10237</v>
      </c>
      <c r="B2467" t="str">
        <f>_xlfn.XLOOKUP(A2467, Bookings!A:A, Bookings!B:B, "NONE")</f>
        <v>Kerala</v>
      </c>
      <c r="C2467" s="14">
        <v>44896</v>
      </c>
      <c r="D2467" t="str">
        <v>d6e6f4af</v>
      </c>
      <c r="E2467">
        <v>0</v>
      </c>
      <c r="F2467">
        <v>17</v>
      </c>
    </row>
    <row r="2468" spans="1:6" x14ac:dyDescent="0.3">
      <c r="A2468">
        <v>10237</v>
      </c>
      <c r="B2468" t="str">
        <f>_xlfn.XLOOKUP(A2468, Bookings!A:A, Bookings!B:B, "NONE")</f>
        <v>Kerala</v>
      </c>
      <c r="C2468" s="14">
        <v>45200</v>
      </c>
      <c r="D2468" t="str">
        <v>40fb817f</v>
      </c>
      <c r="E2468">
        <v>3</v>
      </c>
      <c r="F2468">
        <v>24</v>
      </c>
    </row>
    <row r="2469" spans="1:6" x14ac:dyDescent="0.3">
      <c r="A2469">
        <v>10238</v>
      </c>
      <c r="B2469" t="str">
        <f>_xlfn.XLOOKUP(A2469, Bookings!A:A, Bookings!B:B, "NONE")</f>
        <v>Karnataka</v>
      </c>
      <c r="C2469" s="14">
        <v>44805</v>
      </c>
      <c r="D2469" t="str">
        <v>9452bf77</v>
      </c>
      <c r="E2469">
        <v>0</v>
      </c>
      <c r="F2469">
        <v>56</v>
      </c>
    </row>
    <row r="2470" spans="1:6" x14ac:dyDescent="0.3">
      <c r="A2470">
        <v>10238</v>
      </c>
      <c r="B2470" t="str">
        <f>_xlfn.XLOOKUP(A2470, Bookings!A:A, Bookings!B:B, "NONE")</f>
        <v>Karnataka</v>
      </c>
      <c r="C2470" s="14">
        <v>45323</v>
      </c>
      <c r="D2470" t="str">
        <v>6d98c117</v>
      </c>
      <c r="E2470">
        <v>1</v>
      </c>
      <c r="F2470">
        <v>14</v>
      </c>
    </row>
    <row r="2471" spans="1:6" x14ac:dyDescent="0.3">
      <c r="A2471">
        <v>10238</v>
      </c>
      <c r="B2471" t="str">
        <f>_xlfn.XLOOKUP(A2471, Bookings!A:A, Bookings!B:B, "NONE")</f>
        <v>Karnataka</v>
      </c>
      <c r="C2471" s="14">
        <v>44621</v>
      </c>
      <c r="D2471" t="str">
        <v>6148f50b</v>
      </c>
      <c r="E2471">
        <v>3</v>
      </c>
      <c r="F2471">
        <v>76</v>
      </c>
    </row>
    <row r="2472" spans="1:6" x14ac:dyDescent="0.3">
      <c r="A2472">
        <v>10238</v>
      </c>
      <c r="B2472" t="str">
        <f>_xlfn.XLOOKUP(A2472, Bookings!A:A, Bookings!B:B, "NONE")</f>
        <v>Karnataka</v>
      </c>
      <c r="C2472" s="14">
        <v>45536</v>
      </c>
      <c r="D2472" t="str">
        <v>1b7fe76a</v>
      </c>
      <c r="E2472">
        <v>3</v>
      </c>
      <c r="F2472">
        <v>97</v>
      </c>
    </row>
    <row r="2473" spans="1:6" x14ac:dyDescent="0.3">
      <c r="A2473">
        <v>10238</v>
      </c>
      <c r="B2473" t="str">
        <f>_xlfn.XLOOKUP(A2473, Bookings!A:A, Bookings!B:B, "NONE")</f>
        <v>Karnataka</v>
      </c>
      <c r="C2473" s="14">
        <v>44958</v>
      </c>
      <c r="D2473" t="str">
        <v>3abe3a47</v>
      </c>
      <c r="E2473">
        <v>2</v>
      </c>
      <c r="F2473">
        <v>40</v>
      </c>
    </row>
    <row r="2474" spans="1:6" x14ac:dyDescent="0.3">
      <c r="A2474">
        <v>10238</v>
      </c>
      <c r="B2474" t="str">
        <f>_xlfn.XLOOKUP(A2474, Bookings!A:A, Bookings!B:B, "NONE")</f>
        <v>Karnataka</v>
      </c>
      <c r="C2474" s="14">
        <v>45597</v>
      </c>
      <c r="D2474" t="str">
        <v>0cbc4720</v>
      </c>
      <c r="E2474">
        <v>0</v>
      </c>
      <c r="F2474">
        <v>12</v>
      </c>
    </row>
    <row r="2475" spans="1:6" x14ac:dyDescent="0.3">
      <c r="A2475">
        <v>10238</v>
      </c>
      <c r="B2475" t="str">
        <f>_xlfn.XLOOKUP(A2475, Bookings!A:A, Bookings!B:B, "NONE")</f>
        <v>Karnataka</v>
      </c>
      <c r="C2475" s="14">
        <v>45078</v>
      </c>
      <c r="D2475" t="str">
        <v>74c9ff93</v>
      </c>
      <c r="E2475">
        <v>1</v>
      </c>
      <c r="F2475">
        <v>83</v>
      </c>
    </row>
    <row r="2476" spans="1:6" x14ac:dyDescent="0.3">
      <c r="A2476">
        <v>10238</v>
      </c>
      <c r="B2476" t="str">
        <f>_xlfn.XLOOKUP(A2476, Bookings!A:A, Bookings!B:B, "NONE")</f>
        <v>Karnataka</v>
      </c>
      <c r="C2476" s="14">
        <v>45170</v>
      </c>
      <c r="D2476" t="str">
        <v>9544ce3b</v>
      </c>
      <c r="E2476">
        <v>0</v>
      </c>
      <c r="F2476">
        <v>30</v>
      </c>
    </row>
    <row r="2477" spans="1:6" x14ac:dyDescent="0.3">
      <c r="A2477">
        <v>10239</v>
      </c>
      <c r="B2477" t="str">
        <f>_xlfn.XLOOKUP(A2477, Bookings!A:A, Bookings!B:B, "NONE")</f>
        <v>Karnataka</v>
      </c>
      <c r="C2477" s="14">
        <v>45231</v>
      </c>
      <c r="D2477" t="str">
        <v>8ce0be18</v>
      </c>
      <c r="E2477">
        <v>1</v>
      </c>
      <c r="F2477">
        <v>71</v>
      </c>
    </row>
    <row r="2478" spans="1:6" x14ac:dyDescent="0.3">
      <c r="A2478">
        <v>10239</v>
      </c>
      <c r="B2478" t="str">
        <f>_xlfn.XLOOKUP(A2478, Bookings!A:A, Bookings!B:B, "NONE")</f>
        <v>Karnataka</v>
      </c>
      <c r="C2478" s="14">
        <v>45078</v>
      </c>
      <c r="D2478" t="str">
        <v>07976026</v>
      </c>
      <c r="E2478">
        <v>0</v>
      </c>
      <c r="F2478">
        <v>10</v>
      </c>
    </row>
    <row r="2479" spans="1:6" x14ac:dyDescent="0.3">
      <c r="A2479">
        <v>10239</v>
      </c>
      <c r="B2479" t="str">
        <f>_xlfn.XLOOKUP(A2479, Bookings!A:A, Bookings!B:B, "NONE")</f>
        <v>Karnataka</v>
      </c>
      <c r="C2479" s="14">
        <v>45352</v>
      </c>
      <c r="D2479" t="str">
        <v>39c8c16a</v>
      </c>
      <c r="E2479">
        <v>0</v>
      </c>
      <c r="F2479">
        <v>21</v>
      </c>
    </row>
    <row r="2480" spans="1:6" x14ac:dyDescent="0.3">
      <c r="A2480">
        <v>10239</v>
      </c>
      <c r="B2480" t="str">
        <f>_xlfn.XLOOKUP(A2480, Bookings!A:A, Bookings!B:B, "NONE")</f>
        <v>Karnataka</v>
      </c>
      <c r="C2480" s="14">
        <v>44774</v>
      </c>
      <c r="D2480" t="str">
        <v>1187d074</v>
      </c>
      <c r="E2480">
        <v>0</v>
      </c>
      <c r="F2480">
        <v>29</v>
      </c>
    </row>
    <row r="2481" spans="1:6" x14ac:dyDescent="0.3">
      <c r="A2481">
        <v>10239</v>
      </c>
      <c r="B2481" t="str">
        <f>_xlfn.XLOOKUP(A2481, Bookings!A:A, Bookings!B:B, "NONE")</f>
        <v>Karnataka</v>
      </c>
      <c r="C2481" s="14">
        <v>44774</v>
      </c>
      <c r="D2481" t="str">
        <v>19351768</v>
      </c>
      <c r="E2481">
        <v>0</v>
      </c>
      <c r="F2481">
        <v>62</v>
      </c>
    </row>
    <row r="2482" spans="1:6" x14ac:dyDescent="0.3">
      <c r="A2482">
        <v>10239</v>
      </c>
      <c r="B2482" t="str">
        <f>_xlfn.XLOOKUP(A2482, Bookings!A:A, Bookings!B:B, "NONE")</f>
        <v>Karnataka</v>
      </c>
      <c r="C2482" s="14">
        <v>45444</v>
      </c>
      <c r="D2482" t="str">
        <v>fe8686d0</v>
      </c>
      <c r="E2482">
        <v>0</v>
      </c>
      <c r="F2482">
        <v>24</v>
      </c>
    </row>
    <row r="2483" spans="1:6" x14ac:dyDescent="0.3">
      <c r="A2483">
        <v>10239</v>
      </c>
      <c r="B2483" t="str">
        <f>_xlfn.XLOOKUP(A2483, Bookings!A:A, Bookings!B:B, "NONE")</f>
        <v>Karnataka</v>
      </c>
      <c r="C2483" s="14">
        <v>44774</v>
      </c>
      <c r="D2483" t="str">
        <v>fe99e0ba</v>
      </c>
      <c r="E2483">
        <v>0</v>
      </c>
      <c r="F2483">
        <v>33</v>
      </c>
    </row>
    <row r="2484" spans="1:6" x14ac:dyDescent="0.3">
      <c r="A2484">
        <v>10239</v>
      </c>
      <c r="B2484" t="str">
        <f>_xlfn.XLOOKUP(A2484, Bookings!A:A, Bookings!B:B, "NONE")</f>
        <v>Karnataka</v>
      </c>
      <c r="C2484" s="14">
        <v>44621</v>
      </c>
      <c r="D2484" t="str">
        <v>607da286</v>
      </c>
      <c r="E2484">
        <v>5</v>
      </c>
      <c r="F2484">
        <v>67</v>
      </c>
    </row>
    <row r="2485" spans="1:6" x14ac:dyDescent="0.3">
      <c r="A2485">
        <v>10240</v>
      </c>
      <c r="B2485" t="str">
        <f>_xlfn.XLOOKUP(A2485, Bookings!A:A, Bookings!B:B, "NONE")</f>
        <v>Karnataka</v>
      </c>
      <c r="C2485" s="14">
        <v>45017</v>
      </c>
      <c r="D2485" t="str">
        <v>5988d89d</v>
      </c>
      <c r="E2485">
        <v>5</v>
      </c>
      <c r="F2485">
        <v>37</v>
      </c>
    </row>
    <row r="2486" spans="1:6" x14ac:dyDescent="0.3">
      <c r="A2486">
        <v>10240</v>
      </c>
      <c r="B2486" t="str">
        <f>_xlfn.XLOOKUP(A2486, Bookings!A:A, Bookings!B:B, "NONE")</f>
        <v>Karnataka</v>
      </c>
      <c r="C2486" s="14">
        <v>44621</v>
      </c>
      <c r="D2486" t="str">
        <v>fd1ad95a</v>
      </c>
      <c r="E2486">
        <v>1</v>
      </c>
      <c r="F2486">
        <v>58</v>
      </c>
    </row>
    <row r="2487" spans="1:6" x14ac:dyDescent="0.3">
      <c r="A2487">
        <v>10240</v>
      </c>
      <c r="B2487" t="str">
        <f>_xlfn.XLOOKUP(A2487, Bookings!A:A, Bookings!B:B, "NONE")</f>
        <v>Karnataka</v>
      </c>
      <c r="C2487" s="14">
        <v>45200</v>
      </c>
      <c r="D2487" t="str">
        <v>2f9c6d63</v>
      </c>
      <c r="E2487">
        <v>0</v>
      </c>
      <c r="F2487">
        <v>68</v>
      </c>
    </row>
    <row r="2488" spans="1:6" x14ac:dyDescent="0.3">
      <c r="A2488">
        <v>10240</v>
      </c>
      <c r="B2488" t="str">
        <f>_xlfn.XLOOKUP(A2488, Bookings!A:A, Bookings!B:B, "NONE")</f>
        <v>Karnataka</v>
      </c>
      <c r="C2488" s="14">
        <v>45139</v>
      </c>
      <c r="D2488" t="str">
        <v>75fa1246</v>
      </c>
      <c r="E2488">
        <v>0</v>
      </c>
      <c r="F2488">
        <v>32</v>
      </c>
    </row>
    <row r="2489" spans="1:6" x14ac:dyDescent="0.3">
      <c r="A2489">
        <v>10240</v>
      </c>
      <c r="B2489" t="str">
        <f>_xlfn.XLOOKUP(A2489, Bookings!A:A, Bookings!B:B, "NONE")</f>
        <v>Karnataka</v>
      </c>
      <c r="C2489" s="14">
        <v>44743</v>
      </c>
      <c r="D2489" t="str">
        <v>420e1019</v>
      </c>
      <c r="E2489">
        <v>0</v>
      </c>
      <c r="F2489">
        <v>90</v>
      </c>
    </row>
    <row r="2490" spans="1:6" x14ac:dyDescent="0.3">
      <c r="A2490">
        <v>10240</v>
      </c>
      <c r="B2490" t="str">
        <f>_xlfn.XLOOKUP(A2490, Bookings!A:A, Bookings!B:B, "NONE")</f>
        <v>Karnataka</v>
      </c>
      <c r="C2490" s="14">
        <v>45566</v>
      </c>
      <c r="D2490" t="str">
        <v>7e543bc4</v>
      </c>
      <c r="E2490">
        <v>0</v>
      </c>
      <c r="F2490">
        <v>27</v>
      </c>
    </row>
    <row r="2491" spans="1:6" x14ac:dyDescent="0.3">
      <c r="A2491">
        <v>10240</v>
      </c>
      <c r="B2491" t="str">
        <f>_xlfn.XLOOKUP(A2491, Bookings!A:A, Bookings!B:B, "NONE")</f>
        <v>Karnataka</v>
      </c>
      <c r="C2491" s="14">
        <v>44835</v>
      </c>
      <c r="D2491" t="str">
        <v>7fd28e87</v>
      </c>
      <c r="E2491">
        <v>1</v>
      </c>
      <c r="F2491">
        <v>85</v>
      </c>
    </row>
    <row r="2492" spans="1:6" x14ac:dyDescent="0.3">
      <c r="A2492">
        <v>10241</v>
      </c>
      <c r="B2492" t="str">
        <f>_xlfn.XLOOKUP(A2492, Bookings!A:A, Bookings!B:B, "NONE")</f>
        <v>Tamil Nadu</v>
      </c>
      <c r="C2492" s="14">
        <v>44562</v>
      </c>
      <c r="D2492" t="str">
        <v>30bb7728</v>
      </c>
      <c r="E2492">
        <v>4</v>
      </c>
      <c r="F2492">
        <v>26</v>
      </c>
    </row>
    <row r="2493" spans="1:6" x14ac:dyDescent="0.3">
      <c r="A2493">
        <v>10241</v>
      </c>
      <c r="B2493" t="str">
        <f>_xlfn.XLOOKUP(A2493, Bookings!A:A, Bookings!B:B, "NONE")</f>
        <v>Tamil Nadu</v>
      </c>
      <c r="C2493" s="14">
        <v>45505</v>
      </c>
      <c r="D2493" t="str">
        <v>9787b7de</v>
      </c>
      <c r="E2493">
        <v>0</v>
      </c>
      <c r="F2493">
        <v>25</v>
      </c>
    </row>
    <row r="2494" spans="1:6" x14ac:dyDescent="0.3">
      <c r="A2494">
        <v>10241</v>
      </c>
      <c r="B2494" t="str">
        <f>_xlfn.XLOOKUP(A2494, Bookings!A:A, Bookings!B:B, "NONE")</f>
        <v>Tamil Nadu</v>
      </c>
      <c r="C2494" s="14">
        <v>44835</v>
      </c>
      <c r="D2494" t="str">
        <v>fcc640cb</v>
      </c>
      <c r="E2494">
        <v>1</v>
      </c>
      <c r="F2494">
        <v>80</v>
      </c>
    </row>
    <row r="2495" spans="1:6" x14ac:dyDescent="0.3">
      <c r="A2495">
        <v>10241</v>
      </c>
      <c r="B2495" t="str">
        <f>_xlfn.XLOOKUP(A2495, Bookings!A:A, Bookings!B:B, "NONE")</f>
        <v>Tamil Nadu</v>
      </c>
      <c r="C2495" s="14">
        <v>45170</v>
      </c>
      <c r="D2495" t="str">
        <v>5988d89d</v>
      </c>
      <c r="E2495">
        <v>3</v>
      </c>
      <c r="F2495">
        <v>26</v>
      </c>
    </row>
    <row r="2496" spans="1:6" x14ac:dyDescent="0.3">
      <c r="A2496">
        <v>10241</v>
      </c>
      <c r="B2496" t="str">
        <f>_xlfn.XLOOKUP(A2496, Bookings!A:A, Bookings!B:B, "NONE")</f>
        <v>Tamil Nadu</v>
      </c>
      <c r="C2496" s="14">
        <v>44958</v>
      </c>
      <c r="D2496" t="str">
        <v>5c52d1ad</v>
      </c>
      <c r="E2496">
        <v>0</v>
      </c>
      <c r="F2496">
        <v>13</v>
      </c>
    </row>
    <row r="2497" spans="1:6" x14ac:dyDescent="0.3">
      <c r="A2497">
        <v>10241</v>
      </c>
      <c r="B2497" t="str">
        <f>_xlfn.XLOOKUP(A2497, Bookings!A:A, Bookings!B:B, "NONE")</f>
        <v>Tamil Nadu</v>
      </c>
      <c r="C2497" s="14">
        <v>44835</v>
      </c>
      <c r="D2497" t="str">
        <v>53dcee70</v>
      </c>
      <c r="E2497">
        <v>1</v>
      </c>
      <c r="F2497">
        <v>56</v>
      </c>
    </row>
    <row r="2498" spans="1:6" x14ac:dyDescent="0.3">
      <c r="A2498">
        <v>10241</v>
      </c>
      <c r="B2498" t="str">
        <f>_xlfn.XLOOKUP(A2498, Bookings!A:A, Bookings!B:B, "NONE")</f>
        <v>Tamil Nadu</v>
      </c>
      <c r="C2498" s="14">
        <v>44866</v>
      </c>
      <c r="D2498" t="str">
        <v>5833d4f3</v>
      </c>
      <c r="E2498">
        <v>2</v>
      </c>
      <c r="F2498">
        <v>45</v>
      </c>
    </row>
    <row r="2499" spans="1:6" x14ac:dyDescent="0.3">
      <c r="A2499">
        <v>10241</v>
      </c>
      <c r="B2499" t="str">
        <f>_xlfn.XLOOKUP(A2499, Bookings!A:A, Bookings!B:B, "NONE")</f>
        <v>Tamil Nadu</v>
      </c>
      <c r="C2499" s="14">
        <v>44652</v>
      </c>
      <c r="D2499" t="str">
        <v>cc9d9893</v>
      </c>
      <c r="E2499">
        <v>4</v>
      </c>
      <c r="F2499">
        <v>66</v>
      </c>
    </row>
    <row r="2500" spans="1:6" x14ac:dyDescent="0.3">
      <c r="A2500">
        <v>10242</v>
      </c>
      <c r="B2500" t="str">
        <f>_xlfn.XLOOKUP(A2500, Bookings!A:A, Bookings!B:B, "NONE")</f>
        <v>Tamil Nadu</v>
      </c>
      <c r="C2500" s="14">
        <v>44805</v>
      </c>
      <c r="D2500" t="str">
        <v>d71466ea</v>
      </c>
      <c r="E2500">
        <v>0</v>
      </c>
      <c r="F2500">
        <v>50</v>
      </c>
    </row>
    <row r="2501" spans="1:6" x14ac:dyDescent="0.3">
      <c r="A2501">
        <v>10242</v>
      </c>
      <c r="B2501" t="str">
        <f>_xlfn.XLOOKUP(A2501, Bookings!A:A, Bookings!B:B, "NONE")</f>
        <v>Tamil Nadu</v>
      </c>
      <c r="C2501" s="14">
        <v>45047</v>
      </c>
      <c r="D2501" t="str">
        <v>5b93d799</v>
      </c>
      <c r="E2501">
        <v>0</v>
      </c>
      <c r="F2501">
        <v>14</v>
      </c>
    </row>
    <row r="2502" spans="1:6" x14ac:dyDescent="0.3">
      <c r="A2502">
        <v>10242</v>
      </c>
      <c r="B2502" t="str">
        <f>_xlfn.XLOOKUP(A2502, Bookings!A:A, Bookings!B:B, "NONE")</f>
        <v>Tamil Nadu</v>
      </c>
      <c r="C2502" s="14">
        <v>45017</v>
      </c>
      <c r="D2502" t="str">
        <v>e0abb092</v>
      </c>
      <c r="E2502">
        <v>0</v>
      </c>
      <c r="F2502">
        <v>61</v>
      </c>
    </row>
    <row r="2503" spans="1:6" x14ac:dyDescent="0.3">
      <c r="A2503">
        <v>10242</v>
      </c>
      <c r="B2503" t="str">
        <f>_xlfn.XLOOKUP(A2503, Bookings!A:A, Bookings!B:B, "NONE")</f>
        <v>Tamil Nadu</v>
      </c>
      <c r="C2503" s="14">
        <v>45505</v>
      </c>
      <c r="D2503" t="str">
        <v>1187d074</v>
      </c>
      <c r="E2503">
        <v>2</v>
      </c>
      <c r="F2503">
        <v>49</v>
      </c>
    </row>
    <row r="2504" spans="1:6" x14ac:dyDescent="0.3">
      <c r="A2504">
        <v>10242</v>
      </c>
      <c r="B2504" t="str">
        <f>_xlfn.XLOOKUP(A2504, Bookings!A:A, Bookings!B:B, "NONE")</f>
        <v>Tamil Nadu</v>
      </c>
      <c r="C2504" s="14">
        <v>44682</v>
      </c>
      <c r="D2504" t="str">
        <v>c324f9b4</v>
      </c>
      <c r="E2504">
        <v>4</v>
      </c>
      <c r="F2504">
        <v>57</v>
      </c>
    </row>
    <row r="2505" spans="1:6" x14ac:dyDescent="0.3">
      <c r="A2505">
        <v>10242</v>
      </c>
      <c r="B2505" t="str">
        <f>_xlfn.XLOOKUP(A2505, Bookings!A:A, Bookings!B:B, "NONE")</f>
        <v>Tamil Nadu</v>
      </c>
      <c r="C2505" s="14">
        <v>45108</v>
      </c>
      <c r="D2505" t="str">
        <v>ef45c45f</v>
      </c>
      <c r="E2505">
        <v>0</v>
      </c>
      <c r="F2505">
        <v>71</v>
      </c>
    </row>
    <row r="2506" spans="1:6" x14ac:dyDescent="0.3">
      <c r="A2506">
        <v>10243</v>
      </c>
      <c r="B2506" t="str">
        <f>_xlfn.XLOOKUP(A2506, Bookings!A:A, Bookings!B:B, "NONE")</f>
        <v>Andhra Pradesh</v>
      </c>
      <c r="C2506" s="14">
        <v>44621</v>
      </c>
      <c r="D2506" t="str">
        <v>1b7fe76a</v>
      </c>
      <c r="E2506">
        <v>0</v>
      </c>
      <c r="F2506">
        <v>14</v>
      </c>
    </row>
    <row r="2507" spans="1:6" x14ac:dyDescent="0.3">
      <c r="A2507">
        <v>10243</v>
      </c>
      <c r="B2507" t="str">
        <f>_xlfn.XLOOKUP(A2507, Bookings!A:A, Bookings!B:B, "NONE")</f>
        <v>Andhra Pradesh</v>
      </c>
      <c r="C2507" s="14">
        <v>44958</v>
      </c>
      <c r="D2507" t="str">
        <v>591bdfe5</v>
      </c>
      <c r="E2507">
        <v>4</v>
      </c>
      <c r="F2507">
        <v>22</v>
      </c>
    </row>
    <row r="2508" spans="1:6" x14ac:dyDescent="0.3">
      <c r="A2508">
        <v>10243</v>
      </c>
      <c r="B2508" t="str">
        <f>_xlfn.XLOOKUP(A2508, Bookings!A:A, Bookings!B:B, "NONE")</f>
        <v>Andhra Pradesh</v>
      </c>
      <c r="C2508" s="14">
        <v>45413</v>
      </c>
      <c r="D2508" t="str">
        <v>0be1e40e</v>
      </c>
      <c r="E2508">
        <v>0</v>
      </c>
      <c r="F2508">
        <v>30</v>
      </c>
    </row>
    <row r="2509" spans="1:6" x14ac:dyDescent="0.3">
      <c r="A2509">
        <v>10243</v>
      </c>
      <c r="B2509" t="str">
        <f>_xlfn.XLOOKUP(A2509, Bookings!A:A, Bookings!B:B, "NONE")</f>
        <v>Andhra Pradesh</v>
      </c>
      <c r="C2509" s="14">
        <v>45383</v>
      </c>
      <c r="D2509" t="str">
        <v>d71466ea</v>
      </c>
      <c r="E2509">
        <v>0</v>
      </c>
      <c r="F2509">
        <v>95</v>
      </c>
    </row>
    <row r="2510" spans="1:6" x14ac:dyDescent="0.3">
      <c r="A2510">
        <v>10243</v>
      </c>
      <c r="B2510" t="str">
        <f>_xlfn.XLOOKUP(A2510, Bookings!A:A, Bookings!B:B, "NONE")</f>
        <v>Andhra Pradesh</v>
      </c>
      <c r="C2510" s="14">
        <v>45261</v>
      </c>
      <c r="D2510" t="str">
        <v>c741736d</v>
      </c>
      <c r="E2510">
        <v>0</v>
      </c>
      <c r="F2510">
        <v>23</v>
      </c>
    </row>
    <row r="2511" spans="1:6" x14ac:dyDescent="0.3">
      <c r="A2511">
        <v>10243</v>
      </c>
      <c r="B2511" t="str">
        <f>_xlfn.XLOOKUP(A2511, Bookings!A:A, Bookings!B:B, "NONE")</f>
        <v>Andhra Pradesh</v>
      </c>
      <c r="C2511" s="14">
        <v>45200</v>
      </c>
      <c r="D2511" t="str">
        <v>f6d69d19</v>
      </c>
      <c r="E2511">
        <v>0</v>
      </c>
      <c r="F2511">
        <v>75</v>
      </c>
    </row>
    <row r="2512" spans="1:6" x14ac:dyDescent="0.3">
      <c r="A2512">
        <v>10244</v>
      </c>
      <c r="B2512" t="str">
        <f>_xlfn.XLOOKUP(A2512, Bookings!A:A, Bookings!B:B, "NONE")</f>
        <v>Andhra Pradesh</v>
      </c>
      <c r="C2512" s="14">
        <v>45444</v>
      </c>
      <c r="D2512" t="str">
        <v>c324f9b4</v>
      </c>
      <c r="E2512">
        <v>0</v>
      </c>
      <c r="F2512">
        <v>46</v>
      </c>
    </row>
    <row r="2513" spans="1:6" x14ac:dyDescent="0.3">
      <c r="A2513">
        <v>10244</v>
      </c>
      <c r="B2513" t="str">
        <f>_xlfn.XLOOKUP(A2513, Bookings!A:A, Bookings!B:B, "NONE")</f>
        <v>Andhra Pradesh</v>
      </c>
      <c r="C2513" s="14">
        <v>45261</v>
      </c>
      <c r="D2513" t="str">
        <v>2aac9072</v>
      </c>
      <c r="E2513">
        <v>3</v>
      </c>
      <c r="F2513">
        <v>35</v>
      </c>
    </row>
    <row r="2514" spans="1:6" x14ac:dyDescent="0.3">
      <c r="A2514">
        <v>10244</v>
      </c>
      <c r="B2514" t="str">
        <f>_xlfn.XLOOKUP(A2514, Bookings!A:A, Bookings!B:B, "NONE")</f>
        <v>Andhra Pradesh</v>
      </c>
      <c r="C2514" s="14">
        <v>45323</v>
      </c>
      <c r="D2514" t="str">
        <v>982b8061</v>
      </c>
      <c r="E2514">
        <v>0</v>
      </c>
      <c r="F2514">
        <v>12</v>
      </c>
    </row>
    <row r="2515" spans="1:6" x14ac:dyDescent="0.3">
      <c r="A2515">
        <v>10244</v>
      </c>
      <c r="B2515" t="str">
        <f>_xlfn.XLOOKUP(A2515, Bookings!A:A, Bookings!B:B, "NONE")</f>
        <v>Andhra Pradesh</v>
      </c>
      <c r="C2515" s="14">
        <v>45383</v>
      </c>
      <c r="D2515" t="str">
        <v>9544ce3b</v>
      </c>
      <c r="E2515">
        <v>2</v>
      </c>
      <c r="F2515">
        <v>64</v>
      </c>
    </row>
    <row r="2516" spans="1:6" x14ac:dyDescent="0.3">
      <c r="A2516">
        <v>10244</v>
      </c>
      <c r="B2516" t="str">
        <f>_xlfn.XLOOKUP(A2516, Bookings!A:A, Bookings!B:B, "NONE")</f>
        <v>Andhra Pradesh</v>
      </c>
      <c r="C2516" s="14">
        <v>45383</v>
      </c>
      <c r="D2516" t="str">
        <v>fc3255a1</v>
      </c>
      <c r="E2516">
        <v>0</v>
      </c>
      <c r="F2516">
        <v>25</v>
      </c>
    </row>
    <row r="2517" spans="1:6" x14ac:dyDescent="0.3">
      <c r="A2517">
        <v>10245</v>
      </c>
      <c r="B2517" t="str">
        <f>_xlfn.XLOOKUP(A2517, Bookings!A:A, Bookings!B:B, "NONE")</f>
        <v>Karnataka</v>
      </c>
      <c r="C2517" s="14">
        <v>44713</v>
      </c>
      <c r="D2517" t="str">
        <v>c741736d</v>
      </c>
      <c r="E2517">
        <v>0</v>
      </c>
      <c r="F2517">
        <v>27</v>
      </c>
    </row>
    <row r="2518" spans="1:6" x14ac:dyDescent="0.3">
      <c r="A2518">
        <v>10245</v>
      </c>
      <c r="B2518" t="str">
        <f>_xlfn.XLOOKUP(A2518, Bookings!A:A, Bookings!B:B, "NONE")</f>
        <v>Karnataka</v>
      </c>
      <c r="C2518" s="14">
        <v>45474</v>
      </c>
      <c r="D2518" t="str">
        <v>8ab4abc6</v>
      </c>
      <c r="E2518">
        <v>0</v>
      </c>
      <c r="F2518">
        <v>61</v>
      </c>
    </row>
    <row r="2519" spans="1:6" x14ac:dyDescent="0.3">
      <c r="A2519">
        <v>10245</v>
      </c>
      <c r="B2519" t="str">
        <f>_xlfn.XLOOKUP(A2519, Bookings!A:A, Bookings!B:B, "NONE")</f>
        <v>Karnataka</v>
      </c>
      <c r="C2519" s="14">
        <v>45352</v>
      </c>
      <c r="D2519" t="str">
        <v>a4c168f1</v>
      </c>
      <c r="E2519">
        <v>1</v>
      </c>
      <c r="F2519">
        <v>90</v>
      </c>
    </row>
    <row r="2520" spans="1:6" x14ac:dyDescent="0.3">
      <c r="A2520">
        <v>10245</v>
      </c>
      <c r="B2520" t="str">
        <f>_xlfn.XLOOKUP(A2520, Bookings!A:A, Bookings!B:B, "NONE")</f>
        <v>Karnataka</v>
      </c>
      <c r="C2520" s="14">
        <v>44593</v>
      </c>
      <c r="D2520" t="str">
        <v>586db896</v>
      </c>
      <c r="E2520">
        <v>0</v>
      </c>
      <c r="F2520">
        <v>85</v>
      </c>
    </row>
    <row r="2521" spans="1:6" x14ac:dyDescent="0.3">
      <c r="A2521">
        <v>10245</v>
      </c>
      <c r="B2521" t="str">
        <f>_xlfn.XLOOKUP(A2521, Bookings!A:A, Bookings!B:B, "NONE")</f>
        <v>Karnataka</v>
      </c>
      <c r="C2521" s="14">
        <v>45505</v>
      </c>
      <c r="D2521" t="str">
        <v>19351768</v>
      </c>
      <c r="E2521">
        <v>1</v>
      </c>
      <c r="F2521">
        <v>12</v>
      </c>
    </row>
    <row r="2522" spans="1:6" x14ac:dyDescent="0.3">
      <c r="A2522">
        <v>10245</v>
      </c>
      <c r="B2522" t="str">
        <f>_xlfn.XLOOKUP(A2522, Bookings!A:A, Bookings!B:B, "NONE")</f>
        <v>Karnataka</v>
      </c>
      <c r="C2522" s="14">
        <v>45047</v>
      </c>
      <c r="D2522" t="str">
        <v>c5000cc1</v>
      </c>
      <c r="E2522">
        <v>4</v>
      </c>
      <c r="F2522">
        <v>82</v>
      </c>
    </row>
    <row r="2523" spans="1:6" x14ac:dyDescent="0.3">
      <c r="A2523">
        <v>10245</v>
      </c>
      <c r="B2523" t="str">
        <f>_xlfn.XLOOKUP(A2523, Bookings!A:A, Bookings!B:B, "NONE")</f>
        <v>Karnataka</v>
      </c>
      <c r="C2523" s="14">
        <v>45078</v>
      </c>
      <c r="D2523" t="str">
        <v>4130ea10</v>
      </c>
      <c r="E2523">
        <v>1</v>
      </c>
      <c r="F2523">
        <v>50</v>
      </c>
    </row>
    <row r="2524" spans="1:6" x14ac:dyDescent="0.3">
      <c r="A2524">
        <v>10245</v>
      </c>
      <c r="B2524" t="str">
        <f>_xlfn.XLOOKUP(A2524, Bookings!A:A, Bookings!B:B, "NONE")</f>
        <v>Karnataka</v>
      </c>
      <c r="C2524" s="14">
        <v>44896</v>
      </c>
      <c r="D2524" t="str">
        <v>6cec19a5</v>
      </c>
      <c r="E2524">
        <v>0</v>
      </c>
      <c r="F2524">
        <v>92</v>
      </c>
    </row>
    <row r="2525" spans="1:6" x14ac:dyDescent="0.3">
      <c r="A2525">
        <v>10245</v>
      </c>
      <c r="B2525" t="str">
        <f>_xlfn.XLOOKUP(A2525, Bookings!A:A, Bookings!B:B, "NONE")</f>
        <v>Karnataka</v>
      </c>
      <c r="C2525" s="14">
        <v>45505</v>
      </c>
      <c r="D2525" t="str">
        <v>7fd28e87</v>
      </c>
      <c r="E2525">
        <v>4</v>
      </c>
      <c r="F2525">
        <v>91</v>
      </c>
    </row>
    <row r="2526" spans="1:6" x14ac:dyDescent="0.3">
      <c r="A2526">
        <v>10245</v>
      </c>
      <c r="B2526" t="str">
        <f>_xlfn.XLOOKUP(A2526, Bookings!A:A, Bookings!B:B, "NONE")</f>
        <v>Karnataka</v>
      </c>
      <c r="C2526" s="14">
        <v>44986</v>
      </c>
      <c r="D2526" t="str">
        <v>591bdfe5</v>
      </c>
      <c r="E2526">
        <v>1</v>
      </c>
      <c r="F2526">
        <v>97</v>
      </c>
    </row>
    <row r="2527" spans="1:6" x14ac:dyDescent="0.3">
      <c r="A2527">
        <v>10245</v>
      </c>
      <c r="B2527" t="str">
        <f>_xlfn.XLOOKUP(A2527, Bookings!A:A, Bookings!B:B, "NONE")</f>
        <v>Karnataka</v>
      </c>
      <c r="C2527" s="14">
        <v>44774</v>
      </c>
      <c r="D2527" t="str">
        <v>d71466ea</v>
      </c>
      <c r="E2527">
        <v>4</v>
      </c>
      <c r="F2527">
        <v>47</v>
      </c>
    </row>
    <row r="2528" spans="1:6" x14ac:dyDescent="0.3">
      <c r="A2528">
        <v>10245</v>
      </c>
      <c r="B2528" t="str">
        <f>_xlfn.XLOOKUP(A2528, Bookings!A:A, Bookings!B:B, "NONE")</f>
        <v>Karnataka</v>
      </c>
      <c r="C2528" s="14">
        <v>44743</v>
      </c>
      <c r="D2528" t="str">
        <v>7bc7f2c7</v>
      </c>
      <c r="E2528">
        <v>0</v>
      </c>
      <c r="F2528">
        <v>37</v>
      </c>
    </row>
    <row r="2529" spans="1:6" x14ac:dyDescent="0.3">
      <c r="A2529">
        <v>10245</v>
      </c>
      <c r="B2529" t="str">
        <f>_xlfn.XLOOKUP(A2529, Bookings!A:A, Bookings!B:B, "NONE")</f>
        <v>Karnataka</v>
      </c>
      <c r="C2529" s="14">
        <v>45505</v>
      </c>
      <c r="D2529" t="str">
        <v>fe8686d0</v>
      </c>
      <c r="E2529">
        <v>1</v>
      </c>
      <c r="F2529">
        <v>83</v>
      </c>
    </row>
    <row r="2530" spans="1:6" x14ac:dyDescent="0.3">
      <c r="A2530">
        <v>10246</v>
      </c>
      <c r="B2530" t="str">
        <f>_xlfn.XLOOKUP(A2530, Bookings!A:A, Bookings!B:B, "NONE")</f>
        <v>Andhra Pradesh</v>
      </c>
      <c r="C2530" s="14">
        <v>45536</v>
      </c>
      <c r="D2530" t="str">
        <v>9544ce3b</v>
      </c>
      <c r="E2530">
        <v>4</v>
      </c>
      <c r="F2530">
        <v>88</v>
      </c>
    </row>
    <row r="2531" spans="1:6" x14ac:dyDescent="0.3">
      <c r="A2531">
        <v>10246</v>
      </c>
      <c r="B2531" t="str">
        <f>_xlfn.XLOOKUP(A2531, Bookings!A:A, Bookings!B:B, "NONE")</f>
        <v>Andhra Pradesh</v>
      </c>
      <c r="C2531" s="14">
        <v>45413</v>
      </c>
      <c r="D2531" t="str">
        <v>ef45c45f</v>
      </c>
      <c r="E2531">
        <v>1</v>
      </c>
      <c r="F2531">
        <v>65</v>
      </c>
    </row>
    <row r="2532" spans="1:6" x14ac:dyDescent="0.3">
      <c r="A2532">
        <v>10246</v>
      </c>
      <c r="B2532" t="str">
        <f>_xlfn.XLOOKUP(A2532, Bookings!A:A, Bookings!B:B, "NONE")</f>
        <v>Andhra Pradesh</v>
      </c>
      <c r="C2532" s="14">
        <v>44805</v>
      </c>
      <c r="D2532" t="str">
        <v>34ac25b9</v>
      </c>
      <c r="E2532">
        <v>1</v>
      </c>
      <c r="F2532">
        <v>75</v>
      </c>
    </row>
    <row r="2533" spans="1:6" x14ac:dyDescent="0.3">
      <c r="A2533">
        <v>10246</v>
      </c>
      <c r="B2533" t="str">
        <f>_xlfn.XLOOKUP(A2533, Bookings!A:A, Bookings!B:B, "NONE")</f>
        <v>Andhra Pradesh</v>
      </c>
      <c r="C2533" s="14">
        <v>45444</v>
      </c>
      <c r="D2533" t="str">
        <v>7e543bc4</v>
      </c>
      <c r="E2533">
        <v>0</v>
      </c>
      <c r="F2533">
        <v>62</v>
      </c>
    </row>
    <row r="2534" spans="1:6" x14ac:dyDescent="0.3">
      <c r="A2534">
        <v>10246</v>
      </c>
      <c r="B2534" t="str">
        <f>_xlfn.XLOOKUP(A2534, Bookings!A:A, Bookings!B:B, "NONE")</f>
        <v>Andhra Pradesh</v>
      </c>
      <c r="C2534" s="14">
        <v>44652</v>
      </c>
      <c r="D2534" t="str">
        <v>6148f50b</v>
      </c>
      <c r="E2534">
        <v>1</v>
      </c>
      <c r="F2534">
        <v>79</v>
      </c>
    </row>
    <row r="2535" spans="1:6" x14ac:dyDescent="0.3">
      <c r="A2535">
        <v>10246</v>
      </c>
      <c r="B2535" t="str">
        <f>_xlfn.XLOOKUP(A2535, Bookings!A:A, Bookings!B:B, "NONE")</f>
        <v>Andhra Pradesh</v>
      </c>
      <c r="C2535" s="14">
        <v>44713</v>
      </c>
      <c r="D2535" t="str">
        <v>d71466ea</v>
      </c>
      <c r="E2535">
        <v>3</v>
      </c>
      <c r="F2535">
        <v>24</v>
      </c>
    </row>
    <row r="2536" spans="1:6" x14ac:dyDescent="0.3">
      <c r="A2536">
        <v>10246</v>
      </c>
      <c r="B2536" t="str">
        <f>_xlfn.XLOOKUP(A2536, Bookings!A:A, Bookings!B:B, "NONE")</f>
        <v>Andhra Pradesh</v>
      </c>
      <c r="C2536" s="14">
        <v>44713</v>
      </c>
      <c r="D2536" t="str">
        <v>f82d44ce</v>
      </c>
      <c r="E2536">
        <v>1</v>
      </c>
      <c r="F2536">
        <v>19</v>
      </c>
    </row>
    <row r="2537" spans="1:6" x14ac:dyDescent="0.3">
      <c r="A2537">
        <v>10246</v>
      </c>
      <c r="B2537" t="str">
        <f>_xlfn.XLOOKUP(A2537, Bookings!A:A, Bookings!B:B, "NONE")</f>
        <v>Andhra Pradesh</v>
      </c>
      <c r="C2537" s="14">
        <v>45597</v>
      </c>
      <c r="D2537" t="str">
        <v>6fc6d737</v>
      </c>
      <c r="E2537">
        <v>2</v>
      </c>
      <c r="F2537">
        <v>27</v>
      </c>
    </row>
    <row r="2538" spans="1:6" x14ac:dyDescent="0.3">
      <c r="A2538">
        <v>10246</v>
      </c>
      <c r="B2538" t="str">
        <f>_xlfn.XLOOKUP(A2538, Bookings!A:A, Bookings!B:B, "NONE")</f>
        <v>Andhra Pradesh</v>
      </c>
      <c r="C2538" s="14">
        <v>44866</v>
      </c>
      <c r="D2538" t="str">
        <v>5833d4f3</v>
      </c>
      <c r="E2538">
        <v>2</v>
      </c>
      <c r="F2538">
        <v>75</v>
      </c>
    </row>
    <row r="2539" spans="1:6" x14ac:dyDescent="0.3">
      <c r="A2539">
        <v>10247</v>
      </c>
      <c r="B2539" t="str">
        <f>_xlfn.XLOOKUP(A2539, Bookings!A:A, Bookings!B:B, "NONE")</f>
        <v>Andhra Pradesh</v>
      </c>
      <c r="C2539" s="14">
        <v>44593</v>
      </c>
      <c r="D2539" t="str">
        <v>07976026</v>
      </c>
      <c r="E2539">
        <v>0</v>
      </c>
      <c r="F2539">
        <v>70</v>
      </c>
    </row>
    <row r="2540" spans="1:6" x14ac:dyDescent="0.3">
      <c r="A2540">
        <v>10247</v>
      </c>
      <c r="B2540" t="str">
        <f>_xlfn.XLOOKUP(A2540, Bookings!A:A, Bookings!B:B, "NONE")</f>
        <v>Andhra Pradesh</v>
      </c>
      <c r="C2540" s="14">
        <v>45170</v>
      </c>
      <c r="D2540" t="str">
        <v>7fd28e87</v>
      </c>
      <c r="E2540">
        <v>0</v>
      </c>
      <c r="F2540">
        <v>58</v>
      </c>
    </row>
    <row r="2541" spans="1:6" x14ac:dyDescent="0.3">
      <c r="A2541">
        <v>10247</v>
      </c>
      <c r="B2541" t="str">
        <f>_xlfn.XLOOKUP(A2541, Bookings!A:A, Bookings!B:B, "NONE")</f>
        <v>Andhra Pradesh</v>
      </c>
      <c r="C2541" s="14">
        <v>44713</v>
      </c>
      <c r="D2541" t="str">
        <v>6d9b457c</v>
      </c>
      <c r="E2541">
        <v>3</v>
      </c>
      <c r="F2541">
        <v>92</v>
      </c>
    </row>
    <row r="2542" spans="1:6" x14ac:dyDescent="0.3">
      <c r="A2542">
        <v>10247</v>
      </c>
      <c r="B2542" t="str">
        <f>_xlfn.XLOOKUP(A2542, Bookings!A:A, Bookings!B:B, "NONE")</f>
        <v>Andhra Pradesh</v>
      </c>
      <c r="C2542" s="14">
        <v>44713</v>
      </c>
      <c r="D2542" t="str">
        <v>e9c2f251</v>
      </c>
      <c r="E2542">
        <v>3</v>
      </c>
      <c r="F2542">
        <v>31</v>
      </c>
    </row>
    <row r="2543" spans="1:6" x14ac:dyDescent="0.3">
      <c r="A2543">
        <v>10247</v>
      </c>
      <c r="B2543" t="str">
        <f>_xlfn.XLOOKUP(A2543, Bookings!A:A, Bookings!B:B, "NONE")</f>
        <v>Andhra Pradesh</v>
      </c>
      <c r="C2543" s="14">
        <v>45383</v>
      </c>
      <c r="D2543" t="str">
        <v>f1c74cb8</v>
      </c>
      <c r="E2543">
        <v>1</v>
      </c>
      <c r="F2543">
        <v>60</v>
      </c>
    </row>
    <row r="2544" spans="1:6" x14ac:dyDescent="0.3">
      <c r="A2544">
        <v>10247</v>
      </c>
      <c r="B2544" t="str">
        <f>_xlfn.XLOOKUP(A2544, Bookings!A:A, Bookings!B:B, "NONE")</f>
        <v>Andhra Pradesh</v>
      </c>
      <c r="C2544" s="14">
        <v>45474</v>
      </c>
      <c r="D2544" t="str">
        <v>9767fb4f</v>
      </c>
      <c r="E2544">
        <v>0</v>
      </c>
      <c r="F2544">
        <v>39</v>
      </c>
    </row>
    <row r="2545" spans="1:6" x14ac:dyDescent="0.3">
      <c r="A2545">
        <v>10247</v>
      </c>
      <c r="B2545" t="str">
        <f>_xlfn.XLOOKUP(A2545, Bookings!A:A, Bookings!B:B, "NONE")</f>
        <v>Andhra Pradesh</v>
      </c>
      <c r="C2545" s="14">
        <v>44774</v>
      </c>
      <c r="D2545" t="str">
        <v>34ac25b9</v>
      </c>
      <c r="E2545">
        <v>1</v>
      </c>
      <c r="F2545">
        <v>55</v>
      </c>
    </row>
    <row r="2546" spans="1:6" x14ac:dyDescent="0.3">
      <c r="A2546">
        <v>10247</v>
      </c>
      <c r="B2546" t="str">
        <f>_xlfn.XLOOKUP(A2546, Bookings!A:A, Bookings!B:B, "NONE")</f>
        <v>Andhra Pradesh</v>
      </c>
      <c r="C2546" s="14">
        <v>45383</v>
      </c>
      <c r="D2546" t="str">
        <v>044707f1</v>
      </c>
      <c r="E2546">
        <v>4</v>
      </c>
      <c r="F2546">
        <v>32</v>
      </c>
    </row>
    <row r="2547" spans="1:6" x14ac:dyDescent="0.3">
      <c r="A2547">
        <v>10248</v>
      </c>
      <c r="B2547" t="str">
        <f>_xlfn.XLOOKUP(A2547, Bookings!A:A, Bookings!B:B, "NONE")</f>
        <v>Andhra Pradesh</v>
      </c>
      <c r="C2547" s="14">
        <v>45444</v>
      </c>
      <c r="D2547" t="str">
        <v>fa1a76a3</v>
      </c>
      <c r="E2547">
        <v>1</v>
      </c>
      <c r="F2547">
        <v>87</v>
      </c>
    </row>
    <row r="2548" spans="1:6" x14ac:dyDescent="0.3">
      <c r="A2548">
        <v>10248</v>
      </c>
      <c r="B2548" t="str">
        <f>_xlfn.XLOOKUP(A2548, Bookings!A:A, Bookings!B:B, "NONE")</f>
        <v>Andhra Pradesh</v>
      </c>
      <c r="C2548" s="14">
        <v>45352</v>
      </c>
      <c r="D2548" t="str">
        <v>cc777b0c</v>
      </c>
      <c r="E2548">
        <v>3</v>
      </c>
      <c r="F2548">
        <v>79</v>
      </c>
    </row>
    <row r="2549" spans="1:6" x14ac:dyDescent="0.3">
      <c r="A2549">
        <v>10248</v>
      </c>
      <c r="B2549" t="str">
        <f>_xlfn.XLOOKUP(A2549, Bookings!A:A, Bookings!B:B, "NONE")</f>
        <v>Andhra Pradesh</v>
      </c>
      <c r="C2549" s="14">
        <v>45017</v>
      </c>
      <c r="D2549" t="str">
        <v>b9f74c1c</v>
      </c>
      <c r="E2549">
        <v>3</v>
      </c>
      <c r="F2549">
        <v>44</v>
      </c>
    </row>
    <row r="2550" spans="1:6" x14ac:dyDescent="0.3">
      <c r="A2550">
        <v>10248</v>
      </c>
      <c r="B2550" t="str">
        <f>_xlfn.XLOOKUP(A2550, Bookings!A:A, Bookings!B:B, "NONE")</f>
        <v>Andhra Pradesh</v>
      </c>
      <c r="C2550" s="14">
        <v>45413</v>
      </c>
      <c r="D2550" t="str">
        <v>d6e6f4af</v>
      </c>
      <c r="E2550">
        <v>1</v>
      </c>
      <c r="F2550">
        <v>66</v>
      </c>
    </row>
    <row r="2551" spans="1:6" x14ac:dyDescent="0.3">
      <c r="A2551">
        <v>10248</v>
      </c>
      <c r="B2551" t="str">
        <f>_xlfn.XLOOKUP(A2551, Bookings!A:A, Bookings!B:B, "NONE")</f>
        <v>Andhra Pradesh</v>
      </c>
      <c r="C2551" s="14">
        <v>44562</v>
      </c>
      <c r="D2551" t="str">
        <v>0cbc4720</v>
      </c>
      <c r="E2551">
        <v>2</v>
      </c>
      <c r="F2551">
        <v>59</v>
      </c>
    </row>
    <row r="2552" spans="1:6" x14ac:dyDescent="0.3">
      <c r="A2552">
        <v>10248</v>
      </c>
      <c r="B2552" t="str">
        <f>_xlfn.XLOOKUP(A2552, Bookings!A:A, Bookings!B:B, "NONE")</f>
        <v>Andhra Pradesh</v>
      </c>
      <c r="C2552" s="14">
        <v>44835</v>
      </c>
      <c r="D2552" t="str">
        <v>ed012678</v>
      </c>
      <c r="E2552">
        <v>1</v>
      </c>
      <c r="F2552">
        <v>45</v>
      </c>
    </row>
    <row r="2553" spans="1:6" x14ac:dyDescent="0.3">
      <c r="A2553">
        <v>10248</v>
      </c>
      <c r="B2553" t="str">
        <f>_xlfn.XLOOKUP(A2553, Bookings!A:A, Bookings!B:B, "NONE")</f>
        <v>Andhra Pradesh</v>
      </c>
      <c r="C2553" s="14">
        <v>45597</v>
      </c>
      <c r="D2553" t="str">
        <v>8ab4abc6</v>
      </c>
      <c r="E2553">
        <v>0</v>
      </c>
      <c r="F2553">
        <v>44</v>
      </c>
    </row>
    <row r="2554" spans="1:6" x14ac:dyDescent="0.3">
      <c r="A2554">
        <v>10248</v>
      </c>
      <c r="B2554" t="str">
        <f>_xlfn.XLOOKUP(A2554, Bookings!A:A, Bookings!B:B, "NONE")</f>
        <v>Andhra Pradesh</v>
      </c>
      <c r="C2554" s="14">
        <v>45597</v>
      </c>
      <c r="D2554" t="str">
        <v>5988d89d</v>
      </c>
      <c r="E2554">
        <v>5</v>
      </c>
      <c r="F2554">
        <v>39</v>
      </c>
    </row>
    <row r="2555" spans="1:6" x14ac:dyDescent="0.3">
      <c r="A2555">
        <v>10248</v>
      </c>
      <c r="B2555" t="str">
        <f>_xlfn.XLOOKUP(A2555, Bookings!A:A, Bookings!B:B, "NONE")</f>
        <v>Andhra Pradesh</v>
      </c>
      <c r="C2555" s="14">
        <v>44621</v>
      </c>
      <c r="D2555" t="str">
        <v>5c52d1ad</v>
      </c>
      <c r="E2555">
        <v>1</v>
      </c>
      <c r="F2555">
        <v>71</v>
      </c>
    </row>
    <row r="2556" spans="1:6" x14ac:dyDescent="0.3">
      <c r="A2556">
        <v>10248</v>
      </c>
      <c r="B2556" t="str">
        <f>_xlfn.XLOOKUP(A2556, Bookings!A:A, Bookings!B:B, "NONE")</f>
        <v>Andhra Pradesh</v>
      </c>
      <c r="C2556" s="14">
        <v>44835</v>
      </c>
      <c r="D2556" t="str">
        <v>f83fb848</v>
      </c>
      <c r="E2556">
        <v>4</v>
      </c>
      <c r="F2556">
        <v>18</v>
      </c>
    </row>
    <row r="2557" spans="1:6" x14ac:dyDescent="0.3">
      <c r="A2557">
        <v>10248</v>
      </c>
      <c r="B2557" t="str">
        <f>_xlfn.XLOOKUP(A2557, Bookings!A:A, Bookings!B:B, "NONE")</f>
        <v>Andhra Pradesh</v>
      </c>
      <c r="C2557" s="14">
        <v>45383</v>
      </c>
      <c r="D2557" t="str">
        <v>982b8061</v>
      </c>
      <c r="E2557">
        <v>0</v>
      </c>
      <c r="F2557">
        <v>48</v>
      </c>
    </row>
    <row r="2558" spans="1:6" x14ac:dyDescent="0.3">
      <c r="A2558">
        <v>10248</v>
      </c>
      <c r="B2558" t="str">
        <f>_xlfn.XLOOKUP(A2558, Bookings!A:A, Bookings!B:B, "NONE")</f>
        <v>Andhra Pradesh</v>
      </c>
      <c r="C2558" s="14">
        <v>44682</v>
      </c>
      <c r="D2558" t="str">
        <v>19351768</v>
      </c>
      <c r="E2558">
        <v>0</v>
      </c>
      <c r="F2558">
        <v>94</v>
      </c>
    </row>
    <row r="2559" spans="1:6" x14ac:dyDescent="0.3">
      <c r="A2559">
        <v>10249</v>
      </c>
      <c r="B2559" t="str">
        <f>_xlfn.XLOOKUP(A2559, Bookings!A:A, Bookings!B:B, "NONE")</f>
        <v>Tamil Nadu</v>
      </c>
      <c r="C2559" s="14">
        <v>44621</v>
      </c>
      <c r="D2559" t="str">
        <v>b06fbc58</v>
      </c>
      <c r="E2559">
        <v>0</v>
      </c>
      <c r="F2559">
        <v>52</v>
      </c>
    </row>
    <row r="2560" spans="1:6" x14ac:dyDescent="0.3">
      <c r="A2560">
        <v>10249</v>
      </c>
      <c r="B2560" t="str">
        <f>_xlfn.XLOOKUP(A2560, Bookings!A:A, Bookings!B:B, "NONE")</f>
        <v>Tamil Nadu</v>
      </c>
      <c r="C2560" s="14">
        <v>44593</v>
      </c>
      <c r="D2560" t="str">
        <v>6cec19a5</v>
      </c>
      <c r="E2560">
        <v>2</v>
      </c>
      <c r="F2560">
        <v>73</v>
      </c>
    </row>
    <row r="2561" spans="1:6" x14ac:dyDescent="0.3">
      <c r="A2561">
        <v>10249</v>
      </c>
      <c r="B2561" t="str">
        <f>_xlfn.XLOOKUP(A2561, Bookings!A:A, Bookings!B:B, "NONE")</f>
        <v>Tamil Nadu</v>
      </c>
      <c r="C2561" s="14">
        <v>44835</v>
      </c>
      <c r="D2561" t="str">
        <v>6fc6d737</v>
      </c>
      <c r="E2561">
        <v>0</v>
      </c>
      <c r="F2561">
        <v>50</v>
      </c>
    </row>
    <row r="2562" spans="1:6" x14ac:dyDescent="0.3">
      <c r="A2562">
        <v>10249</v>
      </c>
      <c r="B2562" t="str">
        <f>_xlfn.XLOOKUP(A2562, Bookings!A:A, Bookings!B:B, "NONE")</f>
        <v>Tamil Nadu</v>
      </c>
      <c r="C2562" s="14">
        <v>44621</v>
      </c>
      <c r="D2562" t="str">
        <v>f72d44e6</v>
      </c>
      <c r="E2562">
        <v>2</v>
      </c>
      <c r="F2562">
        <v>82</v>
      </c>
    </row>
    <row r="2563" spans="1:6" x14ac:dyDescent="0.3">
      <c r="A2563">
        <v>10249</v>
      </c>
      <c r="B2563" t="str">
        <f>_xlfn.XLOOKUP(A2563, Bookings!A:A, Bookings!B:B, "NONE")</f>
        <v>Tamil Nadu</v>
      </c>
      <c r="C2563" s="14">
        <v>45352</v>
      </c>
      <c r="D2563" t="str">
        <v>c324f9b4</v>
      </c>
      <c r="E2563">
        <v>1</v>
      </c>
      <c r="F2563">
        <v>18</v>
      </c>
    </row>
    <row r="2564" spans="1:6" x14ac:dyDescent="0.3">
      <c r="A2564">
        <v>10249</v>
      </c>
      <c r="B2564" t="str">
        <f>_xlfn.XLOOKUP(A2564, Bookings!A:A, Bookings!B:B, "NONE")</f>
        <v>Tamil Nadu</v>
      </c>
      <c r="C2564" s="14">
        <v>45566</v>
      </c>
      <c r="D2564" t="str">
        <v>982b8061</v>
      </c>
      <c r="E2564">
        <v>0</v>
      </c>
      <c r="F2564">
        <v>61</v>
      </c>
    </row>
    <row r="2565" spans="1:6" x14ac:dyDescent="0.3">
      <c r="A2565">
        <v>10249</v>
      </c>
      <c r="B2565" t="str">
        <f>_xlfn.XLOOKUP(A2565, Bookings!A:A, Bookings!B:B, "NONE")</f>
        <v>Tamil Nadu</v>
      </c>
      <c r="C2565" s="14">
        <v>45444</v>
      </c>
      <c r="D2565" t="str">
        <v>ef45c45f</v>
      </c>
      <c r="E2565">
        <v>0</v>
      </c>
      <c r="F2565">
        <v>20</v>
      </c>
    </row>
    <row r="2566" spans="1:6" x14ac:dyDescent="0.3">
      <c r="A2566">
        <v>10249</v>
      </c>
      <c r="B2566" t="str">
        <f>_xlfn.XLOOKUP(A2566, Bookings!A:A, Bookings!B:B, "NONE")</f>
        <v>Tamil Nadu</v>
      </c>
      <c r="C2566" s="14">
        <v>45413</v>
      </c>
      <c r="D2566" t="str">
        <v>459528e0</v>
      </c>
      <c r="E2566">
        <v>4</v>
      </c>
      <c r="F2566">
        <v>38</v>
      </c>
    </row>
    <row r="2567" spans="1:6" x14ac:dyDescent="0.3">
      <c r="A2567">
        <v>10249</v>
      </c>
      <c r="B2567" t="str">
        <f>_xlfn.XLOOKUP(A2567, Bookings!A:A, Bookings!B:B, "NONE")</f>
        <v>Tamil Nadu</v>
      </c>
      <c r="C2567" s="14">
        <v>45170</v>
      </c>
      <c r="D2567" t="str">
        <v>e2949854</v>
      </c>
      <c r="E2567">
        <v>3</v>
      </c>
      <c r="F2567">
        <v>79</v>
      </c>
    </row>
    <row r="2568" spans="1:6" x14ac:dyDescent="0.3">
      <c r="A2568">
        <v>10249</v>
      </c>
      <c r="B2568" t="str">
        <f>_xlfn.XLOOKUP(A2568, Bookings!A:A, Bookings!B:B, "NONE")</f>
        <v>Tamil Nadu</v>
      </c>
      <c r="C2568" s="14">
        <v>45383</v>
      </c>
      <c r="D2568" t="str">
        <v>5988d89d</v>
      </c>
      <c r="E2568">
        <v>1</v>
      </c>
      <c r="F2568">
        <v>99</v>
      </c>
    </row>
    <row r="2569" spans="1:6" x14ac:dyDescent="0.3">
      <c r="A2569">
        <v>10249</v>
      </c>
      <c r="B2569" t="str">
        <f>_xlfn.XLOOKUP(A2569, Bookings!A:A, Bookings!B:B, "NONE")</f>
        <v>Tamil Nadu</v>
      </c>
      <c r="C2569" s="14">
        <v>45627</v>
      </c>
      <c r="D2569" t="str">
        <v>c741736d</v>
      </c>
      <c r="E2569">
        <v>3</v>
      </c>
      <c r="F2569">
        <v>98</v>
      </c>
    </row>
    <row r="2570" spans="1:6" x14ac:dyDescent="0.3">
      <c r="A2570">
        <v>10249</v>
      </c>
      <c r="B2570" t="str">
        <f>_xlfn.XLOOKUP(A2570, Bookings!A:A, Bookings!B:B, "NONE")</f>
        <v>Tamil Nadu</v>
      </c>
      <c r="C2570" s="14">
        <v>44713</v>
      </c>
      <c r="D2570" t="str">
        <v>fd1ad95a</v>
      </c>
      <c r="E2570">
        <v>2</v>
      </c>
      <c r="F2570">
        <v>94</v>
      </c>
    </row>
    <row r="2571" spans="1:6" x14ac:dyDescent="0.3">
      <c r="A2571">
        <v>10249</v>
      </c>
      <c r="B2571" t="str">
        <f>_xlfn.XLOOKUP(A2571, Bookings!A:A, Bookings!B:B, "NONE")</f>
        <v>Tamil Nadu</v>
      </c>
      <c r="C2571" s="14">
        <v>44652</v>
      </c>
      <c r="D2571" t="str">
        <v>f82d44ce</v>
      </c>
      <c r="E2571">
        <v>0</v>
      </c>
      <c r="F2571">
        <v>17</v>
      </c>
    </row>
    <row r="2572" spans="1:6" x14ac:dyDescent="0.3">
      <c r="A2572">
        <v>10249</v>
      </c>
      <c r="B2572" t="str">
        <f>_xlfn.XLOOKUP(A2572, Bookings!A:A, Bookings!B:B, "NONE")</f>
        <v>Tamil Nadu</v>
      </c>
      <c r="C2572" s="14">
        <v>45474</v>
      </c>
      <c r="D2572" t="str">
        <v>9544ce3b</v>
      </c>
      <c r="E2572">
        <v>2</v>
      </c>
      <c r="F2572">
        <v>98</v>
      </c>
    </row>
    <row r="2573" spans="1:6" x14ac:dyDescent="0.3">
      <c r="A2573">
        <v>10250</v>
      </c>
      <c r="B2573" t="str">
        <f>_xlfn.XLOOKUP(A2573, Bookings!A:A, Bookings!B:B, "NONE")</f>
        <v>Andhra Pradesh</v>
      </c>
      <c r="C2573" s="14">
        <v>45383</v>
      </c>
      <c r="D2573" t="str">
        <v>fcc640cb</v>
      </c>
      <c r="E2573">
        <v>2</v>
      </c>
      <c r="F2573">
        <v>81</v>
      </c>
    </row>
    <row r="2574" spans="1:6" x14ac:dyDescent="0.3">
      <c r="A2574">
        <v>10250</v>
      </c>
      <c r="B2574" t="str">
        <f>_xlfn.XLOOKUP(A2574, Bookings!A:A, Bookings!B:B, "NONE")</f>
        <v>Andhra Pradesh</v>
      </c>
      <c r="C2574" s="14">
        <v>45323</v>
      </c>
      <c r="D2574" t="str">
        <v>f6d69d19</v>
      </c>
      <c r="E2574">
        <v>2</v>
      </c>
      <c r="F2574">
        <v>62</v>
      </c>
    </row>
    <row r="2575" spans="1:6" x14ac:dyDescent="0.3">
      <c r="A2575">
        <v>10250</v>
      </c>
      <c r="B2575" t="str">
        <f>_xlfn.XLOOKUP(A2575, Bookings!A:A, Bookings!B:B, "NONE")</f>
        <v>Andhra Pradesh</v>
      </c>
      <c r="C2575" s="14">
        <v>44805</v>
      </c>
      <c r="D2575" t="str">
        <v>35e41ff6</v>
      </c>
      <c r="E2575">
        <v>4</v>
      </c>
      <c r="F2575">
        <v>51</v>
      </c>
    </row>
    <row r="2576" spans="1:6" x14ac:dyDescent="0.3">
      <c r="A2576">
        <v>10250</v>
      </c>
      <c r="B2576" t="str">
        <f>_xlfn.XLOOKUP(A2576, Bookings!A:A, Bookings!B:B, "NONE")</f>
        <v>Andhra Pradesh</v>
      </c>
      <c r="C2576" s="14">
        <v>45261</v>
      </c>
      <c r="D2576" t="str">
        <v>e2949854</v>
      </c>
      <c r="E2576">
        <v>3</v>
      </c>
      <c r="F2576">
        <v>16</v>
      </c>
    </row>
    <row r="2577" spans="1:6" x14ac:dyDescent="0.3">
      <c r="A2577">
        <v>10250</v>
      </c>
      <c r="B2577" t="str">
        <f>_xlfn.XLOOKUP(A2577, Bookings!A:A, Bookings!B:B, "NONE")</f>
        <v>Andhra Pradesh</v>
      </c>
      <c r="C2577" s="14">
        <v>44593</v>
      </c>
      <c r="D2577" t="str">
        <v>7fb18db3</v>
      </c>
      <c r="E2577">
        <v>1</v>
      </c>
      <c r="F2577">
        <v>32</v>
      </c>
    </row>
    <row r="2578" spans="1:6" x14ac:dyDescent="0.3">
      <c r="A2578">
        <v>10251</v>
      </c>
      <c r="B2578" t="str">
        <f>_xlfn.XLOOKUP(A2578, Bookings!A:A, Bookings!B:B, "NONE")</f>
        <v>Karnataka</v>
      </c>
      <c r="C2578" s="14">
        <v>45627</v>
      </c>
      <c r="D2578" t="str">
        <v>2fa395f5</v>
      </c>
      <c r="E2578">
        <v>3</v>
      </c>
      <c r="F2578">
        <v>16</v>
      </c>
    </row>
    <row r="2579" spans="1:6" x14ac:dyDescent="0.3">
      <c r="A2579">
        <v>10251</v>
      </c>
      <c r="B2579" t="str">
        <f>_xlfn.XLOOKUP(A2579, Bookings!A:A, Bookings!B:B, "NONE")</f>
        <v>Karnataka</v>
      </c>
      <c r="C2579" s="14">
        <v>45170</v>
      </c>
      <c r="D2579" t="str">
        <v>5c52d1ad</v>
      </c>
      <c r="E2579">
        <v>1</v>
      </c>
      <c r="F2579">
        <v>49</v>
      </c>
    </row>
    <row r="2580" spans="1:6" x14ac:dyDescent="0.3">
      <c r="A2580">
        <v>10251</v>
      </c>
      <c r="B2580" t="str">
        <f>_xlfn.XLOOKUP(A2580, Bookings!A:A, Bookings!B:B, "NONE")</f>
        <v>Karnataka</v>
      </c>
      <c r="C2580" s="14">
        <v>45170</v>
      </c>
      <c r="D2580" t="str">
        <v>b72e97f6</v>
      </c>
      <c r="E2580">
        <v>3</v>
      </c>
      <c r="F2580">
        <v>53</v>
      </c>
    </row>
    <row r="2581" spans="1:6" x14ac:dyDescent="0.3">
      <c r="A2581">
        <v>10251</v>
      </c>
      <c r="B2581" t="str">
        <f>_xlfn.XLOOKUP(A2581, Bookings!A:A, Bookings!B:B, "NONE")</f>
        <v>Karnataka</v>
      </c>
      <c r="C2581" s="14">
        <v>45597</v>
      </c>
      <c r="D2581" t="str">
        <v>40e9137d</v>
      </c>
      <c r="E2581">
        <v>3</v>
      </c>
      <c r="F2581">
        <v>50</v>
      </c>
    </row>
    <row r="2582" spans="1:6" x14ac:dyDescent="0.3">
      <c r="A2582">
        <v>10251</v>
      </c>
      <c r="B2582" t="str">
        <f>_xlfn.XLOOKUP(A2582, Bookings!A:A, Bookings!B:B, "NONE")</f>
        <v>Karnataka</v>
      </c>
      <c r="C2582" s="14">
        <v>44986</v>
      </c>
      <c r="D2582" t="str">
        <v>5833d4f3</v>
      </c>
      <c r="E2582">
        <v>4</v>
      </c>
      <c r="F2582">
        <v>64</v>
      </c>
    </row>
    <row r="2583" spans="1:6" x14ac:dyDescent="0.3">
      <c r="A2583">
        <v>10252</v>
      </c>
      <c r="B2583" t="str">
        <f>_xlfn.XLOOKUP(A2583, Bookings!A:A, Bookings!B:B, "NONE")</f>
        <v>Kerala</v>
      </c>
      <c r="C2583" s="14">
        <v>44896</v>
      </c>
      <c r="D2583" t="str">
        <v>9544ce3b</v>
      </c>
      <c r="E2583">
        <v>2</v>
      </c>
      <c r="F2583">
        <v>23</v>
      </c>
    </row>
    <row r="2584" spans="1:6" x14ac:dyDescent="0.3">
      <c r="A2584">
        <v>10252</v>
      </c>
      <c r="B2584" t="str">
        <f>_xlfn.XLOOKUP(A2584, Bookings!A:A, Bookings!B:B, "NONE")</f>
        <v>Kerala</v>
      </c>
      <c r="C2584" s="14">
        <v>45323</v>
      </c>
      <c r="D2584" t="str">
        <v>e9c2f251</v>
      </c>
      <c r="E2584">
        <v>4</v>
      </c>
      <c r="F2584">
        <v>39</v>
      </c>
    </row>
    <row r="2585" spans="1:6" x14ac:dyDescent="0.3">
      <c r="A2585">
        <v>10252</v>
      </c>
      <c r="B2585" t="str">
        <f>_xlfn.XLOOKUP(A2585, Bookings!A:A, Bookings!B:B, "NONE")</f>
        <v>Kerala</v>
      </c>
      <c r="C2585" s="14">
        <v>44652</v>
      </c>
      <c r="D2585" t="str">
        <v>af4e0c6c</v>
      </c>
      <c r="E2585">
        <v>1</v>
      </c>
      <c r="F2585">
        <v>25</v>
      </c>
    </row>
    <row r="2586" spans="1:6" x14ac:dyDescent="0.3">
      <c r="A2586">
        <v>10252</v>
      </c>
      <c r="B2586" t="str">
        <f>_xlfn.XLOOKUP(A2586, Bookings!A:A, Bookings!B:B, "NONE")</f>
        <v>Kerala</v>
      </c>
      <c r="C2586" s="14">
        <v>44896</v>
      </c>
      <c r="D2586" t="str">
        <v>4130ea10</v>
      </c>
      <c r="E2586">
        <v>1</v>
      </c>
      <c r="F2586">
        <v>64</v>
      </c>
    </row>
    <row r="2587" spans="1:6" x14ac:dyDescent="0.3">
      <c r="A2587">
        <v>10252</v>
      </c>
      <c r="B2587" t="str">
        <f>_xlfn.XLOOKUP(A2587, Bookings!A:A, Bookings!B:B, "NONE")</f>
        <v>Kerala</v>
      </c>
      <c r="C2587" s="14">
        <v>45474</v>
      </c>
      <c r="D2587" t="str">
        <v>5c52d1ad</v>
      </c>
      <c r="E2587">
        <v>3</v>
      </c>
      <c r="F2587">
        <v>50</v>
      </c>
    </row>
    <row r="2588" spans="1:6" x14ac:dyDescent="0.3">
      <c r="A2588">
        <v>10252</v>
      </c>
      <c r="B2588" t="str">
        <f>_xlfn.XLOOKUP(A2588, Bookings!A:A, Bookings!B:B, "NONE")</f>
        <v>Kerala</v>
      </c>
      <c r="C2588" s="14">
        <v>44682</v>
      </c>
      <c r="D2588" t="str">
        <v>2560b2d1</v>
      </c>
      <c r="E2588">
        <v>0</v>
      </c>
      <c r="F2588">
        <v>32</v>
      </c>
    </row>
    <row r="2589" spans="1:6" x14ac:dyDescent="0.3">
      <c r="A2589">
        <v>10252</v>
      </c>
      <c r="B2589" t="str">
        <f>_xlfn.XLOOKUP(A2589, Bookings!A:A, Bookings!B:B, "NONE")</f>
        <v>Kerala</v>
      </c>
      <c r="C2589" s="14">
        <v>45078</v>
      </c>
      <c r="D2589" t="str">
        <v>b06fbc58</v>
      </c>
      <c r="E2589">
        <v>1</v>
      </c>
      <c r="F2589">
        <v>78</v>
      </c>
    </row>
    <row r="2590" spans="1:6" x14ac:dyDescent="0.3">
      <c r="A2590">
        <v>10253</v>
      </c>
      <c r="B2590" t="str">
        <f>_xlfn.XLOOKUP(A2590, Bookings!A:A, Bookings!B:B, "NONE")</f>
        <v>Andhra Pradesh</v>
      </c>
      <c r="C2590" s="14">
        <v>45505</v>
      </c>
      <c r="D2590" t="str">
        <v>b06fbc58</v>
      </c>
      <c r="E2590">
        <v>0</v>
      </c>
      <c r="F2590">
        <v>32</v>
      </c>
    </row>
    <row r="2591" spans="1:6" x14ac:dyDescent="0.3">
      <c r="A2591">
        <v>10253</v>
      </c>
      <c r="B2591" t="str">
        <f>_xlfn.XLOOKUP(A2591, Bookings!A:A, Bookings!B:B, "NONE")</f>
        <v>Andhra Pradesh</v>
      </c>
      <c r="C2591" s="14">
        <v>45231</v>
      </c>
      <c r="D2591" t="str">
        <v>618d5c47</v>
      </c>
      <c r="E2591">
        <v>1</v>
      </c>
      <c r="F2591">
        <v>27</v>
      </c>
    </row>
    <row r="2592" spans="1:6" x14ac:dyDescent="0.3">
      <c r="A2592">
        <v>10253</v>
      </c>
      <c r="B2592" t="str">
        <f>_xlfn.XLOOKUP(A2592, Bookings!A:A, Bookings!B:B, "NONE")</f>
        <v>Andhra Pradesh</v>
      </c>
      <c r="C2592" s="14">
        <v>45352</v>
      </c>
      <c r="D2592" t="str">
        <v>044707f1</v>
      </c>
      <c r="E2592">
        <v>2</v>
      </c>
      <c r="F2592">
        <v>19</v>
      </c>
    </row>
    <row r="2593" spans="1:6" x14ac:dyDescent="0.3">
      <c r="A2593">
        <v>10253</v>
      </c>
      <c r="B2593" t="str">
        <f>_xlfn.XLOOKUP(A2593, Bookings!A:A, Bookings!B:B, "NONE")</f>
        <v>Andhra Pradesh</v>
      </c>
      <c r="C2593" s="14">
        <v>44835</v>
      </c>
      <c r="D2593" t="str">
        <v>c741736d</v>
      </c>
      <c r="E2593">
        <v>0</v>
      </c>
      <c r="F2593">
        <v>77</v>
      </c>
    </row>
    <row r="2594" spans="1:6" x14ac:dyDescent="0.3">
      <c r="A2594">
        <v>10253</v>
      </c>
      <c r="B2594" t="str">
        <f>_xlfn.XLOOKUP(A2594, Bookings!A:A, Bookings!B:B, "NONE")</f>
        <v>Andhra Pradesh</v>
      </c>
      <c r="C2594" s="14">
        <v>45047</v>
      </c>
      <c r="D2594" t="str">
        <v>7e543bc4</v>
      </c>
      <c r="E2594">
        <v>2</v>
      </c>
      <c r="F2594">
        <v>65</v>
      </c>
    </row>
    <row r="2595" spans="1:6" x14ac:dyDescent="0.3">
      <c r="A2595">
        <v>10253</v>
      </c>
      <c r="B2595" t="str">
        <f>_xlfn.XLOOKUP(A2595, Bookings!A:A, Bookings!B:B, "NONE")</f>
        <v>Andhra Pradesh</v>
      </c>
      <c r="C2595" s="14">
        <v>45231</v>
      </c>
      <c r="D2595" t="str">
        <v>a48a202b</v>
      </c>
      <c r="E2595">
        <v>0</v>
      </c>
      <c r="F2595">
        <v>80</v>
      </c>
    </row>
    <row r="2596" spans="1:6" x14ac:dyDescent="0.3">
      <c r="A2596">
        <v>10253</v>
      </c>
      <c r="B2596" t="str">
        <f>_xlfn.XLOOKUP(A2596, Bookings!A:A, Bookings!B:B, "NONE")</f>
        <v>Andhra Pradesh</v>
      </c>
      <c r="C2596" s="14">
        <v>45231</v>
      </c>
      <c r="D2596" t="str">
        <v>f1c74cb8</v>
      </c>
      <c r="E2596">
        <v>2</v>
      </c>
      <c r="F2596">
        <v>32</v>
      </c>
    </row>
    <row r="2597" spans="1:6" x14ac:dyDescent="0.3">
      <c r="A2597">
        <v>10253</v>
      </c>
      <c r="B2597" t="str">
        <f>_xlfn.XLOOKUP(A2597, Bookings!A:A, Bookings!B:B, "NONE")</f>
        <v>Andhra Pradesh</v>
      </c>
      <c r="C2597" s="14">
        <v>45139</v>
      </c>
      <c r="D2597" t="str">
        <v>982b8061</v>
      </c>
      <c r="E2597">
        <v>0</v>
      </c>
      <c r="F2597">
        <v>42</v>
      </c>
    </row>
    <row r="2598" spans="1:6" x14ac:dyDescent="0.3">
      <c r="A2598">
        <v>10253</v>
      </c>
      <c r="B2598" t="str">
        <f>_xlfn.XLOOKUP(A2598, Bookings!A:A, Bookings!B:B, "NONE")</f>
        <v>Andhra Pradesh</v>
      </c>
      <c r="C2598" s="14">
        <v>45261</v>
      </c>
      <c r="D2598" t="str">
        <v>e2949854</v>
      </c>
      <c r="E2598">
        <v>0</v>
      </c>
      <c r="F2598">
        <v>42</v>
      </c>
    </row>
    <row r="2599" spans="1:6" x14ac:dyDescent="0.3">
      <c r="A2599">
        <v>10253</v>
      </c>
      <c r="B2599" t="str">
        <f>_xlfn.XLOOKUP(A2599, Bookings!A:A, Bookings!B:B, "NONE")</f>
        <v>Andhra Pradesh</v>
      </c>
      <c r="C2599" s="14">
        <v>45139</v>
      </c>
      <c r="D2599" t="str">
        <v>e0abb092</v>
      </c>
      <c r="E2599">
        <v>3</v>
      </c>
      <c r="F2599">
        <v>28</v>
      </c>
    </row>
    <row r="2600" spans="1:6" x14ac:dyDescent="0.3">
      <c r="A2600">
        <v>10253</v>
      </c>
      <c r="B2600" t="str">
        <f>_xlfn.XLOOKUP(A2600, Bookings!A:A, Bookings!B:B, "NONE")</f>
        <v>Andhra Pradesh</v>
      </c>
      <c r="C2600" s="14">
        <v>44927</v>
      </c>
      <c r="D2600" t="str">
        <v>74c9ff93</v>
      </c>
      <c r="E2600">
        <v>0</v>
      </c>
      <c r="F2600">
        <v>29</v>
      </c>
    </row>
    <row r="2601" spans="1:6" x14ac:dyDescent="0.3">
      <c r="A2601">
        <v>10253</v>
      </c>
      <c r="B2601" t="str">
        <f>_xlfn.XLOOKUP(A2601, Bookings!A:A, Bookings!B:B, "NONE")</f>
        <v>Andhra Pradesh</v>
      </c>
      <c r="C2601" s="14">
        <v>45413</v>
      </c>
      <c r="D2601" t="str">
        <v>7bc7f2c7</v>
      </c>
      <c r="E2601">
        <v>4</v>
      </c>
      <c r="F2601">
        <v>97</v>
      </c>
    </row>
    <row r="2602" spans="1:6" x14ac:dyDescent="0.3">
      <c r="A2602">
        <v>10253</v>
      </c>
      <c r="B2602" t="str">
        <f>_xlfn.XLOOKUP(A2602, Bookings!A:A, Bookings!B:B, "NONE")</f>
        <v>Andhra Pradesh</v>
      </c>
      <c r="C2602" s="14">
        <v>44713</v>
      </c>
      <c r="D2602" t="str">
        <v>b49e8b74</v>
      </c>
      <c r="E2602">
        <v>3</v>
      </c>
      <c r="F2602">
        <v>41</v>
      </c>
    </row>
    <row r="2603" spans="1:6" x14ac:dyDescent="0.3">
      <c r="A2603">
        <v>10254</v>
      </c>
      <c r="B2603" t="str">
        <f>_xlfn.XLOOKUP(A2603, Bookings!A:A, Bookings!B:B, "NONE")</f>
        <v>Karnataka</v>
      </c>
      <c r="C2603" s="14">
        <v>44562</v>
      </c>
      <c r="D2603" t="str">
        <v>2fa395f5</v>
      </c>
      <c r="E2603">
        <v>0</v>
      </c>
      <c r="F2603">
        <v>41</v>
      </c>
    </row>
    <row r="2604" spans="1:6" x14ac:dyDescent="0.3">
      <c r="A2604">
        <v>10254</v>
      </c>
      <c r="B2604" t="str">
        <f>_xlfn.XLOOKUP(A2604, Bookings!A:A, Bookings!B:B, "NONE")</f>
        <v>Karnataka</v>
      </c>
      <c r="C2604" s="14">
        <v>44621</v>
      </c>
      <c r="D2604" t="str">
        <v>fe99e0ba</v>
      </c>
      <c r="E2604">
        <v>1</v>
      </c>
      <c r="F2604">
        <v>59</v>
      </c>
    </row>
    <row r="2605" spans="1:6" x14ac:dyDescent="0.3">
      <c r="A2605">
        <v>10254</v>
      </c>
      <c r="B2605" t="str">
        <f>_xlfn.XLOOKUP(A2605, Bookings!A:A, Bookings!B:B, "NONE")</f>
        <v>Karnataka</v>
      </c>
      <c r="C2605" s="14">
        <v>44986</v>
      </c>
      <c r="D2605" t="str">
        <v>cc777b0c</v>
      </c>
      <c r="E2605">
        <v>4</v>
      </c>
      <c r="F2605">
        <v>44</v>
      </c>
    </row>
    <row r="2606" spans="1:6" x14ac:dyDescent="0.3">
      <c r="A2606">
        <v>10254</v>
      </c>
      <c r="B2606" t="str">
        <f>_xlfn.XLOOKUP(A2606, Bookings!A:A, Bookings!B:B, "NONE")</f>
        <v>Karnataka</v>
      </c>
      <c r="C2606" s="14">
        <v>44986</v>
      </c>
      <c r="D2606" t="str">
        <v>75fa1246</v>
      </c>
      <c r="E2606">
        <v>1</v>
      </c>
      <c r="F2606">
        <v>14</v>
      </c>
    </row>
    <row r="2607" spans="1:6" x14ac:dyDescent="0.3">
      <c r="A2607">
        <v>10254</v>
      </c>
      <c r="B2607" t="str">
        <f>_xlfn.XLOOKUP(A2607, Bookings!A:A, Bookings!B:B, "NONE")</f>
        <v>Karnataka</v>
      </c>
      <c r="C2607" s="14">
        <v>44743</v>
      </c>
      <c r="D2607" t="str">
        <v>607da286</v>
      </c>
      <c r="E2607">
        <v>1</v>
      </c>
      <c r="F2607">
        <v>70</v>
      </c>
    </row>
    <row r="2608" spans="1:6" x14ac:dyDescent="0.3">
      <c r="A2608">
        <v>10254</v>
      </c>
      <c r="B2608" t="str">
        <f>_xlfn.XLOOKUP(A2608, Bookings!A:A, Bookings!B:B, "NONE")</f>
        <v>Karnataka</v>
      </c>
      <c r="C2608" s="14">
        <v>45536</v>
      </c>
      <c r="D2608" t="str">
        <v>9452bf77</v>
      </c>
      <c r="E2608">
        <v>0</v>
      </c>
      <c r="F2608">
        <v>54</v>
      </c>
    </row>
    <row r="2609" spans="1:6" x14ac:dyDescent="0.3">
      <c r="A2609">
        <v>10254</v>
      </c>
      <c r="B2609" t="str">
        <f>_xlfn.XLOOKUP(A2609, Bookings!A:A, Bookings!B:B, "NONE")</f>
        <v>Karnataka</v>
      </c>
      <c r="C2609" s="14">
        <v>44896</v>
      </c>
      <c r="D2609" t="str">
        <v>18110fb2</v>
      </c>
      <c r="E2609">
        <v>2</v>
      </c>
      <c r="F2609">
        <v>56</v>
      </c>
    </row>
    <row r="2610" spans="1:6" x14ac:dyDescent="0.3">
      <c r="A2610">
        <v>10254</v>
      </c>
      <c r="B2610" t="str">
        <f>_xlfn.XLOOKUP(A2610, Bookings!A:A, Bookings!B:B, "NONE")</f>
        <v>Karnataka</v>
      </c>
      <c r="C2610" s="14">
        <v>45047</v>
      </c>
      <c r="D2610" t="str">
        <v>2888a95e</v>
      </c>
      <c r="E2610">
        <v>0</v>
      </c>
      <c r="F2610">
        <v>78</v>
      </c>
    </row>
    <row r="2611" spans="1:6" x14ac:dyDescent="0.3">
      <c r="A2611">
        <v>10254</v>
      </c>
      <c r="B2611" t="str">
        <f>_xlfn.XLOOKUP(A2611, Bookings!A:A, Bookings!B:B, "NONE")</f>
        <v>Karnataka</v>
      </c>
      <c r="C2611" s="14">
        <v>45261</v>
      </c>
      <c r="D2611" t="str">
        <v>0cbc4720</v>
      </c>
      <c r="E2611">
        <v>4</v>
      </c>
      <c r="F2611">
        <v>37</v>
      </c>
    </row>
    <row r="2612" spans="1:6" x14ac:dyDescent="0.3">
      <c r="A2612">
        <v>10254</v>
      </c>
      <c r="B2612" t="str">
        <f>_xlfn.XLOOKUP(A2612, Bookings!A:A, Bookings!B:B, "NONE")</f>
        <v>Karnataka</v>
      </c>
      <c r="C2612" s="14">
        <v>45413</v>
      </c>
      <c r="D2612" t="str">
        <v>a48a202b</v>
      </c>
      <c r="E2612">
        <v>0</v>
      </c>
      <c r="F2612">
        <v>40</v>
      </c>
    </row>
    <row r="2613" spans="1:6" x14ac:dyDescent="0.3">
      <c r="A2613">
        <v>10254</v>
      </c>
      <c r="B2613" t="str">
        <f>_xlfn.XLOOKUP(A2613, Bookings!A:A, Bookings!B:B, "NONE")</f>
        <v>Karnataka</v>
      </c>
      <c r="C2613" s="14">
        <v>44774</v>
      </c>
      <c r="D2613" t="str">
        <v>5c52d1ad</v>
      </c>
      <c r="E2613">
        <v>3</v>
      </c>
      <c r="F2613">
        <v>78</v>
      </c>
    </row>
    <row r="2614" spans="1:6" x14ac:dyDescent="0.3">
      <c r="A2614">
        <v>10254</v>
      </c>
      <c r="B2614" t="str">
        <f>_xlfn.XLOOKUP(A2614, Bookings!A:A, Bookings!B:B, "NONE")</f>
        <v>Karnataka</v>
      </c>
      <c r="C2614" s="14">
        <v>45292</v>
      </c>
      <c r="D2614" t="str">
        <v>b72e97f6</v>
      </c>
      <c r="E2614">
        <v>3</v>
      </c>
      <c r="F2614">
        <v>98</v>
      </c>
    </row>
    <row r="2615" spans="1:6" x14ac:dyDescent="0.3">
      <c r="A2615">
        <v>10254</v>
      </c>
      <c r="B2615" t="str">
        <f>_xlfn.XLOOKUP(A2615, Bookings!A:A, Bookings!B:B, "NONE")</f>
        <v>Karnataka</v>
      </c>
      <c r="C2615" s="14">
        <v>44652</v>
      </c>
      <c r="D2615" t="str">
        <v>35e41ff6</v>
      </c>
      <c r="E2615">
        <v>3</v>
      </c>
      <c r="F2615">
        <v>71</v>
      </c>
    </row>
    <row r="2616" spans="1:6" x14ac:dyDescent="0.3">
      <c r="A2616">
        <v>10254</v>
      </c>
      <c r="B2616" t="str">
        <f>_xlfn.XLOOKUP(A2616, Bookings!A:A, Bookings!B:B, "NONE")</f>
        <v>Karnataka</v>
      </c>
      <c r="C2616" s="14">
        <v>44743</v>
      </c>
      <c r="D2616" t="str">
        <v>e2949854</v>
      </c>
      <c r="E2616">
        <v>1</v>
      </c>
      <c r="F2616">
        <v>58</v>
      </c>
    </row>
    <row r="2617" spans="1:6" x14ac:dyDescent="0.3">
      <c r="A2617">
        <v>10254</v>
      </c>
      <c r="B2617" t="str">
        <f>_xlfn.XLOOKUP(A2617, Bookings!A:A, Bookings!B:B, "NONE")</f>
        <v>Karnataka</v>
      </c>
      <c r="C2617" s="14">
        <v>44986</v>
      </c>
      <c r="D2617" t="str">
        <v>f83fb848</v>
      </c>
      <c r="E2617">
        <v>1</v>
      </c>
      <c r="F2617">
        <v>32</v>
      </c>
    </row>
    <row r="2618" spans="1:6" x14ac:dyDescent="0.3">
      <c r="A2618">
        <v>10255</v>
      </c>
      <c r="B2618" t="str">
        <f>_xlfn.XLOOKUP(A2618, Bookings!A:A, Bookings!B:B, "NONE")</f>
        <v>Kerala</v>
      </c>
      <c r="C2618" s="14">
        <v>45017</v>
      </c>
      <c r="D2618" t="str">
        <v>2560b2d1</v>
      </c>
      <c r="E2618">
        <v>0</v>
      </c>
      <c r="F2618">
        <v>24</v>
      </c>
    </row>
    <row r="2619" spans="1:6" x14ac:dyDescent="0.3">
      <c r="A2619">
        <v>10255</v>
      </c>
      <c r="B2619" t="str">
        <f>_xlfn.XLOOKUP(A2619, Bookings!A:A, Bookings!B:B, "NONE")</f>
        <v>Kerala</v>
      </c>
      <c r="C2619" s="14">
        <v>45627</v>
      </c>
      <c r="D2619" t="str">
        <v>6fc6d737</v>
      </c>
      <c r="E2619">
        <v>1</v>
      </c>
      <c r="F2619">
        <v>82</v>
      </c>
    </row>
    <row r="2620" spans="1:6" x14ac:dyDescent="0.3">
      <c r="A2620">
        <v>10255</v>
      </c>
      <c r="B2620" t="str">
        <f>_xlfn.XLOOKUP(A2620, Bookings!A:A, Bookings!B:B, "NONE")</f>
        <v>Kerala</v>
      </c>
      <c r="C2620" s="14">
        <v>44958</v>
      </c>
      <c r="D2620" t="str">
        <v>0cbc4720</v>
      </c>
      <c r="E2620">
        <v>4</v>
      </c>
      <c r="F2620">
        <v>83</v>
      </c>
    </row>
    <row r="2621" spans="1:6" x14ac:dyDescent="0.3">
      <c r="A2621">
        <v>10255</v>
      </c>
      <c r="B2621" t="str">
        <f>_xlfn.XLOOKUP(A2621, Bookings!A:A, Bookings!B:B, "NONE")</f>
        <v>Kerala</v>
      </c>
      <c r="C2621" s="14">
        <v>45627</v>
      </c>
      <c r="D2621" t="str">
        <v>cc9d9893</v>
      </c>
      <c r="E2621">
        <v>0</v>
      </c>
      <c r="F2621">
        <v>15</v>
      </c>
    </row>
    <row r="2622" spans="1:6" x14ac:dyDescent="0.3">
      <c r="A2622">
        <v>10255</v>
      </c>
      <c r="B2622" t="str">
        <f>_xlfn.XLOOKUP(A2622, Bookings!A:A, Bookings!B:B, "NONE")</f>
        <v>Kerala</v>
      </c>
      <c r="C2622" s="14">
        <v>44774</v>
      </c>
      <c r="D2622" t="str">
        <v>ed012678</v>
      </c>
      <c r="E2622">
        <v>0</v>
      </c>
      <c r="F2622">
        <v>10</v>
      </c>
    </row>
    <row r="2623" spans="1:6" x14ac:dyDescent="0.3">
      <c r="A2623">
        <v>10255</v>
      </c>
      <c r="B2623" t="str">
        <f>_xlfn.XLOOKUP(A2623, Bookings!A:A, Bookings!B:B, "NONE")</f>
        <v>Kerala</v>
      </c>
      <c r="C2623" s="14">
        <v>44593</v>
      </c>
      <c r="D2623" t="str">
        <v>e0abb092</v>
      </c>
      <c r="E2623">
        <v>3</v>
      </c>
      <c r="F2623">
        <v>65</v>
      </c>
    </row>
    <row r="2624" spans="1:6" x14ac:dyDescent="0.3">
      <c r="A2624">
        <v>10255</v>
      </c>
      <c r="B2624" t="str">
        <f>_xlfn.XLOOKUP(A2624, Bookings!A:A, Bookings!B:B, "NONE")</f>
        <v>Kerala</v>
      </c>
      <c r="C2624" s="14">
        <v>45292</v>
      </c>
      <c r="D2624" t="str">
        <v>2aac9072</v>
      </c>
      <c r="E2624">
        <v>0</v>
      </c>
      <c r="F2624">
        <v>59</v>
      </c>
    </row>
    <row r="2625" spans="1:6" x14ac:dyDescent="0.3">
      <c r="A2625">
        <v>10255</v>
      </c>
      <c r="B2625" t="str">
        <f>_xlfn.XLOOKUP(A2625, Bookings!A:A, Bookings!B:B, "NONE")</f>
        <v>Kerala</v>
      </c>
      <c r="C2625" s="14">
        <v>44774</v>
      </c>
      <c r="D2625" t="str">
        <v>6cec19a5</v>
      </c>
      <c r="E2625">
        <v>0</v>
      </c>
      <c r="F2625">
        <v>34</v>
      </c>
    </row>
    <row r="2626" spans="1:6" x14ac:dyDescent="0.3">
      <c r="A2626">
        <v>10255</v>
      </c>
      <c r="B2626" t="str">
        <f>_xlfn.XLOOKUP(A2626, Bookings!A:A, Bookings!B:B, "NONE")</f>
        <v>Kerala</v>
      </c>
      <c r="C2626" s="14">
        <v>45261</v>
      </c>
      <c r="D2626" t="str">
        <v>74c9ff93</v>
      </c>
      <c r="E2626">
        <v>1</v>
      </c>
      <c r="F2626">
        <v>40</v>
      </c>
    </row>
    <row r="2627" spans="1:6" x14ac:dyDescent="0.3">
      <c r="A2627">
        <v>10256</v>
      </c>
      <c r="B2627" t="str">
        <f>_xlfn.XLOOKUP(A2627, Bookings!A:A, Bookings!B:B, "NONE")</f>
        <v>Karnataka</v>
      </c>
      <c r="C2627" s="14">
        <v>45627</v>
      </c>
      <c r="D2627" t="str">
        <v>2fa395f5</v>
      </c>
      <c r="E2627">
        <v>1</v>
      </c>
      <c r="F2627">
        <v>62</v>
      </c>
    </row>
    <row r="2628" spans="1:6" x14ac:dyDescent="0.3">
      <c r="A2628">
        <v>10256</v>
      </c>
      <c r="B2628" t="str">
        <f>_xlfn.XLOOKUP(A2628, Bookings!A:A, Bookings!B:B, "NONE")</f>
        <v>Karnataka</v>
      </c>
      <c r="C2628" s="14">
        <v>45170</v>
      </c>
      <c r="D2628" t="str">
        <v>9c8c4c67</v>
      </c>
      <c r="E2628">
        <v>0</v>
      </c>
      <c r="F2628">
        <v>12</v>
      </c>
    </row>
    <row r="2629" spans="1:6" x14ac:dyDescent="0.3">
      <c r="A2629">
        <v>10256</v>
      </c>
      <c r="B2629" t="str">
        <f>_xlfn.XLOOKUP(A2629, Bookings!A:A, Bookings!B:B, "NONE")</f>
        <v>Karnataka</v>
      </c>
      <c r="C2629" s="14">
        <v>45444</v>
      </c>
      <c r="D2629" t="str">
        <v>cc9d9893</v>
      </c>
      <c r="E2629">
        <v>0</v>
      </c>
      <c r="F2629">
        <v>45</v>
      </c>
    </row>
    <row r="2630" spans="1:6" x14ac:dyDescent="0.3">
      <c r="A2630">
        <v>10256</v>
      </c>
      <c r="B2630" t="str">
        <f>_xlfn.XLOOKUP(A2630, Bookings!A:A, Bookings!B:B, "NONE")</f>
        <v>Karnataka</v>
      </c>
      <c r="C2630" s="14">
        <v>45200</v>
      </c>
      <c r="D2630" t="str">
        <v>9544ce3b</v>
      </c>
      <c r="E2630">
        <v>0</v>
      </c>
      <c r="F2630">
        <v>12</v>
      </c>
    </row>
    <row r="2631" spans="1:6" x14ac:dyDescent="0.3">
      <c r="A2631">
        <v>10256</v>
      </c>
      <c r="B2631" t="str">
        <f>_xlfn.XLOOKUP(A2631, Bookings!A:A, Bookings!B:B, "NONE")</f>
        <v>Karnataka</v>
      </c>
      <c r="C2631" s="14">
        <v>44621</v>
      </c>
      <c r="D2631" t="str">
        <v>fe99e0ba</v>
      </c>
      <c r="E2631">
        <v>3</v>
      </c>
      <c r="F2631">
        <v>44</v>
      </c>
    </row>
    <row r="2632" spans="1:6" x14ac:dyDescent="0.3">
      <c r="A2632">
        <v>10256</v>
      </c>
      <c r="B2632" t="str">
        <f>_xlfn.XLOOKUP(A2632, Bookings!A:A, Bookings!B:B, "NONE")</f>
        <v>Karnataka</v>
      </c>
      <c r="C2632" s="14">
        <v>44713</v>
      </c>
      <c r="D2632" t="str">
        <v>7fb18db3</v>
      </c>
      <c r="E2632">
        <v>1</v>
      </c>
      <c r="F2632">
        <v>48</v>
      </c>
    </row>
    <row r="2633" spans="1:6" x14ac:dyDescent="0.3">
      <c r="A2633">
        <v>10256</v>
      </c>
      <c r="B2633" t="str">
        <f>_xlfn.XLOOKUP(A2633, Bookings!A:A, Bookings!B:B, "NONE")</f>
        <v>Karnataka</v>
      </c>
      <c r="C2633" s="14">
        <v>44713</v>
      </c>
      <c r="D2633" t="str">
        <v>e0abb092</v>
      </c>
      <c r="E2633">
        <v>1</v>
      </c>
      <c r="F2633">
        <v>67</v>
      </c>
    </row>
    <row r="2634" spans="1:6" x14ac:dyDescent="0.3">
      <c r="A2634">
        <v>10256</v>
      </c>
      <c r="B2634" t="str">
        <f>_xlfn.XLOOKUP(A2634, Bookings!A:A, Bookings!B:B, "NONE")</f>
        <v>Karnataka</v>
      </c>
      <c r="C2634" s="14">
        <v>45597</v>
      </c>
      <c r="D2634" t="str">
        <v>10101146</v>
      </c>
      <c r="E2634">
        <v>1</v>
      </c>
      <c r="F2634">
        <v>89</v>
      </c>
    </row>
    <row r="2635" spans="1:6" x14ac:dyDescent="0.3">
      <c r="A2635">
        <v>10256</v>
      </c>
      <c r="B2635" t="str">
        <f>_xlfn.XLOOKUP(A2635, Bookings!A:A, Bookings!B:B, "NONE")</f>
        <v>Karnataka</v>
      </c>
      <c r="C2635" s="14">
        <v>45474</v>
      </c>
      <c r="D2635" t="str">
        <v>92becfc7</v>
      </c>
      <c r="E2635">
        <v>4</v>
      </c>
      <c r="F2635">
        <v>57</v>
      </c>
    </row>
    <row r="2636" spans="1:6" x14ac:dyDescent="0.3">
      <c r="A2636">
        <v>10256</v>
      </c>
      <c r="B2636" t="str">
        <f>_xlfn.XLOOKUP(A2636, Bookings!A:A, Bookings!B:B, "NONE")</f>
        <v>Karnataka</v>
      </c>
      <c r="C2636" s="14">
        <v>45627</v>
      </c>
      <c r="D2636" t="str">
        <v>fc3255a1</v>
      </c>
      <c r="E2636">
        <v>3</v>
      </c>
      <c r="F2636">
        <v>47</v>
      </c>
    </row>
    <row r="2637" spans="1:6" x14ac:dyDescent="0.3">
      <c r="A2637">
        <v>10256</v>
      </c>
      <c r="B2637" t="str">
        <f>_xlfn.XLOOKUP(A2637, Bookings!A:A, Bookings!B:B, "NONE")</f>
        <v>Karnataka</v>
      </c>
      <c r="C2637" s="14">
        <v>45627</v>
      </c>
      <c r="D2637" t="str">
        <v>b49e8b74</v>
      </c>
      <c r="E2637">
        <v>4</v>
      </c>
      <c r="F2637">
        <v>82</v>
      </c>
    </row>
    <row r="2638" spans="1:6" x14ac:dyDescent="0.3">
      <c r="A2638">
        <v>10256</v>
      </c>
      <c r="B2638" t="str">
        <f>_xlfn.XLOOKUP(A2638, Bookings!A:A, Bookings!B:B, "NONE")</f>
        <v>Karnataka</v>
      </c>
      <c r="C2638" s="14">
        <v>45323</v>
      </c>
      <c r="D2638" t="str">
        <v>40e9137d</v>
      </c>
      <c r="E2638">
        <v>4</v>
      </c>
      <c r="F2638">
        <v>11</v>
      </c>
    </row>
    <row r="2639" spans="1:6" x14ac:dyDescent="0.3">
      <c r="A2639">
        <v>10256</v>
      </c>
      <c r="B2639" t="str">
        <f>_xlfn.XLOOKUP(A2639, Bookings!A:A, Bookings!B:B, "NONE")</f>
        <v>Karnataka</v>
      </c>
      <c r="C2639" s="14">
        <v>45566</v>
      </c>
      <c r="D2639" t="str">
        <v>c1fb785c</v>
      </c>
      <c r="E2639">
        <v>3</v>
      </c>
      <c r="F2639">
        <v>70</v>
      </c>
    </row>
    <row r="2640" spans="1:6" x14ac:dyDescent="0.3">
      <c r="A2640">
        <v>10257</v>
      </c>
      <c r="B2640" t="str">
        <f>_xlfn.XLOOKUP(A2640, Bookings!A:A, Bookings!B:B, "NONE")</f>
        <v>Tamil Nadu</v>
      </c>
      <c r="C2640" s="14">
        <v>44682</v>
      </c>
      <c r="D2640" t="str">
        <v>b72e97f6</v>
      </c>
      <c r="E2640">
        <v>0</v>
      </c>
      <c r="F2640">
        <v>26</v>
      </c>
    </row>
    <row r="2641" spans="1:6" x14ac:dyDescent="0.3">
      <c r="A2641">
        <v>10257</v>
      </c>
      <c r="B2641" t="str">
        <f>_xlfn.XLOOKUP(A2641, Bookings!A:A, Bookings!B:B, "NONE")</f>
        <v>Tamil Nadu</v>
      </c>
      <c r="C2641" s="14">
        <v>44593</v>
      </c>
      <c r="D2641" t="str">
        <v>2f9c6d63</v>
      </c>
      <c r="E2641">
        <v>1</v>
      </c>
      <c r="F2641">
        <v>68</v>
      </c>
    </row>
    <row r="2642" spans="1:6" x14ac:dyDescent="0.3">
      <c r="A2642">
        <v>10257</v>
      </c>
      <c r="B2642" t="str">
        <f>_xlfn.XLOOKUP(A2642, Bookings!A:A, Bookings!B:B, "NONE")</f>
        <v>Tamil Nadu</v>
      </c>
      <c r="C2642" s="14">
        <v>45566</v>
      </c>
      <c r="D2642" t="str">
        <v>fe99e0ba</v>
      </c>
      <c r="E2642">
        <v>1</v>
      </c>
      <c r="F2642">
        <v>48</v>
      </c>
    </row>
    <row r="2643" spans="1:6" x14ac:dyDescent="0.3">
      <c r="A2643">
        <v>10257</v>
      </c>
      <c r="B2643" t="str">
        <f>_xlfn.XLOOKUP(A2643, Bookings!A:A, Bookings!B:B, "NONE")</f>
        <v>Tamil Nadu</v>
      </c>
      <c r="C2643" s="14">
        <v>44713</v>
      </c>
      <c r="D2643" t="str">
        <v>9452bf77</v>
      </c>
      <c r="E2643">
        <v>1</v>
      </c>
      <c r="F2643">
        <v>19</v>
      </c>
    </row>
    <row r="2644" spans="1:6" x14ac:dyDescent="0.3">
      <c r="A2644">
        <v>10257</v>
      </c>
      <c r="B2644" t="str">
        <f>_xlfn.XLOOKUP(A2644, Bookings!A:A, Bookings!B:B, "NONE")</f>
        <v>Tamil Nadu</v>
      </c>
      <c r="C2644" s="14">
        <v>45444</v>
      </c>
      <c r="D2644" t="str">
        <v>577b4107</v>
      </c>
      <c r="E2644">
        <v>2</v>
      </c>
      <c r="F2644">
        <v>68</v>
      </c>
    </row>
    <row r="2645" spans="1:6" x14ac:dyDescent="0.3">
      <c r="A2645">
        <v>10257</v>
      </c>
      <c r="B2645" t="str">
        <f>_xlfn.XLOOKUP(A2645, Bookings!A:A, Bookings!B:B, "NONE")</f>
        <v>Tamil Nadu</v>
      </c>
      <c r="C2645" s="14">
        <v>45505</v>
      </c>
      <c r="D2645" t="str">
        <v>35e41ff6</v>
      </c>
      <c r="E2645">
        <v>0</v>
      </c>
      <c r="F2645">
        <v>72</v>
      </c>
    </row>
    <row r="2646" spans="1:6" x14ac:dyDescent="0.3">
      <c r="A2646">
        <v>10257</v>
      </c>
      <c r="B2646" t="str">
        <f>_xlfn.XLOOKUP(A2646, Bookings!A:A, Bookings!B:B, "NONE")</f>
        <v>Tamil Nadu</v>
      </c>
      <c r="C2646" s="14">
        <v>45108</v>
      </c>
      <c r="D2646" t="str">
        <v>9787b7de</v>
      </c>
      <c r="E2646">
        <v>1</v>
      </c>
      <c r="F2646">
        <v>22</v>
      </c>
    </row>
    <row r="2647" spans="1:6" x14ac:dyDescent="0.3">
      <c r="A2647">
        <v>10257</v>
      </c>
      <c r="B2647" t="str">
        <f>_xlfn.XLOOKUP(A2647, Bookings!A:A, Bookings!B:B, "NONE")</f>
        <v>Tamil Nadu</v>
      </c>
      <c r="C2647" s="14">
        <v>45597</v>
      </c>
      <c r="D2647" t="str">
        <v>18110fb2</v>
      </c>
      <c r="E2647">
        <v>1</v>
      </c>
      <c r="F2647">
        <v>87</v>
      </c>
    </row>
    <row r="2648" spans="1:6" x14ac:dyDescent="0.3">
      <c r="A2648">
        <v>10257</v>
      </c>
      <c r="B2648" t="str">
        <f>_xlfn.XLOOKUP(A2648, Bookings!A:A, Bookings!B:B, "NONE")</f>
        <v>Tamil Nadu</v>
      </c>
      <c r="C2648" s="14">
        <v>45323</v>
      </c>
      <c r="D2648" t="str">
        <v>e9c2f251</v>
      </c>
      <c r="E2648">
        <v>2</v>
      </c>
      <c r="F2648">
        <v>30</v>
      </c>
    </row>
    <row r="2649" spans="1:6" x14ac:dyDescent="0.3">
      <c r="A2649">
        <v>10257</v>
      </c>
      <c r="B2649" t="str">
        <f>_xlfn.XLOOKUP(A2649, Bookings!A:A, Bookings!B:B, "NONE")</f>
        <v>Tamil Nadu</v>
      </c>
      <c r="C2649" s="14">
        <v>44835</v>
      </c>
      <c r="D2649" t="str">
        <v>e0abb092</v>
      </c>
      <c r="E2649">
        <v>0</v>
      </c>
      <c r="F2649">
        <v>16</v>
      </c>
    </row>
    <row r="2650" spans="1:6" x14ac:dyDescent="0.3">
      <c r="A2650">
        <v>10257</v>
      </c>
      <c r="B2650" t="str">
        <f>_xlfn.XLOOKUP(A2650, Bookings!A:A, Bookings!B:B, "NONE")</f>
        <v>Tamil Nadu</v>
      </c>
      <c r="C2650" s="14">
        <v>45047</v>
      </c>
      <c r="D2650" t="str">
        <v>5b93d799</v>
      </c>
      <c r="E2650">
        <v>1</v>
      </c>
      <c r="F2650">
        <v>80</v>
      </c>
    </row>
    <row r="2651" spans="1:6" x14ac:dyDescent="0.3">
      <c r="A2651">
        <v>10257</v>
      </c>
      <c r="B2651" t="str">
        <f>_xlfn.XLOOKUP(A2651, Bookings!A:A, Bookings!B:B, "NONE")</f>
        <v>Tamil Nadu</v>
      </c>
      <c r="C2651" s="14">
        <v>45231</v>
      </c>
      <c r="D2651" t="str">
        <v>f82d44ce</v>
      </c>
      <c r="E2651">
        <v>3</v>
      </c>
      <c r="F2651">
        <v>50</v>
      </c>
    </row>
    <row r="2652" spans="1:6" x14ac:dyDescent="0.3">
      <c r="A2652">
        <v>10257</v>
      </c>
      <c r="B2652" t="str">
        <f>_xlfn.XLOOKUP(A2652, Bookings!A:A, Bookings!B:B, "NONE")</f>
        <v>Tamil Nadu</v>
      </c>
      <c r="C2652" s="14">
        <v>45383</v>
      </c>
      <c r="D2652" t="str">
        <v>b142e834</v>
      </c>
      <c r="E2652">
        <v>0</v>
      </c>
      <c r="F2652">
        <v>26</v>
      </c>
    </row>
    <row r="2653" spans="1:6" x14ac:dyDescent="0.3">
      <c r="A2653">
        <v>10258</v>
      </c>
      <c r="B2653" t="str">
        <f>_xlfn.XLOOKUP(A2653, Bookings!A:A, Bookings!B:B, "NONE")</f>
        <v>Andhra Pradesh</v>
      </c>
      <c r="C2653" s="14">
        <v>44986</v>
      </c>
      <c r="D2653" t="str">
        <v>921da29a</v>
      </c>
      <c r="E2653">
        <v>2</v>
      </c>
      <c r="F2653">
        <v>68</v>
      </c>
    </row>
    <row r="2654" spans="1:6" x14ac:dyDescent="0.3">
      <c r="A2654">
        <v>10258</v>
      </c>
      <c r="B2654" t="str">
        <f>_xlfn.XLOOKUP(A2654, Bookings!A:A, Bookings!B:B, "NONE")</f>
        <v>Andhra Pradesh</v>
      </c>
      <c r="C2654" s="14">
        <v>44866</v>
      </c>
      <c r="D2654" t="str">
        <v>c741736d</v>
      </c>
      <c r="E2654">
        <v>1</v>
      </c>
      <c r="F2654">
        <v>32</v>
      </c>
    </row>
    <row r="2655" spans="1:6" x14ac:dyDescent="0.3">
      <c r="A2655">
        <v>10258</v>
      </c>
      <c r="B2655" t="str">
        <f>_xlfn.XLOOKUP(A2655, Bookings!A:A, Bookings!B:B, "NONE")</f>
        <v>Andhra Pradesh</v>
      </c>
      <c r="C2655" s="14">
        <v>45536</v>
      </c>
      <c r="D2655" t="str">
        <v>6d98c117</v>
      </c>
      <c r="E2655">
        <v>4</v>
      </c>
      <c r="F2655">
        <v>45</v>
      </c>
    </row>
    <row r="2656" spans="1:6" x14ac:dyDescent="0.3">
      <c r="A2656">
        <v>10258</v>
      </c>
      <c r="B2656" t="str">
        <f>_xlfn.XLOOKUP(A2656, Bookings!A:A, Bookings!B:B, "NONE")</f>
        <v>Andhra Pradesh</v>
      </c>
      <c r="C2656" s="14">
        <v>44562</v>
      </c>
      <c r="D2656" t="str">
        <v>07976026</v>
      </c>
      <c r="E2656">
        <v>1</v>
      </c>
      <c r="F2656">
        <v>30</v>
      </c>
    </row>
    <row r="2657" spans="1:6" x14ac:dyDescent="0.3">
      <c r="A2657">
        <v>10258</v>
      </c>
      <c r="B2657" t="str">
        <f>_xlfn.XLOOKUP(A2657, Bookings!A:A, Bookings!B:B, "NONE")</f>
        <v>Andhra Pradesh</v>
      </c>
      <c r="C2657" s="14">
        <v>45047</v>
      </c>
      <c r="D2657" t="str">
        <v>1187d074</v>
      </c>
      <c r="E2657">
        <v>0</v>
      </c>
      <c r="F2657">
        <v>63</v>
      </c>
    </row>
    <row r="2658" spans="1:6" x14ac:dyDescent="0.3">
      <c r="A2658">
        <v>10258</v>
      </c>
      <c r="B2658" t="str">
        <f>_xlfn.XLOOKUP(A2658, Bookings!A:A, Bookings!B:B, "NONE")</f>
        <v>Andhra Pradesh</v>
      </c>
      <c r="C2658" s="14">
        <v>44682</v>
      </c>
      <c r="D2658" t="str">
        <v>8ce0be18</v>
      </c>
      <c r="E2658">
        <v>2</v>
      </c>
      <c r="F2658">
        <v>71</v>
      </c>
    </row>
    <row r="2659" spans="1:6" x14ac:dyDescent="0.3">
      <c r="A2659">
        <v>10258</v>
      </c>
      <c r="B2659" t="str">
        <f>_xlfn.XLOOKUP(A2659, Bookings!A:A, Bookings!B:B, "NONE")</f>
        <v>Andhra Pradesh</v>
      </c>
      <c r="C2659" s="14">
        <v>44682</v>
      </c>
      <c r="D2659" t="str">
        <v>fc3255a1</v>
      </c>
      <c r="E2659">
        <v>0</v>
      </c>
      <c r="F2659">
        <v>24</v>
      </c>
    </row>
    <row r="2660" spans="1:6" x14ac:dyDescent="0.3">
      <c r="A2660">
        <v>10258</v>
      </c>
      <c r="B2660" t="str">
        <f>_xlfn.XLOOKUP(A2660, Bookings!A:A, Bookings!B:B, "NONE")</f>
        <v>Andhra Pradesh</v>
      </c>
      <c r="C2660" s="14">
        <v>45261</v>
      </c>
      <c r="D2660" t="str">
        <v>53dcee70</v>
      </c>
      <c r="E2660">
        <v>1</v>
      </c>
      <c r="F2660">
        <v>23</v>
      </c>
    </row>
    <row r="2661" spans="1:6" x14ac:dyDescent="0.3">
      <c r="A2661">
        <v>10258</v>
      </c>
      <c r="B2661" t="str">
        <f>_xlfn.XLOOKUP(A2661, Bookings!A:A, Bookings!B:B, "NONE")</f>
        <v>Andhra Pradesh</v>
      </c>
      <c r="C2661" s="14">
        <v>44713</v>
      </c>
      <c r="D2661" t="str">
        <v>4cfd0dd8</v>
      </c>
      <c r="E2661">
        <v>1</v>
      </c>
      <c r="F2661">
        <v>15</v>
      </c>
    </row>
    <row r="2662" spans="1:6" x14ac:dyDescent="0.3">
      <c r="A2662">
        <v>10258</v>
      </c>
      <c r="B2662" t="str">
        <f>_xlfn.XLOOKUP(A2662, Bookings!A:A, Bookings!B:B, "NONE")</f>
        <v>Andhra Pradesh</v>
      </c>
      <c r="C2662" s="14">
        <v>45261</v>
      </c>
      <c r="D2662" t="str">
        <v>4130ea10</v>
      </c>
      <c r="E2662">
        <v>0</v>
      </c>
      <c r="F2662">
        <v>35</v>
      </c>
    </row>
    <row r="2663" spans="1:6" x14ac:dyDescent="0.3">
      <c r="A2663">
        <v>10259</v>
      </c>
      <c r="B2663" t="str">
        <f>_xlfn.XLOOKUP(A2663, Bookings!A:A, Bookings!B:B, "NONE")</f>
        <v>Karnataka</v>
      </c>
      <c r="C2663" s="14">
        <v>45170</v>
      </c>
      <c r="D2663" t="str">
        <v>7495495f</v>
      </c>
      <c r="E2663">
        <v>1</v>
      </c>
      <c r="F2663">
        <v>99</v>
      </c>
    </row>
    <row r="2664" spans="1:6" x14ac:dyDescent="0.3">
      <c r="A2664">
        <v>10259</v>
      </c>
      <c r="B2664" t="str">
        <f>_xlfn.XLOOKUP(A2664, Bookings!A:A, Bookings!B:B, "NONE")</f>
        <v>Karnataka</v>
      </c>
      <c r="C2664" s="14">
        <v>44713</v>
      </c>
      <c r="D2664" t="str">
        <v>0be1e40e</v>
      </c>
      <c r="E2664">
        <v>2</v>
      </c>
      <c r="F2664">
        <v>51</v>
      </c>
    </row>
    <row r="2665" spans="1:6" x14ac:dyDescent="0.3">
      <c r="A2665">
        <v>10259</v>
      </c>
      <c r="B2665" t="str">
        <f>_xlfn.XLOOKUP(A2665, Bookings!A:A, Bookings!B:B, "NONE")</f>
        <v>Karnataka</v>
      </c>
      <c r="C2665" s="14">
        <v>45108</v>
      </c>
      <c r="D2665" t="str">
        <v>35e41ff6</v>
      </c>
      <c r="E2665">
        <v>2</v>
      </c>
      <c r="F2665">
        <v>69</v>
      </c>
    </row>
    <row r="2666" spans="1:6" x14ac:dyDescent="0.3">
      <c r="A2666">
        <v>10259</v>
      </c>
      <c r="B2666" t="str">
        <f>_xlfn.XLOOKUP(A2666, Bookings!A:A, Bookings!B:B, "NONE")</f>
        <v>Karnataka</v>
      </c>
      <c r="C2666" s="14">
        <v>45352</v>
      </c>
      <c r="D2666" t="str">
        <v>d71466ea</v>
      </c>
      <c r="E2666">
        <v>1</v>
      </c>
      <c r="F2666">
        <v>54</v>
      </c>
    </row>
    <row r="2667" spans="1:6" x14ac:dyDescent="0.3">
      <c r="A2667">
        <v>10259</v>
      </c>
      <c r="B2667" t="str">
        <f>_xlfn.XLOOKUP(A2667, Bookings!A:A, Bookings!B:B, "NONE")</f>
        <v>Karnataka</v>
      </c>
      <c r="C2667" s="14">
        <v>44805</v>
      </c>
      <c r="D2667" t="str">
        <v>e0abb092</v>
      </c>
      <c r="E2667">
        <v>3</v>
      </c>
      <c r="F2667">
        <v>62</v>
      </c>
    </row>
    <row r="2668" spans="1:6" x14ac:dyDescent="0.3">
      <c r="A2668">
        <v>10260</v>
      </c>
      <c r="B2668" t="str">
        <f>_xlfn.XLOOKUP(A2668, Bookings!A:A, Bookings!B:B, "NONE")</f>
        <v>Karnataka</v>
      </c>
      <c r="C2668" s="14">
        <v>45139</v>
      </c>
      <c r="D2668" t="str">
        <v>c9f9dfdb</v>
      </c>
      <c r="E2668">
        <v>0</v>
      </c>
      <c r="F2668">
        <v>14</v>
      </c>
    </row>
    <row r="2669" spans="1:6" x14ac:dyDescent="0.3">
      <c r="A2669">
        <v>10260</v>
      </c>
      <c r="B2669" t="str">
        <f>_xlfn.XLOOKUP(A2669, Bookings!A:A, Bookings!B:B, "NONE")</f>
        <v>Karnataka</v>
      </c>
      <c r="C2669" s="14">
        <v>45047</v>
      </c>
      <c r="D2669" t="str">
        <v>5988d89d</v>
      </c>
      <c r="E2669">
        <v>0</v>
      </c>
      <c r="F2669">
        <v>81</v>
      </c>
    </row>
    <row r="2670" spans="1:6" x14ac:dyDescent="0.3">
      <c r="A2670">
        <v>10260</v>
      </c>
      <c r="B2670" t="str">
        <f>_xlfn.XLOOKUP(A2670, Bookings!A:A, Bookings!B:B, "NONE")</f>
        <v>Karnataka</v>
      </c>
      <c r="C2670" s="14">
        <v>45323</v>
      </c>
      <c r="D2670" t="str">
        <v>10101146</v>
      </c>
      <c r="E2670">
        <v>0</v>
      </c>
      <c r="F2670">
        <v>47</v>
      </c>
    </row>
    <row r="2671" spans="1:6" x14ac:dyDescent="0.3">
      <c r="A2671">
        <v>10260</v>
      </c>
      <c r="B2671" t="str">
        <f>_xlfn.XLOOKUP(A2671, Bookings!A:A, Bookings!B:B, "NONE")</f>
        <v>Karnataka</v>
      </c>
      <c r="C2671" s="14">
        <v>44958</v>
      </c>
      <c r="D2671" t="str">
        <v>ae026103</v>
      </c>
      <c r="E2671">
        <v>2</v>
      </c>
      <c r="F2671">
        <v>40</v>
      </c>
    </row>
    <row r="2672" spans="1:6" x14ac:dyDescent="0.3">
      <c r="A2672">
        <v>10260</v>
      </c>
      <c r="B2672" t="str">
        <f>_xlfn.XLOOKUP(A2672, Bookings!A:A, Bookings!B:B, "NONE")</f>
        <v>Karnataka</v>
      </c>
      <c r="C2672" s="14">
        <v>45200</v>
      </c>
      <c r="D2672" t="str">
        <v>e2949854</v>
      </c>
      <c r="E2672">
        <v>4</v>
      </c>
      <c r="F2672">
        <v>61</v>
      </c>
    </row>
    <row r="2673" spans="1:6" x14ac:dyDescent="0.3">
      <c r="A2673">
        <v>10260</v>
      </c>
      <c r="B2673" t="str">
        <f>_xlfn.XLOOKUP(A2673, Bookings!A:A, Bookings!B:B, "NONE")</f>
        <v>Karnataka</v>
      </c>
      <c r="C2673" s="14">
        <v>45078</v>
      </c>
      <c r="D2673" t="str">
        <v>a4c168f1</v>
      </c>
      <c r="E2673">
        <v>0</v>
      </c>
      <c r="F2673">
        <v>67</v>
      </c>
    </row>
    <row r="2674" spans="1:6" x14ac:dyDescent="0.3">
      <c r="A2674">
        <v>10261</v>
      </c>
      <c r="B2674" t="str">
        <f>_xlfn.XLOOKUP(A2674, Bookings!A:A, Bookings!B:B, "NONE")</f>
        <v>Kerala</v>
      </c>
      <c r="C2674" s="14">
        <v>44927</v>
      </c>
      <c r="D2674" t="str">
        <v>e0abb092</v>
      </c>
      <c r="E2674">
        <v>1</v>
      </c>
      <c r="F2674">
        <v>39</v>
      </c>
    </row>
    <row r="2675" spans="1:6" x14ac:dyDescent="0.3">
      <c r="A2675">
        <v>10261</v>
      </c>
      <c r="B2675" t="str">
        <f>_xlfn.XLOOKUP(A2675, Bookings!A:A, Bookings!B:B, "NONE")</f>
        <v>Kerala</v>
      </c>
      <c r="C2675" s="14">
        <v>45292</v>
      </c>
      <c r="D2675" t="str">
        <v>d6e6f4af</v>
      </c>
      <c r="E2675">
        <v>1</v>
      </c>
      <c r="F2675">
        <v>52</v>
      </c>
    </row>
    <row r="2676" spans="1:6" x14ac:dyDescent="0.3">
      <c r="A2676">
        <v>10261</v>
      </c>
      <c r="B2676" t="str">
        <f>_xlfn.XLOOKUP(A2676, Bookings!A:A, Bookings!B:B, "NONE")</f>
        <v>Kerala</v>
      </c>
      <c r="C2676" s="14">
        <v>45200</v>
      </c>
      <c r="D2676" t="str">
        <v>ed012678</v>
      </c>
      <c r="E2676">
        <v>3</v>
      </c>
      <c r="F2676">
        <v>100</v>
      </c>
    </row>
    <row r="2677" spans="1:6" x14ac:dyDescent="0.3">
      <c r="A2677">
        <v>10261</v>
      </c>
      <c r="B2677" t="str">
        <f>_xlfn.XLOOKUP(A2677, Bookings!A:A, Bookings!B:B, "NONE")</f>
        <v>Kerala</v>
      </c>
      <c r="C2677" s="14">
        <v>44652</v>
      </c>
      <c r="D2677" t="str">
        <v>f72d44e6</v>
      </c>
      <c r="E2677">
        <v>3</v>
      </c>
      <c r="F2677">
        <v>55</v>
      </c>
    </row>
    <row r="2678" spans="1:6" x14ac:dyDescent="0.3">
      <c r="A2678">
        <v>10261</v>
      </c>
      <c r="B2678" t="str">
        <f>_xlfn.XLOOKUP(A2678, Bookings!A:A, Bookings!B:B, "NONE")</f>
        <v>Kerala</v>
      </c>
      <c r="C2678" s="14">
        <v>44713</v>
      </c>
      <c r="D2678" t="str">
        <v>591bdfe5</v>
      </c>
      <c r="E2678">
        <v>1</v>
      </c>
      <c r="F2678">
        <v>82</v>
      </c>
    </row>
    <row r="2679" spans="1:6" x14ac:dyDescent="0.3">
      <c r="A2679">
        <v>10261</v>
      </c>
      <c r="B2679" t="str">
        <f>_xlfn.XLOOKUP(A2679, Bookings!A:A, Bookings!B:B, "NONE")</f>
        <v>Kerala</v>
      </c>
      <c r="C2679" s="14">
        <v>44896</v>
      </c>
      <c r="D2679" t="str">
        <v>2e190b5a</v>
      </c>
      <c r="E2679">
        <v>0</v>
      </c>
      <c r="F2679">
        <v>51</v>
      </c>
    </row>
    <row r="2680" spans="1:6" x14ac:dyDescent="0.3">
      <c r="A2680">
        <v>10261</v>
      </c>
      <c r="B2680" t="str">
        <f>_xlfn.XLOOKUP(A2680, Bookings!A:A, Bookings!B:B, "NONE")</f>
        <v>Kerala</v>
      </c>
      <c r="C2680" s="14">
        <v>44743</v>
      </c>
      <c r="D2680" t="str">
        <v>9767fb4f</v>
      </c>
      <c r="E2680">
        <v>2</v>
      </c>
      <c r="F2680">
        <v>13</v>
      </c>
    </row>
    <row r="2681" spans="1:6" x14ac:dyDescent="0.3">
      <c r="A2681">
        <v>10261</v>
      </c>
      <c r="B2681" t="str">
        <f>_xlfn.XLOOKUP(A2681, Bookings!A:A, Bookings!B:B, "NONE")</f>
        <v>Kerala</v>
      </c>
      <c r="C2681" s="14">
        <v>44743</v>
      </c>
      <c r="D2681" t="str">
        <v>6d9b457c</v>
      </c>
      <c r="E2681">
        <v>0</v>
      </c>
      <c r="F2681">
        <v>69</v>
      </c>
    </row>
    <row r="2682" spans="1:6" x14ac:dyDescent="0.3">
      <c r="A2682">
        <v>10262</v>
      </c>
      <c r="B2682" t="str">
        <f>_xlfn.XLOOKUP(A2682, Bookings!A:A, Bookings!B:B, "NONE")</f>
        <v>Andhra Pradesh</v>
      </c>
      <c r="C2682" s="14">
        <v>44866</v>
      </c>
      <c r="D2682" t="str">
        <v>618d5c47</v>
      </c>
      <c r="E2682">
        <v>4</v>
      </c>
      <c r="F2682">
        <v>39</v>
      </c>
    </row>
    <row r="2683" spans="1:6" x14ac:dyDescent="0.3">
      <c r="A2683">
        <v>10262</v>
      </c>
      <c r="B2683" t="str">
        <f>_xlfn.XLOOKUP(A2683, Bookings!A:A, Bookings!B:B, "NONE")</f>
        <v>Andhra Pradesh</v>
      </c>
      <c r="C2683" s="14">
        <v>45170</v>
      </c>
      <c r="D2683" t="str">
        <v>67b09f1b</v>
      </c>
      <c r="E2683">
        <v>0</v>
      </c>
      <c r="F2683">
        <v>20</v>
      </c>
    </row>
    <row r="2684" spans="1:6" x14ac:dyDescent="0.3">
      <c r="A2684">
        <v>10262</v>
      </c>
      <c r="B2684" t="str">
        <f>_xlfn.XLOOKUP(A2684, Bookings!A:A, Bookings!B:B, "NONE")</f>
        <v>Andhra Pradesh</v>
      </c>
      <c r="C2684" s="14">
        <v>44805</v>
      </c>
      <c r="D2684" t="str">
        <v>fda707e0</v>
      </c>
      <c r="E2684">
        <v>2</v>
      </c>
      <c r="F2684">
        <v>55</v>
      </c>
    </row>
    <row r="2685" spans="1:6" x14ac:dyDescent="0.3">
      <c r="A2685">
        <v>10262</v>
      </c>
      <c r="B2685" t="str">
        <f>_xlfn.XLOOKUP(A2685, Bookings!A:A, Bookings!B:B, "NONE")</f>
        <v>Andhra Pradesh</v>
      </c>
      <c r="C2685" s="14">
        <v>44652</v>
      </c>
      <c r="D2685" t="str">
        <v>b72e97f6</v>
      </c>
      <c r="E2685">
        <v>1</v>
      </c>
      <c r="F2685">
        <v>20</v>
      </c>
    </row>
    <row r="2686" spans="1:6" x14ac:dyDescent="0.3">
      <c r="A2686">
        <v>10262</v>
      </c>
      <c r="B2686" t="str">
        <f>_xlfn.XLOOKUP(A2686, Bookings!A:A, Bookings!B:B, "NONE")</f>
        <v>Andhra Pradesh</v>
      </c>
      <c r="C2686" s="14">
        <v>45170</v>
      </c>
      <c r="D2686" t="str">
        <v>1187d074</v>
      </c>
      <c r="E2686">
        <v>1</v>
      </c>
      <c r="F2686">
        <v>54</v>
      </c>
    </row>
    <row r="2687" spans="1:6" x14ac:dyDescent="0.3">
      <c r="A2687">
        <v>10262</v>
      </c>
      <c r="B2687" t="str">
        <f>_xlfn.XLOOKUP(A2687, Bookings!A:A, Bookings!B:B, "NONE")</f>
        <v>Andhra Pradesh</v>
      </c>
      <c r="C2687" s="14">
        <v>45047</v>
      </c>
      <c r="D2687" t="str">
        <v>ae026103</v>
      </c>
      <c r="E2687">
        <v>2</v>
      </c>
      <c r="F2687">
        <v>66</v>
      </c>
    </row>
    <row r="2688" spans="1:6" x14ac:dyDescent="0.3">
      <c r="A2688">
        <v>10262</v>
      </c>
      <c r="B2688" t="str">
        <f>_xlfn.XLOOKUP(A2688, Bookings!A:A, Bookings!B:B, "NONE")</f>
        <v>Andhra Pradesh</v>
      </c>
      <c r="C2688" s="14">
        <v>45108</v>
      </c>
      <c r="D2688" t="str">
        <v>8ab4abc6</v>
      </c>
      <c r="E2688">
        <v>0</v>
      </c>
      <c r="F2688">
        <v>100</v>
      </c>
    </row>
    <row r="2689" spans="1:6" x14ac:dyDescent="0.3">
      <c r="A2689">
        <v>10262</v>
      </c>
      <c r="B2689" t="str">
        <f>_xlfn.XLOOKUP(A2689, Bookings!A:A, Bookings!B:B, "NONE")</f>
        <v>Andhra Pradesh</v>
      </c>
      <c r="C2689" s="14">
        <v>44927</v>
      </c>
      <c r="D2689" t="str">
        <v>2fa395f5</v>
      </c>
      <c r="E2689">
        <v>4</v>
      </c>
      <c r="F2689">
        <v>16</v>
      </c>
    </row>
    <row r="2690" spans="1:6" x14ac:dyDescent="0.3">
      <c r="A2690">
        <v>10262</v>
      </c>
      <c r="B2690" t="str">
        <f>_xlfn.XLOOKUP(A2690, Bookings!A:A, Bookings!B:B, "NONE")</f>
        <v>Andhra Pradesh</v>
      </c>
      <c r="C2690" s="14">
        <v>45231</v>
      </c>
      <c r="D2690" t="str">
        <v>6d98c117</v>
      </c>
      <c r="E2690">
        <v>0</v>
      </c>
      <c r="F2690">
        <v>16</v>
      </c>
    </row>
    <row r="2691" spans="1:6" x14ac:dyDescent="0.3">
      <c r="A2691">
        <v>10262</v>
      </c>
      <c r="B2691" t="str">
        <f>_xlfn.XLOOKUP(A2691, Bookings!A:A, Bookings!B:B, "NONE")</f>
        <v>Andhra Pradesh</v>
      </c>
      <c r="C2691" s="14">
        <v>44562</v>
      </c>
      <c r="D2691" t="str">
        <v>7fd28e87</v>
      </c>
      <c r="E2691">
        <v>1</v>
      </c>
      <c r="F2691">
        <v>11</v>
      </c>
    </row>
    <row r="2692" spans="1:6" x14ac:dyDescent="0.3">
      <c r="A2692">
        <v>10262</v>
      </c>
      <c r="B2692" t="str">
        <f>_xlfn.XLOOKUP(A2692, Bookings!A:A, Bookings!B:B, "NONE")</f>
        <v>Andhra Pradesh</v>
      </c>
      <c r="C2692" s="14">
        <v>44958</v>
      </c>
      <c r="D2692" t="str">
        <v>fc3255a1</v>
      </c>
      <c r="E2692">
        <v>1</v>
      </c>
      <c r="F2692">
        <v>26</v>
      </c>
    </row>
    <row r="2693" spans="1:6" x14ac:dyDescent="0.3">
      <c r="A2693">
        <v>10262</v>
      </c>
      <c r="B2693" t="str">
        <f>_xlfn.XLOOKUP(A2693, Bookings!A:A, Bookings!B:B, "NONE")</f>
        <v>Andhra Pradesh</v>
      </c>
      <c r="C2693" s="14">
        <v>44621</v>
      </c>
      <c r="D2693" t="str">
        <v>30bb7728</v>
      </c>
      <c r="E2693">
        <v>0</v>
      </c>
      <c r="F2693">
        <v>18</v>
      </c>
    </row>
    <row r="2694" spans="1:6" x14ac:dyDescent="0.3">
      <c r="A2694">
        <v>10262</v>
      </c>
      <c r="B2694" t="str">
        <f>_xlfn.XLOOKUP(A2694, Bookings!A:A, Bookings!B:B, "NONE")</f>
        <v>Andhra Pradesh</v>
      </c>
      <c r="C2694" s="14">
        <v>44682</v>
      </c>
      <c r="D2694" t="str">
        <v>34ac25b9</v>
      </c>
      <c r="E2694">
        <v>0</v>
      </c>
      <c r="F2694">
        <v>93</v>
      </c>
    </row>
    <row r="2695" spans="1:6" x14ac:dyDescent="0.3">
      <c r="A2695">
        <v>10263</v>
      </c>
      <c r="B2695" t="str">
        <f>_xlfn.XLOOKUP(A2695, Bookings!A:A, Bookings!B:B, "NONE")</f>
        <v>Kerala</v>
      </c>
      <c r="C2695" s="14">
        <v>45200</v>
      </c>
      <c r="D2695" t="str">
        <v>577b4107</v>
      </c>
      <c r="E2695">
        <v>1</v>
      </c>
      <c r="F2695">
        <v>19</v>
      </c>
    </row>
    <row r="2696" spans="1:6" x14ac:dyDescent="0.3">
      <c r="A2696">
        <v>10263</v>
      </c>
      <c r="B2696" t="str">
        <f>_xlfn.XLOOKUP(A2696, Bookings!A:A, Bookings!B:B, "NONE")</f>
        <v>Kerala</v>
      </c>
      <c r="C2696" s="14">
        <v>44621</v>
      </c>
      <c r="D2696" t="str">
        <v>34ac25b9</v>
      </c>
      <c r="E2696">
        <v>3</v>
      </c>
      <c r="F2696">
        <v>92</v>
      </c>
    </row>
    <row r="2697" spans="1:6" x14ac:dyDescent="0.3">
      <c r="A2697">
        <v>10263</v>
      </c>
      <c r="B2697" t="str">
        <f>_xlfn.XLOOKUP(A2697, Bookings!A:A, Bookings!B:B, "NONE")</f>
        <v>Kerala</v>
      </c>
      <c r="C2697" s="14">
        <v>44593</v>
      </c>
      <c r="D2697" t="str">
        <v>9767fb4f</v>
      </c>
      <c r="E2697">
        <v>3</v>
      </c>
      <c r="F2697">
        <v>19</v>
      </c>
    </row>
    <row r="2698" spans="1:6" x14ac:dyDescent="0.3">
      <c r="A2698">
        <v>10263</v>
      </c>
      <c r="B2698" t="str">
        <f>_xlfn.XLOOKUP(A2698, Bookings!A:A, Bookings!B:B, "NONE")</f>
        <v>Kerala</v>
      </c>
      <c r="C2698" s="14">
        <v>45597</v>
      </c>
      <c r="D2698" t="str">
        <v>f83fb848</v>
      </c>
      <c r="E2698">
        <v>3</v>
      </c>
      <c r="F2698">
        <v>15</v>
      </c>
    </row>
    <row r="2699" spans="1:6" x14ac:dyDescent="0.3">
      <c r="A2699">
        <v>10263</v>
      </c>
      <c r="B2699" t="str">
        <f>_xlfn.XLOOKUP(A2699, Bookings!A:A, Bookings!B:B, "NONE")</f>
        <v>Kerala</v>
      </c>
      <c r="C2699" s="14">
        <v>45017</v>
      </c>
      <c r="D2699" t="str">
        <v>fcc640cb</v>
      </c>
      <c r="E2699">
        <v>2</v>
      </c>
      <c r="F2699">
        <v>97</v>
      </c>
    </row>
    <row r="2700" spans="1:6" x14ac:dyDescent="0.3">
      <c r="A2700">
        <v>10263</v>
      </c>
      <c r="B2700" t="str">
        <f>_xlfn.XLOOKUP(A2700, Bookings!A:A, Bookings!B:B, "NONE")</f>
        <v>Kerala</v>
      </c>
      <c r="C2700" s="14">
        <v>44805</v>
      </c>
      <c r="D2700" t="str">
        <v>7e543bc4</v>
      </c>
      <c r="E2700">
        <v>2</v>
      </c>
      <c r="F2700">
        <v>49</v>
      </c>
    </row>
    <row r="2701" spans="1:6" x14ac:dyDescent="0.3">
      <c r="A2701">
        <v>10263</v>
      </c>
      <c r="B2701" t="str">
        <f>_xlfn.XLOOKUP(A2701, Bookings!A:A, Bookings!B:B, "NONE")</f>
        <v>Kerala</v>
      </c>
      <c r="C2701" s="14">
        <v>45261</v>
      </c>
      <c r="D2701" t="str">
        <v>92becfc7</v>
      </c>
      <c r="E2701">
        <v>0</v>
      </c>
      <c r="F2701">
        <v>72</v>
      </c>
    </row>
    <row r="2702" spans="1:6" x14ac:dyDescent="0.3">
      <c r="A2702">
        <v>10263</v>
      </c>
      <c r="B2702" t="str">
        <f>_xlfn.XLOOKUP(A2702, Bookings!A:A, Bookings!B:B, "NONE")</f>
        <v>Kerala</v>
      </c>
      <c r="C2702" s="14">
        <v>45444</v>
      </c>
      <c r="D2702" t="str">
        <v>9544ce3b</v>
      </c>
      <c r="E2702">
        <v>1</v>
      </c>
      <c r="F2702">
        <v>11</v>
      </c>
    </row>
    <row r="2703" spans="1:6" x14ac:dyDescent="0.3">
      <c r="A2703">
        <v>10263</v>
      </c>
      <c r="B2703" t="str">
        <f>_xlfn.XLOOKUP(A2703, Bookings!A:A, Bookings!B:B, "NONE")</f>
        <v>Kerala</v>
      </c>
      <c r="C2703" s="14">
        <v>44958</v>
      </c>
      <c r="D2703" t="str">
        <v>e9c2f251</v>
      </c>
      <c r="E2703">
        <v>0</v>
      </c>
      <c r="F2703">
        <v>73</v>
      </c>
    </row>
    <row r="2704" spans="1:6" x14ac:dyDescent="0.3">
      <c r="A2704">
        <v>10263</v>
      </c>
      <c r="B2704" t="str">
        <f>_xlfn.XLOOKUP(A2704, Bookings!A:A, Bookings!B:B, "NONE")</f>
        <v>Kerala</v>
      </c>
      <c r="C2704" s="14">
        <v>44958</v>
      </c>
      <c r="D2704" t="str">
        <v>b72e97f6</v>
      </c>
      <c r="E2704">
        <v>2</v>
      </c>
      <c r="F2704">
        <v>60</v>
      </c>
    </row>
    <row r="2705" spans="1:6" x14ac:dyDescent="0.3">
      <c r="A2705">
        <v>10264</v>
      </c>
      <c r="B2705" t="str">
        <f>_xlfn.XLOOKUP(A2705, Bookings!A:A, Bookings!B:B, "NONE")</f>
        <v>Tamil Nadu</v>
      </c>
      <c r="C2705" s="14">
        <v>44652</v>
      </c>
      <c r="D2705" t="str">
        <v>fa1a76a3</v>
      </c>
      <c r="E2705">
        <v>5</v>
      </c>
      <c r="F2705">
        <v>38</v>
      </c>
    </row>
    <row r="2706" spans="1:6" x14ac:dyDescent="0.3">
      <c r="A2706">
        <v>10264</v>
      </c>
      <c r="B2706" t="str">
        <f>_xlfn.XLOOKUP(A2706, Bookings!A:A, Bookings!B:B, "NONE")</f>
        <v>Tamil Nadu</v>
      </c>
      <c r="C2706" s="14">
        <v>44986</v>
      </c>
      <c r="D2706" t="str">
        <v>982b8061</v>
      </c>
      <c r="E2706">
        <v>0</v>
      </c>
      <c r="F2706">
        <v>11</v>
      </c>
    </row>
    <row r="2707" spans="1:6" x14ac:dyDescent="0.3">
      <c r="A2707">
        <v>10264</v>
      </c>
      <c r="B2707" t="str">
        <f>_xlfn.XLOOKUP(A2707, Bookings!A:A, Bookings!B:B, "NONE")</f>
        <v>Tamil Nadu</v>
      </c>
      <c r="C2707" s="14">
        <v>44621</v>
      </c>
      <c r="D2707" t="str">
        <v>b142e834</v>
      </c>
      <c r="E2707">
        <v>0</v>
      </c>
      <c r="F2707">
        <v>41</v>
      </c>
    </row>
    <row r="2708" spans="1:6" x14ac:dyDescent="0.3">
      <c r="A2708">
        <v>10264</v>
      </c>
      <c r="B2708" t="str">
        <f>_xlfn.XLOOKUP(A2708, Bookings!A:A, Bookings!B:B, "NONE")</f>
        <v>Tamil Nadu</v>
      </c>
      <c r="C2708" s="14">
        <v>44562</v>
      </c>
      <c r="D2708" t="str">
        <v>a48a202b</v>
      </c>
      <c r="E2708">
        <v>3</v>
      </c>
      <c r="F2708">
        <v>41</v>
      </c>
    </row>
    <row r="2709" spans="1:6" x14ac:dyDescent="0.3">
      <c r="A2709">
        <v>10264</v>
      </c>
      <c r="B2709" t="str">
        <f>_xlfn.XLOOKUP(A2709, Bookings!A:A, Bookings!B:B, "NONE")</f>
        <v>Tamil Nadu</v>
      </c>
      <c r="C2709" s="14">
        <v>44562</v>
      </c>
      <c r="D2709" t="str">
        <v>591bdfe5</v>
      </c>
      <c r="E2709">
        <v>0</v>
      </c>
      <c r="F2709">
        <v>60</v>
      </c>
    </row>
    <row r="2710" spans="1:6" x14ac:dyDescent="0.3">
      <c r="A2710">
        <v>10264</v>
      </c>
      <c r="B2710" t="str">
        <f>_xlfn.XLOOKUP(A2710, Bookings!A:A, Bookings!B:B, "NONE")</f>
        <v>Tamil Nadu</v>
      </c>
      <c r="C2710" s="14">
        <v>45413</v>
      </c>
      <c r="D2710" t="str">
        <v>f82d44ce</v>
      </c>
      <c r="E2710">
        <v>2</v>
      </c>
      <c r="F2710">
        <v>46</v>
      </c>
    </row>
    <row r="2711" spans="1:6" x14ac:dyDescent="0.3">
      <c r="A2711">
        <v>10264</v>
      </c>
      <c r="B2711" t="str">
        <f>_xlfn.XLOOKUP(A2711, Bookings!A:A, Bookings!B:B, "NONE")</f>
        <v>Tamil Nadu</v>
      </c>
      <c r="C2711" s="14">
        <v>45200</v>
      </c>
      <c r="D2711" t="str">
        <v>3abe3a47</v>
      </c>
      <c r="E2711">
        <v>3</v>
      </c>
      <c r="F2711">
        <v>82</v>
      </c>
    </row>
    <row r="2712" spans="1:6" x14ac:dyDescent="0.3">
      <c r="A2712">
        <v>10265</v>
      </c>
      <c r="B2712" t="str">
        <f>_xlfn.XLOOKUP(A2712, Bookings!A:A, Bookings!B:B, "NONE")</f>
        <v>Tamil Nadu</v>
      </c>
      <c r="C2712" s="14">
        <v>44866</v>
      </c>
      <c r="D2712" t="str">
        <v>39c8c16a</v>
      </c>
      <c r="E2712">
        <v>0</v>
      </c>
      <c r="F2712">
        <v>63</v>
      </c>
    </row>
    <row r="2713" spans="1:6" x14ac:dyDescent="0.3">
      <c r="A2713">
        <v>10265</v>
      </c>
      <c r="B2713" t="str">
        <f>_xlfn.XLOOKUP(A2713, Bookings!A:A, Bookings!B:B, "NONE")</f>
        <v>Tamil Nadu</v>
      </c>
      <c r="C2713" s="14">
        <v>44896</v>
      </c>
      <c r="D2713" t="str">
        <v>607da286</v>
      </c>
      <c r="E2713">
        <v>1</v>
      </c>
      <c r="F2713">
        <v>55</v>
      </c>
    </row>
    <row r="2714" spans="1:6" x14ac:dyDescent="0.3">
      <c r="A2714">
        <v>10265</v>
      </c>
      <c r="B2714" t="str">
        <f>_xlfn.XLOOKUP(A2714, Bookings!A:A, Bookings!B:B, "NONE")</f>
        <v>Tamil Nadu</v>
      </c>
      <c r="C2714" s="14">
        <v>45566</v>
      </c>
      <c r="D2714" t="str">
        <v>e0abb092</v>
      </c>
      <c r="E2714">
        <v>1</v>
      </c>
      <c r="F2714">
        <v>69</v>
      </c>
    </row>
    <row r="2715" spans="1:6" x14ac:dyDescent="0.3">
      <c r="A2715">
        <v>10265</v>
      </c>
      <c r="B2715" t="str">
        <f>_xlfn.XLOOKUP(A2715, Bookings!A:A, Bookings!B:B, "NONE")</f>
        <v>Tamil Nadu</v>
      </c>
      <c r="C2715" s="14">
        <v>44593</v>
      </c>
      <c r="D2715" t="str">
        <v>5833d4f3</v>
      </c>
      <c r="E2715">
        <v>1</v>
      </c>
      <c r="F2715">
        <v>21</v>
      </c>
    </row>
    <row r="2716" spans="1:6" x14ac:dyDescent="0.3">
      <c r="A2716">
        <v>10265</v>
      </c>
      <c r="B2716" t="str">
        <f>_xlfn.XLOOKUP(A2716, Bookings!A:A, Bookings!B:B, "NONE")</f>
        <v>Tamil Nadu</v>
      </c>
      <c r="C2716" s="14">
        <v>45231</v>
      </c>
      <c r="D2716" t="str">
        <v>566c44a8</v>
      </c>
      <c r="E2716">
        <v>2</v>
      </c>
      <c r="F2716">
        <v>10</v>
      </c>
    </row>
    <row r="2717" spans="1:6" x14ac:dyDescent="0.3">
      <c r="A2717">
        <v>10265</v>
      </c>
      <c r="B2717" t="str">
        <f>_xlfn.XLOOKUP(A2717, Bookings!A:A, Bookings!B:B, "NONE")</f>
        <v>Tamil Nadu</v>
      </c>
      <c r="C2717" s="14">
        <v>44896</v>
      </c>
      <c r="D2717" t="str">
        <v>5b93d799</v>
      </c>
      <c r="E2717">
        <v>1</v>
      </c>
      <c r="F2717">
        <v>92</v>
      </c>
    </row>
    <row r="2718" spans="1:6" x14ac:dyDescent="0.3">
      <c r="A2718">
        <v>10265</v>
      </c>
      <c r="B2718" t="str">
        <f>_xlfn.XLOOKUP(A2718, Bookings!A:A, Bookings!B:B, "NONE")</f>
        <v>Tamil Nadu</v>
      </c>
      <c r="C2718" s="14">
        <v>44866</v>
      </c>
      <c r="D2718" t="str">
        <v>c5c4fdf9</v>
      </c>
      <c r="E2718">
        <v>0</v>
      </c>
      <c r="F2718">
        <v>10</v>
      </c>
    </row>
    <row r="2719" spans="1:6" x14ac:dyDescent="0.3">
      <c r="A2719">
        <v>10266</v>
      </c>
      <c r="B2719" t="str">
        <f>_xlfn.XLOOKUP(A2719, Bookings!A:A, Bookings!B:B, "NONE")</f>
        <v>Karnataka</v>
      </c>
      <c r="C2719" s="14">
        <v>45170</v>
      </c>
      <c r="D2719" t="str">
        <v>9787b7de</v>
      </c>
      <c r="E2719">
        <v>1</v>
      </c>
      <c r="F2719">
        <v>58</v>
      </c>
    </row>
    <row r="2720" spans="1:6" x14ac:dyDescent="0.3">
      <c r="A2720">
        <v>10266</v>
      </c>
      <c r="B2720" t="str">
        <f>_xlfn.XLOOKUP(A2720, Bookings!A:A, Bookings!B:B, "NONE")</f>
        <v>Karnataka</v>
      </c>
      <c r="C2720" s="14">
        <v>45627</v>
      </c>
      <c r="D2720" t="str">
        <v>872a4423</v>
      </c>
      <c r="E2720">
        <v>0</v>
      </c>
      <c r="F2720">
        <v>40</v>
      </c>
    </row>
    <row r="2721" spans="1:6" x14ac:dyDescent="0.3">
      <c r="A2721">
        <v>10266</v>
      </c>
      <c r="B2721" t="str">
        <f>_xlfn.XLOOKUP(A2721, Bookings!A:A, Bookings!B:B, "NONE")</f>
        <v>Karnataka</v>
      </c>
      <c r="C2721" s="14">
        <v>45474</v>
      </c>
      <c r="D2721" t="str">
        <v>67b09f1b</v>
      </c>
      <c r="E2721">
        <v>1</v>
      </c>
      <c r="F2721">
        <v>80</v>
      </c>
    </row>
    <row r="2722" spans="1:6" x14ac:dyDescent="0.3">
      <c r="A2722">
        <v>10266</v>
      </c>
      <c r="B2722" t="str">
        <f>_xlfn.XLOOKUP(A2722, Bookings!A:A, Bookings!B:B, "NONE")</f>
        <v>Karnataka</v>
      </c>
      <c r="C2722" s="14">
        <v>45292</v>
      </c>
      <c r="D2722" t="str">
        <v>d71466ea</v>
      </c>
      <c r="E2722">
        <v>4</v>
      </c>
      <c r="F2722">
        <v>32</v>
      </c>
    </row>
    <row r="2723" spans="1:6" x14ac:dyDescent="0.3">
      <c r="A2723">
        <v>10266</v>
      </c>
      <c r="B2723" t="str">
        <f>_xlfn.XLOOKUP(A2723, Bookings!A:A, Bookings!B:B, "NONE")</f>
        <v>Karnataka</v>
      </c>
      <c r="C2723" s="14">
        <v>45536</v>
      </c>
      <c r="D2723" t="str">
        <v>982b8061</v>
      </c>
      <c r="E2723">
        <v>2</v>
      </c>
      <c r="F2723">
        <v>94</v>
      </c>
    </row>
    <row r="2724" spans="1:6" x14ac:dyDescent="0.3">
      <c r="A2724">
        <v>10266</v>
      </c>
      <c r="B2724" t="str">
        <f>_xlfn.XLOOKUP(A2724, Bookings!A:A, Bookings!B:B, "NONE")</f>
        <v>Karnataka</v>
      </c>
      <c r="C2724" s="14">
        <v>44743</v>
      </c>
      <c r="D2724" t="str">
        <v>566c44a8</v>
      </c>
      <c r="E2724">
        <v>0</v>
      </c>
      <c r="F2724">
        <v>30</v>
      </c>
    </row>
    <row r="2725" spans="1:6" x14ac:dyDescent="0.3">
      <c r="A2725">
        <v>10266</v>
      </c>
      <c r="B2725" t="str">
        <f>_xlfn.XLOOKUP(A2725, Bookings!A:A, Bookings!B:B, "NONE")</f>
        <v>Karnataka</v>
      </c>
      <c r="C2725" s="14">
        <v>44562</v>
      </c>
      <c r="D2725" t="str">
        <v>f6d69d19</v>
      </c>
      <c r="E2725">
        <v>2</v>
      </c>
      <c r="F2725">
        <v>88</v>
      </c>
    </row>
    <row r="2726" spans="1:6" x14ac:dyDescent="0.3">
      <c r="A2726">
        <v>10266</v>
      </c>
      <c r="B2726" t="str">
        <f>_xlfn.XLOOKUP(A2726, Bookings!A:A, Bookings!B:B, "NONE")</f>
        <v>Karnataka</v>
      </c>
      <c r="C2726" s="14">
        <v>45108</v>
      </c>
      <c r="D2726" t="str">
        <v>6d9b457c</v>
      </c>
      <c r="E2726">
        <v>2</v>
      </c>
      <c r="F2726">
        <v>27</v>
      </c>
    </row>
    <row r="2727" spans="1:6" x14ac:dyDescent="0.3">
      <c r="A2727">
        <v>10266</v>
      </c>
      <c r="B2727" t="str">
        <f>_xlfn.XLOOKUP(A2727, Bookings!A:A, Bookings!B:B, "NONE")</f>
        <v>Karnataka</v>
      </c>
      <c r="C2727" s="14">
        <v>44835</v>
      </c>
      <c r="D2727" t="str">
        <v>459528e0</v>
      </c>
      <c r="E2727">
        <v>0</v>
      </c>
      <c r="F2727">
        <v>45</v>
      </c>
    </row>
    <row r="2728" spans="1:6" x14ac:dyDescent="0.3">
      <c r="A2728">
        <v>10266</v>
      </c>
      <c r="B2728" t="str">
        <f>_xlfn.XLOOKUP(A2728, Bookings!A:A, Bookings!B:B, "NONE")</f>
        <v>Karnataka</v>
      </c>
      <c r="C2728" s="14">
        <v>45505</v>
      </c>
      <c r="D2728" t="str">
        <v>a48a202b</v>
      </c>
      <c r="E2728">
        <v>2</v>
      </c>
      <c r="F2728">
        <v>77</v>
      </c>
    </row>
    <row r="2729" spans="1:6" x14ac:dyDescent="0.3">
      <c r="A2729">
        <v>10266</v>
      </c>
      <c r="B2729" t="str">
        <f>_xlfn.XLOOKUP(A2729, Bookings!A:A, Bookings!B:B, "NONE")</f>
        <v>Karnataka</v>
      </c>
      <c r="C2729" s="14">
        <v>44774</v>
      </c>
      <c r="D2729" t="str">
        <v>e9c2f251</v>
      </c>
      <c r="E2729">
        <v>2</v>
      </c>
      <c r="F2729">
        <v>87</v>
      </c>
    </row>
    <row r="2730" spans="1:6" x14ac:dyDescent="0.3">
      <c r="A2730">
        <v>10266</v>
      </c>
      <c r="B2730" t="str">
        <f>_xlfn.XLOOKUP(A2730, Bookings!A:A, Bookings!B:B, "NONE")</f>
        <v>Karnataka</v>
      </c>
      <c r="C2730" s="14">
        <v>44927</v>
      </c>
      <c r="D2730" t="str">
        <v>8ab4abc6</v>
      </c>
      <c r="E2730">
        <v>2</v>
      </c>
      <c r="F2730">
        <v>11</v>
      </c>
    </row>
    <row r="2731" spans="1:6" x14ac:dyDescent="0.3">
      <c r="A2731">
        <v>10266</v>
      </c>
      <c r="B2731" t="str">
        <f>_xlfn.XLOOKUP(A2731, Bookings!A:A, Bookings!B:B, "NONE")</f>
        <v>Karnataka</v>
      </c>
      <c r="C2731" s="14">
        <v>44805</v>
      </c>
      <c r="D2731" t="str">
        <v>d6e6f4af</v>
      </c>
      <c r="E2731">
        <v>0</v>
      </c>
      <c r="F2731">
        <v>99</v>
      </c>
    </row>
    <row r="2732" spans="1:6" x14ac:dyDescent="0.3">
      <c r="A2732">
        <v>10266</v>
      </c>
      <c r="B2732" t="str">
        <f>_xlfn.XLOOKUP(A2732, Bookings!A:A, Bookings!B:B, "NONE")</f>
        <v>Karnataka</v>
      </c>
      <c r="C2732" s="14">
        <v>44835</v>
      </c>
      <c r="D2732" t="str">
        <v>7fb18db3</v>
      </c>
      <c r="E2732">
        <v>0</v>
      </c>
      <c r="F2732">
        <v>73</v>
      </c>
    </row>
    <row r="2733" spans="1:6" x14ac:dyDescent="0.3">
      <c r="A2733">
        <v>10266</v>
      </c>
      <c r="B2733" t="str">
        <f>_xlfn.XLOOKUP(A2733, Bookings!A:A, Bookings!B:B, "NONE")</f>
        <v>Karnataka</v>
      </c>
      <c r="C2733" s="14">
        <v>45231</v>
      </c>
      <c r="D2733" t="str">
        <v>8ce0be18</v>
      </c>
      <c r="E2733">
        <v>0</v>
      </c>
      <c r="F2733">
        <v>34</v>
      </c>
    </row>
    <row r="2734" spans="1:6" x14ac:dyDescent="0.3">
      <c r="A2734">
        <v>10267</v>
      </c>
      <c r="B2734" t="str">
        <f>_xlfn.XLOOKUP(A2734, Bookings!A:A, Bookings!B:B, "NONE")</f>
        <v>Kerala</v>
      </c>
      <c r="C2734" s="14">
        <v>45352</v>
      </c>
      <c r="D2734" t="str">
        <v>19351768</v>
      </c>
      <c r="E2734">
        <v>1</v>
      </c>
      <c r="F2734">
        <v>60</v>
      </c>
    </row>
    <row r="2735" spans="1:6" x14ac:dyDescent="0.3">
      <c r="A2735">
        <v>10267</v>
      </c>
      <c r="B2735" t="str">
        <f>_xlfn.XLOOKUP(A2735, Bookings!A:A, Bookings!B:B, "NONE")</f>
        <v>Kerala</v>
      </c>
      <c r="C2735" s="14">
        <v>44927</v>
      </c>
      <c r="D2735" t="str">
        <v>7e543bc4</v>
      </c>
      <c r="E2735">
        <v>1</v>
      </c>
      <c r="F2735">
        <v>66</v>
      </c>
    </row>
    <row r="2736" spans="1:6" x14ac:dyDescent="0.3">
      <c r="A2736">
        <v>10267</v>
      </c>
      <c r="B2736" t="str">
        <f>_xlfn.XLOOKUP(A2736, Bookings!A:A, Bookings!B:B, "NONE")</f>
        <v>Kerala</v>
      </c>
      <c r="C2736" s="14">
        <v>45444</v>
      </c>
      <c r="D2736" t="str">
        <v>2560b2d1</v>
      </c>
      <c r="E2736">
        <v>3</v>
      </c>
      <c r="F2736">
        <v>88</v>
      </c>
    </row>
    <row r="2737" spans="1:6" x14ac:dyDescent="0.3">
      <c r="A2737">
        <v>10267</v>
      </c>
      <c r="B2737" t="str">
        <f>_xlfn.XLOOKUP(A2737, Bookings!A:A, Bookings!B:B, "NONE")</f>
        <v>Kerala</v>
      </c>
      <c r="C2737" s="14">
        <v>45597</v>
      </c>
      <c r="D2737" t="str">
        <v>6d9b457c</v>
      </c>
      <c r="E2737">
        <v>0</v>
      </c>
      <c r="F2737">
        <v>93</v>
      </c>
    </row>
    <row r="2738" spans="1:6" x14ac:dyDescent="0.3">
      <c r="A2738">
        <v>10267</v>
      </c>
      <c r="B2738" t="str">
        <f>_xlfn.XLOOKUP(A2738, Bookings!A:A, Bookings!B:B, "NONE")</f>
        <v>Kerala</v>
      </c>
      <c r="C2738" s="14">
        <v>44866</v>
      </c>
      <c r="D2738" t="str">
        <v>39c8c16a</v>
      </c>
      <c r="E2738">
        <v>0</v>
      </c>
      <c r="F2738">
        <v>48</v>
      </c>
    </row>
    <row r="2739" spans="1:6" x14ac:dyDescent="0.3">
      <c r="A2739">
        <v>10268</v>
      </c>
      <c r="B2739" t="str">
        <f>_xlfn.XLOOKUP(A2739, Bookings!A:A, Bookings!B:B, "NONE")</f>
        <v>Karnataka</v>
      </c>
      <c r="C2739" s="14">
        <v>45597</v>
      </c>
      <c r="D2739" t="str">
        <v>c5000cc1</v>
      </c>
      <c r="E2739">
        <v>1</v>
      </c>
      <c r="F2739">
        <v>30</v>
      </c>
    </row>
    <row r="2740" spans="1:6" x14ac:dyDescent="0.3">
      <c r="A2740">
        <v>10268</v>
      </c>
      <c r="B2740" t="str">
        <f>_xlfn.XLOOKUP(A2740, Bookings!A:A, Bookings!B:B, "NONE")</f>
        <v>Karnataka</v>
      </c>
      <c r="C2740" s="14">
        <v>44835</v>
      </c>
      <c r="D2740" t="str">
        <v>e24dee1d</v>
      </c>
      <c r="E2740">
        <v>0</v>
      </c>
      <c r="F2740">
        <v>63</v>
      </c>
    </row>
    <row r="2741" spans="1:6" x14ac:dyDescent="0.3">
      <c r="A2741">
        <v>10268</v>
      </c>
      <c r="B2741" t="str">
        <f>_xlfn.XLOOKUP(A2741, Bookings!A:A, Bookings!B:B, "NONE")</f>
        <v>Karnataka</v>
      </c>
      <c r="C2741" s="14">
        <v>45505</v>
      </c>
      <c r="D2741" t="str">
        <v>6cec19a5</v>
      </c>
      <c r="E2741">
        <v>0</v>
      </c>
      <c r="F2741">
        <v>61</v>
      </c>
    </row>
    <row r="2742" spans="1:6" x14ac:dyDescent="0.3">
      <c r="A2742">
        <v>10268</v>
      </c>
      <c r="B2742" t="str">
        <f>_xlfn.XLOOKUP(A2742, Bookings!A:A, Bookings!B:B, "NONE")</f>
        <v>Karnataka</v>
      </c>
      <c r="C2742" s="14">
        <v>45627</v>
      </c>
      <c r="D2742" t="str">
        <v>3abe3a47</v>
      </c>
      <c r="E2742">
        <v>3</v>
      </c>
      <c r="F2742">
        <v>15</v>
      </c>
    </row>
    <row r="2743" spans="1:6" x14ac:dyDescent="0.3">
      <c r="A2743">
        <v>10268</v>
      </c>
      <c r="B2743" t="str">
        <f>_xlfn.XLOOKUP(A2743, Bookings!A:A, Bookings!B:B, "NONE")</f>
        <v>Karnataka</v>
      </c>
      <c r="C2743" s="14">
        <v>45292</v>
      </c>
      <c r="D2743" t="str">
        <v>75fa1246</v>
      </c>
      <c r="E2743">
        <v>1</v>
      </c>
      <c r="F2743">
        <v>83</v>
      </c>
    </row>
    <row r="2744" spans="1:6" x14ac:dyDescent="0.3">
      <c r="A2744">
        <v>10268</v>
      </c>
      <c r="B2744" t="str">
        <f>_xlfn.XLOOKUP(A2744, Bookings!A:A, Bookings!B:B, "NONE")</f>
        <v>Karnataka</v>
      </c>
      <c r="C2744" s="14">
        <v>45536</v>
      </c>
      <c r="D2744" t="str">
        <v>420e1019</v>
      </c>
      <c r="E2744">
        <v>2</v>
      </c>
      <c r="F2744">
        <v>48</v>
      </c>
    </row>
    <row r="2745" spans="1:6" x14ac:dyDescent="0.3">
      <c r="A2745">
        <v>10268</v>
      </c>
      <c r="B2745" t="str">
        <f>_xlfn.XLOOKUP(A2745, Bookings!A:A, Bookings!B:B, "NONE")</f>
        <v>Karnataka</v>
      </c>
      <c r="C2745" s="14">
        <v>45108</v>
      </c>
      <c r="D2745" t="str">
        <v>459528e0</v>
      </c>
      <c r="E2745">
        <v>0</v>
      </c>
      <c r="F2745">
        <v>65</v>
      </c>
    </row>
    <row r="2746" spans="1:6" x14ac:dyDescent="0.3">
      <c r="A2746">
        <v>10268</v>
      </c>
      <c r="B2746" t="str">
        <f>_xlfn.XLOOKUP(A2746, Bookings!A:A, Bookings!B:B, "NONE")</f>
        <v>Karnataka</v>
      </c>
      <c r="C2746" s="14">
        <v>45323</v>
      </c>
      <c r="D2746" t="str">
        <v>18f2ed16</v>
      </c>
      <c r="E2746">
        <v>1</v>
      </c>
      <c r="F2746">
        <v>82</v>
      </c>
    </row>
    <row r="2747" spans="1:6" x14ac:dyDescent="0.3">
      <c r="A2747">
        <v>10268</v>
      </c>
      <c r="B2747" t="str">
        <f>_xlfn.XLOOKUP(A2747, Bookings!A:A, Bookings!B:B, "NONE")</f>
        <v>Karnataka</v>
      </c>
      <c r="C2747" s="14">
        <v>45352</v>
      </c>
      <c r="D2747" t="str">
        <v>18110fb2</v>
      </c>
      <c r="E2747">
        <v>1</v>
      </c>
      <c r="F2747">
        <v>31</v>
      </c>
    </row>
    <row r="2748" spans="1:6" x14ac:dyDescent="0.3">
      <c r="A2748">
        <v>10268</v>
      </c>
      <c r="B2748" t="str">
        <f>_xlfn.XLOOKUP(A2748, Bookings!A:A, Bookings!B:B, "NONE")</f>
        <v>Karnataka</v>
      </c>
      <c r="C2748" s="14">
        <v>45444</v>
      </c>
      <c r="D2748" t="str">
        <v>af4e0c6c</v>
      </c>
      <c r="E2748">
        <v>0</v>
      </c>
      <c r="F2748">
        <v>27</v>
      </c>
    </row>
    <row r="2749" spans="1:6" x14ac:dyDescent="0.3">
      <c r="A2749">
        <v>10268</v>
      </c>
      <c r="B2749" t="str">
        <f>_xlfn.XLOOKUP(A2749, Bookings!A:A, Bookings!B:B, "NONE")</f>
        <v>Karnataka</v>
      </c>
      <c r="C2749" s="14">
        <v>45383</v>
      </c>
      <c r="D2749" t="str">
        <v>9544ce3b</v>
      </c>
      <c r="E2749">
        <v>1</v>
      </c>
      <c r="F2749">
        <v>42</v>
      </c>
    </row>
    <row r="2750" spans="1:6" x14ac:dyDescent="0.3">
      <c r="A2750">
        <v>10269</v>
      </c>
      <c r="B2750" t="str">
        <f>_xlfn.XLOOKUP(A2750, Bookings!A:A, Bookings!B:B, "NONE")</f>
        <v>Andhra Pradesh</v>
      </c>
      <c r="C2750" s="14">
        <v>45170</v>
      </c>
      <c r="D2750" t="str">
        <v>c324f9b4</v>
      </c>
      <c r="E2750">
        <v>0</v>
      </c>
      <c r="F2750">
        <v>78</v>
      </c>
    </row>
    <row r="2751" spans="1:6" x14ac:dyDescent="0.3">
      <c r="A2751">
        <v>10269</v>
      </c>
      <c r="B2751" t="str">
        <f>_xlfn.XLOOKUP(A2751, Bookings!A:A, Bookings!B:B, "NONE")</f>
        <v>Andhra Pradesh</v>
      </c>
      <c r="C2751" s="14">
        <v>45505</v>
      </c>
      <c r="D2751" t="str">
        <v>586db896</v>
      </c>
      <c r="E2751">
        <v>3</v>
      </c>
      <c r="F2751">
        <v>91</v>
      </c>
    </row>
    <row r="2752" spans="1:6" x14ac:dyDescent="0.3">
      <c r="A2752">
        <v>10269</v>
      </c>
      <c r="B2752" t="str">
        <f>_xlfn.XLOOKUP(A2752, Bookings!A:A, Bookings!B:B, "NONE")</f>
        <v>Andhra Pradesh</v>
      </c>
      <c r="C2752" s="14">
        <v>45017</v>
      </c>
      <c r="D2752" t="str">
        <v>1b7fe76a</v>
      </c>
      <c r="E2752">
        <v>1</v>
      </c>
      <c r="F2752">
        <v>38</v>
      </c>
    </row>
    <row r="2753" spans="1:6" x14ac:dyDescent="0.3">
      <c r="A2753">
        <v>10269</v>
      </c>
      <c r="B2753" t="str">
        <f>_xlfn.XLOOKUP(A2753, Bookings!A:A, Bookings!B:B, "NONE")</f>
        <v>Andhra Pradesh</v>
      </c>
      <c r="C2753" s="14">
        <v>44927</v>
      </c>
      <c r="D2753" t="str">
        <v>5833d4f3</v>
      </c>
      <c r="E2753">
        <v>1</v>
      </c>
      <c r="F2753">
        <v>46</v>
      </c>
    </row>
    <row r="2754" spans="1:6" x14ac:dyDescent="0.3">
      <c r="A2754">
        <v>10269</v>
      </c>
      <c r="B2754" t="str">
        <f>_xlfn.XLOOKUP(A2754, Bookings!A:A, Bookings!B:B, "NONE")</f>
        <v>Andhra Pradesh</v>
      </c>
      <c r="C2754" s="14">
        <v>45444</v>
      </c>
      <c r="D2754" t="str">
        <v>fd1ad95a</v>
      </c>
      <c r="E2754">
        <v>0</v>
      </c>
      <c r="F2754">
        <v>78</v>
      </c>
    </row>
    <row r="2755" spans="1:6" x14ac:dyDescent="0.3">
      <c r="A2755">
        <v>10269</v>
      </c>
      <c r="B2755" t="str">
        <f>_xlfn.XLOOKUP(A2755, Bookings!A:A, Bookings!B:B, "NONE")</f>
        <v>Andhra Pradesh</v>
      </c>
      <c r="C2755" s="14">
        <v>45017</v>
      </c>
      <c r="D2755" t="str">
        <v>cc9d9893</v>
      </c>
      <c r="E2755">
        <v>1</v>
      </c>
      <c r="F2755">
        <v>14</v>
      </c>
    </row>
    <row r="2756" spans="1:6" x14ac:dyDescent="0.3">
      <c r="A2756">
        <v>10269</v>
      </c>
      <c r="B2756" t="str">
        <f>_xlfn.XLOOKUP(A2756, Bookings!A:A, Bookings!B:B, "NONE")</f>
        <v>Andhra Pradesh</v>
      </c>
      <c r="C2756" s="14">
        <v>45017</v>
      </c>
      <c r="D2756" t="str">
        <v>0cbc4720</v>
      </c>
      <c r="E2756">
        <v>1</v>
      </c>
      <c r="F2756">
        <v>61</v>
      </c>
    </row>
    <row r="2757" spans="1:6" x14ac:dyDescent="0.3">
      <c r="A2757">
        <v>10269</v>
      </c>
      <c r="B2757" t="str">
        <f>_xlfn.XLOOKUP(A2757, Bookings!A:A, Bookings!B:B, "NONE")</f>
        <v>Andhra Pradesh</v>
      </c>
      <c r="C2757" s="14">
        <v>44593</v>
      </c>
      <c r="D2757" t="str">
        <v>30bb7728</v>
      </c>
      <c r="E2757">
        <v>2</v>
      </c>
      <c r="F2757">
        <v>59</v>
      </c>
    </row>
    <row r="2758" spans="1:6" x14ac:dyDescent="0.3">
      <c r="A2758">
        <v>10270</v>
      </c>
      <c r="B2758" t="str">
        <f>_xlfn.XLOOKUP(A2758, Bookings!A:A, Bookings!B:B, "NONE")</f>
        <v>Tamil Nadu</v>
      </c>
      <c r="C2758" s="14">
        <v>45383</v>
      </c>
      <c r="D2758" t="str">
        <v>cc777b0c</v>
      </c>
      <c r="E2758">
        <v>3</v>
      </c>
      <c r="F2758">
        <v>60</v>
      </c>
    </row>
    <row r="2759" spans="1:6" x14ac:dyDescent="0.3">
      <c r="A2759">
        <v>10270</v>
      </c>
      <c r="B2759" t="str">
        <f>_xlfn.XLOOKUP(A2759, Bookings!A:A, Bookings!B:B, "NONE")</f>
        <v>Tamil Nadu</v>
      </c>
      <c r="C2759" s="14">
        <v>45292</v>
      </c>
      <c r="D2759" t="str">
        <v>7fc77e90</v>
      </c>
      <c r="E2759">
        <v>0</v>
      </c>
      <c r="F2759">
        <v>36</v>
      </c>
    </row>
    <row r="2760" spans="1:6" x14ac:dyDescent="0.3">
      <c r="A2760">
        <v>10270</v>
      </c>
      <c r="B2760" t="str">
        <f>_xlfn.XLOOKUP(A2760, Bookings!A:A, Bookings!B:B, "NONE")</f>
        <v>Tamil Nadu</v>
      </c>
      <c r="C2760" s="14">
        <v>45078</v>
      </c>
      <c r="D2760" t="str">
        <v>921da29a</v>
      </c>
      <c r="E2760">
        <v>0</v>
      </c>
      <c r="F2760">
        <v>46</v>
      </c>
    </row>
    <row r="2761" spans="1:6" x14ac:dyDescent="0.3">
      <c r="A2761">
        <v>10270</v>
      </c>
      <c r="B2761" t="str">
        <f>_xlfn.XLOOKUP(A2761, Bookings!A:A, Bookings!B:B, "NONE")</f>
        <v>Tamil Nadu</v>
      </c>
      <c r="C2761" s="14">
        <v>45261</v>
      </c>
      <c r="D2761" t="str">
        <v>8ab4abc6</v>
      </c>
      <c r="E2761">
        <v>5</v>
      </c>
      <c r="F2761">
        <v>83</v>
      </c>
    </row>
    <row r="2762" spans="1:6" x14ac:dyDescent="0.3">
      <c r="A2762">
        <v>10270</v>
      </c>
      <c r="B2762" t="str">
        <f>_xlfn.XLOOKUP(A2762, Bookings!A:A, Bookings!B:B, "NONE")</f>
        <v>Tamil Nadu</v>
      </c>
      <c r="C2762" s="14">
        <v>45200</v>
      </c>
      <c r="D2762" t="str">
        <v>b142e834</v>
      </c>
      <c r="E2762">
        <v>0</v>
      </c>
      <c r="F2762">
        <v>33</v>
      </c>
    </row>
    <row r="2763" spans="1:6" x14ac:dyDescent="0.3">
      <c r="A2763">
        <v>10270</v>
      </c>
      <c r="B2763" t="str">
        <f>_xlfn.XLOOKUP(A2763, Bookings!A:A, Bookings!B:B, "NONE")</f>
        <v>Tamil Nadu</v>
      </c>
      <c r="C2763" s="14">
        <v>45323</v>
      </c>
      <c r="D2763" t="str">
        <v>4130ea10</v>
      </c>
      <c r="E2763">
        <v>2</v>
      </c>
      <c r="F2763">
        <v>58</v>
      </c>
    </row>
    <row r="2764" spans="1:6" x14ac:dyDescent="0.3">
      <c r="A2764">
        <v>10270</v>
      </c>
      <c r="B2764" t="str">
        <f>_xlfn.XLOOKUP(A2764, Bookings!A:A, Bookings!B:B, "NONE")</f>
        <v>Tamil Nadu</v>
      </c>
      <c r="C2764" s="14">
        <v>45323</v>
      </c>
      <c r="D2764" t="str">
        <v>e0abb092</v>
      </c>
      <c r="E2764">
        <v>1</v>
      </c>
      <c r="F2764">
        <v>40</v>
      </c>
    </row>
    <row r="2765" spans="1:6" x14ac:dyDescent="0.3">
      <c r="A2765">
        <v>10270</v>
      </c>
      <c r="B2765" t="str">
        <f>_xlfn.XLOOKUP(A2765, Bookings!A:A, Bookings!B:B, "NONE")</f>
        <v>Tamil Nadu</v>
      </c>
      <c r="C2765" s="14">
        <v>44562</v>
      </c>
      <c r="D2765" t="str">
        <v>f72d44e6</v>
      </c>
      <c r="E2765">
        <v>1</v>
      </c>
      <c r="F2765">
        <v>57</v>
      </c>
    </row>
    <row r="2766" spans="1:6" x14ac:dyDescent="0.3">
      <c r="A2766">
        <v>10270</v>
      </c>
      <c r="B2766" t="str">
        <f>_xlfn.XLOOKUP(A2766, Bookings!A:A, Bookings!B:B, "NONE")</f>
        <v>Tamil Nadu</v>
      </c>
      <c r="C2766" s="14">
        <v>44774</v>
      </c>
      <c r="D2766" t="str">
        <v>5988d89d</v>
      </c>
      <c r="E2766">
        <v>1</v>
      </c>
      <c r="F2766">
        <v>46</v>
      </c>
    </row>
    <row r="2767" spans="1:6" x14ac:dyDescent="0.3">
      <c r="A2767">
        <v>10270</v>
      </c>
      <c r="B2767" t="str">
        <f>_xlfn.XLOOKUP(A2767, Bookings!A:A, Bookings!B:B, "NONE")</f>
        <v>Tamil Nadu</v>
      </c>
      <c r="C2767" s="14">
        <v>44652</v>
      </c>
      <c r="D2767" t="str">
        <v>566c44a8</v>
      </c>
      <c r="E2767">
        <v>4</v>
      </c>
      <c r="F2767">
        <v>41</v>
      </c>
    </row>
    <row r="2768" spans="1:6" x14ac:dyDescent="0.3">
      <c r="A2768">
        <v>10270</v>
      </c>
      <c r="B2768" t="str">
        <f>_xlfn.XLOOKUP(A2768, Bookings!A:A, Bookings!B:B, "NONE")</f>
        <v>Tamil Nadu</v>
      </c>
      <c r="C2768" s="14">
        <v>44866</v>
      </c>
      <c r="D2768" t="str">
        <v>b06fbc58</v>
      </c>
      <c r="E2768">
        <v>1</v>
      </c>
      <c r="F2768">
        <v>49</v>
      </c>
    </row>
    <row r="2769" spans="1:6" x14ac:dyDescent="0.3">
      <c r="A2769">
        <v>10270</v>
      </c>
      <c r="B2769" t="str">
        <f>_xlfn.XLOOKUP(A2769, Bookings!A:A, Bookings!B:B, "NONE")</f>
        <v>Tamil Nadu</v>
      </c>
      <c r="C2769" s="14">
        <v>44958</v>
      </c>
      <c r="D2769" t="str">
        <v>a4c168f1</v>
      </c>
      <c r="E2769">
        <v>4</v>
      </c>
      <c r="F2769">
        <v>38</v>
      </c>
    </row>
    <row r="2770" spans="1:6" x14ac:dyDescent="0.3">
      <c r="A2770">
        <v>10270</v>
      </c>
      <c r="B2770" t="str">
        <f>_xlfn.XLOOKUP(A2770, Bookings!A:A, Bookings!B:B, "NONE")</f>
        <v>Tamil Nadu</v>
      </c>
      <c r="C2770" s="14">
        <v>45444</v>
      </c>
      <c r="D2770" t="str">
        <v>9787b7de</v>
      </c>
      <c r="E2770">
        <v>0</v>
      </c>
      <c r="F2770">
        <v>78</v>
      </c>
    </row>
    <row r="2771" spans="1:6" x14ac:dyDescent="0.3">
      <c r="A2771">
        <v>10270</v>
      </c>
      <c r="B2771" t="str">
        <f>_xlfn.XLOOKUP(A2771, Bookings!A:A, Bookings!B:B, "NONE")</f>
        <v>Tamil Nadu</v>
      </c>
      <c r="C2771" s="14">
        <v>44774</v>
      </c>
      <c r="D2771" t="str">
        <v>40fb817f</v>
      </c>
      <c r="E2771">
        <v>2</v>
      </c>
      <c r="F2771">
        <v>28</v>
      </c>
    </row>
    <row r="2772" spans="1:6" x14ac:dyDescent="0.3">
      <c r="A2772">
        <v>10271</v>
      </c>
      <c r="B2772" t="str">
        <f>_xlfn.XLOOKUP(A2772, Bookings!A:A, Bookings!B:B, "NONE")</f>
        <v>Karnataka</v>
      </c>
      <c r="C2772" s="14">
        <v>45627</v>
      </c>
      <c r="D2772" t="str">
        <v>7fb18db3</v>
      </c>
      <c r="E2772">
        <v>1</v>
      </c>
      <c r="F2772">
        <v>56</v>
      </c>
    </row>
    <row r="2773" spans="1:6" x14ac:dyDescent="0.3">
      <c r="A2773">
        <v>10271</v>
      </c>
      <c r="B2773" t="str">
        <f>_xlfn.XLOOKUP(A2773, Bookings!A:A, Bookings!B:B, "NONE")</f>
        <v>Karnataka</v>
      </c>
      <c r="C2773" s="14">
        <v>45078</v>
      </c>
      <c r="D2773" t="str">
        <v>e9c2f251</v>
      </c>
      <c r="E2773">
        <v>4</v>
      </c>
      <c r="F2773">
        <v>43</v>
      </c>
    </row>
    <row r="2774" spans="1:6" x14ac:dyDescent="0.3">
      <c r="A2774">
        <v>10271</v>
      </c>
      <c r="B2774" t="str">
        <f>_xlfn.XLOOKUP(A2774, Bookings!A:A, Bookings!B:B, "NONE")</f>
        <v>Karnataka</v>
      </c>
      <c r="C2774" s="14">
        <v>45078</v>
      </c>
      <c r="D2774" t="str">
        <v>8ce0be18</v>
      </c>
      <c r="E2774">
        <v>0</v>
      </c>
      <c r="F2774">
        <v>34</v>
      </c>
    </row>
    <row r="2775" spans="1:6" x14ac:dyDescent="0.3">
      <c r="A2775">
        <v>10271</v>
      </c>
      <c r="B2775" t="str">
        <f>_xlfn.XLOOKUP(A2775, Bookings!A:A, Bookings!B:B, "NONE")</f>
        <v>Karnataka</v>
      </c>
      <c r="C2775" s="14">
        <v>44866</v>
      </c>
      <c r="D2775" t="str">
        <v>d6e6f4af</v>
      </c>
      <c r="E2775">
        <v>3</v>
      </c>
      <c r="F2775">
        <v>28</v>
      </c>
    </row>
    <row r="2776" spans="1:6" x14ac:dyDescent="0.3">
      <c r="A2776">
        <v>10271</v>
      </c>
      <c r="B2776" t="str">
        <f>_xlfn.XLOOKUP(A2776, Bookings!A:A, Bookings!B:B, "NONE")</f>
        <v>Karnataka</v>
      </c>
      <c r="C2776" s="14">
        <v>44986</v>
      </c>
      <c r="D2776" t="str">
        <v>2aac9072</v>
      </c>
      <c r="E2776">
        <v>3</v>
      </c>
      <c r="F2776">
        <v>83</v>
      </c>
    </row>
    <row r="2777" spans="1:6" x14ac:dyDescent="0.3">
      <c r="A2777">
        <v>10271</v>
      </c>
      <c r="B2777" t="str">
        <f>_xlfn.XLOOKUP(A2777, Bookings!A:A, Bookings!B:B, "NONE")</f>
        <v>Karnataka</v>
      </c>
      <c r="C2777" s="14">
        <v>45383</v>
      </c>
      <c r="D2777" t="str">
        <v>39c8c16a</v>
      </c>
      <c r="E2777">
        <v>3</v>
      </c>
      <c r="F2777">
        <v>34</v>
      </c>
    </row>
    <row r="2778" spans="1:6" x14ac:dyDescent="0.3">
      <c r="A2778">
        <v>10272</v>
      </c>
      <c r="B2778" t="str">
        <f>_xlfn.XLOOKUP(A2778, Bookings!A:A, Bookings!B:B, "NONE")</f>
        <v>Andhra Pradesh</v>
      </c>
      <c r="C2778" s="14">
        <v>45597</v>
      </c>
      <c r="D2778" t="str">
        <v>c741736d</v>
      </c>
      <c r="E2778">
        <v>1</v>
      </c>
      <c r="F2778">
        <v>93</v>
      </c>
    </row>
    <row r="2779" spans="1:6" x14ac:dyDescent="0.3">
      <c r="A2779">
        <v>10272</v>
      </c>
      <c r="B2779" t="str">
        <f>_xlfn.XLOOKUP(A2779, Bookings!A:A, Bookings!B:B, "NONE")</f>
        <v>Andhra Pradesh</v>
      </c>
      <c r="C2779" s="14">
        <v>45566</v>
      </c>
      <c r="D2779" t="str">
        <v>f6d69d19</v>
      </c>
      <c r="E2779">
        <v>0</v>
      </c>
      <c r="F2779">
        <v>71</v>
      </c>
    </row>
    <row r="2780" spans="1:6" x14ac:dyDescent="0.3">
      <c r="A2780">
        <v>10272</v>
      </c>
      <c r="B2780" t="str">
        <f>_xlfn.XLOOKUP(A2780, Bookings!A:A, Bookings!B:B, "NONE")</f>
        <v>Andhra Pradesh</v>
      </c>
      <c r="C2780" s="14">
        <v>44896</v>
      </c>
      <c r="D2780" t="str">
        <v>40e9137d</v>
      </c>
      <c r="E2780">
        <v>1</v>
      </c>
      <c r="F2780">
        <v>50</v>
      </c>
    </row>
    <row r="2781" spans="1:6" x14ac:dyDescent="0.3">
      <c r="A2781">
        <v>10272</v>
      </c>
      <c r="B2781" t="str">
        <f>_xlfn.XLOOKUP(A2781, Bookings!A:A, Bookings!B:B, "NONE")</f>
        <v>Andhra Pradesh</v>
      </c>
      <c r="C2781" s="14">
        <v>45444</v>
      </c>
      <c r="D2781" t="str">
        <v>044707f1</v>
      </c>
      <c r="E2781">
        <v>1</v>
      </c>
      <c r="F2781">
        <v>87</v>
      </c>
    </row>
    <row r="2782" spans="1:6" x14ac:dyDescent="0.3">
      <c r="A2782">
        <v>10272</v>
      </c>
      <c r="B2782" t="str">
        <f>_xlfn.XLOOKUP(A2782, Bookings!A:A, Bookings!B:B, "NONE")</f>
        <v>Andhra Pradesh</v>
      </c>
      <c r="C2782" s="14">
        <v>45139</v>
      </c>
      <c r="D2782" t="str">
        <v>fe99e0ba</v>
      </c>
      <c r="E2782">
        <v>5</v>
      </c>
      <c r="F2782">
        <v>37</v>
      </c>
    </row>
    <row r="2783" spans="1:6" x14ac:dyDescent="0.3">
      <c r="A2783">
        <v>10272</v>
      </c>
      <c r="B2783" t="str">
        <f>_xlfn.XLOOKUP(A2783, Bookings!A:A, Bookings!B:B, "NONE")</f>
        <v>Andhra Pradesh</v>
      </c>
      <c r="C2783" s="14">
        <v>45323</v>
      </c>
      <c r="D2783" t="str">
        <v>e24dee1d</v>
      </c>
      <c r="E2783">
        <v>1</v>
      </c>
      <c r="F2783">
        <v>14</v>
      </c>
    </row>
    <row r="2784" spans="1:6" x14ac:dyDescent="0.3">
      <c r="A2784">
        <v>10272</v>
      </c>
      <c r="B2784" t="str">
        <f>_xlfn.XLOOKUP(A2784, Bookings!A:A, Bookings!B:B, "NONE")</f>
        <v>Andhra Pradesh</v>
      </c>
      <c r="C2784" s="14">
        <v>44927</v>
      </c>
      <c r="D2784" t="str">
        <v>7e543bc4</v>
      </c>
      <c r="E2784">
        <v>1</v>
      </c>
      <c r="F2784">
        <v>54</v>
      </c>
    </row>
    <row r="2785" spans="1:6" x14ac:dyDescent="0.3">
      <c r="A2785">
        <v>10272</v>
      </c>
      <c r="B2785" t="str">
        <f>_xlfn.XLOOKUP(A2785, Bookings!A:A, Bookings!B:B, "NONE")</f>
        <v>Andhra Pradesh</v>
      </c>
      <c r="C2785" s="14">
        <v>44835</v>
      </c>
      <c r="D2785" t="str">
        <v>4cfd0dd8</v>
      </c>
      <c r="E2785">
        <v>1</v>
      </c>
      <c r="F2785">
        <v>86</v>
      </c>
    </row>
    <row r="2786" spans="1:6" x14ac:dyDescent="0.3">
      <c r="A2786">
        <v>10272</v>
      </c>
      <c r="B2786" t="str">
        <f>_xlfn.XLOOKUP(A2786, Bookings!A:A, Bookings!B:B, "NONE")</f>
        <v>Andhra Pradesh</v>
      </c>
      <c r="C2786" s="14">
        <v>44896</v>
      </c>
      <c r="D2786" t="str">
        <v>30bb7728</v>
      </c>
      <c r="E2786">
        <v>1</v>
      </c>
      <c r="F2786">
        <v>57</v>
      </c>
    </row>
    <row r="2787" spans="1:6" x14ac:dyDescent="0.3">
      <c r="A2787">
        <v>10272</v>
      </c>
      <c r="B2787" t="str">
        <f>_xlfn.XLOOKUP(A2787, Bookings!A:A, Bookings!B:B, "NONE")</f>
        <v>Andhra Pradesh</v>
      </c>
      <c r="C2787" s="14">
        <v>45231</v>
      </c>
      <c r="D2787" t="str">
        <v>f83fb848</v>
      </c>
      <c r="E2787">
        <v>0</v>
      </c>
      <c r="F2787">
        <v>29</v>
      </c>
    </row>
    <row r="2788" spans="1:6" x14ac:dyDescent="0.3">
      <c r="A2788">
        <v>10272</v>
      </c>
      <c r="B2788" t="str">
        <f>_xlfn.XLOOKUP(A2788, Bookings!A:A, Bookings!B:B, "NONE")</f>
        <v>Andhra Pradesh</v>
      </c>
      <c r="C2788" s="14">
        <v>45413</v>
      </c>
      <c r="D2788" t="str">
        <v>fe8686d0</v>
      </c>
      <c r="E2788">
        <v>1</v>
      </c>
      <c r="F2788">
        <v>10</v>
      </c>
    </row>
    <row r="2789" spans="1:6" x14ac:dyDescent="0.3">
      <c r="A2789">
        <v>10272</v>
      </c>
      <c r="B2789" t="str">
        <f>_xlfn.XLOOKUP(A2789, Bookings!A:A, Bookings!B:B, "NONE")</f>
        <v>Andhra Pradesh</v>
      </c>
      <c r="C2789" s="14">
        <v>45108</v>
      </c>
      <c r="D2789" t="str">
        <v>7fd28e87</v>
      </c>
      <c r="E2789">
        <v>1</v>
      </c>
      <c r="F2789">
        <v>38</v>
      </c>
    </row>
    <row r="2790" spans="1:6" x14ac:dyDescent="0.3">
      <c r="A2790">
        <v>10273</v>
      </c>
      <c r="B2790" t="str">
        <f>_xlfn.XLOOKUP(A2790, Bookings!A:A, Bookings!B:B, "NONE")</f>
        <v>Karnataka</v>
      </c>
      <c r="C2790" s="14">
        <v>45323</v>
      </c>
      <c r="D2790" t="str">
        <v>ef45c45f</v>
      </c>
      <c r="E2790">
        <v>1</v>
      </c>
      <c r="F2790">
        <v>75</v>
      </c>
    </row>
    <row r="2791" spans="1:6" x14ac:dyDescent="0.3">
      <c r="A2791">
        <v>10273</v>
      </c>
      <c r="B2791" t="str">
        <f>_xlfn.XLOOKUP(A2791, Bookings!A:A, Bookings!B:B, "NONE")</f>
        <v>Karnataka</v>
      </c>
      <c r="C2791" s="14">
        <v>44896</v>
      </c>
      <c r="D2791" t="str">
        <v>5b93d799</v>
      </c>
      <c r="E2791">
        <v>3</v>
      </c>
      <c r="F2791">
        <v>74</v>
      </c>
    </row>
    <row r="2792" spans="1:6" x14ac:dyDescent="0.3">
      <c r="A2792">
        <v>10273</v>
      </c>
      <c r="B2792" t="str">
        <f>_xlfn.XLOOKUP(A2792, Bookings!A:A, Bookings!B:B, "NONE")</f>
        <v>Karnataka</v>
      </c>
      <c r="C2792" s="14">
        <v>44866</v>
      </c>
      <c r="D2792" t="str">
        <v>39c8c16a</v>
      </c>
      <c r="E2792">
        <v>0</v>
      </c>
      <c r="F2792">
        <v>11</v>
      </c>
    </row>
    <row r="2793" spans="1:6" x14ac:dyDescent="0.3">
      <c r="A2793">
        <v>10273</v>
      </c>
      <c r="B2793" t="str">
        <f>_xlfn.XLOOKUP(A2793, Bookings!A:A, Bookings!B:B, "NONE")</f>
        <v>Karnataka</v>
      </c>
      <c r="C2793" s="14">
        <v>45505</v>
      </c>
      <c r="D2793" t="str">
        <v>6d9b457c</v>
      </c>
      <c r="E2793">
        <v>1</v>
      </c>
      <c r="F2793">
        <v>55</v>
      </c>
    </row>
    <row r="2794" spans="1:6" x14ac:dyDescent="0.3">
      <c r="A2794">
        <v>10273</v>
      </c>
      <c r="B2794" t="str">
        <f>_xlfn.XLOOKUP(A2794, Bookings!A:A, Bookings!B:B, "NONE")</f>
        <v>Karnataka</v>
      </c>
      <c r="C2794" s="14">
        <v>45627</v>
      </c>
      <c r="D2794" t="str">
        <v>fcc640cb</v>
      </c>
      <c r="E2794">
        <v>5</v>
      </c>
      <c r="F2794">
        <v>90</v>
      </c>
    </row>
    <row r="2795" spans="1:6" x14ac:dyDescent="0.3">
      <c r="A2795">
        <v>10273</v>
      </c>
      <c r="B2795" t="str">
        <f>_xlfn.XLOOKUP(A2795, Bookings!A:A, Bookings!B:B, "NONE")</f>
        <v>Karnataka</v>
      </c>
      <c r="C2795" s="14">
        <v>44896</v>
      </c>
      <c r="D2795" t="str">
        <v>7495495f</v>
      </c>
      <c r="E2795">
        <v>3</v>
      </c>
      <c r="F2795">
        <v>78</v>
      </c>
    </row>
    <row r="2796" spans="1:6" x14ac:dyDescent="0.3">
      <c r="A2796">
        <v>10273</v>
      </c>
      <c r="B2796" t="str">
        <f>_xlfn.XLOOKUP(A2796, Bookings!A:A, Bookings!B:B, "NONE")</f>
        <v>Karnataka</v>
      </c>
      <c r="C2796" s="14">
        <v>45047</v>
      </c>
      <c r="D2796" t="str">
        <v>e2949854</v>
      </c>
      <c r="E2796">
        <v>1</v>
      </c>
      <c r="F2796">
        <v>66</v>
      </c>
    </row>
    <row r="2797" spans="1:6" x14ac:dyDescent="0.3">
      <c r="A2797">
        <v>10274</v>
      </c>
      <c r="B2797" t="str">
        <f>_xlfn.XLOOKUP(A2797, Bookings!A:A, Bookings!B:B, "NONE")</f>
        <v>Karnataka</v>
      </c>
      <c r="C2797" s="14">
        <v>44593</v>
      </c>
      <c r="D2797" t="str">
        <v>2560b2d1</v>
      </c>
      <c r="E2797">
        <v>2</v>
      </c>
      <c r="F2797">
        <v>29</v>
      </c>
    </row>
    <row r="2798" spans="1:6" x14ac:dyDescent="0.3">
      <c r="A2798">
        <v>10274</v>
      </c>
      <c r="B2798" t="str">
        <f>_xlfn.XLOOKUP(A2798, Bookings!A:A, Bookings!B:B, "NONE")</f>
        <v>Karnataka</v>
      </c>
      <c r="C2798" s="14">
        <v>45231</v>
      </c>
      <c r="D2798" t="str">
        <v>ae026103</v>
      </c>
      <c r="E2798">
        <v>1</v>
      </c>
      <c r="F2798">
        <v>32</v>
      </c>
    </row>
    <row r="2799" spans="1:6" x14ac:dyDescent="0.3">
      <c r="A2799">
        <v>10274</v>
      </c>
      <c r="B2799" t="str">
        <f>_xlfn.XLOOKUP(A2799, Bookings!A:A, Bookings!B:B, "NONE")</f>
        <v>Karnataka</v>
      </c>
      <c r="C2799" s="14">
        <v>45231</v>
      </c>
      <c r="D2799" t="str">
        <v>6fc6d737</v>
      </c>
      <c r="E2799">
        <v>1</v>
      </c>
      <c r="F2799">
        <v>89</v>
      </c>
    </row>
    <row r="2800" spans="1:6" x14ac:dyDescent="0.3">
      <c r="A2800">
        <v>10274</v>
      </c>
      <c r="B2800" t="str">
        <f>_xlfn.XLOOKUP(A2800, Bookings!A:A, Bookings!B:B, "NONE")</f>
        <v>Karnataka</v>
      </c>
      <c r="C2800" s="14">
        <v>45200</v>
      </c>
      <c r="D2800" t="str">
        <v>459528e0</v>
      </c>
      <c r="E2800">
        <v>0</v>
      </c>
      <c r="F2800">
        <v>41</v>
      </c>
    </row>
    <row r="2801" spans="1:6" x14ac:dyDescent="0.3">
      <c r="A2801">
        <v>10274</v>
      </c>
      <c r="B2801" t="str">
        <f>_xlfn.XLOOKUP(A2801, Bookings!A:A, Bookings!B:B, "NONE")</f>
        <v>Karnataka</v>
      </c>
      <c r="C2801" s="14">
        <v>45474</v>
      </c>
      <c r="D2801" t="str">
        <v>b9f74c1c</v>
      </c>
      <c r="E2801">
        <v>0</v>
      </c>
      <c r="F2801">
        <v>44</v>
      </c>
    </row>
    <row r="2802" spans="1:6" x14ac:dyDescent="0.3">
      <c r="A2802">
        <v>10274</v>
      </c>
      <c r="B2802" t="str">
        <f>_xlfn.XLOOKUP(A2802, Bookings!A:A, Bookings!B:B, "NONE")</f>
        <v>Karnataka</v>
      </c>
      <c r="C2802" s="14">
        <v>45323</v>
      </c>
      <c r="D2802" t="str">
        <v>fe8686d0</v>
      </c>
      <c r="E2802">
        <v>0</v>
      </c>
      <c r="F2802">
        <v>10</v>
      </c>
    </row>
    <row r="2803" spans="1:6" x14ac:dyDescent="0.3">
      <c r="A2803">
        <v>10274</v>
      </c>
      <c r="B2803" t="str">
        <f>_xlfn.XLOOKUP(A2803, Bookings!A:A, Bookings!B:B, "NONE")</f>
        <v>Karnataka</v>
      </c>
      <c r="C2803" s="14">
        <v>45505</v>
      </c>
      <c r="D2803" t="str">
        <v>6cec19a5</v>
      </c>
      <c r="E2803">
        <v>2</v>
      </c>
      <c r="F2803">
        <v>25</v>
      </c>
    </row>
    <row r="2804" spans="1:6" x14ac:dyDescent="0.3">
      <c r="A2804">
        <v>10274</v>
      </c>
      <c r="B2804" t="str">
        <f>_xlfn.XLOOKUP(A2804, Bookings!A:A, Bookings!B:B, "NONE")</f>
        <v>Karnataka</v>
      </c>
      <c r="C2804" s="14">
        <v>45627</v>
      </c>
      <c r="D2804" t="str">
        <v>f72d44e6</v>
      </c>
      <c r="E2804">
        <v>0</v>
      </c>
      <c r="F2804">
        <v>38</v>
      </c>
    </row>
    <row r="2805" spans="1:6" x14ac:dyDescent="0.3">
      <c r="A2805">
        <v>10274</v>
      </c>
      <c r="B2805" t="str">
        <f>_xlfn.XLOOKUP(A2805, Bookings!A:A, Bookings!B:B, "NONE")</f>
        <v>Karnataka</v>
      </c>
      <c r="C2805" s="14">
        <v>45292</v>
      </c>
      <c r="D2805" t="str">
        <v>10101146</v>
      </c>
      <c r="E2805">
        <v>0</v>
      </c>
      <c r="F2805">
        <v>94</v>
      </c>
    </row>
    <row r="2806" spans="1:6" x14ac:dyDescent="0.3">
      <c r="A2806">
        <v>10275</v>
      </c>
      <c r="B2806" t="str">
        <f>_xlfn.XLOOKUP(A2806, Bookings!A:A, Bookings!B:B, "NONE")</f>
        <v>Andhra Pradesh</v>
      </c>
      <c r="C2806" s="14">
        <v>45474</v>
      </c>
      <c r="D2806" t="str">
        <v>ef45c45f</v>
      </c>
      <c r="E2806">
        <v>2</v>
      </c>
      <c r="F2806">
        <v>82</v>
      </c>
    </row>
    <row r="2807" spans="1:6" x14ac:dyDescent="0.3">
      <c r="A2807">
        <v>10275</v>
      </c>
      <c r="B2807" t="str">
        <f>_xlfn.XLOOKUP(A2807, Bookings!A:A, Bookings!B:B, "NONE")</f>
        <v>Andhra Pradesh</v>
      </c>
      <c r="C2807" s="14">
        <v>44682</v>
      </c>
      <c r="D2807" t="str">
        <v>07976026</v>
      </c>
      <c r="E2807">
        <v>1</v>
      </c>
      <c r="F2807">
        <v>64</v>
      </c>
    </row>
    <row r="2808" spans="1:6" x14ac:dyDescent="0.3">
      <c r="A2808">
        <v>10275</v>
      </c>
      <c r="B2808" t="str">
        <f>_xlfn.XLOOKUP(A2808, Bookings!A:A, Bookings!B:B, "NONE")</f>
        <v>Andhra Pradesh</v>
      </c>
      <c r="C2808" s="14">
        <v>45078</v>
      </c>
      <c r="D2808" t="str">
        <v>5988d89d</v>
      </c>
      <c r="E2808">
        <v>1</v>
      </c>
      <c r="F2808">
        <v>64</v>
      </c>
    </row>
    <row r="2809" spans="1:6" x14ac:dyDescent="0.3">
      <c r="A2809">
        <v>10275</v>
      </c>
      <c r="B2809" t="str">
        <f>_xlfn.XLOOKUP(A2809, Bookings!A:A, Bookings!B:B, "NONE")</f>
        <v>Andhra Pradesh</v>
      </c>
      <c r="C2809" s="14">
        <v>45078</v>
      </c>
      <c r="D2809" t="str">
        <v>e2949854</v>
      </c>
      <c r="E2809">
        <v>5</v>
      </c>
      <c r="F2809">
        <v>83</v>
      </c>
    </row>
    <row r="2810" spans="1:6" x14ac:dyDescent="0.3">
      <c r="A2810">
        <v>10275</v>
      </c>
      <c r="B2810" t="str">
        <f>_xlfn.XLOOKUP(A2810, Bookings!A:A, Bookings!B:B, "NONE")</f>
        <v>Andhra Pradesh</v>
      </c>
      <c r="C2810" s="14">
        <v>45292</v>
      </c>
      <c r="D2810" t="str">
        <v>2f9c6d63</v>
      </c>
      <c r="E2810">
        <v>2</v>
      </c>
      <c r="F2810">
        <v>80</v>
      </c>
    </row>
    <row r="2811" spans="1:6" x14ac:dyDescent="0.3">
      <c r="A2811">
        <v>10275</v>
      </c>
      <c r="B2811" t="str">
        <f>_xlfn.XLOOKUP(A2811, Bookings!A:A, Bookings!B:B, "NONE")</f>
        <v>Andhra Pradesh</v>
      </c>
      <c r="C2811" s="14">
        <v>45505</v>
      </c>
      <c r="D2811" t="str">
        <v>9787b7de</v>
      </c>
      <c r="E2811">
        <v>0</v>
      </c>
      <c r="F2811">
        <v>10</v>
      </c>
    </row>
    <row r="2812" spans="1:6" x14ac:dyDescent="0.3">
      <c r="A2812">
        <v>10275</v>
      </c>
      <c r="B2812" t="str">
        <f>_xlfn.XLOOKUP(A2812, Bookings!A:A, Bookings!B:B, "NONE")</f>
        <v>Andhra Pradesh</v>
      </c>
      <c r="C2812" s="14">
        <v>44805</v>
      </c>
      <c r="D2812" t="str">
        <v>618d5c47</v>
      </c>
      <c r="E2812">
        <v>1</v>
      </c>
      <c r="F2812">
        <v>30</v>
      </c>
    </row>
    <row r="2813" spans="1:6" x14ac:dyDescent="0.3">
      <c r="A2813">
        <v>10275</v>
      </c>
      <c r="B2813" t="str">
        <f>_xlfn.XLOOKUP(A2813, Bookings!A:A, Bookings!B:B, "NONE")</f>
        <v>Andhra Pradesh</v>
      </c>
      <c r="C2813" s="14">
        <v>44562</v>
      </c>
      <c r="D2813" t="str">
        <v>53dcee70</v>
      </c>
      <c r="E2813">
        <v>5</v>
      </c>
      <c r="F2813">
        <v>22</v>
      </c>
    </row>
    <row r="2814" spans="1:6" x14ac:dyDescent="0.3">
      <c r="A2814">
        <v>10275</v>
      </c>
      <c r="B2814" t="str">
        <f>_xlfn.XLOOKUP(A2814, Bookings!A:A, Bookings!B:B, "NONE")</f>
        <v>Andhra Pradesh</v>
      </c>
      <c r="C2814" s="14">
        <v>44805</v>
      </c>
      <c r="D2814" t="str">
        <v>9c8c4c67</v>
      </c>
      <c r="E2814">
        <v>1</v>
      </c>
      <c r="F2814">
        <v>35</v>
      </c>
    </row>
    <row r="2815" spans="1:6" x14ac:dyDescent="0.3">
      <c r="A2815">
        <v>10275</v>
      </c>
      <c r="B2815" t="str">
        <f>_xlfn.XLOOKUP(A2815, Bookings!A:A, Bookings!B:B, "NONE")</f>
        <v>Andhra Pradesh</v>
      </c>
      <c r="C2815" s="14">
        <v>45017</v>
      </c>
      <c r="D2815" t="str">
        <v>8ce0be18</v>
      </c>
      <c r="E2815">
        <v>3</v>
      </c>
      <c r="F2815">
        <v>78</v>
      </c>
    </row>
    <row r="2816" spans="1:6" x14ac:dyDescent="0.3">
      <c r="A2816">
        <v>10275</v>
      </c>
      <c r="B2816" t="str">
        <f>_xlfn.XLOOKUP(A2816, Bookings!A:A, Bookings!B:B, "NONE")</f>
        <v>Andhra Pradesh</v>
      </c>
      <c r="C2816" s="14">
        <v>45444</v>
      </c>
      <c r="D2816" t="str">
        <v>40e9137d</v>
      </c>
      <c r="E2816">
        <v>1</v>
      </c>
      <c r="F2816">
        <v>19</v>
      </c>
    </row>
    <row r="2817" spans="1:6" x14ac:dyDescent="0.3">
      <c r="A2817">
        <v>10276</v>
      </c>
      <c r="B2817" t="str">
        <f>_xlfn.XLOOKUP(A2817, Bookings!A:A, Bookings!B:B, "NONE")</f>
        <v>Tamil Nadu</v>
      </c>
      <c r="C2817" s="14">
        <v>44896</v>
      </c>
      <c r="D2817" t="str">
        <v>5b93d799</v>
      </c>
      <c r="E2817">
        <v>3</v>
      </c>
      <c r="F2817">
        <v>68</v>
      </c>
    </row>
    <row r="2818" spans="1:6" x14ac:dyDescent="0.3">
      <c r="A2818">
        <v>10276</v>
      </c>
      <c r="B2818" t="str">
        <f>_xlfn.XLOOKUP(A2818, Bookings!A:A, Bookings!B:B, "NONE")</f>
        <v>Tamil Nadu</v>
      </c>
      <c r="C2818" s="14">
        <v>45200</v>
      </c>
      <c r="D2818" t="str">
        <v>9452bf77</v>
      </c>
      <c r="E2818">
        <v>4</v>
      </c>
      <c r="F2818">
        <v>93</v>
      </c>
    </row>
    <row r="2819" spans="1:6" x14ac:dyDescent="0.3">
      <c r="A2819">
        <v>10276</v>
      </c>
      <c r="B2819" t="str">
        <f>_xlfn.XLOOKUP(A2819, Bookings!A:A, Bookings!B:B, "NONE")</f>
        <v>Tamil Nadu</v>
      </c>
      <c r="C2819" s="14">
        <v>45597</v>
      </c>
      <c r="D2819" t="str">
        <v>b49e8b74</v>
      </c>
      <c r="E2819">
        <v>1</v>
      </c>
      <c r="F2819">
        <v>90</v>
      </c>
    </row>
    <row r="2820" spans="1:6" x14ac:dyDescent="0.3">
      <c r="A2820">
        <v>10276</v>
      </c>
      <c r="B2820" t="str">
        <f>_xlfn.XLOOKUP(A2820, Bookings!A:A, Bookings!B:B, "NONE")</f>
        <v>Tamil Nadu</v>
      </c>
      <c r="C2820" s="14">
        <v>45139</v>
      </c>
      <c r="D2820" t="str">
        <v>ef45c45f</v>
      </c>
      <c r="E2820">
        <v>0</v>
      </c>
      <c r="F2820">
        <v>52</v>
      </c>
    </row>
    <row r="2821" spans="1:6" x14ac:dyDescent="0.3">
      <c r="A2821">
        <v>10276</v>
      </c>
      <c r="B2821" t="str">
        <f>_xlfn.XLOOKUP(A2821, Bookings!A:A, Bookings!B:B, "NONE")</f>
        <v>Tamil Nadu</v>
      </c>
      <c r="C2821" s="14">
        <v>45139</v>
      </c>
      <c r="D2821" t="str">
        <v>7fb18db3</v>
      </c>
      <c r="E2821">
        <v>1</v>
      </c>
      <c r="F2821">
        <v>39</v>
      </c>
    </row>
    <row r="2822" spans="1:6" x14ac:dyDescent="0.3">
      <c r="A2822">
        <v>10276</v>
      </c>
      <c r="B2822" t="str">
        <f>_xlfn.XLOOKUP(A2822, Bookings!A:A, Bookings!B:B, "NONE")</f>
        <v>Tamil Nadu</v>
      </c>
      <c r="C2822" s="14">
        <v>44774</v>
      </c>
      <c r="D2822" t="str">
        <v>c5000cc1</v>
      </c>
      <c r="E2822">
        <v>0</v>
      </c>
      <c r="F2822">
        <v>85</v>
      </c>
    </row>
    <row r="2823" spans="1:6" x14ac:dyDescent="0.3">
      <c r="A2823">
        <v>10276</v>
      </c>
      <c r="B2823" t="str">
        <f>_xlfn.XLOOKUP(A2823, Bookings!A:A, Bookings!B:B, "NONE")</f>
        <v>Tamil Nadu</v>
      </c>
      <c r="C2823" s="14">
        <v>44682</v>
      </c>
      <c r="D2823" t="str">
        <v>566c44a8</v>
      </c>
      <c r="E2823">
        <v>1</v>
      </c>
      <c r="F2823">
        <v>58</v>
      </c>
    </row>
    <row r="2824" spans="1:6" x14ac:dyDescent="0.3">
      <c r="A2824">
        <v>10277</v>
      </c>
      <c r="B2824" t="str">
        <f>_xlfn.XLOOKUP(A2824, Bookings!A:A, Bookings!B:B, "NONE")</f>
        <v>Kerala</v>
      </c>
      <c r="C2824" s="14">
        <v>45352</v>
      </c>
      <c r="D2824" t="str">
        <v>fa1a76a3</v>
      </c>
      <c r="E2824">
        <v>3</v>
      </c>
      <c r="F2824">
        <v>49</v>
      </c>
    </row>
    <row r="2825" spans="1:6" x14ac:dyDescent="0.3">
      <c r="A2825">
        <v>10277</v>
      </c>
      <c r="B2825" t="str">
        <f>_xlfn.XLOOKUP(A2825, Bookings!A:A, Bookings!B:B, "NONE")</f>
        <v>Kerala</v>
      </c>
      <c r="C2825" s="14">
        <v>45597</v>
      </c>
      <c r="D2825" t="str">
        <v>872a4423</v>
      </c>
      <c r="E2825">
        <v>3</v>
      </c>
      <c r="F2825">
        <v>83</v>
      </c>
    </row>
    <row r="2826" spans="1:6" x14ac:dyDescent="0.3">
      <c r="A2826">
        <v>10277</v>
      </c>
      <c r="B2826" t="str">
        <f>_xlfn.XLOOKUP(A2826, Bookings!A:A, Bookings!B:B, "NONE")</f>
        <v>Kerala</v>
      </c>
      <c r="C2826" s="14">
        <v>45413</v>
      </c>
      <c r="D2826" t="str">
        <v>b06fbc58</v>
      </c>
      <c r="E2826">
        <v>0</v>
      </c>
      <c r="F2826">
        <v>35</v>
      </c>
    </row>
    <row r="2827" spans="1:6" x14ac:dyDescent="0.3">
      <c r="A2827">
        <v>10277</v>
      </c>
      <c r="B2827" t="str">
        <f>_xlfn.XLOOKUP(A2827, Bookings!A:A, Bookings!B:B, "NONE")</f>
        <v>Kerala</v>
      </c>
      <c r="C2827" s="14">
        <v>45292</v>
      </c>
      <c r="D2827" t="str">
        <v>b142e834</v>
      </c>
      <c r="E2827">
        <v>0</v>
      </c>
      <c r="F2827">
        <v>52</v>
      </c>
    </row>
    <row r="2828" spans="1:6" x14ac:dyDescent="0.3">
      <c r="A2828">
        <v>10277</v>
      </c>
      <c r="B2828" t="str">
        <f>_xlfn.XLOOKUP(A2828, Bookings!A:A, Bookings!B:B, "NONE")</f>
        <v>Kerala</v>
      </c>
      <c r="C2828" s="14">
        <v>44621</v>
      </c>
      <c r="D2828" t="str">
        <v>b49e8b74</v>
      </c>
      <c r="E2828">
        <v>1</v>
      </c>
      <c r="F2828">
        <v>50</v>
      </c>
    </row>
    <row r="2829" spans="1:6" x14ac:dyDescent="0.3">
      <c r="A2829">
        <v>10277</v>
      </c>
      <c r="B2829" t="str">
        <f>_xlfn.XLOOKUP(A2829, Bookings!A:A, Bookings!B:B, "NONE")</f>
        <v>Kerala</v>
      </c>
      <c r="C2829" s="14">
        <v>44986</v>
      </c>
      <c r="D2829" t="str">
        <v>c741736d</v>
      </c>
      <c r="E2829">
        <v>0</v>
      </c>
      <c r="F2829">
        <v>44</v>
      </c>
    </row>
    <row r="2830" spans="1:6" x14ac:dyDescent="0.3">
      <c r="A2830">
        <v>10277</v>
      </c>
      <c r="B2830" t="str">
        <f>_xlfn.XLOOKUP(A2830, Bookings!A:A, Bookings!B:B, "NONE")</f>
        <v>Kerala</v>
      </c>
      <c r="C2830" s="14">
        <v>45383</v>
      </c>
      <c r="D2830" t="str">
        <v>f72d44e6</v>
      </c>
      <c r="E2830">
        <v>3</v>
      </c>
      <c r="F2830">
        <v>24</v>
      </c>
    </row>
    <row r="2831" spans="1:6" x14ac:dyDescent="0.3">
      <c r="A2831">
        <v>10277</v>
      </c>
      <c r="B2831" t="str">
        <f>_xlfn.XLOOKUP(A2831, Bookings!A:A, Bookings!B:B, "NONE")</f>
        <v>Kerala</v>
      </c>
      <c r="C2831" s="14">
        <v>45231</v>
      </c>
      <c r="D2831" t="str">
        <v>fc3255a1</v>
      </c>
      <c r="E2831">
        <v>5</v>
      </c>
      <c r="F2831">
        <v>38</v>
      </c>
    </row>
    <row r="2832" spans="1:6" x14ac:dyDescent="0.3">
      <c r="A2832">
        <v>10277</v>
      </c>
      <c r="B2832" t="str">
        <f>_xlfn.XLOOKUP(A2832, Bookings!A:A, Bookings!B:B, "NONE")</f>
        <v>Kerala</v>
      </c>
      <c r="C2832" s="14">
        <v>45170</v>
      </c>
      <c r="D2832" t="str">
        <v>1b7fe76a</v>
      </c>
      <c r="E2832">
        <v>1</v>
      </c>
      <c r="F2832">
        <v>11</v>
      </c>
    </row>
    <row r="2833" spans="1:6" x14ac:dyDescent="0.3">
      <c r="A2833">
        <v>10278</v>
      </c>
      <c r="B2833" t="str">
        <f>_xlfn.XLOOKUP(A2833, Bookings!A:A, Bookings!B:B, "NONE")</f>
        <v>Karnataka</v>
      </c>
      <c r="C2833" s="14">
        <v>44958</v>
      </c>
      <c r="D2833" t="str">
        <v>e9c2f251</v>
      </c>
      <c r="E2833">
        <v>1</v>
      </c>
      <c r="F2833">
        <v>50</v>
      </c>
    </row>
    <row r="2834" spans="1:6" x14ac:dyDescent="0.3">
      <c r="A2834">
        <v>10278</v>
      </c>
      <c r="B2834" t="str">
        <f>_xlfn.XLOOKUP(A2834, Bookings!A:A, Bookings!B:B, "NONE")</f>
        <v>Karnataka</v>
      </c>
      <c r="C2834" s="14">
        <v>45108</v>
      </c>
      <c r="D2834" t="str">
        <v>fcc640cb</v>
      </c>
      <c r="E2834">
        <v>4</v>
      </c>
      <c r="F2834">
        <v>52</v>
      </c>
    </row>
    <row r="2835" spans="1:6" x14ac:dyDescent="0.3">
      <c r="A2835">
        <v>10278</v>
      </c>
      <c r="B2835" t="str">
        <f>_xlfn.XLOOKUP(A2835, Bookings!A:A, Bookings!B:B, "NONE")</f>
        <v>Karnataka</v>
      </c>
      <c r="C2835" s="14">
        <v>45323</v>
      </c>
      <c r="D2835" t="str">
        <v>f6d69d19</v>
      </c>
      <c r="E2835">
        <v>3</v>
      </c>
      <c r="F2835">
        <v>41</v>
      </c>
    </row>
    <row r="2836" spans="1:6" x14ac:dyDescent="0.3">
      <c r="A2836">
        <v>10278</v>
      </c>
      <c r="B2836" t="str">
        <f>_xlfn.XLOOKUP(A2836, Bookings!A:A, Bookings!B:B, "NONE")</f>
        <v>Karnataka</v>
      </c>
      <c r="C2836" s="14">
        <v>45139</v>
      </c>
      <c r="D2836" t="str">
        <v>6cec19a5</v>
      </c>
      <c r="E2836">
        <v>2</v>
      </c>
      <c r="F2836">
        <v>38</v>
      </c>
    </row>
    <row r="2837" spans="1:6" x14ac:dyDescent="0.3">
      <c r="A2837">
        <v>10278</v>
      </c>
      <c r="B2837" t="str">
        <f>_xlfn.XLOOKUP(A2837, Bookings!A:A, Bookings!B:B, "NONE")</f>
        <v>Karnataka</v>
      </c>
      <c r="C2837" s="14">
        <v>45139</v>
      </c>
      <c r="D2837" t="str">
        <v>420e1019</v>
      </c>
      <c r="E2837">
        <v>1</v>
      </c>
      <c r="F2837">
        <v>60</v>
      </c>
    </row>
    <row r="2838" spans="1:6" x14ac:dyDescent="0.3">
      <c r="A2838">
        <v>10278</v>
      </c>
      <c r="B2838" t="str">
        <f>_xlfn.XLOOKUP(A2838, Bookings!A:A, Bookings!B:B, "NONE")</f>
        <v>Karnataka</v>
      </c>
      <c r="C2838" s="14">
        <v>45017</v>
      </c>
      <c r="D2838" t="str">
        <v>0be1e40e</v>
      </c>
      <c r="E2838">
        <v>2</v>
      </c>
      <c r="F2838">
        <v>67</v>
      </c>
    </row>
    <row r="2839" spans="1:6" x14ac:dyDescent="0.3">
      <c r="A2839">
        <v>10278</v>
      </c>
      <c r="B2839" t="str">
        <f>_xlfn.XLOOKUP(A2839, Bookings!A:A, Bookings!B:B, "NONE")</f>
        <v>Karnataka</v>
      </c>
      <c r="C2839" s="14">
        <v>45108</v>
      </c>
      <c r="D2839" t="str">
        <v>c324f9b4</v>
      </c>
      <c r="E2839">
        <v>2</v>
      </c>
      <c r="F2839">
        <v>43</v>
      </c>
    </row>
    <row r="2840" spans="1:6" x14ac:dyDescent="0.3">
      <c r="A2840">
        <v>10279</v>
      </c>
      <c r="B2840" t="str">
        <f>_xlfn.XLOOKUP(A2840, Bookings!A:A, Bookings!B:B, "NONE")</f>
        <v>Andhra Pradesh</v>
      </c>
      <c r="C2840" s="14">
        <v>45627</v>
      </c>
      <c r="D2840" t="str">
        <v>420e1019</v>
      </c>
      <c r="E2840">
        <v>0</v>
      </c>
      <c r="F2840">
        <v>85</v>
      </c>
    </row>
    <row r="2841" spans="1:6" x14ac:dyDescent="0.3">
      <c r="A2841">
        <v>10279</v>
      </c>
      <c r="B2841" t="str">
        <f>_xlfn.XLOOKUP(A2841, Bookings!A:A, Bookings!B:B, "NONE")</f>
        <v>Andhra Pradesh</v>
      </c>
      <c r="C2841" s="14">
        <v>45200</v>
      </c>
      <c r="D2841" t="str">
        <v>7e543bc4</v>
      </c>
      <c r="E2841">
        <v>1</v>
      </c>
      <c r="F2841">
        <v>37</v>
      </c>
    </row>
    <row r="2842" spans="1:6" x14ac:dyDescent="0.3">
      <c r="A2842">
        <v>10279</v>
      </c>
      <c r="B2842" t="str">
        <f>_xlfn.XLOOKUP(A2842, Bookings!A:A, Bookings!B:B, "NONE")</f>
        <v>Andhra Pradesh</v>
      </c>
      <c r="C2842" s="14">
        <v>45597</v>
      </c>
      <c r="D2842" t="str">
        <v>cc777b0c</v>
      </c>
      <c r="E2842">
        <v>2</v>
      </c>
      <c r="F2842">
        <v>41</v>
      </c>
    </row>
    <row r="2843" spans="1:6" x14ac:dyDescent="0.3">
      <c r="A2843">
        <v>10279</v>
      </c>
      <c r="B2843" t="str">
        <f>_xlfn.XLOOKUP(A2843, Bookings!A:A, Bookings!B:B, "NONE")</f>
        <v>Andhra Pradesh</v>
      </c>
      <c r="C2843" s="14">
        <v>44866</v>
      </c>
      <c r="D2843" t="str">
        <v>2f9c6d63</v>
      </c>
      <c r="E2843">
        <v>1</v>
      </c>
      <c r="F2843">
        <v>17</v>
      </c>
    </row>
    <row r="2844" spans="1:6" x14ac:dyDescent="0.3">
      <c r="A2844">
        <v>10279</v>
      </c>
      <c r="B2844" t="str">
        <f>_xlfn.XLOOKUP(A2844, Bookings!A:A, Bookings!B:B, "NONE")</f>
        <v>Andhra Pradesh</v>
      </c>
      <c r="C2844" s="14">
        <v>44896</v>
      </c>
      <c r="D2844" t="str">
        <v>30bb7728</v>
      </c>
      <c r="E2844">
        <v>0</v>
      </c>
      <c r="F2844">
        <v>51</v>
      </c>
    </row>
    <row r="2845" spans="1:6" x14ac:dyDescent="0.3">
      <c r="A2845">
        <v>10280</v>
      </c>
      <c r="B2845" t="str">
        <f>_xlfn.XLOOKUP(A2845, Bookings!A:A, Bookings!B:B, "NONE")</f>
        <v>Andhra Pradesh</v>
      </c>
      <c r="C2845" s="14">
        <v>45474</v>
      </c>
      <c r="D2845" t="str">
        <v>74c9ff93</v>
      </c>
      <c r="E2845">
        <v>0</v>
      </c>
      <c r="F2845">
        <v>11</v>
      </c>
    </row>
    <row r="2846" spans="1:6" x14ac:dyDescent="0.3">
      <c r="A2846">
        <v>10280</v>
      </c>
      <c r="B2846" t="str">
        <f>_xlfn.XLOOKUP(A2846, Bookings!A:A, Bookings!B:B, "NONE")</f>
        <v>Andhra Pradesh</v>
      </c>
      <c r="C2846" s="14">
        <v>44621</v>
      </c>
      <c r="D2846" t="str">
        <v>fcc640cb</v>
      </c>
      <c r="E2846">
        <v>3</v>
      </c>
      <c r="F2846">
        <v>58</v>
      </c>
    </row>
    <row r="2847" spans="1:6" x14ac:dyDescent="0.3">
      <c r="A2847">
        <v>10280</v>
      </c>
      <c r="B2847" t="str">
        <f>_xlfn.XLOOKUP(A2847, Bookings!A:A, Bookings!B:B, "NONE")</f>
        <v>Andhra Pradesh</v>
      </c>
      <c r="C2847" s="14">
        <v>44682</v>
      </c>
      <c r="D2847" t="str">
        <v>2888a95e</v>
      </c>
      <c r="E2847">
        <v>1</v>
      </c>
      <c r="F2847">
        <v>13</v>
      </c>
    </row>
    <row r="2848" spans="1:6" x14ac:dyDescent="0.3">
      <c r="A2848">
        <v>10280</v>
      </c>
      <c r="B2848" t="str">
        <f>_xlfn.XLOOKUP(A2848, Bookings!A:A, Bookings!B:B, "NONE")</f>
        <v>Andhra Pradesh</v>
      </c>
      <c r="C2848" s="14">
        <v>44835</v>
      </c>
      <c r="D2848" t="str">
        <v>fa1a76a3</v>
      </c>
      <c r="E2848">
        <v>0</v>
      </c>
      <c r="F2848">
        <v>36</v>
      </c>
    </row>
    <row r="2849" spans="1:6" x14ac:dyDescent="0.3">
      <c r="A2849">
        <v>10280</v>
      </c>
      <c r="B2849" t="str">
        <f>_xlfn.XLOOKUP(A2849, Bookings!A:A, Bookings!B:B, "NONE")</f>
        <v>Andhra Pradesh</v>
      </c>
      <c r="C2849" s="14">
        <v>45444</v>
      </c>
      <c r="D2849" t="str">
        <v>4cfd0dd8</v>
      </c>
      <c r="E2849">
        <v>2</v>
      </c>
      <c r="F2849">
        <v>100</v>
      </c>
    </row>
    <row r="2850" spans="1:6" x14ac:dyDescent="0.3">
      <c r="A2850">
        <v>10280</v>
      </c>
      <c r="B2850" t="str">
        <f>_xlfn.XLOOKUP(A2850, Bookings!A:A, Bookings!B:B, "NONE")</f>
        <v>Andhra Pradesh</v>
      </c>
      <c r="C2850" s="14">
        <v>45323</v>
      </c>
      <c r="D2850" t="str">
        <v>6d98c117</v>
      </c>
      <c r="E2850">
        <v>2</v>
      </c>
      <c r="F2850">
        <v>96</v>
      </c>
    </row>
    <row r="2851" spans="1:6" x14ac:dyDescent="0.3">
      <c r="A2851">
        <v>10280</v>
      </c>
      <c r="B2851" t="str">
        <f>_xlfn.XLOOKUP(A2851, Bookings!A:A, Bookings!B:B, "NONE")</f>
        <v>Andhra Pradesh</v>
      </c>
      <c r="C2851" s="14">
        <v>45474</v>
      </c>
      <c r="D2851" t="str">
        <v>c324f9b4</v>
      </c>
      <c r="E2851">
        <v>3</v>
      </c>
      <c r="F2851">
        <v>83</v>
      </c>
    </row>
    <row r="2852" spans="1:6" x14ac:dyDescent="0.3">
      <c r="A2852">
        <v>10280</v>
      </c>
      <c r="B2852" t="str">
        <f>_xlfn.XLOOKUP(A2852, Bookings!A:A, Bookings!B:B, "NONE")</f>
        <v>Andhra Pradesh</v>
      </c>
      <c r="C2852" s="14">
        <v>44958</v>
      </c>
      <c r="D2852" t="str">
        <v>e9c2f251</v>
      </c>
      <c r="E2852">
        <v>2</v>
      </c>
      <c r="F2852">
        <v>48</v>
      </c>
    </row>
    <row r="2853" spans="1:6" x14ac:dyDescent="0.3">
      <c r="A2853">
        <v>10280</v>
      </c>
      <c r="B2853" t="str">
        <f>_xlfn.XLOOKUP(A2853, Bookings!A:A, Bookings!B:B, "NONE")</f>
        <v>Andhra Pradesh</v>
      </c>
      <c r="C2853" s="14">
        <v>44927</v>
      </c>
      <c r="D2853" t="str">
        <v>fd1ad95a</v>
      </c>
      <c r="E2853">
        <v>3</v>
      </c>
      <c r="F2853">
        <v>38</v>
      </c>
    </row>
    <row r="2854" spans="1:6" x14ac:dyDescent="0.3">
      <c r="A2854">
        <v>10281</v>
      </c>
      <c r="B2854" t="str">
        <f>_xlfn.XLOOKUP(A2854, Bookings!A:A, Bookings!B:B, "NONE")</f>
        <v>Andhra Pradesh</v>
      </c>
      <c r="C2854" s="14">
        <v>44958</v>
      </c>
      <c r="D2854" t="str">
        <v>35e41ff6</v>
      </c>
      <c r="E2854">
        <v>0</v>
      </c>
      <c r="F2854">
        <v>30</v>
      </c>
    </row>
    <row r="2855" spans="1:6" x14ac:dyDescent="0.3">
      <c r="A2855">
        <v>10281</v>
      </c>
      <c r="B2855" t="str">
        <f>_xlfn.XLOOKUP(A2855, Bookings!A:A, Bookings!B:B, "NONE")</f>
        <v>Andhra Pradesh</v>
      </c>
      <c r="C2855" s="14">
        <v>44805</v>
      </c>
      <c r="D2855" t="str">
        <v>ed012678</v>
      </c>
      <c r="E2855">
        <v>0</v>
      </c>
      <c r="F2855">
        <v>68</v>
      </c>
    </row>
    <row r="2856" spans="1:6" x14ac:dyDescent="0.3">
      <c r="A2856">
        <v>10281</v>
      </c>
      <c r="B2856" t="str">
        <f>_xlfn.XLOOKUP(A2856, Bookings!A:A, Bookings!B:B, "NONE")</f>
        <v>Andhra Pradesh</v>
      </c>
      <c r="C2856" s="14">
        <v>45108</v>
      </c>
      <c r="D2856" t="str">
        <v>9767fb4f</v>
      </c>
      <c r="E2856">
        <v>3</v>
      </c>
      <c r="F2856">
        <v>93</v>
      </c>
    </row>
    <row r="2857" spans="1:6" x14ac:dyDescent="0.3">
      <c r="A2857">
        <v>10281</v>
      </c>
      <c r="B2857" t="str">
        <f>_xlfn.XLOOKUP(A2857, Bookings!A:A, Bookings!B:B, "NONE")</f>
        <v>Andhra Pradesh</v>
      </c>
      <c r="C2857" s="14">
        <v>44743</v>
      </c>
      <c r="D2857" t="str">
        <v>d6e6f4af</v>
      </c>
      <c r="E2857">
        <v>1</v>
      </c>
      <c r="F2857">
        <v>84</v>
      </c>
    </row>
    <row r="2858" spans="1:6" x14ac:dyDescent="0.3">
      <c r="A2858">
        <v>10281</v>
      </c>
      <c r="B2858" t="str">
        <f>_xlfn.XLOOKUP(A2858, Bookings!A:A, Bookings!B:B, "NONE")</f>
        <v>Andhra Pradesh</v>
      </c>
      <c r="C2858" s="14">
        <v>45352</v>
      </c>
      <c r="D2858" t="str">
        <v>e9c2f251</v>
      </c>
      <c r="E2858">
        <v>4</v>
      </c>
      <c r="F2858">
        <v>14</v>
      </c>
    </row>
    <row r="2859" spans="1:6" x14ac:dyDescent="0.3">
      <c r="A2859">
        <v>10281</v>
      </c>
      <c r="B2859" t="str">
        <f>_xlfn.XLOOKUP(A2859, Bookings!A:A, Bookings!B:B, "NONE")</f>
        <v>Andhra Pradesh</v>
      </c>
      <c r="C2859" s="14">
        <v>45627</v>
      </c>
      <c r="D2859" t="str">
        <v>fc3255a1</v>
      </c>
      <c r="E2859">
        <v>2</v>
      </c>
      <c r="F2859">
        <v>58</v>
      </c>
    </row>
    <row r="2860" spans="1:6" x14ac:dyDescent="0.3">
      <c r="A2860">
        <v>10282</v>
      </c>
      <c r="B2860" t="str">
        <f>_xlfn.XLOOKUP(A2860, Bookings!A:A, Bookings!B:B, "NONE")</f>
        <v>Kerala</v>
      </c>
      <c r="C2860" s="14">
        <v>45139</v>
      </c>
      <c r="D2860" t="str">
        <v>fc3255a1</v>
      </c>
      <c r="E2860">
        <v>0</v>
      </c>
      <c r="F2860">
        <v>39</v>
      </c>
    </row>
    <row r="2861" spans="1:6" x14ac:dyDescent="0.3">
      <c r="A2861">
        <v>10282</v>
      </c>
      <c r="B2861" t="str">
        <f>_xlfn.XLOOKUP(A2861, Bookings!A:A, Bookings!B:B, "NONE")</f>
        <v>Kerala</v>
      </c>
      <c r="C2861" s="14">
        <v>45597</v>
      </c>
      <c r="D2861" t="str">
        <v>fe8686d0</v>
      </c>
      <c r="E2861">
        <v>0</v>
      </c>
      <c r="F2861">
        <v>81</v>
      </c>
    </row>
    <row r="2862" spans="1:6" x14ac:dyDescent="0.3">
      <c r="A2862">
        <v>10282</v>
      </c>
      <c r="B2862" t="str">
        <f>_xlfn.XLOOKUP(A2862, Bookings!A:A, Bookings!B:B, "NONE")</f>
        <v>Kerala</v>
      </c>
      <c r="C2862" s="14">
        <v>45078</v>
      </c>
      <c r="D2862" t="str">
        <v>cc9d9893</v>
      </c>
      <c r="E2862">
        <v>2</v>
      </c>
      <c r="F2862">
        <v>67</v>
      </c>
    </row>
    <row r="2863" spans="1:6" x14ac:dyDescent="0.3">
      <c r="A2863">
        <v>10282</v>
      </c>
      <c r="B2863" t="str">
        <f>_xlfn.XLOOKUP(A2863, Bookings!A:A, Bookings!B:B, "NONE")</f>
        <v>Kerala</v>
      </c>
      <c r="C2863" s="14">
        <v>45200</v>
      </c>
      <c r="D2863" t="str">
        <v>39c8c16a</v>
      </c>
      <c r="E2863">
        <v>0</v>
      </c>
      <c r="F2863">
        <v>76</v>
      </c>
    </row>
    <row r="2864" spans="1:6" x14ac:dyDescent="0.3">
      <c r="A2864">
        <v>10282</v>
      </c>
      <c r="B2864" t="str">
        <f>_xlfn.XLOOKUP(A2864, Bookings!A:A, Bookings!B:B, "NONE")</f>
        <v>Kerala</v>
      </c>
      <c r="C2864" s="14">
        <v>44835</v>
      </c>
      <c r="D2864" t="str">
        <v>fe99e0ba</v>
      </c>
      <c r="E2864">
        <v>0</v>
      </c>
      <c r="F2864">
        <v>27</v>
      </c>
    </row>
    <row r="2865" spans="1:6" x14ac:dyDescent="0.3">
      <c r="A2865">
        <v>10282</v>
      </c>
      <c r="B2865" t="str">
        <f>_xlfn.XLOOKUP(A2865, Bookings!A:A, Bookings!B:B, "NONE")</f>
        <v>Kerala</v>
      </c>
      <c r="C2865" s="14">
        <v>45200</v>
      </c>
      <c r="D2865" t="str">
        <v>2f9c6d63</v>
      </c>
      <c r="E2865">
        <v>0</v>
      </c>
      <c r="F2865">
        <v>36</v>
      </c>
    </row>
    <row r="2866" spans="1:6" x14ac:dyDescent="0.3">
      <c r="A2866">
        <v>10282</v>
      </c>
      <c r="B2866" t="str">
        <f>_xlfn.XLOOKUP(A2866, Bookings!A:A, Bookings!B:B, "NONE")</f>
        <v>Kerala</v>
      </c>
      <c r="C2866" s="14">
        <v>44562</v>
      </c>
      <c r="D2866" t="str">
        <v>9452bf77</v>
      </c>
      <c r="E2866">
        <v>0</v>
      </c>
      <c r="F2866">
        <v>42</v>
      </c>
    </row>
    <row r="2867" spans="1:6" x14ac:dyDescent="0.3">
      <c r="A2867">
        <v>10282</v>
      </c>
      <c r="B2867" t="str">
        <f>_xlfn.XLOOKUP(A2867, Bookings!A:A, Bookings!B:B, "NONE")</f>
        <v>Kerala</v>
      </c>
      <c r="C2867" s="14">
        <v>45352</v>
      </c>
      <c r="D2867" t="str">
        <v>7fd28e87</v>
      </c>
      <c r="E2867">
        <v>0</v>
      </c>
      <c r="F2867">
        <v>95</v>
      </c>
    </row>
    <row r="2868" spans="1:6" x14ac:dyDescent="0.3">
      <c r="A2868">
        <v>10282</v>
      </c>
      <c r="B2868" t="str">
        <f>_xlfn.XLOOKUP(A2868, Bookings!A:A, Bookings!B:B, "NONE")</f>
        <v>Kerala</v>
      </c>
      <c r="C2868" s="14">
        <v>45383</v>
      </c>
      <c r="D2868" t="str">
        <v>fa1a76a3</v>
      </c>
      <c r="E2868">
        <v>0</v>
      </c>
      <c r="F2868">
        <v>64</v>
      </c>
    </row>
    <row r="2869" spans="1:6" x14ac:dyDescent="0.3">
      <c r="A2869">
        <v>10282</v>
      </c>
      <c r="B2869" t="str">
        <f>_xlfn.XLOOKUP(A2869, Bookings!A:A, Bookings!B:B, "NONE")</f>
        <v>Kerala</v>
      </c>
      <c r="C2869" s="14">
        <v>44835</v>
      </c>
      <c r="D2869" t="str">
        <v>53dcee70</v>
      </c>
      <c r="E2869">
        <v>4</v>
      </c>
      <c r="F2869">
        <v>50</v>
      </c>
    </row>
    <row r="2870" spans="1:6" x14ac:dyDescent="0.3">
      <c r="A2870">
        <v>10282</v>
      </c>
      <c r="B2870" t="str">
        <f>_xlfn.XLOOKUP(A2870, Bookings!A:A, Bookings!B:B, "NONE")</f>
        <v>Kerala</v>
      </c>
      <c r="C2870" s="14">
        <v>45017</v>
      </c>
      <c r="D2870" t="str">
        <v>0be1e40e</v>
      </c>
      <c r="E2870">
        <v>1</v>
      </c>
      <c r="F2870">
        <v>36</v>
      </c>
    </row>
    <row r="2871" spans="1:6" x14ac:dyDescent="0.3">
      <c r="A2871">
        <v>10282</v>
      </c>
      <c r="B2871" t="str">
        <f>_xlfn.XLOOKUP(A2871, Bookings!A:A, Bookings!B:B, "NONE")</f>
        <v>Kerala</v>
      </c>
      <c r="C2871" s="14">
        <v>44652</v>
      </c>
      <c r="D2871" t="str">
        <v>af4e0c6c</v>
      </c>
      <c r="E2871">
        <v>0</v>
      </c>
      <c r="F2871">
        <v>72</v>
      </c>
    </row>
    <row r="2872" spans="1:6" x14ac:dyDescent="0.3">
      <c r="A2872">
        <v>10282</v>
      </c>
      <c r="B2872" t="str">
        <f>_xlfn.XLOOKUP(A2872, Bookings!A:A, Bookings!B:B, "NONE")</f>
        <v>Kerala</v>
      </c>
      <c r="C2872" s="14">
        <v>44866</v>
      </c>
      <c r="D2872" t="str">
        <v>2888a95e</v>
      </c>
      <c r="E2872">
        <v>0</v>
      </c>
      <c r="F2872">
        <v>26</v>
      </c>
    </row>
    <row r="2873" spans="1:6" x14ac:dyDescent="0.3">
      <c r="A2873">
        <v>10282</v>
      </c>
      <c r="B2873" t="str">
        <f>_xlfn.XLOOKUP(A2873, Bookings!A:A, Bookings!B:B, "NONE")</f>
        <v>Kerala</v>
      </c>
      <c r="C2873" s="14">
        <v>44621</v>
      </c>
      <c r="D2873" t="str">
        <v>7495495f</v>
      </c>
      <c r="E2873">
        <v>2</v>
      </c>
      <c r="F2873">
        <v>18</v>
      </c>
    </row>
    <row r="2874" spans="1:6" x14ac:dyDescent="0.3">
      <c r="A2874">
        <v>10283</v>
      </c>
      <c r="B2874" t="str">
        <f>_xlfn.XLOOKUP(A2874, Bookings!A:A, Bookings!B:B, "NONE")</f>
        <v>Kerala</v>
      </c>
      <c r="C2874" s="14">
        <v>45352</v>
      </c>
      <c r="D2874" t="str">
        <v>5833d4f3</v>
      </c>
      <c r="E2874">
        <v>3</v>
      </c>
      <c r="F2874">
        <v>70</v>
      </c>
    </row>
    <row r="2875" spans="1:6" x14ac:dyDescent="0.3">
      <c r="A2875">
        <v>10283</v>
      </c>
      <c r="B2875" t="str">
        <f>_xlfn.XLOOKUP(A2875, Bookings!A:A, Bookings!B:B, "NONE")</f>
        <v>Kerala</v>
      </c>
      <c r="C2875" s="14">
        <v>45505</v>
      </c>
      <c r="D2875" t="str">
        <v>566c44a8</v>
      </c>
      <c r="E2875">
        <v>3</v>
      </c>
      <c r="F2875">
        <v>89</v>
      </c>
    </row>
    <row r="2876" spans="1:6" x14ac:dyDescent="0.3">
      <c r="A2876">
        <v>10283</v>
      </c>
      <c r="B2876" t="str">
        <f>_xlfn.XLOOKUP(A2876, Bookings!A:A, Bookings!B:B, "NONE")</f>
        <v>Kerala</v>
      </c>
      <c r="C2876" s="14">
        <v>44896</v>
      </c>
      <c r="D2876" t="str">
        <v>1187d074</v>
      </c>
      <c r="E2876">
        <v>1</v>
      </c>
      <c r="F2876">
        <v>91</v>
      </c>
    </row>
    <row r="2877" spans="1:6" x14ac:dyDescent="0.3">
      <c r="A2877">
        <v>10283</v>
      </c>
      <c r="B2877" t="str">
        <f>_xlfn.XLOOKUP(A2877, Bookings!A:A, Bookings!B:B, "NONE")</f>
        <v>Kerala</v>
      </c>
      <c r="C2877" s="14">
        <v>45597</v>
      </c>
      <c r="D2877" t="str">
        <v>39c8c16a</v>
      </c>
      <c r="E2877">
        <v>3</v>
      </c>
      <c r="F2877">
        <v>96</v>
      </c>
    </row>
    <row r="2878" spans="1:6" x14ac:dyDescent="0.3">
      <c r="A2878">
        <v>10283</v>
      </c>
      <c r="B2878" t="str">
        <f>_xlfn.XLOOKUP(A2878, Bookings!A:A, Bookings!B:B, "NONE")</f>
        <v>Kerala</v>
      </c>
      <c r="C2878" s="14">
        <v>45474</v>
      </c>
      <c r="D2878" t="str">
        <v>b142e834</v>
      </c>
      <c r="E2878">
        <v>0</v>
      </c>
      <c r="F2878">
        <v>29</v>
      </c>
    </row>
    <row r="2879" spans="1:6" x14ac:dyDescent="0.3">
      <c r="A2879">
        <v>10283</v>
      </c>
      <c r="B2879" t="str">
        <f>_xlfn.XLOOKUP(A2879, Bookings!A:A, Bookings!B:B, "NONE")</f>
        <v>Kerala</v>
      </c>
      <c r="C2879" s="14">
        <v>45170</v>
      </c>
      <c r="D2879" t="str">
        <v>f72d44e6</v>
      </c>
      <c r="E2879">
        <v>5</v>
      </c>
      <c r="F2879">
        <v>59</v>
      </c>
    </row>
    <row r="2880" spans="1:6" x14ac:dyDescent="0.3">
      <c r="A2880">
        <v>10283</v>
      </c>
      <c r="B2880" t="str">
        <f>_xlfn.XLOOKUP(A2880, Bookings!A:A, Bookings!B:B, "NONE")</f>
        <v>Kerala</v>
      </c>
      <c r="C2880" s="14">
        <v>45323</v>
      </c>
      <c r="D2880" t="str">
        <v>6cec19a5</v>
      </c>
      <c r="E2880">
        <v>2</v>
      </c>
      <c r="F2880">
        <v>28</v>
      </c>
    </row>
    <row r="2881" spans="1:6" x14ac:dyDescent="0.3">
      <c r="A2881">
        <v>10283</v>
      </c>
      <c r="B2881" t="str">
        <f>_xlfn.XLOOKUP(A2881, Bookings!A:A, Bookings!B:B, "NONE")</f>
        <v>Kerala</v>
      </c>
      <c r="C2881" s="14">
        <v>45017</v>
      </c>
      <c r="D2881" t="str">
        <v>2f9c6d63</v>
      </c>
      <c r="E2881">
        <v>2</v>
      </c>
      <c r="F2881">
        <v>67</v>
      </c>
    </row>
    <row r="2882" spans="1:6" x14ac:dyDescent="0.3">
      <c r="A2882">
        <v>10283</v>
      </c>
      <c r="B2882" t="str">
        <f>_xlfn.XLOOKUP(A2882, Bookings!A:A, Bookings!B:B, "NONE")</f>
        <v>Kerala</v>
      </c>
      <c r="C2882" s="14">
        <v>44682</v>
      </c>
      <c r="D2882" t="str">
        <v>2560b2d1</v>
      </c>
      <c r="E2882">
        <v>0</v>
      </c>
      <c r="F2882">
        <v>21</v>
      </c>
    </row>
    <row r="2883" spans="1:6" x14ac:dyDescent="0.3">
      <c r="A2883">
        <v>10283</v>
      </c>
      <c r="B2883" t="str">
        <f>_xlfn.XLOOKUP(A2883, Bookings!A:A, Bookings!B:B, "NONE")</f>
        <v>Kerala</v>
      </c>
      <c r="C2883" s="14">
        <v>44652</v>
      </c>
      <c r="D2883" t="str">
        <v>2fa395f5</v>
      </c>
      <c r="E2883">
        <v>3</v>
      </c>
      <c r="F2883">
        <v>40</v>
      </c>
    </row>
    <row r="2884" spans="1:6" x14ac:dyDescent="0.3">
      <c r="A2884">
        <v>10283</v>
      </c>
      <c r="B2884" t="str">
        <f>_xlfn.XLOOKUP(A2884, Bookings!A:A, Bookings!B:B, "NONE")</f>
        <v>Kerala</v>
      </c>
      <c r="C2884" s="14">
        <v>45231</v>
      </c>
      <c r="D2884" t="str">
        <v>fc3255a1</v>
      </c>
      <c r="E2884">
        <v>4</v>
      </c>
      <c r="F2884">
        <v>95</v>
      </c>
    </row>
    <row r="2885" spans="1:6" x14ac:dyDescent="0.3">
      <c r="A2885">
        <v>10283</v>
      </c>
      <c r="B2885" t="str">
        <f>_xlfn.XLOOKUP(A2885, Bookings!A:A, Bookings!B:B, "NONE")</f>
        <v>Kerala</v>
      </c>
      <c r="C2885" s="14">
        <v>44682</v>
      </c>
      <c r="D2885" t="str">
        <v>e9c2f251</v>
      </c>
      <c r="E2885">
        <v>1</v>
      </c>
      <c r="F2885">
        <v>98</v>
      </c>
    </row>
    <row r="2886" spans="1:6" x14ac:dyDescent="0.3">
      <c r="A2886">
        <v>10283</v>
      </c>
      <c r="B2886" t="str">
        <f>_xlfn.XLOOKUP(A2886, Bookings!A:A, Bookings!B:B, "NONE")</f>
        <v>Kerala</v>
      </c>
      <c r="C2886" s="14">
        <v>44621</v>
      </c>
      <c r="D2886" t="str">
        <v>044707f1</v>
      </c>
      <c r="E2886">
        <v>1</v>
      </c>
      <c r="F2886">
        <v>23</v>
      </c>
    </row>
    <row r="2887" spans="1:6" x14ac:dyDescent="0.3">
      <c r="A2887">
        <v>10283</v>
      </c>
      <c r="B2887" t="str">
        <f>_xlfn.XLOOKUP(A2887, Bookings!A:A, Bookings!B:B, "NONE")</f>
        <v>Kerala</v>
      </c>
      <c r="C2887" s="14">
        <v>45047</v>
      </c>
      <c r="D2887" t="str">
        <v>7fd28e87</v>
      </c>
      <c r="E2887">
        <v>2</v>
      </c>
      <c r="F2887">
        <v>24</v>
      </c>
    </row>
    <row r="2888" spans="1:6" x14ac:dyDescent="0.3">
      <c r="A2888">
        <v>10284</v>
      </c>
      <c r="B2888" t="str">
        <f>_xlfn.XLOOKUP(A2888, Bookings!A:A, Bookings!B:B, "NONE")</f>
        <v>Karnataka</v>
      </c>
      <c r="C2888" s="14">
        <v>44866</v>
      </c>
      <c r="D2888" t="str">
        <v>982b8061</v>
      </c>
      <c r="E2888">
        <v>2</v>
      </c>
      <c r="F2888">
        <v>28</v>
      </c>
    </row>
    <row r="2889" spans="1:6" x14ac:dyDescent="0.3">
      <c r="A2889">
        <v>10284</v>
      </c>
      <c r="B2889" t="str">
        <f>_xlfn.XLOOKUP(A2889, Bookings!A:A, Bookings!B:B, "NONE")</f>
        <v>Karnataka</v>
      </c>
      <c r="C2889" s="14">
        <v>44774</v>
      </c>
      <c r="D2889" t="str">
        <v>34ac25b9</v>
      </c>
      <c r="E2889">
        <v>1</v>
      </c>
      <c r="F2889">
        <v>97</v>
      </c>
    </row>
    <row r="2890" spans="1:6" x14ac:dyDescent="0.3">
      <c r="A2890">
        <v>10284</v>
      </c>
      <c r="B2890" t="str">
        <f>_xlfn.XLOOKUP(A2890, Bookings!A:A, Bookings!B:B, "NONE")</f>
        <v>Karnataka</v>
      </c>
      <c r="C2890" s="14">
        <v>45047</v>
      </c>
      <c r="D2890" t="str">
        <v>ae026103</v>
      </c>
      <c r="E2890">
        <v>0</v>
      </c>
      <c r="F2890">
        <v>98</v>
      </c>
    </row>
    <row r="2891" spans="1:6" x14ac:dyDescent="0.3">
      <c r="A2891">
        <v>10284</v>
      </c>
      <c r="B2891" t="str">
        <f>_xlfn.XLOOKUP(A2891, Bookings!A:A, Bookings!B:B, "NONE")</f>
        <v>Karnataka</v>
      </c>
      <c r="C2891" s="14">
        <v>45597</v>
      </c>
      <c r="D2891" t="str">
        <v>921da29a</v>
      </c>
      <c r="E2891">
        <v>1</v>
      </c>
      <c r="F2891">
        <v>48</v>
      </c>
    </row>
    <row r="2892" spans="1:6" x14ac:dyDescent="0.3">
      <c r="A2892">
        <v>10284</v>
      </c>
      <c r="B2892" t="str">
        <f>_xlfn.XLOOKUP(A2892, Bookings!A:A, Bookings!B:B, "NONE")</f>
        <v>Karnataka</v>
      </c>
      <c r="C2892" s="14">
        <v>45413</v>
      </c>
      <c r="D2892" t="str">
        <v>618d5c47</v>
      </c>
      <c r="E2892">
        <v>3</v>
      </c>
      <c r="F2892">
        <v>11</v>
      </c>
    </row>
    <row r="2893" spans="1:6" x14ac:dyDescent="0.3">
      <c r="A2893">
        <v>10284</v>
      </c>
      <c r="B2893" t="str">
        <f>_xlfn.XLOOKUP(A2893, Bookings!A:A, Bookings!B:B, "NONE")</f>
        <v>Karnataka</v>
      </c>
      <c r="C2893" s="14">
        <v>45078</v>
      </c>
      <c r="D2893" t="str">
        <v>75fa1246</v>
      </c>
      <c r="E2893">
        <v>0</v>
      </c>
      <c r="F2893">
        <v>57</v>
      </c>
    </row>
    <row r="2894" spans="1:6" x14ac:dyDescent="0.3">
      <c r="A2894">
        <v>10284</v>
      </c>
      <c r="B2894" t="str">
        <f>_xlfn.XLOOKUP(A2894, Bookings!A:A, Bookings!B:B, "NONE")</f>
        <v>Karnataka</v>
      </c>
      <c r="C2894" s="14">
        <v>45292</v>
      </c>
      <c r="D2894" t="str">
        <v>591bdfe5</v>
      </c>
      <c r="E2894">
        <v>0</v>
      </c>
      <c r="F2894">
        <v>34</v>
      </c>
    </row>
    <row r="2895" spans="1:6" x14ac:dyDescent="0.3">
      <c r="A2895">
        <v>10284</v>
      </c>
      <c r="B2895" t="str">
        <f>_xlfn.XLOOKUP(A2895, Bookings!A:A, Bookings!B:B, "NONE")</f>
        <v>Karnataka</v>
      </c>
      <c r="C2895" s="14">
        <v>45413</v>
      </c>
      <c r="D2895" t="str">
        <v>9544ce3b</v>
      </c>
      <c r="E2895">
        <v>1</v>
      </c>
      <c r="F2895">
        <v>64</v>
      </c>
    </row>
    <row r="2896" spans="1:6" x14ac:dyDescent="0.3">
      <c r="A2896">
        <v>10284</v>
      </c>
      <c r="B2896" t="str">
        <f>_xlfn.XLOOKUP(A2896, Bookings!A:A, Bookings!B:B, "NONE")</f>
        <v>Karnataka</v>
      </c>
      <c r="C2896" s="14">
        <v>44958</v>
      </c>
      <c r="D2896" t="str">
        <v>ed012678</v>
      </c>
      <c r="E2896">
        <v>5</v>
      </c>
      <c r="F2896">
        <v>63</v>
      </c>
    </row>
    <row r="2897" spans="1:6" x14ac:dyDescent="0.3">
      <c r="A2897">
        <v>10284</v>
      </c>
      <c r="B2897" t="str">
        <f>_xlfn.XLOOKUP(A2897, Bookings!A:A, Bookings!B:B, "NONE")</f>
        <v>Karnataka</v>
      </c>
      <c r="C2897" s="14">
        <v>44986</v>
      </c>
      <c r="D2897" t="str">
        <v>0cbc4720</v>
      </c>
      <c r="E2897">
        <v>1</v>
      </c>
      <c r="F2897">
        <v>70</v>
      </c>
    </row>
    <row r="2898" spans="1:6" x14ac:dyDescent="0.3">
      <c r="A2898">
        <v>10284</v>
      </c>
      <c r="B2898" t="str">
        <f>_xlfn.XLOOKUP(A2898, Bookings!A:A, Bookings!B:B, "NONE")</f>
        <v>Karnataka</v>
      </c>
      <c r="C2898" s="14">
        <v>45170</v>
      </c>
      <c r="D2898" t="str">
        <v>b142e834</v>
      </c>
      <c r="E2898">
        <v>1</v>
      </c>
      <c r="F2898">
        <v>12</v>
      </c>
    </row>
    <row r="2899" spans="1:6" x14ac:dyDescent="0.3">
      <c r="A2899">
        <v>10284</v>
      </c>
      <c r="B2899" t="str">
        <f>_xlfn.XLOOKUP(A2899, Bookings!A:A, Bookings!B:B, "NONE")</f>
        <v>Karnataka</v>
      </c>
      <c r="C2899" s="14">
        <v>45352</v>
      </c>
      <c r="D2899" t="str">
        <v>f82d44ce</v>
      </c>
      <c r="E2899">
        <v>2</v>
      </c>
      <c r="F2899">
        <v>20</v>
      </c>
    </row>
    <row r="2900" spans="1:6" x14ac:dyDescent="0.3">
      <c r="A2900">
        <v>10285</v>
      </c>
      <c r="B2900" t="str">
        <f>_xlfn.XLOOKUP(A2900, Bookings!A:A, Bookings!B:B, "NONE")</f>
        <v>Andhra Pradesh</v>
      </c>
      <c r="C2900" s="14">
        <v>44866</v>
      </c>
      <c r="D2900" t="str">
        <v>c5000cc1</v>
      </c>
      <c r="E2900">
        <v>2</v>
      </c>
      <c r="F2900">
        <v>19</v>
      </c>
    </row>
    <row r="2901" spans="1:6" x14ac:dyDescent="0.3">
      <c r="A2901">
        <v>10285</v>
      </c>
      <c r="B2901" t="str">
        <f>_xlfn.XLOOKUP(A2901, Bookings!A:A, Bookings!B:B, "NONE")</f>
        <v>Andhra Pradesh</v>
      </c>
      <c r="C2901" s="14">
        <v>45170</v>
      </c>
      <c r="D2901" t="str">
        <v>1b7fe76a</v>
      </c>
      <c r="E2901">
        <v>0</v>
      </c>
      <c r="F2901">
        <v>85</v>
      </c>
    </row>
    <row r="2902" spans="1:6" x14ac:dyDescent="0.3">
      <c r="A2902">
        <v>10285</v>
      </c>
      <c r="B2902" t="str">
        <f>_xlfn.XLOOKUP(A2902, Bookings!A:A, Bookings!B:B, "NONE")</f>
        <v>Andhra Pradesh</v>
      </c>
      <c r="C2902" s="14">
        <v>45170</v>
      </c>
      <c r="D2902" t="str">
        <v>18110fb2</v>
      </c>
      <c r="E2902">
        <v>3</v>
      </c>
      <c r="F2902">
        <v>65</v>
      </c>
    </row>
    <row r="2903" spans="1:6" x14ac:dyDescent="0.3">
      <c r="A2903">
        <v>10285</v>
      </c>
      <c r="B2903" t="str">
        <f>_xlfn.XLOOKUP(A2903, Bookings!A:A, Bookings!B:B, "NONE")</f>
        <v>Andhra Pradesh</v>
      </c>
      <c r="C2903" s="14">
        <v>45017</v>
      </c>
      <c r="D2903" t="str">
        <v>cc9d9893</v>
      </c>
      <c r="E2903">
        <v>2</v>
      </c>
      <c r="F2903">
        <v>32</v>
      </c>
    </row>
    <row r="2904" spans="1:6" x14ac:dyDescent="0.3">
      <c r="A2904">
        <v>10285</v>
      </c>
      <c r="B2904" t="str">
        <f>_xlfn.XLOOKUP(A2904, Bookings!A:A, Bookings!B:B, "NONE")</f>
        <v>Andhra Pradesh</v>
      </c>
      <c r="C2904" s="14">
        <v>45108</v>
      </c>
      <c r="D2904" t="str">
        <v>e9c2f251</v>
      </c>
      <c r="E2904">
        <v>1</v>
      </c>
      <c r="F2904">
        <v>19</v>
      </c>
    </row>
    <row r="2905" spans="1:6" x14ac:dyDescent="0.3">
      <c r="A2905">
        <v>10285</v>
      </c>
      <c r="B2905" t="str">
        <f>_xlfn.XLOOKUP(A2905, Bookings!A:A, Bookings!B:B, "NONE")</f>
        <v>Andhra Pradesh</v>
      </c>
      <c r="C2905" s="14">
        <v>45200</v>
      </c>
      <c r="D2905" t="str">
        <v>07976026</v>
      </c>
      <c r="E2905">
        <v>4</v>
      </c>
      <c r="F2905">
        <v>92</v>
      </c>
    </row>
    <row r="2906" spans="1:6" x14ac:dyDescent="0.3">
      <c r="A2906">
        <v>10285</v>
      </c>
      <c r="B2906" t="str">
        <f>_xlfn.XLOOKUP(A2906, Bookings!A:A, Bookings!B:B, "NONE")</f>
        <v>Andhra Pradesh</v>
      </c>
      <c r="C2906" s="14">
        <v>45627</v>
      </c>
      <c r="D2906" t="str">
        <v>5988d89d</v>
      </c>
      <c r="E2906">
        <v>0</v>
      </c>
      <c r="F2906">
        <v>23</v>
      </c>
    </row>
    <row r="2907" spans="1:6" x14ac:dyDescent="0.3">
      <c r="A2907">
        <v>10286</v>
      </c>
      <c r="B2907" t="str">
        <f>_xlfn.XLOOKUP(A2907, Bookings!A:A, Bookings!B:B, "NONE")</f>
        <v>Karnataka</v>
      </c>
      <c r="C2907" s="14">
        <v>44866</v>
      </c>
      <c r="D2907" t="str">
        <v>cc9d9893</v>
      </c>
      <c r="E2907">
        <v>0</v>
      </c>
      <c r="F2907">
        <v>22</v>
      </c>
    </row>
    <row r="2908" spans="1:6" x14ac:dyDescent="0.3">
      <c r="A2908">
        <v>10286</v>
      </c>
      <c r="B2908" t="str">
        <f>_xlfn.XLOOKUP(A2908, Bookings!A:A, Bookings!B:B, "NONE")</f>
        <v>Karnataka</v>
      </c>
      <c r="C2908" s="14">
        <v>44896</v>
      </c>
      <c r="D2908" t="str">
        <v>a48a202b</v>
      </c>
      <c r="E2908">
        <v>2</v>
      </c>
      <c r="F2908">
        <v>94</v>
      </c>
    </row>
    <row r="2909" spans="1:6" x14ac:dyDescent="0.3">
      <c r="A2909">
        <v>10286</v>
      </c>
      <c r="B2909" t="str">
        <f>_xlfn.XLOOKUP(A2909, Bookings!A:A, Bookings!B:B, "NONE")</f>
        <v>Karnataka</v>
      </c>
      <c r="C2909" s="14">
        <v>44774</v>
      </c>
      <c r="D2909" t="str">
        <v>7e543bc4</v>
      </c>
      <c r="E2909">
        <v>1</v>
      </c>
      <c r="F2909">
        <v>79</v>
      </c>
    </row>
    <row r="2910" spans="1:6" x14ac:dyDescent="0.3">
      <c r="A2910">
        <v>10286</v>
      </c>
      <c r="B2910" t="str">
        <f>_xlfn.XLOOKUP(A2910, Bookings!A:A, Bookings!B:B, "NONE")</f>
        <v>Karnataka</v>
      </c>
      <c r="C2910" s="14">
        <v>45352</v>
      </c>
      <c r="D2910" t="str">
        <v>e24dee1d</v>
      </c>
      <c r="E2910">
        <v>3</v>
      </c>
      <c r="F2910">
        <v>11</v>
      </c>
    </row>
    <row r="2911" spans="1:6" x14ac:dyDescent="0.3">
      <c r="A2911">
        <v>10286</v>
      </c>
      <c r="B2911" t="str">
        <f>_xlfn.XLOOKUP(A2911, Bookings!A:A, Bookings!B:B, "NONE")</f>
        <v>Karnataka</v>
      </c>
      <c r="C2911" s="14">
        <v>44743</v>
      </c>
      <c r="D2911" t="str">
        <v>7fc77e90</v>
      </c>
      <c r="E2911">
        <v>2</v>
      </c>
      <c r="F2911">
        <v>81</v>
      </c>
    </row>
    <row r="2912" spans="1:6" x14ac:dyDescent="0.3">
      <c r="A2912">
        <v>10286</v>
      </c>
      <c r="B2912" t="str">
        <f>_xlfn.XLOOKUP(A2912, Bookings!A:A, Bookings!B:B, "NONE")</f>
        <v>Karnataka</v>
      </c>
      <c r="C2912" s="14">
        <v>45597</v>
      </c>
      <c r="D2912" t="str">
        <v>07976026</v>
      </c>
      <c r="E2912">
        <v>2</v>
      </c>
      <c r="F2912">
        <v>27</v>
      </c>
    </row>
    <row r="2913" spans="1:6" x14ac:dyDescent="0.3">
      <c r="A2913">
        <v>10286</v>
      </c>
      <c r="B2913" t="str">
        <f>_xlfn.XLOOKUP(A2913, Bookings!A:A, Bookings!B:B, "NONE")</f>
        <v>Karnataka</v>
      </c>
      <c r="C2913" s="14">
        <v>44562</v>
      </c>
      <c r="D2913" t="str">
        <v>ed012678</v>
      </c>
      <c r="E2913">
        <v>1</v>
      </c>
      <c r="F2913">
        <v>66</v>
      </c>
    </row>
    <row r="2914" spans="1:6" x14ac:dyDescent="0.3">
      <c r="A2914">
        <v>10286</v>
      </c>
      <c r="B2914" t="str">
        <f>_xlfn.XLOOKUP(A2914, Bookings!A:A, Bookings!B:B, "NONE")</f>
        <v>Karnataka</v>
      </c>
      <c r="C2914" s="14">
        <v>45566</v>
      </c>
      <c r="D2914" t="str">
        <v>6d98c117</v>
      </c>
      <c r="E2914">
        <v>1</v>
      </c>
      <c r="F2914">
        <v>59</v>
      </c>
    </row>
    <row r="2915" spans="1:6" x14ac:dyDescent="0.3">
      <c r="A2915">
        <v>10287</v>
      </c>
      <c r="B2915" t="str">
        <f>_xlfn.XLOOKUP(A2915, Bookings!A:A, Bookings!B:B, "NONE")</f>
        <v>Andhra Pradesh</v>
      </c>
      <c r="C2915" s="14">
        <v>44835</v>
      </c>
      <c r="D2915" t="str">
        <v>4130ea10</v>
      </c>
      <c r="E2915">
        <v>0</v>
      </c>
      <c r="F2915">
        <v>34</v>
      </c>
    </row>
    <row r="2916" spans="1:6" x14ac:dyDescent="0.3">
      <c r="A2916">
        <v>10287</v>
      </c>
      <c r="B2916" t="str">
        <f>_xlfn.XLOOKUP(A2916, Bookings!A:A, Bookings!B:B, "NONE")</f>
        <v>Andhra Pradesh</v>
      </c>
      <c r="C2916" s="14">
        <v>44896</v>
      </c>
      <c r="D2916" t="str">
        <v>fa1a76a3</v>
      </c>
      <c r="E2916">
        <v>0</v>
      </c>
      <c r="F2916">
        <v>46</v>
      </c>
    </row>
    <row r="2917" spans="1:6" x14ac:dyDescent="0.3">
      <c r="A2917">
        <v>10287</v>
      </c>
      <c r="B2917" t="str">
        <f>_xlfn.XLOOKUP(A2917, Bookings!A:A, Bookings!B:B, "NONE")</f>
        <v>Andhra Pradesh</v>
      </c>
      <c r="C2917" s="14">
        <v>44866</v>
      </c>
      <c r="D2917" t="str">
        <v>75fa1246</v>
      </c>
      <c r="E2917">
        <v>1</v>
      </c>
      <c r="F2917">
        <v>46</v>
      </c>
    </row>
    <row r="2918" spans="1:6" x14ac:dyDescent="0.3">
      <c r="A2918">
        <v>10287</v>
      </c>
      <c r="B2918" t="str">
        <f>_xlfn.XLOOKUP(A2918, Bookings!A:A, Bookings!B:B, "NONE")</f>
        <v>Andhra Pradesh</v>
      </c>
      <c r="C2918" s="14">
        <v>45505</v>
      </c>
      <c r="D2918" t="str">
        <v>c5c4fdf9</v>
      </c>
      <c r="E2918">
        <v>5</v>
      </c>
      <c r="F2918">
        <v>21</v>
      </c>
    </row>
    <row r="2919" spans="1:6" x14ac:dyDescent="0.3">
      <c r="A2919">
        <v>10287</v>
      </c>
      <c r="B2919" t="str">
        <f>_xlfn.XLOOKUP(A2919, Bookings!A:A, Bookings!B:B, "NONE")</f>
        <v>Andhra Pradesh</v>
      </c>
      <c r="C2919" s="14">
        <v>45474</v>
      </c>
      <c r="D2919" t="str">
        <v>19351768</v>
      </c>
      <c r="E2919">
        <v>1</v>
      </c>
      <c r="F2919">
        <v>83</v>
      </c>
    </row>
    <row r="2920" spans="1:6" x14ac:dyDescent="0.3">
      <c r="A2920">
        <v>10287</v>
      </c>
      <c r="B2920" t="str">
        <f>_xlfn.XLOOKUP(A2920, Bookings!A:A, Bookings!B:B, "NONE")</f>
        <v>Andhra Pradesh</v>
      </c>
      <c r="C2920" s="14">
        <v>45566</v>
      </c>
      <c r="D2920" t="str">
        <v>18f2ed16</v>
      </c>
      <c r="E2920">
        <v>2</v>
      </c>
      <c r="F2920">
        <v>35</v>
      </c>
    </row>
    <row r="2921" spans="1:6" x14ac:dyDescent="0.3">
      <c r="A2921">
        <v>10287</v>
      </c>
      <c r="B2921" t="str">
        <f>_xlfn.XLOOKUP(A2921, Bookings!A:A, Bookings!B:B, "NONE")</f>
        <v>Andhra Pradesh</v>
      </c>
      <c r="C2921" s="14">
        <v>44774</v>
      </c>
      <c r="D2921" t="str">
        <v>fda707e0</v>
      </c>
      <c r="E2921">
        <v>0</v>
      </c>
      <c r="F2921">
        <v>65</v>
      </c>
    </row>
    <row r="2922" spans="1:6" x14ac:dyDescent="0.3">
      <c r="A2922">
        <v>10287</v>
      </c>
      <c r="B2922" t="str">
        <f>_xlfn.XLOOKUP(A2922, Bookings!A:A, Bookings!B:B, "NONE")</f>
        <v>Andhra Pradesh</v>
      </c>
      <c r="C2922" s="14">
        <v>45383</v>
      </c>
      <c r="D2922" t="str">
        <v>d71466ea</v>
      </c>
      <c r="E2922">
        <v>0</v>
      </c>
      <c r="F2922">
        <v>17</v>
      </c>
    </row>
    <row r="2923" spans="1:6" x14ac:dyDescent="0.3">
      <c r="A2923">
        <v>10287</v>
      </c>
      <c r="B2923" t="str">
        <f>_xlfn.XLOOKUP(A2923, Bookings!A:A, Bookings!B:B, "NONE")</f>
        <v>Andhra Pradesh</v>
      </c>
      <c r="C2923" s="14">
        <v>44562</v>
      </c>
      <c r="D2923" t="str">
        <v>5988d89d</v>
      </c>
      <c r="E2923">
        <v>2</v>
      </c>
      <c r="F2923">
        <v>79</v>
      </c>
    </row>
    <row r="2924" spans="1:6" x14ac:dyDescent="0.3">
      <c r="A2924">
        <v>10287</v>
      </c>
      <c r="B2924" t="str">
        <f>_xlfn.XLOOKUP(A2924, Bookings!A:A, Bookings!B:B, "NONE")</f>
        <v>Andhra Pradesh</v>
      </c>
      <c r="C2924" s="14">
        <v>45200</v>
      </c>
      <c r="D2924" t="str">
        <v>2560b2d1</v>
      </c>
      <c r="E2924">
        <v>3</v>
      </c>
      <c r="F2924">
        <v>22</v>
      </c>
    </row>
    <row r="2925" spans="1:6" x14ac:dyDescent="0.3">
      <c r="A2925">
        <v>10287</v>
      </c>
      <c r="B2925" t="str">
        <f>_xlfn.XLOOKUP(A2925, Bookings!A:A, Bookings!B:B, "NONE")</f>
        <v>Andhra Pradesh</v>
      </c>
      <c r="C2925" s="14">
        <v>44562</v>
      </c>
      <c r="D2925" t="str">
        <v>459528e0</v>
      </c>
      <c r="E2925">
        <v>1</v>
      </c>
      <c r="F2925">
        <v>44</v>
      </c>
    </row>
    <row r="2926" spans="1:6" x14ac:dyDescent="0.3">
      <c r="A2926">
        <v>10287</v>
      </c>
      <c r="B2926" t="str">
        <f>_xlfn.XLOOKUP(A2926, Bookings!A:A, Bookings!B:B, "NONE")</f>
        <v>Andhra Pradesh</v>
      </c>
      <c r="C2926" s="14">
        <v>45017</v>
      </c>
      <c r="D2926" t="str">
        <v>2fa395f5</v>
      </c>
      <c r="E2926">
        <v>2</v>
      </c>
      <c r="F2926">
        <v>10</v>
      </c>
    </row>
    <row r="2927" spans="1:6" x14ac:dyDescent="0.3">
      <c r="A2927">
        <v>10287</v>
      </c>
      <c r="B2927" t="str">
        <f>_xlfn.XLOOKUP(A2927, Bookings!A:A, Bookings!B:B, "NONE")</f>
        <v>Andhra Pradesh</v>
      </c>
      <c r="C2927" s="14">
        <v>45231</v>
      </c>
      <c r="D2927" t="str">
        <v>2f9c6d63</v>
      </c>
      <c r="E2927">
        <v>1</v>
      </c>
      <c r="F2927">
        <v>94</v>
      </c>
    </row>
    <row r="2928" spans="1:6" x14ac:dyDescent="0.3">
      <c r="A2928">
        <v>10287</v>
      </c>
      <c r="B2928" t="str">
        <f>_xlfn.XLOOKUP(A2928, Bookings!A:A, Bookings!B:B, "NONE")</f>
        <v>Andhra Pradesh</v>
      </c>
      <c r="C2928" s="14">
        <v>44652</v>
      </c>
      <c r="D2928" t="str">
        <v>f82d44ce</v>
      </c>
      <c r="E2928">
        <v>3</v>
      </c>
      <c r="F2928">
        <v>30</v>
      </c>
    </row>
    <row r="2929" spans="1:6" x14ac:dyDescent="0.3">
      <c r="A2929">
        <v>10287</v>
      </c>
      <c r="B2929" t="str">
        <f>_xlfn.XLOOKUP(A2929, Bookings!A:A, Bookings!B:B, "NONE")</f>
        <v>Andhra Pradesh</v>
      </c>
      <c r="C2929" s="14">
        <v>45444</v>
      </c>
      <c r="D2929" t="str">
        <v>f6d69d19</v>
      </c>
      <c r="E2929">
        <v>0</v>
      </c>
      <c r="F2929">
        <v>81</v>
      </c>
    </row>
    <row r="2930" spans="1:6" x14ac:dyDescent="0.3">
      <c r="A2930">
        <v>10288</v>
      </c>
      <c r="B2930" t="str">
        <f>_xlfn.XLOOKUP(A2930, Bookings!A:A, Bookings!B:B, "NONE")</f>
        <v>Andhra Pradesh</v>
      </c>
      <c r="C2930" s="14">
        <v>44713</v>
      </c>
      <c r="D2930" t="str">
        <v>6d9b457c</v>
      </c>
      <c r="E2930">
        <v>0</v>
      </c>
      <c r="F2930">
        <v>32</v>
      </c>
    </row>
    <row r="2931" spans="1:6" x14ac:dyDescent="0.3">
      <c r="A2931">
        <v>10288</v>
      </c>
      <c r="B2931" t="str">
        <f>_xlfn.XLOOKUP(A2931, Bookings!A:A, Bookings!B:B, "NONE")</f>
        <v>Andhra Pradesh</v>
      </c>
      <c r="C2931" s="14">
        <v>45323</v>
      </c>
      <c r="D2931" t="str">
        <v>577b4107</v>
      </c>
      <c r="E2931">
        <v>0</v>
      </c>
      <c r="F2931">
        <v>80</v>
      </c>
    </row>
    <row r="2932" spans="1:6" x14ac:dyDescent="0.3">
      <c r="A2932">
        <v>10288</v>
      </c>
      <c r="B2932" t="str">
        <f>_xlfn.XLOOKUP(A2932, Bookings!A:A, Bookings!B:B, "NONE")</f>
        <v>Andhra Pradesh</v>
      </c>
      <c r="C2932" s="14">
        <v>45139</v>
      </c>
      <c r="D2932" t="str">
        <v>618d5c47</v>
      </c>
      <c r="E2932">
        <v>0</v>
      </c>
      <c r="F2932">
        <v>29</v>
      </c>
    </row>
    <row r="2933" spans="1:6" x14ac:dyDescent="0.3">
      <c r="A2933">
        <v>10288</v>
      </c>
      <c r="B2933" t="str">
        <f>_xlfn.XLOOKUP(A2933, Bookings!A:A, Bookings!B:B, "NONE")</f>
        <v>Andhra Pradesh</v>
      </c>
      <c r="C2933" s="14">
        <v>45536</v>
      </c>
      <c r="D2933" t="str">
        <v>cc777b0c</v>
      </c>
      <c r="E2933">
        <v>0</v>
      </c>
      <c r="F2933">
        <v>22</v>
      </c>
    </row>
    <row r="2934" spans="1:6" x14ac:dyDescent="0.3">
      <c r="A2934">
        <v>10288</v>
      </c>
      <c r="B2934" t="str">
        <f>_xlfn.XLOOKUP(A2934, Bookings!A:A, Bookings!B:B, "NONE")</f>
        <v>Andhra Pradesh</v>
      </c>
      <c r="C2934" s="14">
        <v>45597</v>
      </c>
      <c r="D2934" t="str">
        <v>6fc6d737</v>
      </c>
      <c r="E2934">
        <v>1</v>
      </c>
      <c r="F2934">
        <v>69</v>
      </c>
    </row>
    <row r="2935" spans="1:6" x14ac:dyDescent="0.3">
      <c r="A2935">
        <v>10288</v>
      </c>
      <c r="B2935" t="str">
        <f>_xlfn.XLOOKUP(A2935, Bookings!A:A, Bookings!B:B, "NONE")</f>
        <v>Andhra Pradesh</v>
      </c>
      <c r="C2935" s="14">
        <v>44682</v>
      </c>
      <c r="D2935" t="str">
        <v>459528e0</v>
      </c>
      <c r="E2935">
        <v>2</v>
      </c>
      <c r="F2935">
        <v>99</v>
      </c>
    </row>
    <row r="2936" spans="1:6" x14ac:dyDescent="0.3">
      <c r="A2936">
        <v>10288</v>
      </c>
      <c r="B2936" t="str">
        <f>_xlfn.XLOOKUP(A2936, Bookings!A:A, Bookings!B:B, "NONE")</f>
        <v>Andhra Pradesh</v>
      </c>
      <c r="C2936" s="14">
        <v>44593</v>
      </c>
      <c r="D2936" t="str">
        <v>b49e8b74</v>
      </c>
      <c r="E2936">
        <v>3</v>
      </c>
      <c r="F2936">
        <v>22</v>
      </c>
    </row>
    <row r="2937" spans="1:6" x14ac:dyDescent="0.3">
      <c r="A2937">
        <v>10288</v>
      </c>
      <c r="B2937" t="str">
        <f>_xlfn.XLOOKUP(A2937, Bookings!A:A, Bookings!B:B, "NONE")</f>
        <v>Andhra Pradesh</v>
      </c>
      <c r="C2937" s="14">
        <v>44621</v>
      </c>
      <c r="D2937" t="str">
        <v>c324f9b4</v>
      </c>
      <c r="E2937">
        <v>1</v>
      </c>
      <c r="F2937">
        <v>91</v>
      </c>
    </row>
    <row r="2938" spans="1:6" x14ac:dyDescent="0.3">
      <c r="A2938">
        <v>10289</v>
      </c>
      <c r="B2938" t="str">
        <f>_xlfn.XLOOKUP(A2938, Bookings!A:A, Bookings!B:B, "NONE")</f>
        <v>Andhra Pradesh</v>
      </c>
      <c r="C2938" s="14">
        <v>44774</v>
      </c>
      <c r="D2938" t="str">
        <v>74c9ff93</v>
      </c>
      <c r="E2938">
        <v>5</v>
      </c>
      <c r="F2938">
        <v>55</v>
      </c>
    </row>
    <row r="2939" spans="1:6" x14ac:dyDescent="0.3">
      <c r="A2939">
        <v>10289</v>
      </c>
      <c r="B2939" t="str">
        <f>_xlfn.XLOOKUP(A2939, Bookings!A:A, Bookings!B:B, "NONE")</f>
        <v>Andhra Pradesh</v>
      </c>
      <c r="C2939" s="14">
        <v>45352</v>
      </c>
      <c r="D2939" t="str">
        <v>67b09f1b</v>
      </c>
      <c r="E2939">
        <v>2</v>
      </c>
      <c r="F2939">
        <v>48</v>
      </c>
    </row>
    <row r="2940" spans="1:6" x14ac:dyDescent="0.3">
      <c r="A2940">
        <v>10289</v>
      </c>
      <c r="B2940" t="str">
        <f>_xlfn.XLOOKUP(A2940, Bookings!A:A, Bookings!B:B, "NONE")</f>
        <v>Andhra Pradesh</v>
      </c>
      <c r="C2940" s="14">
        <v>45231</v>
      </c>
      <c r="D2940" t="str">
        <v>cc9d9893</v>
      </c>
      <c r="E2940">
        <v>2</v>
      </c>
      <c r="F2940">
        <v>12</v>
      </c>
    </row>
    <row r="2941" spans="1:6" x14ac:dyDescent="0.3">
      <c r="A2941">
        <v>10289</v>
      </c>
      <c r="B2941" t="str">
        <f>_xlfn.XLOOKUP(A2941, Bookings!A:A, Bookings!B:B, "NONE")</f>
        <v>Andhra Pradesh</v>
      </c>
      <c r="C2941" s="14">
        <v>44835</v>
      </c>
      <c r="D2941" t="str">
        <v>7fc77e90</v>
      </c>
      <c r="E2941">
        <v>2</v>
      </c>
      <c r="F2941">
        <v>61</v>
      </c>
    </row>
    <row r="2942" spans="1:6" x14ac:dyDescent="0.3">
      <c r="A2942">
        <v>10289</v>
      </c>
      <c r="B2942" t="str">
        <f>_xlfn.XLOOKUP(A2942, Bookings!A:A, Bookings!B:B, "NONE")</f>
        <v>Andhra Pradesh</v>
      </c>
      <c r="C2942" s="14">
        <v>45597</v>
      </c>
      <c r="D2942" t="str">
        <v>9544ce3b</v>
      </c>
      <c r="E2942">
        <v>2</v>
      </c>
      <c r="F2942">
        <v>83</v>
      </c>
    </row>
    <row r="2943" spans="1:6" x14ac:dyDescent="0.3">
      <c r="A2943">
        <v>10289</v>
      </c>
      <c r="B2943" t="str">
        <f>_xlfn.XLOOKUP(A2943, Bookings!A:A, Bookings!B:B, "NONE")</f>
        <v>Andhra Pradesh</v>
      </c>
      <c r="C2943" s="14">
        <v>44743</v>
      </c>
      <c r="D2943" t="str">
        <v>566c44a8</v>
      </c>
      <c r="E2943">
        <v>3</v>
      </c>
      <c r="F2943">
        <v>49</v>
      </c>
    </row>
    <row r="2944" spans="1:6" x14ac:dyDescent="0.3">
      <c r="A2944">
        <v>10289</v>
      </c>
      <c r="B2944" t="str">
        <f>_xlfn.XLOOKUP(A2944, Bookings!A:A, Bookings!B:B, "NONE")</f>
        <v>Andhra Pradesh</v>
      </c>
      <c r="C2944" s="14">
        <v>45536</v>
      </c>
      <c r="D2944" t="str">
        <v>35e41ff6</v>
      </c>
      <c r="E2944">
        <v>1</v>
      </c>
      <c r="F2944">
        <v>38</v>
      </c>
    </row>
    <row r="2945" spans="1:6" x14ac:dyDescent="0.3">
      <c r="A2945">
        <v>10289</v>
      </c>
      <c r="B2945" t="str">
        <f>_xlfn.XLOOKUP(A2945, Bookings!A:A, Bookings!B:B, "NONE")</f>
        <v>Andhra Pradesh</v>
      </c>
      <c r="C2945" s="14">
        <v>45078</v>
      </c>
      <c r="D2945" t="str">
        <v>c9f9dfdb</v>
      </c>
      <c r="E2945">
        <v>1</v>
      </c>
      <c r="F2945">
        <v>27</v>
      </c>
    </row>
    <row r="2946" spans="1:6" x14ac:dyDescent="0.3">
      <c r="A2946">
        <v>10289</v>
      </c>
      <c r="B2946" t="str">
        <f>_xlfn.XLOOKUP(A2946, Bookings!A:A, Bookings!B:B, "NONE")</f>
        <v>Andhra Pradesh</v>
      </c>
      <c r="C2946" s="14">
        <v>44593</v>
      </c>
      <c r="D2946" t="str">
        <v>2560b2d1</v>
      </c>
      <c r="E2946">
        <v>3</v>
      </c>
      <c r="F2946">
        <v>89</v>
      </c>
    </row>
    <row r="2947" spans="1:6" x14ac:dyDescent="0.3">
      <c r="A2947">
        <v>10289</v>
      </c>
      <c r="B2947" t="str">
        <f>_xlfn.XLOOKUP(A2947, Bookings!A:A, Bookings!B:B, "NONE")</f>
        <v>Andhra Pradesh</v>
      </c>
      <c r="C2947" s="14">
        <v>45352</v>
      </c>
      <c r="D2947" t="str">
        <v>0be1e40e</v>
      </c>
      <c r="E2947">
        <v>2</v>
      </c>
      <c r="F2947">
        <v>66</v>
      </c>
    </row>
    <row r="2948" spans="1:6" x14ac:dyDescent="0.3">
      <c r="A2948">
        <v>10289</v>
      </c>
      <c r="B2948" t="str">
        <f>_xlfn.XLOOKUP(A2948, Bookings!A:A, Bookings!B:B, "NONE")</f>
        <v>Andhra Pradesh</v>
      </c>
      <c r="C2948" s="14">
        <v>45323</v>
      </c>
      <c r="D2948" t="str">
        <v>c5000cc1</v>
      </c>
      <c r="E2948">
        <v>0</v>
      </c>
      <c r="F2948">
        <v>49</v>
      </c>
    </row>
    <row r="2949" spans="1:6" x14ac:dyDescent="0.3">
      <c r="A2949">
        <v>10289</v>
      </c>
      <c r="B2949" t="str">
        <f>_xlfn.XLOOKUP(A2949, Bookings!A:A, Bookings!B:B, "NONE")</f>
        <v>Andhra Pradesh</v>
      </c>
      <c r="C2949" s="14">
        <v>45505</v>
      </c>
      <c r="D2949" t="str">
        <v>7fd28e87</v>
      </c>
      <c r="E2949">
        <v>2</v>
      </c>
      <c r="F2949">
        <v>89</v>
      </c>
    </row>
    <row r="2950" spans="1:6" x14ac:dyDescent="0.3">
      <c r="A2950">
        <v>10289</v>
      </c>
      <c r="B2950" t="str">
        <f>_xlfn.XLOOKUP(A2950, Bookings!A:A, Bookings!B:B, "NONE")</f>
        <v>Andhra Pradesh</v>
      </c>
      <c r="C2950" s="14">
        <v>45108</v>
      </c>
      <c r="D2950" t="str">
        <v>c324f9b4</v>
      </c>
      <c r="E2950">
        <v>0</v>
      </c>
      <c r="F2950">
        <v>87</v>
      </c>
    </row>
    <row r="2951" spans="1:6" x14ac:dyDescent="0.3">
      <c r="A2951">
        <v>10290</v>
      </c>
      <c r="B2951" t="str">
        <f>_xlfn.XLOOKUP(A2951, Bookings!A:A, Bookings!B:B, "NONE")</f>
        <v>Karnataka</v>
      </c>
      <c r="C2951" s="14">
        <v>45597</v>
      </c>
      <c r="D2951" t="str">
        <v>2e190b5a</v>
      </c>
      <c r="E2951">
        <v>1</v>
      </c>
      <c r="F2951">
        <v>84</v>
      </c>
    </row>
    <row r="2952" spans="1:6" x14ac:dyDescent="0.3">
      <c r="A2952">
        <v>10290</v>
      </c>
      <c r="B2952" t="str">
        <f>_xlfn.XLOOKUP(A2952, Bookings!A:A, Bookings!B:B, "NONE")</f>
        <v>Karnataka</v>
      </c>
      <c r="C2952" s="14">
        <v>45597</v>
      </c>
      <c r="D2952" t="str">
        <v>f6d69d19</v>
      </c>
      <c r="E2952">
        <v>2</v>
      </c>
      <c r="F2952">
        <v>11</v>
      </c>
    </row>
    <row r="2953" spans="1:6" x14ac:dyDescent="0.3">
      <c r="A2953">
        <v>10290</v>
      </c>
      <c r="B2953" t="str">
        <f>_xlfn.XLOOKUP(A2953, Bookings!A:A, Bookings!B:B, "NONE")</f>
        <v>Karnataka</v>
      </c>
      <c r="C2953" s="14">
        <v>44866</v>
      </c>
      <c r="D2953" t="str">
        <v>c324f9b4</v>
      </c>
      <c r="E2953">
        <v>0</v>
      </c>
      <c r="F2953">
        <v>31</v>
      </c>
    </row>
    <row r="2954" spans="1:6" x14ac:dyDescent="0.3">
      <c r="A2954">
        <v>10290</v>
      </c>
      <c r="B2954" t="str">
        <f>_xlfn.XLOOKUP(A2954, Bookings!A:A, Bookings!B:B, "NONE")</f>
        <v>Karnataka</v>
      </c>
      <c r="C2954" s="14">
        <v>44774</v>
      </c>
      <c r="D2954" t="str">
        <v>0be1e40e</v>
      </c>
      <c r="E2954">
        <v>1</v>
      </c>
      <c r="F2954">
        <v>68</v>
      </c>
    </row>
    <row r="2955" spans="1:6" x14ac:dyDescent="0.3">
      <c r="A2955">
        <v>10290</v>
      </c>
      <c r="B2955" t="str">
        <f>_xlfn.XLOOKUP(A2955, Bookings!A:A, Bookings!B:B, "NONE")</f>
        <v>Karnataka</v>
      </c>
      <c r="C2955" s="14">
        <v>44621</v>
      </c>
      <c r="D2955" t="str">
        <v>9544ce3b</v>
      </c>
      <c r="E2955">
        <v>2</v>
      </c>
      <c r="F2955">
        <v>87</v>
      </c>
    </row>
    <row r="2956" spans="1:6" x14ac:dyDescent="0.3">
      <c r="A2956">
        <v>10290</v>
      </c>
      <c r="B2956" t="str">
        <f>_xlfn.XLOOKUP(A2956, Bookings!A:A, Bookings!B:B, "NONE")</f>
        <v>Karnataka</v>
      </c>
      <c r="C2956" s="14">
        <v>44652</v>
      </c>
      <c r="D2956" t="str">
        <v>fa1a76a3</v>
      </c>
      <c r="E2956">
        <v>1</v>
      </c>
      <c r="F2956">
        <v>78</v>
      </c>
    </row>
    <row r="2957" spans="1:6" x14ac:dyDescent="0.3">
      <c r="A2957">
        <v>10290</v>
      </c>
      <c r="B2957" t="str">
        <f>_xlfn.XLOOKUP(A2957, Bookings!A:A, Bookings!B:B, "NONE")</f>
        <v>Karnataka</v>
      </c>
      <c r="C2957" s="14">
        <v>45047</v>
      </c>
      <c r="D2957" t="str">
        <v>b142e834</v>
      </c>
      <c r="E2957">
        <v>0</v>
      </c>
      <c r="F2957">
        <v>10</v>
      </c>
    </row>
    <row r="2958" spans="1:6" x14ac:dyDescent="0.3">
      <c r="A2958">
        <v>10290</v>
      </c>
      <c r="B2958" t="str">
        <f>_xlfn.XLOOKUP(A2958, Bookings!A:A, Bookings!B:B, "NONE")</f>
        <v>Karnataka</v>
      </c>
      <c r="C2958" s="14">
        <v>45627</v>
      </c>
      <c r="D2958" t="str">
        <v>74c9ff93</v>
      </c>
      <c r="E2958">
        <v>4</v>
      </c>
      <c r="F2958">
        <v>95</v>
      </c>
    </row>
    <row r="2959" spans="1:6" x14ac:dyDescent="0.3">
      <c r="A2959">
        <v>10290</v>
      </c>
      <c r="B2959" t="str">
        <f>_xlfn.XLOOKUP(A2959, Bookings!A:A, Bookings!B:B, "NONE")</f>
        <v>Karnataka</v>
      </c>
      <c r="C2959" s="14">
        <v>44621</v>
      </c>
      <c r="D2959" t="str">
        <v>4cfd0dd8</v>
      </c>
      <c r="E2959">
        <v>2</v>
      </c>
      <c r="F2959">
        <v>79</v>
      </c>
    </row>
    <row r="2960" spans="1:6" x14ac:dyDescent="0.3">
      <c r="A2960">
        <v>10290</v>
      </c>
      <c r="B2960" t="str">
        <f>_xlfn.XLOOKUP(A2960, Bookings!A:A, Bookings!B:B, "NONE")</f>
        <v>Karnataka</v>
      </c>
      <c r="C2960" s="14">
        <v>45627</v>
      </c>
      <c r="D2960" t="str">
        <v>fd1ad95a</v>
      </c>
      <c r="E2960">
        <v>4</v>
      </c>
      <c r="F2960">
        <v>43</v>
      </c>
    </row>
    <row r="2961" spans="1:6" x14ac:dyDescent="0.3">
      <c r="A2961">
        <v>10290</v>
      </c>
      <c r="B2961" t="str">
        <f>_xlfn.XLOOKUP(A2961, Bookings!A:A, Bookings!B:B, "NONE")</f>
        <v>Karnataka</v>
      </c>
      <c r="C2961" s="14">
        <v>44743</v>
      </c>
      <c r="D2961" t="str">
        <v>6fc6d737</v>
      </c>
      <c r="E2961">
        <v>3</v>
      </c>
      <c r="F2961">
        <v>11</v>
      </c>
    </row>
    <row r="2962" spans="1:6" x14ac:dyDescent="0.3">
      <c r="A2962">
        <v>10290</v>
      </c>
      <c r="B2962" t="str">
        <f>_xlfn.XLOOKUP(A2962, Bookings!A:A, Bookings!B:B, "NONE")</f>
        <v>Karnataka</v>
      </c>
      <c r="C2962" s="14">
        <v>44835</v>
      </c>
      <c r="D2962" t="str">
        <v>4130ea10</v>
      </c>
      <c r="E2962">
        <v>0</v>
      </c>
      <c r="F2962">
        <v>10</v>
      </c>
    </row>
    <row r="2963" spans="1:6" x14ac:dyDescent="0.3">
      <c r="A2963">
        <v>10290</v>
      </c>
      <c r="B2963" t="str">
        <f>_xlfn.XLOOKUP(A2963, Bookings!A:A, Bookings!B:B, "NONE")</f>
        <v>Karnataka</v>
      </c>
      <c r="C2963" s="14">
        <v>44958</v>
      </c>
      <c r="D2963" t="str">
        <v>8ce0be18</v>
      </c>
      <c r="E2963">
        <v>3</v>
      </c>
      <c r="F2963">
        <v>23</v>
      </c>
    </row>
    <row r="2964" spans="1:6" x14ac:dyDescent="0.3">
      <c r="A2964">
        <v>10291</v>
      </c>
      <c r="B2964" t="str">
        <f>_xlfn.XLOOKUP(A2964, Bookings!A:A, Bookings!B:B, "NONE")</f>
        <v>Andhra Pradesh</v>
      </c>
      <c r="C2964" s="14">
        <v>45413</v>
      </c>
      <c r="D2964" t="str">
        <v>19351768</v>
      </c>
      <c r="E2964">
        <v>3</v>
      </c>
      <c r="F2964">
        <v>82</v>
      </c>
    </row>
    <row r="2965" spans="1:6" x14ac:dyDescent="0.3">
      <c r="A2965">
        <v>10291</v>
      </c>
      <c r="B2965" t="str">
        <f>_xlfn.XLOOKUP(A2965, Bookings!A:A, Bookings!B:B, "NONE")</f>
        <v>Andhra Pradesh</v>
      </c>
      <c r="C2965" s="14">
        <v>44652</v>
      </c>
      <c r="D2965" t="str">
        <v>fda707e0</v>
      </c>
      <c r="E2965">
        <v>0</v>
      </c>
      <c r="F2965">
        <v>77</v>
      </c>
    </row>
    <row r="2966" spans="1:6" x14ac:dyDescent="0.3">
      <c r="A2966">
        <v>10291</v>
      </c>
      <c r="B2966" t="str">
        <f>_xlfn.XLOOKUP(A2966, Bookings!A:A, Bookings!B:B, "NONE")</f>
        <v>Andhra Pradesh</v>
      </c>
      <c r="C2966" s="14">
        <v>45474</v>
      </c>
      <c r="D2966" t="str">
        <v>f83fb848</v>
      </c>
      <c r="E2966">
        <v>0</v>
      </c>
      <c r="F2966">
        <v>24</v>
      </c>
    </row>
    <row r="2967" spans="1:6" x14ac:dyDescent="0.3">
      <c r="A2967">
        <v>10291</v>
      </c>
      <c r="B2967" t="str">
        <f>_xlfn.XLOOKUP(A2967, Bookings!A:A, Bookings!B:B, "NONE")</f>
        <v>Andhra Pradesh</v>
      </c>
      <c r="C2967" s="14">
        <v>44958</v>
      </c>
      <c r="D2967" t="str">
        <v>fe99e0ba</v>
      </c>
      <c r="E2967">
        <v>0</v>
      </c>
      <c r="F2967">
        <v>39</v>
      </c>
    </row>
    <row r="2968" spans="1:6" x14ac:dyDescent="0.3">
      <c r="A2968">
        <v>10291</v>
      </c>
      <c r="B2968" t="str">
        <f>_xlfn.XLOOKUP(A2968, Bookings!A:A, Bookings!B:B, "NONE")</f>
        <v>Andhra Pradesh</v>
      </c>
      <c r="C2968" s="14">
        <v>45078</v>
      </c>
      <c r="D2968" t="str">
        <v>6fc6d737</v>
      </c>
      <c r="E2968">
        <v>2</v>
      </c>
      <c r="F2968">
        <v>86</v>
      </c>
    </row>
    <row r="2969" spans="1:6" x14ac:dyDescent="0.3">
      <c r="A2969">
        <v>10291</v>
      </c>
      <c r="B2969" t="str">
        <f>_xlfn.XLOOKUP(A2969, Bookings!A:A, Bookings!B:B, "NONE")</f>
        <v>Andhra Pradesh</v>
      </c>
      <c r="C2969" s="14">
        <v>44621</v>
      </c>
      <c r="D2969" t="str">
        <v>1187d074</v>
      </c>
      <c r="E2969">
        <v>2</v>
      </c>
      <c r="F2969">
        <v>53</v>
      </c>
    </row>
    <row r="2970" spans="1:6" x14ac:dyDescent="0.3">
      <c r="A2970">
        <v>10291</v>
      </c>
      <c r="B2970" t="str">
        <f>_xlfn.XLOOKUP(A2970, Bookings!A:A, Bookings!B:B, "NONE")</f>
        <v>Andhra Pradesh</v>
      </c>
      <c r="C2970" s="14">
        <v>45383</v>
      </c>
      <c r="D2970" t="str">
        <v>618d5c47</v>
      </c>
      <c r="E2970">
        <v>2</v>
      </c>
      <c r="F2970">
        <v>48</v>
      </c>
    </row>
    <row r="2971" spans="1:6" x14ac:dyDescent="0.3">
      <c r="A2971">
        <v>10291</v>
      </c>
      <c r="B2971" t="str">
        <f>_xlfn.XLOOKUP(A2971, Bookings!A:A, Bookings!B:B, "NONE")</f>
        <v>Andhra Pradesh</v>
      </c>
      <c r="C2971" s="14">
        <v>44621</v>
      </c>
      <c r="D2971" t="str">
        <v>2fa395f5</v>
      </c>
      <c r="E2971">
        <v>0</v>
      </c>
      <c r="F2971">
        <v>51</v>
      </c>
    </row>
    <row r="2972" spans="1:6" x14ac:dyDescent="0.3">
      <c r="A2972">
        <v>10291</v>
      </c>
      <c r="B2972" t="str">
        <f>_xlfn.XLOOKUP(A2972, Bookings!A:A, Bookings!B:B, "NONE")</f>
        <v>Andhra Pradesh</v>
      </c>
      <c r="C2972" s="14">
        <v>45231</v>
      </c>
      <c r="D2972" t="str">
        <v>67b09f1b</v>
      </c>
      <c r="E2972">
        <v>1</v>
      </c>
      <c r="F2972">
        <v>64</v>
      </c>
    </row>
    <row r="2973" spans="1:6" x14ac:dyDescent="0.3">
      <c r="A2973">
        <v>10291</v>
      </c>
      <c r="B2973" t="str">
        <f>_xlfn.XLOOKUP(A2973, Bookings!A:A, Bookings!B:B, "NONE")</f>
        <v>Andhra Pradesh</v>
      </c>
      <c r="C2973" s="14">
        <v>44896</v>
      </c>
      <c r="D2973" t="str">
        <v>0cbc4720</v>
      </c>
      <c r="E2973">
        <v>0</v>
      </c>
      <c r="F2973">
        <v>52</v>
      </c>
    </row>
    <row r="2974" spans="1:6" x14ac:dyDescent="0.3">
      <c r="A2974">
        <v>10291</v>
      </c>
      <c r="B2974" t="str">
        <f>_xlfn.XLOOKUP(A2974, Bookings!A:A, Bookings!B:B, "NONE")</f>
        <v>Andhra Pradesh</v>
      </c>
      <c r="C2974" s="14">
        <v>45017</v>
      </c>
      <c r="D2974" t="str">
        <v>af4e0c6c</v>
      </c>
      <c r="E2974">
        <v>3</v>
      </c>
      <c r="F2974">
        <v>43</v>
      </c>
    </row>
    <row r="2975" spans="1:6" x14ac:dyDescent="0.3">
      <c r="A2975">
        <v>10291</v>
      </c>
      <c r="B2975" t="str">
        <f>_xlfn.XLOOKUP(A2975, Bookings!A:A, Bookings!B:B, "NONE")</f>
        <v>Andhra Pradesh</v>
      </c>
      <c r="C2975" s="14">
        <v>45505</v>
      </c>
      <c r="D2975" t="str">
        <v>566c44a8</v>
      </c>
      <c r="E2975">
        <v>3</v>
      </c>
      <c r="F2975">
        <v>79</v>
      </c>
    </row>
    <row r="2976" spans="1:6" x14ac:dyDescent="0.3">
      <c r="A2976">
        <v>10291</v>
      </c>
      <c r="B2976" t="str">
        <f>_xlfn.XLOOKUP(A2976, Bookings!A:A, Bookings!B:B, "NONE")</f>
        <v>Andhra Pradesh</v>
      </c>
      <c r="C2976" s="14">
        <v>45108</v>
      </c>
      <c r="D2976" t="str">
        <v>872a4423</v>
      </c>
      <c r="E2976">
        <v>1</v>
      </c>
      <c r="F2976">
        <v>51</v>
      </c>
    </row>
    <row r="2977" spans="1:6" x14ac:dyDescent="0.3">
      <c r="A2977">
        <v>10291</v>
      </c>
      <c r="B2977" t="str">
        <f>_xlfn.XLOOKUP(A2977, Bookings!A:A, Bookings!B:B, "NONE")</f>
        <v>Andhra Pradesh</v>
      </c>
      <c r="C2977" s="14">
        <v>44866</v>
      </c>
      <c r="D2977" t="str">
        <v>2888a95e</v>
      </c>
      <c r="E2977">
        <v>2</v>
      </c>
      <c r="F2977">
        <v>50</v>
      </c>
    </row>
    <row r="2978" spans="1:6" x14ac:dyDescent="0.3">
      <c r="A2978">
        <v>10292</v>
      </c>
      <c r="B2978" t="str">
        <f>_xlfn.XLOOKUP(A2978, Bookings!A:A, Bookings!B:B, "NONE")</f>
        <v>Karnataka</v>
      </c>
      <c r="C2978" s="14">
        <v>45231</v>
      </c>
      <c r="D2978" t="str">
        <v>9452bf77</v>
      </c>
      <c r="E2978">
        <v>0</v>
      </c>
      <c r="F2978">
        <v>10</v>
      </c>
    </row>
    <row r="2979" spans="1:6" x14ac:dyDescent="0.3">
      <c r="A2979">
        <v>10292</v>
      </c>
      <c r="B2979" t="str">
        <f>_xlfn.XLOOKUP(A2979, Bookings!A:A, Bookings!B:B, "NONE")</f>
        <v>Karnataka</v>
      </c>
      <c r="C2979" s="14">
        <v>45017</v>
      </c>
      <c r="D2979" t="str">
        <v>7fb18db3</v>
      </c>
      <c r="E2979">
        <v>2</v>
      </c>
      <c r="F2979">
        <v>21</v>
      </c>
    </row>
    <row r="2980" spans="1:6" x14ac:dyDescent="0.3">
      <c r="A2980">
        <v>10292</v>
      </c>
      <c r="B2980" t="str">
        <f>_xlfn.XLOOKUP(A2980, Bookings!A:A, Bookings!B:B, "NONE")</f>
        <v>Karnataka</v>
      </c>
      <c r="C2980" s="14">
        <v>44682</v>
      </c>
      <c r="D2980" t="str">
        <v>1b7fe76a</v>
      </c>
      <c r="E2980">
        <v>2</v>
      </c>
      <c r="F2980">
        <v>91</v>
      </c>
    </row>
    <row r="2981" spans="1:6" x14ac:dyDescent="0.3">
      <c r="A2981">
        <v>10292</v>
      </c>
      <c r="B2981" t="str">
        <f>_xlfn.XLOOKUP(A2981, Bookings!A:A, Bookings!B:B, "NONE")</f>
        <v>Karnataka</v>
      </c>
      <c r="C2981" s="14">
        <v>45444</v>
      </c>
      <c r="D2981" t="str">
        <v>fa1a76a3</v>
      </c>
      <c r="E2981">
        <v>1</v>
      </c>
      <c r="F2981">
        <v>78</v>
      </c>
    </row>
    <row r="2982" spans="1:6" x14ac:dyDescent="0.3">
      <c r="A2982">
        <v>10292</v>
      </c>
      <c r="B2982" t="str">
        <f>_xlfn.XLOOKUP(A2982, Bookings!A:A, Bookings!B:B, "NONE")</f>
        <v>Karnataka</v>
      </c>
      <c r="C2982" s="14">
        <v>45597</v>
      </c>
      <c r="D2982" t="str">
        <v>8ab4abc6</v>
      </c>
      <c r="E2982">
        <v>2</v>
      </c>
      <c r="F2982">
        <v>51</v>
      </c>
    </row>
    <row r="2983" spans="1:6" x14ac:dyDescent="0.3">
      <c r="A2983">
        <v>10293</v>
      </c>
      <c r="B2983" t="str">
        <f>_xlfn.XLOOKUP(A2983, Bookings!A:A, Bookings!B:B, "NONE")</f>
        <v>Karnataka</v>
      </c>
      <c r="C2983" s="14">
        <v>45536</v>
      </c>
      <c r="D2983" t="str">
        <v>6148f50b</v>
      </c>
      <c r="E2983">
        <v>2</v>
      </c>
      <c r="F2983">
        <v>20</v>
      </c>
    </row>
    <row r="2984" spans="1:6" x14ac:dyDescent="0.3">
      <c r="A2984">
        <v>10293</v>
      </c>
      <c r="B2984" t="str">
        <f>_xlfn.XLOOKUP(A2984, Bookings!A:A, Bookings!B:B, "NONE")</f>
        <v>Karnataka</v>
      </c>
      <c r="C2984" s="14">
        <v>45413</v>
      </c>
      <c r="D2984" t="str">
        <v>d6e6f4af</v>
      </c>
      <c r="E2984">
        <v>1</v>
      </c>
      <c r="F2984">
        <v>77</v>
      </c>
    </row>
    <row r="2985" spans="1:6" x14ac:dyDescent="0.3">
      <c r="A2985">
        <v>10293</v>
      </c>
      <c r="B2985" t="str">
        <f>_xlfn.XLOOKUP(A2985, Bookings!A:A, Bookings!B:B, "NONE")</f>
        <v>Karnataka</v>
      </c>
      <c r="C2985" s="14">
        <v>44652</v>
      </c>
      <c r="D2985" t="str">
        <v>607da286</v>
      </c>
      <c r="E2985">
        <v>0</v>
      </c>
      <c r="F2985">
        <v>67</v>
      </c>
    </row>
    <row r="2986" spans="1:6" x14ac:dyDescent="0.3">
      <c r="A2986">
        <v>10293</v>
      </c>
      <c r="B2986" t="str">
        <f>_xlfn.XLOOKUP(A2986, Bookings!A:A, Bookings!B:B, "NONE")</f>
        <v>Karnataka</v>
      </c>
      <c r="C2986" s="14">
        <v>45444</v>
      </c>
      <c r="D2986" t="str">
        <v>f82d44ce</v>
      </c>
      <c r="E2986">
        <v>3</v>
      </c>
      <c r="F2986">
        <v>56</v>
      </c>
    </row>
    <row r="2987" spans="1:6" x14ac:dyDescent="0.3">
      <c r="A2987">
        <v>10293</v>
      </c>
      <c r="B2987" t="str">
        <f>_xlfn.XLOOKUP(A2987, Bookings!A:A, Bookings!B:B, "NONE")</f>
        <v>Karnataka</v>
      </c>
      <c r="C2987" s="14">
        <v>44958</v>
      </c>
      <c r="D2987" t="str">
        <v>3abe3a47</v>
      </c>
      <c r="E2987">
        <v>1</v>
      </c>
      <c r="F2987">
        <v>77</v>
      </c>
    </row>
    <row r="2988" spans="1:6" x14ac:dyDescent="0.3">
      <c r="A2988">
        <v>10293</v>
      </c>
      <c r="B2988" t="str">
        <f>_xlfn.XLOOKUP(A2988, Bookings!A:A, Bookings!B:B, "NONE")</f>
        <v>Karnataka</v>
      </c>
      <c r="C2988" s="14">
        <v>45108</v>
      </c>
      <c r="D2988" t="str">
        <v>586db896</v>
      </c>
      <c r="E2988">
        <v>0</v>
      </c>
      <c r="F2988">
        <v>84</v>
      </c>
    </row>
    <row r="2989" spans="1:6" x14ac:dyDescent="0.3">
      <c r="A2989">
        <v>10293</v>
      </c>
      <c r="B2989" t="str">
        <f>_xlfn.XLOOKUP(A2989, Bookings!A:A, Bookings!B:B, "NONE")</f>
        <v>Karnataka</v>
      </c>
      <c r="C2989" s="14">
        <v>45139</v>
      </c>
      <c r="D2989" t="str">
        <v>c5c4fdf9</v>
      </c>
      <c r="E2989">
        <v>1</v>
      </c>
      <c r="F2989">
        <v>87</v>
      </c>
    </row>
    <row r="2990" spans="1:6" x14ac:dyDescent="0.3">
      <c r="A2990">
        <v>10293</v>
      </c>
      <c r="B2990" t="str">
        <f>_xlfn.XLOOKUP(A2990, Bookings!A:A, Bookings!B:B, "NONE")</f>
        <v>Karnataka</v>
      </c>
      <c r="C2990" s="14">
        <v>44958</v>
      </c>
      <c r="D2990" t="str">
        <v>b72e97f6</v>
      </c>
      <c r="E2990">
        <v>1</v>
      </c>
      <c r="F2990">
        <v>75</v>
      </c>
    </row>
    <row r="2991" spans="1:6" x14ac:dyDescent="0.3">
      <c r="A2991">
        <v>10293</v>
      </c>
      <c r="B2991" t="str">
        <f>_xlfn.XLOOKUP(A2991, Bookings!A:A, Bookings!B:B, "NONE")</f>
        <v>Karnataka</v>
      </c>
      <c r="C2991" s="14">
        <v>45597</v>
      </c>
      <c r="D2991" t="str">
        <v>fcc640cb</v>
      </c>
      <c r="E2991">
        <v>0</v>
      </c>
      <c r="F2991">
        <v>77</v>
      </c>
    </row>
    <row r="2992" spans="1:6" x14ac:dyDescent="0.3">
      <c r="A2992">
        <v>10293</v>
      </c>
      <c r="B2992" t="str">
        <f>_xlfn.XLOOKUP(A2992, Bookings!A:A, Bookings!B:B, "NONE")</f>
        <v>Karnataka</v>
      </c>
      <c r="C2992" s="14">
        <v>44958</v>
      </c>
      <c r="D2992" t="str">
        <v>1b7fe76a</v>
      </c>
      <c r="E2992">
        <v>0</v>
      </c>
      <c r="F2992">
        <v>40</v>
      </c>
    </row>
    <row r="2993" spans="1:6" x14ac:dyDescent="0.3">
      <c r="A2993">
        <v>10293</v>
      </c>
      <c r="B2993" t="str">
        <f>_xlfn.XLOOKUP(A2993, Bookings!A:A, Bookings!B:B, "NONE")</f>
        <v>Karnataka</v>
      </c>
      <c r="C2993" s="14">
        <v>45566</v>
      </c>
      <c r="D2993" t="str">
        <v>f72d44e6</v>
      </c>
      <c r="E2993">
        <v>0</v>
      </c>
      <c r="F2993">
        <v>74</v>
      </c>
    </row>
    <row r="2994" spans="1:6" x14ac:dyDescent="0.3">
      <c r="A2994">
        <v>10293</v>
      </c>
      <c r="B2994" t="str">
        <f>_xlfn.XLOOKUP(A2994, Bookings!A:A, Bookings!B:B, "NONE")</f>
        <v>Karnataka</v>
      </c>
      <c r="C2994" s="14">
        <v>45597</v>
      </c>
      <c r="D2994" t="str">
        <v>9c8c4c67</v>
      </c>
      <c r="E2994">
        <v>0</v>
      </c>
      <c r="F2994">
        <v>32</v>
      </c>
    </row>
    <row r="2995" spans="1:6" x14ac:dyDescent="0.3">
      <c r="A2995">
        <v>10293</v>
      </c>
      <c r="B2995" t="str">
        <f>_xlfn.XLOOKUP(A2995, Bookings!A:A, Bookings!B:B, "NONE")</f>
        <v>Karnataka</v>
      </c>
      <c r="C2995" s="14">
        <v>45474</v>
      </c>
      <c r="D2995" t="str">
        <v>67b09f1b</v>
      </c>
      <c r="E2995">
        <v>1</v>
      </c>
      <c r="F2995">
        <v>46</v>
      </c>
    </row>
    <row r="2996" spans="1:6" x14ac:dyDescent="0.3">
      <c r="A2996">
        <v>10293</v>
      </c>
      <c r="B2996" t="str">
        <f>_xlfn.XLOOKUP(A2996, Bookings!A:A, Bookings!B:B, "NONE")</f>
        <v>Karnataka</v>
      </c>
      <c r="C2996" s="14">
        <v>45627</v>
      </c>
      <c r="D2996" t="str">
        <v>4130ea10</v>
      </c>
      <c r="E2996">
        <v>1</v>
      </c>
      <c r="F2996">
        <v>50</v>
      </c>
    </row>
    <row r="2997" spans="1:6" x14ac:dyDescent="0.3">
      <c r="A2997">
        <v>10293</v>
      </c>
      <c r="B2997" t="str">
        <f>_xlfn.XLOOKUP(A2997, Bookings!A:A, Bookings!B:B, "NONE")</f>
        <v>Karnataka</v>
      </c>
      <c r="C2997" s="14">
        <v>44896</v>
      </c>
      <c r="D2997" t="str">
        <v>f6d69d19</v>
      </c>
      <c r="E2997">
        <v>2</v>
      </c>
      <c r="F2997">
        <v>51</v>
      </c>
    </row>
    <row r="2998" spans="1:6" x14ac:dyDescent="0.3">
      <c r="A2998">
        <v>10294</v>
      </c>
      <c r="B2998" t="str">
        <f>_xlfn.XLOOKUP(A2998, Bookings!A:A, Bookings!B:B, "NONE")</f>
        <v>Karnataka</v>
      </c>
      <c r="C2998" s="14">
        <v>45078</v>
      </c>
      <c r="D2998" t="str">
        <v>459528e0</v>
      </c>
      <c r="E2998">
        <v>0</v>
      </c>
      <c r="F2998">
        <v>66</v>
      </c>
    </row>
    <row r="2999" spans="1:6" x14ac:dyDescent="0.3">
      <c r="A2999">
        <v>10294</v>
      </c>
      <c r="B2999" t="str">
        <f>_xlfn.XLOOKUP(A2999, Bookings!A:A, Bookings!B:B, "NONE")</f>
        <v>Karnataka</v>
      </c>
      <c r="C2999" s="14">
        <v>45292</v>
      </c>
      <c r="D2999" t="str">
        <v>6148f50b</v>
      </c>
      <c r="E2999">
        <v>3</v>
      </c>
      <c r="F2999">
        <v>49</v>
      </c>
    </row>
    <row r="3000" spans="1:6" x14ac:dyDescent="0.3">
      <c r="A3000">
        <v>10294</v>
      </c>
      <c r="B3000" t="str">
        <f>_xlfn.XLOOKUP(A3000, Bookings!A:A, Bookings!B:B, "NONE")</f>
        <v>Karnataka</v>
      </c>
      <c r="C3000" s="14">
        <v>44986</v>
      </c>
      <c r="D3000" t="str">
        <v>8ce0be18</v>
      </c>
      <c r="E3000">
        <v>1</v>
      </c>
      <c r="F3000">
        <v>58</v>
      </c>
    </row>
    <row r="3001" spans="1:6" x14ac:dyDescent="0.3">
      <c r="A3001">
        <v>10294</v>
      </c>
      <c r="B3001" t="str">
        <f>_xlfn.XLOOKUP(A3001, Bookings!A:A, Bookings!B:B, "NONE")</f>
        <v>Karnataka</v>
      </c>
      <c r="C3001" s="14">
        <v>45383</v>
      </c>
      <c r="D3001" t="str">
        <v>ed012678</v>
      </c>
      <c r="E3001">
        <v>0</v>
      </c>
      <c r="F3001">
        <v>98</v>
      </c>
    </row>
    <row r="3002" spans="1:6" x14ac:dyDescent="0.3">
      <c r="A3002">
        <v>10294</v>
      </c>
      <c r="B3002" t="str">
        <f>_xlfn.XLOOKUP(A3002, Bookings!A:A, Bookings!B:B, "NONE")</f>
        <v>Karnataka</v>
      </c>
      <c r="C3002" s="14">
        <v>44621</v>
      </c>
      <c r="D3002" t="str">
        <v>b49e8b74</v>
      </c>
      <c r="E3002">
        <v>1</v>
      </c>
      <c r="F3002">
        <v>39</v>
      </c>
    </row>
    <row r="3003" spans="1:6" x14ac:dyDescent="0.3">
      <c r="A3003">
        <v>10294</v>
      </c>
      <c r="B3003" t="str">
        <f>_xlfn.XLOOKUP(A3003, Bookings!A:A, Bookings!B:B, "NONE")</f>
        <v>Karnataka</v>
      </c>
      <c r="C3003" s="14">
        <v>44593</v>
      </c>
      <c r="D3003" t="str">
        <v>10101146</v>
      </c>
      <c r="E3003">
        <v>2</v>
      </c>
      <c r="F3003">
        <v>53</v>
      </c>
    </row>
    <row r="3004" spans="1:6" x14ac:dyDescent="0.3">
      <c r="A3004">
        <v>10294</v>
      </c>
      <c r="B3004" t="str">
        <f>_xlfn.XLOOKUP(A3004, Bookings!A:A, Bookings!B:B, "NONE")</f>
        <v>Karnataka</v>
      </c>
      <c r="C3004" s="14">
        <v>44866</v>
      </c>
      <c r="D3004" t="str">
        <v>fc3255a1</v>
      </c>
      <c r="E3004">
        <v>1</v>
      </c>
      <c r="F3004">
        <v>46</v>
      </c>
    </row>
    <row r="3005" spans="1:6" x14ac:dyDescent="0.3">
      <c r="A3005">
        <v>10294</v>
      </c>
      <c r="B3005" t="str">
        <f>_xlfn.XLOOKUP(A3005, Bookings!A:A, Bookings!B:B, "NONE")</f>
        <v>Karnataka</v>
      </c>
      <c r="C3005" s="14">
        <v>44866</v>
      </c>
      <c r="D3005" t="str">
        <v>67b09f1b</v>
      </c>
      <c r="E3005">
        <v>2</v>
      </c>
      <c r="F3005">
        <v>75</v>
      </c>
    </row>
    <row r="3006" spans="1:6" x14ac:dyDescent="0.3">
      <c r="A3006">
        <v>10294</v>
      </c>
      <c r="B3006" t="str">
        <f>_xlfn.XLOOKUP(A3006, Bookings!A:A, Bookings!B:B, "NONE")</f>
        <v>Karnataka</v>
      </c>
      <c r="C3006" s="14">
        <v>45566</v>
      </c>
      <c r="D3006" t="str">
        <v>872a4423</v>
      </c>
      <c r="E3006">
        <v>5</v>
      </c>
      <c r="F3006">
        <v>68</v>
      </c>
    </row>
    <row r="3007" spans="1:6" x14ac:dyDescent="0.3">
      <c r="A3007">
        <v>10294</v>
      </c>
      <c r="B3007" t="str">
        <f>_xlfn.XLOOKUP(A3007, Bookings!A:A, Bookings!B:B, "NONE")</f>
        <v>Karnataka</v>
      </c>
      <c r="C3007" s="14">
        <v>45261</v>
      </c>
      <c r="D3007" t="str">
        <v>982b8061</v>
      </c>
      <c r="E3007">
        <v>2</v>
      </c>
      <c r="F3007">
        <v>72</v>
      </c>
    </row>
    <row r="3008" spans="1:6" x14ac:dyDescent="0.3">
      <c r="A3008">
        <v>10294</v>
      </c>
      <c r="B3008" t="str">
        <f>_xlfn.XLOOKUP(A3008, Bookings!A:A, Bookings!B:B, "NONE")</f>
        <v>Karnataka</v>
      </c>
      <c r="C3008" s="14">
        <v>45200</v>
      </c>
      <c r="D3008" t="str">
        <v>f83fb848</v>
      </c>
      <c r="E3008">
        <v>1</v>
      </c>
      <c r="F3008">
        <v>85</v>
      </c>
    </row>
    <row r="3009" spans="1:6" x14ac:dyDescent="0.3">
      <c r="A3009">
        <v>10294</v>
      </c>
      <c r="B3009" t="str">
        <f>_xlfn.XLOOKUP(A3009, Bookings!A:A, Bookings!B:B, "NONE")</f>
        <v>Karnataka</v>
      </c>
      <c r="C3009" s="14">
        <v>44652</v>
      </c>
      <c r="D3009" t="str">
        <v>5b93d799</v>
      </c>
      <c r="E3009">
        <v>0</v>
      </c>
      <c r="F3009">
        <v>84</v>
      </c>
    </row>
    <row r="3010" spans="1:6" x14ac:dyDescent="0.3">
      <c r="A3010">
        <v>10294</v>
      </c>
      <c r="B3010" t="str">
        <f>_xlfn.XLOOKUP(A3010, Bookings!A:A, Bookings!B:B, "NONE")</f>
        <v>Karnataka</v>
      </c>
      <c r="C3010" s="14">
        <v>45444</v>
      </c>
      <c r="D3010" t="str">
        <v>b72e97f6</v>
      </c>
      <c r="E3010">
        <v>5</v>
      </c>
      <c r="F3010">
        <v>90</v>
      </c>
    </row>
    <row r="3011" spans="1:6" x14ac:dyDescent="0.3">
      <c r="A3011">
        <v>10294</v>
      </c>
      <c r="B3011" t="str">
        <f>_xlfn.XLOOKUP(A3011, Bookings!A:A, Bookings!B:B, "NONE")</f>
        <v>Karnataka</v>
      </c>
      <c r="C3011" s="14">
        <v>44682</v>
      </c>
      <c r="D3011" t="str">
        <v>2888a95e</v>
      </c>
      <c r="E3011">
        <v>1</v>
      </c>
      <c r="F3011">
        <v>20</v>
      </c>
    </row>
    <row r="3012" spans="1:6" x14ac:dyDescent="0.3">
      <c r="A3012">
        <v>10294</v>
      </c>
      <c r="B3012" t="str">
        <f>_xlfn.XLOOKUP(A3012, Bookings!A:A, Bookings!B:B, "NONE")</f>
        <v>Karnataka</v>
      </c>
      <c r="C3012" s="14">
        <v>45444</v>
      </c>
      <c r="D3012" t="str">
        <v>2fa395f5</v>
      </c>
      <c r="E3012">
        <v>2</v>
      </c>
      <c r="F3012">
        <v>52</v>
      </c>
    </row>
    <row r="3013" spans="1:6" x14ac:dyDescent="0.3">
      <c r="A3013">
        <v>10295</v>
      </c>
      <c r="B3013" t="str">
        <f>_xlfn.XLOOKUP(A3013, Bookings!A:A, Bookings!B:B, "NONE")</f>
        <v>Andhra Pradesh</v>
      </c>
      <c r="C3013" s="14">
        <v>45566</v>
      </c>
      <c r="D3013" t="str">
        <v>7fc77e90</v>
      </c>
      <c r="E3013">
        <v>0</v>
      </c>
      <c r="F3013">
        <v>33</v>
      </c>
    </row>
    <row r="3014" spans="1:6" x14ac:dyDescent="0.3">
      <c r="A3014">
        <v>10295</v>
      </c>
      <c r="B3014" t="str">
        <f>_xlfn.XLOOKUP(A3014, Bookings!A:A, Bookings!B:B, "NONE")</f>
        <v>Andhra Pradesh</v>
      </c>
      <c r="C3014" s="14">
        <v>44958</v>
      </c>
      <c r="D3014" t="str">
        <v>6fc6d737</v>
      </c>
      <c r="E3014">
        <v>2</v>
      </c>
      <c r="F3014">
        <v>53</v>
      </c>
    </row>
    <row r="3015" spans="1:6" x14ac:dyDescent="0.3">
      <c r="A3015">
        <v>10295</v>
      </c>
      <c r="B3015" t="str">
        <f>_xlfn.XLOOKUP(A3015, Bookings!A:A, Bookings!B:B, "NONE")</f>
        <v>Andhra Pradesh</v>
      </c>
      <c r="C3015" s="14">
        <v>45383</v>
      </c>
      <c r="D3015" t="str">
        <v>5b93d799</v>
      </c>
      <c r="E3015">
        <v>0</v>
      </c>
      <c r="F3015">
        <v>88</v>
      </c>
    </row>
    <row r="3016" spans="1:6" x14ac:dyDescent="0.3">
      <c r="A3016">
        <v>10295</v>
      </c>
      <c r="B3016" t="str">
        <f>_xlfn.XLOOKUP(A3016, Bookings!A:A, Bookings!B:B, "NONE")</f>
        <v>Andhra Pradesh</v>
      </c>
      <c r="C3016" s="14">
        <v>45505</v>
      </c>
      <c r="D3016" t="str">
        <v>921da29a</v>
      </c>
      <c r="E3016">
        <v>1</v>
      </c>
      <c r="F3016">
        <v>83</v>
      </c>
    </row>
    <row r="3017" spans="1:6" x14ac:dyDescent="0.3">
      <c r="A3017">
        <v>10295</v>
      </c>
      <c r="B3017" t="str">
        <f>_xlfn.XLOOKUP(A3017, Bookings!A:A, Bookings!B:B, "NONE")</f>
        <v>Andhra Pradesh</v>
      </c>
      <c r="C3017" s="14">
        <v>44562</v>
      </c>
      <c r="D3017" t="str">
        <v>7e543bc4</v>
      </c>
      <c r="E3017">
        <v>5</v>
      </c>
      <c r="F3017">
        <v>83</v>
      </c>
    </row>
    <row r="3018" spans="1:6" x14ac:dyDescent="0.3">
      <c r="A3018">
        <v>10295</v>
      </c>
      <c r="B3018" t="str">
        <f>_xlfn.XLOOKUP(A3018, Bookings!A:A, Bookings!B:B, "NONE")</f>
        <v>Andhra Pradesh</v>
      </c>
      <c r="C3018" s="14">
        <v>44866</v>
      </c>
      <c r="D3018" t="str">
        <v>6cec19a5</v>
      </c>
      <c r="E3018">
        <v>3</v>
      </c>
      <c r="F3018">
        <v>57</v>
      </c>
    </row>
    <row r="3019" spans="1:6" x14ac:dyDescent="0.3">
      <c r="A3019">
        <v>10296</v>
      </c>
      <c r="B3019" t="str">
        <f>_xlfn.XLOOKUP(A3019, Bookings!A:A, Bookings!B:B, "NONE")</f>
        <v>Karnataka</v>
      </c>
      <c r="C3019" s="14">
        <v>45170</v>
      </c>
      <c r="D3019" t="str">
        <v>ae026103</v>
      </c>
      <c r="E3019">
        <v>0</v>
      </c>
      <c r="F3019">
        <v>11</v>
      </c>
    </row>
    <row r="3020" spans="1:6" x14ac:dyDescent="0.3">
      <c r="A3020">
        <v>10296</v>
      </c>
      <c r="B3020" t="str">
        <f>_xlfn.XLOOKUP(A3020, Bookings!A:A, Bookings!B:B, "NONE")</f>
        <v>Karnataka</v>
      </c>
      <c r="C3020" s="14">
        <v>45170</v>
      </c>
      <c r="D3020" t="str">
        <v>0cbc4720</v>
      </c>
      <c r="E3020">
        <v>2</v>
      </c>
      <c r="F3020">
        <v>12</v>
      </c>
    </row>
    <row r="3021" spans="1:6" x14ac:dyDescent="0.3">
      <c r="A3021">
        <v>10296</v>
      </c>
      <c r="B3021" t="str">
        <f>_xlfn.XLOOKUP(A3021, Bookings!A:A, Bookings!B:B, "NONE")</f>
        <v>Karnataka</v>
      </c>
      <c r="C3021" s="14">
        <v>44774</v>
      </c>
      <c r="D3021" t="str">
        <v>5b93d799</v>
      </c>
      <c r="E3021">
        <v>1</v>
      </c>
      <c r="F3021">
        <v>11</v>
      </c>
    </row>
    <row r="3022" spans="1:6" x14ac:dyDescent="0.3">
      <c r="A3022">
        <v>10296</v>
      </c>
      <c r="B3022" t="str">
        <f>_xlfn.XLOOKUP(A3022, Bookings!A:A, Bookings!B:B, "NONE")</f>
        <v>Karnataka</v>
      </c>
      <c r="C3022" s="14">
        <v>45017</v>
      </c>
      <c r="D3022" t="str">
        <v>3abe3a47</v>
      </c>
      <c r="E3022">
        <v>2</v>
      </c>
      <c r="F3022">
        <v>49</v>
      </c>
    </row>
    <row r="3023" spans="1:6" x14ac:dyDescent="0.3">
      <c r="A3023">
        <v>10296</v>
      </c>
      <c r="B3023" t="str">
        <f>_xlfn.XLOOKUP(A3023, Bookings!A:A, Bookings!B:B, "NONE")</f>
        <v>Karnataka</v>
      </c>
      <c r="C3023" s="14">
        <v>44805</v>
      </c>
      <c r="D3023" t="str">
        <v>6fc6d737</v>
      </c>
      <c r="E3023">
        <v>0</v>
      </c>
      <c r="F3023">
        <v>64</v>
      </c>
    </row>
    <row r="3024" spans="1:6" x14ac:dyDescent="0.3">
      <c r="A3024">
        <v>10296</v>
      </c>
      <c r="B3024" t="str">
        <f>_xlfn.XLOOKUP(A3024, Bookings!A:A, Bookings!B:B, "NONE")</f>
        <v>Karnataka</v>
      </c>
      <c r="C3024" s="14">
        <v>44621</v>
      </c>
      <c r="D3024" t="str">
        <v>ed012678</v>
      </c>
      <c r="E3024">
        <v>2</v>
      </c>
      <c r="F3024">
        <v>22</v>
      </c>
    </row>
    <row r="3025" spans="1:6" x14ac:dyDescent="0.3">
      <c r="A3025">
        <v>10296</v>
      </c>
      <c r="B3025" t="str">
        <f>_xlfn.XLOOKUP(A3025, Bookings!A:A, Bookings!B:B, "NONE")</f>
        <v>Karnataka</v>
      </c>
      <c r="C3025" s="14">
        <v>45536</v>
      </c>
      <c r="D3025" t="str">
        <v>e9c2f251</v>
      </c>
      <c r="E3025">
        <v>1</v>
      </c>
      <c r="F3025">
        <v>17</v>
      </c>
    </row>
    <row r="3026" spans="1:6" x14ac:dyDescent="0.3">
      <c r="A3026">
        <v>10296</v>
      </c>
      <c r="B3026" t="str">
        <f>_xlfn.XLOOKUP(A3026, Bookings!A:A, Bookings!B:B, "NONE")</f>
        <v>Karnataka</v>
      </c>
      <c r="C3026" s="14">
        <v>44805</v>
      </c>
      <c r="D3026" t="str">
        <v>39c8c16a</v>
      </c>
      <c r="E3026">
        <v>2</v>
      </c>
      <c r="F3026">
        <v>36</v>
      </c>
    </row>
    <row r="3027" spans="1:6" x14ac:dyDescent="0.3">
      <c r="A3027">
        <v>10296</v>
      </c>
      <c r="B3027" t="str">
        <f>_xlfn.XLOOKUP(A3027, Bookings!A:A, Bookings!B:B, "NONE")</f>
        <v>Karnataka</v>
      </c>
      <c r="C3027" s="14">
        <v>45323</v>
      </c>
      <c r="D3027" t="str">
        <v>4cfd0dd8</v>
      </c>
      <c r="E3027">
        <v>3</v>
      </c>
      <c r="F3027">
        <v>58</v>
      </c>
    </row>
    <row r="3028" spans="1:6" x14ac:dyDescent="0.3">
      <c r="A3028">
        <v>10296</v>
      </c>
      <c r="B3028" t="str">
        <f>_xlfn.XLOOKUP(A3028, Bookings!A:A, Bookings!B:B, "NONE")</f>
        <v>Karnataka</v>
      </c>
      <c r="C3028" s="14">
        <v>45323</v>
      </c>
      <c r="D3028" t="str">
        <v>2f9c6d63</v>
      </c>
      <c r="E3028">
        <v>0</v>
      </c>
      <c r="F3028">
        <v>98</v>
      </c>
    </row>
    <row r="3029" spans="1:6" x14ac:dyDescent="0.3">
      <c r="A3029">
        <v>10297</v>
      </c>
      <c r="B3029" t="str">
        <f>_xlfn.XLOOKUP(A3029, Bookings!A:A, Bookings!B:B, "NONE")</f>
        <v>Tamil Nadu</v>
      </c>
      <c r="C3029" s="14">
        <v>44652</v>
      </c>
      <c r="D3029" t="str">
        <v>10101146</v>
      </c>
      <c r="E3029">
        <v>2</v>
      </c>
      <c r="F3029">
        <v>21</v>
      </c>
    </row>
    <row r="3030" spans="1:6" x14ac:dyDescent="0.3">
      <c r="A3030">
        <v>10297</v>
      </c>
      <c r="B3030" t="str">
        <f>_xlfn.XLOOKUP(A3030, Bookings!A:A, Bookings!B:B, "NONE")</f>
        <v>Tamil Nadu</v>
      </c>
      <c r="C3030" s="14">
        <v>45261</v>
      </c>
      <c r="D3030" t="str">
        <v>5988d89d</v>
      </c>
      <c r="E3030">
        <v>1</v>
      </c>
      <c r="F3030">
        <v>93</v>
      </c>
    </row>
    <row r="3031" spans="1:6" x14ac:dyDescent="0.3">
      <c r="A3031">
        <v>10297</v>
      </c>
      <c r="B3031" t="str">
        <f>_xlfn.XLOOKUP(A3031, Bookings!A:A, Bookings!B:B, "NONE")</f>
        <v>Tamil Nadu</v>
      </c>
      <c r="C3031" s="14">
        <v>45200</v>
      </c>
      <c r="D3031" t="str">
        <v>fda707e0</v>
      </c>
      <c r="E3031">
        <v>1</v>
      </c>
      <c r="F3031">
        <v>82</v>
      </c>
    </row>
    <row r="3032" spans="1:6" x14ac:dyDescent="0.3">
      <c r="A3032">
        <v>10297</v>
      </c>
      <c r="B3032" t="str">
        <f>_xlfn.XLOOKUP(A3032, Bookings!A:A, Bookings!B:B, "NONE")</f>
        <v>Tamil Nadu</v>
      </c>
      <c r="C3032" s="14">
        <v>44896</v>
      </c>
      <c r="D3032" t="str">
        <v>4130ea10</v>
      </c>
      <c r="E3032">
        <v>0</v>
      </c>
      <c r="F3032">
        <v>58</v>
      </c>
    </row>
    <row r="3033" spans="1:6" x14ac:dyDescent="0.3">
      <c r="A3033">
        <v>10297</v>
      </c>
      <c r="B3033" t="str">
        <f>_xlfn.XLOOKUP(A3033, Bookings!A:A, Bookings!B:B, "NONE")</f>
        <v>Tamil Nadu</v>
      </c>
      <c r="C3033" s="14">
        <v>45108</v>
      </c>
      <c r="D3033" t="str">
        <v>872a4423</v>
      </c>
      <c r="E3033">
        <v>4</v>
      </c>
      <c r="F3033">
        <v>94</v>
      </c>
    </row>
    <row r="3034" spans="1:6" x14ac:dyDescent="0.3">
      <c r="A3034">
        <v>10297</v>
      </c>
      <c r="B3034" t="str">
        <f>_xlfn.XLOOKUP(A3034, Bookings!A:A, Bookings!B:B, "NONE")</f>
        <v>Tamil Nadu</v>
      </c>
      <c r="C3034" s="14">
        <v>44805</v>
      </c>
      <c r="D3034" t="str">
        <v>9544ce3b</v>
      </c>
      <c r="E3034">
        <v>1</v>
      </c>
      <c r="F3034">
        <v>33</v>
      </c>
    </row>
    <row r="3035" spans="1:6" x14ac:dyDescent="0.3">
      <c r="A3035">
        <v>10297</v>
      </c>
      <c r="B3035" t="str">
        <f>_xlfn.XLOOKUP(A3035, Bookings!A:A, Bookings!B:B, "NONE")</f>
        <v>Tamil Nadu</v>
      </c>
      <c r="C3035" s="14">
        <v>45444</v>
      </c>
      <c r="D3035" t="str">
        <v>6fc6d737</v>
      </c>
      <c r="E3035">
        <v>2</v>
      </c>
      <c r="F3035">
        <v>63</v>
      </c>
    </row>
    <row r="3036" spans="1:6" x14ac:dyDescent="0.3">
      <c r="A3036">
        <v>10297</v>
      </c>
      <c r="B3036" t="str">
        <f>_xlfn.XLOOKUP(A3036, Bookings!A:A, Bookings!B:B, "NONE")</f>
        <v>Tamil Nadu</v>
      </c>
      <c r="C3036" s="14">
        <v>45292</v>
      </c>
      <c r="D3036" t="str">
        <v>f83fb848</v>
      </c>
      <c r="E3036">
        <v>1</v>
      </c>
      <c r="F3036">
        <v>47</v>
      </c>
    </row>
    <row r="3037" spans="1:6" x14ac:dyDescent="0.3">
      <c r="A3037">
        <v>10297</v>
      </c>
      <c r="B3037" t="str">
        <f>_xlfn.XLOOKUP(A3037, Bookings!A:A, Bookings!B:B, "NONE")</f>
        <v>Tamil Nadu</v>
      </c>
      <c r="C3037" s="14">
        <v>44896</v>
      </c>
      <c r="D3037" t="str">
        <v>40fb817f</v>
      </c>
      <c r="E3037">
        <v>1</v>
      </c>
      <c r="F3037">
        <v>42</v>
      </c>
    </row>
    <row r="3038" spans="1:6" x14ac:dyDescent="0.3">
      <c r="A3038">
        <v>10297</v>
      </c>
      <c r="B3038" t="str">
        <f>_xlfn.XLOOKUP(A3038, Bookings!A:A, Bookings!B:B, "NONE")</f>
        <v>Tamil Nadu</v>
      </c>
      <c r="C3038" s="14">
        <v>44682</v>
      </c>
      <c r="D3038" t="str">
        <v>c9f9dfdb</v>
      </c>
      <c r="E3038">
        <v>0</v>
      </c>
      <c r="F3038">
        <v>89</v>
      </c>
    </row>
    <row r="3039" spans="1:6" x14ac:dyDescent="0.3">
      <c r="A3039">
        <v>10298</v>
      </c>
      <c r="B3039" t="str">
        <f>_xlfn.XLOOKUP(A3039, Bookings!A:A, Bookings!B:B, "NONE")</f>
        <v>Karnataka</v>
      </c>
      <c r="C3039" s="14">
        <v>44927</v>
      </c>
      <c r="D3039" t="str">
        <v>6148f50b</v>
      </c>
      <c r="E3039">
        <v>0</v>
      </c>
      <c r="F3039">
        <v>72</v>
      </c>
    </row>
    <row r="3040" spans="1:6" x14ac:dyDescent="0.3">
      <c r="A3040">
        <v>10298</v>
      </c>
      <c r="B3040" t="str">
        <f>_xlfn.XLOOKUP(A3040, Bookings!A:A, Bookings!B:B, "NONE")</f>
        <v>Karnataka</v>
      </c>
      <c r="C3040" s="14">
        <v>44958</v>
      </c>
      <c r="D3040" t="str">
        <v>b06fbc58</v>
      </c>
      <c r="E3040">
        <v>1</v>
      </c>
      <c r="F3040">
        <v>63</v>
      </c>
    </row>
    <row r="3041" spans="1:6" x14ac:dyDescent="0.3">
      <c r="A3041">
        <v>10298</v>
      </c>
      <c r="B3041" t="str">
        <f>_xlfn.XLOOKUP(A3041, Bookings!A:A, Bookings!B:B, "NONE")</f>
        <v>Karnataka</v>
      </c>
      <c r="C3041" s="14">
        <v>44958</v>
      </c>
      <c r="D3041" t="str">
        <v>6fc6d737</v>
      </c>
      <c r="E3041">
        <v>2</v>
      </c>
      <c r="F3041">
        <v>43</v>
      </c>
    </row>
    <row r="3042" spans="1:6" x14ac:dyDescent="0.3">
      <c r="A3042">
        <v>10298</v>
      </c>
      <c r="B3042" t="str">
        <f>_xlfn.XLOOKUP(A3042, Bookings!A:A, Bookings!B:B, "NONE")</f>
        <v>Karnataka</v>
      </c>
      <c r="C3042" s="14">
        <v>45047</v>
      </c>
      <c r="D3042" t="str">
        <v>8ab4abc6</v>
      </c>
      <c r="E3042">
        <v>0</v>
      </c>
      <c r="F3042">
        <v>85</v>
      </c>
    </row>
    <row r="3043" spans="1:6" x14ac:dyDescent="0.3">
      <c r="A3043">
        <v>10298</v>
      </c>
      <c r="B3043" t="str">
        <f>_xlfn.XLOOKUP(A3043, Bookings!A:A, Bookings!B:B, "NONE")</f>
        <v>Karnataka</v>
      </c>
      <c r="C3043" s="14">
        <v>45170</v>
      </c>
      <c r="D3043" t="str">
        <v>a48a202b</v>
      </c>
      <c r="E3043">
        <v>1</v>
      </c>
      <c r="F3043">
        <v>63</v>
      </c>
    </row>
    <row r="3044" spans="1:6" x14ac:dyDescent="0.3">
      <c r="A3044">
        <v>10298</v>
      </c>
      <c r="B3044" t="str">
        <f>_xlfn.XLOOKUP(A3044, Bookings!A:A, Bookings!B:B, "NONE")</f>
        <v>Karnataka</v>
      </c>
      <c r="C3044" s="14">
        <v>45505</v>
      </c>
      <c r="D3044" t="str">
        <v>2e190b5a</v>
      </c>
      <c r="E3044">
        <v>0</v>
      </c>
      <c r="F3044">
        <v>32</v>
      </c>
    </row>
    <row r="3045" spans="1:6" x14ac:dyDescent="0.3">
      <c r="A3045">
        <v>10298</v>
      </c>
      <c r="B3045" t="str">
        <f>_xlfn.XLOOKUP(A3045, Bookings!A:A, Bookings!B:B, "NONE")</f>
        <v>Karnataka</v>
      </c>
      <c r="C3045" s="14">
        <v>45536</v>
      </c>
      <c r="D3045" t="str">
        <v>c324f9b4</v>
      </c>
      <c r="E3045">
        <v>3</v>
      </c>
      <c r="F3045">
        <v>50</v>
      </c>
    </row>
    <row r="3046" spans="1:6" x14ac:dyDescent="0.3">
      <c r="A3046">
        <v>10298</v>
      </c>
      <c r="B3046" t="str">
        <f>_xlfn.XLOOKUP(A3046, Bookings!A:A, Bookings!B:B, "NONE")</f>
        <v>Karnataka</v>
      </c>
      <c r="C3046" s="14">
        <v>45231</v>
      </c>
      <c r="D3046" t="str">
        <v>af4e0c6c</v>
      </c>
      <c r="E3046">
        <v>1</v>
      </c>
      <c r="F3046">
        <v>27</v>
      </c>
    </row>
    <row r="3047" spans="1:6" x14ac:dyDescent="0.3">
      <c r="A3047">
        <v>10298</v>
      </c>
      <c r="B3047" t="str">
        <f>_xlfn.XLOOKUP(A3047, Bookings!A:A, Bookings!B:B, "NONE")</f>
        <v>Karnataka</v>
      </c>
      <c r="C3047" s="14">
        <v>45505</v>
      </c>
      <c r="D3047" t="str">
        <v>e24dee1d</v>
      </c>
      <c r="E3047">
        <v>2</v>
      </c>
      <c r="F3047">
        <v>12</v>
      </c>
    </row>
    <row r="3048" spans="1:6" x14ac:dyDescent="0.3">
      <c r="A3048">
        <v>10298</v>
      </c>
      <c r="B3048" t="str">
        <f>_xlfn.XLOOKUP(A3048, Bookings!A:A, Bookings!B:B, "NONE")</f>
        <v>Karnataka</v>
      </c>
      <c r="C3048" s="14">
        <v>45383</v>
      </c>
      <c r="D3048" t="str">
        <v>e9c2f251</v>
      </c>
      <c r="E3048">
        <v>0</v>
      </c>
      <c r="F3048">
        <v>59</v>
      </c>
    </row>
    <row r="3049" spans="1:6" x14ac:dyDescent="0.3">
      <c r="A3049">
        <v>10298</v>
      </c>
      <c r="B3049" t="str">
        <f>_xlfn.XLOOKUP(A3049, Bookings!A:A, Bookings!B:B, "NONE")</f>
        <v>Karnataka</v>
      </c>
      <c r="C3049" s="14">
        <v>45078</v>
      </c>
      <c r="D3049" t="str">
        <v>18f2ed16</v>
      </c>
      <c r="E3049">
        <v>1</v>
      </c>
      <c r="F3049">
        <v>85</v>
      </c>
    </row>
    <row r="3050" spans="1:6" x14ac:dyDescent="0.3">
      <c r="A3050">
        <v>10298</v>
      </c>
      <c r="B3050" t="str">
        <f>_xlfn.XLOOKUP(A3050, Bookings!A:A, Bookings!B:B, "NONE")</f>
        <v>Karnataka</v>
      </c>
      <c r="C3050" s="14">
        <v>45536</v>
      </c>
      <c r="D3050" t="str">
        <v>7495495f</v>
      </c>
      <c r="E3050">
        <v>1</v>
      </c>
      <c r="F3050">
        <v>80</v>
      </c>
    </row>
    <row r="3051" spans="1:6" x14ac:dyDescent="0.3">
      <c r="A3051">
        <v>10299</v>
      </c>
      <c r="B3051" t="str">
        <f>_xlfn.XLOOKUP(A3051, Bookings!A:A, Bookings!B:B, "NONE")</f>
        <v>Andhra Pradesh</v>
      </c>
      <c r="C3051" s="14">
        <v>45474</v>
      </c>
      <c r="D3051" t="str">
        <v>7fd28e87</v>
      </c>
      <c r="E3051">
        <v>1</v>
      </c>
      <c r="F3051">
        <v>39</v>
      </c>
    </row>
    <row r="3052" spans="1:6" x14ac:dyDescent="0.3">
      <c r="A3052">
        <v>10299</v>
      </c>
      <c r="B3052" t="str">
        <f>_xlfn.XLOOKUP(A3052, Bookings!A:A, Bookings!B:B, "NONE")</f>
        <v>Andhra Pradesh</v>
      </c>
      <c r="C3052" s="14">
        <v>44562</v>
      </c>
      <c r="D3052" t="str">
        <v>cc9d9893</v>
      </c>
      <c r="E3052">
        <v>0</v>
      </c>
      <c r="F3052">
        <v>34</v>
      </c>
    </row>
    <row r="3053" spans="1:6" x14ac:dyDescent="0.3">
      <c r="A3053">
        <v>10299</v>
      </c>
      <c r="B3053" t="str">
        <f>_xlfn.XLOOKUP(A3053, Bookings!A:A, Bookings!B:B, "NONE")</f>
        <v>Andhra Pradesh</v>
      </c>
      <c r="C3053" s="14">
        <v>45536</v>
      </c>
      <c r="D3053" t="str">
        <v>75fa1246</v>
      </c>
      <c r="E3053">
        <v>0</v>
      </c>
      <c r="F3053">
        <v>60</v>
      </c>
    </row>
    <row r="3054" spans="1:6" x14ac:dyDescent="0.3">
      <c r="A3054">
        <v>10299</v>
      </c>
      <c r="B3054" t="str">
        <f>_xlfn.XLOOKUP(A3054, Bookings!A:A, Bookings!B:B, "NONE")</f>
        <v>Andhra Pradesh</v>
      </c>
      <c r="C3054" s="14">
        <v>44805</v>
      </c>
      <c r="D3054" t="str">
        <v>f83fb848</v>
      </c>
      <c r="E3054">
        <v>1</v>
      </c>
      <c r="F3054">
        <v>43</v>
      </c>
    </row>
    <row r="3055" spans="1:6" x14ac:dyDescent="0.3">
      <c r="A3055">
        <v>10299</v>
      </c>
      <c r="B3055" t="str">
        <f>_xlfn.XLOOKUP(A3055, Bookings!A:A, Bookings!B:B, "NONE")</f>
        <v>Andhra Pradesh</v>
      </c>
      <c r="C3055" s="14">
        <v>44682</v>
      </c>
      <c r="D3055" t="str">
        <v>10101146</v>
      </c>
      <c r="E3055">
        <v>0</v>
      </c>
      <c r="F3055">
        <v>93</v>
      </c>
    </row>
    <row r="3056" spans="1:6" x14ac:dyDescent="0.3">
      <c r="A3056">
        <v>10299</v>
      </c>
      <c r="B3056" t="str">
        <f>_xlfn.XLOOKUP(A3056, Bookings!A:A, Bookings!B:B, "NONE")</f>
        <v>Andhra Pradesh</v>
      </c>
      <c r="C3056" s="14">
        <v>45231</v>
      </c>
      <c r="D3056" t="str">
        <v>ed012678</v>
      </c>
      <c r="E3056">
        <v>1</v>
      </c>
      <c r="F3056">
        <v>44</v>
      </c>
    </row>
    <row r="3057" spans="1:6" x14ac:dyDescent="0.3">
      <c r="A3057">
        <v>10299</v>
      </c>
      <c r="B3057" t="str">
        <f>_xlfn.XLOOKUP(A3057, Bookings!A:A, Bookings!B:B, "NONE")</f>
        <v>Andhra Pradesh</v>
      </c>
      <c r="C3057" s="14">
        <v>45078</v>
      </c>
      <c r="D3057" t="str">
        <v>8ce0be18</v>
      </c>
      <c r="E3057">
        <v>0</v>
      </c>
      <c r="F3057">
        <v>98</v>
      </c>
    </row>
    <row r="3058" spans="1:6" x14ac:dyDescent="0.3">
      <c r="A3058">
        <v>10299</v>
      </c>
      <c r="B3058" t="str">
        <f>_xlfn.XLOOKUP(A3058, Bookings!A:A, Bookings!B:B, "NONE")</f>
        <v>Andhra Pradesh</v>
      </c>
      <c r="C3058" s="14">
        <v>45078</v>
      </c>
      <c r="D3058" t="str">
        <v>ef45c45f</v>
      </c>
      <c r="E3058">
        <v>1</v>
      </c>
      <c r="F3058">
        <v>44</v>
      </c>
    </row>
    <row r="3059" spans="1:6" x14ac:dyDescent="0.3">
      <c r="A3059">
        <v>10299</v>
      </c>
      <c r="B3059" t="str">
        <f>_xlfn.XLOOKUP(A3059, Bookings!A:A, Bookings!B:B, "NONE")</f>
        <v>Andhra Pradesh</v>
      </c>
      <c r="C3059" s="14">
        <v>45261</v>
      </c>
      <c r="D3059" t="str">
        <v>459528e0</v>
      </c>
      <c r="E3059">
        <v>5</v>
      </c>
      <c r="F3059">
        <v>17</v>
      </c>
    </row>
    <row r="3060" spans="1:6" x14ac:dyDescent="0.3">
      <c r="A3060">
        <v>10299</v>
      </c>
      <c r="B3060" t="str">
        <f>_xlfn.XLOOKUP(A3060, Bookings!A:A, Bookings!B:B, "NONE")</f>
        <v>Andhra Pradesh</v>
      </c>
      <c r="C3060" s="14">
        <v>45474</v>
      </c>
      <c r="D3060" t="str">
        <v>4130ea10</v>
      </c>
      <c r="E3060">
        <v>0</v>
      </c>
      <c r="F3060">
        <v>45</v>
      </c>
    </row>
    <row r="3061" spans="1:6" x14ac:dyDescent="0.3">
      <c r="A3061">
        <v>10299</v>
      </c>
      <c r="B3061" t="str">
        <f>_xlfn.XLOOKUP(A3061, Bookings!A:A, Bookings!B:B, "NONE")</f>
        <v>Andhra Pradesh</v>
      </c>
      <c r="C3061" s="14">
        <v>45597</v>
      </c>
      <c r="D3061" t="str">
        <v>fa1a76a3</v>
      </c>
      <c r="E3061">
        <v>1</v>
      </c>
      <c r="F3061">
        <v>59</v>
      </c>
    </row>
    <row r="3062" spans="1:6" x14ac:dyDescent="0.3">
      <c r="A3062">
        <v>10299</v>
      </c>
      <c r="B3062" t="str">
        <f>_xlfn.XLOOKUP(A3062, Bookings!A:A, Bookings!B:B, "NONE")</f>
        <v>Andhra Pradesh</v>
      </c>
      <c r="C3062" s="14">
        <v>45047</v>
      </c>
      <c r="D3062" t="str">
        <v>7e543bc4</v>
      </c>
      <c r="E3062">
        <v>0</v>
      </c>
      <c r="F3062">
        <v>57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8FCFF-5D30-4773-99A9-872406AF28C8}">
  <dimension ref="A1:Z20841"/>
  <sheetViews>
    <sheetView topLeftCell="U1" workbookViewId="0">
      <selection activeCell="U2" sqref="U2"/>
    </sheetView>
  </sheetViews>
  <sheetFormatPr defaultRowHeight="14.4" x14ac:dyDescent="0.3"/>
  <cols>
    <col min="1" max="1" width="11.109375" bestFit="1" customWidth="1"/>
    <col min="2" max="2" width="10.6640625" bestFit="1" customWidth="1"/>
    <col min="3" max="4" width="13.88671875" bestFit="1" customWidth="1"/>
    <col min="5" max="5" width="9.109375" customWidth="1"/>
    <col min="7" max="7" width="6.6640625" bestFit="1" customWidth="1"/>
    <col min="8" max="8" width="11.109375" customWidth="1"/>
    <col min="9" max="9" width="9.44140625" bestFit="1" customWidth="1"/>
    <col min="10" max="10" width="9.5546875" customWidth="1"/>
    <col min="11" max="11" width="9.109375" customWidth="1"/>
    <col min="13" max="13" width="9.44140625" bestFit="1" customWidth="1"/>
    <col min="14" max="14" width="38.44140625" style="16" customWidth="1"/>
    <col min="16" max="16" width="9.109375" customWidth="1"/>
    <col min="17" max="17" width="28.44140625" customWidth="1"/>
    <col min="20" max="20" width="22.33203125" bestFit="1" customWidth="1"/>
    <col min="21" max="21" width="9.6640625" bestFit="1" customWidth="1"/>
    <col min="24" max="24" width="15.77734375" bestFit="1" customWidth="1"/>
    <col min="25" max="25" width="13.33203125" bestFit="1" customWidth="1"/>
    <col min="26" max="26" width="50.109375" bestFit="1" customWidth="1"/>
  </cols>
  <sheetData>
    <row r="1" spans="1:26" ht="38.700000000000003" customHeight="1" x14ac:dyDescent="0.3">
      <c r="A1" s="8" t="str" cm="1">
        <f t="array" ref="A1:A3062">_xlfn._xlws.FILTER(Viewership!A:A, Viewership!A:A&lt;&gt;"")</f>
        <v>User ID</v>
      </c>
      <c r="B1" s="8" t="str" cm="1">
        <f t="array" ref="B1:B3062">_xlfn._xlws.FILTER(Viewership!B:B, Viewership!B:B&lt;&gt;"")</f>
        <v>Month</v>
      </c>
      <c r="C1" s="8" t="str" cm="1">
        <f t="array" ref="C1:C3062">_xlfn._xlws.FILTER(Viewership!C:C, Viewership!C:C&lt;&gt;"")</f>
        <v>Content ID</v>
      </c>
      <c r="D1" s="4" t="str" cm="1">
        <f t="array" ref="D1:D3062">_xlfn._xlws.FILTER(Viewership!D:D, Viewership!D:D&lt;&gt;"")</f>
        <v>Watch Time (min)</v>
      </c>
      <c r="E1" s="11"/>
      <c r="G1" s="8" t="str">
        <f>A1</f>
        <v>User ID</v>
      </c>
      <c r="H1" s="8" t="str">
        <f>B1</f>
        <v>Month</v>
      </c>
      <c r="I1" s="8" t="str">
        <f>C1</f>
        <v>Content ID</v>
      </c>
      <c r="J1" s="4" t="str">
        <f>D1</f>
        <v>Watch Time (min)</v>
      </c>
      <c r="K1" s="11"/>
      <c r="M1" s="8" t="str">
        <f>C1</f>
        <v>Content ID</v>
      </c>
      <c r="N1" s="4" t="s">
        <v>457</v>
      </c>
      <c r="Q1" s="8" t="s">
        <v>460</v>
      </c>
      <c r="T1" s="8" t="s">
        <v>458</v>
      </c>
      <c r="U1" s="4" t="s">
        <v>459</v>
      </c>
      <c r="X1" s="4" t="s">
        <v>461</v>
      </c>
      <c r="Y1" s="4" t="s">
        <v>462</v>
      </c>
      <c r="Z1" s="4" t="s">
        <v>463</v>
      </c>
    </row>
    <row r="2" spans="1:26" ht="14.4" customHeight="1" x14ac:dyDescent="0.3">
      <c r="A2">
        <v>10000</v>
      </c>
      <c r="B2" s="14">
        <v>44805</v>
      </c>
      <c r="C2" t="str">
        <v>ae026103</v>
      </c>
      <c r="D2">
        <v>44</v>
      </c>
      <c r="G2" cm="1">
        <f t="array" ref="G2:J1043">_xlfn._xlws.FILTER(A2:D3062, (YEAR(B2:B3062)=2024))</f>
        <v>10000</v>
      </c>
      <c r="H2" s="14">
        <v>45292</v>
      </c>
      <c r="I2" t="str">
        <v>c5000cc1</v>
      </c>
      <c r="J2">
        <v>300</v>
      </c>
      <c r="M2" t="str" cm="1">
        <f t="array" ref="M2:M1043">_xlfn._xlws.FILTER(I2:I1043, I2:I1043&lt;&gt;"")</f>
        <v>c5000cc1</v>
      </c>
      <c r="N2" s="16" t="str" cm="1">
        <f t="array" ref="N2">_xlfn.TEXTJOIN(", ", TRUE, _xlfn._xlws.FILTER('Content Tags'!B$2:B$2001, 'Content Tags'!A$2:A$2001 = M2))</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2" t="s">
        <v>320</v>
      </c>
      <c r="T2" t="str" cm="1">
        <f t="array" ref="T2:T201">_xlfn.UNIQUE(_xlfn._xlws.FILTER(Q2:Q20841, Q2:Q20841&lt;&gt;""))</f>
        <v>high engagement</v>
      </c>
      <c r="U2">
        <f>COUNTIF(Q$2:Q$20841, T2)</f>
        <v>104</v>
      </c>
      <c r="X2" s="17" t="str" cm="1">
        <f t="array" ref="X2:X11">INDEX(_xlfn.SORTBY(T2:T201, U2:U201, -1), _xlfn.SEQUENCE(10))</f>
        <v>art lovers</v>
      </c>
      <c r="Y2" s="12" cm="1">
        <f t="array" ref="Y2:Y11">INDEX(_xlfn.SORTBY(U2:U201, U2:U201, -1), _xlfn.SEQUENCE(10))</f>
        <v>203</v>
      </c>
      <c r="Z2" s="17" t="s">
        <v>465</v>
      </c>
    </row>
    <row r="3" spans="1:26" ht="14.4" customHeight="1" x14ac:dyDescent="0.3">
      <c r="A3">
        <v>10000</v>
      </c>
      <c r="B3" s="14">
        <v>45292</v>
      </c>
      <c r="C3" t="str">
        <v>c5000cc1</v>
      </c>
      <c r="D3">
        <v>300</v>
      </c>
      <c r="G3">
        <v>10000</v>
      </c>
      <c r="H3" s="14">
        <v>45505</v>
      </c>
      <c r="I3" t="str">
        <v>7495495f</v>
      </c>
      <c r="J3">
        <v>275</v>
      </c>
      <c r="M3" t="str">
        <v>7495495f</v>
      </c>
      <c r="N3" s="16" t="str" cm="1">
        <f t="array" ref="N3">_xlfn.TEXTJOIN(", ", TRUE, _xlfn._xlws.FILTER('Content Tags'!B$2:B$2001, 'Content Tags'!A$2:A$2001 = M3))</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3" t="s">
        <v>311</v>
      </c>
      <c r="T3" t="str">
        <v>urban dwellers</v>
      </c>
      <c r="U3">
        <f t="shared" ref="U3:U66" si="0">COUNTIF(Q$2:Q$20841, T3)</f>
        <v>105</v>
      </c>
      <c r="X3" s="17" t="str">
        <v>travel</v>
      </c>
      <c r="Y3" s="12">
        <v>198</v>
      </c>
      <c r="Z3" s="18" t="s">
        <v>466</v>
      </c>
    </row>
    <row r="4" spans="1:26" ht="14.4" customHeight="1" x14ac:dyDescent="0.3">
      <c r="A4">
        <v>10000</v>
      </c>
      <c r="B4" s="14">
        <v>45261</v>
      </c>
      <c r="C4" t="str">
        <v>cc777b0c</v>
      </c>
      <c r="D4">
        <v>237</v>
      </c>
      <c r="G4">
        <v>10001</v>
      </c>
      <c r="H4" s="14">
        <v>45566</v>
      </c>
      <c r="I4" t="str">
        <v>a4c168f1</v>
      </c>
      <c r="J4">
        <v>186</v>
      </c>
      <c r="M4" t="str">
        <v>a4c168f1</v>
      </c>
      <c r="N4" s="16" t="str" cm="1">
        <f t="array" ref="N4">_xlfn.TEXTJOIN(", ", TRUE, _xlfn._xlws.FILTER('Content Tags'!B$2:B$2001, 'Content Tags'!A$2:A$2001 = M4))</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4" t="s">
        <v>357</v>
      </c>
      <c r="T4" t="str">
        <v>first job</v>
      </c>
      <c r="U4">
        <f t="shared" si="0"/>
        <v>126</v>
      </c>
      <c r="X4" s="17" t="str">
        <v>movie buffs</v>
      </c>
      <c r="Y4" s="12">
        <v>174</v>
      </c>
      <c r="Z4" s="18" t="s">
        <v>467</v>
      </c>
    </row>
    <row r="5" spans="1:26" ht="14.4" customHeight="1" x14ac:dyDescent="0.3">
      <c r="A5">
        <v>10000</v>
      </c>
      <c r="B5" s="14">
        <v>45170</v>
      </c>
      <c r="C5" t="str">
        <v>7fd28e87</v>
      </c>
      <c r="D5">
        <v>152</v>
      </c>
      <c r="G5">
        <v>10002</v>
      </c>
      <c r="H5" s="14">
        <v>45627</v>
      </c>
      <c r="I5" t="str">
        <v>fe8686d0</v>
      </c>
      <c r="J5">
        <v>150</v>
      </c>
      <c r="M5" t="str">
        <v>fe8686d0</v>
      </c>
      <c r="N5" s="16" t="str" cm="1">
        <f t="array" ref="N5">_xlfn.TEXTJOIN(", ", TRUE, _xlfn._xlws.FILTER('Content Tags'!B$2:B$2001, 'Content Tags'!A$2:A$2001 = M5))</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5" t="s">
        <v>248</v>
      </c>
      <c r="T5" t="str">
        <v>Hindi speakers</v>
      </c>
      <c r="U5">
        <f t="shared" si="0"/>
        <v>69</v>
      </c>
      <c r="X5" s="17" t="str">
        <v>credit card users</v>
      </c>
      <c r="Y5" s="12">
        <v>174</v>
      </c>
      <c r="Z5" s="18" t="s">
        <v>468</v>
      </c>
    </row>
    <row r="6" spans="1:26" ht="14.4" customHeight="1" x14ac:dyDescent="0.3">
      <c r="A6">
        <v>10000</v>
      </c>
      <c r="B6" s="14">
        <v>45505</v>
      </c>
      <c r="C6" t="str">
        <v>7495495f</v>
      </c>
      <c r="D6">
        <v>275</v>
      </c>
      <c r="G6">
        <v>10002</v>
      </c>
      <c r="H6" s="14">
        <v>45597</v>
      </c>
      <c r="I6" t="str">
        <v>2e190b5a</v>
      </c>
      <c r="J6">
        <v>57</v>
      </c>
      <c r="M6" t="str">
        <v>2e190b5a</v>
      </c>
      <c r="N6" s="16" t="str" cm="1">
        <f t="array" ref="N6">_xlfn.TEXTJOIN(", ", TRUE, _xlfn._xlws.FILTER('Content Tags'!B$2:B$2001, 'Content Tags'!A$2:A$2001 = M6))</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6" t="s">
        <v>345</v>
      </c>
      <c r="T6" t="str">
        <v>high conversion users</v>
      </c>
      <c r="U6">
        <f t="shared" si="0"/>
        <v>98</v>
      </c>
      <c r="X6" s="17" t="str">
        <v>yoga practitioners</v>
      </c>
      <c r="Y6" s="12">
        <v>170</v>
      </c>
      <c r="Z6" s="18" t="s">
        <v>469</v>
      </c>
    </row>
    <row r="7" spans="1:26" ht="14.4" customHeight="1" x14ac:dyDescent="0.3">
      <c r="A7">
        <v>10001</v>
      </c>
      <c r="B7" s="14">
        <v>44805</v>
      </c>
      <c r="C7" t="str">
        <v>6d98c117</v>
      </c>
      <c r="D7">
        <v>47</v>
      </c>
      <c r="G7">
        <v>10002</v>
      </c>
      <c r="H7" s="14">
        <v>45597</v>
      </c>
      <c r="I7" t="str">
        <v>6d98c117</v>
      </c>
      <c r="J7">
        <v>158</v>
      </c>
      <c r="M7" t="str">
        <v>6d98c117</v>
      </c>
      <c r="N7" s="16" t="str" cm="1">
        <f t="array" ref="N7">_xlfn.TEXTJOIN(", ", TRUE, _xlfn._xlws.FILTER('Content Tags'!B$2:B$2001, 'Content Tags'!A$2:A$2001 = M7))</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7" t="s">
        <v>275</v>
      </c>
      <c r="T7" t="str">
        <v>runners</v>
      </c>
      <c r="U7">
        <f t="shared" si="0"/>
        <v>108</v>
      </c>
      <c r="X7" s="17" t="str">
        <v>recently churned</v>
      </c>
      <c r="Y7" s="12">
        <v>167</v>
      </c>
      <c r="Z7" s="18" t="s">
        <v>470</v>
      </c>
    </row>
    <row r="8" spans="1:26" ht="14.4" customHeight="1" x14ac:dyDescent="0.3">
      <c r="A8">
        <v>10001</v>
      </c>
      <c r="B8" s="14">
        <v>45170</v>
      </c>
      <c r="C8" t="str">
        <v>2aac9072</v>
      </c>
      <c r="D8">
        <v>187</v>
      </c>
      <c r="G8">
        <v>10002</v>
      </c>
      <c r="H8" s="14">
        <v>45323</v>
      </c>
      <c r="I8" t="str">
        <v>ed012678</v>
      </c>
      <c r="J8">
        <v>162</v>
      </c>
      <c r="M8" t="str">
        <v>ed012678</v>
      </c>
      <c r="N8" s="16" t="str" cm="1">
        <f t="array" ref="N8">_xlfn.TEXTJOIN(", ", TRUE, _xlfn._xlws.FILTER('Content Tags'!B$2:B$2001, 'Content Tags'!A$2:A$2001 = M8))</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8" t="s">
        <v>372</v>
      </c>
      <c r="T8" t="str">
        <v>birthday planners</v>
      </c>
      <c r="U8">
        <f t="shared" si="0"/>
        <v>58</v>
      </c>
      <c r="X8" s="17" t="str">
        <v>leadership aspirants</v>
      </c>
      <c r="Y8" s="12">
        <v>166</v>
      </c>
      <c r="Z8" s="18" t="s">
        <v>471</v>
      </c>
    </row>
    <row r="9" spans="1:26" ht="14.4" customHeight="1" x14ac:dyDescent="0.3">
      <c r="A9">
        <v>10001</v>
      </c>
      <c r="B9" s="14">
        <v>44896</v>
      </c>
      <c r="C9" t="str">
        <v>459528e0</v>
      </c>
      <c r="D9">
        <v>195</v>
      </c>
      <c r="G9">
        <v>10002</v>
      </c>
      <c r="H9" s="14">
        <v>45413</v>
      </c>
      <c r="I9" t="str">
        <v>fcc640cb</v>
      </c>
      <c r="J9">
        <v>222</v>
      </c>
      <c r="M9" t="str">
        <v>fcc640cb</v>
      </c>
      <c r="N9" s="16" t="str" cm="1">
        <f t="array" ref="N9">_xlfn.TEXTJOIN(", ", TRUE, _xlfn._xlws.FILTER('Content Tags'!B$2:B$2001, 'Content Tags'!A$2:A$2001 = M9))</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9" t="s">
        <v>232</v>
      </c>
      <c r="T9" t="str">
        <v>road trippers</v>
      </c>
      <c r="U9">
        <f t="shared" si="0"/>
        <v>88</v>
      </c>
      <c r="X9" s="17" t="str">
        <v>rural population</v>
      </c>
      <c r="Y9" s="12">
        <v>164</v>
      </c>
      <c r="Z9" s="18" t="s">
        <v>472</v>
      </c>
    </row>
    <row r="10" spans="1:26" ht="14.4" customHeight="1" x14ac:dyDescent="0.3">
      <c r="A10">
        <v>10001</v>
      </c>
      <c r="B10" s="14">
        <v>44805</v>
      </c>
      <c r="C10" t="str">
        <v>577b4107</v>
      </c>
      <c r="D10">
        <v>131</v>
      </c>
      <c r="G10">
        <v>10002</v>
      </c>
      <c r="H10" s="14">
        <v>45444</v>
      </c>
      <c r="I10" t="str">
        <v>7fb18db3</v>
      </c>
      <c r="J10">
        <v>72</v>
      </c>
      <c r="M10" t="str">
        <v>7fb18db3</v>
      </c>
      <c r="N10" s="16" t="str" cm="1">
        <f t="array" ref="N10">_xlfn.TEXTJOIN(", ", TRUE, _xlfn._xlws.FILTER('Content Tags'!B$2:B$2001, 'Content Tags'!A$2:A$2001 = M10))</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10" t="s">
        <v>341</v>
      </c>
      <c r="T10" t="str">
        <v>photography</v>
      </c>
      <c r="U10">
        <f t="shared" si="0"/>
        <v>134</v>
      </c>
      <c r="X10" s="17" t="str">
        <v>bilingual families</v>
      </c>
      <c r="Y10" s="12">
        <v>162</v>
      </c>
      <c r="Z10" s="18" t="s">
        <v>473</v>
      </c>
    </row>
    <row r="11" spans="1:26" ht="14.4" customHeight="1" x14ac:dyDescent="0.3">
      <c r="A11">
        <v>10001</v>
      </c>
      <c r="B11" s="14">
        <v>45261</v>
      </c>
      <c r="C11" t="str">
        <v>fa1a76a3</v>
      </c>
      <c r="D11">
        <v>249</v>
      </c>
      <c r="G11">
        <v>10003</v>
      </c>
      <c r="H11" s="14">
        <v>45536</v>
      </c>
      <c r="I11" t="str">
        <v>921da29a</v>
      </c>
      <c r="J11">
        <v>244</v>
      </c>
      <c r="M11" t="str">
        <v>921da29a</v>
      </c>
      <c r="N11" s="16" t="str" cm="1">
        <f t="array" ref="N11">_xlfn.TEXTJOIN(", ", TRUE, _xlfn._xlws.FILTER('Content Tags'!B$2:B$2001, 'Content Tags'!A$2:A$2001 = M11))</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11" t="s">
        <v>365</v>
      </c>
      <c r="T11" t="str">
        <v>English speakers</v>
      </c>
      <c r="U11">
        <f t="shared" si="0"/>
        <v>105</v>
      </c>
      <c r="X11" s="17" t="str">
        <v>train travelers</v>
      </c>
      <c r="Y11" s="12">
        <v>161</v>
      </c>
      <c r="Z11" s="19" t="s">
        <v>474</v>
      </c>
    </row>
    <row r="12" spans="1:26" ht="14.4" customHeight="1" x14ac:dyDescent="0.3">
      <c r="A12">
        <v>10001</v>
      </c>
      <c r="B12" s="14">
        <v>45139</v>
      </c>
      <c r="C12" t="str">
        <v>b9f74c1c</v>
      </c>
      <c r="D12">
        <v>213</v>
      </c>
      <c r="G12">
        <v>10003</v>
      </c>
      <c r="H12" s="14">
        <v>45597</v>
      </c>
      <c r="I12" t="str">
        <v>0be1e40e</v>
      </c>
      <c r="J12">
        <v>14</v>
      </c>
      <c r="M12" t="str">
        <v>0be1e40e</v>
      </c>
      <c r="N12" s="16" t="str" cm="1">
        <f t="array" ref="N12">_xlfn.TEXTJOIN(", ", TRUE, _xlfn._xlws.FILTER('Content Tags'!B$2:B$2001, 'Content Tags'!A$2:A$2001 = M12))</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12" t="s">
        <v>339</v>
      </c>
      <c r="T12" t="str">
        <v>applying for loans</v>
      </c>
      <c r="U12">
        <f t="shared" si="0"/>
        <v>69</v>
      </c>
    </row>
    <row r="13" spans="1:26" ht="14.4" customHeight="1" x14ac:dyDescent="0.3">
      <c r="A13">
        <v>10001</v>
      </c>
      <c r="B13" s="14">
        <v>44682</v>
      </c>
      <c r="C13" t="str">
        <v>9452bf77</v>
      </c>
      <c r="D13">
        <v>74</v>
      </c>
      <c r="G13">
        <v>10003</v>
      </c>
      <c r="H13" s="14">
        <v>45627</v>
      </c>
      <c r="I13" t="str">
        <v>1187d074</v>
      </c>
      <c r="J13">
        <v>109</v>
      </c>
      <c r="M13" t="str">
        <v>1187d074</v>
      </c>
      <c r="N13" s="16" t="str" cm="1">
        <f t="array" ref="N13">_xlfn.TEXTJOIN(", ", TRUE, _xlfn._xlws.FILTER('Content Tags'!B$2:B$2001, 'Content Tags'!A$2:A$2001 = M13))</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13" t="s">
        <v>247</v>
      </c>
      <c r="T13" t="str">
        <v>blue-collar workers</v>
      </c>
      <c r="U13">
        <f t="shared" si="0"/>
        <v>148</v>
      </c>
    </row>
    <row r="14" spans="1:26" ht="14.4" customHeight="1" x14ac:dyDescent="0.3">
      <c r="A14">
        <v>10001</v>
      </c>
      <c r="B14" s="14">
        <v>45566</v>
      </c>
      <c r="C14" t="str">
        <v>a4c168f1</v>
      </c>
      <c r="D14">
        <v>186</v>
      </c>
      <c r="G14">
        <v>10003</v>
      </c>
      <c r="H14" s="14">
        <v>45536</v>
      </c>
      <c r="I14" t="str">
        <v>39c8c16a</v>
      </c>
      <c r="J14">
        <v>240</v>
      </c>
      <c r="M14" t="str">
        <v>39c8c16a</v>
      </c>
      <c r="N14" s="16" t="str" cm="1">
        <f t="array" ref="N14">_xlfn.TEXTJOIN(", ", TRUE, _xlfn._xlws.FILTER('Content Tags'!B$2:B$2001, 'Content Tags'!A$2:A$2001 = M14))</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14" t="s">
        <v>413</v>
      </c>
      <c r="T14" t="str">
        <v>honeymooners</v>
      </c>
      <c r="U14">
        <f t="shared" si="0"/>
        <v>68</v>
      </c>
    </row>
    <row r="15" spans="1:26" ht="14.4" customHeight="1" x14ac:dyDescent="0.3">
      <c r="A15">
        <v>10001</v>
      </c>
      <c r="B15" s="14">
        <v>44896</v>
      </c>
      <c r="C15" t="str">
        <v>18f2ed16</v>
      </c>
      <c r="D15">
        <v>76</v>
      </c>
      <c r="G15">
        <v>10004</v>
      </c>
      <c r="H15" s="14">
        <v>45474</v>
      </c>
      <c r="I15" t="str">
        <v>9787b7de</v>
      </c>
      <c r="J15">
        <v>275</v>
      </c>
      <c r="M15" t="str">
        <v>9787b7de</v>
      </c>
      <c r="N15" s="16" t="str" cm="1">
        <f t="array" ref="N15">_xlfn.TEXTJOIN(", ", TRUE, _xlfn._xlws.FILTER('Content Tags'!B$2:B$2001, 'Content Tags'!A$2:A$2001 = M15))</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15" t="s">
        <v>264</v>
      </c>
      <c r="T15" t="str">
        <v>working professionals</v>
      </c>
      <c r="U15">
        <f t="shared" si="0"/>
        <v>123</v>
      </c>
    </row>
    <row r="16" spans="1:26" ht="14.4" customHeight="1" x14ac:dyDescent="0.3">
      <c r="A16">
        <v>10002</v>
      </c>
      <c r="B16" s="14">
        <v>45627</v>
      </c>
      <c r="C16" t="str">
        <v>fe8686d0</v>
      </c>
      <c r="D16">
        <v>150</v>
      </c>
      <c r="G16">
        <v>10004</v>
      </c>
      <c r="H16" s="14">
        <v>45474</v>
      </c>
      <c r="I16" t="str">
        <v>4130ea10</v>
      </c>
      <c r="J16">
        <v>97</v>
      </c>
      <c r="M16" t="str">
        <v>4130ea10</v>
      </c>
      <c r="N16" s="16" t="str" cm="1">
        <f t="array" ref="N16">_xlfn.TEXTJOIN(", ", TRUE, _xlfn._xlws.FILTER('Content Tags'!B$2:B$2001, 'Content Tags'!A$2:A$2001 = M16))</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16" t="s">
        <v>265</v>
      </c>
      <c r="T16" t="str">
        <v>sleep improvement seekers</v>
      </c>
      <c r="U16">
        <f t="shared" si="0"/>
        <v>110</v>
      </c>
    </row>
    <row r="17" spans="1:21" ht="14.4" customHeight="1" x14ac:dyDescent="0.3">
      <c r="A17">
        <v>10002</v>
      </c>
      <c r="B17" s="14">
        <v>45597</v>
      </c>
      <c r="C17" t="str">
        <v>2e190b5a</v>
      </c>
      <c r="D17">
        <v>57</v>
      </c>
      <c r="G17">
        <v>10004</v>
      </c>
      <c r="H17" s="14">
        <v>45292</v>
      </c>
      <c r="I17" t="str">
        <v>6d9b457c</v>
      </c>
      <c r="J17">
        <v>85</v>
      </c>
      <c r="M17" t="str">
        <v>6d9b457c</v>
      </c>
      <c r="N17" s="16" t="str" cm="1">
        <f t="array" ref="N17">_xlfn.TEXTJOIN(", ", TRUE, _xlfn._xlws.FILTER('Content Tags'!B$2:B$2001, 'Content Tags'!A$2:A$2001 = M17))</f>
        <v>fashion lovers, ad watchers, short-form video fans, gym members, Kannada speakers, corporate managers, gadget-loving households, brand loyalists, married, working professionals, language learners, retirees, high spenders, football fans, swimmers, Tamil speakers, makeup lovers, Smart TV viewers, exam season viewers, mindfulness seekers</v>
      </c>
      <c r="Q17" t="s">
        <v>356</v>
      </c>
      <c r="T17" t="str">
        <v>daily soap fans</v>
      </c>
      <c r="U17">
        <f t="shared" si="0"/>
        <v>137</v>
      </c>
    </row>
    <row r="18" spans="1:21" ht="14.4" customHeight="1" x14ac:dyDescent="0.3">
      <c r="A18">
        <v>10002</v>
      </c>
      <c r="B18" s="14">
        <v>44835</v>
      </c>
      <c r="C18" t="str">
        <v>607da286</v>
      </c>
      <c r="D18">
        <v>97</v>
      </c>
      <c r="G18">
        <v>10004</v>
      </c>
      <c r="H18" s="14">
        <v>45474</v>
      </c>
      <c r="I18" t="str">
        <v>f72d44e6</v>
      </c>
      <c r="J18">
        <v>279</v>
      </c>
      <c r="M18" t="str">
        <v>f72d44e6</v>
      </c>
      <c r="N18" s="16" t="str" cm="1">
        <f t="array" ref="N18">_xlfn.TEXTJOIN(", ", TRUE, _xlfn._xlws.FILTER('Content Tags'!B$2:B$2001, 'Content Tags'!A$2:A$2001 = M18))</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18" t="s">
        <v>396</v>
      </c>
      <c r="T18" t="str">
        <v>holiday season buyers</v>
      </c>
      <c r="U18">
        <f t="shared" si="0"/>
        <v>81</v>
      </c>
    </row>
    <row r="19" spans="1:21" ht="14.4" customHeight="1" x14ac:dyDescent="0.3">
      <c r="A19">
        <v>10002</v>
      </c>
      <c r="B19" s="14">
        <v>44621</v>
      </c>
      <c r="C19" t="str">
        <v>6cec19a5</v>
      </c>
      <c r="D19">
        <v>24</v>
      </c>
      <c r="G19">
        <v>10004</v>
      </c>
      <c r="H19" s="14">
        <v>45597</v>
      </c>
      <c r="I19" t="str">
        <v>8ab4abc6</v>
      </c>
      <c r="J19">
        <v>185</v>
      </c>
      <c r="M19" t="str">
        <v>8ab4abc6</v>
      </c>
      <c r="N19" s="16" t="str" cm="1">
        <f t="array" ref="N19">_xlfn.TEXTJOIN(", ", TRUE, _xlfn._xlws.FILTER('Content Tags'!B$2:B$2001, 'Content Tags'!A$2:A$2001 = M19))</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19" t="s">
        <v>402</v>
      </c>
      <c r="T19" t="str">
        <v>eco-conscious buyers</v>
      </c>
      <c r="U19">
        <f t="shared" si="0"/>
        <v>132</v>
      </c>
    </row>
    <row r="20" spans="1:21" ht="14.4" customHeight="1" x14ac:dyDescent="0.3">
      <c r="A20">
        <v>10002</v>
      </c>
      <c r="B20" s="14">
        <v>44958</v>
      </c>
      <c r="C20" t="str">
        <v>6148f50b</v>
      </c>
      <c r="D20">
        <v>223</v>
      </c>
      <c r="G20">
        <v>10005</v>
      </c>
      <c r="H20" s="14">
        <v>45597</v>
      </c>
      <c r="I20" t="str">
        <v>af4e0c6c</v>
      </c>
      <c r="J20">
        <v>204</v>
      </c>
      <c r="M20" t="str">
        <v>af4e0c6c</v>
      </c>
      <c r="N20" s="16" t="str" cm="1">
        <f t="array" ref="N20">_xlfn.TEXTJOIN(", ", TRUE, _xlfn._xlws.FILTER('Content Tags'!B$2:B$2001, 'Content Tags'!A$2:A$2001 = M20))</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20" t="s">
        <v>266</v>
      </c>
      <c r="T20" t="str">
        <v>South Indian viewers</v>
      </c>
      <c r="U20">
        <f t="shared" si="0"/>
        <v>90</v>
      </c>
    </row>
    <row r="21" spans="1:21" ht="14.4" customHeight="1" x14ac:dyDescent="0.3">
      <c r="A21">
        <v>10002</v>
      </c>
      <c r="B21" s="14">
        <v>45597</v>
      </c>
      <c r="C21" t="str">
        <v>6d98c117</v>
      </c>
      <c r="D21">
        <v>158</v>
      </c>
      <c r="G21">
        <v>10005</v>
      </c>
      <c r="H21" s="14">
        <v>45566</v>
      </c>
      <c r="I21" t="str">
        <v>9544ce3b</v>
      </c>
      <c r="J21">
        <v>125</v>
      </c>
      <c r="M21" t="str">
        <v>9544ce3b</v>
      </c>
      <c r="N21" s="16" t="str" cm="1">
        <f t="array" ref="N21">_xlfn.TEXTJOIN(", ", TRUE, _xlfn._xlws.FILTER('Content Tags'!B$2:B$2001, 'Content Tags'!A$2:A$2001 = M21))</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21" t="s">
        <v>317</v>
      </c>
      <c r="T21" t="str">
        <v>YouTube viewers</v>
      </c>
      <c r="U21">
        <f t="shared" si="0"/>
        <v>89</v>
      </c>
    </row>
    <row r="22" spans="1:21" ht="14.4" customHeight="1" x14ac:dyDescent="0.3">
      <c r="A22">
        <v>10002</v>
      </c>
      <c r="B22" s="14">
        <v>45323</v>
      </c>
      <c r="C22" t="str">
        <v>ed012678</v>
      </c>
      <c r="D22">
        <v>162</v>
      </c>
      <c r="G22">
        <v>10005</v>
      </c>
      <c r="H22" s="14">
        <v>45505</v>
      </c>
      <c r="I22" t="str">
        <v>566c44a8</v>
      </c>
      <c r="J22">
        <v>105</v>
      </c>
      <c r="M22" t="str">
        <v>566c44a8</v>
      </c>
      <c r="N22" s="16" t="str" cm="1">
        <f t="array" ref="N22">_xlfn.TEXTJOIN(", ", TRUE, _xlfn._xlws.FILTER('Content Tags'!B$2:B$2001, 'Content Tags'!A$2:A$2001 = M22))</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22" t="s">
        <v>286</v>
      </c>
      <c r="T22" t="str">
        <v>short-form video fans</v>
      </c>
      <c r="U22">
        <f t="shared" si="0"/>
        <v>144</v>
      </c>
    </row>
    <row r="23" spans="1:21" ht="14.4" customHeight="1" x14ac:dyDescent="0.3">
      <c r="A23">
        <v>10002</v>
      </c>
      <c r="B23" s="14">
        <v>45413</v>
      </c>
      <c r="C23" t="str">
        <v>fcc640cb</v>
      </c>
      <c r="D23">
        <v>222</v>
      </c>
      <c r="G23">
        <v>10005</v>
      </c>
      <c r="H23" s="14">
        <v>45536</v>
      </c>
      <c r="I23" t="str">
        <v>6d98c117</v>
      </c>
      <c r="J23">
        <v>249</v>
      </c>
      <c r="M23" t="str">
        <v>6d98c117</v>
      </c>
      <c r="N23" s="16" t="str" cm="1">
        <f t="array" ref="N23">_xlfn.TEXTJOIN(", ", TRUE, _xlfn._xlws.FILTER('Content Tags'!B$2:B$2001, 'Content Tags'!A$2:A$2001 = M23))</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23" t="s">
        <v>287</v>
      </c>
      <c r="T23" t="str">
        <v>cyclists</v>
      </c>
      <c r="U23">
        <f t="shared" si="0"/>
        <v>65</v>
      </c>
    </row>
    <row r="24" spans="1:21" ht="14.4" customHeight="1" x14ac:dyDescent="0.3">
      <c r="A24">
        <v>10002</v>
      </c>
      <c r="B24" s="14">
        <v>44835</v>
      </c>
      <c r="C24" t="str">
        <v>74c9ff93</v>
      </c>
      <c r="D24">
        <v>170</v>
      </c>
      <c r="G24">
        <v>10006</v>
      </c>
      <c r="H24" s="14">
        <v>45413</v>
      </c>
      <c r="I24" t="str">
        <v>6148f50b</v>
      </c>
      <c r="J24">
        <v>146</v>
      </c>
      <c r="M24" t="str">
        <v>6148f50b</v>
      </c>
      <c r="N24" s="16" t="str" cm="1">
        <f t="array" ref="N24">_xlfn.TEXTJOIN(", ", TRUE, _xlfn._xlws.FILTER('Content Tags'!B$2:B$2001, 'Content Tags'!A$2:A$2001 = M24))</f>
        <v>mutual fund investors, school students, academic achievers, end-of-year spenders, time managers, action movie fans, hikers, rural population, investing first time, series marathoners, arts &amp; design students, seniors, growth mindset, buying first car, photography, Tamil speakers, runners, short-form video fans, South Indian viewers, health-conscious</v>
      </c>
      <c r="Q24" t="s">
        <v>288</v>
      </c>
      <c r="T24" t="str">
        <v>small business owners</v>
      </c>
      <c r="U24">
        <f t="shared" si="0"/>
        <v>78</v>
      </c>
    </row>
    <row r="25" spans="1:21" ht="14.4" customHeight="1" x14ac:dyDescent="0.3">
      <c r="A25">
        <v>10002</v>
      </c>
      <c r="B25" s="14">
        <v>45261</v>
      </c>
      <c r="C25" t="str">
        <v>fa1a76a3</v>
      </c>
      <c r="D25">
        <v>273</v>
      </c>
      <c r="G25">
        <v>10006</v>
      </c>
      <c r="H25" s="14">
        <v>45536</v>
      </c>
      <c r="I25" t="str">
        <v>586db896</v>
      </c>
      <c r="J25">
        <v>169</v>
      </c>
      <c r="M25" t="str">
        <v>586db896</v>
      </c>
      <c r="N25" s="16" t="str" cm="1">
        <f t="array" ref="N25">_xlfn.TEXTJOIN(", ", TRUE, _xlfn._xlws.FILTER('Content Tags'!B$2:B$2001, 'Content Tags'!A$2:A$2001 = M25))</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25" t="s">
        <v>289</v>
      </c>
      <c r="T25" t="str">
        <v>hikers</v>
      </c>
      <c r="U25">
        <f t="shared" si="0"/>
        <v>126</v>
      </c>
    </row>
    <row r="26" spans="1:21" ht="14.4" customHeight="1" x14ac:dyDescent="0.3">
      <c r="A26">
        <v>10002</v>
      </c>
      <c r="B26" s="14">
        <v>45444</v>
      </c>
      <c r="C26" t="str">
        <v>7fb18db3</v>
      </c>
      <c r="D26">
        <v>72</v>
      </c>
      <c r="G26">
        <v>10006</v>
      </c>
      <c r="H26" s="14">
        <v>45597</v>
      </c>
      <c r="I26" t="str">
        <v>9544ce3b</v>
      </c>
      <c r="J26">
        <v>86</v>
      </c>
      <c r="M26" t="str">
        <v>9544ce3b</v>
      </c>
      <c r="N26" s="16" t="str" cm="1">
        <f t="array" ref="N26">_xlfn.TEXTJOIN(", ", TRUE, _xlfn._xlws.FILTER('Content Tags'!B$2:B$2001, 'Content Tags'!A$2:A$2001 = M26))</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26" t="s">
        <v>290</v>
      </c>
      <c r="T26" t="str">
        <v>cricket fans</v>
      </c>
      <c r="U26">
        <f t="shared" si="0"/>
        <v>112</v>
      </c>
    </row>
    <row r="27" spans="1:21" ht="14.4" customHeight="1" x14ac:dyDescent="0.3">
      <c r="A27">
        <v>10002</v>
      </c>
      <c r="B27" s="14">
        <v>44743</v>
      </c>
      <c r="C27" t="str">
        <v>591bdfe5</v>
      </c>
      <c r="D27">
        <v>35</v>
      </c>
      <c r="G27">
        <v>10006</v>
      </c>
      <c r="H27" s="14">
        <v>45444</v>
      </c>
      <c r="I27" t="str">
        <v>618d5c47</v>
      </c>
      <c r="J27">
        <v>167</v>
      </c>
      <c r="M27" t="str">
        <v>618d5c47</v>
      </c>
      <c r="N27" s="16" t="str" cm="1">
        <f t="array" ref="N27">_xlfn.TEXTJOIN(", ", TRUE, _xlfn._xlws.FILTER('Content Tags'!B$2:B$2001, 'Content Tags'!A$2:A$2001 = M27))</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27" t="s">
        <v>291</v>
      </c>
      <c r="T27" t="str">
        <v>finance professionals</v>
      </c>
      <c r="U27">
        <f t="shared" si="0"/>
        <v>61</v>
      </c>
    </row>
    <row r="28" spans="1:21" ht="14.4" customHeight="1" x14ac:dyDescent="0.3">
      <c r="A28">
        <v>10002</v>
      </c>
      <c r="B28" s="14">
        <v>44866</v>
      </c>
      <c r="C28" t="str">
        <v>a4c168f1</v>
      </c>
      <c r="D28">
        <v>177</v>
      </c>
      <c r="G28">
        <v>10007</v>
      </c>
      <c r="H28" s="14">
        <v>45352</v>
      </c>
      <c r="I28" t="str">
        <v>9767fb4f</v>
      </c>
      <c r="J28">
        <v>102</v>
      </c>
      <c r="M28" t="str">
        <v>9767fb4f</v>
      </c>
      <c r="N28" s="16" t="str" cm="1">
        <f t="array" ref="N28">_xlfn.TEXTJOIN(", ", TRUE, _xlfn._xlws.FILTER('Content Tags'!B$2:B$2001, 'Content Tags'!A$2:A$2001 = M28))</f>
        <v>minimalist consumers, Malayalam speakers, divorced, home loan seekers, cyclists, skincare enthusiasts, DIYers, travel, high spenders, language learners, recently churned, spiritual seekers, engineers, sales professionals, monsoon viewers, exam season viewers, applying for loans, e-readers, corporate managers, laptop users</v>
      </c>
      <c r="Q28" t="s">
        <v>292</v>
      </c>
      <c r="T28" t="str">
        <v>furniture shoppers</v>
      </c>
      <c r="U28">
        <f t="shared" si="0"/>
        <v>157</v>
      </c>
    </row>
    <row r="29" spans="1:21" ht="14.4" customHeight="1" x14ac:dyDescent="0.3">
      <c r="A29">
        <v>10003</v>
      </c>
      <c r="B29" s="14">
        <v>45536</v>
      </c>
      <c r="C29" t="str">
        <v>921da29a</v>
      </c>
      <c r="D29">
        <v>244</v>
      </c>
      <c r="G29">
        <v>10007</v>
      </c>
      <c r="H29" s="14">
        <v>45352</v>
      </c>
      <c r="I29" t="str">
        <v>044707f1</v>
      </c>
      <c r="J29">
        <v>201</v>
      </c>
      <c r="M29" t="str">
        <v>044707f1</v>
      </c>
      <c r="N29" s="16" t="str" cm="1">
        <f t="array" ref="N29">_xlfn.TEXTJOIN(", ", TRUE, _xlfn._xlws.FILTER('Content Tags'!B$2:B$2001, 'Content Tags'!A$2:A$2001 = M29))</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29" t="s">
        <v>293</v>
      </c>
      <c r="T29" t="str">
        <v>console gamers</v>
      </c>
      <c r="U29">
        <f t="shared" si="0"/>
        <v>111</v>
      </c>
    </row>
    <row r="30" spans="1:21" ht="14.4" customHeight="1" x14ac:dyDescent="0.3">
      <c r="A30">
        <v>10003</v>
      </c>
      <c r="B30" s="14">
        <v>44652</v>
      </c>
      <c r="C30" t="str">
        <v>10101146</v>
      </c>
      <c r="D30">
        <v>154</v>
      </c>
      <c r="G30">
        <v>10007</v>
      </c>
      <c r="H30" s="14">
        <v>45292</v>
      </c>
      <c r="I30" t="str">
        <v>fa1a76a3</v>
      </c>
      <c r="J30">
        <v>127</v>
      </c>
      <c r="M30" t="str">
        <v>fa1a76a3</v>
      </c>
      <c r="N30" s="16" t="str" cm="1">
        <f t="array" ref="N30">_xlfn.TEXTJOIN(", ", TRUE, _xlfn._xlws.FILTER('Content Tags'!B$2:B$2001, 'Content Tags'!A$2:A$2001 = M30))</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30" t="s">
        <v>245</v>
      </c>
      <c r="T30" t="str">
        <v>car owners</v>
      </c>
      <c r="U30">
        <f t="shared" si="0"/>
        <v>132</v>
      </c>
    </row>
    <row r="31" spans="1:21" ht="14.4" customHeight="1" x14ac:dyDescent="0.3">
      <c r="A31">
        <v>10003</v>
      </c>
      <c r="B31" s="14">
        <v>45597</v>
      </c>
      <c r="C31" t="str">
        <v>0be1e40e</v>
      </c>
      <c r="D31">
        <v>14</v>
      </c>
      <c r="G31">
        <v>10008</v>
      </c>
      <c r="H31" s="14">
        <v>45566</v>
      </c>
      <c r="I31" t="str">
        <v>2f9c6d63</v>
      </c>
      <c r="J31">
        <v>123</v>
      </c>
      <c r="M31" t="str">
        <v>2f9c6d63</v>
      </c>
      <c r="N31" s="16" t="str" cm="1">
        <f t="array" ref="N31">_xlfn.TEXTJOIN(", ", TRUE, _xlfn._xlws.FILTER('Content Tags'!B$2:B$2001, 'Content Tags'!A$2:A$2001 = M31))</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31" t="s">
        <v>294</v>
      </c>
      <c r="T31" t="str">
        <v>budget homemakers</v>
      </c>
      <c r="U31">
        <f t="shared" si="0"/>
        <v>72</v>
      </c>
    </row>
    <row r="32" spans="1:21" ht="14.4" customHeight="1" x14ac:dyDescent="0.3">
      <c r="A32">
        <v>10003</v>
      </c>
      <c r="B32" s="14">
        <v>45261</v>
      </c>
      <c r="C32" t="str">
        <v>c5c4fdf9</v>
      </c>
      <c r="D32">
        <v>216</v>
      </c>
      <c r="G32">
        <v>10008</v>
      </c>
      <c r="H32" s="14">
        <v>45627</v>
      </c>
      <c r="I32" t="str">
        <v>c1fb785c</v>
      </c>
      <c r="J32">
        <v>99</v>
      </c>
      <c r="M32" t="str">
        <v>c1fb785c</v>
      </c>
      <c r="N32" s="16" t="str" cm="1">
        <f t="array" ref="N32">_xlfn.TEXTJOIN(", ", TRUE, _xlfn._xlws.FILTER('Content Tags'!B$2:B$2001, 'Content Tags'!A$2:A$2001 = M32))</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32" t="s">
        <v>295</v>
      </c>
      <c r="T32" t="str">
        <v>series marathoners</v>
      </c>
      <c r="U32">
        <f t="shared" si="0"/>
        <v>154</v>
      </c>
    </row>
    <row r="33" spans="1:21" ht="14.4" customHeight="1" x14ac:dyDescent="0.3">
      <c r="A33">
        <v>10003</v>
      </c>
      <c r="B33" s="14">
        <v>45627</v>
      </c>
      <c r="C33" t="str">
        <v>1187d074</v>
      </c>
      <c r="D33">
        <v>109</v>
      </c>
      <c r="G33">
        <v>10008</v>
      </c>
      <c r="H33" s="14">
        <v>45352</v>
      </c>
      <c r="I33" t="str">
        <v>566c44a8</v>
      </c>
      <c r="J33">
        <v>86</v>
      </c>
      <c r="M33" t="str">
        <v>566c44a8</v>
      </c>
      <c r="N33" s="16" t="str" cm="1">
        <f t="array" ref="N33">_xlfn.TEXTJOIN(", ", TRUE, _xlfn._xlws.FILTER('Content Tags'!B$2:B$2001, 'Content Tags'!A$2:A$2001 = M33))</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33" t="s">
        <v>296</v>
      </c>
      <c r="T33" t="str">
        <v>suburban families</v>
      </c>
      <c r="U33">
        <f t="shared" si="0"/>
        <v>134</v>
      </c>
    </row>
    <row r="34" spans="1:21" ht="14.4" customHeight="1" x14ac:dyDescent="0.3">
      <c r="A34">
        <v>10003</v>
      </c>
      <c r="B34" s="14">
        <v>45536</v>
      </c>
      <c r="C34" t="str">
        <v>39c8c16a</v>
      </c>
      <c r="D34">
        <v>240</v>
      </c>
      <c r="G34">
        <v>10009</v>
      </c>
      <c r="H34" s="14">
        <v>45292</v>
      </c>
      <c r="I34" t="str">
        <v>40fb817f</v>
      </c>
      <c r="J34">
        <v>134</v>
      </c>
      <c r="M34" t="str">
        <v>40fb817f</v>
      </c>
      <c r="N34" s="16" t="str" cm="1">
        <f t="array" ref="N34">_xlfn.TEXTJOIN(", ", TRUE, _xlfn._xlws.FILTER('Content Tags'!B$2:B$2001, 'Content Tags'!A$2:A$2001 = M34))</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34" t="s">
        <v>297</v>
      </c>
      <c r="T34" t="str">
        <v>family vacationers</v>
      </c>
      <c r="U34">
        <f t="shared" si="0"/>
        <v>143</v>
      </c>
    </row>
    <row r="35" spans="1:21" ht="14.4" customHeight="1" x14ac:dyDescent="0.3">
      <c r="A35">
        <v>10003</v>
      </c>
      <c r="B35" s="14">
        <v>44774</v>
      </c>
      <c r="C35" t="str">
        <v>7bc7f2c7</v>
      </c>
      <c r="D35">
        <v>75</v>
      </c>
      <c r="G35">
        <v>10009</v>
      </c>
      <c r="H35" s="14">
        <v>45292</v>
      </c>
      <c r="I35" t="str">
        <v>044707f1</v>
      </c>
      <c r="J35">
        <v>248</v>
      </c>
      <c r="M35" t="str">
        <v>044707f1</v>
      </c>
      <c r="N35" s="16" t="str" cm="1">
        <f t="array" ref="N35">_xlfn.TEXTJOIN(", ", TRUE, _xlfn._xlws.FILTER('Content Tags'!B$2:B$2001, 'Content Tags'!A$2:A$2001 = M35))</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35" t="s">
        <v>298</v>
      </c>
      <c r="T35" t="str">
        <v>HR professionals</v>
      </c>
      <c r="U35">
        <f t="shared" si="0"/>
        <v>54</v>
      </c>
    </row>
    <row r="36" spans="1:21" ht="14.4" customHeight="1" x14ac:dyDescent="0.3">
      <c r="A36">
        <v>10004</v>
      </c>
      <c r="B36" s="14">
        <v>45474</v>
      </c>
      <c r="C36" t="str">
        <v>9787b7de</v>
      </c>
      <c r="D36">
        <v>275</v>
      </c>
      <c r="G36">
        <v>10009</v>
      </c>
      <c r="H36" s="14">
        <v>45474</v>
      </c>
      <c r="I36" t="str">
        <v>c324f9b4</v>
      </c>
      <c r="J36">
        <v>173</v>
      </c>
      <c r="M36" t="str">
        <v>c324f9b4</v>
      </c>
      <c r="N36" s="16" t="str" cm="1">
        <f t="array" ref="N36">_xlfn.TEXTJOIN(", ", TRUE, _xlfn._xlws.FILTER('Content Tags'!B$2:B$2001, 'Content Tags'!A$2:A$2001 = M36))</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36" t="s">
        <v>299</v>
      </c>
      <c r="T36" t="str">
        <v>end-of-year spenders</v>
      </c>
      <c r="U36">
        <f t="shared" si="0"/>
        <v>76</v>
      </c>
    </row>
    <row r="37" spans="1:21" ht="14.4" customHeight="1" x14ac:dyDescent="0.3">
      <c r="A37">
        <v>10004</v>
      </c>
      <c r="B37" s="14">
        <v>45170</v>
      </c>
      <c r="C37" t="str">
        <v>92becfc7</v>
      </c>
      <c r="D37">
        <v>93</v>
      </c>
      <c r="G37">
        <v>10010</v>
      </c>
      <c r="H37" s="14">
        <v>45505</v>
      </c>
      <c r="I37" t="str">
        <v>921da29a</v>
      </c>
      <c r="J37">
        <v>245</v>
      </c>
      <c r="M37" t="str">
        <v>921da29a</v>
      </c>
      <c r="N37" s="16" t="str" cm="1">
        <f t="array" ref="N37">_xlfn.TEXTJOIN(", ", TRUE, _xlfn._xlws.FILTER('Content Tags'!B$2:B$2001, 'Content Tags'!A$2:A$2001 = M37))</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37" t="s">
        <v>265</v>
      </c>
      <c r="T37" t="str">
        <v>Smart TV viewers</v>
      </c>
      <c r="U37">
        <f t="shared" si="0"/>
        <v>150</v>
      </c>
    </row>
    <row r="38" spans="1:21" ht="14.4" customHeight="1" x14ac:dyDescent="0.3">
      <c r="A38">
        <v>10004</v>
      </c>
      <c r="B38" s="14">
        <v>45200</v>
      </c>
      <c r="C38" t="str">
        <v>ae026103</v>
      </c>
      <c r="D38">
        <v>269</v>
      </c>
      <c r="G38">
        <v>10010</v>
      </c>
      <c r="H38" s="14">
        <v>45444</v>
      </c>
      <c r="I38" t="str">
        <v>fd1ad95a</v>
      </c>
      <c r="J38">
        <v>201</v>
      </c>
      <c r="M38" t="str">
        <v>fd1ad95a</v>
      </c>
      <c r="N38" s="16" t="str" cm="1">
        <f t="array" ref="N38">_xlfn.TEXTJOIN(", ", TRUE, _xlfn._xlws.FILTER('Content Tags'!B$2:B$2001, 'Content Tags'!A$2:A$2001 = M38))</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38" t="s">
        <v>224</v>
      </c>
      <c r="T38" t="str">
        <v>NRIs</v>
      </c>
      <c r="U38">
        <f t="shared" si="0"/>
        <v>146</v>
      </c>
    </row>
    <row r="39" spans="1:21" ht="14.4" customHeight="1" x14ac:dyDescent="0.3">
      <c r="A39">
        <v>10004</v>
      </c>
      <c r="B39" s="14">
        <v>45139</v>
      </c>
      <c r="C39" t="str">
        <v>a4c168f1</v>
      </c>
      <c r="D39">
        <v>253</v>
      </c>
      <c r="G39">
        <v>10010</v>
      </c>
      <c r="H39" s="14">
        <v>45566</v>
      </c>
      <c r="I39" t="str">
        <v>7e543bc4</v>
      </c>
      <c r="J39">
        <v>150</v>
      </c>
      <c r="M39" t="str">
        <v>7e543bc4</v>
      </c>
      <c r="N39" s="16" t="str" cm="1">
        <f t="array" ref="N39">_xlfn.TEXTJOIN(", ", TRUE, _xlfn._xlws.FILTER('Content Tags'!B$2:B$2001, 'Content Tags'!A$2:A$2001 = M39))</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39" t="s">
        <v>300</v>
      </c>
      <c r="T39" t="str">
        <v>yoga practitioners</v>
      </c>
      <c r="U39">
        <f t="shared" si="0"/>
        <v>170</v>
      </c>
    </row>
    <row r="40" spans="1:21" ht="14.4" customHeight="1" x14ac:dyDescent="0.3">
      <c r="A40">
        <v>10004</v>
      </c>
      <c r="B40" s="14">
        <v>44774</v>
      </c>
      <c r="C40" t="str">
        <v>c5000cc1</v>
      </c>
      <c r="D40">
        <v>223</v>
      </c>
      <c r="G40">
        <v>10010</v>
      </c>
      <c r="H40" s="14">
        <v>45383</v>
      </c>
      <c r="I40" t="str">
        <v>9452bf77</v>
      </c>
      <c r="J40">
        <v>101</v>
      </c>
      <c r="M40" t="str">
        <v>9452bf77</v>
      </c>
      <c r="N40" s="16" t="str" cm="1">
        <f t="array" ref="N40">_xlfn.TEXTJOIN(", ", TRUE, _xlfn._xlws.FILTER('Content Tags'!B$2:B$2001, 'Content Tags'!A$2:A$2001 = M40))</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40" t="s">
        <v>259</v>
      </c>
      <c r="T40" t="str">
        <v>e-readers</v>
      </c>
      <c r="U40">
        <f t="shared" si="0"/>
        <v>129</v>
      </c>
    </row>
    <row r="41" spans="1:21" ht="14.4" customHeight="1" x14ac:dyDescent="0.3">
      <c r="A41">
        <v>10004</v>
      </c>
      <c r="B41" s="14">
        <v>44593</v>
      </c>
      <c r="C41" t="str">
        <v>10101146</v>
      </c>
      <c r="D41">
        <v>252</v>
      </c>
      <c r="G41">
        <v>10011</v>
      </c>
      <c r="H41" s="14">
        <v>45323</v>
      </c>
      <c r="I41" t="str">
        <v>c9f9dfdb</v>
      </c>
      <c r="J41">
        <v>245</v>
      </c>
      <c r="M41" t="str">
        <v>c9f9dfdb</v>
      </c>
      <c r="N41" s="16" t="str" cm="1">
        <f t="array" ref="N41">_xlfn.TEXTJOIN(", ", TRUE, _xlfn._xlws.FILTER('Content Tags'!B$2:B$2001, 'Content Tags'!A$2:A$2001 = M41))</f>
        <v>premium product buyers, EMI payers, supplement buyers, language learners, yoga practitioners, train travelers, exam season viewers, high spenders, bilingual families, investing first time, solo travelers, Tamil speakers, fashion lovers, car owners, movie buffs, religious content viewers, kids content viewers, reward seekers, credit card users, mental health trackers</v>
      </c>
      <c r="Q41" t="s">
        <v>301</v>
      </c>
      <c r="T41" t="str">
        <v>premium trial users</v>
      </c>
      <c r="U41">
        <f t="shared" si="0"/>
        <v>135</v>
      </c>
    </row>
    <row r="42" spans="1:21" ht="14.4" customHeight="1" x14ac:dyDescent="0.3">
      <c r="A42">
        <v>10004</v>
      </c>
      <c r="B42" s="14">
        <v>45474</v>
      </c>
      <c r="C42" t="str">
        <v>4130ea10</v>
      </c>
      <c r="D42">
        <v>97</v>
      </c>
      <c r="G42">
        <v>10011</v>
      </c>
      <c r="H42" s="14">
        <v>45627</v>
      </c>
      <c r="I42" t="str">
        <v>591bdfe5</v>
      </c>
      <c r="J42">
        <v>253</v>
      </c>
      <c r="M42" t="str">
        <v>591bdfe5</v>
      </c>
      <c r="N42" s="16" t="str" cm="1">
        <f t="array" ref="N42">_xlfn.TEXTJOIN(", ", TRUE, _xlfn._xlws.FILTER('Content Tags'!B$2:B$2001, 'Content Tags'!A$2:A$2001 = M42))</f>
        <v>cooking, bilingual families, sports fans, NRIs, home improvers, exam season viewers, insurance seekers, train travelers, humanities students, ad skippers, Kannada speakers, international explorers, mental health trackers, investing first time, time managers, EMI payers, Hindi speakers, entrepreneurs, high engagement, first job</v>
      </c>
      <c r="Q42" t="s">
        <v>282</v>
      </c>
      <c r="T42" t="str">
        <v>in-store shoppers</v>
      </c>
      <c r="U42">
        <f t="shared" si="0"/>
        <v>134</v>
      </c>
    </row>
    <row r="43" spans="1:21" ht="14.4" customHeight="1" x14ac:dyDescent="0.3">
      <c r="A43">
        <v>10004</v>
      </c>
      <c r="B43" s="14">
        <v>45292</v>
      </c>
      <c r="C43" t="str">
        <v>6d9b457c</v>
      </c>
      <c r="D43">
        <v>85</v>
      </c>
      <c r="G43">
        <v>10011</v>
      </c>
      <c r="H43" s="14">
        <v>45505</v>
      </c>
      <c r="I43" t="str">
        <v>f83fb848</v>
      </c>
      <c r="J43">
        <v>232</v>
      </c>
      <c r="M43" t="str">
        <v>f83fb848</v>
      </c>
      <c r="N43" s="16" t="str" cm="1">
        <f t="array" ref="N43">_xlfn.TEXTJOIN(", ", TRUE, _xlfn._xlws.FILTER('Content Tags'!B$2:B$2001, 'Content Tags'!A$2:A$2001 = M43))</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43" t="s">
        <v>250</v>
      </c>
      <c r="T43" t="str">
        <v>lifelong learners</v>
      </c>
      <c r="U43">
        <f t="shared" si="0"/>
        <v>91</v>
      </c>
    </row>
    <row r="44" spans="1:21" ht="14.4" customHeight="1" x14ac:dyDescent="0.3">
      <c r="A44">
        <v>10004</v>
      </c>
      <c r="B44" s="14">
        <v>44593</v>
      </c>
      <c r="C44" t="str">
        <v>e24dee1d</v>
      </c>
      <c r="D44">
        <v>235</v>
      </c>
      <c r="G44">
        <v>10012</v>
      </c>
      <c r="H44" s="14">
        <v>45505</v>
      </c>
      <c r="I44" t="str">
        <v>8ab4abc6</v>
      </c>
      <c r="J44">
        <v>126</v>
      </c>
      <c r="M44" t="str">
        <v>8ab4abc6</v>
      </c>
      <c r="N44" s="16" t="str" cm="1">
        <f t="array" ref="N44">_xlfn.TEXTJOIN(", ", TRUE, _xlfn._xlws.FILTER('Content Tags'!B$2:B$2001, 'Content Tags'!A$2:A$2001 = M44))</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44" t="s">
        <v>400</v>
      </c>
      <c r="T44" t="str">
        <v>festival shoppers</v>
      </c>
      <c r="U44">
        <f t="shared" si="0"/>
        <v>105</v>
      </c>
    </row>
    <row r="45" spans="1:21" ht="14.4" customHeight="1" x14ac:dyDescent="0.3">
      <c r="A45">
        <v>10004</v>
      </c>
      <c r="B45" s="14">
        <v>44958</v>
      </c>
      <c r="C45" t="str">
        <v>7495495f</v>
      </c>
      <c r="D45">
        <v>220</v>
      </c>
      <c r="G45">
        <v>10012</v>
      </c>
      <c r="H45" s="14">
        <v>45292</v>
      </c>
      <c r="I45" t="str">
        <v>618d5c47</v>
      </c>
      <c r="J45">
        <v>53</v>
      </c>
      <c r="M45" t="str">
        <v>618d5c47</v>
      </c>
      <c r="N45" s="16" t="str" cm="1">
        <f t="array" ref="N45">_xlfn.TEXTJOIN(", ", TRUE, _xlfn._xlws.FILTER('Content Tags'!B$2:B$2001, 'Content Tags'!A$2:A$2001 = M45))</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45" t="s">
        <v>317</v>
      </c>
      <c r="T45" t="str">
        <v>mental wellness</v>
      </c>
      <c r="U45">
        <f t="shared" si="0"/>
        <v>146</v>
      </c>
    </row>
    <row r="46" spans="1:21" ht="14.4" customHeight="1" x14ac:dyDescent="0.3">
      <c r="A46">
        <v>10004</v>
      </c>
      <c r="B46" s="14">
        <v>44805</v>
      </c>
      <c r="C46" t="str">
        <v>1b7fe76a</v>
      </c>
      <c r="D46">
        <v>275</v>
      </c>
      <c r="G46">
        <v>10012</v>
      </c>
      <c r="H46" s="14">
        <v>45413</v>
      </c>
      <c r="I46" t="str">
        <v>1b7fe76a</v>
      </c>
      <c r="J46">
        <v>194</v>
      </c>
      <c r="M46" t="str">
        <v>1b7fe76a</v>
      </c>
      <c r="N46" s="16" t="str" cm="1">
        <f t="array" ref="N46">_xlfn.TEXTJOIN(", ", TRUE, _xlfn._xlws.FILTER('Content Tags'!B$2:B$2001, 'Content Tags'!A$2:A$2001 = M46))</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46" t="s">
        <v>324</v>
      </c>
      <c r="T46" t="str">
        <v>family planners</v>
      </c>
      <c r="U46">
        <f t="shared" si="0"/>
        <v>111</v>
      </c>
    </row>
    <row r="47" spans="1:21" ht="14.4" customHeight="1" x14ac:dyDescent="0.3">
      <c r="A47">
        <v>10004</v>
      </c>
      <c r="B47" s="14">
        <v>45474</v>
      </c>
      <c r="C47" t="str">
        <v>f72d44e6</v>
      </c>
      <c r="D47">
        <v>279</v>
      </c>
      <c r="G47">
        <v>10012</v>
      </c>
      <c r="H47" s="14">
        <v>45352</v>
      </c>
      <c r="I47" t="str">
        <v>5988d89d</v>
      </c>
      <c r="J47">
        <v>62</v>
      </c>
      <c r="M47" t="str">
        <v>5988d89d</v>
      </c>
      <c r="N47" s="16" t="str" cm="1">
        <f t="array" ref="N47">_xlfn.TEXTJOIN(", ", TRUE, _xlfn._xlws.FILTER('Content Tags'!B$2:B$2001, 'Content Tags'!A$2:A$2001 = M47))</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47" t="s">
        <v>310</v>
      </c>
      <c r="T47" t="str">
        <v>summer break planners</v>
      </c>
      <c r="U47">
        <f t="shared" si="0"/>
        <v>158</v>
      </c>
    </row>
    <row r="48" spans="1:21" ht="14.4" customHeight="1" x14ac:dyDescent="0.3">
      <c r="A48">
        <v>10004</v>
      </c>
      <c r="B48" s="14">
        <v>45597</v>
      </c>
      <c r="C48" t="str">
        <v>8ab4abc6</v>
      </c>
      <c r="D48">
        <v>185</v>
      </c>
      <c r="G48">
        <v>10012</v>
      </c>
      <c r="H48" s="14">
        <v>45292</v>
      </c>
      <c r="I48" t="str">
        <v>6d9b457c</v>
      </c>
      <c r="J48">
        <v>53</v>
      </c>
      <c r="M48" t="str">
        <v>6d9b457c</v>
      </c>
      <c r="N48" s="16" t="str" cm="1">
        <f t="array" ref="N48">_xlfn.TEXTJOIN(", ", TRUE, _xlfn._xlws.FILTER('Content Tags'!B$2:B$2001, 'Content Tags'!A$2:A$2001 = M48))</f>
        <v>fashion lovers, ad watchers, short-form video fans, gym members, Kannada speakers, corporate managers, gadget-loving households, brand loyalists, married, working professionals, language learners, retirees, high spenders, football fans, swimmers, Tamil speakers, makeup lovers, Smart TV viewers, exam season viewers, mindfulness seekers</v>
      </c>
      <c r="Q48" t="s">
        <v>229</v>
      </c>
      <c r="T48" t="str">
        <v>MBA aspirants</v>
      </c>
      <c r="U48">
        <f t="shared" si="0"/>
        <v>133</v>
      </c>
    </row>
    <row r="49" spans="1:21" ht="14.4" customHeight="1" x14ac:dyDescent="0.3">
      <c r="A49">
        <v>10005</v>
      </c>
      <c r="B49" s="14">
        <v>45170</v>
      </c>
      <c r="C49" t="str">
        <v>b9f74c1c</v>
      </c>
      <c r="D49">
        <v>255</v>
      </c>
      <c r="G49">
        <v>10013</v>
      </c>
      <c r="H49" s="14">
        <v>45323</v>
      </c>
      <c r="I49" t="str">
        <v>7fc77e90</v>
      </c>
      <c r="J49">
        <v>180</v>
      </c>
      <c r="M49" t="str">
        <v>7fc77e90</v>
      </c>
      <c r="N49" s="16" t="str" cm="1">
        <f t="array" ref="N49">_xlfn.TEXTJOIN(", ", TRUE, _xlfn._xlws.FILTER('Content Tags'!B$2:B$2001, 'Content Tags'!A$2:A$2001 = M49))</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49" t="s">
        <v>267</v>
      </c>
      <c r="T49" t="str">
        <v>married</v>
      </c>
      <c r="U49">
        <f t="shared" si="0"/>
        <v>112</v>
      </c>
    </row>
    <row r="50" spans="1:21" ht="14.4" customHeight="1" x14ac:dyDescent="0.3">
      <c r="A50">
        <v>10005</v>
      </c>
      <c r="B50" s="14">
        <v>45597</v>
      </c>
      <c r="C50" t="str">
        <v>af4e0c6c</v>
      </c>
      <c r="D50">
        <v>204</v>
      </c>
      <c r="G50">
        <v>10013</v>
      </c>
      <c r="H50" s="14">
        <v>45597</v>
      </c>
      <c r="I50" t="str">
        <v>d71466ea</v>
      </c>
      <c r="J50">
        <v>102</v>
      </c>
      <c r="M50" t="str">
        <v>d71466ea</v>
      </c>
      <c r="N50" s="16" t="str" cm="1">
        <f t="array" ref="N50">_xlfn.TEXTJOIN(", ", TRUE, _xlfn._xlws.FILTER('Content Tags'!B$2:B$2001, 'Content Tags'!A$2:A$2001 = M50))</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50" t="s">
        <v>371</v>
      </c>
      <c r="T50" t="str">
        <v>movie buffs</v>
      </c>
      <c r="U50">
        <f t="shared" si="0"/>
        <v>174</v>
      </c>
    </row>
    <row r="51" spans="1:21" ht="14.4" customHeight="1" x14ac:dyDescent="0.3">
      <c r="A51">
        <v>10005</v>
      </c>
      <c r="B51" s="14">
        <v>44621</v>
      </c>
      <c r="C51" t="str">
        <v>577b4107</v>
      </c>
      <c r="D51">
        <v>157</v>
      </c>
      <c r="G51">
        <v>10013</v>
      </c>
      <c r="H51" s="14">
        <v>45505</v>
      </c>
      <c r="I51" t="str">
        <v>c1fb785c</v>
      </c>
      <c r="J51">
        <v>81</v>
      </c>
      <c r="M51" t="str">
        <v>c1fb785c</v>
      </c>
      <c r="N51" s="16" t="str" cm="1">
        <f t="array" ref="N51">_xlfn.TEXTJOIN(", ", TRUE, _xlfn._xlws.FILTER('Content Tags'!B$2:B$2001, 'Content Tags'!A$2:A$2001 = M51))</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51" t="s">
        <v>235</v>
      </c>
      <c r="T51" t="str">
        <v>OTT subscribers</v>
      </c>
      <c r="U51">
        <f t="shared" si="0"/>
        <v>51</v>
      </c>
    </row>
    <row r="52" spans="1:21" ht="14.4" customHeight="1" x14ac:dyDescent="0.3">
      <c r="A52">
        <v>10005</v>
      </c>
      <c r="B52" s="14">
        <v>45047</v>
      </c>
      <c r="C52" t="str">
        <v>b49e8b74</v>
      </c>
      <c r="D52">
        <v>255</v>
      </c>
      <c r="G52">
        <v>10014</v>
      </c>
      <c r="H52" s="14">
        <v>45323</v>
      </c>
      <c r="I52" t="str">
        <v>a48a202b</v>
      </c>
      <c r="J52">
        <v>179</v>
      </c>
      <c r="M52" t="str">
        <v>a48a202b</v>
      </c>
      <c r="N52" s="16" t="str" cm="1">
        <f t="array" ref="N52">_xlfn.TEXTJOIN(", ", TRUE, _xlfn._xlws.FILTER('Content Tags'!B$2:B$2001, 'Content Tags'!A$2:A$2001 = M52))</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52" t="s">
        <v>335</v>
      </c>
      <c r="T52" t="str">
        <v>doctors</v>
      </c>
      <c r="U52">
        <f t="shared" si="0"/>
        <v>87</v>
      </c>
    </row>
    <row r="53" spans="1:21" ht="14.4" customHeight="1" x14ac:dyDescent="0.3">
      <c r="A53">
        <v>10005</v>
      </c>
      <c r="B53" s="14">
        <v>45078</v>
      </c>
      <c r="C53" t="str">
        <v>2888a95e</v>
      </c>
      <c r="D53">
        <v>80</v>
      </c>
      <c r="G53">
        <v>10014</v>
      </c>
      <c r="H53" s="14">
        <v>45536</v>
      </c>
      <c r="I53" t="str">
        <v>c1fb785c</v>
      </c>
      <c r="J53">
        <v>87</v>
      </c>
      <c r="M53" t="str">
        <v>c1fb785c</v>
      </c>
      <c r="N53" s="16" t="str" cm="1">
        <f t="array" ref="N53">_xlfn.TEXTJOIN(", ", TRUE, _xlfn._xlws.FILTER('Content Tags'!B$2:B$2001, 'Content Tags'!A$2:A$2001 = M53))</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53" t="s">
        <v>397</v>
      </c>
      <c r="T53" t="str">
        <v>home loan seekers</v>
      </c>
      <c r="U53">
        <f t="shared" si="0"/>
        <v>104</v>
      </c>
    </row>
    <row r="54" spans="1:21" ht="14.4" customHeight="1" x14ac:dyDescent="0.3">
      <c r="A54">
        <v>10005</v>
      </c>
      <c r="B54" s="14">
        <v>45566</v>
      </c>
      <c r="C54" t="str">
        <v>9544ce3b</v>
      </c>
      <c r="D54">
        <v>125</v>
      </c>
      <c r="G54">
        <v>10014</v>
      </c>
      <c r="H54" s="14">
        <v>45474</v>
      </c>
      <c r="I54" t="str">
        <v>9787b7de</v>
      </c>
      <c r="J54">
        <v>59</v>
      </c>
      <c r="M54" t="str">
        <v>9787b7de</v>
      </c>
      <c r="N54" s="16" t="str" cm="1">
        <f t="array" ref="N54">_xlfn.TEXTJOIN(", ", TRUE, _xlfn._xlws.FILTER('Content Tags'!B$2:B$2001, 'Content Tags'!A$2:A$2001 = M54))</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54" t="s">
        <v>340</v>
      </c>
      <c r="T54" t="str">
        <v>DTH users</v>
      </c>
      <c r="U54">
        <f t="shared" si="0"/>
        <v>158</v>
      </c>
    </row>
    <row r="55" spans="1:21" ht="14.4" customHeight="1" x14ac:dyDescent="0.3">
      <c r="A55">
        <v>10005</v>
      </c>
      <c r="B55" s="14">
        <v>45200</v>
      </c>
      <c r="C55" t="str">
        <v>40e9137d</v>
      </c>
      <c r="D55">
        <v>251</v>
      </c>
      <c r="G55">
        <v>10015</v>
      </c>
      <c r="H55" s="14">
        <v>45383</v>
      </c>
      <c r="I55" t="str">
        <v>4cfd0dd8</v>
      </c>
      <c r="J55">
        <v>209</v>
      </c>
      <c r="M55" t="str">
        <v>4cfd0dd8</v>
      </c>
      <c r="N55" s="16" t="str" cm="1">
        <f t="array" ref="N55">_xlfn.TEXTJOIN(", ", TRUE, _xlfn._xlws.FILTER('Content Tags'!B$2:B$2001, 'Content Tags'!A$2:A$2001 = M55))</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55" t="s">
        <v>391</v>
      </c>
      <c r="T55" t="str">
        <v>college students</v>
      </c>
      <c r="U55">
        <f t="shared" si="0"/>
        <v>93</v>
      </c>
    </row>
    <row r="56" spans="1:21" ht="14.4" customHeight="1" x14ac:dyDescent="0.3">
      <c r="A56">
        <v>10005</v>
      </c>
      <c r="B56" s="14">
        <v>44866</v>
      </c>
      <c r="C56" t="str">
        <v>0cbc4720</v>
      </c>
      <c r="D56">
        <v>218</v>
      </c>
      <c r="G56">
        <v>10015</v>
      </c>
      <c r="H56" s="14">
        <v>45597</v>
      </c>
      <c r="I56" t="str">
        <v>577b4107</v>
      </c>
      <c r="J56">
        <v>98</v>
      </c>
      <c r="M56" t="str">
        <v>577b4107</v>
      </c>
      <c r="N56" s="16" t="str" cm="1">
        <f t="array" ref="N56">_xlfn.TEXTJOIN(", ", TRUE, _xlfn._xlws.FILTER('Content Tags'!B$2:B$2001, 'Content Tags'!A$2:A$2001 = M56))</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56" t="s">
        <v>263</v>
      </c>
      <c r="T56" t="str">
        <v>train travelers</v>
      </c>
      <c r="U56">
        <f t="shared" si="0"/>
        <v>161</v>
      </c>
    </row>
    <row r="57" spans="1:21" ht="14.4" customHeight="1" x14ac:dyDescent="0.3">
      <c r="A57">
        <v>10005</v>
      </c>
      <c r="B57" s="14">
        <v>45170</v>
      </c>
      <c r="C57" t="str">
        <v>2e190b5a</v>
      </c>
      <c r="D57">
        <v>156</v>
      </c>
      <c r="G57">
        <v>10016</v>
      </c>
      <c r="H57" s="14">
        <v>45536</v>
      </c>
      <c r="I57" t="str">
        <v>c324f9b4</v>
      </c>
      <c r="J57">
        <v>67</v>
      </c>
      <c r="M57" t="str">
        <v>c324f9b4</v>
      </c>
      <c r="N57" s="16" t="str" cm="1">
        <f t="array" ref="N57">_xlfn.TEXTJOIN(", ", TRUE, _xlfn._xlws.FILTER('Content Tags'!B$2:B$2001, 'Content Tags'!A$2:A$2001 = M57))</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57" t="s">
        <v>408</v>
      </c>
      <c r="T57" t="str">
        <v>Telugu speakers</v>
      </c>
      <c r="U57">
        <f t="shared" si="0"/>
        <v>91</v>
      </c>
    </row>
    <row r="58" spans="1:21" ht="14.4" customHeight="1" x14ac:dyDescent="0.3">
      <c r="A58">
        <v>10005</v>
      </c>
      <c r="B58" s="14">
        <v>44621</v>
      </c>
      <c r="C58" t="str">
        <v>ed012678</v>
      </c>
      <c r="D58">
        <v>99</v>
      </c>
      <c r="G58">
        <v>10016</v>
      </c>
      <c r="H58" s="14">
        <v>45597</v>
      </c>
      <c r="I58" t="str">
        <v>607da286</v>
      </c>
      <c r="J58">
        <v>96</v>
      </c>
      <c r="M58" t="str">
        <v>607da286</v>
      </c>
      <c r="N58" s="16" t="str" cm="1">
        <f t="array" ref="N58">_xlfn.TEXTJOIN(", ", TRUE, _xlfn._xlws.FILTER('Content Tags'!B$2:B$2001, 'Content Tags'!A$2:A$2001 = M58))</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58" t="s">
        <v>341</v>
      </c>
      <c r="T58" t="str">
        <v>academic achievers</v>
      </c>
      <c r="U58">
        <f t="shared" si="0"/>
        <v>72</v>
      </c>
    </row>
    <row r="59" spans="1:21" ht="14.4" customHeight="1" x14ac:dyDescent="0.3">
      <c r="A59">
        <v>10005</v>
      </c>
      <c r="B59" s="14">
        <v>45505</v>
      </c>
      <c r="C59" t="str">
        <v>566c44a8</v>
      </c>
      <c r="D59">
        <v>105</v>
      </c>
      <c r="G59">
        <v>10016</v>
      </c>
      <c r="H59" s="14">
        <v>45352</v>
      </c>
      <c r="I59" t="str">
        <v>7e543bc4</v>
      </c>
      <c r="J59">
        <v>202</v>
      </c>
      <c r="M59" t="str">
        <v>7e543bc4</v>
      </c>
      <c r="N59" s="16" t="str" cm="1">
        <f t="array" ref="N59">_xlfn.TEXTJOIN(", ", TRUE, _xlfn._xlws.FILTER('Content Tags'!B$2:B$2001, 'Content Tags'!A$2:A$2001 = M59))</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59" t="s">
        <v>328</v>
      </c>
      <c r="T59" t="str">
        <v>government employees</v>
      </c>
      <c r="U59">
        <f t="shared" si="0"/>
        <v>153</v>
      </c>
    </row>
    <row r="60" spans="1:21" ht="14.4" customHeight="1" x14ac:dyDescent="0.3">
      <c r="A60">
        <v>10005</v>
      </c>
      <c r="B60" s="14">
        <v>44743</v>
      </c>
      <c r="C60" t="str">
        <v>fa1a76a3</v>
      </c>
      <c r="D60">
        <v>181</v>
      </c>
      <c r="G60">
        <v>10017</v>
      </c>
      <c r="H60" s="14">
        <v>45627</v>
      </c>
      <c r="I60" t="str">
        <v>b9f74c1c</v>
      </c>
      <c r="J60">
        <v>76</v>
      </c>
      <c r="M60" t="str">
        <v>b9f74c1c</v>
      </c>
      <c r="N60" s="16" t="str" cm="1">
        <f t="array" ref="N60">_xlfn.TEXTJOIN(", ", TRUE, _xlfn._xlws.FILTER('Content Tags'!B$2:B$2001, 'Content Tags'!A$2:A$2001 = M60))</f>
        <v>DIYers, yoga practitioners, end-of-year spenders, gym members, consultants, applying for loans, insurance seekers, furniture shoppers, cricket fans, suburban families, self-improvement, physiotherapy followers, school students, Telugu speakers, parents, South Indian viewers, newlyweds, STEM learners, stock market watchers, time managers</v>
      </c>
      <c r="Q60" t="s">
        <v>337</v>
      </c>
      <c r="T60" t="str">
        <v>investing first time</v>
      </c>
      <c r="U60">
        <f t="shared" si="0"/>
        <v>146</v>
      </c>
    </row>
    <row r="61" spans="1:21" ht="14.4" customHeight="1" x14ac:dyDescent="0.3">
      <c r="A61">
        <v>10005</v>
      </c>
      <c r="B61" s="14">
        <v>45536</v>
      </c>
      <c r="C61" t="str">
        <v>6d98c117</v>
      </c>
      <c r="D61">
        <v>249</v>
      </c>
      <c r="G61">
        <v>10017</v>
      </c>
      <c r="H61" s="14">
        <v>45323</v>
      </c>
      <c r="I61" t="str">
        <v>3abe3a47</v>
      </c>
      <c r="J61">
        <v>166</v>
      </c>
      <c r="M61" t="str">
        <v>3abe3a47</v>
      </c>
      <c r="N61" s="16" t="str" cm="1">
        <f t="array" ref="N61">_xlfn.TEXTJOIN(", ", TRUE, _xlfn._xlws.FILTER('Content Tags'!B$2:B$2001, 'Content Tags'!A$2:A$2001 = M61))</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61" t="s">
        <v>262</v>
      </c>
      <c r="T61" t="str">
        <v>DIYers</v>
      </c>
      <c r="U61">
        <f t="shared" si="0"/>
        <v>124</v>
      </c>
    </row>
    <row r="62" spans="1:21" ht="14.4" customHeight="1" x14ac:dyDescent="0.3">
      <c r="A62">
        <v>10005</v>
      </c>
      <c r="B62" s="14">
        <v>44866</v>
      </c>
      <c r="C62" t="str">
        <v>6fc6d737</v>
      </c>
      <c r="D62">
        <v>244</v>
      </c>
      <c r="G62">
        <v>10018</v>
      </c>
      <c r="H62" s="14">
        <v>45352</v>
      </c>
      <c r="I62" t="str">
        <v>ae026103</v>
      </c>
      <c r="J62">
        <v>236</v>
      </c>
      <c r="M62" t="str">
        <v>ae026103</v>
      </c>
      <c r="N62" s="16" t="str" cm="1">
        <f t="array" ref="N62">_xlfn.TEXTJOIN(", ", TRUE, _xlfn._xlws.FILTER('Content Tags'!B$2:B$2001, 'Content Tags'!A$2:A$2001 = M62))</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62" t="s">
        <v>296</v>
      </c>
      <c r="T62" t="str">
        <v>rural population</v>
      </c>
      <c r="U62">
        <f t="shared" si="0"/>
        <v>164</v>
      </c>
    </row>
    <row r="63" spans="1:21" ht="14.4" customHeight="1" x14ac:dyDescent="0.3">
      <c r="A63">
        <v>10005</v>
      </c>
      <c r="B63" s="14">
        <v>45108</v>
      </c>
      <c r="C63" t="str">
        <v>9452bf77</v>
      </c>
      <c r="D63">
        <v>300</v>
      </c>
      <c r="G63">
        <v>10018</v>
      </c>
      <c r="H63" s="14">
        <v>45292</v>
      </c>
      <c r="I63" t="str">
        <v>577b4107</v>
      </c>
      <c r="J63">
        <v>67</v>
      </c>
      <c r="M63" t="str">
        <v>577b4107</v>
      </c>
      <c r="N63" s="16" t="str" cm="1">
        <f t="array" ref="N63">_xlfn.TEXTJOIN(", ", TRUE, _xlfn._xlws.FILTER('Content Tags'!B$2:B$2001, 'Content Tags'!A$2:A$2001 = M63))</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63" t="s">
        <v>267</v>
      </c>
      <c r="T63" t="str">
        <v>impulse buyers</v>
      </c>
      <c r="U63">
        <f t="shared" si="0"/>
        <v>107</v>
      </c>
    </row>
    <row r="64" spans="1:21" ht="14.4" customHeight="1" x14ac:dyDescent="0.3">
      <c r="A64">
        <v>10006</v>
      </c>
      <c r="B64" s="14">
        <v>45413</v>
      </c>
      <c r="C64" t="str">
        <v>6148f50b</v>
      </c>
      <c r="D64">
        <v>146</v>
      </c>
      <c r="G64">
        <v>10018</v>
      </c>
      <c r="H64" s="14">
        <v>45352</v>
      </c>
      <c r="I64" t="str">
        <v>607da286</v>
      </c>
      <c r="J64">
        <v>197</v>
      </c>
      <c r="M64" t="str">
        <v>607da286</v>
      </c>
      <c r="N64" s="16" t="str" cm="1">
        <f t="array" ref="N64">_xlfn.TEXTJOIN(", ", TRUE, _xlfn._xlws.FILTER('Content Tags'!B$2:B$2001, 'Content Tags'!A$2:A$2001 = M64))</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64" t="s">
        <v>312</v>
      </c>
      <c r="T64" t="str">
        <v>entrepreneurs</v>
      </c>
      <c r="U64">
        <f t="shared" si="0"/>
        <v>114</v>
      </c>
    </row>
    <row r="65" spans="1:21" ht="14.4" customHeight="1" x14ac:dyDescent="0.3">
      <c r="A65">
        <v>10006</v>
      </c>
      <c r="B65" s="14">
        <v>44562</v>
      </c>
      <c r="C65" t="str">
        <v>39c8c16a</v>
      </c>
      <c r="D65">
        <v>143</v>
      </c>
      <c r="G65">
        <v>10018</v>
      </c>
      <c r="H65" s="14">
        <v>45536</v>
      </c>
      <c r="I65" t="str">
        <v>5988d89d</v>
      </c>
      <c r="J65">
        <v>222</v>
      </c>
      <c r="M65" t="str">
        <v>5988d89d</v>
      </c>
      <c r="N65" s="16" t="str" cm="1">
        <f t="array" ref="N65">_xlfn.TEXTJOIN(", ", TRUE, _xlfn._xlws.FILTER('Content Tags'!B$2:B$2001, 'Content Tags'!A$2:A$2001 = M65))</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65" t="s">
        <v>239</v>
      </c>
      <c r="T65" t="str">
        <v>Malayalam speakers</v>
      </c>
      <c r="U65">
        <f t="shared" si="0"/>
        <v>137</v>
      </c>
    </row>
    <row r="66" spans="1:21" ht="14.4" customHeight="1" x14ac:dyDescent="0.3">
      <c r="A66">
        <v>10006</v>
      </c>
      <c r="B66" s="14">
        <v>44774</v>
      </c>
      <c r="C66" t="str">
        <v>4130ea10</v>
      </c>
      <c r="D66">
        <v>248</v>
      </c>
      <c r="G66">
        <v>10018</v>
      </c>
      <c r="H66" s="14">
        <v>45597</v>
      </c>
      <c r="I66" t="str">
        <v>459528e0</v>
      </c>
      <c r="J66">
        <v>285</v>
      </c>
      <c r="M66" t="str">
        <v>459528e0</v>
      </c>
      <c r="N66" s="16" t="str" cm="1">
        <f t="array" ref="N66">_xlfn.TEXTJOIN(", ", TRUE, _xlfn._xlws.FILTER('Content Tags'!B$2:B$2001, 'Content Tags'!A$2:A$2001 = M66))</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66" t="s">
        <v>263</v>
      </c>
      <c r="T66" t="str">
        <v>winter product seekers</v>
      </c>
      <c r="U66">
        <f t="shared" si="0"/>
        <v>91</v>
      </c>
    </row>
    <row r="67" spans="1:21" ht="14.4" customHeight="1" x14ac:dyDescent="0.3">
      <c r="A67">
        <v>10006</v>
      </c>
      <c r="B67" s="14">
        <v>45536</v>
      </c>
      <c r="C67" t="str">
        <v>586db896</v>
      </c>
      <c r="D67">
        <v>169</v>
      </c>
      <c r="G67">
        <v>10019</v>
      </c>
      <c r="H67" s="14">
        <v>45505</v>
      </c>
      <c r="I67" t="str">
        <v>044707f1</v>
      </c>
      <c r="J67">
        <v>300</v>
      </c>
      <c r="M67" t="str">
        <v>044707f1</v>
      </c>
      <c r="N67" s="16" t="str" cm="1">
        <f t="array" ref="N67">_xlfn.TEXTJOIN(", ", TRUE, _xlfn._xlws.FILTER('Content Tags'!B$2:B$2001, 'Content Tags'!A$2:A$2001 = M67))</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67" t="s">
        <v>374</v>
      </c>
      <c r="T67" t="str">
        <v>gym members</v>
      </c>
      <c r="U67">
        <f t="shared" ref="U67:U130" si="1">COUNTIF(Q$2:Q$20841, T67)</f>
        <v>92</v>
      </c>
    </row>
    <row r="68" spans="1:21" ht="14.4" customHeight="1" x14ac:dyDescent="0.3">
      <c r="A68">
        <v>10006</v>
      </c>
      <c r="B68" s="14">
        <v>44986</v>
      </c>
      <c r="C68" t="str">
        <v>67b09f1b</v>
      </c>
      <c r="D68">
        <v>122</v>
      </c>
      <c r="G68">
        <v>10020</v>
      </c>
      <c r="H68" s="14">
        <v>45536</v>
      </c>
      <c r="I68" t="str">
        <v>07976026</v>
      </c>
      <c r="J68">
        <v>11</v>
      </c>
      <c r="M68" t="str">
        <v>07976026</v>
      </c>
      <c r="N68" s="16" t="str" cm="1">
        <f t="array" ref="N68">_xlfn.TEXTJOIN(", ", TRUE, _xlfn._xlws.FILTER('Content Tags'!B$2:B$2001, 'Content Tags'!A$2:A$2001 = M68))</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68" t="s">
        <v>400</v>
      </c>
      <c r="T68" t="str">
        <v>international explorers</v>
      </c>
      <c r="U68">
        <f t="shared" si="1"/>
        <v>71</v>
      </c>
    </row>
    <row r="69" spans="1:21" ht="14.4" customHeight="1" x14ac:dyDescent="0.3">
      <c r="A69">
        <v>10006</v>
      </c>
      <c r="B69" s="14">
        <v>45261</v>
      </c>
      <c r="C69" t="str">
        <v>f82d44ce</v>
      </c>
      <c r="D69">
        <v>222</v>
      </c>
      <c r="G69">
        <v>10020</v>
      </c>
      <c r="H69" s="14">
        <v>45474</v>
      </c>
      <c r="I69" t="str">
        <v>cc777b0c</v>
      </c>
      <c r="J69">
        <v>196</v>
      </c>
      <c r="M69" t="str">
        <v>cc777b0c</v>
      </c>
      <c r="N69" s="16" t="str" cm="1">
        <f t="array" ref="N69">_xlfn.TEXTJOIN(", ", TRUE, _xlfn._xlws.FILTER('Content Tags'!B$2:B$2001, 'Content Tags'!A$2:A$2001 = M69))</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69" t="s">
        <v>279</v>
      </c>
      <c r="T69" t="str">
        <v>religious content viewers</v>
      </c>
      <c r="U69">
        <f t="shared" si="1"/>
        <v>105</v>
      </c>
    </row>
    <row r="70" spans="1:21" ht="14.4" customHeight="1" x14ac:dyDescent="0.3">
      <c r="A70">
        <v>10006</v>
      </c>
      <c r="B70" s="14">
        <v>44713</v>
      </c>
      <c r="C70" t="str">
        <v>1b7fe76a</v>
      </c>
      <c r="D70">
        <v>279</v>
      </c>
      <c r="G70">
        <v>10020</v>
      </c>
      <c r="H70" s="14">
        <v>45627</v>
      </c>
      <c r="I70" t="str">
        <v>5988d89d</v>
      </c>
      <c r="J70">
        <v>224</v>
      </c>
      <c r="M70" t="str">
        <v>5988d89d</v>
      </c>
      <c r="N70" s="16" t="str" cm="1">
        <f t="array" ref="N70">_xlfn.TEXTJOIN(", ", TRUE, _xlfn._xlws.FILTER('Content Tags'!B$2:B$2001, 'Content Tags'!A$2:A$2001 = M70))</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70" t="s">
        <v>224</v>
      </c>
      <c r="T70" t="str">
        <v>exam season viewers</v>
      </c>
      <c r="U70">
        <f t="shared" si="1"/>
        <v>110</v>
      </c>
    </row>
    <row r="71" spans="1:21" ht="14.4" customHeight="1" x14ac:dyDescent="0.3">
      <c r="A71">
        <v>10006</v>
      </c>
      <c r="B71" s="14">
        <v>44774</v>
      </c>
      <c r="C71" t="str">
        <v>b49e8b74</v>
      </c>
      <c r="D71">
        <v>41</v>
      </c>
      <c r="G71">
        <v>10021</v>
      </c>
      <c r="H71" s="14">
        <v>45352</v>
      </c>
      <c r="I71" t="str">
        <v>872a4423</v>
      </c>
      <c r="J71">
        <v>200</v>
      </c>
      <c r="M71" t="str">
        <v>872a4423</v>
      </c>
      <c r="N71" s="16" t="str" cm="1">
        <f t="array" ref="N71">_xlfn.TEXTJOIN(", ", TRUE, _xlfn._xlws.FILTER('Content Tags'!B$2:B$2001, 'Content Tags'!A$2:A$2001 = M71))</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71" t="s">
        <v>289</v>
      </c>
      <c r="T71" t="str">
        <v>middle-aged</v>
      </c>
      <c r="U71">
        <f t="shared" si="1"/>
        <v>69</v>
      </c>
    </row>
    <row r="72" spans="1:21" ht="14.4" customHeight="1" x14ac:dyDescent="0.3">
      <c r="A72">
        <v>10006</v>
      </c>
      <c r="B72" s="14">
        <v>45597</v>
      </c>
      <c r="C72" t="str">
        <v>9544ce3b</v>
      </c>
      <c r="D72">
        <v>86</v>
      </c>
      <c r="G72">
        <v>10021</v>
      </c>
      <c r="H72" s="14">
        <v>45597</v>
      </c>
      <c r="I72" t="str">
        <v>e0abb092</v>
      </c>
      <c r="J72">
        <v>193</v>
      </c>
      <c r="M72" t="str">
        <v>e0abb092</v>
      </c>
      <c r="N72" s="16" t="str" cm="1">
        <f t="array" ref="N72">_xlfn.TEXTJOIN(", ", TRUE, _xlfn._xlws.FILTER('Content Tags'!B$2:B$2001, 'Content Tags'!A$2:A$2001 = M72))</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72" t="s">
        <v>401</v>
      </c>
      <c r="T72" t="str">
        <v>tech</v>
      </c>
      <c r="U72">
        <f t="shared" si="1"/>
        <v>143</v>
      </c>
    </row>
    <row r="73" spans="1:21" ht="14.4" customHeight="1" x14ac:dyDescent="0.3">
      <c r="A73">
        <v>10006</v>
      </c>
      <c r="B73" s="14">
        <v>44958</v>
      </c>
      <c r="C73" t="str">
        <v>c741736d</v>
      </c>
      <c r="D73">
        <v>260</v>
      </c>
      <c r="G73">
        <v>10022</v>
      </c>
      <c r="H73" s="14">
        <v>45444</v>
      </c>
      <c r="I73" t="str">
        <v>459528e0</v>
      </c>
      <c r="J73">
        <v>62</v>
      </c>
      <c r="M73" t="str">
        <v>459528e0</v>
      </c>
      <c r="N73" s="16" t="str" cm="1">
        <f t="array" ref="N73">_xlfn.TEXTJOIN(", ", TRUE, _xlfn._xlws.FILTER('Content Tags'!B$2:B$2001, 'Content Tags'!A$2:A$2001 = M73))</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73" t="s">
        <v>253</v>
      </c>
      <c r="T73" t="str">
        <v>just graduated</v>
      </c>
      <c r="U73">
        <f t="shared" si="1"/>
        <v>103</v>
      </c>
    </row>
    <row r="74" spans="1:21" ht="14.4" customHeight="1" x14ac:dyDescent="0.3">
      <c r="A74">
        <v>10006</v>
      </c>
      <c r="B74" s="14">
        <v>44805</v>
      </c>
      <c r="C74" t="str">
        <v>af4e0c6c</v>
      </c>
      <c r="D74">
        <v>272</v>
      </c>
      <c r="G74">
        <v>10022</v>
      </c>
      <c r="H74" s="14">
        <v>45413</v>
      </c>
      <c r="I74" t="str">
        <v>39c8c16a</v>
      </c>
      <c r="J74">
        <v>75</v>
      </c>
      <c r="M74" t="str">
        <v>39c8c16a</v>
      </c>
      <c r="N74" s="16" t="str" cm="1">
        <f t="array" ref="N74">_xlfn.TEXTJOIN(", ", TRUE, _xlfn._xlws.FILTER('Content Tags'!B$2:B$2001, 'Content Tags'!A$2:A$2001 = M74))</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74" t="s">
        <v>363</v>
      </c>
      <c r="T74" t="str">
        <v>parents</v>
      </c>
      <c r="U74">
        <f t="shared" si="1"/>
        <v>61</v>
      </c>
    </row>
    <row r="75" spans="1:21" ht="14.4" customHeight="1" x14ac:dyDescent="0.3">
      <c r="A75">
        <v>10006</v>
      </c>
      <c r="B75" s="14">
        <v>45444</v>
      </c>
      <c r="C75" t="str">
        <v>618d5c47</v>
      </c>
      <c r="D75">
        <v>167</v>
      </c>
      <c r="G75">
        <v>10022</v>
      </c>
      <c r="H75" s="14">
        <v>45444</v>
      </c>
      <c r="I75" t="str">
        <v>f72d44e6</v>
      </c>
      <c r="J75">
        <v>35</v>
      </c>
      <c r="M75" t="str">
        <v>f72d44e6</v>
      </c>
      <c r="N75" s="16" t="str" cm="1">
        <f t="array" ref="N75">_xlfn.TEXTJOIN(", ", TRUE, _xlfn._xlws.FILTER('Content Tags'!B$2:B$2001, 'Content Tags'!A$2:A$2001 = M75))</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75" t="s">
        <v>230</v>
      </c>
      <c r="T75" t="str">
        <v>recently churned</v>
      </c>
      <c r="U75">
        <f t="shared" si="1"/>
        <v>167</v>
      </c>
    </row>
    <row r="76" spans="1:21" ht="14.4" customHeight="1" x14ac:dyDescent="0.3">
      <c r="A76">
        <v>10006</v>
      </c>
      <c r="B76" s="14">
        <v>44958</v>
      </c>
      <c r="C76" t="str">
        <v>40fb817f</v>
      </c>
      <c r="D76">
        <v>47</v>
      </c>
      <c r="G76">
        <v>10022</v>
      </c>
      <c r="H76" s="14">
        <v>45505</v>
      </c>
      <c r="I76" t="str">
        <v>9544ce3b</v>
      </c>
      <c r="J76">
        <v>25</v>
      </c>
      <c r="M76" t="str">
        <v>9544ce3b</v>
      </c>
      <c r="N76" s="16" t="str" cm="1">
        <f t="array" ref="N76">_xlfn.TEXTJOIN(", ", TRUE, _xlfn._xlws.FILTER('Content Tags'!B$2:B$2001, 'Content Tags'!A$2:A$2001 = M76))</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76" t="s">
        <v>278</v>
      </c>
      <c r="T76" t="str">
        <v>monsoon viewers</v>
      </c>
      <c r="U76">
        <f t="shared" si="1"/>
        <v>156</v>
      </c>
    </row>
    <row r="77" spans="1:21" ht="14.4" customHeight="1" x14ac:dyDescent="0.3">
      <c r="A77">
        <v>10007</v>
      </c>
      <c r="B77" s="14">
        <v>45352</v>
      </c>
      <c r="C77" t="str">
        <v>9767fb4f</v>
      </c>
      <c r="D77">
        <v>102</v>
      </c>
      <c r="G77">
        <v>10022</v>
      </c>
      <c r="H77" s="14">
        <v>45474</v>
      </c>
      <c r="I77" t="str">
        <v>10101146</v>
      </c>
      <c r="J77">
        <v>41</v>
      </c>
      <c r="M77" t="str">
        <v>10101146</v>
      </c>
      <c r="N77" s="16" t="str" cm="1">
        <f t="array" ref="N77">_xlfn.TEXTJOIN(", ", TRUE, _xlfn._xlws.FILTER('Content Tags'!B$2:B$2001, 'Content Tags'!A$2:A$2001 = M77))</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77" t="s">
        <v>402</v>
      </c>
      <c r="T77" t="str">
        <v>homemakers</v>
      </c>
      <c r="U77">
        <f t="shared" si="1"/>
        <v>121</v>
      </c>
    </row>
    <row r="78" spans="1:21" ht="14.4" customHeight="1" x14ac:dyDescent="0.3">
      <c r="A78">
        <v>10007</v>
      </c>
      <c r="B78" s="14">
        <v>45352</v>
      </c>
      <c r="C78" t="str">
        <v>044707f1</v>
      </c>
      <c r="D78">
        <v>201</v>
      </c>
      <c r="G78">
        <v>10022</v>
      </c>
      <c r="H78" s="14">
        <v>45352</v>
      </c>
      <c r="I78" t="str">
        <v>fc3255a1</v>
      </c>
      <c r="J78">
        <v>112</v>
      </c>
      <c r="M78" t="str">
        <v>fc3255a1</v>
      </c>
      <c r="N78" s="16" t="str" cm="1">
        <f t="array" ref="N78">_xlfn.TEXTJOIN(", ", TRUE, _xlfn._xlws.FILTER('Content Tags'!B$2:B$2001, 'Content Tags'!A$2:A$2001 = M78))</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78" t="s">
        <v>403</v>
      </c>
      <c r="T78" t="str">
        <v>healthcare workers</v>
      </c>
      <c r="U78">
        <f t="shared" si="1"/>
        <v>134</v>
      </c>
    </row>
    <row r="79" spans="1:21" ht="14.4" customHeight="1" x14ac:dyDescent="0.3">
      <c r="A79">
        <v>10007</v>
      </c>
      <c r="B79" s="14">
        <v>44713</v>
      </c>
      <c r="C79" t="str">
        <v>53dcee70</v>
      </c>
      <c r="D79">
        <v>286</v>
      </c>
      <c r="G79">
        <v>10022</v>
      </c>
      <c r="H79" s="14">
        <v>45536</v>
      </c>
      <c r="I79" t="str">
        <v>2e190b5a</v>
      </c>
      <c r="J79">
        <v>174</v>
      </c>
      <c r="M79" t="str">
        <v>2e190b5a</v>
      </c>
      <c r="N79" s="16" t="str" cm="1">
        <f t="array" ref="N79">_xlfn.TEXTJOIN(", ", TRUE, _xlfn._xlws.FILTER('Content Tags'!B$2:B$2001, 'Content Tags'!A$2:A$2001 = M79))</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79" t="s">
        <v>314</v>
      </c>
      <c r="T79" t="str">
        <v>kids content viewers</v>
      </c>
      <c r="U79">
        <f t="shared" si="1"/>
        <v>116</v>
      </c>
    </row>
    <row r="80" spans="1:21" ht="14.4" customHeight="1" x14ac:dyDescent="0.3">
      <c r="A80">
        <v>10007</v>
      </c>
      <c r="B80" s="14">
        <v>44896</v>
      </c>
      <c r="C80" t="str">
        <v>e2949854</v>
      </c>
      <c r="D80">
        <v>285</v>
      </c>
      <c r="G80">
        <v>10023</v>
      </c>
      <c r="H80" s="14">
        <v>45505</v>
      </c>
      <c r="I80" t="str">
        <v>ef45c45f</v>
      </c>
      <c r="J80">
        <v>29</v>
      </c>
      <c r="M80" t="str">
        <v>ef45c45f</v>
      </c>
      <c r="N80" s="16" t="str" cm="1">
        <f t="array" ref="N80">_xlfn.TEXTJOIN(", ", TRUE, _xlfn._xlws.FILTER('Content Tags'!B$2:B$2001, 'Content Tags'!A$2:A$2001 = M80))</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80" t="s">
        <v>331</v>
      </c>
      <c r="T80" t="str">
        <v>school students</v>
      </c>
      <c r="U80">
        <f t="shared" si="1"/>
        <v>100</v>
      </c>
    </row>
    <row r="81" spans="1:21" ht="14.4" customHeight="1" x14ac:dyDescent="0.3">
      <c r="A81">
        <v>10007</v>
      </c>
      <c r="B81" s="14">
        <v>44562</v>
      </c>
      <c r="C81" t="str">
        <v>7495495f</v>
      </c>
      <c r="D81">
        <v>21</v>
      </c>
      <c r="G81">
        <v>10023</v>
      </c>
      <c r="H81" s="14">
        <v>45566</v>
      </c>
      <c r="I81" t="str">
        <v>2f9c6d63</v>
      </c>
      <c r="J81">
        <v>196</v>
      </c>
      <c r="M81" t="str">
        <v>2f9c6d63</v>
      </c>
      <c r="N81" s="16" t="str" cm="1">
        <f t="array" ref="N81">_xlfn.TEXTJOIN(", ", TRUE, _xlfn._xlws.FILTER('Content Tags'!B$2:B$2001, 'Content Tags'!A$2:A$2001 = M81))</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81" t="s">
        <v>333</v>
      </c>
      <c r="T81" t="str">
        <v>ad skippers</v>
      </c>
      <c r="U81">
        <f t="shared" si="1"/>
        <v>118</v>
      </c>
    </row>
    <row r="82" spans="1:21" ht="14.4" customHeight="1" x14ac:dyDescent="0.3">
      <c r="A82">
        <v>10007</v>
      </c>
      <c r="B82" s="14">
        <v>45292</v>
      </c>
      <c r="C82" t="str">
        <v>fa1a76a3</v>
      </c>
      <c r="D82">
        <v>127</v>
      </c>
      <c r="G82">
        <v>10023</v>
      </c>
      <c r="H82" s="14">
        <v>45383</v>
      </c>
      <c r="I82" t="str">
        <v>7fc77e90</v>
      </c>
      <c r="J82">
        <v>259</v>
      </c>
      <c r="M82" t="str">
        <v>7fc77e90</v>
      </c>
      <c r="N82" s="16" t="str" cm="1">
        <f t="array" ref="N82">_xlfn.TEXTJOIN(", ", TRUE, _xlfn._xlws.FILTER('Content Tags'!B$2:B$2001, 'Content Tags'!A$2:A$2001 = M82))</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82" t="s">
        <v>270</v>
      </c>
      <c r="T82" t="str">
        <v>tablet users</v>
      </c>
      <c r="U82">
        <f t="shared" si="1"/>
        <v>124</v>
      </c>
    </row>
    <row r="83" spans="1:21" ht="14.4" customHeight="1" x14ac:dyDescent="0.3">
      <c r="A83">
        <v>10008</v>
      </c>
      <c r="B83" s="14">
        <v>44593</v>
      </c>
      <c r="C83" t="str">
        <v>2888a95e</v>
      </c>
      <c r="D83">
        <v>133</v>
      </c>
      <c r="G83">
        <v>10024</v>
      </c>
      <c r="H83" s="14">
        <v>45292</v>
      </c>
      <c r="I83" t="str">
        <v>40fb817f</v>
      </c>
      <c r="J83">
        <v>234</v>
      </c>
      <c r="M83" t="str">
        <v>40fb817f</v>
      </c>
      <c r="N83" s="16" t="str" cm="1">
        <f t="array" ref="N83">_xlfn.TEXTJOIN(", ", TRUE, _xlfn._xlws.FILTER('Content Tags'!B$2:B$2001, 'Content Tags'!A$2:A$2001 = M83))</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83" t="s">
        <v>410</v>
      </c>
      <c r="T83" t="str">
        <v>sales professionals</v>
      </c>
      <c r="U83">
        <f t="shared" si="1"/>
        <v>41</v>
      </c>
    </row>
    <row r="84" spans="1:21" ht="14.4" customHeight="1" x14ac:dyDescent="0.3">
      <c r="A84">
        <v>10008</v>
      </c>
      <c r="B84" s="14">
        <v>44621</v>
      </c>
      <c r="C84" t="str">
        <v>5988d89d</v>
      </c>
      <c r="D84">
        <v>238</v>
      </c>
      <c r="G84">
        <v>10024</v>
      </c>
      <c r="H84" s="14">
        <v>45292</v>
      </c>
      <c r="I84" t="str">
        <v>fcc640cb</v>
      </c>
      <c r="J84">
        <v>189</v>
      </c>
      <c r="M84" t="str">
        <v>fcc640cb</v>
      </c>
      <c r="N84" s="16" t="str" cm="1">
        <f t="array" ref="N84">_xlfn.TEXTJOIN(", ", TRUE, _xlfn._xlws.FILTER('Content Tags'!B$2:B$2001, 'Content Tags'!A$2:A$2001 = M84))</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84" t="s">
        <v>349</v>
      </c>
      <c r="T84" t="str">
        <v>new parents</v>
      </c>
      <c r="U84">
        <f t="shared" si="1"/>
        <v>65</v>
      </c>
    </row>
    <row r="85" spans="1:21" ht="14.4" customHeight="1" x14ac:dyDescent="0.3">
      <c r="A85">
        <v>10008</v>
      </c>
      <c r="B85" s="14">
        <v>45017</v>
      </c>
      <c r="C85" t="str">
        <v>7e543bc4</v>
      </c>
      <c r="D85">
        <v>32</v>
      </c>
      <c r="G85">
        <v>10025</v>
      </c>
      <c r="H85" s="14">
        <v>45505</v>
      </c>
      <c r="I85" t="str">
        <v>5988d89d</v>
      </c>
      <c r="J85">
        <v>88</v>
      </c>
      <c r="M85" t="str">
        <v>5988d89d</v>
      </c>
      <c r="N85" s="16" t="str" cm="1">
        <f t="array" ref="N85">_xlfn.TEXTJOIN(", ", TRUE, _xlfn._xlws.FILTER('Content Tags'!B$2:B$2001, 'Content Tags'!A$2:A$2001 = M85))</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85" t="s">
        <v>321</v>
      </c>
      <c r="T85" t="str">
        <v>travel vlog viewers</v>
      </c>
      <c r="U85">
        <f t="shared" si="1"/>
        <v>111</v>
      </c>
    </row>
    <row r="86" spans="1:21" ht="14.4" customHeight="1" x14ac:dyDescent="0.3">
      <c r="A86">
        <v>10008</v>
      </c>
      <c r="B86" s="14">
        <v>44958</v>
      </c>
      <c r="C86" t="str">
        <v>f6d69d19</v>
      </c>
      <c r="D86">
        <v>38</v>
      </c>
      <c r="G86">
        <v>10025</v>
      </c>
      <c r="H86" s="14">
        <v>45474</v>
      </c>
      <c r="I86" t="str">
        <v>af4e0c6c</v>
      </c>
      <c r="J86">
        <v>69</v>
      </c>
      <c r="M86" t="str">
        <v>af4e0c6c</v>
      </c>
      <c r="N86" s="16" t="str" cm="1">
        <f t="array" ref="N86">_xlfn.TEXTJOIN(", ", TRUE, _xlfn._xlws.FILTER('Content Tags'!B$2:B$2001, 'Content Tags'!A$2:A$2001 = M86))</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86" t="s">
        <v>344</v>
      </c>
      <c r="T86" t="str">
        <v>art lovers</v>
      </c>
      <c r="U86">
        <f t="shared" si="1"/>
        <v>203</v>
      </c>
    </row>
    <row r="87" spans="1:21" ht="14.4" customHeight="1" x14ac:dyDescent="0.3">
      <c r="A87">
        <v>10008</v>
      </c>
      <c r="B87" s="14">
        <v>45170</v>
      </c>
      <c r="C87" t="str">
        <v>7495495f</v>
      </c>
      <c r="D87">
        <v>174</v>
      </c>
      <c r="G87">
        <v>10025</v>
      </c>
      <c r="H87" s="14">
        <v>45292</v>
      </c>
      <c r="I87" t="str">
        <v>fa1a76a3</v>
      </c>
      <c r="J87">
        <v>199</v>
      </c>
      <c r="M87" t="str">
        <v>fa1a76a3</v>
      </c>
      <c r="N87" s="16" t="str" cm="1">
        <f t="array" ref="N87">_xlfn.TEXTJOIN(", ", TRUE, _xlfn._xlws.FILTER('Content Tags'!B$2:B$2001, 'Content Tags'!A$2:A$2001 = M87))</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87" t="s">
        <v>381</v>
      </c>
      <c r="T87" t="str">
        <v>iOS users</v>
      </c>
      <c r="U87">
        <f t="shared" si="1"/>
        <v>105</v>
      </c>
    </row>
    <row r="88" spans="1:21" ht="14.4" customHeight="1" x14ac:dyDescent="0.3">
      <c r="A88">
        <v>10008</v>
      </c>
      <c r="B88" s="14">
        <v>45566</v>
      </c>
      <c r="C88" t="str">
        <v>2f9c6d63</v>
      </c>
      <c r="D88">
        <v>123</v>
      </c>
      <c r="G88">
        <v>10025</v>
      </c>
      <c r="H88" s="14">
        <v>45413</v>
      </c>
      <c r="I88" t="str">
        <v>2e190b5a</v>
      </c>
      <c r="J88">
        <v>248</v>
      </c>
      <c r="M88" t="str">
        <v>2e190b5a</v>
      </c>
      <c r="N88" s="16" t="str" cm="1">
        <f t="array" ref="N88">_xlfn.TEXTJOIN(", ", TRUE, _xlfn._xlws.FILTER('Content Tags'!B$2:B$2001, 'Content Tags'!A$2:A$2001 = M88))</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88" t="s">
        <v>400</v>
      </c>
      <c r="T88" t="str">
        <v>back-to-school</v>
      </c>
      <c r="U88">
        <f t="shared" si="1"/>
        <v>84</v>
      </c>
    </row>
    <row r="89" spans="1:21" ht="14.4" customHeight="1" x14ac:dyDescent="0.3">
      <c r="A89">
        <v>10008</v>
      </c>
      <c r="B89" s="14">
        <v>45627</v>
      </c>
      <c r="C89" t="str">
        <v>c1fb785c</v>
      </c>
      <c r="D89">
        <v>99</v>
      </c>
      <c r="G89">
        <v>10025</v>
      </c>
      <c r="H89" s="14">
        <v>45352</v>
      </c>
      <c r="I89" t="str">
        <v>67b09f1b</v>
      </c>
      <c r="J89">
        <v>126</v>
      </c>
      <c r="M89" t="str">
        <v>67b09f1b</v>
      </c>
      <c r="N89" s="16" t="str" cm="1">
        <f t="array" ref="N89">_xlfn.TEXTJOIN(", ", TRUE, _xlfn._xlws.FILTER('Content Tags'!B$2:B$2001, 'Content Tags'!A$2:A$2001 = M89))</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89" t="s">
        <v>225</v>
      </c>
      <c r="T89" t="str">
        <v>self-improvement</v>
      </c>
      <c r="U89">
        <f t="shared" si="1"/>
        <v>91</v>
      </c>
    </row>
    <row r="90" spans="1:21" ht="14.4" customHeight="1" x14ac:dyDescent="0.3">
      <c r="A90">
        <v>10008</v>
      </c>
      <c r="B90" s="14">
        <v>45231</v>
      </c>
      <c r="C90" t="str">
        <v>577b4107</v>
      </c>
      <c r="D90">
        <v>205</v>
      </c>
      <c r="G90">
        <v>10025</v>
      </c>
      <c r="H90" s="14">
        <v>45352</v>
      </c>
      <c r="I90" t="str">
        <v>fc3255a1</v>
      </c>
      <c r="J90">
        <v>284</v>
      </c>
      <c r="M90" t="str">
        <v>fc3255a1</v>
      </c>
      <c r="N90" s="16" t="str" cm="1">
        <f t="array" ref="N90">_xlfn.TEXTJOIN(", ", TRUE, _xlfn._xlws.FILTER('Content Tags'!B$2:B$2001, 'Content Tags'!A$2:A$2001 = M90))</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90" t="s">
        <v>244</v>
      </c>
      <c r="T90" t="str">
        <v>minimalist consumers</v>
      </c>
      <c r="U90">
        <f t="shared" si="1"/>
        <v>157</v>
      </c>
    </row>
    <row r="91" spans="1:21" ht="14.4" customHeight="1" x14ac:dyDescent="0.3">
      <c r="A91">
        <v>10008</v>
      </c>
      <c r="B91" s="14">
        <v>45352</v>
      </c>
      <c r="C91" t="str">
        <v>566c44a8</v>
      </c>
      <c r="D91">
        <v>86</v>
      </c>
      <c r="G91">
        <v>10025</v>
      </c>
      <c r="H91" s="14">
        <v>45413</v>
      </c>
      <c r="I91" t="str">
        <v>07976026</v>
      </c>
      <c r="J91">
        <v>98</v>
      </c>
      <c r="M91" t="str">
        <v>07976026</v>
      </c>
      <c r="N91" s="16" t="str" cm="1">
        <f t="array" ref="N91">_xlfn.TEXTJOIN(", ", TRUE, _xlfn._xlws.FILTER('Content Tags'!B$2:B$2001, 'Content Tags'!A$2:A$2001 = M91))</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91" t="s">
        <v>279</v>
      </c>
      <c r="T91" t="str">
        <v>coding students</v>
      </c>
      <c r="U91">
        <f t="shared" si="1"/>
        <v>138</v>
      </c>
    </row>
    <row r="92" spans="1:21" ht="14.4" customHeight="1" x14ac:dyDescent="0.3">
      <c r="A92">
        <v>10009</v>
      </c>
      <c r="B92" s="14">
        <v>45292</v>
      </c>
      <c r="C92" t="str">
        <v>40fb817f</v>
      </c>
      <c r="D92">
        <v>134</v>
      </c>
      <c r="G92">
        <v>10026</v>
      </c>
      <c r="H92" s="14">
        <v>45627</v>
      </c>
      <c r="I92" t="str">
        <v>fda707e0</v>
      </c>
      <c r="J92">
        <v>213</v>
      </c>
      <c r="M92" t="str">
        <v>fda707e0</v>
      </c>
      <c r="N92" s="16" t="str" cm="1">
        <f t="array" ref="N92">_xlfn.TEXTJOIN(", ", TRUE, _xlfn._xlws.FILTER('Content Tags'!B$2:B$2001, 'Content Tags'!A$2:A$2001 = M92))</f>
        <v>monsoon viewers, mobile-only users, engineers, music enthusiasts, action movie fans, single, DIYers, seniors, football fans, Android users, frequent flyers, online learners, parents, DTH users, homemakers, gardening, physiotherapy followers, growth mindset, back-to-school, movie buffs</v>
      </c>
      <c r="Q92" t="s">
        <v>345</v>
      </c>
      <c r="T92" t="str">
        <v>competitive exam prep</v>
      </c>
      <c r="U92">
        <f t="shared" si="1"/>
        <v>95</v>
      </c>
    </row>
    <row r="93" spans="1:21" ht="14.4" customHeight="1" x14ac:dyDescent="0.3">
      <c r="A93">
        <v>10009</v>
      </c>
      <c r="B93" s="14">
        <v>44713</v>
      </c>
      <c r="C93" t="str">
        <v>ed012678</v>
      </c>
      <c r="D93">
        <v>240</v>
      </c>
      <c r="G93">
        <v>10026</v>
      </c>
      <c r="H93" s="14">
        <v>45444</v>
      </c>
      <c r="I93" t="str">
        <v>af4e0c6c</v>
      </c>
      <c r="J93">
        <v>16</v>
      </c>
      <c r="M93" t="str">
        <v>af4e0c6c</v>
      </c>
      <c r="N93" s="16" t="str" cm="1">
        <f t="array" ref="N93">_xlfn.TEXTJOIN(", ", TRUE, _xlfn._xlws.FILTER('Content Tags'!B$2:B$2001, 'Content Tags'!A$2:A$2001 = M93))</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93" t="s">
        <v>394</v>
      </c>
      <c r="T93" t="str">
        <v>newlyweds</v>
      </c>
      <c r="U93">
        <f t="shared" si="1"/>
        <v>120</v>
      </c>
    </row>
    <row r="94" spans="1:21" ht="14.4" customHeight="1" x14ac:dyDescent="0.3">
      <c r="A94">
        <v>10009</v>
      </c>
      <c r="B94" s="14">
        <v>45078</v>
      </c>
      <c r="C94" t="str">
        <v>2e190b5a</v>
      </c>
      <c r="D94">
        <v>203</v>
      </c>
      <c r="G94">
        <v>10026</v>
      </c>
      <c r="H94" s="14">
        <v>45292</v>
      </c>
      <c r="I94" t="str">
        <v>53dcee70</v>
      </c>
      <c r="J94">
        <v>258</v>
      </c>
      <c r="M94" t="str">
        <v>53dcee70</v>
      </c>
      <c r="N94" s="16" t="str" cm="1">
        <f t="array" ref="N94">_xlfn.TEXTJOIN(", ", TRUE, _xlfn._xlws.FILTER('Content Tags'!B$2:B$2001, 'Content Tags'!A$2:A$2001 = M94))</f>
        <v>console gamers, reward seekers, YouTube viewers, arts &amp; design students, music enthusiasts, high spenders, Telugu speakers, entrepreneurs, bilingual families, teens, mental health trackers, DTH users, applying for loans, heavy data users, doctors, investing first time, photography, binge watchers, brand loyalists, podcast listeners</v>
      </c>
      <c r="Q94" t="s">
        <v>326</v>
      </c>
      <c r="T94" t="str">
        <v>startup founders</v>
      </c>
      <c r="U94">
        <f t="shared" si="1"/>
        <v>97</v>
      </c>
    </row>
    <row r="95" spans="1:21" ht="14.4" customHeight="1" x14ac:dyDescent="0.3">
      <c r="A95">
        <v>10009</v>
      </c>
      <c r="B95" s="14">
        <v>44927</v>
      </c>
      <c r="C95" t="str">
        <v>6d98c117</v>
      </c>
      <c r="D95">
        <v>296</v>
      </c>
      <c r="G95">
        <v>10026</v>
      </c>
      <c r="H95" s="14">
        <v>45323</v>
      </c>
      <c r="I95" t="str">
        <v>618d5c47</v>
      </c>
      <c r="J95">
        <v>179</v>
      </c>
      <c r="M95" t="str">
        <v>618d5c47</v>
      </c>
      <c r="N95" s="16" t="str" cm="1">
        <f t="array" ref="N95">_xlfn.TEXTJOIN(", ", TRUE, _xlfn._xlws.FILTER('Content Tags'!B$2:B$2001, 'Content Tags'!A$2:A$2001 = M95))</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95" t="s">
        <v>235</v>
      </c>
      <c r="T95" t="str">
        <v>low attention span</v>
      </c>
      <c r="U95">
        <f t="shared" si="1"/>
        <v>94</v>
      </c>
    </row>
    <row r="96" spans="1:21" ht="14.4" customHeight="1" x14ac:dyDescent="0.3">
      <c r="A96">
        <v>10009</v>
      </c>
      <c r="B96" s="14">
        <v>45139</v>
      </c>
      <c r="C96" t="str">
        <v>ae026103</v>
      </c>
      <c r="D96">
        <v>17</v>
      </c>
      <c r="G96">
        <v>10027</v>
      </c>
      <c r="H96" s="14">
        <v>45566</v>
      </c>
      <c r="I96" t="str">
        <v>2e190b5a</v>
      </c>
      <c r="J96">
        <v>201</v>
      </c>
      <c r="M96" t="str">
        <v>2e190b5a</v>
      </c>
      <c r="N96" s="16" t="str" cm="1">
        <f t="array" ref="N96">_xlfn.TEXTJOIN(", ", TRUE, _xlfn._xlws.FILTER('Content Tags'!B$2:B$2001, 'Content Tags'!A$2:A$2001 = M96))</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96" t="s">
        <v>319</v>
      </c>
      <c r="T96" t="str">
        <v>gardening</v>
      </c>
      <c r="U96">
        <f t="shared" si="1"/>
        <v>120</v>
      </c>
    </row>
    <row r="97" spans="1:21" ht="14.4" customHeight="1" x14ac:dyDescent="0.3">
      <c r="A97">
        <v>10009</v>
      </c>
      <c r="B97" s="14">
        <v>45017</v>
      </c>
      <c r="C97" t="str">
        <v>0be1e40e</v>
      </c>
      <c r="D97">
        <v>114</v>
      </c>
      <c r="G97">
        <v>10027</v>
      </c>
      <c r="H97" s="14">
        <v>45536</v>
      </c>
      <c r="I97" t="str">
        <v>c5c4fdf9</v>
      </c>
      <c r="J97">
        <v>216</v>
      </c>
      <c r="M97" t="str">
        <v>c5c4fdf9</v>
      </c>
      <c r="N97" s="16" t="str" cm="1">
        <f t="array" ref="N97">_xlfn.TEXTJOIN(", ", TRUE, _xlfn._xlws.FILTER('Content Tags'!B$2:B$2001, 'Content Tags'!A$2:A$2001 = M97))</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97" t="s">
        <v>360</v>
      </c>
      <c r="T97" t="str">
        <v>growth mindset</v>
      </c>
      <c r="U97">
        <f t="shared" si="1"/>
        <v>113</v>
      </c>
    </row>
    <row r="98" spans="1:21" ht="14.4" customHeight="1" x14ac:dyDescent="0.3">
      <c r="A98">
        <v>10009</v>
      </c>
      <c r="B98" s="14">
        <v>45292</v>
      </c>
      <c r="C98" t="str">
        <v>044707f1</v>
      </c>
      <c r="D98">
        <v>248</v>
      </c>
      <c r="G98">
        <v>10027</v>
      </c>
      <c r="H98" s="14">
        <v>45444</v>
      </c>
      <c r="I98" t="str">
        <v>9452bf77</v>
      </c>
      <c r="J98">
        <v>35</v>
      </c>
      <c r="M98" t="str">
        <v>9452bf77</v>
      </c>
      <c r="N98" s="16" t="str" cm="1">
        <f t="array" ref="N98">_xlfn.TEXTJOIN(", ", TRUE, _xlfn._xlws.FILTER('Content Tags'!B$2:B$2001, 'Content Tags'!A$2:A$2001 = M98))</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98" t="s">
        <v>367</v>
      </c>
      <c r="T98" t="str">
        <v>home improvers</v>
      </c>
      <c r="U98">
        <f t="shared" si="1"/>
        <v>90</v>
      </c>
    </row>
    <row r="99" spans="1:21" ht="14.4" customHeight="1" x14ac:dyDescent="0.3">
      <c r="A99">
        <v>10009</v>
      </c>
      <c r="B99" s="14">
        <v>45047</v>
      </c>
      <c r="C99" t="str">
        <v>0cbc4720</v>
      </c>
      <c r="D99">
        <v>194</v>
      </c>
      <c r="G99">
        <v>10027</v>
      </c>
      <c r="H99" s="14">
        <v>45444</v>
      </c>
      <c r="I99" t="str">
        <v>30bb7728</v>
      </c>
      <c r="J99">
        <v>268</v>
      </c>
      <c r="M99" t="str">
        <v>30bb7728</v>
      </c>
      <c r="N99" s="16" t="str" cm="1">
        <f t="array" ref="N99">_xlfn.TEXTJOIN(", ", TRUE, _xlfn._xlws.FILTER('Content Tags'!B$2:B$2001, 'Content Tags'!A$2:A$2001 = M99))</f>
        <v>budget planners, work-life balance, health-conscious, podcast listeners, spiritual seekers, subscription buyers, movie buffs, new parents, language learners, HR professionals, weekend getaway seekers, South Indian viewers, energy-efficient adopters, runners, fitness, Telugu speakers, photography, Smart TV viewers, frequent flyers, mental wellness</v>
      </c>
      <c r="Q99" t="s">
        <v>399</v>
      </c>
      <c r="T99" t="str">
        <v>engineers</v>
      </c>
      <c r="U99">
        <f t="shared" si="1"/>
        <v>93</v>
      </c>
    </row>
    <row r="100" spans="1:21" ht="14.4" customHeight="1" x14ac:dyDescent="0.3">
      <c r="A100">
        <v>10009</v>
      </c>
      <c r="B100" s="14">
        <v>45474</v>
      </c>
      <c r="C100" t="str">
        <v>c324f9b4</v>
      </c>
      <c r="D100">
        <v>173</v>
      </c>
      <c r="G100">
        <v>10027</v>
      </c>
      <c r="H100" s="14">
        <v>45627</v>
      </c>
      <c r="I100" t="str">
        <v>67b09f1b</v>
      </c>
      <c r="J100">
        <v>189</v>
      </c>
      <c r="M100" t="str">
        <v>67b09f1b</v>
      </c>
      <c r="N100" s="16" t="str" cm="1">
        <f t="array" ref="N100">_xlfn.TEXTJOIN(", ", TRUE, _xlfn._xlws.FILTER('Content Tags'!B$2:B$2001, 'Content Tags'!A$2:A$2001 = M100))</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100" t="s">
        <v>256</v>
      </c>
      <c r="T100" t="str">
        <v>crypto curious</v>
      </c>
      <c r="U100">
        <f t="shared" si="1"/>
        <v>84</v>
      </c>
    </row>
    <row r="101" spans="1:21" ht="14.4" customHeight="1" x14ac:dyDescent="0.3">
      <c r="A101">
        <v>10009</v>
      </c>
      <c r="B101" s="14">
        <v>44621</v>
      </c>
      <c r="C101" t="str">
        <v>c1fb785c</v>
      </c>
      <c r="D101">
        <v>298</v>
      </c>
      <c r="G101">
        <v>10028</v>
      </c>
      <c r="H101" s="14">
        <v>45474</v>
      </c>
      <c r="I101" t="str">
        <v>19351768</v>
      </c>
      <c r="J101">
        <v>77</v>
      </c>
      <c r="M101" t="str">
        <v>19351768</v>
      </c>
      <c r="N101" s="16" t="str" cm="1">
        <f t="array" ref="N101">_xlfn.TEXTJOIN(", ", TRUE, _xlfn._xlws.FILTER('Content Tags'!B$2:B$2001, 'Content Tags'!A$2:A$2001 = M101))</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101" t="s">
        <v>351</v>
      </c>
      <c r="T101" t="str">
        <v>work-life balance</v>
      </c>
      <c r="U101">
        <f t="shared" si="1"/>
        <v>91</v>
      </c>
    </row>
    <row r="102" spans="1:21" ht="14.4" customHeight="1" x14ac:dyDescent="0.3">
      <c r="A102">
        <v>10009</v>
      </c>
      <c r="B102" s="14">
        <v>45047</v>
      </c>
      <c r="C102" t="str">
        <v>420e1019</v>
      </c>
      <c r="D102">
        <v>293</v>
      </c>
      <c r="G102">
        <v>10028</v>
      </c>
      <c r="H102" s="14">
        <v>45444</v>
      </c>
      <c r="I102" t="str">
        <v>ed012678</v>
      </c>
      <c r="J102">
        <v>139</v>
      </c>
      <c r="M102" t="str">
        <v>ed012678</v>
      </c>
      <c r="N102" s="16" t="str" cm="1">
        <f t="array" ref="N102">_xlfn.TEXTJOIN(", ", TRUE, _xlfn._xlws.FILTER('Content Tags'!B$2:B$2001, 'Content Tags'!A$2:A$2001 = M102))</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102" t="s">
        <v>418</v>
      </c>
      <c r="T102" t="str">
        <v>EMI payers</v>
      </c>
      <c r="U102">
        <f t="shared" si="1"/>
        <v>78</v>
      </c>
    </row>
    <row r="103" spans="1:21" ht="14.4" customHeight="1" x14ac:dyDescent="0.3">
      <c r="A103">
        <v>10009</v>
      </c>
      <c r="B103" s="14">
        <v>44835</v>
      </c>
      <c r="C103" t="str">
        <v>1b7fe76a</v>
      </c>
      <c r="D103">
        <v>110</v>
      </c>
      <c r="G103">
        <v>10028</v>
      </c>
      <c r="H103" s="14">
        <v>45566</v>
      </c>
      <c r="I103" t="str">
        <v>fe99e0ba</v>
      </c>
      <c r="J103">
        <v>213</v>
      </c>
      <c r="M103" t="str">
        <v>fe99e0ba</v>
      </c>
      <c r="N103" s="16" t="str" cm="1">
        <f t="array" ref="N103">_xlfn.TEXTJOIN(", ", TRUE, _xlfn._xlws.FILTER('Content Tags'!B$2:B$2001, 'Content Tags'!A$2:A$2001 = M103))</f>
        <v>mental health trackers, homemakers, discount seekers, budget travelers, minimalist consumers, cricket fans, pet owners, stock market watchers, investing first time, government employees, art lovers, daily soap fans, planning to marry, healthcare workers, photography, lifelong learners, UPI adopters, hikers, movie buffs, heavy data users</v>
      </c>
      <c r="Q103" t="s">
        <v>270</v>
      </c>
      <c r="T103" t="str">
        <v>teens</v>
      </c>
      <c r="U103">
        <f t="shared" si="1"/>
        <v>102</v>
      </c>
    </row>
    <row r="104" spans="1:21" ht="14.4" customHeight="1" x14ac:dyDescent="0.3">
      <c r="A104">
        <v>10010</v>
      </c>
      <c r="B104" s="14">
        <v>45505</v>
      </c>
      <c r="C104" t="str">
        <v>921da29a</v>
      </c>
      <c r="D104">
        <v>245</v>
      </c>
      <c r="G104">
        <v>10028</v>
      </c>
      <c r="H104" s="14">
        <v>45566</v>
      </c>
      <c r="I104" t="str">
        <v>cc9d9893</v>
      </c>
      <c r="J104">
        <v>133</v>
      </c>
      <c r="M104" t="str">
        <v>cc9d9893</v>
      </c>
      <c r="N104" s="16" t="str" cm="1">
        <f t="array" ref="N104">_xlfn.TEXTJOIN(", ", TRUE, _xlfn._xlws.FILTER('Content Tags'!B$2:B$2001, 'Content Tags'!A$2:A$2001 = M104))</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104" t="s">
        <v>316</v>
      </c>
      <c r="T104" t="str">
        <v>discount seekers</v>
      </c>
      <c r="U104">
        <f t="shared" si="1"/>
        <v>124</v>
      </c>
    </row>
    <row r="105" spans="1:21" ht="14.4" customHeight="1" x14ac:dyDescent="0.3">
      <c r="A105">
        <v>10010</v>
      </c>
      <c r="B105" s="14">
        <v>44805</v>
      </c>
      <c r="C105" t="str">
        <v>d6e6f4af</v>
      </c>
      <c r="D105">
        <v>289</v>
      </c>
      <c r="G105">
        <v>10028</v>
      </c>
      <c r="H105" s="14">
        <v>45323</v>
      </c>
      <c r="I105" t="str">
        <v>10101146</v>
      </c>
      <c r="J105">
        <v>208</v>
      </c>
      <c r="M105" t="str">
        <v>10101146</v>
      </c>
      <c r="N105" s="16" t="str" cm="1">
        <f t="array" ref="N105">_xlfn.TEXTJOIN(", ", TRUE, _xlfn._xlws.FILTER('Content Tags'!B$2:B$2001, 'Content Tags'!A$2:A$2001 = M105))</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105" t="s">
        <v>362</v>
      </c>
      <c r="T105" t="str">
        <v>Tamil speakers</v>
      </c>
      <c r="U105">
        <f t="shared" si="1"/>
        <v>104</v>
      </c>
    </row>
    <row r="106" spans="1:21" ht="14.4" customHeight="1" x14ac:dyDescent="0.3">
      <c r="A106">
        <v>10010</v>
      </c>
      <c r="B106" s="14">
        <v>44621</v>
      </c>
      <c r="C106" t="str">
        <v>cc9d9893</v>
      </c>
      <c r="D106">
        <v>48</v>
      </c>
      <c r="G106">
        <v>10028</v>
      </c>
      <c r="H106" s="14">
        <v>45597</v>
      </c>
      <c r="I106" t="str">
        <v>1187d074</v>
      </c>
      <c r="J106">
        <v>253</v>
      </c>
      <c r="M106" t="str">
        <v>1187d074</v>
      </c>
      <c r="N106" s="16" t="str" cm="1">
        <f t="array" ref="N106">_xlfn.TEXTJOIN(", ", TRUE, _xlfn._xlws.FILTER('Content Tags'!B$2:B$2001, 'Content Tags'!A$2:A$2001 = M106))</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106" t="s">
        <v>320</v>
      </c>
      <c r="T106" t="str">
        <v>wedding planners</v>
      </c>
      <c r="U106">
        <f t="shared" si="1"/>
        <v>57</v>
      </c>
    </row>
    <row r="107" spans="1:21" ht="14.4" customHeight="1" x14ac:dyDescent="0.3">
      <c r="A107">
        <v>10010</v>
      </c>
      <c r="B107" s="14">
        <v>44986</v>
      </c>
      <c r="C107" t="str">
        <v>b72e97f6</v>
      </c>
      <c r="D107">
        <v>44</v>
      </c>
      <c r="G107">
        <v>10028</v>
      </c>
      <c r="H107" s="14">
        <v>45627</v>
      </c>
      <c r="I107" t="str">
        <v>566c44a8</v>
      </c>
      <c r="J107">
        <v>102</v>
      </c>
      <c r="M107" t="str">
        <v>566c44a8</v>
      </c>
      <c r="N107" s="16" t="str" cm="1">
        <f t="array" ref="N107">_xlfn.TEXTJOIN(", ", TRUE, _xlfn._xlws.FILTER('Content Tags'!B$2:B$2001, 'Content Tags'!A$2:A$2001 = M107))</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107" t="s">
        <v>258</v>
      </c>
      <c r="T107" t="str">
        <v>software developers</v>
      </c>
      <c r="U107">
        <f t="shared" si="1"/>
        <v>115</v>
      </c>
    </row>
    <row r="108" spans="1:21" ht="14.4" customHeight="1" x14ac:dyDescent="0.3">
      <c r="A108">
        <v>10010</v>
      </c>
      <c r="B108" s="14">
        <v>45444</v>
      </c>
      <c r="C108" t="str">
        <v>fd1ad95a</v>
      </c>
      <c r="D108">
        <v>201</v>
      </c>
      <c r="G108">
        <v>10029</v>
      </c>
      <c r="H108" s="14">
        <v>45292</v>
      </c>
      <c r="I108" t="str">
        <v>af4e0c6c</v>
      </c>
      <c r="J108">
        <v>281</v>
      </c>
      <c r="M108" t="str">
        <v>af4e0c6c</v>
      </c>
      <c r="N108" s="16" t="str" cm="1">
        <f t="array" ref="N108">_xlfn.TEXTJOIN(", ", TRUE, _xlfn._xlws.FILTER('Content Tags'!B$2:B$2001, 'Content Tags'!A$2:A$2001 = M108))</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108" t="s">
        <v>247</v>
      </c>
      <c r="T108" t="str">
        <v>gaming</v>
      </c>
      <c r="U108">
        <f t="shared" si="1"/>
        <v>97</v>
      </c>
    </row>
    <row r="109" spans="1:21" ht="14.4" customHeight="1" x14ac:dyDescent="0.3">
      <c r="A109">
        <v>10010</v>
      </c>
      <c r="B109" s="14">
        <v>44562</v>
      </c>
      <c r="C109" t="str">
        <v>591bdfe5</v>
      </c>
      <c r="D109">
        <v>282</v>
      </c>
      <c r="G109">
        <v>10029</v>
      </c>
      <c r="H109" s="14">
        <v>45292</v>
      </c>
      <c r="I109" t="str">
        <v>fc3255a1</v>
      </c>
      <c r="J109">
        <v>12</v>
      </c>
      <c r="M109" t="str">
        <v>fc3255a1</v>
      </c>
      <c r="N109" s="16" t="str" cm="1">
        <f t="array" ref="N109">_xlfn.TEXTJOIN(", ", TRUE, _xlfn._xlws.FILTER('Content Tags'!B$2:B$2001, 'Content Tags'!A$2:A$2001 = M109))</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109" t="s">
        <v>406</v>
      </c>
      <c r="T109" t="str">
        <v>mental health trackers</v>
      </c>
      <c r="U109">
        <f t="shared" si="1"/>
        <v>115</v>
      </c>
    </row>
    <row r="110" spans="1:21" ht="14.4" customHeight="1" x14ac:dyDescent="0.3">
      <c r="A110">
        <v>10010</v>
      </c>
      <c r="B110" s="14">
        <v>45566</v>
      </c>
      <c r="C110" t="str">
        <v>7e543bc4</v>
      </c>
      <c r="D110">
        <v>150</v>
      </c>
      <c r="G110">
        <v>10030</v>
      </c>
      <c r="H110" s="14">
        <v>45566</v>
      </c>
      <c r="I110" t="str">
        <v>6d9b457c</v>
      </c>
      <c r="J110">
        <v>182</v>
      </c>
      <c r="M110" t="str">
        <v>6d9b457c</v>
      </c>
      <c r="N110" s="16" t="str" cm="1">
        <f t="array" ref="N110">_xlfn.TEXTJOIN(", ", TRUE, _xlfn._xlws.FILTER('Content Tags'!B$2:B$2001, 'Content Tags'!A$2:A$2001 = M110))</f>
        <v>fashion lovers, ad watchers, short-form video fans, gym members, Kannada speakers, corporate managers, gadget-loving households, brand loyalists, married, working professionals, language learners, retirees, high spenders, football fans, swimmers, Tamil speakers, makeup lovers, Smart TV viewers, exam season viewers, mindfulness seekers</v>
      </c>
      <c r="Q110" t="s">
        <v>345</v>
      </c>
      <c r="T110" t="str">
        <v>goal setters</v>
      </c>
      <c r="U110">
        <f t="shared" si="1"/>
        <v>135</v>
      </c>
    </row>
    <row r="111" spans="1:21" ht="14.4" customHeight="1" x14ac:dyDescent="0.3">
      <c r="A111">
        <v>10010</v>
      </c>
      <c r="B111" s="14">
        <v>45383</v>
      </c>
      <c r="C111" t="str">
        <v>9452bf77</v>
      </c>
      <c r="D111">
        <v>101</v>
      </c>
      <c r="G111">
        <v>10030</v>
      </c>
      <c r="H111" s="14">
        <v>45536</v>
      </c>
      <c r="I111" t="str">
        <v>607da286</v>
      </c>
      <c r="J111">
        <v>96</v>
      </c>
      <c r="M111" t="str">
        <v>607da286</v>
      </c>
      <c r="N111" s="16" t="str" cm="1">
        <f t="array" ref="N111">_xlfn.TEXTJOIN(", ", TRUE, _xlfn._xlws.FILTER('Content Tags'!B$2:B$2001, 'Content Tags'!A$2:A$2001 = M111))</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111" t="s">
        <v>298</v>
      </c>
      <c r="T111" t="str">
        <v>buying first car</v>
      </c>
      <c r="U111">
        <f t="shared" si="1"/>
        <v>99</v>
      </c>
    </row>
    <row r="112" spans="1:21" ht="14.4" customHeight="1" x14ac:dyDescent="0.3">
      <c r="A112">
        <v>10011</v>
      </c>
      <c r="B112" s="14">
        <v>45323</v>
      </c>
      <c r="C112" t="str">
        <v>c9f9dfdb</v>
      </c>
      <c r="D112">
        <v>245</v>
      </c>
      <c r="G112">
        <v>10030</v>
      </c>
      <c r="H112" s="14">
        <v>45292</v>
      </c>
      <c r="I112" t="str">
        <v>2e190b5a</v>
      </c>
      <c r="J112">
        <v>73</v>
      </c>
      <c r="M112" t="str">
        <v>2e190b5a</v>
      </c>
      <c r="N112" s="16" t="str" cm="1">
        <f t="array" ref="N112">_xlfn.TEXTJOIN(", ", TRUE, _xlfn._xlws.FILTER('Content Tags'!B$2:B$2001, 'Content Tags'!A$2:A$2001 = M112))</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112" t="s">
        <v>385</v>
      </c>
      <c r="T112" t="str">
        <v>UPI adopters</v>
      </c>
      <c r="U112">
        <f t="shared" si="1"/>
        <v>107</v>
      </c>
    </row>
    <row r="113" spans="1:21" ht="14.4" customHeight="1" x14ac:dyDescent="0.3">
      <c r="A113">
        <v>10011</v>
      </c>
      <c r="B113" s="14">
        <v>44713</v>
      </c>
      <c r="C113" t="str">
        <v>420e1019</v>
      </c>
      <c r="D113">
        <v>26</v>
      </c>
      <c r="G113">
        <v>10030</v>
      </c>
      <c r="H113" s="14">
        <v>45536</v>
      </c>
      <c r="I113" t="str">
        <v>8ce0be18</v>
      </c>
      <c r="J113">
        <v>70</v>
      </c>
      <c r="M113" t="str">
        <v>8ce0be18</v>
      </c>
      <c r="N113" s="16" t="str" cm="1">
        <f t="array" ref="N113">_xlfn.TEXTJOIN(", ", TRUE, _xlfn._xlws.FILTER('Content Tags'!B$2:B$2001, 'Content Tags'!A$2:A$2001 = M113))</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113" t="s">
        <v>324</v>
      </c>
      <c r="T113" t="str">
        <v>ad watchers</v>
      </c>
      <c r="U113">
        <f t="shared" si="1"/>
        <v>111</v>
      </c>
    </row>
    <row r="114" spans="1:21" ht="14.4" customHeight="1" x14ac:dyDescent="0.3">
      <c r="A114">
        <v>10011</v>
      </c>
      <c r="B114" s="14">
        <v>45627</v>
      </c>
      <c r="C114" t="str">
        <v>591bdfe5</v>
      </c>
      <c r="D114">
        <v>253</v>
      </c>
      <c r="G114">
        <v>10031</v>
      </c>
      <c r="H114" s="14">
        <v>45536</v>
      </c>
      <c r="I114" t="str">
        <v>6cec19a5</v>
      </c>
      <c r="J114">
        <v>48</v>
      </c>
      <c r="M114" t="str">
        <v>6cec19a5</v>
      </c>
      <c r="N114" s="16" t="str" cm="1">
        <f t="array" ref="N114">_xlfn.TEXTJOIN(", ", TRUE, _xlfn._xlws.FILTER('Content Tags'!B$2:B$2001, 'Content Tags'!A$2:A$2001 = M114))</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114" t="s">
        <v>286</v>
      </c>
      <c r="T114" t="str">
        <v>energy-efficient adopters</v>
      </c>
      <c r="U114">
        <f t="shared" si="1"/>
        <v>134</v>
      </c>
    </row>
    <row r="115" spans="1:21" ht="14.4" customHeight="1" x14ac:dyDescent="0.3">
      <c r="A115">
        <v>10011</v>
      </c>
      <c r="B115" s="14">
        <v>45505</v>
      </c>
      <c r="C115" t="str">
        <v>f83fb848</v>
      </c>
      <c r="D115">
        <v>232</v>
      </c>
      <c r="G115">
        <v>10031</v>
      </c>
      <c r="H115" s="14">
        <v>45444</v>
      </c>
      <c r="I115" t="str">
        <v>b49e8b74</v>
      </c>
      <c r="J115">
        <v>149</v>
      </c>
      <c r="M115" t="str">
        <v>b49e8b74</v>
      </c>
      <c r="N115" s="16" t="str" cm="1">
        <f t="array" ref="N115">_xlfn.TEXTJOIN(", ", TRUE, _xlfn._xlws.FILTER('Content Tags'!B$2:B$2001, 'Content Tags'!A$2:A$2001 = M115))</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115" t="s">
        <v>335</v>
      </c>
      <c r="T115" t="str">
        <v>supplement buyers</v>
      </c>
      <c r="U115">
        <f t="shared" si="1"/>
        <v>57</v>
      </c>
    </row>
    <row r="116" spans="1:21" ht="14.4" customHeight="1" x14ac:dyDescent="0.3">
      <c r="A116">
        <v>10011</v>
      </c>
      <c r="B116" s="14">
        <v>44958</v>
      </c>
      <c r="C116" t="str">
        <v>7fc77e90</v>
      </c>
      <c r="D116">
        <v>300</v>
      </c>
      <c r="G116">
        <v>10031</v>
      </c>
      <c r="H116" s="14">
        <v>45413</v>
      </c>
      <c r="I116" t="str">
        <v>c741736d</v>
      </c>
      <c r="J116">
        <v>102</v>
      </c>
      <c r="M116" t="str">
        <v>c741736d</v>
      </c>
      <c r="N116" s="16" t="str" cm="1">
        <f t="array" ref="N116">_xlfn.TEXTJOIN(", ", TRUE, _xlfn._xlws.FILTER('Content Tags'!B$2:B$2001, 'Content Tags'!A$2:A$2001 = M116))</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116" t="s">
        <v>331</v>
      </c>
      <c r="T116" t="str">
        <v>travel</v>
      </c>
      <c r="U116">
        <f t="shared" si="1"/>
        <v>198</v>
      </c>
    </row>
    <row r="117" spans="1:21" ht="14.4" customHeight="1" x14ac:dyDescent="0.3">
      <c r="A117">
        <v>10011</v>
      </c>
      <c r="B117" s="14">
        <v>45078</v>
      </c>
      <c r="C117" t="str">
        <v>7bc7f2c7</v>
      </c>
      <c r="D117">
        <v>288</v>
      </c>
      <c r="G117">
        <v>10032</v>
      </c>
      <c r="H117" s="14">
        <v>45383</v>
      </c>
      <c r="I117" t="str">
        <v>b49e8b74</v>
      </c>
      <c r="J117">
        <v>137</v>
      </c>
      <c r="M117" t="str">
        <v>b49e8b74</v>
      </c>
      <c r="N117" s="16" t="str" cm="1">
        <f t="array" ref="N117">_xlfn.TEXTJOIN(", ", TRUE, _xlfn._xlws.FILTER('Content Tags'!B$2:B$2001, 'Content Tags'!A$2:A$2001 = M117))</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117" t="s">
        <v>277</v>
      </c>
      <c r="T117" t="str">
        <v>high spenders</v>
      </c>
      <c r="U117">
        <f t="shared" si="1"/>
        <v>92</v>
      </c>
    </row>
    <row r="118" spans="1:21" ht="14.4" customHeight="1" x14ac:dyDescent="0.3">
      <c r="A118">
        <v>10011</v>
      </c>
      <c r="B118" s="14">
        <v>45170</v>
      </c>
      <c r="C118" t="str">
        <v>7fb18db3</v>
      </c>
      <c r="D118">
        <v>18</v>
      </c>
      <c r="G118">
        <v>10032</v>
      </c>
      <c r="H118" s="14">
        <v>45292</v>
      </c>
      <c r="I118" t="str">
        <v>9452bf77</v>
      </c>
      <c r="J118">
        <v>86</v>
      </c>
      <c r="M118" t="str">
        <v>9452bf77</v>
      </c>
      <c r="N118" s="16" t="str" cm="1">
        <f t="array" ref="N118">_xlfn.TEXTJOIN(", ", TRUE, _xlfn._xlws.FILTER('Content Tags'!B$2:B$2001, 'Content Tags'!A$2:A$2001 = M118))</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118" t="s">
        <v>307</v>
      </c>
      <c r="T118" t="str">
        <v>skincare enthusiasts</v>
      </c>
      <c r="U118">
        <f t="shared" si="1"/>
        <v>38</v>
      </c>
    </row>
    <row r="119" spans="1:21" ht="14.4" customHeight="1" x14ac:dyDescent="0.3">
      <c r="A119">
        <v>10011</v>
      </c>
      <c r="B119" s="14">
        <v>44682</v>
      </c>
      <c r="C119" t="str">
        <v>e9c2f251</v>
      </c>
      <c r="D119">
        <v>163</v>
      </c>
      <c r="G119">
        <v>10033</v>
      </c>
      <c r="H119" s="14">
        <v>45292</v>
      </c>
      <c r="I119" t="str">
        <v>6cec19a5</v>
      </c>
      <c r="J119">
        <v>216</v>
      </c>
      <c r="M119" t="str">
        <v>6cec19a5</v>
      </c>
      <c r="N119" s="16" t="str" cm="1">
        <f t="array" ref="N119">_xlfn.TEXTJOIN(", ", TRUE, _xlfn._xlws.FILTER('Content Tags'!B$2:B$2001, 'Content Tags'!A$2:A$2001 = M119))</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119" t="s">
        <v>400</v>
      </c>
      <c r="T119" t="str">
        <v>expecting parents</v>
      </c>
      <c r="U119">
        <f t="shared" si="1"/>
        <v>132</v>
      </c>
    </row>
    <row r="120" spans="1:21" ht="14.4" customHeight="1" x14ac:dyDescent="0.3">
      <c r="A120">
        <v>10012</v>
      </c>
      <c r="B120" s="14">
        <v>45231</v>
      </c>
      <c r="C120" t="str">
        <v>cc777b0c</v>
      </c>
      <c r="D120">
        <v>37</v>
      </c>
      <c r="G120">
        <v>10033</v>
      </c>
      <c r="H120" s="14">
        <v>45413</v>
      </c>
      <c r="I120" t="str">
        <v>6d9b457c</v>
      </c>
      <c r="J120">
        <v>55</v>
      </c>
      <c r="M120" t="str">
        <v>6d9b457c</v>
      </c>
      <c r="N120" s="16" t="str" cm="1">
        <f t="array" ref="N120">_xlfn.TEXTJOIN(", ", TRUE, _xlfn._xlws.FILTER('Content Tags'!B$2:B$2001, 'Content Tags'!A$2:A$2001 = M120))</f>
        <v>fashion lovers, ad watchers, short-form video fans, gym members, Kannada speakers, corporate managers, gadget-loving households, brand loyalists, married, working professionals, language learners, retirees, high spenders, football fans, swimmers, Tamil speakers, makeup lovers, Smart TV viewers, exam season viewers, mindfulness seekers</v>
      </c>
      <c r="Q120" t="s">
        <v>265</v>
      </c>
      <c r="T120" t="str">
        <v>reward seekers</v>
      </c>
      <c r="U120">
        <f t="shared" si="1"/>
        <v>116</v>
      </c>
    </row>
    <row r="121" spans="1:21" ht="14.4" customHeight="1" x14ac:dyDescent="0.3">
      <c r="A121">
        <v>10012</v>
      </c>
      <c r="B121" s="14">
        <v>45200</v>
      </c>
      <c r="C121" t="str">
        <v>9767fb4f</v>
      </c>
      <c r="D121">
        <v>213</v>
      </c>
      <c r="G121">
        <v>10033</v>
      </c>
      <c r="H121" s="14">
        <v>45505</v>
      </c>
      <c r="I121" t="str">
        <v>e2949854</v>
      </c>
      <c r="J121">
        <v>19</v>
      </c>
      <c r="M121" t="str">
        <v>e2949854</v>
      </c>
      <c r="N121" s="16" t="str" cm="1">
        <f t="array" ref="N121">_xlfn.TEXTJOIN(", ", TRUE, _xlfn._xlws.FILTER('Content Tags'!B$2:B$2001, 'Content Tags'!A$2:A$2001 = M121))</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121" t="s">
        <v>295</v>
      </c>
      <c r="T121" t="str">
        <v>corporate managers</v>
      </c>
      <c r="U121">
        <f t="shared" si="1"/>
        <v>79</v>
      </c>
    </row>
    <row r="122" spans="1:21" ht="14.4" customHeight="1" x14ac:dyDescent="0.3">
      <c r="A122">
        <v>10012</v>
      </c>
      <c r="B122" s="14">
        <v>45505</v>
      </c>
      <c r="C122" t="str">
        <v>8ab4abc6</v>
      </c>
      <c r="D122">
        <v>126</v>
      </c>
      <c r="G122">
        <v>10033</v>
      </c>
      <c r="H122" s="14">
        <v>45627</v>
      </c>
      <c r="I122" t="str">
        <v>921da29a</v>
      </c>
      <c r="J122">
        <v>291</v>
      </c>
      <c r="M122" t="str">
        <v>921da29a</v>
      </c>
      <c r="N122" s="16" t="str" cm="1">
        <f t="array" ref="N122">_xlfn.TEXTJOIN(", ", TRUE, _xlfn._xlws.FILTER('Content Tags'!B$2:B$2001, 'Content Tags'!A$2:A$2001 = M122))</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122" t="s">
        <v>355</v>
      </c>
      <c r="T122" t="str">
        <v>leadership aspirants</v>
      </c>
      <c r="U122">
        <f t="shared" si="1"/>
        <v>166</v>
      </c>
    </row>
    <row r="123" spans="1:21" ht="14.4" customHeight="1" x14ac:dyDescent="0.3">
      <c r="A123">
        <v>10012</v>
      </c>
      <c r="B123" s="14">
        <v>45292</v>
      </c>
      <c r="C123" t="str">
        <v>618d5c47</v>
      </c>
      <c r="D123">
        <v>53</v>
      </c>
      <c r="G123">
        <v>10033</v>
      </c>
      <c r="H123" s="14">
        <v>45627</v>
      </c>
      <c r="I123" t="str">
        <v>607da286</v>
      </c>
      <c r="J123">
        <v>115</v>
      </c>
      <c r="M123" t="str">
        <v>607da286</v>
      </c>
      <c r="N123" s="16" t="str" cm="1">
        <f t="array" ref="N123">_xlfn.TEXTJOIN(", ", TRUE, _xlfn._xlws.FILTER('Content Tags'!B$2:B$2001, 'Content Tags'!A$2:A$2001 = M123))</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123" t="s">
        <v>277</v>
      </c>
      <c r="T123" t="str">
        <v>kitchen appliance buyers</v>
      </c>
      <c r="U123">
        <f t="shared" si="1"/>
        <v>109</v>
      </c>
    </row>
    <row r="124" spans="1:21" ht="14.4" customHeight="1" x14ac:dyDescent="0.3">
      <c r="A124">
        <v>10012</v>
      </c>
      <c r="B124" s="14">
        <v>44713</v>
      </c>
      <c r="C124" t="str">
        <v>92becfc7</v>
      </c>
      <c r="D124">
        <v>147</v>
      </c>
      <c r="G124">
        <v>10033</v>
      </c>
      <c r="H124" s="14">
        <v>45444</v>
      </c>
      <c r="I124" t="str">
        <v>8ab4abc6</v>
      </c>
      <c r="J124">
        <v>107</v>
      </c>
      <c r="M124" t="str">
        <v>8ab4abc6</v>
      </c>
      <c r="N124" s="16" t="str" cm="1">
        <f t="array" ref="N124">_xlfn.TEXTJOIN(", ", TRUE, _xlfn._xlws.FILTER('Content Tags'!B$2:B$2001, 'Content Tags'!A$2:A$2001 = M124))</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124" t="s">
        <v>246</v>
      </c>
      <c r="T124" t="str">
        <v>humanities students</v>
      </c>
      <c r="U124">
        <f t="shared" si="1"/>
        <v>39</v>
      </c>
    </row>
    <row r="125" spans="1:21" ht="14.4" customHeight="1" x14ac:dyDescent="0.3">
      <c r="A125">
        <v>10012</v>
      </c>
      <c r="B125" s="14">
        <v>45170</v>
      </c>
      <c r="C125" t="str">
        <v>5833d4f3</v>
      </c>
      <c r="D125">
        <v>194</v>
      </c>
      <c r="G125">
        <v>10033</v>
      </c>
      <c r="H125" s="14">
        <v>45505</v>
      </c>
      <c r="I125" t="str">
        <v>fc3255a1</v>
      </c>
      <c r="J125">
        <v>12</v>
      </c>
      <c r="M125" t="str">
        <v>fc3255a1</v>
      </c>
      <c r="N125" s="16" t="str" cm="1">
        <f t="array" ref="N125">_xlfn.TEXTJOIN(", ", TRUE, _xlfn._xlws.FILTER('Content Tags'!B$2:B$2001, 'Content Tags'!A$2:A$2001 = M125))</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125" t="s">
        <v>404</v>
      </c>
      <c r="T125" t="str">
        <v>binge watchers</v>
      </c>
      <c r="U125">
        <f t="shared" si="1"/>
        <v>123</v>
      </c>
    </row>
    <row r="126" spans="1:21" ht="14.4" customHeight="1" x14ac:dyDescent="0.3">
      <c r="A126">
        <v>10012</v>
      </c>
      <c r="B126" s="14">
        <v>45413</v>
      </c>
      <c r="C126" t="str">
        <v>1b7fe76a</v>
      </c>
      <c r="D126">
        <v>194</v>
      </c>
      <c r="G126">
        <v>10033</v>
      </c>
      <c r="H126" s="14">
        <v>45383</v>
      </c>
      <c r="I126" t="str">
        <v>ed012678</v>
      </c>
      <c r="J126">
        <v>257</v>
      </c>
      <c r="M126" t="str">
        <v>ed012678</v>
      </c>
      <c r="N126" s="16" t="str" cm="1">
        <f t="array" ref="N126">_xlfn.TEXTJOIN(", ", TRUE, _xlfn._xlws.FILTER('Content Tags'!B$2:B$2001, 'Content Tags'!A$2:A$2001 = M126))</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126" t="s">
        <v>259</v>
      </c>
      <c r="T126" t="str">
        <v>weight watchers</v>
      </c>
      <c r="U126">
        <f t="shared" si="1"/>
        <v>116</v>
      </c>
    </row>
    <row r="127" spans="1:21" ht="14.4" customHeight="1" x14ac:dyDescent="0.3">
      <c r="A127">
        <v>10012</v>
      </c>
      <c r="B127" s="14">
        <v>44896</v>
      </c>
      <c r="C127" t="str">
        <v>b9f74c1c</v>
      </c>
      <c r="D127">
        <v>230</v>
      </c>
      <c r="G127">
        <v>10034</v>
      </c>
      <c r="H127" s="14">
        <v>45536</v>
      </c>
      <c r="I127" t="str">
        <v>7e543bc4</v>
      </c>
      <c r="J127">
        <v>287</v>
      </c>
      <c r="M127" t="str">
        <v>7e543bc4</v>
      </c>
      <c r="N127" s="16" t="str" cm="1">
        <f t="array" ref="N127">_xlfn.TEXTJOIN(", ", TRUE, _xlfn._xlws.FILTER('Content Tags'!B$2:B$2001, 'Content Tags'!A$2:A$2001 = M127))</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127" t="s">
        <v>229</v>
      </c>
      <c r="T127" t="str">
        <v>weekend getaway seekers</v>
      </c>
      <c r="U127">
        <f t="shared" si="1"/>
        <v>127</v>
      </c>
    </row>
    <row r="128" spans="1:21" ht="14.4" customHeight="1" x14ac:dyDescent="0.3">
      <c r="A128">
        <v>10012</v>
      </c>
      <c r="B128" s="14">
        <v>45352</v>
      </c>
      <c r="C128" t="str">
        <v>5988d89d</v>
      </c>
      <c r="D128">
        <v>62</v>
      </c>
      <c r="G128">
        <v>10034</v>
      </c>
      <c r="H128" s="14">
        <v>45474</v>
      </c>
      <c r="I128" t="str">
        <v>9544ce3b</v>
      </c>
      <c r="J128">
        <v>223</v>
      </c>
      <c r="M128" t="str">
        <v>9544ce3b</v>
      </c>
      <c r="N128" s="16" t="str" cm="1">
        <f t="array" ref="N128">_xlfn.TEXTJOIN(", ", TRUE, _xlfn._xlws.FILTER('Content Tags'!B$2:B$2001, 'Content Tags'!A$2:A$2001 = M128))</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128" t="s">
        <v>321</v>
      </c>
      <c r="T128" t="str">
        <v>Android users</v>
      </c>
      <c r="U128">
        <f t="shared" si="1"/>
        <v>130</v>
      </c>
    </row>
    <row r="129" spans="1:21" ht="14.4" customHeight="1" x14ac:dyDescent="0.3">
      <c r="A129">
        <v>10012</v>
      </c>
      <c r="B129" s="14">
        <v>44713</v>
      </c>
      <c r="C129" t="str">
        <v>7fb18db3</v>
      </c>
      <c r="D129">
        <v>176</v>
      </c>
      <c r="G129">
        <v>10034</v>
      </c>
      <c r="H129" s="14">
        <v>45566</v>
      </c>
      <c r="I129" t="str">
        <v>40e9137d</v>
      </c>
      <c r="J129">
        <v>64</v>
      </c>
      <c r="M129" t="str">
        <v>40e9137d</v>
      </c>
      <c r="N129" s="16" t="str" cm="1">
        <f t="array" ref="N129">_xlfn.TEXTJOIN(", ", TRUE, _xlfn._xlws.FILTER('Content Tags'!B$2:B$2001, 'Content Tags'!A$2:A$2001 = M129))</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129" t="s">
        <v>412</v>
      </c>
      <c r="T129" t="str">
        <v>news followers</v>
      </c>
      <c r="U129">
        <f t="shared" si="1"/>
        <v>83</v>
      </c>
    </row>
    <row r="130" spans="1:21" ht="14.4" customHeight="1" x14ac:dyDescent="0.3">
      <c r="A130">
        <v>10012</v>
      </c>
      <c r="B130" s="14">
        <v>45292</v>
      </c>
      <c r="C130" t="str">
        <v>6d9b457c</v>
      </c>
      <c r="D130">
        <v>53</v>
      </c>
      <c r="G130">
        <v>10034</v>
      </c>
      <c r="H130" s="14">
        <v>45627</v>
      </c>
      <c r="I130" t="str">
        <v>2aac9072</v>
      </c>
      <c r="J130">
        <v>209</v>
      </c>
      <c r="M130" t="str">
        <v>2aac9072</v>
      </c>
      <c r="N130" s="16" t="str" cm="1">
        <f t="array" ref="N130">_xlfn.TEXTJOIN(", ", TRUE, _xlfn._xlws.FILTER('Content Tags'!B$2:B$2001, 'Content Tags'!A$2:A$2001 = M130))</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130" t="s">
        <v>413</v>
      </c>
      <c r="T130" t="str">
        <v>single-income families</v>
      </c>
      <c r="U130">
        <f t="shared" si="1"/>
        <v>131</v>
      </c>
    </row>
    <row r="131" spans="1:21" ht="14.4" customHeight="1" x14ac:dyDescent="0.3">
      <c r="A131">
        <v>10013</v>
      </c>
      <c r="B131" s="14">
        <v>44682</v>
      </c>
      <c r="C131" t="str">
        <v>607da286</v>
      </c>
      <c r="D131">
        <v>194</v>
      </c>
      <c r="G131">
        <v>10035</v>
      </c>
      <c r="H131" s="14">
        <v>45413</v>
      </c>
      <c r="I131" t="str">
        <v>f1c74cb8</v>
      </c>
      <c r="J131">
        <v>125</v>
      </c>
      <c r="M131" t="str">
        <v>f1c74cb8</v>
      </c>
      <c r="N131" s="16" t="str" cm="1">
        <f t="array" ref="N131">_xlfn.TEXTJOIN(", ", TRUE, _xlfn._xlws.FILTER('Content Tags'!B$2:B$2001, 'Content Tags'!A$2:A$2001 = M131))</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131" t="s">
        <v>313</v>
      </c>
      <c r="T131" t="str">
        <v>consultants</v>
      </c>
      <c r="U131">
        <f t="shared" ref="U131:U194" si="2">COUNTIF(Q$2:Q$20841, T131)</f>
        <v>104</v>
      </c>
    </row>
    <row r="132" spans="1:21" ht="14.4" customHeight="1" x14ac:dyDescent="0.3">
      <c r="A132">
        <v>10013</v>
      </c>
      <c r="B132" s="14">
        <v>44927</v>
      </c>
      <c r="C132" t="str">
        <v>1b7fe76a</v>
      </c>
      <c r="D132">
        <v>244</v>
      </c>
      <c r="G132">
        <v>10035</v>
      </c>
      <c r="H132" s="14">
        <v>45413</v>
      </c>
      <c r="I132" t="str">
        <v>75fa1246</v>
      </c>
      <c r="J132">
        <v>100</v>
      </c>
      <c r="M132" t="str">
        <v>75fa1246</v>
      </c>
      <c r="N132" s="16" t="str" cm="1">
        <f t="array" ref="N132">_xlfn.TEXTJOIN(", ", TRUE, _xlfn._xlws.FILTER('Content Tags'!B$2:B$2001, 'Content Tags'!A$2:A$2001 = M132))</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132" t="s">
        <v>402</v>
      </c>
      <c r="T132" t="str">
        <v>bilingual families</v>
      </c>
      <c r="U132">
        <f t="shared" si="2"/>
        <v>162</v>
      </c>
    </row>
    <row r="133" spans="1:21" ht="14.4" customHeight="1" x14ac:dyDescent="0.3">
      <c r="A133">
        <v>10013</v>
      </c>
      <c r="B133" s="14">
        <v>45323</v>
      </c>
      <c r="C133" t="str">
        <v>7fc77e90</v>
      </c>
      <c r="D133">
        <v>180</v>
      </c>
      <c r="G133">
        <v>10036</v>
      </c>
      <c r="H133" s="14">
        <v>45597</v>
      </c>
      <c r="I133" t="str">
        <v>19351768</v>
      </c>
      <c r="J133">
        <v>284</v>
      </c>
      <c r="M133" t="str">
        <v>19351768</v>
      </c>
      <c r="N133" s="16" t="str" cm="1">
        <f t="array" ref="N133">_xlfn.TEXTJOIN(", ", TRUE, _xlfn._xlws.FILTER('Content Tags'!B$2:B$2001, 'Content Tags'!A$2:A$2001 = M133))</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133" t="s">
        <v>383</v>
      </c>
      <c r="T133" t="str">
        <v>credit card users</v>
      </c>
      <c r="U133">
        <f t="shared" si="2"/>
        <v>174</v>
      </c>
    </row>
    <row r="134" spans="1:21" ht="14.4" customHeight="1" x14ac:dyDescent="0.3">
      <c r="A134">
        <v>10013</v>
      </c>
      <c r="B134" s="14">
        <v>45200</v>
      </c>
      <c r="C134" t="str">
        <v>2e190b5a</v>
      </c>
      <c r="D134">
        <v>230</v>
      </c>
      <c r="G134">
        <v>10036</v>
      </c>
      <c r="H134" s="14">
        <v>45566</v>
      </c>
      <c r="I134" t="str">
        <v>577b4107</v>
      </c>
      <c r="J134">
        <v>253</v>
      </c>
      <c r="M134" t="str">
        <v>577b4107</v>
      </c>
      <c r="N134" s="16" t="str" cm="1">
        <f t="array" ref="N134">_xlfn.TEXTJOIN(", ", TRUE, _xlfn._xlws.FILTER('Content Tags'!B$2:B$2001, 'Content Tags'!A$2:A$2001 = M134))</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134" t="s">
        <v>358</v>
      </c>
      <c r="T134" t="str">
        <v>makeup lovers</v>
      </c>
      <c r="U134">
        <f t="shared" si="2"/>
        <v>88</v>
      </c>
    </row>
    <row r="135" spans="1:21" ht="14.4" customHeight="1" x14ac:dyDescent="0.3">
      <c r="A135">
        <v>10013</v>
      </c>
      <c r="B135" s="14">
        <v>44927</v>
      </c>
      <c r="C135" t="str">
        <v>921da29a</v>
      </c>
      <c r="D135">
        <v>255</v>
      </c>
      <c r="G135">
        <v>10036</v>
      </c>
      <c r="H135" s="14">
        <v>45536</v>
      </c>
      <c r="I135" t="str">
        <v>07976026</v>
      </c>
      <c r="J135">
        <v>238</v>
      </c>
      <c r="M135" t="str">
        <v>07976026</v>
      </c>
      <c r="N135" s="16" t="str" cm="1">
        <f t="array" ref="N135">_xlfn.TEXTJOIN(", ", TRUE, _xlfn._xlws.FILTER('Content Tags'!B$2:B$2001, 'Content Tags'!A$2:A$2001 = M135))</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135" t="s">
        <v>338</v>
      </c>
      <c r="T135" t="str">
        <v>adventure seekers</v>
      </c>
      <c r="U135">
        <f t="shared" si="2"/>
        <v>98</v>
      </c>
    </row>
    <row r="136" spans="1:21" ht="14.4" customHeight="1" x14ac:dyDescent="0.3">
      <c r="A136">
        <v>10013</v>
      </c>
      <c r="B136" s="14">
        <v>45108</v>
      </c>
      <c r="C136" t="str">
        <v>ae026103</v>
      </c>
      <c r="D136">
        <v>261</v>
      </c>
      <c r="G136">
        <v>10036</v>
      </c>
      <c r="H136" s="14">
        <v>45597</v>
      </c>
      <c r="I136" t="str">
        <v>f83fb848</v>
      </c>
      <c r="J136">
        <v>283</v>
      </c>
      <c r="M136" t="str">
        <v>f83fb848</v>
      </c>
      <c r="N136" s="16" t="str" cm="1">
        <f t="array" ref="N136">_xlfn.TEXTJOIN(", ", TRUE, _xlfn._xlws.FILTER('Content Tags'!B$2:B$2001, 'Content Tags'!A$2:A$2001 = M136))</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136" t="s">
        <v>390</v>
      </c>
      <c r="T136" t="str">
        <v>budget travelers</v>
      </c>
      <c r="U136">
        <f t="shared" si="2"/>
        <v>65</v>
      </c>
    </row>
    <row r="137" spans="1:21" ht="14.4" customHeight="1" x14ac:dyDescent="0.3">
      <c r="A137">
        <v>10013</v>
      </c>
      <c r="B137" s="14">
        <v>45078</v>
      </c>
      <c r="C137" t="str">
        <v>53dcee70</v>
      </c>
      <c r="D137">
        <v>211</v>
      </c>
      <c r="G137">
        <v>10037</v>
      </c>
      <c r="H137" s="14">
        <v>45323</v>
      </c>
      <c r="I137" t="str">
        <v>1187d074</v>
      </c>
      <c r="J137">
        <v>289</v>
      </c>
      <c r="M137" t="str">
        <v>1187d074</v>
      </c>
      <c r="N137" s="16" t="str" cm="1">
        <f t="array" ref="N137">_xlfn.TEXTJOIN(", ", TRUE, _xlfn._xlws.FILTER('Content Tags'!B$2:B$2001, 'Content Tags'!A$2:A$2001 = M137))</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137" t="s">
        <v>291</v>
      </c>
      <c r="T137" t="str">
        <v>sports fans</v>
      </c>
      <c r="U137">
        <f t="shared" si="2"/>
        <v>52</v>
      </c>
    </row>
    <row r="138" spans="1:21" ht="14.4" customHeight="1" x14ac:dyDescent="0.3">
      <c r="A138">
        <v>10013</v>
      </c>
      <c r="B138" s="14">
        <v>45597</v>
      </c>
      <c r="C138" t="str">
        <v>d71466ea</v>
      </c>
      <c r="D138">
        <v>102</v>
      </c>
      <c r="G138">
        <v>10037</v>
      </c>
      <c r="H138" s="14">
        <v>45627</v>
      </c>
      <c r="I138" t="str">
        <v>18f2ed16</v>
      </c>
      <c r="J138">
        <v>53</v>
      </c>
      <c r="M138" t="str">
        <v>18f2ed16</v>
      </c>
      <c r="N138" s="16" t="str" cm="1">
        <f t="array" ref="N138">_xlfn.TEXTJOIN(", ", TRUE, _xlfn._xlws.FILTER('Content Tags'!B$2:B$2001, 'Content Tags'!A$2:A$2001 = M138))</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138" t="s">
        <v>379</v>
      </c>
      <c r="T138" t="str">
        <v>online shoppers</v>
      </c>
      <c r="U138">
        <f t="shared" si="2"/>
        <v>129</v>
      </c>
    </row>
    <row r="139" spans="1:21" ht="14.4" customHeight="1" x14ac:dyDescent="0.3">
      <c r="A139">
        <v>10013</v>
      </c>
      <c r="B139" s="14">
        <v>44958</v>
      </c>
      <c r="C139" t="str">
        <v>40e9137d</v>
      </c>
      <c r="D139">
        <v>234</v>
      </c>
      <c r="G139">
        <v>10037</v>
      </c>
      <c r="H139" s="14">
        <v>45352</v>
      </c>
      <c r="I139" t="str">
        <v>a48a202b</v>
      </c>
      <c r="J139">
        <v>272</v>
      </c>
      <c r="M139" t="str">
        <v>a48a202b</v>
      </c>
      <c r="N139" s="16" t="str" cm="1">
        <f t="array" ref="N139">_xlfn.TEXTJOIN(", ", TRUE, _xlfn._xlws.FILTER('Content Tags'!B$2:B$2001, 'Content Tags'!A$2:A$2001 = M139))</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139" t="s">
        <v>391</v>
      </c>
      <c r="T139" t="str">
        <v>spiritual seekers</v>
      </c>
      <c r="U139">
        <f t="shared" si="2"/>
        <v>107</v>
      </c>
    </row>
    <row r="140" spans="1:21" ht="14.4" customHeight="1" x14ac:dyDescent="0.3">
      <c r="A140">
        <v>10013</v>
      </c>
      <c r="B140" s="14">
        <v>45505</v>
      </c>
      <c r="C140" t="str">
        <v>c1fb785c</v>
      </c>
      <c r="D140">
        <v>81</v>
      </c>
      <c r="G140">
        <v>10037</v>
      </c>
      <c r="H140" s="14">
        <v>45444</v>
      </c>
      <c r="I140" t="str">
        <v>fe99e0ba</v>
      </c>
      <c r="J140">
        <v>291</v>
      </c>
      <c r="M140" t="str">
        <v>fe99e0ba</v>
      </c>
      <c r="N140" s="16" t="str" cm="1">
        <f t="array" ref="N140">_xlfn.TEXTJOIN(", ", TRUE, _xlfn._xlws.FILTER('Content Tags'!B$2:B$2001, 'Content Tags'!A$2:A$2001 = M140))</f>
        <v>mental health trackers, homemakers, discount seekers, budget travelers, minimalist consumers, cricket fans, pet owners, stock market watchers, investing first time, government employees, art lovers, daily soap fans, planning to marry, healthcare workers, photography, lifelong learners, UPI adopters, hikers, movie buffs, heavy data users</v>
      </c>
      <c r="Q140" t="s">
        <v>297</v>
      </c>
      <c r="T140" t="str">
        <v>arts &amp; design students</v>
      </c>
      <c r="U140">
        <f t="shared" si="2"/>
        <v>104</v>
      </c>
    </row>
    <row r="141" spans="1:21" ht="14.4" customHeight="1" x14ac:dyDescent="0.3">
      <c r="A141">
        <v>10013</v>
      </c>
      <c r="B141" s="14">
        <v>44835</v>
      </c>
      <c r="C141" t="str">
        <v>b49e8b74</v>
      </c>
      <c r="D141">
        <v>226</v>
      </c>
      <c r="G141">
        <v>10037</v>
      </c>
      <c r="H141" s="14">
        <v>45383</v>
      </c>
      <c r="I141" t="str">
        <v>75fa1246</v>
      </c>
      <c r="J141">
        <v>96</v>
      </c>
      <c r="M141" t="str">
        <v>75fa1246</v>
      </c>
      <c r="N141" s="16" t="str" cm="1">
        <f t="array" ref="N141">_xlfn.TEXTJOIN(", ", TRUE, _xlfn._xlws.FILTER('Content Tags'!B$2:B$2001, 'Content Tags'!A$2:A$2001 = M141))</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141" t="s">
        <v>314</v>
      </c>
      <c r="T141" t="str">
        <v>diabetic support seekers</v>
      </c>
      <c r="U141">
        <f t="shared" si="2"/>
        <v>66</v>
      </c>
    </row>
    <row r="142" spans="1:21" ht="14.4" customHeight="1" x14ac:dyDescent="0.3">
      <c r="A142">
        <v>10014</v>
      </c>
      <c r="B142" s="14">
        <v>44713</v>
      </c>
      <c r="C142" t="str">
        <v>3abe3a47</v>
      </c>
      <c r="D142">
        <v>65</v>
      </c>
      <c r="G142">
        <v>10038</v>
      </c>
      <c r="H142" s="14">
        <v>45597</v>
      </c>
      <c r="I142" t="str">
        <v>40e9137d</v>
      </c>
      <c r="J142">
        <v>110</v>
      </c>
      <c r="M142" t="str">
        <v>40e9137d</v>
      </c>
      <c r="N142" s="16" t="str" cm="1">
        <f t="array" ref="N142">_xlfn.TEXTJOIN(", ", TRUE, _xlfn._xlws.FILTER('Content Tags'!B$2:B$2001, 'Content Tags'!A$2:A$2001 = M142))</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142" t="s">
        <v>333</v>
      </c>
      <c r="T142" t="str">
        <v>brand loyalists</v>
      </c>
      <c r="U142">
        <f t="shared" si="2"/>
        <v>90</v>
      </c>
    </row>
    <row r="143" spans="1:21" ht="14.4" customHeight="1" x14ac:dyDescent="0.3">
      <c r="A143">
        <v>10014</v>
      </c>
      <c r="B143" s="14">
        <v>44866</v>
      </c>
      <c r="C143" t="str">
        <v>4130ea10</v>
      </c>
      <c r="D143">
        <v>32</v>
      </c>
      <c r="G143">
        <v>10038</v>
      </c>
      <c r="H143" s="14">
        <v>45536</v>
      </c>
      <c r="I143" t="str">
        <v>9787b7de</v>
      </c>
      <c r="J143">
        <v>25</v>
      </c>
      <c r="M143" t="str">
        <v>9787b7de</v>
      </c>
      <c r="N143" s="16" t="str" cm="1">
        <f t="array" ref="N143">_xlfn.TEXTJOIN(", ", TRUE, _xlfn._xlws.FILTER('Content Tags'!B$2:B$2001, 'Content Tags'!A$2:A$2001 = M143))</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143" t="s">
        <v>364</v>
      </c>
      <c r="T143" t="str">
        <v>real estate agents</v>
      </c>
      <c r="U143">
        <f t="shared" si="2"/>
        <v>111</v>
      </c>
    </row>
    <row r="144" spans="1:21" ht="14.4" customHeight="1" x14ac:dyDescent="0.3">
      <c r="A144">
        <v>10014</v>
      </c>
      <c r="B144" s="14">
        <v>45323</v>
      </c>
      <c r="C144" t="str">
        <v>a48a202b</v>
      </c>
      <c r="D144">
        <v>179</v>
      </c>
      <c r="G144">
        <v>10038</v>
      </c>
      <c r="H144" s="14">
        <v>45474</v>
      </c>
      <c r="I144" t="str">
        <v>cc777b0c</v>
      </c>
      <c r="J144">
        <v>86</v>
      </c>
      <c r="M144" t="str">
        <v>cc777b0c</v>
      </c>
      <c r="N144" s="16" t="str" cm="1">
        <f t="array" ref="N144">_xlfn.TEXTJOIN(", ", TRUE, _xlfn._xlws.FILTER('Content Tags'!B$2:B$2001, 'Content Tags'!A$2:A$2001 = M144))</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144" t="s">
        <v>378</v>
      </c>
      <c r="T144" t="str">
        <v>heavy data users</v>
      </c>
      <c r="U144">
        <f t="shared" si="2"/>
        <v>131</v>
      </c>
    </row>
    <row r="145" spans="1:21" ht="14.4" customHeight="1" x14ac:dyDescent="0.3">
      <c r="A145">
        <v>10014</v>
      </c>
      <c r="B145" s="14">
        <v>45047</v>
      </c>
      <c r="C145" t="str">
        <v>6d9b457c</v>
      </c>
      <c r="D145">
        <v>123</v>
      </c>
      <c r="G145">
        <v>10038</v>
      </c>
      <c r="H145" s="14">
        <v>45323</v>
      </c>
      <c r="I145" t="str">
        <v>8ab4abc6</v>
      </c>
      <c r="J145">
        <v>196</v>
      </c>
      <c r="M145" t="str">
        <v>8ab4abc6</v>
      </c>
      <c r="N145" s="16" t="str" cm="1">
        <f t="array" ref="N145">_xlfn.TEXTJOIN(", ", TRUE, _xlfn._xlws.FILTER('Content Tags'!B$2:B$2001, 'Content Tags'!A$2:A$2001 = M145))</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145" t="s">
        <v>352</v>
      </c>
      <c r="T145" t="str">
        <v>pet owners</v>
      </c>
      <c r="U145">
        <f t="shared" si="2"/>
        <v>112</v>
      </c>
    </row>
    <row r="146" spans="1:21" ht="14.4" customHeight="1" x14ac:dyDescent="0.3">
      <c r="A146">
        <v>10014</v>
      </c>
      <c r="B146" s="14">
        <v>44986</v>
      </c>
      <c r="C146" t="str">
        <v>b9f74c1c</v>
      </c>
      <c r="D146">
        <v>238</v>
      </c>
      <c r="G146">
        <v>10038</v>
      </c>
      <c r="H146" s="14">
        <v>45597</v>
      </c>
      <c r="I146" t="str">
        <v>c5c4fdf9</v>
      </c>
      <c r="J146">
        <v>99</v>
      </c>
      <c r="M146" t="str">
        <v>c5c4fdf9</v>
      </c>
      <c r="N146" s="16" t="str" cm="1">
        <f t="array" ref="N146">_xlfn.TEXTJOIN(", ", TRUE, _xlfn._xlws.FILTER('Content Tags'!B$2:B$2001, 'Content Tags'!A$2:A$2001 = M146))</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146" t="s">
        <v>351</v>
      </c>
      <c r="T146" t="str">
        <v>foodies</v>
      </c>
      <c r="U146">
        <f t="shared" si="2"/>
        <v>73</v>
      </c>
    </row>
    <row r="147" spans="1:21" ht="14.4" customHeight="1" x14ac:dyDescent="0.3">
      <c r="A147">
        <v>10014</v>
      </c>
      <c r="B147" s="14">
        <v>45536</v>
      </c>
      <c r="C147" t="str">
        <v>c1fb785c</v>
      </c>
      <c r="D147">
        <v>87</v>
      </c>
      <c r="G147">
        <v>10038</v>
      </c>
      <c r="H147" s="14">
        <v>45323</v>
      </c>
      <c r="I147" t="str">
        <v>d6e6f4af</v>
      </c>
      <c r="J147">
        <v>190</v>
      </c>
      <c r="M147" t="str">
        <v>d6e6f4af</v>
      </c>
      <c r="N147" s="16" t="str" cm="1">
        <f t="array" ref="N147">_xlfn.TEXTJOIN(", ", TRUE, _xlfn._xlws.FILTER('Content Tags'!B$2:B$2001, 'Content Tags'!A$2:A$2001 = M147))</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147" t="s">
        <v>334</v>
      </c>
      <c r="T147" t="str">
        <v>football fans</v>
      </c>
      <c r="U147">
        <f t="shared" si="2"/>
        <v>51</v>
      </c>
    </row>
    <row r="148" spans="1:21" ht="14.4" customHeight="1" x14ac:dyDescent="0.3">
      <c r="A148">
        <v>10014</v>
      </c>
      <c r="B148" s="14">
        <v>45108</v>
      </c>
      <c r="C148" t="str">
        <v>9767fb4f</v>
      </c>
      <c r="D148">
        <v>222</v>
      </c>
      <c r="G148">
        <v>10039</v>
      </c>
      <c r="H148" s="14">
        <v>45474</v>
      </c>
      <c r="I148" t="str">
        <v>607da286</v>
      </c>
      <c r="J148">
        <v>255</v>
      </c>
      <c r="M148" t="str">
        <v>607da286</v>
      </c>
      <c r="N148" s="16" t="str" cm="1">
        <f t="array" ref="N148">_xlfn.TEXTJOIN(", ", TRUE, _xlfn._xlws.FILTER('Content Tags'!B$2:B$2001, 'Content Tags'!A$2:A$2001 = M148))</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148" t="s">
        <v>377</v>
      </c>
      <c r="T148" t="str">
        <v>solo travelers</v>
      </c>
      <c r="U148">
        <f t="shared" si="2"/>
        <v>92</v>
      </c>
    </row>
    <row r="149" spans="1:21" ht="14.4" customHeight="1" x14ac:dyDescent="0.3">
      <c r="A149">
        <v>10014</v>
      </c>
      <c r="B149" s="14">
        <v>45139</v>
      </c>
      <c r="C149" t="str">
        <v>7495495f</v>
      </c>
      <c r="D149">
        <v>185</v>
      </c>
      <c r="G149">
        <v>10039</v>
      </c>
      <c r="H149" s="14">
        <v>45352</v>
      </c>
      <c r="I149" t="str">
        <v>ef45c45f</v>
      </c>
      <c r="J149">
        <v>21</v>
      </c>
      <c r="M149" t="str">
        <v>ef45c45f</v>
      </c>
      <c r="N149" s="16" t="str" cm="1">
        <f t="array" ref="N149">_xlfn.TEXTJOIN(", ", TRUE, _xlfn._xlws.FILTER('Content Tags'!B$2:B$2001, 'Content Tags'!A$2:A$2001 = M149))</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149" t="s">
        <v>348</v>
      </c>
      <c r="T149" t="str">
        <v>cooking</v>
      </c>
      <c r="U149">
        <f t="shared" si="2"/>
        <v>75</v>
      </c>
    </row>
    <row r="150" spans="1:21" ht="14.4" customHeight="1" x14ac:dyDescent="0.3">
      <c r="A150">
        <v>10014</v>
      </c>
      <c r="B150" s="14">
        <v>45474</v>
      </c>
      <c r="C150" t="str">
        <v>9787b7de</v>
      </c>
      <c r="D150">
        <v>59</v>
      </c>
      <c r="G150">
        <v>10040</v>
      </c>
      <c r="H150" s="14">
        <v>45474</v>
      </c>
      <c r="I150" t="str">
        <v>1b7fe76a</v>
      </c>
      <c r="J150">
        <v>256</v>
      </c>
      <c r="M150" t="str">
        <v>1b7fe76a</v>
      </c>
      <c r="N150" s="16" t="str" cm="1">
        <f t="array" ref="N150">_xlfn.TEXTJOIN(", ", TRUE, _xlfn._xlws.FILTER('Content Tags'!B$2:B$2001, 'Content Tags'!A$2:A$2001 = M150))</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150" t="s">
        <v>303</v>
      </c>
      <c r="T150" t="str">
        <v>gym goers</v>
      </c>
      <c r="U150">
        <f t="shared" si="2"/>
        <v>73</v>
      </c>
    </row>
    <row r="151" spans="1:21" ht="14.4" customHeight="1" x14ac:dyDescent="0.3">
      <c r="A151">
        <v>10014</v>
      </c>
      <c r="B151" s="14">
        <v>45139</v>
      </c>
      <c r="C151" t="str">
        <v>30bb7728</v>
      </c>
      <c r="D151">
        <v>32</v>
      </c>
      <c r="G151">
        <v>10040</v>
      </c>
      <c r="H151" s="14">
        <v>45597</v>
      </c>
      <c r="I151" t="str">
        <v>044707f1</v>
      </c>
      <c r="J151">
        <v>267</v>
      </c>
      <c r="M151" t="str">
        <v>044707f1</v>
      </c>
      <c r="N151" s="16" t="str" cm="1">
        <f t="array" ref="N151">_xlfn.TEXTJOIN(", ", TRUE, _xlfn._xlws.FILTER('Content Tags'!B$2:B$2001, 'Content Tags'!A$2:A$2001 = M151))</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151" t="s">
        <v>252</v>
      </c>
      <c r="T151" t="str">
        <v>swimmers</v>
      </c>
      <c r="U151">
        <f t="shared" si="2"/>
        <v>56</v>
      </c>
    </row>
    <row r="152" spans="1:21" ht="14.4" customHeight="1" x14ac:dyDescent="0.3">
      <c r="A152">
        <v>10014</v>
      </c>
      <c r="B152" s="14">
        <v>44743</v>
      </c>
      <c r="C152" t="str">
        <v>fda707e0</v>
      </c>
      <c r="D152">
        <v>94</v>
      </c>
      <c r="G152">
        <v>10041</v>
      </c>
      <c r="H152" s="14">
        <v>45413</v>
      </c>
      <c r="I152" t="str">
        <v>cc9d9893</v>
      </c>
      <c r="J152">
        <v>92</v>
      </c>
      <c r="M152" t="str">
        <v>cc9d9893</v>
      </c>
      <c r="N152" s="16" t="str" cm="1">
        <f t="array" ref="N152">_xlfn.TEXTJOIN(", ", TRUE, _xlfn._xlws.FILTER('Content Tags'!B$2:B$2001, 'Content Tags'!A$2:A$2001 = M152))</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152" t="s">
        <v>302</v>
      </c>
      <c r="T152" t="str">
        <v>home decor</v>
      </c>
      <c r="U152">
        <f t="shared" si="2"/>
        <v>85</v>
      </c>
    </row>
    <row r="153" spans="1:21" ht="14.4" customHeight="1" x14ac:dyDescent="0.3">
      <c r="A153">
        <v>10014</v>
      </c>
      <c r="B153" s="14">
        <v>44866</v>
      </c>
      <c r="C153" t="str">
        <v>b06fbc58</v>
      </c>
      <c r="D153">
        <v>179</v>
      </c>
      <c r="G153">
        <v>10041</v>
      </c>
      <c r="H153" s="14">
        <v>45627</v>
      </c>
      <c r="I153" t="str">
        <v>3abe3a47</v>
      </c>
      <c r="J153">
        <v>36</v>
      </c>
      <c r="M153" t="str">
        <v>3abe3a47</v>
      </c>
      <c r="N153" s="16" t="str" cm="1">
        <f t="array" ref="N153">_xlfn.TEXTJOIN(", ", TRUE, _xlfn._xlws.FILTER('Content Tags'!B$2:B$2001, 'Content Tags'!A$2:A$2001 = M153))</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153" t="s">
        <v>357</v>
      </c>
      <c r="T153" t="str">
        <v>STEM learners</v>
      </c>
      <c r="U153">
        <f t="shared" si="2"/>
        <v>108</v>
      </c>
    </row>
    <row r="154" spans="1:21" ht="14.4" customHeight="1" x14ac:dyDescent="0.3">
      <c r="A154">
        <v>10015</v>
      </c>
      <c r="B154" s="14">
        <v>45383</v>
      </c>
      <c r="C154" t="str">
        <v>4cfd0dd8</v>
      </c>
      <c r="D154">
        <v>209</v>
      </c>
      <c r="G154">
        <v>10041</v>
      </c>
      <c r="H154" s="14">
        <v>45323</v>
      </c>
      <c r="I154" t="str">
        <v>a48a202b</v>
      </c>
      <c r="J154">
        <v>276</v>
      </c>
      <c r="M154" t="str">
        <v>a48a202b</v>
      </c>
      <c r="N154" s="16" t="str" cm="1">
        <f t="array" ref="N154">_xlfn.TEXTJOIN(", ", TRUE, _xlfn._xlws.FILTER('Content Tags'!B$2:B$2001, 'Content Tags'!A$2:A$2001 = M154))</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154" t="s">
        <v>295</v>
      </c>
      <c r="T154" t="str">
        <v>teachers</v>
      </c>
      <c r="U154">
        <f t="shared" si="2"/>
        <v>36</v>
      </c>
    </row>
    <row r="155" spans="1:21" ht="14.4" customHeight="1" x14ac:dyDescent="0.3">
      <c r="A155">
        <v>10015</v>
      </c>
      <c r="B155" s="14">
        <v>44682</v>
      </c>
      <c r="C155" t="str">
        <v>f82d44ce</v>
      </c>
      <c r="D155">
        <v>62</v>
      </c>
      <c r="G155">
        <v>10041</v>
      </c>
      <c r="H155" s="14">
        <v>45505</v>
      </c>
      <c r="I155" t="str">
        <v>872a4423</v>
      </c>
      <c r="J155">
        <v>234</v>
      </c>
      <c r="M155" t="str">
        <v>872a4423</v>
      </c>
      <c r="N155" s="16" t="str" cm="1">
        <f t="array" ref="N155">_xlfn.TEXTJOIN(", ", TRUE, _xlfn._xlws.FILTER('Content Tags'!B$2:B$2001, 'Content Tags'!A$2:A$2001 = M155))</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155" t="s">
        <v>361</v>
      </c>
      <c r="T155" t="str">
        <v>physiotherapy followers</v>
      </c>
      <c r="U155">
        <f t="shared" si="2"/>
        <v>135</v>
      </c>
    </row>
    <row r="156" spans="1:21" ht="14.4" customHeight="1" x14ac:dyDescent="0.3">
      <c r="A156">
        <v>10015</v>
      </c>
      <c r="B156" s="14">
        <v>44927</v>
      </c>
      <c r="C156" t="str">
        <v>b06fbc58</v>
      </c>
      <c r="D156">
        <v>244</v>
      </c>
      <c r="G156">
        <v>10042</v>
      </c>
      <c r="H156" s="14">
        <v>45323</v>
      </c>
      <c r="I156" t="str">
        <v>7495495f</v>
      </c>
      <c r="J156">
        <v>112</v>
      </c>
      <c r="M156" t="str">
        <v>7495495f</v>
      </c>
      <c r="N156" s="16" t="str" cm="1">
        <f t="array" ref="N156">_xlfn.TEXTJOIN(", ", TRUE, _xlfn._xlws.FILTER('Content Tags'!B$2:B$2001, 'Content Tags'!A$2:A$2001 = M156))</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156" t="s">
        <v>248</v>
      </c>
      <c r="T156" t="str">
        <v>planning to marry</v>
      </c>
      <c r="U156">
        <f t="shared" si="2"/>
        <v>92</v>
      </c>
    </row>
    <row r="157" spans="1:21" ht="14.4" customHeight="1" x14ac:dyDescent="0.3">
      <c r="A157">
        <v>10015</v>
      </c>
      <c r="B157" s="14">
        <v>45170</v>
      </c>
      <c r="C157" t="str">
        <v>2f9c6d63</v>
      </c>
      <c r="D157">
        <v>208</v>
      </c>
      <c r="G157">
        <v>10042</v>
      </c>
      <c r="H157" s="14">
        <v>45627</v>
      </c>
      <c r="I157" t="str">
        <v>9787b7de</v>
      </c>
      <c r="J157">
        <v>155</v>
      </c>
      <c r="M157" t="str">
        <v>9787b7de</v>
      </c>
      <c r="N157" s="16" t="str" cm="1">
        <f t="array" ref="N157">_xlfn.TEXTJOIN(", ", TRUE, _xlfn._xlws.FILTER('Content Tags'!B$2:B$2001, 'Content Tags'!A$2:A$2001 = M157))</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157" t="s">
        <v>349</v>
      </c>
      <c r="T157" t="str">
        <v>frequent flyers</v>
      </c>
      <c r="U157">
        <f t="shared" si="2"/>
        <v>134</v>
      </c>
    </row>
    <row r="158" spans="1:21" ht="14.4" customHeight="1" x14ac:dyDescent="0.3">
      <c r="A158">
        <v>10015</v>
      </c>
      <c r="B158" s="14">
        <v>45231</v>
      </c>
      <c r="C158" t="str">
        <v>d71466ea</v>
      </c>
      <c r="D158">
        <v>244</v>
      </c>
      <c r="G158">
        <v>10043</v>
      </c>
      <c r="H158" s="14">
        <v>45474</v>
      </c>
      <c r="I158" t="str">
        <v>872a4423</v>
      </c>
      <c r="J158">
        <v>69</v>
      </c>
      <c r="M158" t="str">
        <v>872a4423</v>
      </c>
      <c r="N158" s="16" t="str" cm="1">
        <f t="array" ref="N158">_xlfn.TEXTJOIN(", ", TRUE, _xlfn._xlws.FILTER('Content Tags'!B$2:B$2001, 'Content Tags'!A$2:A$2001 = M158))</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158" t="s">
        <v>236</v>
      </c>
      <c r="T158" t="str">
        <v>fashion lovers</v>
      </c>
      <c r="U158">
        <f t="shared" si="2"/>
        <v>118</v>
      </c>
    </row>
    <row r="159" spans="1:21" ht="14.4" customHeight="1" x14ac:dyDescent="0.3">
      <c r="A159">
        <v>10015</v>
      </c>
      <c r="B159" s="14">
        <v>44713</v>
      </c>
      <c r="C159" t="str">
        <v>7bc7f2c7</v>
      </c>
      <c r="D159">
        <v>78</v>
      </c>
      <c r="G159">
        <v>10043</v>
      </c>
      <c r="H159" s="14">
        <v>45597</v>
      </c>
      <c r="I159" t="str">
        <v>566c44a8</v>
      </c>
      <c r="J159">
        <v>14</v>
      </c>
      <c r="M159" t="str">
        <v>566c44a8</v>
      </c>
      <c r="N159" s="16" t="str" cm="1">
        <f t="array" ref="N159">_xlfn.TEXTJOIN(", ", TRUE, _xlfn._xlws.FILTER('Content Tags'!B$2:B$2001, 'Content Tags'!A$2:A$2001 = M159))</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159" t="s">
        <v>272</v>
      </c>
      <c r="T159" t="str">
        <v>subscription buyers</v>
      </c>
      <c r="U159">
        <f t="shared" si="2"/>
        <v>59</v>
      </c>
    </row>
    <row r="160" spans="1:21" ht="14.4" customHeight="1" x14ac:dyDescent="0.3">
      <c r="A160">
        <v>10015</v>
      </c>
      <c r="B160" s="14">
        <v>44774</v>
      </c>
      <c r="C160" t="str">
        <v>18110fb2</v>
      </c>
      <c r="D160">
        <v>103</v>
      </c>
      <c r="G160">
        <v>10043</v>
      </c>
      <c r="H160" s="14">
        <v>45323</v>
      </c>
      <c r="I160" t="str">
        <v>9544ce3b</v>
      </c>
      <c r="J160">
        <v>185</v>
      </c>
      <c r="M160" t="str">
        <v>9544ce3b</v>
      </c>
      <c r="N160" s="16" t="str" cm="1">
        <f t="array" ref="N160">_xlfn.TEXTJOIN(", ", TRUE, _xlfn._xlws.FILTER('Content Tags'!B$2:B$2001, 'Content Tags'!A$2:A$2001 = M160))</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160" t="s">
        <v>247</v>
      </c>
      <c r="T160" t="str">
        <v>divorced</v>
      </c>
      <c r="U160">
        <f t="shared" si="2"/>
        <v>61</v>
      </c>
    </row>
    <row r="161" spans="1:21" ht="14.4" customHeight="1" x14ac:dyDescent="0.3">
      <c r="A161">
        <v>10015</v>
      </c>
      <c r="B161" s="14">
        <v>44805</v>
      </c>
      <c r="C161" t="str">
        <v>5833d4f3</v>
      </c>
      <c r="D161">
        <v>206</v>
      </c>
      <c r="G161">
        <v>10044</v>
      </c>
      <c r="H161" s="14">
        <v>45505</v>
      </c>
      <c r="I161" t="str">
        <v>19351768</v>
      </c>
      <c r="J161">
        <v>227</v>
      </c>
      <c r="M161" t="str">
        <v>19351768</v>
      </c>
      <c r="N161" s="16" t="str" cm="1">
        <f t="array" ref="N161">_xlfn.TEXTJOIN(", ", TRUE, _xlfn._xlws.FILTER('Content Tags'!B$2:B$2001, 'Content Tags'!A$2:A$2001 = M161))</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161" t="s">
        <v>383</v>
      </c>
      <c r="T161" t="str">
        <v>educators</v>
      </c>
      <c r="U161">
        <f t="shared" si="2"/>
        <v>86</v>
      </c>
    </row>
    <row r="162" spans="1:21" ht="14.4" customHeight="1" x14ac:dyDescent="0.3">
      <c r="A162">
        <v>10015</v>
      </c>
      <c r="B162" s="14">
        <v>45597</v>
      </c>
      <c r="C162" t="str">
        <v>577b4107</v>
      </c>
      <c r="D162">
        <v>98</v>
      </c>
      <c r="G162">
        <v>10045</v>
      </c>
      <c r="H162" s="14">
        <v>45627</v>
      </c>
      <c r="I162" t="str">
        <v>40e9137d</v>
      </c>
      <c r="J162">
        <v>231</v>
      </c>
      <c r="M162" t="str">
        <v>40e9137d</v>
      </c>
      <c r="N162" s="16" t="str" cm="1">
        <f t="array" ref="N162">_xlfn.TEXTJOIN(", ", TRUE, _xlfn._xlws.FILTER('Content Tags'!B$2:B$2001, 'Content Tags'!A$2:A$2001 = M162))</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162" t="s">
        <v>351</v>
      </c>
      <c r="T162" t="str">
        <v>action movie fans</v>
      </c>
      <c r="U162">
        <f t="shared" si="2"/>
        <v>148</v>
      </c>
    </row>
    <row r="163" spans="1:21" ht="14.4" customHeight="1" x14ac:dyDescent="0.3">
      <c r="A163">
        <v>10015</v>
      </c>
      <c r="B163" s="14">
        <v>44805</v>
      </c>
      <c r="C163" t="str">
        <v>a4c168f1</v>
      </c>
      <c r="D163">
        <v>105</v>
      </c>
      <c r="G163">
        <v>10045</v>
      </c>
      <c r="H163" s="14">
        <v>45474</v>
      </c>
      <c r="I163" t="str">
        <v>2aac9072</v>
      </c>
      <c r="J163">
        <v>14</v>
      </c>
      <c r="M163" t="str">
        <v>2aac9072</v>
      </c>
      <c r="N163" s="16" t="str" cm="1">
        <f t="array" ref="N163">_xlfn.TEXTJOIN(", ", TRUE, _xlfn._xlws.FILTER('Content Tags'!B$2:B$2001, 'Content Tags'!A$2:A$2001 = M163))</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163" t="s">
        <v>313</v>
      </c>
      <c r="T163" t="str">
        <v>creative professionals</v>
      </c>
      <c r="U163">
        <f t="shared" si="2"/>
        <v>84</v>
      </c>
    </row>
    <row r="164" spans="1:21" ht="14.4" customHeight="1" x14ac:dyDescent="0.3">
      <c r="A164">
        <v>10015</v>
      </c>
      <c r="B164" s="14">
        <v>44562</v>
      </c>
      <c r="C164" t="str">
        <v>2aac9072</v>
      </c>
      <c r="D164">
        <v>258</v>
      </c>
      <c r="G164">
        <v>10045</v>
      </c>
      <c r="H164" s="14">
        <v>45566</v>
      </c>
      <c r="I164" t="str">
        <v>f82d44ce</v>
      </c>
      <c r="J164">
        <v>283</v>
      </c>
      <c r="M164" t="str">
        <v>f82d44ce</v>
      </c>
      <c r="N164" s="16" t="str" cm="1">
        <f t="array" ref="N164">_xlfn.TEXTJOIN(", ", TRUE, _xlfn._xlws.FILTER('Content Tags'!B$2:B$2001, 'Content Tags'!A$2:A$2001 = M164))</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164" t="s">
        <v>270</v>
      </c>
      <c r="T164" t="str">
        <v>Kannada speakers</v>
      </c>
      <c r="U164">
        <f t="shared" si="2"/>
        <v>148</v>
      </c>
    </row>
    <row r="165" spans="1:21" ht="14.4" customHeight="1" x14ac:dyDescent="0.3">
      <c r="A165">
        <v>10016</v>
      </c>
      <c r="B165" s="14">
        <v>44986</v>
      </c>
      <c r="C165" t="str">
        <v>cc9d9893</v>
      </c>
      <c r="D165">
        <v>159</v>
      </c>
      <c r="G165">
        <v>10045</v>
      </c>
      <c r="H165" s="14">
        <v>45627</v>
      </c>
      <c r="I165" t="str">
        <v>07976026</v>
      </c>
      <c r="J165">
        <v>300</v>
      </c>
      <c r="M165" t="str">
        <v>07976026</v>
      </c>
      <c r="N165" s="16" t="str" cm="1">
        <f t="array" ref="N165">_xlfn.TEXTJOIN(", ", TRUE, _xlfn._xlws.FILTER('Content Tags'!B$2:B$2001, 'Content Tags'!A$2:A$2001 = M165))</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165" t="s">
        <v>352</v>
      </c>
      <c r="T165" t="str">
        <v>gadget-loving households</v>
      </c>
      <c r="U165">
        <f t="shared" si="2"/>
        <v>72</v>
      </c>
    </row>
    <row r="166" spans="1:21" ht="14.4" customHeight="1" x14ac:dyDescent="0.3">
      <c r="A166">
        <v>10016</v>
      </c>
      <c r="B166" s="14">
        <v>45108</v>
      </c>
      <c r="C166" t="str">
        <v>921da29a</v>
      </c>
      <c r="D166">
        <v>96</v>
      </c>
      <c r="G166">
        <v>10045</v>
      </c>
      <c r="H166" s="14">
        <v>45627</v>
      </c>
      <c r="I166" t="str">
        <v>ef45c45f</v>
      </c>
      <c r="J166">
        <v>295</v>
      </c>
      <c r="M166" t="str">
        <v>ef45c45f</v>
      </c>
      <c r="N166" s="16" t="str" cm="1">
        <f t="array" ref="N166">_xlfn.TEXTJOIN(", ", TRUE, _xlfn._xlws.FILTER('Content Tags'!B$2:B$2001, 'Content Tags'!A$2:A$2001 = M166))</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166" t="s">
        <v>353</v>
      </c>
      <c r="T166" t="str">
        <v>language learners</v>
      </c>
      <c r="U166">
        <f t="shared" si="2"/>
        <v>86</v>
      </c>
    </row>
    <row r="167" spans="1:21" ht="14.4" customHeight="1" x14ac:dyDescent="0.3">
      <c r="A167">
        <v>10016</v>
      </c>
      <c r="B167" s="14">
        <v>45536</v>
      </c>
      <c r="C167" t="str">
        <v>c324f9b4</v>
      </c>
      <c r="D167">
        <v>67</v>
      </c>
      <c r="G167">
        <v>10045</v>
      </c>
      <c r="H167" s="14">
        <v>45292</v>
      </c>
      <c r="I167" t="str">
        <v>7fc77e90</v>
      </c>
      <c r="J167">
        <v>156</v>
      </c>
      <c r="M167" t="str">
        <v>7fc77e90</v>
      </c>
      <c r="N167" s="16" t="str" cm="1">
        <f t="array" ref="N167">_xlfn.TEXTJOIN(", ", TRUE, _xlfn._xlws.FILTER('Content Tags'!B$2:B$2001, 'Content Tags'!A$2:A$2001 = M167))</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167" t="s">
        <v>354</v>
      </c>
      <c r="T167" t="str">
        <v>retirees</v>
      </c>
      <c r="U167">
        <f t="shared" si="2"/>
        <v>76</v>
      </c>
    </row>
    <row r="168" spans="1:21" ht="14.4" customHeight="1" x14ac:dyDescent="0.3">
      <c r="A168">
        <v>10016</v>
      </c>
      <c r="B168" s="14">
        <v>45261</v>
      </c>
      <c r="C168" t="str">
        <v>b72e97f6</v>
      </c>
      <c r="D168">
        <v>287</v>
      </c>
      <c r="G168">
        <v>10046</v>
      </c>
      <c r="H168" s="14">
        <v>45566</v>
      </c>
      <c r="I168" t="str">
        <v>fd1ad95a</v>
      </c>
      <c r="J168">
        <v>240</v>
      </c>
      <c r="M168" t="str">
        <v>fd1ad95a</v>
      </c>
      <c r="N168" s="16" t="str" cm="1">
        <f t="array" ref="N168">_xlfn.TEXTJOIN(", ", TRUE, _xlfn._xlws.FILTER('Content Tags'!B$2:B$2001, 'Content Tags'!A$2:A$2001 = M168))</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168" t="s">
        <v>279</v>
      </c>
      <c r="T168" t="str">
        <v>mindfulness seekers</v>
      </c>
      <c r="U168">
        <f t="shared" si="2"/>
        <v>86</v>
      </c>
    </row>
    <row r="169" spans="1:21" ht="14.4" customHeight="1" x14ac:dyDescent="0.3">
      <c r="A169">
        <v>10016</v>
      </c>
      <c r="B169" s="14">
        <v>44743</v>
      </c>
      <c r="C169" t="str">
        <v>9452bf77</v>
      </c>
      <c r="D169">
        <v>136</v>
      </c>
      <c r="G169">
        <v>10046</v>
      </c>
      <c r="H169" s="14">
        <v>45323</v>
      </c>
      <c r="I169" t="str">
        <v>9c8c4c67</v>
      </c>
      <c r="J169">
        <v>62</v>
      </c>
      <c r="M169" t="str">
        <v>9c8c4c67</v>
      </c>
      <c r="N169" s="16" t="str" cm="1">
        <f t="array" ref="N169">_xlfn.TEXTJOIN(", ", TRUE, _xlfn._xlws.FILTER('Content Tags'!B$2:B$2001, 'Content Tags'!A$2:A$2001 = M169))</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169" t="s">
        <v>252</v>
      </c>
      <c r="T169" t="str">
        <v>laptop users</v>
      </c>
      <c r="U169">
        <f t="shared" si="2"/>
        <v>78</v>
      </c>
    </row>
    <row r="170" spans="1:21" ht="14.4" customHeight="1" x14ac:dyDescent="0.3">
      <c r="A170">
        <v>10016</v>
      </c>
      <c r="B170" s="14">
        <v>45231</v>
      </c>
      <c r="C170" t="str">
        <v>c1fb785c</v>
      </c>
      <c r="D170">
        <v>54</v>
      </c>
      <c r="G170">
        <v>10047</v>
      </c>
      <c r="H170" s="14">
        <v>45444</v>
      </c>
      <c r="I170" t="str">
        <v>7fd28e87</v>
      </c>
      <c r="J170">
        <v>298</v>
      </c>
      <c r="M170" t="str">
        <v>7fd28e87</v>
      </c>
      <c r="N170" s="16" t="str" cm="1">
        <f t="array" ref="N170">_xlfn.TEXTJOIN(", ", TRUE, _xlfn._xlws.FILTER('Content Tags'!B$2:B$2001, 'Content Tags'!A$2:A$2001 = M170))</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170" t="s">
        <v>299</v>
      </c>
      <c r="T170" t="str">
        <v>new home buyers</v>
      </c>
      <c r="U170">
        <f t="shared" si="2"/>
        <v>93</v>
      </c>
    </row>
    <row r="171" spans="1:21" ht="14.4" customHeight="1" x14ac:dyDescent="0.3">
      <c r="A171">
        <v>10016</v>
      </c>
      <c r="B171" s="14">
        <v>45231</v>
      </c>
      <c r="C171" t="str">
        <v>6d98c117</v>
      </c>
      <c r="D171">
        <v>229</v>
      </c>
      <c r="G171">
        <v>10047</v>
      </c>
      <c r="H171" s="14">
        <v>45474</v>
      </c>
      <c r="I171" t="str">
        <v>607da286</v>
      </c>
      <c r="J171">
        <v>283</v>
      </c>
      <c r="M171" t="str">
        <v>607da286</v>
      </c>
      <c r="N171" s="16" t="str" cm="1">
        <f t="array" ref="N171">_xlfn.TEXTJOIN(", ", TRUE, _xlfn._xlws.FILTER('Content Tags'!B$2:B$2001, 'Content Tags'!A$2:A$2001 = M171))</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171" t="s">
        <v>306</v>
      </c>
      <c r="T171" t="str">
        <v>mutual fund investors</v>
      </c>
      <c r="U171">
        <f t="shared" si="2"/>
        <v>124</v>
      </c>
    </row>
    <row r="172" spans="1:21" ht="14.4" customHeight="1" x14ac:dyDescent="0.3">
      <c r="A172">
        <v>10016</v>
      </c>
      <c r="B172" s="14">
        <v>44958</v>
      </c>
      <c r="C172" t="str">
        <v>7fd28e87</v>
      </c>
      <c r="D172">
        <v>40</v>
      </c>
      <c r="G172">
        <v>10048</v>
      </c>
      <c r="H172" s="14">
        <v>45292</v>
      </c>
      <c r="I172" t="str">
        <v>2888a95e</v>
      </c>
      <c r="J172">
        <v>203</v>
      </c>
      <c r="M172" t="str">
        <v>2888a95e</v>
      </c>
      <c r="N172" s="16" t="str" cm="1">
        <f t="array" ref="N172">_xlfn.TEXTJOIN(", ", TRUE, _xlfn._xlws.FILTER('Content Tags'!B$2:B$2001, 'Content Tags'!A$2:A$2001 = M172))</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172" t="s">
        <v>355</v>
      </c>
      <c r="T172" t="str">
        <v>multilingual kids</v>
      </c>
      <c r="U172">
        <f t="shared" si="2"/>
        <v>127</v>
      </c>
    </row>
    <row r="173" spans="1:21" ht="14.4" customHeight="1" x14ac:dyDescent="0.3">
      <c r="A173">
        <v>10016</v>
      </c>
      <c r="B173" s="14">
        <v>45597</v>
      </c>
      <c r="C173" t="str">
        <v>607da286</v>
      </c>
      <c r="D173">
        <v>96</v>
      </c>
      <c r="G173">
        <v>10048</v>
      </c>
      <c r="H173" s="14">
        <v>45413</v>
      </c>
      <c r="I173" t="str">
        <v>7bc7f2c7</v>
      </c>
      <c r="J173">
        <v>149</v>
      </c>
      <c r="M173" t="str">
        <v>7bc7f2c7</v>
      </c>
      <c r="N173" s="16" t="str" cm="1">
        <f t="array" ref="N173">_xlfn.TEXTJOIN(", ", TRUE, _xlfn._xlws.FILTER('Content Tags'!B$2:B$2001, 'Content Tags'!A$2:A$2001 = M173))</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173" t="s">
        <v>356</v>
      </c>
      <c r="T173" t="str">
        <v>online learners</v>
      </c>
      <c r="U173">
        <f t="shared" si="2"/>
        <v>125</v>
      </c>
    </row>
    <row r="174" spans="1:21" ht="14.4" customHeight="1" x14ac:dyDescent="0.3">
      <c r="A174">
        <v>10016</v>
      </c>
      <c r="B174" s="14">
        <v>45078</v>
      </c>
      <c r="C174" t="str">
        <v>7fb18db3</v>
      </c>
      <c r="D174">
        <v>273</v>
      </c>
      <c r="G174">
        <v>10049</v>
      </c>
      <c r="H174" s="14">
        <v>45444</v>
      </c>
      <c r="I174" t="str">
        <v>9767fb4f</v>
      </c>
      <c r="J174">
        <v>58</v>
      </c>
      <c r="M174" t="str">
        <v>9767fb4f</v>
      </c>
      <c r="N174" s="16" t="str" cm="1">
        <f t="array" ref="N174">_xlfn.TEXTJOIN(", ", TRUE, _xlfn._xlws.FILTER('Content Tags'!B$2:B$2001, 'Content Tags'!A$2:A$2001 = M174))</f>
        <v>minimalist consumers, Malayalam speakers, divorced, home loan seekers, cyclists, skincare enthusiasts, DIYers, travel, high spenders, language learners, recently churned, spiritual seekers, engineers, sales professionals, monsoon viewers, exam season viewers, applying for loans, e-readers, corporate managers, laptop users</v>
      </c>
      <c r="Q174" t="s">
        <v>357</v>
      </c>
      <c r="T174" t="str">
        <v>fitness</v>
      </c>
      <c r="U174">
        <f t="shared" si="2"/>
        <v>41</v>
      </c>
    </row>
    <row r="175" spans="1:21" ht="14.4" customHeight="1" x14ac:dyDescent="0.3">
      <c r="A175">
        <v>10016</v>
      </c>
      <c r="B175" s="14">
        <v>45078</v>
      </c>
      <c r="C175" t="str">
        <v>872a4423</v>
      </c>
      <c r="D175">
        <v>74</v>
      </c>
      <c r="G175">
        <v>10049</v>
      </c>
      <c r="H175" s="14">
        <v>45292</v>
      </c>
      <c r="I175" t="str">
        <v>e2949854</v>
      </c>
      <c r="J175">
        <v>169</v>
      </c>
      <c r="M175" t="str">
        <v>e2949854</v>
      </c>
      <c r="N175" s="16" t="str" cm="1">
        <f t="array" ref="N175">_xlfn.TEXTJOIN(", ", TRUE, _xlfn._xlws.FILTER('Content Tags'!B$2:B$2001, 'Content Tags'!A$2:A$2001 = M175))</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175" t="s">
        <v>358</v>
      </c>
      <c r="T175" t="str">
        <v>dormant users</v>
      </c>
      <c r="U175">
        <f t="shared" si="2"/>
        <v>131</v>
      </c>
    </row>
    <row r="176" spans="1:21" ht="14.4" customHeight="1" x14ac:dyDescent="0.3">
      <c r="A176">
        <v>10016</v>
      </c>
      <c r="B176" s="14">
        <v>45017</v>
      </c>
      <c r="C176" t="str">
        <v>18110fb2</v>
      </c>
      <c r="D176">
        <v>211</v>
      </c>
      <c r="G176">
        <v>10049</v>
      </c>
      <c r="H176" s="14">
        <v>45566</v>
      </c>
      <c r="I176" t="str">
        <v>f82d44ce</v>
      </c>
      <c r="J176">
        <v>72</v>
      </c>
      <c r="M176" t="str">
        <v>f82d44ce</v>
      </c>
      <c r="N176" s="16" t="str" cm="1">
        <f t="array" ref="N176">_xlfn.TEXTJOIN(", ", TRUE, _xlfn._xlws.FILTER('Content Tags'!B$2:B$2001, 'Content Tags'!A$2:A$2001 = M176))</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176" t="s">
        <v>359</v>
      </c>
      <c r="T176" t="str">
        <v>podcast listeners</v>
      </c>
      <c r="U176">
        <f t="shared" si="2"/>
        <v>105</v>
      </c>
    </row>
    <row r="177" spans="1:21" ht="14.4" customHeight="1" x14ac:dyDescent="0.3">
      <c r="A177">
        <v>10016</v>
      </c>
      <c r="B177" s="14">
        <v>45352</v>
      </c>
      <c r="C177" t="str">
        <v>7e543bc4</v>
      </c>
      <c r="D177">
        <v>202</v>
      </c>
      <c r="G177">
        <v>10049</v>
      </c>
      <c r="H177" s="14">
        <v>45383</v>
      </c>
      <c r="I177" t="str">
        <v>591bdfe5</v>
      </c>
      <c r="J177">
        <v>176</v>
      </c>
      <c r="M177" t="str">
        <v>591bdfe5</v>
      </c>
      <c r="N177" s="16" t="str" cm="1">
        <f t="array" ref="N177">_xlfn.TEXTJOIN(", ", TRUE, _xlfn._xlws.FILTER('Content Tags'!B$2:B$2001, 'Content Tags'!A$2:A$2001 = M177))</f>
        <v>cooking, bilingual families, sports fans, NRIs, home improvers, exam season viewers, insurance seekers, train travelers, humanities students, ad skippers, Kannada speakers, international explorers, mental health trackers, investing first time, time managers, EMI payers, Hindi speakers, entrepreneurs, high engagement, first job</v>
      </c>
      <c r="Q177" t="s">
        <v>263</v>
      </c>
      <c r="T177" t="str">
        <v>young adults</v>
      </c>
      <c r="U177">
        <f t="shared" si="2"/>
        <v>79</v>
      </c>
    </row>
    <row r="178" spans="1:21" ht="14.4" customHeight="1" x14ac:dyDescent="0.3">
      <c r="A178">
        <v>10017</v>
      </c>
      <c r="B178" s="14">
        <v>45231</v>
      </c>
      <c r="C178" t="str">
        <v>75fa1246</v>
      </c>
      <c r="D178">
        <v>42</v>
      </c>
      <c r="G178">
        <v>10049</v>
      </c>
      <c r="H178" s="14">
        <v>45474</v>
      </c>
      <c r="I178" t="str">
        <v>f1c74cb8</v>
      </c>
      <c r="J178">
        <v>89</v>
      </c>
      <c r="M178" t="str">
        <v>f1c74cb8</v>
      </c>
      <c r="N178" s="16" t="str" cm="1">
        <f t="array" ref="N178">_xlfn.TEXTJOIN(", ", TRUE, _xlfn._xlws.FILTER('Content Tags'!B$2:B$2001, 'Content Tags'!A$2:A$2001 = M178))</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178" t="s">
        <v>331</v>
      </c>
      <c r="T178" t="str">
        <v>cable cutters</v>
      </c>
      <c r="U178">
        <f t="shared" si="2"/>
        <v>127</v>
      </c>
    </row>
    <row r="179" spans="1:21" ht="14.4" customHeight="1" x14ac:dyDescent="0.3">
      <c r="A179">
        <v>10017</v>
      </c>
      <c r="B179" s="14">
        <v>44958</v>
      </c>
      <c r="C179" t="str">
        <v>40e9137d</v>
      </c>
      <c r="D179">
        <v>263</v>
      </c>
      <c r="G179">
        <v>10049</v>
      </c>
      <c r="H179" s="14">
        <v>45505</v>
      </c>
      <c r="I179" t="str">
        <v>18f2ed16</v>
      </c>
      <c r="J179">
        <v>56</v>
      </c>
      <c r="M179" t="str">
        <v>18f2ed16</v>
      </c>
      <c r="N179" s="16" t="str" cm="1">
        <f t="array" ref="N179">_xlfn.TEXTJOIN(", ", TRUE, _xlfn._xlws.FILTER('Content Tags'!B$2:B$2001, 'Content Tags'!A$2:A$2001 = M179))</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179" t="s">
        <v>297</v>
      </c>
      <c r="T179" t="str">
        <v>freelancers</v>
      </c>
      <c r="U179">
        <f t="shared" si="2"/>
        <v>79</v>
      </c>
    </row>
    <row r="180" spans="1:21" ht="14.4" customHeight="1" x14ac:dyDescent="0.3">
      <c r="A180">
        <v>10017</v>
      </c>
      <c r="B180" s="14">
        <v>45627</v>
      </c>
      <c r="C180" t="str">
        <v>b9f74c1c</v>
      </c>
      <c r="D180">
        <v>76</v>
      </c>
      <c r="G180">
        <v>10050</v>
      </c>
      <c r="H180" s="14">
        <v>45505</v>
      </c>
      <c r="I180" t="str">
        <v>1187d074</v>
      </c>
      <c r="J180">
        <v>234</v>
      </c>
      <c r="M180" t="str">
        <v>1187d074</v>
      </c>
      <c r="N180" s="16" t="str" cm="1">
        <f t="array" ref="N180">_xlfn.TEXTJOIN(", ", TRUE, _xlfn._xlws.FILTER('Content Tags'!B$2:B$2001, 'Content Tags'!A$2:A$2001 = M180))</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180" t="s">
        <v>233</v>
      </c>
      <c r="T180" t="str">
        <v>lawyers</v>
      </c>
      <c r="U180">
        <f t="shared" si="2"/>
        <v>102</v>
      </c>
    </row>
    <row r="181" spans="1:21" ht="14.4" customHeight="1" x14ac:dyDescent="0.3">
      <c r="A181">
        <v>10017</v>
      </c>
      <c r="B181" s="14">
        <v>44652</v>
      </c>
      <c r="C181" t="str">
        <v>e9c2f251</v>
      </c>
      <c r="D181">
        <v>33</v>
      </c>
      <c r="G181">
        <v>10050</v>
      </c>
      <c r="H181" s="14">
        <v>45505</v>
      </c>
      <c r="I181" t="str">
        <v>b9f74c1c</v>
      </c>
      <c r="J181">
        <v>107</v>
      </c>
      <c r="M181" t="str">
        <v>b9f74c1c</v>
      </c>
      <c r="N181" s="16" t="str" cm="1">
        <f t="array" ref="N181">_xlfn.TEXTJOIN(", ", TRUE, _xlfn._xlws.FILTER('Content Tags'!B$2:B$2001, 'Content Tags'!A$2:A$2001 = M181))</f>
        <v>DIYers, yoga practitioners, end-of-year spenders, gym members, consultants, applying for loans, insurance seekers, furniture shoppers, cricket fans, suburban families, self-improvement, physiotherapy followers, school students, Telugu speakers, parents, South Indian viewers, newlyweds, STEM learners, stock market watchers, time managers</v>
      </c>
      <c r="Q181" t="s">
        <v>312</v>
      </c>
      <c r="T181" t="str">
        <v>luxury seekers</v>
      </c>
      <c r="U181">
        <f t="shared" si="2"/>
        <v>97</v>
      </c>
    </row>
    <row r="182" spans="1:21" ht="14.4" customHeight="1" x14ac:dyDescent="0.3">
      <c r="A182">
        <v>10017</v>
      </c>
      <c r="B182" s="14">
        <v>44866</v>
      </c>
      <c r="C182" t="str">
        <v>b142e834</v>
      </c>
      <c r="D182">
        <v>235</v>
      </c>
      <c r="G182">
        <v>10050</v>
      </c>
      <c r="H182" s="14">
        <v>45444</v>
      </c>
      <c r="I182" t="str">
        <v>5c52d1ad</v>
      </c>
      <c r="J182">
        <v>150</v>
      </c>
      <c r="M182" t="str">
        <v>5c52d1ad</v>
      </c>
      <c r="N182" s="16" t="str" cm="1">
        <f t="array" ref="N182">_xlfn.TEXTJOIN(", ", TRUE, _xlfn._xlws.FILTER('Content Tags'!B$2:B$2001, 'Content Tags'!A$2:A$2001 = M182))</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182" t="s">
        <v>382</v>
      </c>
      <c r="T182" t="str">
        <v>time managers</v>
      </c>
      <c r="U182">
        <f t="shared" si="2"/>
        <v>94</v>
      </c>
    </row>
    <row r="183" spans="1:21" ht="14.4" customHeight="1" x14ac:dyDescent="0.3">
      <c r="A183">
        <v>10017</v>
      </c>
      <c r="B183" s="14">
        <v>44805</v>
      </c>
      <c r="C183" t="str">
        <v>9452bf77</v>
      </c>
      <c r="D183">
        <v>164</v>
      </c>
      <c r="G183">
        <v>10050</v>
      </c>
      <c r="H183" s="14">
        <v>45566</v>
      </c>
      <c r="I183" t="str">
        <v>f83fb848</v>
      </c>
      <c r="J183">
        <v>89</v>
      </c>
      <c r="M183" t="str">
        <v>f83fb848</v>
      </c>
      <c r="N183" s="16" t="str" cm="1">
        <f t="array" ref="N183">_xlfn.TEXTJOIN(", ", TRUE, _xlfn._xlws.FILTER('Content Tags'!B$2:B$2001, 'Content Tags'!A$2:A$2001 = M183))</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183" t="s">
        <v>299</v>
      </c>
      <c r="T183" t="str">
        <v>seniors</v>
      </c>
      <c r="U183">
        <f t="shared" si="2"/>
        <v>84</v>
      </c>
    </row>
    <row r="184" spans="1:21" ht="14.4" customHeight="1" x14ac:dyDescent="0.3">
      <c r="A184">
        <v>10017</v>
      </c>
      <c r="B184" s="14">
        <v>45261</v>
      </c>
      <c r="C184" t="str">
        <v>6148f50b</v>
      </c>
      <c r="D184">
        <v>138</v>
      </c>
      <c r="G184">
        <v>10050</v>
      </c>
      <c r="H184" s="14">
        <v>45566</v>
      </c>
      <c r="I184" t="str">
        <v>591bdfe5</v>
      </c>
      <c r="J184">
        <v>264</v>
      </c>
      <c r="M184" t="str">
        <v>591bdfe5</v>
      </c>
      <c r="N184" s="16" t="str" cm="1">
        <f t="array" ref="N184">_xlfn.TEXTJOIN(", ", TRUE, _xlfn._xlws.FILTER('Content Tags'!B$2:B$2001, 'Content Tags'!A$2:A$2001 = M184))</f>
        <v>cooking, bilingual families, sports fans, NRIs, home improvers, exam season viewers, insurance seekers, train travelers, humanities students, ad skippers, Kannada speakers, international explorers, mental health trackers, investing first time, time managers, EMI payers, Hindi speakers, entrepreneurs, high engagement, first job</v>
      </c>
      <c r="Q184" t="s">
        <v>259</v>
      </c>
      <c r="T184" t="str">
        <v>health-conscious</v>
      </c>
      <c r="U184">
        <f t="shared" si="2"/>
        <v>94</v>
      </c>
    </row>
    <row r="185" spans="1:21" ht="14.4" customHeight="1" x14ac:dyDescent="0.3">
      <c r="A185">
        <v>10017</v>
      </c>
      <c r="B185" s="14">
        <v>45323</v>
      </c>
      <c r="C185" t="str">
        <v>3abe3a47</v>
      </c>
      <c r="D185">
        <v>166</v>
      </c>
      <c r="G185">
        <v>10050</v>
      </c>
      <c r="H185" s="14">
        <v>45352</v>
      </c>
      <c r="I185" t="str">
        <v>e24dee1d</v>
      </c>
      <c r="J185">
        <v>174</v>
      </c>
      <c r="M185" t="str">
        <v>e24dee1d</v>
      </c>
      <c r="N185" s="16" t="str" cm="1">
        <f t="array" ref="N185">_xlfn.TEXTJOIN(", ", TRUE, _xlfn._xlws.FILTER('Content Tags'!B$2:B$2001, 'Content Tags'!A$2:A$2001 = M185))</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185" t="s">
        <v>415</v>
      </c>
      <c r="T185" t="str">
        <v>tech adopters</v>
      </c>
      <c r="U185">
        <f t="shared" si="2"/>
        <v>71</v>
      </c>
    </row>
    <row r="186" spans="1:21" ht="14.4" customHeight="1" x14ac:dyDescent="0.3">
      <c r="A186">
        <v>10017</v>
      </c>
      <c r="B186" s="14">
        <v>44743</v>
      </c>
      <c r="C186" t="str">
        <v>c741736d</v>
      </c>
      <c r="D186">
        <v>10</v>
      </c>
      <c r="G186">
        <v>10051</v>
      </c>
      <c r="H186" s="14">
        <v>45627</v>
      </c>
      <c r="I186" t="str">
        <v>982b8061</v>
      </c>
      <c r="J186">
        <v>222</v>
      </c>
      <c r="M186" t="str">
        <v>982b8061</v>
      </c>
      <c r="N186" s="16" t="str" cm="1">
        <f t="array" ref="N186">_xlfn.TEXTJOIN(", ", TRUE, _xlfn._xlws.FILTER('Content Tags'!B$2:B$2001, 'Content Tags'!A$2:A$2001 = M186))</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186" t="s">
        <v>273</v>
      </c>
      <c r="T186" t="str">
        <v>music enthusiasts</v>
      </c>
      <c r="U186">
        <f t="shared" si="2"/>
        <v>59</v>
      </c>
    </row>
    <row r="187" spans="1:21" ht="14.4" customHeight="1" x14ac:dyDescent="0.3">
      <c r="A187">
        <v>10017</v>
      </c>
      <c r="B187" s="14">
        <v>44986</v>
      </c>
      <c r="C187" t="str">
        <v>19351768</v>
      </c>
      <c r="D187">
        <v>275</v>
      </c>
      <c r="G187">
        <v>10052</v>
      </c>
      <c r="H187" s="14">
        <v>45383</v>
      </c>
      <c r="I187" t="str">
        <v>982b8061</v>
      </c>
      <c r="J187">
        <v>175</v>
      </c>
      <c r="M187" t="str">
        <v>982b8061</v>
      </c>
      <c r="N187" s="16" t="str" cm="1">
        <f t="array" ref="N187">_xlfn.TEXTJOIN(", ", TRUE, _xlfn._xlws.FILTER('Content Tags'!B$2:B$2001, 'Content Tags'!A$2:A$2001 = M187))</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187" t="s">
        <v>243</v>
      </c>
      <c r="T187" t="str">
        <v>mobile-only users</v>
      </c>
      <c r="U187">
        <f t="shared" si="2"/>
        <v>116</v>
      </c>
    </row>
    <row r="188" spans="1:21" ht="14.4" customHeight="1" x14ac:dyDescent="0.3">
      <c r="A188">
        <v>10017</v>
      </c>
      <c r="B188" s="14">
        <v>45200</v>
      </c>
      <c r="C188" t="str">
        <v>8ce0be18</v>
      </c>
      <c r="D188">
        <v>71</v>
      </c>
      <c r="G188">
        <v>10052</v>
      </c>
      <c r="H188" s="14">
        <v>45627</v>
      </c>
      <c r="I188" t="str">
        <v>566c44a8</v>
      </c>
      <c r="J188">
        <v>140</v>
      </c>
      <c r="M188" t="str">
        <v>566c44a8</v>
      </c>
      <c r="N188" s="16" t="str" cm="1">
        <f t="array" ref="N188">_xlfn.TEXTJOIN(", ", TRUE, _xlfn._xlws.FILTER('Content Tags'!B$2:B$2001, 'Content Tags'!A$2:A$2001 = M188))</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188" t="s">
        <v>252</v>
      </c>
      <c r="T188" t="str">
        <v>marathoners</v>
      </c>
      <c r="U188">
        <f t="shared" si="2"/>
        <v>69</v>
      </c>
    </row>
    <row r="189" spans="1:21" ht="14.4" customHeight="1" x14ac:dyDescent="0.3">
      <c r="A189">
        <v>10017</v>
      </c>
      <c r="B189" s="14">
        <v>44986</v>
      </c>
      <c r="C189" t="str">
        <v>39c8c16a</v>
      </c>
      <c r="D189">
        <v>206</v>
      </c>
      <c r="G189">
        <v>10053</v>
      </c>
      <c r="H189" s="14">
        <v>45292</v>
      </c>
      <c r="I189" t="str">
        <v>fcc640cb</v>
      </c>
      <c r="J189">
        <v>37</v>
      </c>
      <c r="M189" t="str">
        <v>fcc640cb</v>
      </c>
      <c r="N189" s="16" t="str" cm="1">
        <f t="array" ref="N189">_xlfn.TEXTJOIN(", ", TRUE, _xlfn._xlws.FILTER('Content Tags'!B$2:B$2001, 'Content Tags'!A$2:A$2001 = M189))</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189" t="s">
        <v>354</v>
      </c>
      <c r="T189" t="str">
        <v>single</v>
      </c>
      <c r="U189">
        <f t="shared" si="2"/>
        <v>114</v>
      </c>
    </row>
    <row r="190" spans="1:21" ht="14.4" customHeight="1" x14ac:dyDescent="0.3">
      <c r="A190">
        <v>10017</v>
      </c>
      <c r="B190" s="14">
        <v>45261</v>
      </c>
      <c r="C190" t="str">
        <v>b06fbc58</v>
      </c>
      <c r="D190">
        <v>163</v>
      </c>
      <c r="G190">
        <v>10053</v>
      </c>
      <c r="H190" s="14">
        <v>45323</v>
      </c>
      <c r="I190" t="str">
        <v>ef45c45f</v>
      </c>
      <c r="J190">
        <v>144</v>
      </c>
      <c r="M190" t="str">
        <v>ef45c45f</v>
      </c>
      <c r="N190" s="16" t="str" cm="1">
        <f t="array" ref="N190">_xlfn.TEXTJOIN(", ", TRUE, _xlfn._xlws.FILTER('Content Tags'!B$2:B$2001, 'Content Tags'!A$2:A$2001 = M190))</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190" t="s">
        <v>344</v>
      </c>
      <c r="T190" t="str">
        <v>productivity seekers</v>
      </c>
      <c r="U190">
        <f t="shared" si="2"/>
        <v>17</v>
      </c>
    </row>
    <row r="191" spans="1:21" ht="14.4" customHeight="1" x14ac:dyDescent="0.3">
      <c r="A191">
        <v>10018</v>
      </c>
      <c r="B191" s="14">
        <v>45352</v>
      </c>
      <c r="C191" t="str">
        <v>ae026103</v>
      </c>
      <c r="D191">
        <v>236</v>
      </c>
      <c r="G191">
        <v>10053</v>
      </c>
      <c r="H191" s="14">
        <v>45323</v>
      </c>
      <c r="I191" t="str">
        <v>cc9d9893</v>
      </c>
      <c r="J191">
        <v>110</v>
      </c>
      <c r="M191" t="str">
        <v>cc9d9893</v>
      </c>
      <c r="N191" s="16" t="str" cm="1">
        <f t="array" ref="N191">_xlfn.TEXTJOIN(", ", TRUE, _xlfn._xlws.FILTER('Content Tags'!B$2:B$2001, 'Content Tags'!A$2:A$2001 = M191))</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191" t="s">
        <v>408</v>
      </c>
      <c r="T191" t="str">
        <v>bargain hunters</v>
      </c>
      <c r="U191">
        <f t="shared" si="2"/>
        <v>78</v>
      </c>
    </row>
    <row r="192" spans="1:21" ht="14.4" customHeight="1" x14ac:dyDescent="0.3">
      <c r="A192">
        <v>10018</v>
      </c>
      <c r="B192" s="14">
        <v>44774</v>
      </c>
      <c r="C192" t="str">
        <v>53dcee70</v>
      </c>
      <c r="D192">
        <v>206</v>
      </c>
      <c r="G192">
        <v>10054</v>
      </c>
      <c r="H192" s="14">
        <v>45566</v>
      </c>
      <c r="I192" t="str">
        <v>566c44a8</v>
      </c>
      <c r="J192">
        <v>142</v>
      </c>
      <c r="M192" t="str">
        <v>566c44a8</v>
      </c>
      <c r="N192" s="16" t="str" cm="1">
        <f t="array" ref="N192">_xlfn.TEXTJOIN(", ", TRUE, _xlfn._xlws.FILTER('Content Tags'!B$2:B$2001, 'Content Tags'!A$2:A$2001 = M192))</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192" t="s">
        <v>274</v>
      </c>
      <c r="T192" t="str">
        <v>healthy recipe viewers</v>
      </c>
      <c r="U192">
        <f t="shared" si="2"/>
        <v>73</v>
      </c>
    </row>
    <row r="193" spans="1:21" ht="14.4" customHeight="1" x14ac:dyDescent="0.3">
      <c r="A193">
        <v>10018</v>
      </c>
      <c r="B193" s="14">
        <v>45017</v>
      </c>
      <c r="C193" t="str">
        <v>420e1019</v>
      </c>
      <c r="D193">
        <v>151</v>
      </c>
      <c r="G193">
        <v>10055</v>
      </c>
      <c r="H193" s="14">
        <v>45536</v>
      </c>
      <c r="I193" t="str">
        <v>7fc77e90</v>
      </c>
      <c r="J193">
        <v>60</v>
      </c>
      <c r="M193" t="str">
        <v>7fc77e90</v>
      </c>
      <c r="N193" s="16" t="str" cm="1">
        <f t="array" ref="N193">_xlfn.TEXTJOIN(", ", TRUE, _xlfn._xlws.FILTER('Content Tags'!B$2:B$2001, 'Content Tags'!A$2:A$2001 = M193))</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193" t="s">
        <v>279</v>
      </c>
      <c r="T193" t="str">
        <v>stock market watchers</v>
      </c>
      <c r="U193">
        <f t="shared" si="2"/>
        <v>105</v>
      </c>
    </row>
    <row r="194" spans="1:21" ht="14.4" customHeight="1" x14ac:dyDescent="0.3">
      <c r="A194">
        <v>10018</v>
      </c>
      <c r="B194" s="14">
        <v>44593</v>
      </c>
      <c r="C194" t="str">
        <v>872a4423</v>
      </c>
      <c r="D194">
        <v>164</v>
      </c>
      <c r="G194">
        <v>10055</v>
      </c>
      <c r="H194" s="14">
        <v>45566</v>
      </c>
      <c r="I194" t="str">
        <v>1187d074</v>
      </c>
      <c r="J194">
        <v>79</v>
      </c>
      <c r="M194" t="str">
        <v>1187d074</v>
      </c>
      <c r="N194" s="16" t="str" cm="1">
        <f t="array" ref="N194">_xlfn.TEXTJOIN(", ", TRUE, _xlfn._xlws.FILTER('Content Tags'!B$2:B$2001, 'Content Tags'!A$2:A$2001 = M194))</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194" t="s">
        <v>373</v>
      </c>
      <c r="T194" t="str">
        <v>bookworms</v>
      </c>
      <c r="U194">
        <f t="shared" si="2"/>
        <v>98</v>
      </c>
    </row>
    <row r="195" spans="1:21" ht="14.4" customHeight="1" x14ac:dyDescent="0.3">
      <c r="A195">
        <v>10018</v>
      </c>
      <c r="B195" s="14">
        <v>44927</v>
      </c>
      <c r="C195" t="str">
        <v>f1c74cb8</v>
      </c>
      <c r="D195">
        <v>210</v>
      </c>
      <c r="G195">
        <v>10057</v>
      </c>
      <c r="H195" s="14">
        <v>45566</v>
      </c>
      <c r="I195" t="str">
        <v>5833d4f3</v>
      </c>
      <c r="J195">
        <v>65</v>
      </c>
      <c r="M195" t="str">
        <v>5833d4f3</v>
      </c>
      <c r="N195" s="16" t="str" cm="1">
        <f t="array" ref="N195">_xlfn.TEXTJOIN(", ", TRUE, _xlfn._xlws.FILTER('Content Tags'!B$2:B$2001, 'Content Tags'!A$2:A$2001 = M195))</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195" t="s">
        <v>369</v>
      </c>
      <c r="T195" t="str">
        <v>bachelors</v>
      </c>
      <c r="U195">
        <f t="shared" ref="U195:U201" si="3">COUNTIF(Q$2:Q$20841, T195)</f>
        <v>119</v>
      </c>
    </row>
    <row r="196" spans="1:21" ht="14.4" customHeight="1" x14ac:dyDescent="0.3">
      <c r="A196">
        <v>10018</v>
      </c>
      <c r="B196" s="14">
        <v>45292</v>
      </c>
      <c r="C196" t="str">
        <v>577b4107</v>
      </c>
      <c r="D196">
        <v>67</v>
      </c>
      <c r="G196">
        <v>10057</v>
      </c>
      <c r="H196" s="14">
        <v>45566</v>
      </c>
      <c r="I196" t="str">
        <v>5c52d1ad</v>
      </c>
      <c r="J196">
        <v>285</v>
      </c>
      <c r="M196" t="str">
        <v>5c52d1ad</v>
      </c>
      <c r="N196" s="16" t="str" cm="1">
        <f t="array" ref="N196">_xlfn.TEXTJOIN(", ", TRUE, _xlfn._xlws.FILTER('Content Tags'!B$2:B$2001, 'Content Tags'!A$2:A$2001 = M196))</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196" t="s">
        <v>304</v>
      </c>
      <c r="T196" t="str">
        <v>insurance seekers</v>
      </c>
      <c r="U196">
        <f t="shared" si="3"/>
        <v>88</v>
      </c>
    </row>
    <row r="197" spans="1:21" ht="14.4" customHeight="1" x14ac:dyDescent="0.3">
      <c r="A197">
        <v>10018</v>
      </c>
      <c r="B197" s="14">
        <v>44562</v>
      </c>
      <c r="C197" t="str">
        <v>cc9d9893</v>
      </c>
      <c r="D197">
        <v>194</v>
      </c>
      <c r="G197">
        <v>10057</v>
      </c>
      <c r="H197" s="14">
        <v>45536</v>
      </c>
      <c r="I197" t="str">
        <v>577b4107</v>
      </c>
      <c r="J197">
        <v>67</v>
      </c>
      <c r="M197" t="str">
        <v>577b4107</v>
      </c>
      <c r="N197" s="16" t="str" cm="1">
        <f t="array" ref="N197">_xlfn.TEXTJOIN(", ", TRUE, _xlfn._xlws.FILTER('Content Tags'!B$2:B$2001, 'Content Tags'!A$2:A$2001 = M197))</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197" t="s">
        <v>390</v>
      </c>
      <c r="T197" t="str">
        <v>premium product buyers</v>
      </c>
      <c r="U197">
        <f t="shared" si="3"/>
        <v>83</v>
      </c>
    </row>
    <row r="198" spans="1:21" ht="14.4" customHeight="1" x14ac:dyDescent="0.3">
      <c r="A198">
        <v>10018</v>
      </c>
      <c r="B198" s="14">
        <v>45352</v>
      </c>
      <c r="C198" t="str">
        <v>607da286</v>
      </c>
      <c r="D198">
        <v>197</v>
      </c>
      <c r="G198">
        <v>10058</v>
      </c>
      <c r="H198" s="14">
        <v>45413</v>
      </c>
      <c r="I198" t="str">
        <v>7e543bc4</v>
      </c>
      <c r="J198">
        <v>50</v>
      </c>
      <c r="M198" t="str">
        <v>7e543bc4</v>
      </c>
      <c r="N198" s="16" t="str" cm="1">
        <f t="array" ref="N198">_xlfn.TEXTJOIN(", ", TRUE, _xlfn._xlws.FILTER('Content Tags'!B$2:B$2001, 'Content Tags'!A$2:A$2001 = M198))</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198" t="s">
        <v>281</v>
      </c>
      <c r="T198" t="str">
        <v>marketing executives</v>
      </c>
      <c r="U198">
        <f t="shared" si="3"/>
        <v>70</v>
      </c>
    </row>
    <row r="199" spans="1:21" ht="14.4" customHeight="1" x14ac:dyDescent="0.3">
      <c r="A199">
        <v>10018</v>
      </c>
      <c r="B199" s="14">
        <v>44682</v>
      </c>
      <c r="C199" t="str">
        <v>7fd28e87</v>
      </c>
      <c r="D199">
        <v>18</v>
      </c>
      <c r="G199">
        <v>10058</v>
      </c>
      <c r="H199" s="14">
        <v>45627</v>
      </c>
      <c r="I199" t="str">
        <v>591bdfe5</v>
      </c>
      <c r="J199">
        <v>152</v>
      </c>
      <c r="M199" t="str">
        <v>591bdfe5</v>
      </c>
      <c r="N199" s="16" t="str" cm="1">
        <f t="array" ref="N199">_xlfn.TEXTJOIN(", ", TRUE, _xlfn._xlws.FILTER('Content Tags'!B$2:B$2001, 'Content Tags'!A$2:A$2001 = M199))</f>
        <v>cooking, bilingual families, sports fans, NRIs, home improvers, exam season viewers, insurance seekers, train travelers, humanities students, ad skippers, Kannada speakers, international explorers, mental health trackers, investing first time, time managers, EMI payers, Hindi speakers, entrepreneurs, high engagement, first job</v>
      </c>
      <c r="Q199" t="s">
        <v>321</v>
      </c>
      <c r="T199" t="str">
        <v>career switchers</v>
      </c>
      <c r="U199">
        <f t="shared" si="3"/>
        <v>40</v>
      </c>
    </row>
    <row r="200" spans="1:21" ht="14.4" customHeight="1" x14ac:dyDescent="0.3">
      <c r="A200">
        <v>10018</v>
      </c>
      <c r="B200" s="14">
        <v>44958</v>
      </c>
      <c r="C200" t="str">
        <v>fcc640cb</v>
      </c>
      <c r="D200">
        <v>30</v>
      </c>
      <c r="G200">
        <v>10058</v>
      </c>
      <c r="H200" s="14">
        <v>45383</v>
      </c>
      <c r="I200" t="str">
        <v>c5000cc1</v>
      </c>
      <c r="J200">
        <v>291</v>
      </c>
      <c r="M200" t="str">
        <v>c5000cc1</v>
      </c>
      <c r="N200" s="16" t="str" cm="1">
        <f t="array" ref="N200">_xlfn.TEXTJOIN(", ", TRUE, _xlfn._xlws.FILTER('Content Tags'!B$2:B$2001, 'Content Tags'!A$2:A$2001 = M200))</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200" t="s">
        <v>236</v>
      </c>
      <c r="T200" t="str">
        <v>saving for travel</v>
      </c>
      <c r="U200">
        <f t="shared" si="3"/>
        <v>66</v>
      </c>
    </row>
    <row r="201" spans="1:21" ht="14.4" customHeight="1" x14ac:dyDescent="0.3">
      <c r="A201">
        <v>10018</v>
      </c>
      <c r="B201" s="14">
        <v>45536</v>
      </c>
      <c r="C201" t="str">
        <v>5988d89d</v>
      </c>
      <c r="D201">
        <v>222</v>
      </c>
      <c r="G201">
        <v>10058</v>
      </c>
      <c r="H201" s="14">
        <v>45505</v>
      </c>
      <c r="I201" t="str">
        <v>e2949854</v>
      </c>
      <c r="J201">
        <v>262</v>
      </c>
      <c r="M201" t="str">
        <v>e2949854</v>
      </c>
      <c r="N201" s="16" t="str" cm="1">
        <f t="array" ref="N201">_xlfn.TEXTJOIN(", ", TRUE, _xlfn._xlws.FILTER('Content Tags'!B$2:B$2001, 'Content Tags'!A$2:A$2001 = M201))</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201" t="s">
        <v>337</v>
      </c>
      <c r="T201" t="str">
        <v>budget planners</v>
      </c>
      <c r="U201">
        <f t="shared" si="3"/>
        <v>63</v>
      </c>
    </row>
    <row r="202" spans="1:21" ht="14.4" customHeight="1" x14ac:dyDescent="0.3">
      <c r="A202">
        <v>10018</v>
      </c>
      <c r="B202" s="14">
        <v>45597</v>
      </c>
      <c r="C202" t="str">
        <v>459528e0</v>
      </c>
      <c r="D202">
        <v>285</v>
      </c>
      <c r="G202">
        <v>10059</v>
      </c>
      <c r="H202" s="14">
        <v>45627</v>
      </c>
      <c r="I202" t="str">
        <v>5833d4f3</v>
      </c>
      <c r="J202">
        <v>175</v>
      </c>
      <c r="M202" t="str">
        <v>5833d4f3</v>
      </c>
      <c r="N202" s="16" t="str" cm="1">
        <f t="array" ref="N202">_xlfn.TEXTJOIN(", ", TRUE, _xlfn._xlws.FILTER('Content Tags'!B$2:B$2001, 'Content Tags'!A$2:A$2001 = M202))</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202" t="s">
        <v>285</v>
      </c>
    </row>
    <row r="203" spans="1:21" ht="14.4" customHeight="1" x14ac:dyDescent="0.3">
      <c r="A203">
        <v>10018</v>
      </c>
      <c r="B203" s="14">
        <v>45139</v>
      </c>
      <c r="C203" t="str">
        <v>4cfd0dd8</v>
      </c>
      <c r="D203">
        <v>50</v>
      </c>
      <c r="G203">
        <v>10059</v>
      </c>
      <c r="H203" s="14">
        <v>45323</v>
      </c>
      <c r="I203" t="str">
        <v>6fc6d737</v>
      </c>
      <c r="J203">
        <v>24</v>
      </c>
      <c r="M203" t="str">
        <v>6fc6d737</v>
      </c>
      <c r="N203" s="16" t="str" cm="1">
        <f t="array" ref="N203">_xlfn.TEXTJOIN(", ", TRUE, _xlfn._xlws.FILTER('Content Tags'!B$2:B$2001, 'Content Tags'!A$2:A$2001 = M203))</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203" t="s">
        <v>271</v>
      </c>
    </row>
    <row r="204" spans="1:21" ht="14.4" customHeight="1" x14ac:dyDescent="0.3">
      <c r="A204">
        <v>10018</v>
      </c>
      <c r="B204" s="14">
        <v>45170</v>
      </c>
      <c r="C204" t="str">
        <v>75fa1246</v>
      </c>
      <c r="D204">
        <v>210</v>
      </c>
      <c r="G204">
        <v>10059</v>
      </c>
      <c r="H204" s="14">
        <v>45474</v>
      </c>
      <c r="I204" t="str">
        <v>577b4107</v>
      </c>
      <c r="J204">
        <v>252</v>
      </c>
      <c r="M204" t="str">
        <v>577b4107</v>
      </c>
      <c r="N204" s="16" t="str" cm="1">
        <f t="array" ref="N204">_xlfn.TEXTJOIN(", ", TRUE, _xlfn._xlws.FILTER('Content Tags'!B$2:B$2001, 'Content Tags'!A$2:A$2001 = M204))</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204" t="s">
        <v>409</v>
      </c>
    </row>
    <row r="205" spans="1:21" ht="14.4" customHeight="1" x14ac:dyDescent="0.3">
      <c r="A205">
        <v>10018</v>
      </c>
      <c r="B205" s="14">
        <v>44682</v>
      </c>
      <c r="C205" t="str">
        <v>fe8686d0</v>
      </c>
      <c r="D205">
        <v>168</v>
      </c>
      <c r="G205">
        <v>10059</v>
      </c>
      <c r="H205" s="14">
        <v>45444</v>
      </c>
      <c r="I205" t="str">
        <v>c1fb785c</v>
      </c>
      <c r="J205">
        <v>284</v>
      </c>
      <c r="M205" t="str">
        <v>c1fb785c</v>
      </c>
      <c r="N205" s="16" t="str" cm="1">
        <f t="array" ref="N205">_xlfn.TEXTJOIN(", ", TRUE, _xlfn._xlws.FILTER('Content Tags'!B$2:B$2001, 'Content Tags'!A$2:A$2001 = M205))</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205" t="s">
        <v>329</v>
      </c>
    </row>
    <row r="206" spans="1:21" ht="14.4" customHeight="1" x14ac:dyDescent="0.3">
      <c r="A206">
        <v>10019</v>
      </c>
      <c r="B206" s="14">
        <v>45139</v>
      </c>
      <c r="C206" t="str">
        <v>d71466ea</v>
      </c>
      <c r="D206">
        <v>99</v>
      </c>
      <c r="G206">
        <v>10059</v>
      </c>
      <c r="H206" s="14">
        <v>45566</v>
      </c>
      <c r="I206" t="str">
        <v>c324f9b4</v>
      </c>
      <c r="J206">
        <v>163</v>
      </c>
      <c r="M206" t="str">
        <v>c324f9b4</v>
      </c>
      <c r="N206" s="16" t="str" cm="1">
        <f t="array" ref="N206">_xlfn.TEXTJOIN(", ", TRUE, _xlfn._xlws.FILTER('Content Tags'!B$2:B$2001, 'Content Tags'!A$2:A$2001 = M206))</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206" t="s">
        <v>378</v>
      </c>
    </row>
    <row r="207" spans="1:21" ht="14.4" customHeight="1" x14ac:dyDescent="0.3">
      <c r="A207">
        <v>10019</v>
      </c>
      <c r="B207" s="14">
        <v>44562</v>
      </c>
      <c r="C207" t="str">
        <v>f6d69d19</v>
      </c>
      <c r="D207">
        <v>93</v>
      </c>
      <c r="G207">
        <v>10059</v>
      </c>
      <c r="H207" s="14">
        <v>45627</v>
      </c>
      <c r="I207" t="str">
        <v>e24dee1d</v>
      </c>
      <c r="J207">
        <v>284</v>
      </c>
      <c r="M207" t="str">
        <v>e24dee1d</v>
      </c>
      <c r="N207" s="16" t="str" cm="1">
        <f t="array" ref="N207">_xlfn.TEXTJOIN(", ", TRUE, _xlfn._xlws.FILTER('Content Tags'!B$2:B$2001, 'Content Tags'!A$2:A$2001 = M207))</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207" t="s">
        <v>346</v>
      </c>
    </row>
    <row r="208" spans="1:21" ht="14.4" customHeight="1" x14ac:dyDescent="0.3">
      <c r="A208">
        <v>10019</v>
      </c>
      <c r="B208" s="14">
        <v>45047</v>
      </c>
      <c r="C208" t="str">
        <v>b142e834</v>
      </c>
      <c r="D208">
        <v>95</v>
      </c>
      <c r="G208">
        <v>10059</v>
      </c>
      <c r="H208" s="14">
        <v>45597</v>
      </c>
      <c r="I208" t="str">
        <v>fcc640cb</v>
      </c>
      <c r="J208">
        <v>94</v>
      </c>
      <c r="M208" t="str">
        <v>fcc640cb</v>
      </c>
      <c r="N208" s="16" t="str" cm="1">
        <f t="array" ref="N208">_xlfn.TEXTJOIN(", ", TRUE, _xlfn._xlws.FILTER('Content Tags'!B$2:B$2001, 'Content Tags'!A$2:A$2001 = M208))</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208" t="s">
        <v>324</v>
      </c>
    </row>
    <row r="209" spans="1:17" ht="14.4" customHeight="1" x14ac:dyDescent="0.3">
      <c r="A209">
        <v>10019</v>
      </c>
      <c r="B209" s="14">
        <v>44593</v>
      </c>
      <c r="C209" t="str">
        <v>577b4107</v>
      </c>
      <c r="D209">
        <v>181</v>
      </c>
      <c r="G209">
        <v>10059</v>
      </c>
      <c r="H209" s="14">
        <v>45536</v>
      </c>
      <c r="I209" t="str">
        <v>a4c168f1</v>
      </c>
      <c r="J209">
        <v>88</v>
      </c>
      <c r="M209" t="str">
        <v>a4c168f1</v>
      </c>
      <c r="N209" s="16" t="str" cm="1">
        <f t="array" ref="N209">_xlfn.TEXTJOIN(", ", TRUE, _xlfn._xlws.FILTER('Content Tags'!B$2:B$2001, 'Content Tags'!A$2:A$2001 = M209))</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209" t="s">
        <v>321</v>
      </c>
    </row>
    <row r="210" spans="1:17" ht="14.4" customHeight="1" x14ac:dyDescent="0.3">
      <c r="A210">
        <v>10019</v>
      </c>
      <c r="B210" s="14">
        <v>45047</v>
      </c>
      <c r="C210" t="str">
        <v>c5000cc1</v>
      </c>
      <c r="D210">
        <v>49</v>
      </c>
      <c r="G210">
        <v>10061</v>
      </c>
      <c r="H210" s="14">
        <v>45597</v>
      </c>
      <c r="I210" t="str">
        <v>c9f9dfdb</v>
      </c>
      <c r="J210">
        <v>189</v>
      </c>
      <c r="M210" t="str">
        <v>c9f9dfdb</v>
      </c>
      <c r="N210" s="16" t="str" cm="1">
        <f t="array" ref="N210">_xlfn.TEXTJOIN(", ", TRUE, _xlfn._xlws.FILTER('Content Tags'!B$2:B$2001, 'Content Tags'!A$2:A$2001 = M210))</f>
        <v>premium product buyers, EMI payers, supplement buyers, language learners, yoga practitioners, train travelers, exam season viewers, high spenders, bilingual families, investing first time, solo travelers, Tamil speakers, fashion lovers, car owners, movie buffs, religious content viewers, kids content viewers, reward seekers, credit card users, mental health trackers</v>
      </c>
      <c r="Q210" t="s">
        <v>405</v>
      </c>
    </row>
    <row r="211" spans="1:17" ht="14.4" customHeight="1" x14ac:dyDescent="0.3">
      <c r="A211">
        <v>10019</v>
      </c>
      <c r="B211" s="14">
        <v>45505</v>
      </c>
      <c r="C211" t="str">
        <v>044707f1</v>
      </c>
      <c r="D211">
        <v>300</v>
      </c>
      <c r="G211">
        <v>10061</v>
      </c>
      <c r="H211" s="14">
        <v>45474</v>
      </c>
      <c r="I211" t="str">
        <v>982b8061</v>
      </c>
      <c r="J211">
        <v>35</v>
      </c>
      <c r="M211" t="str">
        <v>982b8061</v>
      </c>
      <c r="N211" s="16" t="str" cm="1">
        <f t="array" ref="N211">_xlfn.TEXTJOIN(", ", TRUE, _xlfn._xlws.FILTER('Content Tags'!B$2:B$2001, 'Content Tags'!A$2:A$2001 = M211))</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211" t="s">
        <v>279</v>
      </c>
    </row>
    <row r="212" spans="1:17" ht="14.4" customHeight="1" x14ac:dyDescent="0.3">
      <c r="A212">
        <v>10020</v>
      </c>
      <c r="B212" s="14">
        <v>45536</v>
      </c>
      <c r="C212" t="str">
        <v>07976026</v>
      </c>
      <c r="D212">
        <v>11</v>
      </c>
      <c r="G212">
        <v>10061</v>
      </c>
      <c r="H212" s="14">
        <v>45383</v>
      </c>
      <c r="I212" t="str">
        <v>6fc6d737</v>
      </c>
      <c r="J212">
        <v>210</v>
      </c>
      <c r="M212" t="str">
        <v>6fc6d737</v>
      </c>
      <c r="N212" s="16" t="str" cm="1">
        <f t="array" ref="N212">_xlfn.TEXTJOIN(", ", TRUE, _xlfn._xlws.FILTER('Content Tags'!B$2:B$2001, 'Content Tags'!A$2:A$2001 = M212))</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212" t="s">
        <v>223</v>
      </c>
    </row>
    <row r="213" spans="1:17" ht="14.4" customHeight="1" x14ac:dyDescent="0.3">
      <c r="A213">
        <v>10020</v>
      </c>
      <c r="B213" s="14">
        <v>45474</v>
      </c>
      <c r="C213" t="str">
        <v>cc777b0c</v>
      </c>
      <c r="D213">
        <v>196</v>
      </c>
      <c r="G213">
        <v>10062</v>
      </c>
      <c r="H213" s="14">
        <v>45444</v>
      </c>
      <c r="I213" t="str">
        <v>30bb7728</v>
      </c>
      <c r="J213">
        <v>250</v>
      </c>
      <c r="M213" t="str">
        <v>30bb7728</v>
      </c>
      <c r="N213" s="16" t="str" cm="1">
        <f t="array" ref="N213">_xlfn.TEXTJOIN(", ", TRUE, _xlfn._xlws.FILTER('Content Tags'!B$2:B$2001, 'Content Tags'!A$2:A$2001 = M213))</f>
        <v>budget planners, work-life balance, health-conscious, podcast listeners, spiritual seekers, subscription buyers, movie buffs, new parents, language learners, HR professionals, weekend getaway seekers, South Indian viewers, energy-efficient adopters, runners, fitness, Telugu speakers, photography, Smart TV viewers, frequent flyers, mental wellness</v>
      </c>
      <c r="Q213" t="s">
        <v>282</v>
      </c>
    </row>
    <row r="214" spans="1:17" ht="14.4" customHeight="1" x14ac:dyDescent="0.3">
      <c r="A214">
        <v>10020</v>
      </c>
      <c r="B214" s="14">
        <v>45627</v>
      </c>
      <c r="C214" t="str">
        <v>5988d89d</v>
      </c>
      <c r="D214">
        <v>224</v>
      </c>
      <c r="G214">
        <v>10062</v>
      </c>
      <c r="H214" s="14">
        <v>45444</v>
      </c>
      <c r="I214" t="str">
        <v>577b4107</v>
      </c>
      <c r="J214">
        <v>259</v>
      </c>
      <c r="M214" t="str">
        <v>577b4107</v>
      </c>
      <c r="N214" s="16" t="str" cm="1">
        <f t="array" ref="N214">_xlfn.TEXTJOIN(", ", TRUE, _xlfn._xlws.FILTER('Content Tags'!B$2:B$2001, 'Content Tags'!A$2:A$2001 = M214))</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214" t="s">
        <v>414</v>
      </c>
    </row>
    <row r="215" spans="1:17" ht="14.4" customHeight="1" x14ac:dyDescent="0.3">
      <c r="A215">
        <v>10020</v>
      </c>
      <c r="B215" s="14">
        <v>45170</v>
      </c>
      <c r="C215" t="str">
        <v>f6d69d19</v>
      </c>
      <c r="D215">
        <v>148</v>
      </c>
      <c r="G215">
        <v>10062</v>
      </c>
      <c r="H215" s="14">
        <v>45627</v>
      </c>
      <c r="I215" t="str">
        <v>8ab4abc6</v>
      </c>
      <c r="J215">
        <v>46</v>
      </c>
      <c r="M215" t="str">
        <v>8ab4abc6</v>
      </c>
      <c r="N215" s="16" t="str" cm="1">
        <f t="array" ref="N215">_xlfn.TEXTJOIN(", ", TRUE, _xlfn._xlws.FILTER('Content Tags'!B$2:B$2001, 'Content Tags'!A$2:A$2001 = M215))</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215" t="s">
        <v>255</v>
      </c>
    </row>
    <row r="216" spans="1:17" ht="14.4" customHeight="1" x14ac:dyDescent="0.3">
      <c r="A216">
        <v>10020</v>
      </c>
      <c r="B216" s="14">
        <v>44652</v>
      </c>
      <c r="C216" t="str">
        <v>ef45c45f</v>
      </c>
      <c r="D216">
        <v>101</v>
      </c>
      <c r="G216">
        <v>10062</v>
      </c>
      <c r="H216" s="14">
        <v>45352</v>
      </c>
      <c r="I216" t="str">
        <v>a4c168f1</v>
      </c>
      <c r="J216">
        <v>132</v>
      </c>
      <c r="M216" t="str">
        <v>a4c168f1</v>
      </c>
      <c r="N216" s="16" t="str" cm="1">
        <f t="array" ref="N216">_xlfn.TEXTJOIN(", ", TRUE, _xlfn._xlws.FILTER('Content Tags'!B$2:B$2001, 'Content Tags'!A$2:A$2001 = M216))</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216" t="s">
        <v>239</v>
      </c>
    </row>
    <row r="217" spans="1:17" ht="14.4" customHeight="1" x14ac:dyDescent="0.3">
      <c r="A217">
        <v>10020</v>
      </c>
      <c r="B217" s="14">
        <v>44682</v>
      </c>
      <c r="C217" t="str">
        <v>5833d4f3</v>
      </c>
      <c r="D217">
        <v>248</v>
      </c>
      <c r="G217">
        <v>10062</v>
      </c>
      <c r="H217" s="14">
        <v>45292</v>
      </c>
      <c r="I217" t="str">
        <v>f72d44e6</v>
      </c>
      <c r="J217">
        <v>43</v>
      </c>
      <c r="M217" t="str">
        <v>f72d44e6</v>
      </c>
      <c r="N217" s="16" t="str" cm="1">
        <f t="array" ref="N217">_xlfn.TEXTJOIN(", ", TRUE, _xlfn._xlws.FILTER('Content Tags'!B$2:B$2001, 'Content Tags'!A$2:A$2001 = M217))</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217" t="s">
        <v>293</v>
      </c>
    </row>
    <row r="218" spans="1:17" ht="14.4" customHeight="1" x14ac:dyDescent="0.3">
      <c r="A218">
        <v>10021</v>
      </c>
      <c r="B218" s="14">
        <v>44927</v>
      </c>
      <c r="C218" t="str">
        <v>b142e834</v>
      </c>
      <c r="D218">
        <v>289</v>
      </c>
      <c r="G218">
        <v>10062</v>
      </c>
      <c r="H218" s="14">
        <v>45505</v>
      </c>
      <c r="I218" t="str">
        <v>586db896</v>
      </c>
      <c r="J218">
        <v>68</v>
      </c>
      <c r="M218" t="str">
        <v>586db896</v>
      </c>
      <c r="N218" s="16" t="str" cm="1">
        <f t="array" ref="N218">_xlfn.TEXTJOIN(", ", TRUE, _xlfn._xlws.FILTER('Content Tags'!B$2:B$2001, 'Content Tags'!A$2:A$2001 = M218))</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218" t="s">
        <v>338</v>
      </c>
    </row>
    <row r="219" spans="1:17" ht="14.4" customHeight="1" x14ac:dyDescent="0.3">
      <c r="A219">
        <v>10021</v>
      </c>
      <c r="B219" s="14">
        <v>44593</v>
      </c>
      <c r="C219" t="str">
        <v>f1c74cb8</v>
      </c>
      <c r="D219">
        <v>129</v>
      </c>
      <c r="G219">
        <v>10062</v>
      </c>
      <c r="H219" s="14">
        <v>45627</v>
      </c>
      <c r="I219" t="str">
        <v>a48a202b</v>
      </c>
      <c r="J219">
        <v>59</v>
      </c>
      <c r="M219" t="str">
        <v>a48a202b</v>
      </c>
      <c r="N219" s="16" t="str" cm="1">
        <f t="array" ref="N219">_xlfn.TEXTJOIN(", ", TRUE, _xlfn._xlws.FILTER('Content Tags'!B$2:B$2001, 'Content Tags'!A$2:A$2001 = M219))</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219" t="s">
        <v>401</v>
      </c>
    </row>
    <row r="220" spans="1:17" ht="14.4" customHeight="1" x14ac:dyDescent="0.3">
      <c r="A220">
        <v>10021</v>
      </c>
      <c r="B220" s="14">
        <v>44562</v>
      </c>
      <c r="C220" t="str">
        <v>e9c2f251</v>
      </c>
      <c r="D220">
        <v>181</v>
      </c>
      <c r="G220">
        <v>10063</v>
      </c>
      <c r="H220" s="14">
        <v>45536</v>
      </c>
      <c r="I220" t="str">
        <v>2aac9072</v>
      </c>
      <c r="J220">
        <v>216</v>
      </c>
      <c r="M220" t="str">
        <v>2aac9072</v>
      </c>
      <c r="N220" s="16" t="str" cm="1">
        <f t="array" ref="N220">_xlfn.TEXTJOIN(", ", TRUE, _xlfn._xlws.FILTER('Content Tags'!B$2:B$2001, 'Content Tags'!A$2:A$2001 = M220))</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220" t="s">
        <v>375</v>
      </c>
    </row>
    <row r="221" spans="1:17" ht="14.4" customHeight="1" x14ac:dyDescent="0.3">
      <c r="A221">
        <v>10021</v>
      </c>
      <c r="B221" s="14">
        <v>44958</v>
      </c>
      <c r="C221" t="str">
        <v>a4c168f1</v>
      </c>
      <c r="D221">
        <v>281</v>
      </c>
      <c r="G221">
        <v>10063</v>
      </c>
      <c r="H221" s="14">
        <v>45627</v>
      </c>
      <c r="I221" t="str">
        <v>a4c168f1</v>
      </c>
      <c r="J221">
        <v>37</v>
      </c>
      <c r="M221" t="str">
        <v>a4c168f1</v>
      </c>
      <c r="N221" s="16" t="str" cm="1">
        <f t="array" ref="N221">_xlfn.TEXTJOIN(", ", TRUE, _xlfn._xlws.FILTER('Content Tags'!B$2:B$2001, 'Content Tags'!A$2:A$2001 = M221))</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221" t="s">
        <v>342</v>
      </c>
    </row>
    <row r="222" spans="1:17" ht="14.4" customHeight="1" x14ac:dyDescent="0.3">
      <c r="A222">
        <v>10021</v>
      </c>
      <c r="B222" s="14">
        <v>44835</v>
      </c>
      <c r="C222" t="str">
        <v>2fa395f5</v>
      </c>
      <c r="D222">
        <v>153</v>
      </c>
      <c r="G222">
        <v>10063</v>
      </c>
      <c r="H222" s="14">
        <v>45292</v>
      </c>
      <c r="I222" t="str">
        <v>2e190b5a</v>
      </c>
      <c r="J222">
        <v>194</v>
      </c>
      <c r="M222" t="str">
        <v>2e190b5a</v>
      </c>
      <c r="N222" s="16" t="str" cm="1">
        <f t="array" ref="N222">_xlfn.TEXTJOIN(", ", TRUE, _xlfn._xlws.FILTER('Content Tags'!B$2:B$2001, 'Content Tags'!A$2:A$2001 = M222))</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222" t="s">
        <v>250</v>
      </c>
    </row>
    <row r="223" spans="1:17" ht="14.4" customHeight="1" x14ac:dyDescent="0.3">
      <c r="A223">
        <v>10021</v>
      </c>
      <c r="B223" s="14">
        <v>45352</v>
      </c>
      <c r="C223" t="str">
        <v>872a4423</v>
      </c>
      <c r="D223">
        <v>200</v>
      </c>
      <c r="G223">
        <v>10063</v>
      </c>
      <c r="H223" s="14">
        <v>45505</v>
      </c>
      <c r="I223" t="str">
        <v>cc777b0c</v>
      </c>
      <c r="J223">
        <v>233</v>
      </c>
      <c r="M223" t="str">
        <v>cc777b0c</v>
      </c>
      <c r="N223" s="16" t="str" cm="1">
        <f t="array" ref="N223">_xlfn.TEXTJOIN(", ", TRUE, _xlfn._xlws.FILTER('Content Tags'!B$2:B$2001, 'Content Tags'!A$2:A$2001 = M223))</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223" t="s">
        <v>256</v>
      </c>
    </row>
    <row r="224" spans="1:17" ht="14.4" customHeight="1" x14ac:dyDescent="0.3">
      <c r="A224">
        <v>10021</v>
      </c>
      <c r="B224" s="14">
        <v>44805</v>
      </c>
      <c r="C224" t="str">
        <v>2e190b5a</v>
      </c>
      <c r="D224">
        <v>211</v>
      </c>
      <c r="G224">
        <v>10063</v>
      </c>
      <c r="H224" s="14">
        <v>45352</v>
      </c>
      <c r="I224" t="str">
        <v>d71466ea</v>
      </c>
      <c r="J224">
        <v>243</v>
      </c>
      <c r="M224" t="str">
        <v>d71466ea</v>
      </c>
      <c r="N224" s="16" t="str" cm="1">
        <f t="array" ref="N224">_xlfn.TEXTJOIN(", ", TRUE, _xlfn._xlws.FILTER('Content Tags'!B$2:B$2001, 'Content Tags'!A$2:A$2001 = M224))</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224" t="s">
        <v>237</v>
      </c>
    </row>
    <row r="225" spans="1:17" ht="14.4" customHeight="1" x14ac:dyDescent="0.3">
      <c r="A225">
        <v>10021</v>
      </c>
      <c r="B225" s="14">
        <v>44805</v>
      </c>
      <c r="C225" t="str">
        <v>5833d4f3</v>
      </c>
      <c r="D225">
        <v>131</v>
      </c>
      <c r="G225">
        <v>10063</v>
      </c>
      <c r="H225" s="14">
        <v>45536</v>
      </c>
      <c r="I225" t="str">
        <v>f72d44e6</v>
      </c>
      <c r="J225">
        <v>227</v>
      </c>
      <c r="M225" t="str">
        <v>f72d44e6</v>
      </c>
      <c r="N225" s="16" t="str" cm="1">
        <f t="array" ref="N225">_xlfn.TEXTJOIN(", ", TRUE, _xlfn._xlws.FILTER('Content Tags'!B$2:B$2001, 'Content Tags'!A$2:A$2001 = M225))</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225" t="s">
        <v>257</v>
      </c>
    </row>
    <row r="226" spans="1:17" ht="14.4" customHeight="1" x14ac:dyDescent="0.3">
      <c r="A226">
        <v>10021</v>
      </c>
      <c r="B226" s="14">
        <v>45170</v>
      </c>
      <c r="C226" t="str">
        <v>c9f9dfdb</v>
      </c>
      <c r="D226">
        <v>172</v>
      </c>
      <c r="G226">
        <v>10063</v>
      </c>
      <c r="H226" s="14">
        <v>45505</v>
      </c>
      <c r="I226" t="str">
        <v>39c8c16a</v>
      </c>
      <c r="J226">
        <v>131</v>
      </c>
      <c r="M226" t="str">
        <v>39c8c16a</v>
      </c>
      <c r="N226" s="16" t="str" cm="1">
        <f t="array" ref="N226">_xlfn.TEXTJOIN(", ", TRUE, _xlfn._xlws.FILTER('Content Tags'!B$2:B$2001, 'Content Tags'!A$2:A$2001 = M226))</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226" t="s">
        <v>258</v>
      </c>
    </row>
    <row r="227" spans="1:17" ht="14.4" customHeight="1" x14ac:dyDescent="0.3">
      <c r="A227">
        <v>10021</v>
      </c>
      <c r="B227" s="14">
        <v>44927</v>
      </c>
      <c r="C227" t="str">
        <v>9544ce3b</v>
      </c>
      <c r="D227">
        <v>79</v>
      </c>
      <c r="G227">
        <v>10063</v>
      </c>
      <c r="H227" s="14">
        <v>45474</v>
      </c>
      <c r="I227" t="str">
        <v>f1c74cb8</v>
      </c>
      <c r="J227">
        <v>50</v>
      </c>
      <c r="M227" t="str">
        <v>f1c74cb8</v>
      </c>
      <c r="N227" s="16" t="str" cm="1">
        <f t="array" ref="N227">_xlfn.TEXTJOIN(", ", TRUE, _xlfn._xlws.FILTER('Content Tags'!B$2:B$2001, 'Content Tags'!A$2:A$2001 = M227))</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227" t="s">
        <v>228</v>
      </c>
    </row>
    <row r="228" spans="1:17" ht="14.4" customHeight="1" x14ac:dyDescent="0.3">
      <c r="A228">
        <v>10021</v>
      </c>
      <c r="B228" s="14">
        <v>44866</v>
      </c>
      <c r="C228" t="str">
        <v>0be1e40e</v>
      </c>
      <c r="D228">
        <v>240</v>
      </c>
      <c r="G228">
        <v>10064</v>
      </c>
      <c r="H228" s="14">
        <v>45474</v>
      </c>
      <c r="I228" t="str">
        <v>7fb18db3</v>
      </c>
      <c r="J228">
        <v>179</v>
      </c>
      <c r="M228" t="str">
        <v>7fb18db3</v>
      </c>
      <c r="N228" s="16" t="str" cm="1">
        <f t="array" ref="N228">_xlfn.TEXTJOIN(", ", TRUE, _xlfn._xlws.FILTER('Content Tags'!B$2:B$2001, 'Content Tags'!A$2:A$2001 = M228))</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228" t="s">
        <v>236</v>
      </c>
    </row>
    <row r="229" spans="1:17" ht="14.4" customHeight="1" x14ac:dyDescent="0.3">
      <c r="A229">
        <v>10021</v>
      </c>
      <c r="B229" s="14">
        <v>45597</v>
      </c>
      <c r="C229" t="str">
        <v>e0abb092</v>
      </c>
      <c r="D229">
        <v>193</v>
      </c>
      <c r="G229">
        <v>10065</v>
      </c>
      <c r="H229" s="14">
        <v>45413</v>
      </c>
      <c r="I229" t="str">
        <v>f82d44ce</v>
      </c>
      <c r="J229">
        <v>95</v>
      </c>
      <c r="M229" t="str">
        <v>f82d44ce</v>
      </c>
      <c r="N229" s="16" t="str" cm="1">
        <f t="array" ref="N229">_xlfn.TEXTJOIN(", ", TRUE, _xlfn._xlws.FILTER('Content Tags'!B$2:B$2001, 'Content Tags'!A$2:A$2001 = M229))</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229" t="s">
        <v>259</v>
      </c>
    </row>
    <row r="230" spans="1:17" ht="14.4" customHeight="1" x14ac:dyDescent="0.3">
      <c r="A230">
        <v>10021</v>
      </c>
      <c r="B230" s="14">
        <v>45047</v>
      </c>
      <c r="C230" t="str">
        <v>921da29a</v>
      </c>
      <c r="D230">
        <v>71</v>
      </c>
      <c r="G230">
        <v>10065</v>
      </c>
      <c r="H230" s="14">
        <v>45323</v>
      </c>
      <c r="I230" t="str">
        <v>7495495f</v>
      </c>
      <c r="J230">
        <v>253</v>
      </c>
      <c r="M230" t="str">
        <v>7495495f</v>
      </c>
      <c r="N230" s="16" t="str" cm="1">
        <f t="array" ref="N230">_xlfn.TEXTJOIN(", ", TRUE, _xlfn._xlws.FILTER('Content Tags'!B$2:B$2001, 'Content Tags'!A$2:A$2001 = M230))</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230" t="s">
        <v>260</v>
      </c>
    </row>
    <row r="231" spans="1:17" ht="14.4" customHeight="1" x14ac:dyDescent="0.3">
      <c r="A231">
        <v>10022</v>
      </c>
      <c r="B231" s="14">
        <v>44896</v>
      </c>
      <c r="C231" t="str">
        <v>e24dee1d</v>
      </c>
      <c r="D231">
        <v>25</v>
      </c>
      <c r="G231">
        <v>10065</v>
      </c>
      <c r="H231" s="14">
        <v>45292</v>
      </c>
      <c r="I231" t="str">
        <v>fd1ad95a</v>
      </c>
      <c r="J231">
        <v>252</v>
      </c>
      <c r="M231" t="str">
        <v>fd1ad95a</v>
      </c>
      <c r="N231" s="16" t="str" cm="1">
        <f t="array" ref="N231">_xlfn.TEXTJOIN(", ", TRUE, _xlfn._xlws.FILTER('Content Tags'!B$2:B$2001, 'Content Tags'!A$2:A$2001 = M231))</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231" t="s">
        <v>261</v>
      </c>
    </row>
    <row r="232" spans="1:17" ht="14.4" customHeight="1" x14ac:dyDescent="0.3">
      <c r="A232">
        <v>10022</v>
      </c>
      <c r="B232" s="14">
        <v>45444</v>
      </c>
      <c r="C232" t="str">
        <v>459528e0</v>
      </c>
      <c r="D232">
        <v>62</v>
      </c>
      <c r="G232">
        <v>10066</v>
      </c>
      <c r="H232" s="14">
        <v>45627</v>
      </c>
      <c r="I232" t="str">
        <v>3abe3a47</v>
      </c>
      <c r="J232">
        <v>15</v>
      </c>
      <c r="M232" t="str">
        <v>3abe3a47</v>
      </c>
      <c r="N232" s="16" t="str" cm="1">
        <f t="array" ref="N232">_xlfn.TEXTJOIN(", ", TRUE, _xlfn._xlws.FILTER('Content Tags'!B$2:B$2001, 'Content Tags'!A$2:A$2001 = M232))</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232" t="s">
        <v>262</v>
      </c>
    </row>
    <row r="233" spans="1:17" ht="14.4" customHeight="1" x14ac:dyDescent="0.3">
      <c r="A233">
        <v>10022</v>
      </c>
      <c r="B233" s="14">
        <v>44986</v>
      </c>
      <c r="C233" t="str">
        <v>6148f50b</v>
      </c>
      <c r="D233">
        <v>76</v>
      </c>
      <c r="G233">
        <v>10066</v>
      </c>
      <c r="H233" s="14">
        <v>45505</v>
      </c>
      <c r="I233" t="str">
        <v>74c9ff93</v>
      </c>
      <c r="J233">
        <v>65</v>
      </c>
      <c r="M233" t="str">
        <v>74c9ff93</v>
      </c>
      <c r="N233" s="16" t="str" cm="1">
        <f t="array" ref="N233">_xlfn.TEXTJOIN(", ", TRUE, _xlfn._xlws.FILTER('Content Tags'!B$2:B$2001, 'Content Tags'!A$2:A$2001 = M233))</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233" t="s">
        <v>240</v>
      </c>
    </row>
    <row r="234" spans="1:17" ht="14.4" customHeight="1" x14ac:dyDescent="0.3">
      <c r="A234">
        <v>10022</v>
      </c>
      <c r="B234" s="14">
        <v>44713</v>
      </c>
      <c r="C234" t="str">
        <v>ae026103</v>
      </c>
      <c r="D234">
        <v>142</v>
      </c>
      <c r="G234">
        <v>10067</v>
      </c>
      <c r="H234" s="14">
        <v>45597</v>
      </c>
      <c r="I234" t="str">
        <v>4130ea10</v>
      </c>
      <c r="J234">
        <v>193</v>
      </c>
      <c r="M234" t="str">
        <v>4130ea10</v>
      </c>
      <c r="N234" s="16" t="str" cm="1">
        <f t="array" ref="N234">_xlfn.TEXTJOIN(", ", TRUE, _xlfn._xlws.FILTER('Content Tags'!B$2:B$2001, 'Content Tags'!A$2:A$2001 = M234))</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234" t="s">
        <v>263</v>
      </c>
    </row>
    <row r="235" spans="1:17" ht="14.4" customHeight="1" x14ac:dyDescent="0.3">
      <c r="A235">
        <v>10022</v>
      </c>
      <c r="B235" s="14">
        <v>45413</v>
      </c>
      <c r="C235" t="str">
        <v>39c8c16a</v>
      </c>
      <c r="D235">
        <v>75</v>
      </c>
      <c r="G235">
        <v>10068</v>
      </c>
      <c r="H235" s="14">
        <v>45323</v>
      </c>
      <c r="I235" t="str">
        <v>f1c74cb8</v>
      </c>
      <c r="J235">
        <v>176</v>
      </c>
      <c r="M235" t="str">
        <v>f1c74cb8</v>
      </c>
      <c r="N235" s="16" t="str" cm="1">
        <f t="array" ref="N235">_xlfn.TEXTJOIN(", ", TRUE, _xlfn._xlws.FILTER('Content Tags'!B$2:B$2001, 'Content Tags'!A$2:A$2001 = M235))</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235" t="s">
        <v>264</v>
      </c>
    </row>
    <row r="236" spans="1:17" ht="14.4" customHeight="1" x14ac:dyDescent="0.3">
      <c r="A236">
        <v>10022</v>
      </c>
      <c r="B236" s="14">
        <v>45444</v>
      </c>
      <c r="C236" t="str">
        <v>f72d44e6</v>
      </c>
      <c r="D236">
        <v>35</v>
      </c>
      <c r="G236">
        <v>10068</v>
      </c>
      <c r="H236" s="14">
        <v>45474</v>
      </c>
      <c r="I236" t="str">
        <v>b142e834</v>
      </c>
      <c r="J236">
        <v>74</v>
      </c>
      <c r="M236" t="str">
        <v>b142e834</v>
      </c>
      <c r="N236" s="16" t="str" cm="1">
        <f t="array" ref="N236">_xlfn.TEXTJOIN(", ", TRUE, _xlfn._xlws.FILTER('Content Tags'!B$2:B$2001, 'Content Tags'!A$2:A$2001 = M236))</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236" t="s">
        <v>265</v>
      </c>
    </row>
    <row r="237" spans="1:17" ht="14.4" customHeight="1" x14ac:dyDescent="0.3">
      <c r="A237">
        <v>10022</v>
      </c>
      <c r="B237" s="14">
        <v>45505</v>
      </c>
      <c r="C237" t="str">
        <v>9544ce3b</v>
      </c>
      <c r="D237">
        <v>25</v>
      </c>
      <c r="G237">
        <v>10068</v>
      </c>
      <c r="H237" s="14">
        <v>45413</v>
      </c>
      <c r="I237" t="str">
        <v>577b4107</v>
      </c>
      <c r="J237">
        <v>220</v>
      </c>
      <c r="M237" t="str">
        <v>577b4107</v>
      </c>
      <c r="N237" s="16" t="str" cm="1">
        <f t="array" ref="N237">_xlfn.TEXTJOIN(", ", TRUE, _xlfn._xlws.FILTER('Content Tags'!B$2:B$2001, 'Content Tags'!A$2:A$2001 = M237))</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237" t="s">
        <v>266</v>
      </c>
    </row>
    <row r="238" spans="1:17" ht="14.4" customHeight="1" x14ac:dyDescent="0.3">
      <c r="A238">
        <v>10022</v>
      </c>
      <c r="B238" s="14">
        <v>44958</v>
      </c>
      <c r="C238" t="str">
        <v>f83fb848</v>
      </c>
      <c r="D238">
        <v>105</v>
      </c>
      <c r="G238">
        <v>10068</v>
      </c>
      <c r="H238" s="14">
        <v>45352</v>
      </c>
      <c r="I238" t="str">
        <v>e0abb092</v>
      </c>
      <c r="J238">
        <v>12</v>
      </c>
      <c r="M238" t="str">
        <v>e0abb092</v>
      </c>
      <c r="N238" s="16" t="str" cm="1">
        <f t="array" ref="N238">_xlfn.TEXTJOIN(", ", TRUE, _xlfn._xlws.FILTER('Content Tags'!B$2:B$2001, 'Content Tags'!A$2:A$2001 = M238))</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238" t="s">
        <v>267</v>
      </c>
    </row>
    <row r="239" spans="1:17" ht="14.4" customHeight="1" x14ac:dyDescent="0.3">
      <c r="A239">
        <v>10022</v>
      </c>
      <c r="B239" s="14">
        <v>44621</v>
      </c>
      <c r="C239" t="str">
        <v>7bc7f2c7</v>
      </c>
      <c r="D239">
        <v>135</v>
      </c>
      <c r="G239">
        <v>10068</v>
      </c>
      <c r="H239" s="14">
        <v>45566</v>
      </c>
      <c r="I239" t="str">
        <v>53dcee70</v>
      </c>
      <c r="J239">
        <v>58</v>
      </c>
      <c r="M239" t="str">
        <v>53dcee70</v>
      </c>
      <c r="N239" s="16" t="str" cm="1">
        <f t="array" ref="N239">_xlfn.TEXTJOIN(", ", TRUE, _xlfn._xlws.FILTER('Content Tags'!B$2:B$2001, 'Content Tags'!A$2:A$2001 = M239))</f>
        <v>console gamers, reward seekers, YouTube viewers, arts &amp; design students, music enthusiasts, high spenders, Telugu speakers, entrepreneurs, bilingual families, teens, mental health trackers, DTH users, applying for loans, heavy data users, doctors, investing first time, photography, binge watchers, brand loyalists, podcast listeners</v>
      </c>
      <c r="Q239" t="s">
        <v>268</v>
      </c>
    </row>
    <row r="240" spans="1:17" ht="14.4" customHeight="1" x14ac:dyDescent="0.3">
      <c r="A240">
        <v>10022</v>
      </c>
      <c r="B240" s="14">
        <v>45474</v>
      </c>
      <c r="C240" t="str">
        <v>10101146</v>
      </c>
      <c r="D240">
        <v>41</v>
      </c>
      <c r="G240">
        <v>10070</v>
      </c>
      <c r="H240" s="14">
        <v>45474</v>
      </c>
      <c r="I240" t="str">
        <v>2fa395f5</v>
      </c>
      <c r="J240">
        <v>246</v>
      </c>
      <c r="M240" t="str">
        <v>2fa395f5</v>
      </c>
      <c r="N240" s="16" t="str" cm="1">
        <f t="array" ref="N240">_xlfn.TEXTJOIN(", ", TRUE, _xlfn._xlws.FILTER('Content Tags'!B$2:B$2001, 'Content Tags'!A$2:A$2001 = M240))</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240" t="s">
        <v>269</v>
      </c>
    </row>
    <row r="241" spans="1:17" ht="14.4" customHeight="1" x14ac:dyDescent="0.3">
      <c r="A241">
        <v>10022</v>
      </c>
      <c r="B241" s="14">
        <v>45352</v>
      </c>
      <c r="C241" t="str">
        <v>fc3255a1</v>
      </c>
      <c r="D241">
        <v>112</v>
      </c>
      <c r="G241">
        <v>10070</v>
      </c>
      <c r="H241" s="14">
        <v>45536</v>
      </c>
      <c r="I241" t="str">
        <v>b06fbc58</v>
      </c>
      <c r="J241">
        <v>27</v>
      </c>
      <c r="M241" t="str">
        <v>b06fbc58</v>
      </c>
      <c r="N241" s="16" t="str" cm="1">
        <f t="array" ref="N241">_xlfn.TEXTJOIN(", ", TRUE, _xlfn._xlws.FILTER('Content Tags'!B$2:B$2001, 'Content Tags'!A$2:A$2001 = M241))</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241" t="s">
        <v>270</v>
      </c>
    </row>
    <row r="242" spans="1:17" ht="14.4" customHeight="1" x14ac:dyDescent="0.3">
      <c r="A242">
        <v>10022</v>
      </c>
      <c r="B242" s="14">
        <v>45231</v>
      </c>
      <c r="C242" t="str">
        <v>cc777b0c</v>
      </c>
      <c r="D242">
        <v>255</v>
      </c>
      <c r="G242">
        <v>10070</v>
      </c>
      <c r="H242" s="14">
        <v>45444</v>
      </c>
      <c r="I242" t="str">
        <v>d6e6f4af</v>
      </c>
      <c r="J242">
        <v>22</v>
      </c>
      <c r="M242" t="str">
        <v>d6e6f4af</v>
      </c>
      <c r="N242" s="16" t="str" cm="1">
        <f t="array" ref="N242">_xlfn.TEXTJOIN(", ", TRUE, _xlfn._xlws.FILTER('Content Tags'!B$2:B$2001, 'Content Tags'!A$2:A$2001 = M242))</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242" t="s">
        <v>344</v>
      </c>
    </row>
    <row r="243" spans="1:17" ht="14.4" customHeight="1" x14ac:dyDescent="0.3">
      <c r="A243">
        <v>10022</v>
      </c>
      <c r="B243" s="14">
        <v>45536</v>
      </c>
      <c r="C243" t="str">
        <v>2e190b5a</v>
      </c>
      <c r="D243">
        <v>174</v>
      </c>
      <c r="G243">
        <v>10070</v>
      </c>
      <c r="H243" s="14">
        <v>45323</v>
      </c>
      <c r="I243" t="str">
        <v>ef45c45f</v>
      </c>
      <c r="J243">
        <v>104</v>
      </c>
      <c r="M243" t="str">
        <v>ef45c45f</v>
      </c>
      <c r="N243" s="16" t="str" cm="1">
        <f t="array" ref="N243">_xlfn.TEXTJOIN(", ", TRUE, _xlfn._xlws.FILTER('Content Tags'!B$2:B$2001, 'Content Tags'!A$2:A$2001 = M243))</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243" t="s">
        <v>326</v>
      </c>
    </row>
    <row r="244" spans="1:17" ht="14.4" customHeight="1" x14ac:dyDescent="0.3">
      <c r="A244">
        <v>10022</v>
      </c>
      <c r="B244" s="14">
        <v>45170</v>
      </c>
      <c r="C244" t="str">
        <v>af4e0c6c</v>
      </c>
      <c r="D244">
        <v>122</v>
      </c>
      <c r="G244">
        <v>10071</v>
      </c>
      <c r="H244" s="14">
        <v>45383</v>
      </c>
      <c r="I244" t="str">
        <v>618d5c47</v>
      </c>
      <c r="J244">
        <v>148</v>
      </c>
      <c r="M244" t="str">
        <v>618d5c47</v>
      </c>
      <c r="N244" s="16" t="str" cm="1">
        <f t="array" ref="N244">_xlfn.TEXTJOIN(", ", TRUE, _xlfn._xlws.FILTER('Content Tags'!B$2:B$2001, 'Content Tags'!A$2:A$2001 = M244))</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244" t="s">
        <v>265</v>
      </c>
    </row>
    <row r="245" spans="1:17" ht="14.4" customHeight="1" x14ac:dyDescent="0.3">
      <c r="A245">
        <v>10023</v>
      </c>
      <c r="B245" s="14">
        <v>44986</v>
      </c>
      <c r="C245" t="str">
        <v>f83fb848</v>
      </c>
      <c r="D245">
        <v>208</v>
      </c>
      <c r="G245">
        <v>10071</v>
      </c>
      <c r="H245" s="14">
        <v>45292</v>
      </c>
      <c r="I245" t="str">
        <v>8ab4abc6</v>
      </c>
      <c r="J245">
        <v>197</v>
      </c>
      <c r="M245" t="str">
        <v>8ab4abc6</v>
      </c>
      <c r="N245" s="16" t="str" cm="1">
        <f t="array" ref="N245">_xlfn.TEXTJOIN(", ", TRUE, _xlfn._xlws.FILTER('Content Tags'!B$2:B$2001, 'Content Tags'!A$2:A$2001 = M245))</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245" t="s">
        <v>302</v>
      </c>
    </row>
    <row r="246" spans="1:17" ht="14.4" customHeight="1" x14ac:dyDescent="0.3">
      <c r="A246">
        <v>10023</v>
      </c>
      <c r="B246" s="14">
        <v>45170</v>
      </c>
      <c r="C246" t="str">
        <v>566c44a8</v>
      </c>
      <c r="D246">
        <v>193</v>
      </c>
      <c r="G246">
        <v>10071</v>
      </c>
      <c r="H246" s="14">
        <v>45474</v>
      </c>
      <c r="I246" t="str">
        <v>2fa395f5</v>
      </c>
      <c r="J246">
        <v>117</v>
      </c>
      <c r="M246" t="str">
        <v>2fa395f5</v>
      </c>
      <c r="N246" s="16" t="str" cm="1">
        <f t="array" ref="N246">_xlfn.TEXTJOIN(", ", TRUE, _xlfn._xlws.FILTER('Content Tags'!B$2:B$2001, 'Content Tags'!A$2:A$2001 = M246))</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246" t="s">
        <v>360</v>
      </c>
    </row>
    <row r="247" spans="1:17" ht="14.4" customHeight="1" x14ac:dyDescent="0.3">
      <c r="A247">
        <v>10023</v>
      </c>
      <c r="B247" s="14">
        <v>44835</v>
      </c>
      <c r="C247" t="str">
        <v>3abe3a47</v>
      </c>
      <c r="D247">
        <v>298</v>
      </c>
      <c r="G247">
        <v>10072</v>
      </c>
      <c r="H247" s="14">
        <v>45597</v>
      </c>
      <c r="I247" t="str">
        <v>b72e97f6</v>
      </c>
      <c r="J247">
        <v>282</v>
      </c>
      <c r="M247" t="str">
        <v>b72e97f6</v>
      </c>
      <c r="N247" s="16" t="str" cm="1">
        <f t="array" ref="N247">_xlfn.TEXTJOIN(", ", TRUE, _xlfn._xlws.FILTER('Content Tags'!B$2:B$2001, 'Content Tags'!A$2:A$2001 = M247))</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247" t="s">
        <v>361</v>
      </c>
    </row>
    <row r="248" spans="1:17" ht="14.4" customHeight="1" x14ac:dyDescent="0.3">
      <c r="A248">
        <v>10023</v>
      </c>
      <c r="B248" s="14">
        <v>45505</v>
      </c>
      <c r="C248" t="str">
        <v>ef45c45f</v>
      </c>
      <c r="D248">
        <v>29</v>
      </c>
      <c r="G248">
        <v>10072</v>
      </c>
      <c r="H248" s="14">
        <v>45352</v>
      </c>
      <c r="I248" t="str">
        <v>2aac9072</v>
      </c>
      <c r="J248">
        <v>185</v>
      </c>
      <c r="M248" t="str">
        <v>2aac9072</v>
      </c>
      <c r="N248" s="16" t="str" cm="1">
        <f t="array" ref="N248">_xlfn.TEXTJOIN(", ", TRUE, _xlfn._xlws.FILTER('Content Tags'!B$2:B$2001, 'Content Tags'!A$2:A$2001 = M248))</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248" t="s">
        <v>362</v>
      </c>
    </row>
    <row r="249" spans="1:17" ht="14.4" customHeight="1" x14ac:dyDescent="0.3">
      <c r="A249">
        <v>10023</v>
      </c>
      <c r="B249" s="14">
        <v>44986</v>
      </c>
      <c r="C249" t="str">
        <v>6cec19a5</v>
      </c>
      <c r="D249">
        <v>20</v>
      </c>
      <c r="G249">
        <v>10073</v>
      </c>
      <c r="H249" s="14">
        <v>45597</v>
      </c>
      <c r="I249" t="str">
        <v>2560b2d1</v>
      </c>
      <c r="J249">
        <v>93</v>
      </c>
      <c r="M249" t="str">
        <v>2560b2d1</v>
      </c>
      <c r="N249" s="16" t="str" cm="1">
        <f t="array" ref="N249">_xlfn.TEXTJOIN(", ", TRUE, _xlfn._xlws.FILTER('Content Tags'!B$2:B$2001, 'Content Tags'!A$2:A$2001 = M249))</f>
        <v>cable cutters, skincare enthusiasts, UPI adopters, action movie fans, weight watchers, expecting parents, art lovers, software developers, high spenders, real estate agents, retirees, home loan seekers, healthy recipe viewers, monsoon viewers, bachelors, recently churned, STEM learners, freelancers, premium product buyers, career switchers</v>
      </c>
      <c r="Q249" t="s">
        <v>310</v>
      </c>
    </row>
    <row r="250" spans="1:17" ht="14.4" customHeight="1" x14ac:dyDescent="0.3">
      <c r="A250">
        <v>10023</v>
      </c>
      <c r="B250" s="14">
        <v>44927</v>
      </c>
      <c r="C250" t="str">
        <v>67b09f1b</v>
      </c>
      <c r="D250">
        <v>76</v>
      </c>
      <c r="G250">
        <v>10073</v>
      </c>
      <c r="H250" s="14">
        <v>45323</v>
      </c>
      <c r="I250" t="str">
        <v>7fd28e87</v>
      </c>
      <c r="J250">
        <v>265</v>
      </c>
      <c r="M250" t="str">
        <v>7fd28e87</v>
      </c>
      <c r="N250" s="16" t="str" cm="1">
        <f t="array" ref="N250">_xlfn.TEXTJOIN(", ", TRUE, _xlfn._xlws.FILTER('Content Tags'!B$2:B$2001, 'Content Tags'!A$2:A$2001 = M250))</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250" t="s">
        <v>292</v>
      </c>
    </row>
    <row r="251" spans="1:17" ht="14.4" customHeight="1" x14ac:dyDescent="0.3">
      <c r="A251">
        <v>10023</v>
      </c>
      <c r="B251" s="14">
        <v>44593</v>
      </c>
      <c r="C251" t="str">
        <v>9544ce3b</v>
      </c>
      <c r="D251">
        <v>85</v>
      </c>
      <c r="G251">
        <v>10073</v>
      </c>
      <c r="H251" s="14">
        <v>45323</v>
      </c>
      <c r="I251" t="str">
        <v>7495495f</v>
      </c>
      <c r="J251">
        <v>109</v>
      </c>
      <c r="M251" t="str">
        <v>7495495f</v>
      </c>
      <c r="N251" s="16" t="str" cm="1">
        <f t="array" ref="N251">_xlfn.TEXTJOIN(", ", TRUE, _xlfn._xlws.FILTER('Content Tags'!B$2:B$2001, 'Content Tags'!A$2:A$2001 = M251))</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251" t="s">
        <v>244</v>
      </c>
    </row>
    <row r="252" spans="1:17" ht="14.4" customHeight="1" x14ac:dyDescent="0.3">
      <c r="A252">
        <v>10023</v>
      </c>
      <c r="B252" s="14">
        <v>45566</v>
      </c>
      <c r="C252" t="str">
        <v>2f9c6d63</v>
      </c>
      <c r="D252">
        <v>196</v>
      </c>
      <c r="G252">
        <v>10073</v>
      </c>
      <c r="H252" s="14">
        <v>45536</v>
      </c>
      <c r="I252" t="str">
        <v>586db896</v>
      </c>
      <c r="J252">
        <v>38</v>
      </c>
      <c r="M252" t="str">
        <v>586db896</v>
      </c>
      <c r="N252" s="16" t="str" cm="1">
        <f t="array" ref="N252">_xlfn.TEXTJOIN(", ", TRUE, _xlfn._xlws.FILTER('Content Tags'!B$2:B$2001, 'Content Tags'!A$2:A$2001 = M252))</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252" t="s">
        <v>343</v>
      </c>
    </row>
    <row r="253" spans="1:17" ht="14.4" customHeight="1" x14ac:dyDescent="0.3">
      <c r="A253">
        <v>10023</v>
      </c>
      <c r="B253" s="14">
        <v>44743</v>
      </c>
      <c r="C253" t="str">
        <v>40fb817f</v>
      </c>
      <c r="D253">
        <v>182</v>
      </c>
      <c r="G253">
        <v>10073</v>
      </c>
      <c r="H253" s="14">
        <v>45413</v>
      </c>
      <c r="I253" t="str">
        <v>ae026103</v>
      </c>
      <c r="J253">
        <v>222</v>
      </c>
      <c r="M253" t="str">
        <v>ae026103</v>
      </c>
      <c r="N253" s="16" t="str" cm="1">
        <f t="array" ref="N253">_xlfn.TEXTJOIN(", ", TRUE, _xlfn._xlws.FILTER('Content Tags'!B$2:B$2001, 'Content Tags'!A$2:A$2001 = M253))</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253" t="s">
        <v>363</v>
      </c>
    </row>
    <row r="254" spans="1:17" ht="14.4" customHeight="1" x14ac:dyDescent="0.3">
      <c r="A254">
        <v>10023</v>
      </c>
      <c r="B254" s="14">
        <v>45383</v>
      </c>
      <c r="C254" t="str">
        <v>7fc77e90</v>
      </c>
      <c r="D254">
        <v>259</v>
      </c>
      <c r="G254">
        <v>10073</v>
      </c>
      <c r="H254" s="14">
        <v>45352</v>
      </c>
      <c r="I254" t="str">
        <v>2aac9072</v>
      </c>
      <c r="J254">
        <v>81</v>
      </c>
      <c r="M254" t="str">
        <v>2aac9072</v>
      </c>
      <c r="N254" s="16" t="str" cm="1">
        <f t="array" ref="N254">_xlfn.TEXTJOIN(", ", TRUE, _xlfn._xlws.FILTER('Content Tags'!B$2:B$2001, 'Content Tags'!A$2:A$2001 = M254))</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254" t="s">
        <v>364</v>
      </c>
    </row>
    <row r="255" spans="1:17" ht="14.4" customHeight="1" x14ac:dyDescent="0.3">
      <c r="A255">
        <v>10023</v>
      </c>
      <c r="B255" s="14">
        <v>44896</v>
      </c>
      <c r="C255" t="str">
        <v>a48a202b</v>
      </c>
      <c r="D255">
        <v>203</v>
      </c>
      <c r="G255">
        <v>10074</v>
      </c>
      <c r="H255" s="14">
        <v>45627</v>
      </c>
      <c r="I255" t="str">
        <v>e2949854</v>
      </c>
      <c r="J255">
        <v>246</v>
      </c>
      <c r="M255" t="str">
        <v>e2949854</v>
      </c>
      <c r="N255" s="16" t="str" cm="1">
        <f t="array" ref="N255">_xlfn.TEXTJOIN(", ", TRUE, _xlfn._xlws.FILTER('Content Tags'!B$2:B$2001, 'Content Tags'!A$2:A$2001 = M255))</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255" t="s">
        <v>365</v>
      </c>
    </row>
    <row r="256" spans="1:17" ht="14.4" customHeight="1" x14ac:dyDescent="0.3">
      <c r="A256">
        <v>10023</v>
      </c>
      <c r="B256" s="14">
        <v>44562</v>
      </c>
      <c r="C256" t="str">
        <v>5833d4f3</v>
      </c>
      <c r="D256">
        <v>210</v>
      </c>
      <c r="G256">
        <v>10074</v>
      </c>
      <c r="H256" s="14">
        <v>45292</v>
      </c>
      <c r="I256" t="str">
        <v>420e1019</v>
      </c>
      <c r="J256">
        <v>158</v>
      </c>
      <c r="M256" t="str">
        <v>420e1019</v>
      </c>
      <c r="N256" s="16" t="str" cm="1">
        <f t="array" ref="N256">_xlfn.TEXTJOIN(", ", TRUE, _xlfn._xlws.FILTER('Content Tags'!B$2:B$2001, 'Content Tags'!A$2:A$2001 = M256))</f>
        <v>Android users, yoga practitioners, budget planners, football fans, stock market watchers, high spenders, car owners, new parents, daily soap fans, self-improvement, online shoppers, middle-aged, mutual fund investors, single-income families, high conversion users, high engagement, freelancers, family vacationers, saving for travel, discount seekers</v>
      </c>
      <c r="Q256" t="s">
        <v>366</v>
      </c>
    </row>
    <row r="257" spans="1:17" ht="14.4" customHeight="1" x14ac:dyDescent="0.3">
      <c r="A257">
        <v>10023</v>
      </c>
      <c r="B257" s="14">
        <v>45170</v>
      </c>
      <c r="C257" t="str">
        <v>044707f1</v>
      </c>
      <c r="D257">
        <v>123</v>
      </c>
      <c r="G257">
        <v>10074</v>
      </c>
      <c r="H257" s="14">
        <v>45474</v>
      </c>
      <c r="I257" t="str">
        <v>e0abb092</v>
      </c>
      <c r="J257">
        <v>73</v>
      </c>
      <c r="M257" t="str">
        <v>e0abb092</v>
      </c>
      <c r="N257" s="16" t="str" cm="1">
        <f t="array" ref="N257">_xlfn.TEXTJOIN(", ", TRUE, _xlfn._xlws.FILTER('Content Tags'!B$2:B$2001, 'Content Tags'!A$2:A$2001 = M257))</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257" t="s">
        <v>319</v>
      </c>
    </row>
    <row r="258" spans="1:17" ht="14.4" customHeight="1" x14ac:dyDescent="0.3">
      <c r="A258">
        <v>10024</v>
      </c>
      <c r="B258" s="14">
        <v>45200</v>
      </c>
      <c r="C258" t="str">
        <v>75fa1246</v>
      </c>
      <c r="D258">
        <v>238</v>
      </c>
      <c r="G258">
        <v>10075</v>
      </c>
      <c r="H258" s="14">
        <v>45352</v>
      </c>
      <c r="I258" t="str">
        <v>b9f74c1c</v>
      </c>
      <c r="J258">
        <v>192</v>
      </c>
      <c r="M258" t="str">
        <v>b9f74c1c</v>
      </c>
      <c r="N258" s="16" t="str" cm="1">
        <f t="array" ref="N258">_xlfn.TEXTJOIN(", ", TRUE, _xlfn._xlws.FILTER('Content Tags'!B$2:B$2001, 'Content Tags'!A$2:A$2001 = M258))</f>
        <v>DIYers, yoga practitioners, end-of-year spenders, gym members, consultants, applying for loans, insurance seekers, furniture shoppers, cricket fans, suburban families, self-improvement, physiotherapy followers, school students, Telugu speakers, parents, South Indian viewers, newlyweds, STEM learners, stock market watchers, time managers</v>
      </c>
      <c r="Q258" t="s">
        <v>225</v>
      </c>
    </row>
    <row r="259" spans="1:17" ht="14.4" customHeight="1" x14ac:dyDescent="0.3">
      <c r="A259">
        <v>10024</v>
      </c>
      <c r="B259" s="14">
        <v>44682</v>
      </c>
      <c r="C259" t="str">
        <v>35e41ff6</v>
      </c>
      <c r="D259">
        <v>189</v>
      </c>
      <c r="G259">
        <v>10075</v>
      </c>
      <c r="H259" s="14">
        <v>45627</v>
      </c>
      <c r="I259" t="str">
        <v>af4e0c6c</v>
      </c>
      <c r="J259">
        <v>68</v>
      </c>
      <c r="M259" t="str">
        <v>af4e0c6c</v>
      </c>
      <c r="N259" s="16" t="str" cm="1">
        <f t="array" ref="N259">_xlfn.TEXTJOIN(", ", TRUE, _xlfn._xlws.FILTER('Content Tags'!B$2:B$2001, 'Content Tags'!A$2:A$2001 = M259))</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259" t="s">
        <v>311</v>
      </c>
    </row>
    <row r="260" spans="1:17" ht="14.4" customHeight="1" x14ac:dyDescent="0.3">
      <c r="A260">
        <v>10024</v>
      </c>
      <c r="B260" s="14">
        <v>45292</v>
      </c>
      <c r="C260" t="str">
        <v>40fb817f</v>
      </c>
      <c r="D260">
        <v>234</v>
      </c>
      <c r="G260">
        <v>10075</v>
      </c>
      <c r="H260" s="14">
        <v>45383</v>
      </c>
      <c r="I260" t="str">
        <v>0be1e40e</v>
      </c>
      <c r="J260">
        <v>31</v>
      </c>
      <c r="M260" t="str">
        <v>0be1e40e</v>
      </c>
      <c r="N260" s="16" t="str" cm="1">
        <f t="array" ref="N260">_xlfn.TEXTJOIN(", ", TRUE, _xlfn._xlws.FILTER('Content Tags'!B$2:B$2001, 'Content Tags'!A$2:A$2001 = M260))</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260" t="s">
        <v>258</v>
      </c>
    </row>
    <row r="261" spans="1:17" ht="14.4" customHeight="1" x14ac:dyDescent="0.3">
      <c r="A261">
        <v>10024</v>
      </c>
      <c r="B261" s="14">
        <v>45292</v>
      </c>
      <c r="C261" t="str">
        <v>fcc640cb</v>
      </c>
      <c r="D261">
        <v>189</v>
      </c>
      <c r="G261">
        <v>10076</v>
      </c>
      <c r="H261" s="14">
        <v>45536</v>
      </c>
      <c r="I261" t="str">
        <v>e2949854</v>
      </c>
      <c r="J261">
        <v>133</v>
      </c>
      <c r="M261" t="str">
        <v>e2949854</v>
      </c>
      <c r="N261" s="16" t="str" cm="1">
        <f t="array" ref="N261">_xlfn.TEXTJOIN(", ", TRUE, _xlfn._xlws.FILTER('Content Tags'!B$2:B$2001, 'Content Tags'!A$2:A$2001 = M261))</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261" t="s">
        <v>367</v>
      </c>
    </row>
    <row r="262" spans="1:17" ht="14.4" customHeight="1" x14ac:dyDescent="0.3">
      <c r="A262">
        <v>10024</v>
      </c>
      <c r="B262" s="14">
        <v>44986</v>
      </c>
      <c r="C262" t="str">
        <v>9c8c4c67</v>
      </c>
      <c r="D262">
        <v>93</v>
      </c>
      <c r="G262">
        <v>10076</v>
      </c>
      <c r="H262" s="14">
        <v>45474</v>
      </c>
      <c r="I262" t="str">
        <v>e24dee1d</v>
      </c>
      <c r="J262">
        <v>197</v>
      </c>
      <c r="M262" t="str">
        <v>e24dee1d</v>
      </c>
      <c r="N262" s="16" t="str" cm="1">
        <f t="array" ref="N262">_xlfn.TEXTJOIN(", ", TRUE, _xlfn._xlws.FILTER('Content Tags'!B$2:B$2001, 'Content Tags'!A$2:A$2001 = M262))</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262" t="s">
        <v>366</v>
      </c>
    </row>
    <row r="263" spans="1:17" ht="14.4" customHeight="1" x14ac:dyDescent="0.3">
      <c r="A263">
        <v>10024</v>
      </c>
      <c r="B263" s="14">
        <v>44593</v>
      </c>
      <c r="C263" t="str">
        <v>607da286</v>
      </c>
      <c r="D263">
        <v>173</v>
      </c>
      <c r="G263">
        <v>10076</v>
      </c>
      <c r="H263" s="14">
        <v>45536</v>
      </c>
      <c r="I263" t="str">
        <v>2e190b5a</v>
      </c>
      <c r="J263">
        <v>126</v>
      </c>
      <c r="M263" t="str">
        <v>2e190b5a</v>
      </c>
      <c r="N263" s="16" t="str" cm="1">
        <f t="array" ref="N263">_xlfn.TEXTJOIN(", ", TRUE, _xlfn._xlws.FILTER('Content Tags'!B$2:B$2001, 'Content Tags'!A$2:A$2001 = M263))</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263" t="s">
        <v>334</v>
      </c>
    </row>
    <row r="264" spans="1:17" ht="14.4" customHeight="1" x14ac:dyDescent="0.3">
      <c r="A264">
        <v>10024</v>
      </c>
      <c r="B264" s="14">
        <v>44866</v>
      </c>
      <c r="C264" t="str">
        <v>b06fbc58</v>
      </c>
      <c r="D264">
        <v>202</v>
      </c>
      <c r="G264">
        <v>10076</v>
      </c>
      <c r="H264" s="14">
        <v>45444</v>
      </c>
      <c r="I264" t="str">
        <v>586db896</v>
      </c>
      <c r="J264">
        <v>66</v>
      </c>
      <c r="M264" t="str">
        <v>586db896</v>
      </c>
      <c r="N264" s="16" t="str" cm="1">
        <f t="array" ref="N264">_xlfn.TEXTJOIN(", ", TRUE, _xlfn._xlws.FILTER('Content Tags'!B$2:B$2001, 'Content Tags'!A$2:A$2001 = M264))</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264" t="s">
        <v>277</v>
      </c>
    </row>
    <row r="265" spans="1:17" ht="14.4" customHeight="1" x14ac:dyDescent="0.3">
      <c r="A265">
        <v>10024</v>
      </c>
      <c r="B265" s="14">
        <v>44713</v>
      </c>
      <c r="C265" t="str">
        <v>39c8c16a</v>
      </c>
      <c r="D265">
        <v>183</v>
      </c>
      <c r="G265">
        <v>10076</v>
      </c>
      <c r="H265" s="14">
        <v>45413</v>
      </c>
      <c r="I265" t="str">
        <v>67b09f1b</v>
      </c>
      <c r="J265">
        <v>125</v>
      </c>
      <c r="M265" t="str">
        <v>67b09f1b</v>
      </c>
      <c r="N265" s="16" t="str" cm="1">
        <f t="array" ref="N265">_xlfn.TEXTJOIN(", ", TRUE, _xlfn._xlws.FILTER('Content Tags'!B$2:B$2001, 'Content Tags'!A$2:A$2001 = M265))</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265" t="s">
        <v>309</v>
      </c>
    </row>
    <row r="266" spans="1:17" ht="14.4" customHeight="1" x14ac:dyDescent="0.3">
      <c r="A266">
        <v>10024</v>
      </c>
      <c r="B266" s="14">
        <v>44593</v>
      </c>
      <c r="C266" t="str">
        <v>6d98c117</v>
      </c>
      <c r="D266">
        <v>230</v>
      </c>
      <c r="G266">
        <v>10077</v>
      </c>
      <c r="H266" s="14">
        <v>45323</v>
      </c>
      <c r="I266" t="str">
        <v>cc777b0c</v>
      </c>
      <c r="J266">
        <v>72</v>
      </c>
      <c r="M266" t="str">
        <v>cc777b0c</v>
      </c>
      <c r="N266" s="16" t="str" cm="1">
        <f t="array" ref="N266">_xlfn.TEXTJOIN(", ", TRUE, _xlfn._xlws.FILTER('Content Tags'!B$2:B$2001, 'Content Tags'!A$2:A$2001 = M266))</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266" t="s">
        <v>320</v>
      </c>
    </row>
    <row r="267" spans="1:17" ht="14.4" customHeight="1" x14ac:dyDescent="0.3">
      <c r="A267">
        <v>10024</v>
      </c>
      <c r="B267" s="14">
        <v>44652</v>
      </c>
      <c r="C267" t="str">
        <v>586db896</v>
      </c>
      <c r="D267">
        <v>61</v>
      </c>
      <c r="G267">
        <v>10077</v>
      </c>
      <c r="H267" s="14">
        <v>45536</v>
      </c>
      <c r="I267" t="str">
        <v>7bc7f2c7</v>
      </c>
      <c r="J267">
        <v>152</v>
      </c>
      <c r="M267" t="str">
        <v>7bc7f2c7</v>
      </c>
      <c r="N267" s="16" t="str" cm="1">
        <f t="array" ref="N267">_xlfn.TEXTJOIN(", ", TRUE, _xlfn._xlws.FILTER('Content Tags'!B$2:B$2001, 'Content Tags'!A$2:A$2001 = M267))</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267" t="s">
        <v>267</v>
      </c>
    </row>
    <row r="268" spans="1:17" ht="14.4" customHeight="1" x14ac:dyDescent="0.3">
      <c r="A268">
        <v>10025</v>
      </c>
      <c r="B268" s="14">
        <v>45505</v>
      </c>
      <c r="C268" t="str">
        <v>5988d89d</v>
      </c>
      <c r="D268">
        <v>88</v>
      </c>
      <c r="G268">
        <v>10077</v>
      </c>
      <c r="H268" s="14">
        <v>45292</v>
      </c>
      <c r="I268" t="str">
        <v>2f9c6d63</v>
      </c>
      <c r="J268">
        <v>177</v>
      </c>
      <c r="M268" t="str">
        <v>2f9c6d63</v>
      </c>
      <c r="N268" s="16" t="str" cm="1">
        <f t="array" ref="N268">_xlfn.TEXTJOIN(", ", TRUE, _xlfn._xlws.FILTER('Content Tags'!B$2:B$2001, 'Content Tags'!A$2:A$2001 = M268))</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268" t="s">
        <v>257</v>
      </c>
    </row>
    <row r="269" spans="1:17" ht="14.4" customHeight="1" x14ac:dyDescent="0.3">
      <c r="A269">
        <v>10025</v>
      </c>
      <c r="B269" s="14">
        <v>44713</v>
      </c>
      <c r="C269" t="str">
        <v>8ce0be18</v>
      </c>
      <c r="D269">
        <v>160</v>
      </c>
      <c r="G269">
        <v>10077</v>
      </c>
      <c r="H269" s="14">
        <v>45566</v>
      </c>
      <c r="I269" t="str">
        <v>7fb18db3</v>
      </c>
      <c r="J269">
        <v>262</v>
      </c>
      <c r="M269" t="str">
        <v>7fb18db3</v>
      </c>
      <c r="N269" s="16" t="str" cm="1">
        <f t="array" ref="N269">_xlfn.TEXTJOIN(", ", TRUE, _xlfn._xlws.FILTER('Content Tags'!B$2:B$2001, 'Content Tags'!A$2:A$2001 = M269))</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269" t="s">
        <v>302</v>
      </c>
    </row>
    <row r="270" spans="1:17" ht="14.4" customHeight="1" x14ac:dyDescent="0.3">
      <c r="A270">
        <v>10025</v>
      </c>
      <c r="B270" s="14">
        <v>44593</v>
      </c>
      <c r="C270" t="str">
        <v>9767fb4f</v>
      </c>
      <c r="D270">
        <v>115</v>
      </c>
      <c r="G270">
        <v>10077</v>
      </c>
      <c r="H270" s="14">
        <v>45505</v>
      </c>
      <c r="I270" t="str">
        <v>18f2ed16</v>
      </c>
      <c r="J270">
        <v>261</v>
      </c>
      <c r="M270" t="str">
        <v>18f2ed16</v>
      </c>
      <c r="N270" s="16" t="str" cm="1">
        <f t="array" ref="N270">_xlfn.TEXTJOIN(", ", TRUE, _xlfn._xlws.FILTER('Content Tags'!B$2:B$2001, 'Content Tags'!A$2:A$2001 = M270))</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270" t="s">
        <v>393</v>
      </c>
    </row>
    <row r="271" spans="1:17" ht="14.4" customHeight="1" x14ac:dyDescent="0.3">
      <c r="A271">
        <v>10025</v>
      </c>
      <c r="B271" s="14">
        <v>45474</v>
      </c>
      <c r="C271" t="str">
        <v>af4e0c6c</v>
      </c>
      <c r="D271">
        <v>69</v>
      </c>
      <c r="G271">
        <v>10077</v>
      </c>
      <c r="H271" s="14">
        <v>45597</v>
      </c>
      <c r="I271" t="str">
        <v>ae026103</v>
      </c>
      <c r="J271">
        <v>289</v>
      </c>
      <c r="M271" t="str">
        <v>ae026103</v>
      </c>
      <c r="N271" s="16" t="str" cm="1">
        <f t="array" ref="N271">_xlfn.TEXTJOIN(", ", TRUE, _xlfn._xlws.FILTER('Content Tags'!B$2:B$2001, 'Content Tags'!A$2:A$2001 = M271))</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271" t="s">
        <v>237</v>
      </c>
    </row>
    <row r="272" spans="1:17" ht="14.4" customHeight="1" x14ac:dyDescent="0.3">
      <c r="A272">
        <v>10025</v>
      </c>
      <c r="B272" s="14">
        <v>45047</v>
      </c>
      <c r="C272" t="str">
        <v>2f9c6d63</v>
      </c>
      <c r="D272">
        <v>56</v>
      </c>
      <c r="G272">
        <v>10077</v>
      </c>
      <c r="H272" s="14">
        <v>45292</v>
      </c>
      <c r="I272" t="str">
        <v>4130ea10</v>
      </c>
      <c r="J272">
        <v>240</v>
      </c>
      <c r="M272" t="str">
        <v>4130ea10</v>
      </c>
      <c r="N272" s="16" t="str" cm="1">
        <f t="array" ref="N272">_xlfn.TEXTJOIN(", ", TRUE, _xlfn._xlws.FILTER('Content Tags'!B$2:B$2001, 'Content Tags'!A$2:A$2001 = M272))</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272" t="s">
        <v>222</v>
      </c>
    </row>
    <row r="273" spans="1:17" ht="14.4" customHeight="1" x14ac:dyDescent="0.3">
      <c r="A273">
        <v>10025</v>
      </c>
      <c r="B273" s="14">
        <v>45292</v>
      </c>
      <c r="C273" t="str">
        <v>fa1a76a3</v>
      </c>
      <c r="D273">
        <v>199</v>
      </c>
      <c r="G273">
        <v>10077</v>
      </c>
      <c r="H273" s="14">
        <v>45505</v>
      </c>
      <c r="I273" t="str">
        <v>5833d4f3</v>
      </c>
      <c r="J273">
        <v>66</v>
      </c>
      <c r="M273" t="str">
        <v>5833d4f3</v>
      </c>
      <c r="N273" s="16" t="str" cm="1">
        <f t="array" ref="N273">_xlfn.TEXTJOIN(", ", TRUE, _xlfn._xlws.FILTER('Content Tags'!B$2:B$2001, 'Content Tags'!A$2:A$2001 = M273))</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273" t="s">
        <v>388</v>
      </c>
    </row>
    <row r="274" spans="1:17" ht="14.4" customHeight="1" x14ac:dyDescent="0.3">
      <c r="A274">
        <v>10025</v>
      </c>
      <c r="B274" s="14">
        <v>45413</v>
      </c>
      <c r="C274" t="str">
        <v>2e190b5a</v>
      </c>
      <c r="D274">
        <v>248</v>
      </c>
      <c r="G274">
        <v>10077</v>
      </c>
      <c r="H274" s="14">
        <v>45627</v>
      </c>
      <c r="I274" t="str">
        <v>607da286</v>
      </c>
      <c r="J274">
        <v>286</v>
      </c>
      <c r="M274" t="str">
        <v>607da286</v>
      </c>
      <c r="N274" s="16" t="str" cm="1">
        <f t="array" ref="N274">_xlfn.TEXTJOIN(", ", TRUE, _xlfn._xlws.FILTER('Content Tags'!B$2:B$2001, 'Content Tags'!A$2:A$2001 = M274))</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274" t="s">
        <v>223</v>
      </c>
    </row>
    <row r="275" spans="1:17" ht="14.4" customHeight="1" x14ac:dyDescent="0.3">
      <c r="A275">
        <v>10025</v>
      </c>
      <c r="B275" s="14">
        <v>44652</v>
      </c>
      <c r="C275" t="str">
        <v>40fb817f</v>
      </c>
      <c r="D275">
        <v>87</v>
      </c>
      <c r="G275">
        <v>10078</v>
      </c>
      <c r="H275" s="14">
        <v>45444</v>
      </c>
      <c r="I275" t="str">
        <v>5c52d1ad</v>
      </c>
      <c r="J275">
        <v>226</v>
      </c>
      <c r="M275" t="str">
        <v>5c52d1ad</v>
      </c>
      <c r="N275" s="16" t="str" cm="1">
        <f t="array" ref="N275">_xlfn.TEXTJOIN(", ", TRUE, _xlfn._xlws.FILTER('Content Tags'!B$2:B$2001, 'Content Tags'!A$2:A$2001 = M275))</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275" t="s">
        <v>375</v>
      </c>
    </row>
    <row r="276" spans="1:17" ht="14.4" customHeight="1" x14ac:dyDescent="0.3">
      <c r="A276">
        <v>10025</v>
      </c>
      <c r="B276" s="14">
        <v>45352</v>
      </c>
      <c r="C276" t="str">
        <v>67b09f1b</v>
      </c>
      <c r="D276">
        <v>126</v>
      </c>
      <c r="G276">
        <v>10079</v>
      </c>
      <c r="H276" s="14">
        <v>45292</v>
      </c>
      <c r="I276" t="str">
        <v>30bb7728</v>
      </c>
      <c r="J276">
        <v>209</v>
      </c>
      <c r="M276" t="str">
        <v>30bb7728</v>
      </c>
      <c r="N276" s="16" t="str" cm="1">
        <f t="array" ref="N276">_xlfn.TEXTJOIN(", ", TRUE, _xlfn._xlws.FILTER('Content Tags'!B$2:B$2001, 'Content Tags'!A$2:A$2001 = M276))</f>
        <v>budget planners, work-life balance, health-conscious, podcast listeners, spiritual seekers, subscription buyers, movie buffs, new parents, language learners, HR professionals, weekend getaway seekers, South Indian viewers, energy-efficient adopters, runners, fitness, Telugu speakers, photography, Smart TV viewers, frequent flyers, mental wellness</v>
      </c>
      <c r="Q276" t="s">
        <v>249</v>
      </c>
    </row>
    <row r="277" spans="1:17" ht="14.4" customHeight="1" x14ac:dyDescent="0.3">
      <c r="A277">
        <v>10025</v>
      </c>
      <c r="B277" s="14">
        <v>45352</v>
      </c>
      <c r="C277" t="str">
        <v>fc3255a1</v>
      </c>
      <c r="D277">
        <v>284</v>
      </c>
      <c r="G277">
        <v>10080</v>
      </c>
      <c r="H277" s="14">
        <v>45536</v>
      </c>
      <c r="I277" t="str">
        <v>67b09f1b</v>
      </c>
      <c r="J277">
        <v>163</v>
      </c>
      <c r="M277" t="str">
        <v>67b09f1b</v>
      </c>
      <c r="N277" s="16" t="str" cm="1">
        <f t="array" ref="N277">_xlfn.TEXTJOIN(", ", TRUE, _xlfn._xlws.FILTER('Content Tags'!B$2:B$2001, 'Content Tags'!A$2:A$2001 = M277))</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277" t="s">
        <v>252</v>
      </c>
    </row>
    <row r="278" spans="1:17" ht="14.4" customHeight="1" x14ac:dyDescent="0.3">
      <c r="A278">
        <v>10025</v>
      </c>
      <c r="B278" s="14">
        <v>45139</v>
      </c>
      <c r="C278" t="str">
        <v>7bc7f2c7</v>
      </c>
      <c r="D278">
        <v>50</v>
      </c>
      <c r="G278">
        <v>10080</v>
      </c>
      <c r="H278" s="14">
        <v>45352</v>
      </c>
      <c r="I278" t="str">
        <v>e0abb092</v>
      </c>
      <c r="J278">
        <v>215</v>
      </c>
      <c r="M278" t="str">
        <v>e0abb092</v>
      </c>
      <c r="N278" s="16" t="str" cm="1">
        <f t="array" ref="N278">_xlfn.TEXTJOIN(", ", TRUE, _xlfn._xlws.FILTER('Content Tags'!B$2:B$2001, 'Content Tags'!A$2:A$2001 = M278))</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278" t="s">
        <v>418</v>
      </c>
    </row>
    <row r="279" spans="1:17" ht="14.4" customHeight="1" x14ac:dyDescent="0.3">
      <c r="A279">
        <v>10025</v>
      </c>
      <c r="B279" s="14">
        <v>45413</v>
      </c>
      <c r="C279" t="str">
        <v>07976026</v>
      </c>
      <c r="D279">
        <v>98</v>
      </c>
      <c r="G279">
        <v>10080</v>
      </c>
      <c r="H279" s="14">
        <v>45566</v>
      </c>
      <c r="I279" t="str">
        <v>fd1ad95a</v>
      </c>
      <c r="J279">
        <v>105</v>
      </c>
      <c r="M279" t="str">
        <v>fd1ad95a</v>
      </c>
      <c r="N279" s="16" t="str" cm="1">
        <f t="array" ref="N279">_xlfn.TEXTJOIN(", ", TRUE, _xlfn._xlws.FILTER('Content Tags'!B$2:B$2001, 'Content Tags'!A$2:A$2001 = M279))</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279" t="s">
        <v>328</v>
      </c>
    </row>
    <row r="280" spans="1:17" ht="14.4" customHeight="1" x14ac:dyDescent="0.3">
      <c r="A280">
        <v>10025</v>
      </c>
      <c r="B280" s="14">
        <v>44621</v>
      </c>
      <c r="C280" t="str">
        <v>d6e6f4af</v>
      </c>
      <c r="D280">
        <v>226</v>
      </c>
      <c r="G280">
        <v>10080</v>
      </c>
      <c r="H280" s="14">
        <v>45444</v>
      </c>
      <c r="I280" t="str">
        <v>7fc77e90</v>
      </c>
      <c r="J280">
        <v>147</v>
      </c>
      <c r="M280" t="str">
        <v>7fc77e90</v>
      </c>
      <c r="N280" s="16" t="str" cm="1">
        <f t="array" ref="N280">_xlfn.TEXTJOIN(", ", TRUE, _xlfn._xlws.FILTER('Content Tags'!B$2:B$2001, 'Content Tags'!A$2:A$2001 = M280))</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280" t="s">
        <v>401</v>
      </c>
    </row>
    <row r="281" spans="1:17" ht="14.4" customHeight="1" x14ac:dyDescent="0.3">
      <c r="A281">
        <v>10026</v>
      </c>
      <c r="B281" s="14">
        <v>45627</v>
      </c>
      <c r="C281" t="str">
        <v>fda707e0</v>
      </c>
      <c r="D281">
        <v>213</v>
      </c>
      <c r="G281">
        <v>10080</v>
      </c>
      <c r="H281" s="14">
        <v>45444</v>
      </c>
      <c r="I281" t="str">
        <v>6fc6d737</v>
      </c>
      <c r="J281">
        <v>258</v>
      </c>
      <c r="M281" t="str">
        <v>6fc6d737</v>
      </c>
      <c r="N281" s="16" t="str" cm="1">
        <f t="array" ref="N281">_xlfn.TEXTJOIN(", ", TRUE, _xlfn._xlws.FILTER('Content Tags'!B$2:B$2001, 'Content Tags'!A$2:A$2001 = M281))</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281" t="s">
        <v>284</v>
      </c>
    </row>
    <row r="282" spans="1:17" ht="14.4" customHeight="1" x14ac:dyDescent="0.3">
      <c r="A282">
        <v>10026</v>
      </c>
      <c r="B282" s="14">
        <v>45444</v>
      </c>
      <c r="C282" t="str">
        <v>af4e0c6c</v>
      </c>
      <c r="D282">
        <v>16</v>
      </c>
      <c r="G282">
        <v>10080</v>
      </c>
      <c r="H282" s="14">
        <v>45352</v>
      </c>
      <c r="I282" t="str">
        <v>2e190b5a</v>
      </c>
      <c r="J282">
        <v>196</v>
      </c>
      <c r="M282" t="str">
        <v>2e190b5a</v>
      </c>
      <c r="N282" s="16" t="str" cm="1">
        <f t="array" ref="N282">_xlfn.TEXTJOIN(", ", TRUE, _xlfn._xlws.FILTER('Content Tags'!B$2:B$2001, 'Content Tags'!A$2:A$2001 = M282))</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282" t="s">
        <v>365</v>
      </c>
    </row>
    <row r="283" spans="1:17" ht="14.4" customHeight="1" x14ac:dyDescent="0.3">
      <c r="A283">
        <v>10026</v>
      </c>
      <c r="B283" s="14">
        <v>44774</v>
      </c>
      <c r="C283" t="str">
        <v>9c8c4c67</v>
      </c>
      <c r="D283">
        <v>222</v>
      </c>
      <c r="G283">
        <v>10081</v>
      </c>
      <c r="H283" s="14">
        <v>45566</v>
      </c>
      <c r="I283" t="str">
        <v>07976026</v>
      </c>
      <c r="J283">
        <v>138</v>
      </c>
      <c r="M283" t="str">
        <v>07976026</v>
      </c>
      <c r="N283" s="16" t="str" cm="1">
        <f t="array" ref="N283">_xlfn.TEXTJOIN(", ", TRUE, _xlfn._xlws.FILTER('Content Tags'!B$2:B$2001, 'Content Tags'!A$2:A$2001 = M283))</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283" t="s">
        <v>302</v>
      </c>
    </row>
    <row r="284" spans="1:17" ht="14.4" customHeight="1" x14ac:dyDescent="0.3">
      <c r="A284">
        <v>10026</v>
      </c>
      <c r="B284" s="14">
        <v>44743</v>
      </c>
      <c r="C284" t="str">
        <v>8ce0be18</v>
      </c>
      <c r="D284">
        <v>156</v>
      </c>
      <c r="G284">
        <v>10081</v>
      </c>
      <c r="H284" s="14">
        <v>45413</v>
      </c>
      <c r="I284" t="str">
        <v>18f2ed16</v>
      </c>
      <c r="J284">
        <v>219</v>
      </c>
      <c r="M284" t="str">
        <v>18f2ed16</v>
      </c>
      <c r="N284" s="16" t="str" cm="1">
        <f t="array" ref="N284">_xlfn.TEXTJOIN(", ", TRUE, _xlfn._xlws.FILTER('Content Tags'!B$2:B$2001, 'Content Tags'!A$2:A$2001 = M284))</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284" t="s">
        <v>328</v>
      </c>
    </row>
    <row r="285" spans="1:17" ht="14.4" customHeight="1" x14ac:dyDescent="0.3">
      <c r="A285">
        <v>10026</v>
      </c>
      <c r="B285" s="14">
        <v>45292</v>
      </c>
      <c r="C285" t="str">
        <v>53dcee70</v>
      </c>
      <c r="D285">
        <v>258</v>
      </c>
      <c r="G285">
        <v>10082</v>
      </c>
      <c r="H285" s="14">
        <v>45352</v>
      </c>
      <c r="I285" t="str">
        <v>5833d4f3</v>
      </c>
      <c r="J285">
        <v>27</v>
      </c>
      <c r="M285" t="str">
        <v>5833d4f3</v>
      </c>
      <c r="N285" s="16" t="str" cm="1">
        <f t="array" ref="N285">_xlfn.TEXTJOIN(", ", TRUE, _xlfn._xlws.FILTER('Content Tags'!B$2:B$2001, 'Content Tags'!A$2:A$2001 = M285))</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285" t="s">
        <v>410</v>
      </c>
    </row>
    <row r="286" spans="1:17" ht="14.4" customHeight="1" x14ac:dyDescent="0.3">
      <c r="A286">
        <v>10026</v>
      </c>
      <c r="B286" s="14">
        <v>44896</v>
      </c>
      <c r="C286" t="str">
        <v>39c8c16a</v>
      </c>
      <c r="D286">
        <v>151</v>
      </c>
      <c r="G286">
        <v>10082</v>
      </c>
      <c r="H286" s="14">
        <v>45352</v>
      </c>
      <c r="I286" t="str">
        <v>2f9c6d63</v>
      </c>
      <c r="J286">
        <v>180</v>
      </c>
      <c r="M286" t="str">
        <v>2f9c6d63</v>
      </c>
      <c r="N286" s="16" t="str" cm="1">
        <f t="array" ref="N286">_xlfn.TEXTJOIN(", ", TRUE, _xlfn._xlws.FILTER('Content Tags'!B$2:B$2001, 'Content Tags'!A$2:A$2001 = M286))</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286" t="s">
        <v>283</v>
      </c>
    </row>
    <row r="287" spans="1:17" ht="14.4" customHeight="1" x14ac:dyDescent="0.3">
      <c r="A287">
        <v>10026</v>
      </c>
      <c r="B287" s="14">
        <v>45323</v>
      </c>
      <c r="C287" t="str">
        <v>618d5c47</v>
      </c>
      <c r="D287">
        <v>179</v>
      </c>
      <c r="G287">
        <v>10082</v>
      </c>
      <c r="H287" s="14">
        <v>45627</v>
      </c>
      <c r="I287" t="str">
        <v>b9f74c1c</v>
      </c>
      <c r="J287">
        <v>177</v>
      </c>
      <c r="M287" t="str">
        <v>b9f74c1c</v>
      </c>
      <c r="N287" s="16" t="str" cm="1">
        <f t="array" ref="N287">_xlfn.TEXTJOIN(", ", TRUE, _xlfn._xlws.FILTER('Content Tags'!B$2:B$2001, 'Content Tags'!A$2:A$2001 = M287))</f>
        <v>DIYers, yoga practitioners, end-of-year spenders, gym members, consultants, applying for loans, insurance seekers, furniture shoppers, cricket fans, suburban families, self-improvement, physiotherapy followers, school students, Telugu speakers, parents, South Indian viewers, newlyweds, STEM learners, stock market watchers, time managers</v>
      </c>
      <c r="Q287" t="s">
        <v>234</v>
      </c>
    </row>
    <row r="288" spans="1:17" ht="14.4" customHeight="1" x14ac:dyDescent="0.3">
      <c r="A288">
        <v>10027</v>
      </c>
      <c r="B288" s="14">
        <v>44805</v>
      </c>
      <c r="C288" t="str">
        <v>1187d074</v>
      </c>
      <c r="D288">
        <v>163</v>
      </c>
      <c r="G288">
        <v>10083</v>
      </c>
      <c r="H288" s="14">
        <v>45352</v>
      </c>
      <c r="I288" t="str">
        <v>c5c4fdf9</v>
      </c>
      <c r="J288">
        <v>173</v>
      </c>
      <c r="M288" t="str">
        <v>c5c4fdf9</v>
      </c>
      <c r="N288" s="16" t="str" cm="1">
        <f t="array" ref="N288">_xlfn.TEXTJOIN(", ", TRUE, _xlfn._xlws.FILTER('Content Tags'!B$2:B$2001, 'Content Tags'!A$2:A$2001 = M288))</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288" t="s">
        <v>238</v>
      </c>
    </row>
    <row r="289" spans="1:17" ht="14.4" customHeight="1" x14ac:dyDescent="0.3">
      <c r="A289">
        <v>10027</v>
      </c>
      <c r="B289" s="14">
        <v>44713</v>
      </c>
      <c r="C289" t="str">
        <v>fd1ad95a</v>
      </c>
      <c r="D289">
        <v>106</v>
      </c>
      <c r="G289">
        <v>10083</v>
      </c>
      <c r="H289" s="14">
        <v>45444</v>
      </c>
      <c r="I289" t="str">
        <v>f6d69d19</v>
      </c>
      <c r="J289">
        <v>111</v>
      </c>
      <c r="M289" t="str">
        <v>f6d69d19</v>
      </c>
      <c r="N289" s="16" t="str" cm="1">
        <f t="array" ref="N289">_xlfn.TEXTJOIN(", ", TRUE, _xlfn._xlws.FILTER('Content Tags'!B$2:B$2001, 'Content Tags'!A$2:A$2001 = M289))</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289" t="s">
        <v>390</v>
      </c>
    </row>
    <row r="290" spans="1:17" ht="14.4" customHeight="1" x14ac:dyDescent="0.3">
      <c r="A290">
        <v>10027</v>
      </c>
      <c r="B290" s="14">
        <v>45566</v>
      </c>
      <c r="C290" t="str">
        <v>2e190b5a</v>
      </c>
      <c r="D290">
        <v>201</v>
      </c>
      <c r="G290">
        <v>10083</v>
      </c>
      <c r="H290" s="14">
        <v>45383</v>
      </c>
      <c r="I290" t="str">
        <v>6cec19a5</v>
      </c>
      <c r="J290">
        <v>143</v>
      </c>
      <c r="M290" t="str">
        <v>6cec19a5</v>
      </c>
      <c r="N290" s="16" t="str" cm="1">
        <f t="array" ref="N290">_xlfn.TEXTJOIN(", ", TRUE, _xlfn._xlws.FILTER('Content Tags'!B$2:B$2001, 'Content Tags'!A$2:A$2001 = M290))</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290" t="s">
        <v>278</v>
      </c>
    </row>
    <row r="291" spans="1:17" ht="14.4" customHeight="1" x14ac:dyDescent="0.3">
      <c r="A291">
        <v>10027</v>
      </c>
      <c r="B291" s="14">
        <v>45536</v>
      </c>
      <c r="C291" t="str">
        <v>c5c4fdf9</v>
      </c>
      <c r="D291">
        <v>216</v>
      </c>
      <c r="G291">
        <v>10083</v>
      </c>
      <c r="H291" s="14">
        <v>45505</v>
      </c>
      <c r="I291" t="str">
        <v>74c9ff93</v>
      </c>
      <c r="J291">
        <v>70</v>
      </c>
      <c r="M291" t="str">
        <v>74c9ff93</v>
      </c>
      <c r="N291" s="16" t="str" cm="1">
        <f t="array" ref="N291">_xlfn.TEXTJOIN(", ", TRUE, _xlfn._xlws.FILTER('Content Tags'!B$2:B$2001, 'Content Tags'!A$2:A$2001 = M291))</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291" t="s">
        <v>401</v>
      </c>
    </row>
    <row r="292" spans="1:17" ht="14.4" customHeight="1" x14ac:dyDescent="0.3">
      <c r="A292">
        <v>10027</v>
      </c>
      <c r="B292" s="14">
        <v>44896</v>
      </c>
      <c r="C292" t="str">
        <v>40e9137d</v>
      </c>
      <c r="D292">
        <v>108</v>
      </c>
      <c r="G292">
        <v>10083</v>
      </c>
      <c r="H292" s="14">
        <v>45352</v>
      </c>
      <c r="I292" t="str">
        <v>cc9d9893</v>
      </c>
      <c r="J292">
        <v>84</v>
      </c>
      <c r="M292" t="str">
        <v>cc9d9893</v>
      </c>
      <c r="N292" s="16" t="str" cm="1">
        <f t="array" ref="N292">_xlfn.TEXTJOIN(", ", TRUE, _xlfn._xlws.FILTER('Content Tags'!B$2:B$2001, 'Content Tags'!A$2:A$2001 = M292))</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292" t="s">
        <v>245</v>
      </c>
    </row>
    <row r="293" spans="1:17" ht="14.4" customHeight="1" x14ac:dyDescent="0.3">
      <c r="A293">
        <v>10027</v>
      </c>
      <c r="B293" s="14">
        <v>45444</v>
      </c>
      <c r="C293" t="str">
        <v>9452bf77</v>
      </c>
      <c r="D293">
        <v>35</v>
      </c>
      <c r="G293">
        <v>10083</v>
      </c>
      <c r="H293" s="14">
        <v>45413</v>
      </c>
      <c r="I293" t="str">
        <v>7e543bc4</v>
      </c>
      <c r="J293">
        <v>137</v>
      </c>
      <c r="M293" t="str">
        <v>7e543bc4</v>
      </c>
      <c r="N293" s="16" t="str" cm="1">
        <f t="array" ref="N293">_xlfn.TEXTJOIN(", ", TRUE, _xlfn._xlws.FILTER('Content Tags'!B$2:B$2001, 'Content Tags'!A$2:A$2001 = M293))</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293" t="s">
        <v>285</v>
      </c>
    </row>
    <row r="294" spans="1:17" ht="14.4" customHeight="1" x14ac:dyDescent="0.3">
      <c r="A294">
        <v>10027</v>
      </c>
      <c r="B294" s="14">
        <v>45444</v>
      </c>
      <c r="C294" t="str">
        <v>30bb7728</v>
      </c>
      <c r="D294">
        <v>268</v>
      </c>
      <c r="G294">
        <v>10083</v>
      </c>
      <c r="H294" s="14">
        <v>45474</v>
      </c>
      <c r="I294" t="str">
        <v>2560b2d1</v>
      </c>
      <c r="J294">
        <v>78</v>
      </c>
      <c r="M294" t="str">
        <v>2560b2d1</v>
      </c>
      <c r="N294" s="16" t="str" cm="1">
        <f t="array" ref="N294">_xlfn.TEXTJOIN(", ", TRUE, _xlfn._xlws.FILTER('Content Tags'!B$2:B$2001, 'Content Tags'!A$2:A$2001 = M294))</f>
        <v>cable cutters, skincare enthusiasts, UPI adopters, action movie fans, weight watchers, expecting parents, art lovers, software developers, high spenders, real estate agents, retirees, home loan seekers, healthy recipe viewers, monsoon viewers, bachelors, recently churned, STEM learners, freelancers, premium product buyers, career switchers</v>
      </c>
      <c r="Q294" t="s">
        <v>296</v>
      </c>
    </row>
    <row r="295" spans="1:17" ht="14.4" customHeight="1" x14ac:dyDescent="0.3">
      <c r="A295">
        <v>10027</v>
      </c>
      <c r="B295" s="14">
        <v>45261</v>
      </c>
      <c r="C295" t="str">
        <v>b72e97f6</v>
      </c>
      <c r="D295">
        <v>260</v>
      </c>
      <c r="G295">
        <v>10083</v>
      </c>
      <c r="H295" s="14">
        <v>45383</v>
      </c>
      <c r="I295" t="str">
        <v>fda707e0</v>
      </c>
      <c r="J295">
        <v>141</v>
      </c>
      <c r="M295" t="str">
        <v>fda707e0</v>
      </c>
      <c r="N295" s="16" t="str" cm="1">
        <f t="array" ref="N295">_xlfn.TEXTJOIN(", ", TRUE, _xlfn._xlws.FILTER('Content Tags'!B$2:B$2001, 'Content Tags'!A$2:A$2001 = M295))</f>
        <v>monsoon viewers, mobile-only users, engineers, music enthusiasts, action movie fans, single, DIYers, seniors, football fans, Android users, frequent flyers, online learners, parents, DTH users, homemakers, gardening, physiotherapy followers, growth mindset, back-to-school, movie buffs</v>
      </c>
      <c r="Q295" t="s">
        <v>304</v>
      </c>
    </row>
    <row r="296" spans="1:17" ht="14.4" customHeight="1" x14ac:dyDescent="0.3">
      <c r="A296">
        <v>10027</v>
      </c>
      <c r="B296" s="14">
        <v>45627</v>
      </c>
      <c r="C296" t="str">
        <v>67b09f1b</v>
      </c>
      <c r="D296">
        <v>189</v>
      </c>
      <c r="G296">
        <v>10084</v>
      </c>
      <c r="H296" s="14">
        <v>45444</v>
      </c>
      <c r="I296" t="str">
        <v>75fa1246</v>
      </c>
      <c r="J296">
        <v>77</v>
      </c>
      <c r="M296" t="str">
        <v>75fa1246</v>
      </c>
      <c r="N296" s="16" t="str" cm="1">
        <f t="array" ref="N296">_xlfn.TEXTJOIN(", ", TRUE, _xlfn._xlws.FILTER('Content Tags'!B$2:B$2001, 'Content Tags'!A$2:A$2001 = M296))</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296" t="s">
        <v>263</v>
      </c>
    </row>
    <row r="297" spans="1:17" ht="14.4" customHeight="1" x14ac:dyDescent="0.3">
      <c r="A297">
        <v>10027</v>
      </c>
      <c r="B297" s="14">
        <v>44713</v>
      </c>
      <c r="C297" t="str">
        <v>ef45c45f</v>
      </c>
      <c r="D297">
        <v>155</v>
      </c>
      <c r="G297">
        <v>10084</v>
      </c>
      <c r="H297" s="14">
        <v>45505</v>
      </c>
      <c r="I297" t="str">
        <v>6d9b457c</v>
      </c>
      <c r="J297">
        <v>87</v>
      </c>
      <c r="M297" t="str">
        <v>6d9b457c</v>
      </c>
      <c r="N297" s="16" t="str" cm="1">
        <f t="array" ref="N297">_xlfn.TEXTJOIN(", ", TRUE, _xlfn._xlws.FILTER('Content Tags'!B$2:B$2001, 'Content Tags'!A$2:A$2001 = M297))</f>
        <v>fashion lovers, ad watchers, short-form video fans, gym members, Kannada speakers, corporate managers, gadget-loving households, brand loyalists, married, working professionals, language learners, retirees, high spenders, football fans, swimmers, Tamil speakers, makeup lovers, Smart TV viewers, exam season viewers, mindfulness seekers</v>
      </c>
      <c r="Q297" t="s">
        <v>273</v>
      </c>
    </row>
    <row r="298" spans="1:17" ht="14.4" customHeight="1" x14ac:dyDescent="0.3">
      <c r="A298">
        <v>10028</v>
      </c>
      <c r="B298" s="14">
        <v>45474</v>
      </c>
      <c r="C298" t="str">
        <v>19351768</v>
      </c>
      <c r="D298">
        <v>77</v>
      </c>
      <c r="G298">
        <v>10084</v>
      </c>
      <c r="H298" s="14">
        <v>45627</v>
      </c>
      <c r="I298" t="str">
        <v>7bc7f2c7</v>
      </c>
      <c r="J298">
        <v>258</v>
      </c>
      <c r="M298" t="str">
        <v>7bc7f2c7</v>
      </c>
      <c r="N298" s="16" t="str" cm="1">
        <f t="array" ref="N298">_xlfn.TEXTJOIN(", ", TRUE, _xlfn._xlws.FILTER('Content Tags'!B$2:B$2001, 'Content Tags'!A$2:A$2001 = M298))</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298" t="s">
        <v>249</v>
      </c>
    </row>
    <row r="299" spans="1:17" ht="14.4" customHeight="1" x14ac:dyDescent="0.3">
      <c r="A299">
        <v>10028</v>
      </c>
      <c r="B299" s="14">
        <v>45047</v>
      </c>
      <c r="C299" t="str">
        <v>459528e0</v>
      </c>
      <c r="D299">
        <v>166</v>
      </c>
      <c r="G299">
        <v>10085</v>
      </c>
      <c r="H299" s="14">
        <v>45444</v>
      </c>
      <c r="I299" t="str">
        <v>e0abb092</v>
      </c>
      <c r="J299">
        <v>147</v>
      </c>
      <c r="M299" t="str">
        <v>e0abb092</v>
      </c>
      <c r="N299" s="16" t="str" cm="1">
        <f t="array" ref="N299">_xlfn.TEXTJOIN(", ", TRUE, _xlfn._xlws.FILTER('Content Tags'!B$2:B$2001, 'Content Tags'!A$2:A$2001 = M299))</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299" t="s">
        <v>280</v>
      </c>
    </row>
    <row r="300" spans="1:17" ht="14.4" customHeight="1" x14ac:dyDescent="0.3">
      <c r="A300">
        <v>10028</v>
      </c>
      <c r="B300" s="14">
        <v>45444</v>
      </c>
      <c r="C300" t="str">
        <v>ed012678</v>
      </c>
      <c r="D300">
        <v>139</v>
      </c>
      <c r="G300">
        <v>10085</v>
      </c>
      <c r="H300" s="14">
        <v>45323</v>
      </c>
      <c r="I300" t="str">
        <v>fe8686d0</v>
      </c>
      <c r="J300">
        <v>140</v>
      </c>
      <c r="M300" t="str">
        <v>fe8686d0</v>
      </c>
      <c r="N300" s="16" t="str" cm="1">
        <f t="array" ref="N300">_xlfn.TEXTJOIN(", ", TRUE, _xlfn._xlws.FILTER('Content Tags'!B$2:B$2001, 'Content Tags'!A$2:A$2001 = M300))</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300" t="s">
        <v>242</v>
      </c>
    </row>
    <row r="301" spans="1:17" ht="14.4" customHeight="1" x14ac:dyDescent="0.3">
      <c r="A301">
        <v>10028</v>
      </c>
      <c r="B301" s="14">
        <v>45566</v>
      </c>
      <c r="C301" t="str">
        <v>fe99e0ba</v>
      </c>
      <c r="D301">
        <v>213</v>
      </c>
      <c r="G301">
        <v>10085</v>
      </c>
      <c r="H301" s="14">
        <v>45413</v>
      </c>
      <c r="I301" t="str">
        <v>6d98c117</v>
      </c>
      <c r="J301">
        <v>208</v>
      </c>
      <c r="M301" t="str">
        <v>6d98c117</v>
      </c>
      <c r="N301" s="16" t="str" cm="1">
        <f t="array" ref="N301">_xlfn.TEXTJOIN(", ", TRUE, _xlfn._xlws.FILTER('Content Tags'!B$2:B$2001, 'Content Tags'!A$2:A$2001 = M301))</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301" t="s">
        <v>233</v>
      </c>
    </row>
    <row r="302" spans="1:17" ht="14.4" customHeight="1" x14ac:dyDescent="0.3">
      <c r="A302">
        <v>10028</v>
      </c>
      <c r="B302" s="14">
        <v>45261</v>
      </c>
      <c r="C302" t="str">
        <v>cc777b0c</v>
      </c>
      <c r="D302">
        <v>297</v>
      </c>
      <c r="G302">
        <v>10085</v>
      </c>
      <c r="H302" s="14">
        <v>45383</v>
      </c>
      <c r="I302" t="str">
        <v>2f9c6d63</v>
      </c>
      <c r="J302">
        <v>56</v>
      </c>
      <c r="M302" t="str">
        <v>2f9c6d63</v>
      </c>
      <c r="N302" s="16" t="str" cm="1">
        <f t="array" ref="N302">_xlfn.TEXTJOIN(", ", TRUE, _xlfn._xlws.FILTER('Content Tags'!B$2:B$2001, 'Content Tags'!A$2:A$2001 = M302))</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302" t="s">
        <v>284</v>
      </c>
    </row>
    <row r="303" spans="1:17" ht="14.4" customHeight="1" x14ac:dyDescent="0.3">
      <c r="A303">
        <v>10028</v>
      </c>
      <c r="B303" s="14">
        <v>44743</v>
      </c>
      <c r="C303" t="str">
        <v>6fc6d737</v>
      </c>
      <c r="D303">
        <v>256</v>
      </c>
      <c r="G303">
        <v>10085</v>
      </c>
      <c r="H303" s="14">
        <v>45383</v>
      </c>
      <c r="I303" t="str">
        <v>b49e8b74</v>
      </c>
      <c r="J303">
        <v>228</v>
      </c>
      <c r="M303" t="str">
        <v>b49e8b74</v>
      </c>
      <c r="N303" s="16" t="str" cm="1">
        <f t="array" ref="N303">_xlfn.TEXTJOIN(", ", TRUE, _xlfn._xlws.FILTER('Content Tags'!B$2:B$2001, 'Content Tags'!A$2:A$2001 = M303))</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303" t="s">
        <v>252</v>
      </c>
    </row>
    <row r="304" spans="1:17" ht="14.4" customHeight="1" x14ac:dyDescent="0.3">
      <c r="A304">
        <v>10028</v>
      </c>
      <c r="B304" s="14">
        <v>45170</v>
      </c>
      <c r="C304" t="str">
        <v>7fc77e90</v>
      </c>
      <c r="D304">
        <v>151</v>
      </c>
      <c r="G304">
        <v>10086</v>
      </c>
      <c r="H304" s="14">
        <v>45383</v>
      </c>
      <c r="I304" t="str">
        <v>b72e97f6</v>
      </c>
      <c r="J304">
        <v>221</v>
      </c>
      <c r="M304" t="str">
        <v>b72e97f6</v>
      </c>
      <c r="N304" s="16" t="str" cm="1">
        <f t="array" ref="N304">_xlfn.TEXTJOIN(", ", TRUE, _xlfn._xlws.FILTER('Content Tags'!B$2:B$2001, 'Content Tags'!A$2:A$2001 = M304))</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304" t="s">
        <v>286</v>
      </c>
    </row>
    <row r="305" spans="1:17" ht="14.4" customHeight="1" x14ac:dyDescent="0.3">
      <c r="A305">
        <v>10028</v>
      </c>
      <c r="B305" s="14">
        <v>45566</v>
      </c>
      <c r="C305" t="str">
        <v>cc9d9893</v>
      </c>
      <c r="D305">
        <v>133</v>
      </c>
      <c r="G305">
        <v>10086</v>
      </c>
      <c r="H305" s="14">
        <v>45444</v>
      </c>
      <c r="I305" t="str">
        <v>fe8686d0</v>
      </c>
      <c r="J305">
        <v>101</v>
      </c>
      <c r="M305" t="str">
        <v>fe8686d0</v>
      </c>
      <c r="N305" s="16" t="str" cm="1">
        <f t="array" ref="N305">_xlfn.TEXTJOIN(", ", TRUE, _xlfn._xlws.FILTER('Content Tags'!B$2:B$2001, 'Content Tags'!A$2:A$2001 = M305))</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305" t="s">
        <v>278</v>
      </c>
    </row>
    <row r="306" spans="1:17" ht="14.4" customHeight="1" x14ac:dyDescent="0.3">
      <c r="A306">
        <v>10028</v>
      </c>
      <c r="B306" s="14">
        <v>44805</v>
      </c>
      <c r="C306" t="str">
        <v>c324f9b4</v>
      </c>
      <c r="D306">
        <v>23</v>
      </c>
      <c r="G306">
        <v>10086</v>
      </c>
      <c r="H306" s="14">
        <v>45352</v>
      </c>
      <c r="I306" t="str">
        <v>921da29a</v>
      </c>
      <c r="J306">
        <v>162</v>
      </c>
      <c r="M306" t="str">
        <v>921da29a</v>
      </c>
      <c r="N306" s="16" t="str" cm="1">
        <f t="array" ref="N306">_xlfn.TEXTJOIN(", ", TRUE, _xlfn._xlws.FILTER('Content Tags'!B$2:B$2001, 'Content Tags'!A$2:A$2001 = M306))</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306" t="s">
        <v>386</v>
      </c>
    </row>
    <row r="307" spans="1:17" ht="14.4" customHeight="1" x14ac:dyDescent="0.3">
      <c r="A307">
        <v>10028</v>
      </c>
      <c r="B307" s="14">
        <v>45323</v>
      </c>
      <c r="C307" t="str">
        <v>10101146</v>
      </c>
      <c r="D307">
        <v>208</v>
      </c>
      <c r="G307">
        <v>10086</v>
      </c>
      <c r="H307" s="14">
        <v>45323</v>
      </c>
      <c r="I307" t="str">
        <v>7fb18db3</v>
      </c>
      <c r="J307">
        <v>69</v>
      </c>
      <c r="M307" t="str">
        <v>7fb18db3</v>
      </c>
      <c r="N307" s="16" t="str" cm="1">
        <f t="array" ref="N307">_xlfn.TEXTJOIN(", ", TRUE, _xlfn._xlws.FILTER('Content Tags'!B$2:B$2001, 'Content Tags'!A$2:A$2001 = M307))</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307" t="s">
        <v>359</v>
      </c>
    </row>
    <row r="308" spans="1:17" ht="14.4" customHeight="1" x14ac:dyDescent="0.3">
      <c r="A308">
        <v>10028</v>
      </c>
      <c r="B308" s="14">
        <v>45597</v>
      </c>
      <c r="C308" t="str">
        <v>1187d074</v>
      </c>
      <c r="D308">
        <v>253</v>
      </c>
      <c r="G308">
        <v>10086</v>
      </c>
      <c r="H308" s="14">
        <v>45323</v>
      </c>
      <c r="I308" t="str">
        <v>2fa395f5</v>
      </c>
      <c r="J308">
        <v>259</v>
      </c>
      <c r="M308" t="str">
        <v>2fa395f5</v>
      </c>
      <c r="N308" s="16" t="str" cm="1">
        <f t="array" ref="N308">_xlfn.TEXTJOIN(", ", TRUE, _xlfn._xlws.FILTER('Content Tags'!B$2:B$2001, 'Content Tags'!A$2:A$2001 = M308))</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308" t="s">
        <v>416</v>
      </c>
    </row>
    <row r="309" spans="1:17" ht="14.4" customHeight="1" x14ac:dyDescent="0.3">
      <c r="A309">
        <v>10028</v>
      </c>
      <c r="B309" s="14">
        <v>45627</v>
      </c>
      <c r="C309" t="str">
        <v>566c44a8</v>
      </c>
      <c r="D309">
        <v>102</v>
      </c>
      <c r="G309">
        <v>10086</v>
      </c>
      <c r="H309" s="14">
        <v>45323</v>
      </c>
      <c r="I309" t="str">
        <v>0be1e40e</v>
      </c>
      <c r="J309">
        <v>164</v>
      </c>
      <c r="M309" t="str">
        <v>0be1e40e</v>
      </c>
      <c r="N309" s="16" t="str" cm="1">
        <f t="array" ref="N309">_xlfn.TEXTJOIN(", ", TRUE, _xlfn._xlws.FILTER('Content Tags'!B$2:B$2001, 'Content Tags'!A$2:A$2001 = M309))</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309" t="s">
        <v>342</v>
      </c>
    </row>
    <row r="310" spans="1:17" ht="14.4" customHeight="1" x14ac:dyDescent="0.3">
      <c r="A310">
        <v>10028</v>
      </c>
      <c r="B310" s="14">
        <v>45047</v>
      </c>
      <c r="C310" t="str">
        <v>b72e97f6</v>
      </c>
      <c r="D310">
        <v>296</v>
      </c>
      <c r="G310">
        <v>10086</v>
      </c>
      <c r="H310" s="14">
        <v>45474</v>
      </c>
      <c r="I310" t="str">
        <v>b49e8b74</v>
      </c>
      <c r="J310">
        <v>84</v>
      </c>
      <c r="M310" t="str">
        <v>b49e8b74</v>
      </c>
      <c r="N310" s="16" t="str" cm="1">
        <f t="array" ref="N310">_xlfn.TEXTJOIN(", ", TRUE, _xlfn._xlws.FILTER('Content Tags'!B$2:B$2001, 'Content Tags'!A$2:A$2001 = M310))</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310" t="s">
        <v>235</v>
      </c>
    </row>
    <row r="311" spans="1:17" ht="14.4" customHeight="1" x14ac:dyDescent="0.3">
      <c r="A311">
        <v>10028</v>
      </c>
      <c r="B311" s="14">
        <v>44713</v>
      </c>
      <c r="C311" t="str">
        <v>f1c74cb8</v>
      </c>
      <c r="D311">
        <v>123</v>
      </c>
      <c r="G311">
        <v>10087</v>
      </c>
      <c r="H311" s="14">
        <v>45505</v>
      </c>
      <c r="I311" t="str">
        <v>1187d074</v>
      </c>
      <c r="J311">
        <v>214</v>
      </c>
      <c r="M311" t="str">
        <v>1187d074</v>
      </c>
      <c r="N311" s="16" t="str" cm="1">
        <f t="array" ref="N311">_xlfn.TEXTJOIN(", ", TRUE, _xlfn._xlws.FILTER('Content Tags'!B$2:B$2001, 'Content Tags'!A$2:A$2001 = M311))</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311" t="s">
        <v>264</v>
      </c>
    </row>
    <row r="312" spans="1:17" ht="14.4" customHeight="1" x14ac:dyDescent="0.3">
      <c r="A312">
        <v>10029</v>
      </c>
      <c r="B312" s="14">
        <v>44682</v>
      </c>
      <c r="C312" t="str">
        <v>e9c2f251</v>
      </c>
      <c r="D312">
        <v>251</v>
      </c>
      <c r="G312">
        <v>10087</v>
      </c>
      <c r="H312" s="14">
        <v>45505</v>
      </c>
      <c r="I312" t="str">
        <v>2aac9072</v>
      </c>
      <c r="J312">
        <v>128</v>
      </c>
      <c r="M312" t="str">
        <v>2aac9072</v>
      </c>
      <c r="N312" s="16" t="str" cm="1">
        <f t="array" ref="N312">_xlfn.TEXTJOIN(", ", TRUE, _xlfn._xlws.FILTER('Content Tags'!B$2:B$2001, 'Content Tags'!A$2:A$2001 = M312))</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312" t="s">
        <v>305</v>
      </c>
    </row>
    <row r="313" spans="1:17" ht="14.4" customHeight="1" x14ac:dyDescent="0.3">
      <c r="A313">
        <v>10029</v>
      </c>
      <c r="B313" s="14">
        <v>45292</v>
      </c>
      <c r="C313" t="str">
        <v>af4e0c6c</v>
      </c>
      <c r="D313">
        <v>281</v>
      </c>
      <c r="G313">
        <v>10087</v>
      </c>
      <c r="H313" s="14">
        <v>45383</v>
      </c>
      <c r="I313" t="str">
        <v>a4c168f1</v>
      </c>
      <c r="J313">
        <v>20</v>
      </c>
      <c r="M313" t="str">
        <v>a4c168f1</v>
      </c>
      <c r="N313" s="16" t="str" cm="1">
        <f t="array" ref="N313">_xlfn.TEXTJOIN(", ", TRUE, _xlfn._xlws.FILTER('Content Tags'!B$2:B$2001, 'Content Tags'!A$2:A$2001 = M313))</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313" t="s">
        <v>308</v>
      </c>
    </row>
    <row r="314" spans="1:17" ht="14.4" customHeight="1" x14ac:dyDescent="0.3">
      <c r="A314">
        <v>10029</v>
      </c>
      <c r="B314" s="14">
        <v>44805</v>
      </c>
      <c r="C314" t="str">
        <v>3abe3a47</v>
      </c>
      <c r="D314">
        <v>112</v>
      </c>
      <c r="G314">
        <v>10087</v>
      </c>
      <c r="H314" s="14">
        <v>45505</v>
      </c>
      <c r="I314" t="str">
        <v>8ab4abc6</v>
      </c>
      <c r="J314">
        <v>61</v>
      </c>
      <c r="M314" t="str">
        <v>8ab4abc6</v>
      </c>
      <c r="N314" s="16" t="str" cm="1">
        <f t="array" ref="N314">_xlfn.TEXTJOIN(", ", TRUE, _xlfn._xlws.FILTER('Content Tags'!B$2:B$2001, 'Content Tags'!A$2:A$2001 = M314))</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314" t="s">
        <v>272</v>
      </c>
    </row>
    <row r="315" spans="1:17" ht="14.4" customHeight="1" x14ac:dyDescent="0.3">
      <c r="A315">
        <v>10029</v>
      </c>
      <c r="B315" s="14">
        <v>45170</v>
      </c>
      <c r="C315" t="str">
        <v>2fa395f5</v>
      </c>
      <c r="D315">
        <v>102</v>
      </c>
      <c r="G315">
        <v>10088</v>
      </c>
      <c r="H315" s="14">
        <v>45536</v>
      </c>
      <c r="I315" t="str">
        <v>34ac25b9</v>
      </c>
      <c r="J315">
        <v>63</v>
      </c>
      <c r="M315" t="str">
        <v>34ac25b9</v>
      </c>
      <c r="N315" s="16" t="str" cm="1">
        <f t="array" ref="N315">_xlfn.TEXTJOIN(", ", TRUE, _xlfn._xlws.FILTER('Content Tags'!B$2:B$2001, 'Content Tags'!A$2:A$2001 = M315))</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315" t="s">
        <v>261</v>
      </c>
    </row>
    <row r="316" spans="1:17" ht="14.4" customHeight="1" x14ac:dyDescent="0.3">
      <c r="A316">
        <v>10029</v>
      </c>
      <c r="B316" s="14">
        <v>44896</v>
      </c>
      <c r="C316" t="str">
        <v>0be1e40e</v>
      </c>
      <c r="D316">
        <v>170</v>
      </c>
      <c r="G316">
        <v>10088</v>
      </c>
      <c r="H316" s="14">
        <v>45413</v>
      </c>
      <c r="I316" t="str">
        <v>53dcee70</v>
      </c>
      <c r="J316">
        <v>269</v>
      </c>
      <c r="M316" t="str">
        <v>53dcee70</v>
      </c>
      <c r="N316" s="16" t="str" cm="1">
        <f t="array" ref="N316">_xlfn.TEXTJOIN(", ", TRUE, _xlfn._xlws.FILTER('Content Tags'!B$2:B$2001, 'Content Tags'!A$2:A$2001 = M316))</f>
        <v>console gamers, reward seekers, YouTube viewers, arts &amp; design students, music enthusiasts, high spenders, Telugu speakers, entrepreneurs, bilingual families, teens, mental health trackers, DTH users, applying for loans, heavy data users, doctors, investing first time, photography, binge watchers, brand loyalists, podcast listeners</v>
      </c>
      <c r="Q316" t="s">
        <v>343</v>
      </c>
    </row>
    <row r="317" spans="1:17" ht="14.4" customHeight="1" x14ac:dyDescent="0.3">
      <c r="A317">
        <v>10029</v>
      </c>
      <c r="B317" s="14">
        <v>44958</v>
      </c>
      <c r="C317" t="str">
        <v>18f2ed16</v>
      </c>
      <c r="D317">
        <v>96</v>
      </c>
      <c r="G317">
        <v>10088</v>
      </c>
      <c r="H317" s="14">
        <v>45352</v>
      </c>
      <c r="I317" t="str">
        <v>d71466ea</v>
      </c>
      <c r="J317">
        <v>13</v>
      </c>
      <c r="M317" t="str">
        <v>d71466ea</v>
      </c>
      <c r="N317" s="16" t="str" cm="1">
        <f t="array" ref="N317">_xlfn.TEXTJOIN(", ", TRUE, _xlfn._xlws.FILTER('Content Tags'!B$2:B$2001, 'Content Tags'!A$2:A$2001 = M317))</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317" t="s">
        <v>379</v>
      </c>
    </row>
    <row r="318" spans="1:17" ht="14.4" customHeight="1" x14ac:dyDescent="0.3">
      <c r="A318">
        <v>10029</v>
      </c>
      <c r="B318" s="14">
        <v>44805</v>
      </c>
      <c r="C318" t="str">
        <v>e2949854</v>
      </c>
      <c r="D318">
        <v>232</v>
      </c>
      <c r="G318">
        <v>10088</v>
      </c>
      <c r="H318" s="14">
        <v>45536</v>
      </c>
      <c r="I318" t="str">
        <v>f6d69d19</v>
      </c>
      <c r="J318">
        <v>97</v>
      </c>
      <c r="M318" t="str">
        <v>f6d69d19</v>
      </c>
      <c r="N318" s="16" t="str" cm="1">
        <f t="array" ref="N318">_xlfn.TEXTJOIN(", ", TRUE, _xlfn._xlws.FILTER('Content Tags'!B$2:B$2001, 'Content Tags'!A$2:A$2001 = M318))</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318" t="s">
        <v>409</v>
      </c>
    </row>
    <row r="319" spans="1:17" ht="14.4" customHeight="1" x14ac:dyDescent="0.3">
      <c r="A319">
        <v>10029</v>
      </c>
      <c r="B319" s="14">
        <v>45292</v>
      </c>
      <c r="C319" t="str">
        <v>fc3255a1</v>
      </c>
      <c r="D319">
        <v>12</v>
      </c>
      <c r="G319">
        <v>10089</v>
      </c>
      <c r="H319" s="14">
        <v>45413</v>
      </c>
      <c r="I319" t="str">
        <v>5b93d799</v>
      </c>
      <c r="J319">
        <v>84</v>
      </c>
      <c r="M319" t="str">
        <v>5b93d799</v>
      </c>
      <c r="N319" s="16" t="str" cm="1">
        <f t="array" ref="N319">_xlfn.TEXTJOIN(", ", TRUE, _xlfn._xlws.FILTER('Content Tags'!B$2:B$2001, 'Content Tags'!A$2:A$2001 = M319))</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319" t="s">
        <v>224</v>
      </c>
    </row>
    <row r="320" spans="1:17" ht="14.4" customHeight="1" x14ac:dyDescent="0.3">
      <c r="A320">
        <v>10029</v>
      </c>
      <c r="B320" s="14">
        <v>45170</v>
      </c>
      <c r="C320" t="str">
        <v>b06fbc58</v>
      </c>
      <c r="D320">
        <v>281</v>
      </c>
      <c r="G320">
        <v>10089</v>
      </c>
      <c r="H320" s="14">
        <v>45323</v>
      </c>
      <c r="I320" t="str">
        <v>74c9ff93</v>
      </c>
      <c r="J320">
        <v>293</v>
      </c>
      <c r="M320" t="str">
        <v>74c9ff93</v>
      </c>
      <c r="N320" s="16" t="str" cm="1">
        <f t="array" ref="N320">_xlfn.TEXTJOIN(", ", TRUE, _xlfn._xlws.FILTER('Content Tags'!B$2:B$2001, 'Content Tags'!A$2:A$2001 = M320))</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320" t="s">
        <v>331</v>
      </c>
    </row>
    <row r="321" spans="1:17" ht="14.4" customHeight="1" x14ac:dyDescent="0.3">
      <c r="A321">
        <v>10029</v>
      </c>
      <c r="B321" s="14">
        <v>45017</v>
      </c>
      <c r="C321" t="str">
        <v>c9f9dfdb</v>
      </c>
      <c r="D321">
        <v>125</v>
      </c>
      <c r="G321">
        <v>10090</v>
      </c>
      <c r="H321" s="14">
        <v>45566</v>
      </c>
      <c r="I321" t="str">
        <v>8ab4abc6</v>
      </c>
      <c r="J321">
        <v>184</v>
      </c>
      <c r="M321" t="str">
        <v>8ab4abc6</v>
      </c>
      <c r="N321" s="16" t="str" cm="1">
        <f t="array" ref="N321">_xlfn.TEXTJOIN(", ", TRUE, _xlfn._xlws.FILTER('Content Tags'!B$2:B$2001, 'Content Tags'!A$2:A$2001 = M321))</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321" t="s">
        <v>380</v>
      </c>
    </row>
    <row r="322" spans="1:17" ht="14.4" customHeight="1" x14ac:dyDescent="0.3">
      <c r="A322">
        <v>10030</v>
      </c>
      <c r="B322" s="14">
        <v>45566</v>
      </c>
      <c r="C322" t="str">
        <v>6d9b457c</v>
      </c>
      <c r="D322">
        <v>182</v>
      </c>
      <c r="G322">
        <v>10090</v>
      </c>
      <c r="H322" s="14">
        <v>45566</v>
      </c>
      <c r="I322" t="str">
        <v>9767fb4f</v>
      </c>
      <c r="J322">
        <v>136</v>
      </c>
      <c r="M322" t="str">
        <v>9767fb4f</v>
      </c>
      <c r="N322" s="16" t="str" cm="1">
        <f t="array" ref="N322">_xlfn.TEXTJOIN(", ", TRUE, _xlfn._xlws.FILTER('Content Tags'!B$2:B$2001, 'Content Tags'!A$2:A$2001 = M322))</f>
        <v>minimalist consumers, Malayalam speakers, divorced, home loan seekers, cyclists, skincare enthusiasts, DIYers, travel, high spenders, language learners, recently churned, spiritual seekers, engineers, sales professionals, monsoon viewers, exam season viewers, applying for loans, e-readers, corporate managers, laptop users</v>
      </c>
      <c r="Q322" t="s">
        <v>409</v>
      </c>
    </row>
    <row r="323" spans="1:17" ht="14.4" customHeight="1" x14ac:dyDescent="0.3">
      <c r="A323">
        <v>10030</v>
      </c>
      <c r="B323" s="14">
        <v>45231</v>
      </c>
      <c r="C323" t="str">
        <v>e0abb092</v>
      </c>
      <c r="D323">
        <v>106</v>
      </c>
      <c r="G323">
        <v>10090</v>
      </c>
      <c r="H323" s="14">
        <v>45444</v>
      </c>
      <c r="I323" t="str">
        <v>fa1a76a3</v>
      </c>
      <c r="J323">
        <v>60</v>
      </c>
      <c r="M323" t="str">
        <v>fa1a76a3</v>
      </c>
      <c r="N323" s="16" t="str" cm="1">
        <f t="array" ref="N323">_xlfn.TEXTJOIN(", ", TRUE, _xlfn._xlws.FILTER('Content Tags'!B$2:B$2001, 'Content Tags'!A$2:A$2001 = M323))</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323" t="s">
        <v>373</v>
      </c>
    </row>
    <row r="324" spans="1:17" ht="14.4" customHeight="1" x14ac:dyDescent="0.3">
      <c r="A324">
        <v>10030</v>
      </c>
      <c r="B324" s="14">
        <v>44986</v>
      </c>
      <c r="C324" t="str">
        <v>c5c4fdf9</v>
      </c>
      <c r="D324">
        <v>77</v>
      </c>
      <c r="G324">
        <v>10090</v>
      </c>
      <c r="H324" s="14">
        <v>45627</v>
      </c>
      <c r="I324" t="str">
        <v>10101146</v>
      </c>
      <c r="J324">
        <v>275</v>
      </c>
      <c r="M324" t="str">
        <v>10101146</v>
      </c>
      <c r="N324" s="16" t="str" cm="1">
        <f t="array" ref="N324">_xlfn.TEXTJOIN(", ", TRUE, _xlfn._xlws.FILTER('Content Tags'!B$2:B$2001, 'Content Tags'!A$2:A$2001 = M324))</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324" t="s">
        <v>228</v>
      </c>
    </row>
    <row r="325" spans="1:17" ht="14.4" customHeight="1" x14ac:dyDescent="0.3">
      <c r="A325">
        <v>10030</v>
      </c>
      <c r="B325" s="14">
        <v>45536</v>
      </c>
      <c r="C325" t="str">
        <v>607da286</v>
      </c>
      <c r="D325">
        <v>96</v>
      </c>
      <c r="G325">
        <v>10090</v>
      </c>
      <c r="H325" s="14">
        <v>45383</v>
      </c>
      <c r="I325" t="str">
        <v>d6e6f4af</v>
      </c>
      <c r="J325">
        <v>235</v>
      </c>
      <c r="M325" t="str">
        <v>d6e6f4af</v>
      </c>
      <c r="N325" s="16" t="str" cm="1">
        <f t="array" ref="N325">_xlfn.TEXTJOIN(", ", TRUE, _xlfn._xlws.FILTER('Content Tags'!B$2:B$2001, 'Content Tags'!A$2:A$2001 = M325))</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325" t="s">
        <v>411</v>
      </c>
    </row>
    <row r="326" spans="1:17" ht="14.4" customHeight="1" x14ac:dyDescent="0.3">
      <c r="A326">
        <v>10030</v>
      </c>
      <c r="B326" s="14">
        <v>45047</v>
      </c>
      <c r="C326" t="str">
        <v>53dcee70</v>
      </c>
      <c r="D326">
        <v>283</v>
      </c>
      <c r="G326">
        <v>10090</v>
      </c>
      <c r="H326" s="14">
        <v>45536</v>
      </c>
      <c r="I326" t="str">
        <v>c5c4fdf9</v>
      </c>
      <c r="J326">
        <v>75</v>
      </c>
      <c r="M326" t="str">
        <v>c5c4fdf9</v>
      </c>
      <c r="N326" s="16" t="str" cm="1">
        <f t="array" ref="N326">_xlfn.TEXTJOIN(", ", TRUE, _xlfn._xlws.FILTER('Content Tags'!B$2:B$2001, 'Content Tags'!A$2:A$2001 = M326))</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326" t="s">
        <v>242</v>
      </c>
    </row>
    <row r="327" spans="1:17" ht="14.4" customHeight="1" x14ac:dyDescent="0.3">
      <c r="A327">
        <v>10030</v>
      </c>
      <c r="B327" s="14">
        <v>44743</v>
      </c>
      <c r="C327" t="str">
        <v>e24dee1d</v>
      </c>
      <c r="D327">
        <v>20</v>
      </c>
      <c r="G327">
        <v>10091</v>
      </c>
      <c r="H327" s="14">
        <v>45352</v>
      </c>
      <c r="I327" t="str">
        <v>459528e0</v>
      </c>
      <c r="J327">
        <v>34</v>
      </c>
      <c r="M327" t="str">
        <v>459528e0</v>
      </c>
      <c r="N327" s="16" t="str" cm="1">
        <f t="array" ref="N327">_xlfn.TEXTJOIN(", ", TRUE, _xlfn._xlws.FILTER('Content Tags'!B$2:B$2001, 'Content Tags'!A$2:A$2001 = M327))</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327" t="s">
        <v>412</v>
      </c>
    </row>
    <row r="328" spans="1:17" ht="14.4" customHeight="1" x14ac:dyDescent="0.3">
      <c r="A328">
        <v>10030</v>
      </c>
      <c r="B328" s="14">
        <v>45292</v>
      </c>
      <c r="C328" t="str">
        <v>2e190b5a</v>
      </c>
      <c r="D328">
        <v>73</v>
      </c>
      <c r="G328">
        <v>10091</v>
      </c>
      <c r="H328" s="14">
        <v>45505</v>
      </c>
      <c r="I328" t="str">
        <v>b142e834</v>
      </c>
      <c r="J328">
        <v>11</v>
      </c>
      <c r="M328" t="str">
        <v>b142e834</v>
      </c>
      <c r="N328" s="16" t="str" cm="1">
        <f t="array" ref="N328">_xlfn.TEXTJOIN(", ", TRUE, _xlfn._xlws.FILTER('Content Tags'!B$2:B$2001, 'Content Tags'!A$2:A$2001 = M328))</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328" t="s">
        <v>240</v>
      </c>
    </row>
    <row r="329" spans="1:17" ht="14.4" customHeight="1" x14ac:dyDescent="0.3">
      <c r="A329">
        <v>10030</v>
      </c>
      <c r="B329" s="14">
        <v>44835</v>
      </c>
      <c r="C329" t="str">
        <v>2fa395f5</v>
      </c>
      <c r="D329">
        <v>115</v>
      </c>
      <c r="G329">
        <v>10091</v>
      </c>
      <c r="H329" s="14">
        <v>45352</v>
      </c>
      <c r="I329" t="str">
        <v>e2949854</v>
      </c>
      <c r="J329">
        <v>256</v>
      </c>
      <c r="M329" t="str">
        <v>e2949854</v>
      </c>
      <c r="N329" s="16" t="str" cm="1">
        <f t="array" ref="N329">_xlfn.TEXTJOIN(", ", TRUE, _xlfn._xlws.FILTER('Content Tags'!B$2:B$2001, 'Content Tags'!A$2:A$2001 = M329))</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329" t="s">
        <v>256</v>
      </c>
    </row>
    <row r="330" spans="1:17" ht="14.4" customHeight="1" x14ac:dyDescent="0.3">
      <c r="A330">
        <v>10030</v>
      </c>
      <c r="B330" s="14">
        <v>44743</v>
      </c>
      <c r="C330" t="str">
        <v>b142e834</v>
      </c>
      <c r="D330">
        <v>276</v>
      </c>
      <c r="G330">
        <v>10091</v>
      </c>
      <c r="H330" s="14">
        <v>45536</v>
      </c>
      <c r="I330" t="str">
        <v>75fa1246</v>
      </c>
      <c r="J330">
        <v>245</v>
      </c>
      <c r="M330" t="str">
        <v>75fa1246</v>
      </c>
      <c r="N330" s="16" t="str" cm="1">
        <f t="array" ref="N330">_xlfn.TEXTJOIN(", ", TRUE, _xlfn._xlws.FILTER('Content Tags'!B$2:B$2001, 'Content Tags'!A$2:A$2001 = M330))</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330" t="s">
        <v>252</v>
      </c>
    </row>
    <row r="331" spans="1:17" ht="14.4" customHeight="1" x14ac:dyDescent="0.3">
      <c r="A331">
        <v>10030</v>
      </c>
      <c r="B331" s="14">
        <v>45536</v>
      </c>
      <c r="C331" t="str">
        <v>8ce0be18</v>
      </c>
      <c r="D331">
        <v>70</v>
      </c>
      <c r="G331">
        <v>10091</v>
      </c>
      <c r="H331" s="14">
        <v>45597</v>
      </c>
      <c r="I331" t="str">
        <v>0cbc4720</v>
      </c>
      <c r="J331">
        <v>33</v>
      </c>
      <c r="M331" t="str">
        <v>0cbc4720</v>
      </c>
      <c r="N331" s="16" t="str" cm="1">
        <f t="array" ref="N331">_xlfn.TEXTJOIN(", ", TRUE, _xlfn._xlws.FILTER('Content Tags'!B$2:B$2001, 'Content Tags'!A$2:A$2001 = M331))</f>
        <v>cooking, bilingual families, hikers, kitchen appliance buyers, recently churned, DTH users, premium product buyers, yoga practitioners, podcast listeners, swimmers, photography, educators, just graduated, single, weekend getaway seekers, insurance seekers, language learners, international explorers, blue-collar workers, series marathoners</v>
      </c>
      <c r="Q331" t="s">
        <v>314</v>
      </c>
    </row>
    <row r="332" spans="1:17" ht="14.4" customHeight="1" x14ac:dyDescent="0.3">
      <c r="A332">
        <v>10030</v>
      </c>
      <c r="B332" s="14">
        <v>44927</v>
      </c>
      <c r="C332" t="str">
        <v>74c9ff93</v>
      </c>
      <c r="D332">
        <v>112</v>
      </c>
      <c r="G332">
        <v>10091</v>
      </c>
      <c r="H332" s="14">
        <v>45627</v>
      </c>
      <c r="I332" t="str">
        <v>c5000cc1</v>
      </c>
      <c r="J332">
        <v>73</v>
      </c>
      <c r="M332" t="str">
        <v>c5000cc1</v>
      </c>
      <c r="N332" s="16" t="str" cm="1">
        <f t="array" ref="N332">_xlfn.TEXTJOIN(", ", TRUE, _xlfn._xlws.FILTER('Content Tags'!B$2:B$2001, 'Content Tags'!A$2:A$2001 = M332))</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332" t="s">
        <v>385</v>
      </c>
    </row>
    <row r="333" spans="1:17" ht="14.4" customHeight="1" x14ac:dyDescent="0.3">
      <c r="A333">
        <v>10031</v>
      </c>
      <c r="B333" s="14">
        <v>44562</v>
      </c>
      <c r="C333" t="str">
        <v>2fa395f5</v>
      </c>
      <c r="D333">
        <v>55</v>
      </c>
      <c r="G333">
        <v>10091</v>
      </c>
      <c r="H333" s="14">
        <v>45597</v>
      </c>
      <c r="I333" t="str">
        <v>c324f9b4</v>
      </c>
      <c r="J333">
        <v>37</v>
      </c>
      <c r="M333" t="str">
        <v>c324f9b4</v>
      </c>
      <c r="N333" s="16" t="str" cm="1">
        <f t="array" ref="N333">_xlfn.TEXTJOIN(", ", TRUE, _xlfn._xlws.FILTER('Content Tags'!B$2:B$2001, 'Content Tags'!A$2:A$2001 = M333))</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333" t="s">
        <v>340</v>
      </c>
    </row>
    <row r="334" spans="1:17" ht="14.4" customHeight="1" x14ac:dyDescent="0.3">
      <c r="A334">
        <v>10031</v>
      </c>
      <c r="B334" s="14">
        <v>45536</v>
      </c>
      <c r="C334" t="str">
        <v>6cec19a5</v>
      </c>
      <c r="D334">
        <v>48</v>
      </c>
      <c r="G334">
        <v>10092</v>
      </c>
      <c r="H334" s="14">
        <v>45597</v>
      </c>
      <c r="I334" t="str">
        <v>a48a202b</v>
      </c>
      <c r="J334">
        <v>96</v>
      </c>
      <c r="M334" t="str">
        <v>a48a202b</v>
      </c>
      <c r="N334" s="16" t="str" cm="1">
        <f t="array" ref="N334">_xlfn.TEXTJOIN(", ", TRUE, _xlfn._xlws.FILTER('Content Tags'!B$2:B$2001, 'Content Tags'!A$2:A$2001 = M334))</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334" t="s">
        <v>282</v>
      </c>
    </row>
    <row r="335" spans="1:17" ht="14.4" customHeight="1" x14ac:dyDescent="0.3">
      <c r="A335">
        <v>10031</v>
      </c>
      <c r="B335" s="14">
        <v>45108</v>
      </c>
      <c r="C335" t="str">
        <v>e24dee1d</v>
      </c>
      <c r="D335">
        <v>145</v>
      </c>
      <c r="G335">
        <v>10092</v>
      </c>
      <c r="H335" s="14">
        <v>45292</v>
      </c>
      <c r="I335" t="str">
        <v>9544ce3b</v>
      </c>
      <c r="J335">
        <v>71</v>
      </c>
      <c r="M335" t="str">
        <v>9544ce3b</v>
      </c>
      <c r="N335" s="16" t="str" cm="1">
        <f t="array" ref="N335">_xlfn.TEXTJOIN(", ", TRUE, _xlfn._xlws.FILTER('Content Tags'!B$2:B$2001, 'Content Tags'!A$2:A$2001 = M335))</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335" t="s">
        <v>273</v>
      </c>
    </row>
    <row r="336" spans="1:17" ht="14.4" customHeight="1" x14ac:dyDescent="0.3">
      <c r="A336">
        <v>10031</v>
      </c>
      <c r="B336" s="14">
        <v>44621</v>
      </c>
      <c r="C336" t="str">
        <v>d6e6f4af</v>
      </c>
      <c r="D336">
        <v>158</v>
      </c>
      <c r="G336">
        <v>10092</v>
      </c>
      <c r="H336" s="14">
        <v>45474</v>
      </c>
      <c r="I336" t="str">
        <v>7fd28e87</v>
      </c>
      <c r="J336">
        <v>24</v>
      </c>
      <c r="M336" t="str">
        <v>7fd28e87</v>
      </c>
      <c r="N336" s="16" t="str" cm="1">
        <f t="array" ref="N336">_xlfn.TEXTJOIN(", ", TRUE, _xlfn._xlws.FILTER('Content Tags'!B$2:B$2001, 'Content Tags'!A$2:A$2001 = M336))</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336" t="s">
        <v>325</v>
      </c>
    </row>
    <row r="337" spans="1:17" ht="14.4" customHeight="1" x14ac:dyDescent="0.3">
      <c r="A337">
        <v>10031</v>
      </c>
      <c r="B337" s="14">
        <v>44743</v>
      </c>
      <c r="C337" t="str">
        <v>921da29a</v>
      </c>
      <c r="D337">
        <v>33</v>
      </c>
      <c r="G337">
        <v>10092</v>
      </c>
      <c r="H337" s="14">
        <v>45627</v>
      </c>
      <c r="I337" t="str">
        <v>7fb18db3</v>
      </c>
      <c r="J337">
        <v>61</v>
      </c>
      <c r="M337" t="str">
        <v>7fb18db3</v>
      </c>
      <c r="N337" s="16" t="str" cm="1">
        <f t="array" ref="N337">_xlfn.TEXTJOIN(", ", TRUE, _xlfn._xlws.FILTER('Content Tags'!B$2:B$2001, 'Content Tags'!A$2:A$2001 = M337))</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337" t="s">
        <v>300</v>
      </c>
    </row>
    <row r="338" spans="1:17" ht="14.4" customHeight="1" x14ac:dyDescent="0.3">
      <c r="A338">
        <v>10031</v>
      </c>
      <c r="B338" s="14">
        <v>45231</v>
      </c>
      <c r="C338" t="str">
        <v>6fc6d737</v>
      </c>
      <c r="D338">
        <v>234</v>
      </c>
      <c r="G338">
        <v>10093</v>
      </c>
      <c r="H338" s="14">
        <v>45323</v>
      </c>
      <c r="I338" t="str">
        <v>9767fb4f</v>
      </c>
      <c r="J338">
        <v>72</v>
      </c>
      <c r="M338" t="str">
        <v>9767fb4f</v>
      </c>
      <c r="N338" s="16" t="str" cm="1">
        <f t="array" ref="N338">_xlfn.TEXTJOIN(", ", TRUE, _xlfn._xlws.FILTER('Content Tags'!B$2:B$2001, 'Content Tags'!A$2:A$2001 = M338))</f>
        <v>minimalist consumers, Malayalam speakers, divorced, home loan seekers, cyclists, skincare enthusiasts, DIYers, travel, high spenders, language learners, recently churned, spiritual seekers, engineers, sales professionals, monsoon viewers, exam season viewers, applying for loans, e-readers, corporate managers, laptop users</v>
      </c>
      <c r="Q338" t="s">
        <v>326</v>
      </c>
    </row>
    <row r="339" spans="1:17" ht="14.4" customHeight="1" x14ac:dyDescent="0.3">
      <c r="A339">
        <v>10031</v>
      </c>
      <c r="B339" s="14">
        <v>45261</v>
      </c>
      <c r="C339" t="str">
        <v>b9f74c1c</v>
      </c>
      <c r="D339">
        <v>185</v>
      </c>
      <c r="G339">
        <v>10093</v>
      </c>
      <c r="H339" s="14">
        <v>45383</v>
      </c>
      <c r="I339" t="str">
        <v>607da286</v>
      </c>
      <c r="J339">
        <v>117</v>
      </c>
      <c r="M339" t="str">
        <v>607da286</v>
      </c>
      <c r="N339" s="16" t="str" cm="1">
        <f t="array" ref="N339">_xlfn.TEXTJOIN(", ", TRUE, _xlfn._xlws.FILTER('Content Tags'!B$2:B$2001, 'Content Tags'!A$2:A$2001 = M339))</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339" t="s">
        <v>395</v>
      </c>
    </row>
    <row r="340" spans="1:17" ht="14.4" customHeight="1" x14ac:dyDescent="0.3">
      <c r="A340">
        <v>10031</v>
      </c>
      <c r="B340" s="14">
        <v>45444</v>
      </c>
      <c r="C340" t="str">
        <v>b49e8b74</v>
      </c>
      <c r="D340">
        <v>149</v>
      </c>
      <c r="G340">
        <v>10093</v>
      </c>
      <c r="H340" s="14">
        <v>45323</v>
      </c>
      <c r="I340" t="str">
        <v>2aac9072</v>
      </c>
      <c r="J340">
        <v>285</v>
      </c>
      <c r="M340" t="str">
        <v>2aac9072</v>
      </c>
      <c r="N340" s="16" t="str" cm="1">
        <f t="array" ref="N340">_xlfn.TEXTJOIN(", ", TRUE, _xlfn._xlws.FILTER('Content Tags'!B$2:B$2001, 'Content Tags'!A$2:A$2001 = M340))</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340" t="s">
        <v>391</v>
      </c>
    </row>
    <row r="341" spans="1:17" ht="14.4" customHeight="1" x14ac:dyDescent="0.3">
      <c r="A341">
        <v>10031</v>
      </c>
      <c r="B341" s="14">
        <v>44866</v>
      </c>
      <c r="C341" t="str">
        <v>8ab4abc6</v>
      </c>
      <c r="D341">
        <v>67</v>
      </c>
      <c r="G341">
        <v>10093</v>
      </c>
      <c r="H341" s="14">
        <v>45413</v>
      </c>
      <c r="I341" t="str">
        <v>e24dee1d</v>
      </c>
      <c r="J341">
        <v>73</v>
      </c>
      <c r="M341" t="str">
        <v>e24dee1d</v>
      </c>
      <c r="N341" s="16" t="str" cm="1">
        <f t="array" ref="N341">_xlfn.TEXTJOIN(", ", TRUE, _xlfn._xlws.FILTER('Content Tags'!B$2:B$2001, 'Content Tags'!A$2:A$2001 = M341))</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341" t="s">
        <v>248</v>
      </c>
    </row>
    <row r="342" spans="1:17" ht="14.4" customHeight="1" x14ac:dyDescent="0.3">
      <c r="A342">
        <v>10031</v>
      </c>
      <c r="B342" s="14">
        <v>44866</v>
      </c>
      <c r="C342" t="str">
        <v>40fb817f</v>
      </c>
      <c r="D342">
        <v>63</v>
      </c>
      <c r="G342">
        <v>10093</v>
      </c>
      <c r="H342" s="14">
        <v>45413</v>
      </c>
      <c r="I342" t="str">
        <v>0be1e40e</v>
      </c>
      <c r="J342">
        <v>14</v>
      </c>
      <c r="M342" t="str">
        <v>0be1e40e</v>
      </c>
      <c r="N342" s="16" t="str" cm="1">
        <f t="array" ref="N342">_xlfn.TEXTJOIN(", ", TRUE, _xlfn._xlws.FILTER('Content Tags'!B$2:B$2001, 'Content Tags'!A$2:A$2001 = M342))</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342" t="s">
        <v>256</v>
      </c>
    </row>
    <row r="343" spans="1:17" ht="14.4" customHeight="1" x14ac:dyDescent="0.3">
      <c r="A343">
        <v>10031</v>
      </c>
      <c r="B343" s="14">
        <v>45413</v>
      </c>
      <c r="C343" t="str">
        <v>c741736d</v>
      </c>
      <c r="D343">
        <v>102</v>
      </c>
      <c r="G343">
        <v>10094</v>
      </c>
      <c r="H343" s="14">
        <v>45444</v>
      </c>
      <c r="I343" t="str">
        <v>4cfd0dd8</v>
      </c>
      <c r="J343">
        <v>11</v>
      </c>
      <c r="M343" t="str">
        <v>4cfd0dd8</v>
      </c>
      <c r="N343" s="16" t="str" cm="1">
        <f t="array" ref="N343">_xlfn.TEXTJOIN(", ", TRUE, _xlfn._xlws.FILTER('Content Tags'!B$2:B$2001, 'Content Tags'!A$2:A$2001 = M343))</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343" t="s">
        <v>337</v>
      </c>
    </row>
    <row r="344" spans="1:17" ht="14.4" customHeight="1" x14ac:dyDescent="0.3">
      <c r="A344">
        <v>10032</v>
      </c>
      <c r="B344" s="14">
        <v>44774</v>
      </c>
      <c r="C344" t="str">
        <v>b72e97f6</v>
      </c>
      <c r="D344">
        <v>220</v>
      </c>
      <c r="G344">
        <v>10094</v>
      </c>
      <c r="H344" s="14">
        <v>45352</v>
      </c>
      <c r="I344" t="str">
        <v>2e190b5a</v>
      </c>
      <c r="J344">
        <v>150</v>
      </c>
      <c r="M344" t="str">
        <v>2e190b5a</v>
      </c>
      <c r="N344" s="16" t="str" cm="1">
        <f t="array" ref="N344">_xlfn.TEXTJOIN(", ", TRUE, _xlfn._xlws.FILTER('Content Tags'!B$2:B$2001, 'Content Tags'!A$2:A$2001 = M344))</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344" t="s">
        <v>340</v>
      </c>
    </row>
    <row r="345" spans="1:17" ht="14.4" customHeight="1" x14ac:dyDescent="0.3">
      <c r="A345">
        <v>10032</v>
      </c>
      <c r="B345" s="14">
        <v>45170</v>
      </c>
      <c r="C345" t="str">
        <v>8ce0be18</v>
      </c>
      <c r="D345">
        <v>16</v>
      </c>
      <c r="G345">
        <v>10094</v>
      </c>
      <c r="H345" s="14">
        <v>45566</v>
      </c>
      <c r="I345" t="str">
        <v>f72d44e6</v>
      </c>
      <c r="J345">
        <v>32</v>
      </c>
      <c r="M345" t="str">
        <v>f72d44e6</v>
      </c>
      <c r="N345" s="16" t="str" cm="1">
        <f t="array" ref="N345">_xlfn.TEXTJOIN(", ", TRUE, _xlfn._xlws.FILTER('Content Tags'!B$2:B$2001, 'Content Tags'!A$2:A$2001 = M345))</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345" t="s">
        <v>353</v>
      </c>
    </row>
    <row r="346" spans="1:17" ht="14.4" customHeight="1" x14ac:dyDescent="0.3">
      <c r="A346">
        <v>10032</v>
      </c>
      <c r="B346" s="14">
        <v>44986</v>
      </c>
      <c r="C346" t="str">
        <v>2560b2d1</v>
      </c>
      <c r="D346">
        <v>183</v>
      </c>
      <c r="G346">
        <v>10094</v>
      </c>
      <c r="H346" s="14">
        <v>45597</v>
      </c>
      <c r="I346" t="str">
        <v>ed012678</v>
      </c>
      <c r="J346">
        <v>239</v>
      </c>
      <c r="M346" t="str">
        <v>ed012678</v>
      </c>
      <c r="N346" s="16" t="str" cm="1">
        <f t="array" ref="N346">_xlfn.TEXTJOIN(", ", TRUE, _xlfn._xlws.FILTER('Content Tags'!B$2:B$2001, 'Content Tags'!A$2:A$2001 = M346))</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346" t="s">
        <v>396</v>
      </c>
    </row>
    <row r="347" spans="1:17" ht="14.4" customHeight="1" x14ac:dyDescent="0.3">
      <c r="A347">
        <v>10032</v>
      </c>
      <c r="B347" s="14">
        <v>45383</v>
      </c>
      <c r="C347" t="str">
        <v>b49e8b74</v>
      </c>
      <c r="D347">
        <v>137</v>
      </c>
      <c r="G347">
        <v>10094</v>
      </c>
      <c r="H347" s="14">
        <v>45383</v>
      </c>
      <c r="I347" t="str">
        <v>921da29a</v>
      </c>
      <c r="J347">
        <v>48</v>
      </c>
      <c r="M347" t="str">
        <v>921da29a</v>
      </c>
      <c r="N347" s="16" t="str" cm="1">
        <f t="array" ref="N347">_xlfn.TEXTJOIN(", ", TRUE, _xlfn._xlws.FILTER('Content Tags'!B$2:B$2001, 'Content Tags'!A$2:A$2001 = M347))</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347" t="s">
        <v>244</v>
      </c>
    </row>
    <row r="348" spans="1:17" ht="14.4" customHeight="1" x14ac:dyDescent="0.3">
      <c r="A348">
        <v>10032</v>
      </c>
      <c r="B348" s="14">
        <v>45292</v>
      </c>
      <c r="C348" t="str">
        <v>9452bf77</v>
      </c>
      <c r="D348">
        <v>86</v>
      </c>
      <c r="G348">
        <v>10094</v>
      </c>
      <c r="H348" s="14">
        <v>45413</v>
      </c>
      <c r="I348" t="str">
        <v>c5000cc1</v>
      </c>
      <c r="J348">
        <v>58</v>
      </c>
      <c r="M348" t="str">
        <v>c5000cc1</v>
      </c>
      <c r="N348" s="16" t="str" cm="1">
        <f t="array" ref="N348">_xlfn.TEXTJOIN(", ", TRUE, _xlfn._xlws.FILTER('Content Tags'!B$2:B$2001, 'Content Tags'!A$2:A$2001 = M348))</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348" t="s">
        <v>301</v>
      </c>
    </row>
    <row r="349" spans="1:17" ht="14.4" customHeight="1" x14ac:dyDescent="0.3">
      <c r="A349">
        <v>10033</v>
      </c>
      <c r="B349" s="14">
        <v>45292</v>
      </c>
      <c r="C349" t="str">
        <v>6cec19a5</v>
      </c>
      <c r="D349">
        <v>216</v>
      </c>
      <c r="G349">
        <v>10095</v>
      </c>
      <c r="H349" s="14">
        <v>45383</v>
      </c>
      <c r="I349" t="str">
        <v>5c52d1ad</v>
      </c>
      <c r="J349">
        <v>43</v>
      </c>
      <c r="M349" t="str">
        <v>5c52d1ad</v>
      </c>
      <c r="N349" s="16" t="str" cm="1">
        <f t="array" ref="N349">_xlfn.TEXTJOIN(", ", TRUE, _xlfn._xlws.FILTER('Content Tags'!B$2:B$2001, 'Content Tags'!A$2:A$2001 = M349))</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349" t="s">
        <v>413</v>
      </c>
    </row>
    <row r="350" spans="1:17" ht="14.4" customHeight="1" x14ac:dyDescent="0.3">
      <c r="A350">
        <v>10033</v>
      </c>
      <c r="B350" s="14">
        <v>45413</v>
      </c>
      <c r="C350" t="str">
        <v>6d9b457c</v>
      </c>
      <c r="D350">
        <v>55</v>
      </c>
      <c r="G350">
        <v>10095</v>
      </c>
      <c r="H350" s="14">
        <v>45292</v>
      </c>
      <c r="I350" t="str">
        <v>9c8c4c67</v>
      </c>
      <c r="J350">
        <v>215</v>
      </c>
      <c r="M350" t="str">
        <v>9c8c4c67</v>
      </c>
      <c r="N350" s="16" t="str" cm="1">
        <f t="array" ref="N350">_xlfn.TEXTJOIN(", ", TRUE, _xlfn._xlws.FILTER('Content Tags'!B$2:B$2001, 'Content Tags'!A$2:A$2001 = M350))</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350" t="s">
        <v>267</v>
      </c>
    </row>
    <row r="351" spans="1:17" ht="14.4" customHeight="1" x14ac:dyDescent="0.3">
      <c r="A351">
        <v>10033</v>
      </c>
      <c r="B351" s="14">
        <v>45505</v>
      </c>
      <c r="C351" t="str">
        <v>e2949854</v>
      </c>
      <c r="D351">
        <v>19</v>
      </c>
      <c r="G351">
        <v>10096</v>
      </c>
      <c r="H351" s="14">
        <v>45413</v>
      </c>
      <c r="I351" t="str">
        <v>f1c74cb8</v>
      </c>
      <c r="J351">
        <v>105</v>
      </c>
      <c r="M351" t="str">
        <v>f1c74cb8</v>
      </c>
      <c r="N351" s="16" t="str" cm="1">
        <f t="array" ref="N351">_xlfn.TEXTJOIN(", ", TRUE, _xlfn._xlws.FILTER('Content Tags'!B$2:B$2001, 'Content Tags'!A$2:A$2001 = M351))</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351" t="s">
        <v>307</v>
      </c>
    </row>
    <row r="352" spans="1:17" ht="14.4" customHeight="1" x14ac:dyDescent="0.3">
      <c r="A352">
        <v>10033</v>
      </c>
      <c r="B352" s="14">
        <v>45627</v>
      </c>
      <c r="C352" t="str">
        <v>921da29a</v>
      </c>
      <c r="D352">
        <v>291</v>
      </c>
      <c r="G352">
        <v>10096</v>
      </c>
      <c r="H352" s="14">
        <v>45597</v>
      </c>
      <c r="I352" t="str">
        <v>f72d44e6</v>
      </c>
      <c r="J352">
        <v>84</v>
      </c>
      <c r="M352" t="str">
        <v>f72d44e6</v>
      </c>
      <c r="N352" s="16" t="str" cm="1">
        <f t="array" ref="N352">_xlfn.TEXTJOIN(", ", TRUE, _xlfn._xlws.FILTER('Content Tags'!B$2:B$2001, 'Content Tags'!A$2:A$2001 = M352))</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352" t="s">
        <v>388</v>
      </c>
    </row>
    <row r="353" spans="1:17" ht="14.4" customHeight="1" x14ac:dyDescent="0.3">
      <c r="A353">
        <v>10033</v>
      </c>
      <c r="B353" s="14">
        <v>45627</v>
      </c>
      <c r="C353" t="str">
        <v>607da286</v>
      </c>
      <c r="D353">
        <v>115</v>
      </c>
      <c r="G353">
        <v>10096</v>
      </c>
      <c r="H353" s="14">
        <v>45474</v>
      </c>
      <c r="I353" t="str">
        <v>07976026</v>
      </c>
      <c r="J353">
        <v>249</v>
      </c>
      <c r="M353" t="str">
        <v>07976026</v>
      </c>
      <c r="N353" s="16" t="str" cm="1">
        <f t="array" ref="N353">_xlfn.TEXTJOIN(", ", TRUE, _xlfn._xlws.FILTER('Content Tags'!B$2:B$2001, 'Content Tags'!A$2:A$2001 = M353))</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353" t="s">
        <v>330</v>
      </c>
    </row>
    <row r="354" spans="1:17" ht="14.4" customHeight="1" x14ac:dyDescent="0.3">
      <c r="A354">
        <v>10033</v>
      </c>
      <c r="B354" s="14">
        <v>44986</v>
      </c>
      <c r="C354" t="str">
        <v>35e41ff6</v>
      </c>
      <c r="D354">
        <v>242</v>
      </c>
      <c r="G354">
        <v>10097</v>
      </c>
      <c r="H354" s="14">
        <v>45444</v>
      </c>
      <c r="I354" t="str">
        <v>8ab4abc6</v>
      </c>
      <c r="J354">
        <v>119</v>
      </c>
      <c r="M354" t="str">
        <v>8ab4abc6</v>
      </c>
      <c r="N354" s="16" t="str" cm="1">
        <f t="array" ref="N354">_xlfn.TEXTJOIN(", ", TRUE, _xlfn._xlws.FILTER('Content Tags'!B$2:B$2001, 'Content Tags'!A$2:A$2001 = M354))</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354" t="s">
        <v>232</v>
      </c>
    </row>
    <row r="355" spans="1:17" ht="14.4" customHeight="1" x14ac:dyDescent="0.3">
      <c r="A355">
        <v>10033</v>
      </c>
      <c r="B355" s="14">
        <v>44774</v>
      </c>
      <c r="C355" t="str">
        <v>92becfc7</v>
      </c>
      <c r="D355">
        <v>59</v>
      </c>
      <c r="G355">
        <v>10097</v>
      </c>
      <c r="H355" s="14">
        <v>45413</v>
      </c>
      <c r="I355" t="str">
        <v>c1fb785c</v>
      </c>
      <c r="J355">
        <v>109</v>
      </c>
      <c r="M355" t="str">
        <v>c1fb785c</v>
      </c>
      <c r="N355" s="16" t="str" cm="1">
        <f t="array" ref="N355">_xlfn.TEXTJOIN(", ", TRUE, _xlfn._xlws.FILTER('Content Tags'!B$2:B$2001, 'Content Tags'!A$2:A$2001 = M355))</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355" t="s">
        <v>293</v>
      </c>
    </row>
    <row r="356" spans="1:17" ht="14.4" customHeight="1" x14ac:dyDescent="0.3">
      <c r="A356">
        <v>10033</v>
      </c>
      <c r="B356" s="14">
        <v>45108</v>
      </c>
      <c r="C356" t="str">
        <v>9452bf77</v>
      </c>
      <c r="D356">
        <v>290</v>
      </c>
      <c r="G356">
        <v>10097</v>
      </c>
      <c r="H356" s="14">
        <v>45444</v>
      </c>
      <c r="I356" t="str">
        <v>921da29a</v>
      </c>
      <c r="J356">
        <v>132</v>
      </c>
      <c r="M356" t="str">
        <v>921da29a</v>
      </c>
      <c r="N356" s="16" t="str" cm="1">
        <f t="array" ref="N356">_xlfn.TEXTJOIN(", ", TRUE, _xlfn._xlws.FILTER('Content Tags'!B$2:B$2001, 'Content Tags'!A$2:A$2001 = M356))</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356" t="s">
        <v>347</v>
      </c>
    </row>
    <row r="357" spans="1:17" ht="14.4" customHeight="1" x14ac:dyDescent="0.3">
      <c r="A357">
        <v>10033</v>
      </c>
      <c r="B357" s="14">
        <v>44621</v>
      </c>
      <c r="C357" t="str">
        <v>6148f50b</v>
      </c>
      <c r="D357">
        <v>94</v>
      </c>
      <c r="G357">
        <v>10097</v>
      </c>
      <c r="H357" s="14">
        <v>45566</v>
      </c>
      <c r="I357" t="str">
        <v>ed012678</v>
      </c>
      <c r="J357">
        <v>232</v>
      </c>
      <c r="M357" t="str">
        <v>ed012678</v>
      </c>
      <c r="N357" s="16" t="str" cm="1">
        <f t="array" ref="N357">_xlfn.TEXTJOIN(", ", TRUE, _xlfn._xlws.FILTER('Content Tags'!B$2:B$2001, 'Content Tags'!A$2:A$2001 = M357))</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357" t="s">
        <v>224</v>
      </c>
    </row>
    <row r="358" spans="1:17" ht="14.4" customHeight="1" x14ac:dyDescent="0.3">
      <c r="A358">
        <v>10033</v>
      </c>
      <c r="B358" s="14">
        <v>45047</v>
      </c>
      <c r="C358" t="str">
        <v>40fb817f</v>
      </c>
      <c r="D358">
        <v>110</v>
      </c>
      <c r="G358">
        <v>10097</v>
      </c>
      <c r="H358" s="14">
        <v>45383</v>
      </c>
      <c r="I358" t="str">
        <v>b06fbc58</v>
      </c>
      <c r="J358">
        <v>135</v>
      </c>
      <c r="M358" t="str">
        <v>b06fbc58</v>
      </c>
      <c r="N358" s="16" t="str" cm="1">
        <f t="array" ref="N358">_xlfn.TEXTJOIN(", ", TRUE, _xlfn._xlws.FILTER('Content Tags'!B$2:B$2001, 'Content Tags'!A$2:A$2001 = M358))</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358" t="s">
        <v>231</v>
      </c>
    </row>
    <row r="359" spans="1:17" ht="14.4" customHeight="1" x14ac:dyDescent="0.3">
      <c r="A359">
        <v>10033</v>
      </c>
      <c r="B359" s="14">
        <v>45444</v>
      </c>
      <c r="C359" t="str">
        <v>8ab4abc6</v>
      </c>
      <c r="D359">
        <v>107</v>
      </c>
      <c r="G359">
        <v>10097</v>
      </c>
      <c r="H359" s="14">
        <v>45505</v>
      </c>
      <c r="I359" t="str">
        <v>ef45c45f</v>
      </c>
      <c r="J359">
        <v>117</v>
      </c>
      <c r="M359" t="str">
        <v>ef45c45f</v>
      </c>
      <c r="N359" s="16" t="str" cm="1">
        <f t="array" ref="N359">_xlfn.TEXTJOIN(", ", TRUE, _xlfn._xlws.FILTER('Content Tags'!B$2:B$2001, 'Content Tags'!A$2:A$2001 = M359))</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359" t="s">
        <v>250</v>
      </c>
    </row>
    <row r="360" spans="1:17" ht="14.4" customHeight="1" x14ac:dyDescent="0.3">
      <c r="A360">
        <v>10033</v>
      </c>
      <c r="B360" s="14">
        <v>44774</v>
      </c>
      <c r="C360" t="str">
        <v>40e9137d</v>
      </c>
      <c r="D360">
        <v>240</v>
      </c>
      <c r="G360">
        <v>10098</v>
      </c>
      <c r="H360" s="14">
        <v>45474</v>
      </c>
      <c r="I360" t="str">
        <v>618d5c47</v>
      </c>
      <c r="J360">
        <v>263</v>
      </c>
      <c r="M360" t="str">
        <v>618d5c47</v>
      </c>
      <c r="N360" s="16" t="str" cm="1">
        <f t="array" ref="N360">_xlfn.TEXTJOIN(", ", TRUE, _xlfn._xlws.FILTER('Content Tags'!B$2:B$2001, 'Content Tags'!A$2:A$2001 = M360))</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360" t="s">
        <v>365</v>
      </c>
    </row>
    <row r="361" spans="1:17" ht="14.4" customHeight="1" x14ac:dyDescent="0.3">
      <c r="A361">
        <v>10033</v>
      </c>
      <c r="B361" s="14">
        <v>45505</v>
      </c>
      <c r="C361" t="str">
        <v>fc3255a1</v>
      </c>
      <c r="D361">
        <v>12</v>
      </c>
      <c r="G361">
        <v>10098</v>
      </c>
      <c r="H361" s="14">
        <v>45323</v>
      </c>
      <c r="I361" t="str">
        <v>fe99e0ba</v>
      </c>
      <c r="J361">
        <v>121</v>
      </c>
      <c r="M361" t="str">
        <v>fe99e0ba</v>
      </c>
      <c r="N361" s="16" t="str" cm="1">
        <f t="array" ref="N361">_xlfn.TEXTJOIN(", ", TRUE, _xlfn._xlws.FILTER('Content Tags'!B$2:B$2001, 'Content Tags'!A$2:A$2001 = M361))</f>
        <v>mental health trackers, homemakers, discount seekers, budget travelers, minimalist consumers, cricket fans, pet owners, stock market watchers, investing first time, government employees, art lovers, daily soap fans, planning to marry, healthcare workers, photography, lifelong learners, UPI adopters, hikers, movie buffs, heavy data users</v>
      </c>
      <c r="Q361" t="s">
        <v>336</v>
      </c>
    </row>
    <row r="362" spans="1:17" ht="14.4" customHeight="1" x14ac:dyDescent="0.3">
      <c r="A362">
        <v>10033</v>
      </c>
      <c r="B362" s="14">
        <v>45383</v>
      </c>
      <c r="C362" t="str">
        <v>ed012678</v>
      </c>
      <c r="D362">
        <v>257</v>
      </c>
      <c r="G362">
        <v>10098</v>
      </c>
      <c r="H362" s="14">
        <v>45413</v>
      </c>
      <c r="I362" t="str">
        <v>74c9ff93</v>
      </c>
      <c r="J362">
        <v>249</v>
      </c>
      <c r="M362" t="str">
        <v>74c9ff93</v>
      </c>
      <c r="N362" s="16" t="str" cm="1">
        <f t="array" ref="N362">_xlfn.TEXTJOIN(", ", TRUE, _xlfn._xlws.FILTER('Content Tags'!B$2:B$2001, 'Content Tags'!A$2:A$2001 = M362))</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362" t="s">
        <v>365</v>
      </c>
    </row>
    <row r="363" spans="1:17" ht="14.4" customHeight="1" x14ac:dyDescent="0.3">
      <c r="A363">
        <v>10033</v>
      </c>
      <c r="B363" s="14">
        <v>44743</v>
      </c>
      <c r="C363" t="str">
        <v>d6e6f4af</v>
      </c>
      <c r="D363">
        <v>208</v>
      </c>
      <c r="G363">
        <v>10098</v>
      </c>
      <c r="H363" s="14">
        <v>45536</v>
      </c>
      <c r="I363" t="str">
        <v>6148f50b</v>
      </c>
      <c r="J363">
        <v>272</v>
      </c>
      <c r="M363" t="str">
        <v>6148f50b</v>
      </c>
      <c r="N363" s="16" t="str" cm="1">
        <f t="array" ref="N363">_xlfn.TEXTJOIN(", ", TRUE, _xlfn._xlws.FILTER('Content Tags'!B$2:B$2001, 'Content Tags'!A$2:A$2001 = M363))</f>
        <v>mutual fund investors, school students, academic achievers, end-of-year spenders, time managers, action movie fans, hikers, rural population, investing first time, series marathoners, arts &amp; design students, seniors, growth mindset, buying first car, photography, Tamil speakers, runners, short-form video fans, South Indian viewers, health-conscious</v>
      </c>
      <c r="Q363" t="s">
        <v>397</v>
      </c>
    </row>
    <row r="364" spans="1:17" ht="14.4" customHeight="1" x14ac:dyDescent="0.3">
      <c r="A364">
        <v>10034</v>
      </c>
      <c r="B364" s="14">
        <v>44805</v>
      </c>
      <c r="C364" t="str">
        <v>c1fb785c</v>
      </c>
      <c r="D364">
        <v>221</v>
      </c>
      <c r="G364">
        <v>10098</v>
      </c>
      <c r="H364" s="14">
        <v>45597</v>
      </c>
      <c r="I364" t="str">
        <v>420e1019</v>
      </c>
      <c r="J364">
        <v>112</v>
      </c>
      <c r="M364" t="str">
        <v>420e1019</v>
      </c>
      <c r="N364" s="16" t="str" cm="1">
        <f t="array" ref="N364">_xlfn.TEXTJOIN(", ", TRUE, _xlfn._xlws.FILTER('Content Tags'!B$2:B$2001, 'Content Tags'!A$2:A$2001 = M364))</f>
        <v>Android users, yoga practitioners, budget planners, football fans, stock market watchers, high spenders, car owners, new parents, daily soap fans, self-improvement, online shoppers, middle-aged, mutual fund investors, single-income families, high conversion users, high engagement, freelancers, family vacationers, saving for travel, discount seekers</v>
      </c>
      <c r="Q364" t="s">
        <v>336</v>
      </c>
    </row>
    <row r="365" spans="1:17" ht="14.4" customHeight="1" x14ac:dyDescent="0.3">
      <c r="A365">
        <v>10034</v>
      </c>
      <c r="B365" s="14">
        <v>45139</v>
      </c>
      <c r="C365" t="str">
        <v>c5000cc1</v>
      </c>
      <c r="D365">
        <v>290</v>
      </c>
      <c r="G365">
        <v>10099</v>
      </c>
      <c r="H365" s="14">
        <v>45352</v>
      </c>
      <c r="I365" t="str">
        <v>2e190b5a</v>
      </c>
      <c r="J365">
        <v>117</v>
      </c>
      <c r="M365" t="str">
        <v>2e190b5a</v>
      </c>
      <c r="N365" s="16" t="str" cm="1">
        <f t="array" ref="N365">_xlfn.TEXTJOIN(", ", TRUE, _xlfn._xlws.FILTER('Content Tags'!B$2:B$2001, 'Content Tags'!A$2:A$2001 = M365))</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365" t="s">
        <v>319</v>
      </c>
    </row>
    <row r="366" spans="1:17" ht="14.4" customHeight="1" x14ac:dyDescent="0.3">
      <c r="A366">
        <v>10034</v>
      </c>
      <c r="B366" s="14">
        <v>45108</v>
      </c>
      <c r="C366" t="str">
        <v>b9f74c1c</v>
      </c>
      <c r="D366">
        <v>186</v>
      </c>
      <c r="G366">
        <v>10099</v>
      </c>
      <c r="H366" s="14">
        <v>45323</v>
      </c>
      <c r="I366" t="str">
        <v>4130ea10</v>
      </c>
      <c r="J366">
        <v>285</v>
      </c>
      <c r="M366" t="str">
        <v>4130ea10</v>
      </c>
      <c r="N366" s="16" t="str" cm="1">
        <f t="array" ref="N366">_xlfn.TEXTJOIN(", ", TRUE, _xlfn._xlws.FILTER('Content Tags'!B$2:B$2001, 'Content Tags'!A$2:A$2001 = M366))</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366" t="s">
        <v>219</v>
      </c>
    </row>
    <row r="367" spans="1:17" ht="14.4" customHeight="1" x14ac:dyDescent="0.3">
      <c r="A367">
        <v>10034</v>
      </c>
      <c r="B367" s="14">
        <v>45536</v>
      </c>
      <c r="C367" t="str">
        <v>7e543bc4</v>
      </c>
      <c r="D367">
        <v>287</v>
      </c>
      <c r="G367">
        <v>10099</v>
      </c>
      <c r="H367" s="14">
        <v>45505</v>
      </c>
      <c r="I367" t="str">
        <v>10101146</v>
      </c>
      <c r="J367">
        <v>23</v>
      </c>
      <c r="M367" t="str">
        <v>10101146</v>
      </c>
      <c r="N367" s="16" t="str" cm="1">
        <f t="array" ref="N367">_xlfn.TEXTJOIN(", ", TRUE, _xlfn._xlws.FILTER('Content Tags'!B$2:B$2001, 'Content Tags'!A$2:A$2001 = M367))</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367" t="s">
        <v>223</v>
      </c>
    </row>
    <row r="368" spans="1:17" ht="14.4" customHeight="1" x14ac:dyDescent="0.3">
      <c r="A368">
        <v>10034</v>
      </c>
      <c r="B368" s="14">
        <v>45474</v>
      </c>
      <c r="C368" t="str">
        <v>9544ce3b</v>
      </c>
      <c r="D368">
        <v>223</v>
      </c>
      <c r="G368">
        <v>10100</v>
      </c>
      <c r="H368" s="14">
        <v>45352</v>
      </c>
      <c r="I368" t="str">
        <v>e9c2f251</v>
      </c>
      <c r="J368">
        <v>210</v>
      </c>
      <c r="M368" t="str">
        <v>e9c2f251</v>
      </c>
      <c r="N368" s="16" t="str" cm="1">
        <f t="array" ref="N368">_xlfn.TEXTJOIN(", ", TRUE, _xlfn._xlws.FILTER('Content Tags'!B$2:B$2001, 'Content Tags'!A$2:A$2001 = M368))</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368" t="s">
        <v>306</v>
      </c>
    </row>
    <row r="369" spans="1:17" ht="14.4" customHeight="1" x14ac:dyDescent="0.3">
      <c r="A369">
        <v>10034</v>
      </c>
      <c r="B369" s="14">
        <v>45566</v>
      </c>
      <c r="C369" t="str">
        <v>40e9137d</v>
      </c>
      <c r="D369">
        <v>64</v>
      </c>
      <c r="G369">
        <v>10100</v>
      </c>
      <c r="H369" s="14">
        <v>45352</v>
      </c>
      <c r="I369" t="str">
        <v>74c9ff93</v>
      </c>
      <c r="J369">
        <v>254</v>
      </c>
      <c r="M369" t="str">
        <v>74c9ff93</v>
      </c>
      <c r="N369" s="16" t="str" cm="1">
        <f t="array" ref="N369">_xlfn.TEXTJOIN(", ", TRUE, _xlfn._xlws.FILTER('Content Tags'!B$2:B$2001, 'Content Tags'!A$2:A$2001 = M369))</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369" t="s">
        <v>345</v>
      </c>
    </row>
    <row r="370" spans="1:17" ht="14.4" customHeight="1" x14ac:dyDescent="0.3">
      <c r="A370">
        <v>10034</v>
      </c>
      <c r="B370" s="14">
        <v>44652</v>
      </c>
      <c r="C370" t="str">
        <v>7bc7f2c7</v>
      </c>
      <c r="D370">
        <v>112</v>
      </c>
      <c r="G370">
        <v>10101</v>
      </c>
      <c r="H370" s="14">
        <v>45323</v>
      </c>
      <c r="I370" t="str">
        <v>9544ce3b</v>
      </c>
      <c r="J370">
        <v>99</v>
      </c>
      <c r="M370" t="str">
        <v>9544ce3b</v>
      </c>
      <c r="N370" s="16" t="str" cm="1">
        <f t="array" ref="N370">_xlfn.TEXTJOIN(", ", TRUE, _xlfn._xlws.FILTER('Content Tags'!B$2:B$2001, 'Content Tags'!A$2:A$2001 = M370))</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370" t="s">
        <v>396</v>
      </c>
    </row>
    <row r="371" spans="1:17" ht="14.4" customHeight="1" x14ac:dyDescent="0.3">
      <c r="A371">
        <v>10034</v>
      </c>
      <c r="B371" s="14">
        <v>45047</v>
      </c>
      <c r="C371" t="str">
        <v>fd1ad95a</v>
      </c>
      <c r="D371">
        <v>84</v>
      </c>
      <c r="G371">
        <v>10101</v>
      </c>
      <c r="H371" s="14">
        <v>45383</v>
      </c>
      <c r="I371" t="str">
        <v>420e1019</v>
      </c>
      <c r="J371">
        <v>244</v>
      </c>
      <c r="M371" t="str">
        <v>420e1019</v>
      </c>
      <c r="N371" s="16" t="str" cm="1">
        <f t="array" ref="N371">_xlfn.TEXTJOIN(", ", TRUE, _xlfn._xlws.FILTER('Content Tags'!B$2:B$2001, 'Content Tags'!A$2:A$2001 = M371))</f>
        <v>Android users, yoga practitioners, budget planners, football fans, stock market watchers, high spenders, car owners, new parents, daily soap fans, self-improvement, online shoppers, middle-aged, mutual fund investors, single-income families, high conversion users, high engagement, freelancers, family vacationers, saving for travel, discount seekers</v>
      </c>
      <c r="Q371" t="s">
        <v>354</v>
      </c>
    </row>
    <row r="372" spans="1:17" ht="14.4" customHeight="1" x14ac:dyDescent="0.3">
      <c r="A372">
        <v>10034</v>
      </c>
      <c r="B372" s="14">
        <v>44621</v>
      </c>
      <c r="C372" t="str">
        <v>2fa395f5</v>
      </c>
      <c r="D372">
        <v>193</v>
      </c>
      <c r="G372">
        <v>10102</v>
      </c>
      <c r="H372" s="14">
        <v>45597</v>
      </c>
      <c r="I372" t="str">
        <v>607da286</v>
      </c>
      <c r="J372">
        <v>120</v>
      </c>
      <c r="M372" t="str">
        <v>607da286</v>
      </c>
      <c r="N372" s="16" t="str" cm="1">
        <f t="array" ref="N372">_xlfn.TEXTJOIN(", ", TRUE, _xlfn._xlws.FILTER('Content Tags'!B$2:B$2001, 'Content Tags'!A$2:A$2001 = M372))</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372" t="s">
        <v>273</v>
      </c>
    </row>
    <row r="373" spans="1:17" ht="14.4" customHeight="1" x14ac:dyDescent="0.3">
      <c r="A373">
        <v>10034</v>
      </c>
      <c r="B373" s="14">
        <v>45627</v>
      </c>
      <c r="C373" t="str">
        <v>2aac9072</v>
      </c>
      <c r="D373">
        <v>209</v>
      </c>
      <c r="G373">
        <v>10102</v>
      </c>
      <c r="H373" s="14">
        <v>45352</v>
      </c>
      <c r="I373" t="str">
        <v>2fa395f5</v>
      </c>
      <c r="J373">
        <v>272</v>
      </c>
      <c r="M373" t="str">
        <v>2fa395f5</v>
      </c>
      <c r="N373" s="16" t="str" cm="1">
        <f t="array" ref="N373">_xlfn.TEXTJOIN(", ", TRUE, _xlfn._xlws.FILTER('Content Tags'!B$2:B$2001, 'Content Tags'!A$2:A$2001 = M373))</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373" t="s">
        <v>351</v>
      </c>
    </row>
    <row r="374" spans="1:17" ht="14.4" customHeight="1" x14ac:dyDescent="0.3">
      <c r="A374">
        <v>10034</v>
      </c>
      <c r="B374" s="14">
        <v>44652</v>
      </c>
      <c r="C374" t="str">
        <v>1b7fe76a</v>
      </c>
      <c r="D374">
        <v>205</v>
      </c>
      <c r="G374">
        <v>10102</v>
      </c>
      <c r="H374" s="14">
        <v>45444</v>
      </c>
      <c r="I374" t="str">
        <v>7bc7f2c7</v>
      </c>
      <c r="J374">
        <v>122</v>
      </c>
      <c r="M374" t="str">
        <v>7bc7f2c7</v>
      </c>
      <c r="N374" s="16" t="str" cm="1">
        <f t="array" ref="N374">_xlfn.TEXTJOIN(", ", TRUE, _xlfn._xlws.FILTER('Content Tags'!B$2:B$2001, 'Content Tags'!A$2:A$2001 = M374))</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374" t="s">
        <v>363</v>
      </c>
    </row>
    <row r="375" spans="1:17" ht="14.4" customHeight="1" x14ac:dyDescent="0.3">
      <c r="A375">
        <v>10035</v>
      </c>
      <c r="B375" s="14">
        <v>45413</v>
      </c>
      <c r="C375" t="str">
        <v>f1c74cb8</v>
      </c>
      <c r="D375">
        <v>125</v>
      </c>
      <c r="G375">
        <v>10103</v>
      </c>
      <c r="H375" s="14">
        <v>45413</v>
      </c>
      <c r="I375" t="str">
        <v>566c44a8</v>
      </c>
      <c r="J375">
        <v>205</v>
      </c>
      <c r="M375" t="str">
        <v>566c44a8</v>
      </c>
      <c r="N375" s="16" t="str" cm="1">
        <f t="array" ref="N375">_xlfn.TEXTJOIN(", ", TRUE, _xlfn._xlws.FILTER('Content Tags'!B$2:B$2001, 'Content Tags'!A$2:A$2001 = M375))</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375" t="s">
        <v>385</v>
      </c>
    </row>
    <row r="376" spans="1:17" ht="14.4" customHeight="1" x14ac:dyDescent="0.3">
      <c r="A376">
        <v>10035</v>
      </c>
      <c r="B376" s="14">
        <v>45413</v>
      </c>
      <c r="C376" t="str">
        <v>75fa1246</v>
      </c>
      <c r="D376">
        <v>100</v>
      </c>
      <c r="G376">
        <v>10103</v>
      </c>
      <c r="H376" s="14">
        <v>45536</v>
      </c>
      <c r="I376" t="str">
        <v>fda707e0</v>
      </c>
      <c r="J376">
        <v>16</v>
      </c>
      <c r="M376" t="str">
        <v>fda707e0</v>
      </c>
      <c r="N376" s="16" t="str" cm="1">
        <f t="array" ref="N376">_xlfn.TEXTJOIN(", ", TRUE, _xlfn._xlws.FILTER('Content Tags'!B$2:B$2001, 'Content Tags'!A$2:A$2001 = M376))</f>
        <v>monsoon viewers, mobile-only users, engineers, music enthusiasts, action movie fans, single, DIYers, seniors, football fans, Android users, frequent flyers, online learners, parents, DTH users, homemakers, gardening, physiotherapy followers, growth mindset, back-to-school, movie buffs</v>
      </c>
      <c r="Q376" t="s">
        <v>361</v>
      </c>
    </row>
    <row r="377" spans="1:17" ht="14.4" customHeight="1" x14ac:dyDescent="0.3">
      <c r="A377">
        <v>10035</v>
      </c>
      <c r="B377" s="14">
        <v>44774</v>
      </c>
      <c r="C377" t="str">
        <v>591bdfe5</v>
      </c>
      <c r="D377">
        <v>203</v>
      </c>
      <c r="G377">
        <v>10105</v>
      </c>
      <c r="H377" s="14">
        <v>45413</v>
      </c>
      <c r="I377" t="str">
        <v>7fb18db3</v>
      </c>
      <c r="J377">
        <v>113</v>
      </c>
      <c r="M377" t="str">
        <v>7fb18db3</v>
      </c>
      <c r="N377" s="16" t="str" cm="1">
        <f t="array" ref="N377">_xlfn.TEXTJOIN(", ", TRUE, _xlfn._xlws.FILTER('Content Tags'!B$2:B$2001, 'Content Tags'!A$2:A$2001 = M377))</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377" t="s">
        <v>390</v>
      </c>
    </row>
    <row r="378" spans="1:17" ht="14.4" customHeight="1" x14ac:dyDescent="0.3">
      <c r="A378">
        <v>10035</v>
      </c>
      <c r="B378" s="14">
        <v>45047</v>
      </c>
      <c r="C378" t="str">
        <v>a4c168f1</v>
      </c>
      <c r="D378">
        <v>76</v>
      </c>
      <c r="G378">
        <v>10105</v>
      </c>
      <c r="H378" s="14">
        <v>45323</v>
      </c>
      <c r="I378" t="str">
        <v>5b93d799</v>
      </c>
      <c r="J378">
        <v>203</v>
      </c>
      <c r="M378" t="str">
        <v>5b93d799</v>
      </c>
      <c r="N378" s="16" t="str" cm="1">
        <f t="array" ref="N378">_xlfn.TEXTJOIN(", ", TRUE, _xlfn._xlws.FILTER('Content Tags'!B$2:B$2001, 'Content Tags'!A$2:A$2001 = M378))</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378" t="s">
        <v>373</v>
      </c>
    </row>
    <row r="379" spans="1:17" ht="14.4" customHeight="1" x14ac:dyDescent="0.3">
      <c r="A379">
        <v>10035</v>
      </c>
      <c r="B379" s="14">
        <v>45200</v>
      </c>
      <c r="C379" t="str">
        <v>c9f9dfdb</v>
      </c>
      <c r="D379">
        <v>248</v>
      </c>
      <c r="G379">
        <v>10105</v>
      </c>
      <c r="H379" s="14">
        <v>45536</v>
      </c>
      <c r="I379" t="str">
        <v>5988d89d</v>
      </c>
      <c r="J379">
        <v>231</v>
      </c>
      <c r="M379" t="str">
        <v>5988d89d</v>
      </c>
      <c r="N379" s="16" t="str" cm="1">
        <f t="array" ref="N379">_xlfn.TEXTJOIN(", ", TRUE, _xlfn._xlws.FILTER('Content Tags'!B$2:B$2001, 'Content Tags'!A$2:A$2001 = M379))</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379" t="s">
        <v>301</v>
      </c>
    </row>
    <row r="380" spans="1:17" ht="14.4" customHeight="1" x14ac:dyDescent="0.3">
      <c r="A380">
        <v>10036</v>
      </c>
      <c r="B380" s="14">
        <v>44986</v>
      </c>
      <c r="C380" t="str">
        <v>fc3255a1</v>
      </c>
      <c r="D380">
        <v>104</v>
      </c>
      <c r="G380">
        <v>10105</v>
      </c>
      <c r="H380" s="14">
        <v>45383</v>
      </c>
      <c r="I380" t="str">
        <v>0be1e40e</v>
      </c>
      <c r="J380">
        <v>52</v>
      </c>
      <c r="M380" t="str">
        <v>0be1e40e</v>
      </c>
      <c r="N380" s="16" t="str" cm="1">
        <f t="array" ref="N380">_xlfn.TEXTJOIN(", ", TRUE, _xlfn._xlws.FILTER('Content Tags'!B$2:B$2001, 'Content Tags'!A$2:A$2001 = M380))</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380" t="s">
        <v>406</v>
      </c>
    </row>
    <row r="381" spans="1:17" ht="14.4" customHeight="1" x14ac:dyDescent="0.3">
      <c r="A381">
        <v>10036</v>
      </c>
      <c r="B381" s="14">
        <v>45597</v>
      </c>
      <c r="C381" t="str">
        <v>19351768</v>
      </c>
      <c r="D381">
        <v>284</v>
      </c>
      <c r="G381">
        <v>10105</v>
      </c>
      <c r="H381" s="14">
        <v>45292</v>
      </c>
      <c r="I381" t="str">
        <v>c5c4fdf9</v>
      </c>
      <c r="J381">
        <v>247</v>
      </c>
      <c r="M381" t="str">
        <v>c5c4fdf9</v>
      </c>
      <c r="N381" s="16" t="str" cm="1">
        <f t="array" ref="N381">_xlfn.TEXTJOIN(", ", TRUE, _xlfn._xlws.FILTER('Content Tags'!B$2:B$2001, 'Content Tags'!A$2:A$2001 = M381))</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381" t="s">
        <v>415</v>
      </c>
    </row>
    <row r="382" spans="1:17" ht="14.4" customHeight="1" x14ac:dyDescent="0.3">
      <c r="A382">
        <v>10036</v>
      </c>
      <c r="B382" s="14">
        <v>44958</v>
      </c>
      <c r="C382" t="str">
        <v>4cfd0dd8</v>
      </c>
      <c r="D382">
        <v>179</v>
      </c>
      <c r="G382">
        <v>10105</v>
      </c>
      <c r="H382" s="14">
        <v>45627</v>
      </c>
      <c r="I382" t="str">
        <v>607da286</v>
      </c>
      <c r="J382">
        <v>256</v>
      </c>
      <c r="M382" t="str">
        <v>607da286</v>
      </c>
      <c r="N382" s="16" t="str" cm="1">
        <f t="array" ref="N382">_xlfn.TEXTJOIN(", ", TRUE, _xlfn._xlws.FILTER('Content Tags'!B$2:B$2001, 'Content Tags'!A$2:A$2001 = M382))</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382" t="s">
        <v>325</v>
      </c>
    </row>
    <row r="383" spans="1:17" ht="14.4" customHeight="1" x14ac:dyDescent="0.3">
      <c r="A383">
        <v>10036</v>
      </c>
      <c r="B383" s="14">
        <v>45566</v>
      </c>
      <c r="C383" t="str">
        <v>577b4107</v>
      </c>
      <c r="D383">
        <v>253</v>
      </c>
      <c r="G383">
        <v>10105</v>
      </c>
      <c r="H383" s="14">
        <v>45292</v>
      </c>
      <c r="I383" t="str">
        <v>34ac25b9</v>
      </c>
      <c r="J383">
        <v>260</v>
      </c>
      <c r="M383" t="str">
        <v>34ac25b9</v>
      </c>
      <c r="N383" s="16" t="str" cm="1">
        <f t="array" ref="N383">_xlfn.TEXTJOIN(", ", TRUE, _xlfn._xlws.FILTER('Content Tags'!B$2:B$2001, 'Content Tags'!A$2:A$2001 = M383))</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383" t="s">
        <v>310</v>
      </c>
    </row>
    <row r="384" spans="1:17" ht="14.4" customHeight="1" x14ac:dyDescent="0.3">
      <c r="A384">
        <v>10036</v>
      </c>
      <c r="B384" s="14">
        <v>45231</v>
      </c>
      <c r="C384" t="str">
        <v>2f9c6d63</v>
      </c>
      <c r="D384">
        <v>238</v>
      </c>
      <c r="G384">
        <v>10105</v>
      </c>
      <c r="H384" s="14">
        <v>45474</v>
      </c>
      <c r="I384" t="str">
        <v>07976026</v>
      </c>
      <c r="J384">
        <v>27</v>
      </c>
      <c r="M384" t="str">
        <v>07976026</v>
      </c>
      <c r="N384" s="16" t="str" cm="1">
        <f t="array" ref="N384">_xlfn.TEXTJOIN(", ", TRUE, _xlfn._xlws.FILTER('Content Tags'!B$2:B$2001, 'Content Tags'!A$2:A$2001 = M384))</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384" t="s">
        <v>224</v>
      </c>
    </row>
    <row r="385" spans="1:17" ht="14.4" customHeight="1" x14ac:dyDescent="0.3">
      <c r="A385">
        <v>10036</v>
      </c>
      <c r="B385" s="14">
        <v>45017</v>
      </c>
      <c r="C385" t="str">
        <v>2e190b5a</v>
      </c>
      <c r="D385">
        <v>30</v>
      </c>
      <c r="G385">
        <v>10106</v>
      </c>
      <c r="H385" s="14">
        <v>45292</v>
      </c>
      <c r="I385" t="str">
        <v>b142e834</v>
      </c>
      <c r="J385">
        <v>213</v>
      </c>
      <c r="M385" t="str">
        <v>b142e834</v>
      </c>
      <c r="N385" s="16" t="str" cm="1">
        <f t="array" ref="N385">_xlfn.TEXTJOIN(", ", TRUE, _xlfn._xlws.FILTER('Content Tags'!B$2:B$2001, 'Content Tags'!A$2:A$2001 = M385))</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385" t="s">
        <v>409</v>
      </c>
    </row>
    <row r="386" spans="1:17" ht="14.4" customHeight="1" x14ac:dyDescent="0.3">
      <c r="A386">
        <v>10036</v>
      </c>
      <c r="B386" s="14">
        <v>45047</v>
      </c>
      <c r="C386" t="str">
        <v>9452bf77</v>
      </c>
      <c r="D386">
        <v>286</v>
      </c>
      <c r="G386">
        <v>10106</v>
      </c>
      <c r="H386" s="14">
        <v>45292</v>
      </c>
      <c r="I386" t="str">
        <v>ae026103</v>
      </c>
      <c r="J386">
        <v>167</v>
      </c>
      <c r="M386" t="str">
        <v>ae026103</v>
      </c>
      <c r="N386" s="16" t="str" cm="1">
        <f t="array" ref="N386">_xlfn.TEXTJOIN(", ", TRUE, _xlfn._xlws.FILTER('Content Tags'!B$2:B$2001, 'Content Tags'!A$2:A$2001 = M386))</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386" t="s">
        <v>314</v>
      </c>
    </row>
    <row r="387" spans="1:17" ht="14.4" customHeight="1" x14ac:dyDescent="0.3">
      <c r="A387">
        <v>10036</v>
      </c>
      <c r="B387" s="14">
        <v>45536</v>
      </c>
      <c r="C387" t="str">
        <v>07976026</v>
      </c>
      <c r="D387">
        <v>238</v>
      </c>
      <c r="G387">
        <v>10106</v>
      </c>
      <c r="H387" s="14">
        <v>45505</v>
      </c>
      <c r="I387" t="str">
        <v>2f9c6d63</v>
      </c>
      <c r="J387">
        <v>103</v>
      </c>
      <c r="M387" t="str">
        <v>2f9c6d63</v>
      </c>
      <c r="N387" s="16" t="str" cm="1">
        <f t="array" ref="N387">_xlfn.TEXTJOIN(", ", TRUE, _xlfn._xlws.FILTER('Content Tags'!B$2:B$2001, 'Content Tags'!A$2:A$2001 = M387))</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387" t="s">
        <v>302</v>
      </c>
    </row>
    <row r="388" spans="1:17" ht="14.4" customHeight="1" x14ac:dyDescent="0.3">
      <c r="A388">
        <v>10036</v>
      </c>
      <c r="B388" s="14">
        <v>44927</v>
      </c>
      <c r="C388" t="str">
        <v>d6e6f4af</v>
      </c>
      <c r="D388">
        <v>174</v>
      </c>
      <c r="G388">
        <v>10106</v>
      </c>
      <c r="H388" s="14">
        <v>45505</v>
      </c>
      <c r="I388" t="str">
        <v>39c8c16a</v>
      </c>
      <c r="J388">
        <v>61</v>
      </c>
      <c r="M388" t="str">
        <v>39c8c16a</v>
      </c>
      <c r="N388" s="16" t="str" cm="1">
        <f t="array" ref="N388">_xlfn.TEXTJOIN(", ", TRUE, _xlfn._xlws.FILTER('Content Tags'!B$2:B$2001, 'Content Tags'!A$2:A$2001 = M388))</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388" t="s">
        <v>251</v>
      </c>
    </row>
    <row r="389" spans="1:17" ht="14.4" customHeight="1" x14ac:dyDescent="0.3">
      <c r="A389">
        <v>10036</v>
      </c>
      <c r="B389" s="14">
        <v>45597</v>
      </c>
      <c r="C389" t="str">
        <v>f83fb848</v>
      </c>
      <c r="D389">
        <v>283</v>
      </c>
      <c r="G389">
        <v>10107</v>
      </c>
      <c r="H389" s="14">
        <v>45323</v>
      </c>
      <c r="I389" t="str">
        <v>74c9ff93</v>
      </c>
      <c r="J389">
        <v>203</v>
      </c>
      <c r="M389" t="str">
        <v>74c9ff93</v>
      </c>
      <c r="N389" s="16" t="str" cm="1">
        <f t="array" ref="N389">_xlfn.TEXTJOIN(", ", TRUE, _xlfn._xlws.FILTER('Content Tags'!B$2:B$2001, 'Content Tags'!A$2:A$2001 = M389))</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389" t="s">
        <v>336</v>
      </c>
    </row>
    <row r="390" spans="1:17" ht="14.4" customHeight="1" x14ac:dyDescent="0.3">
      <c r="A390">
        <v>10036</v>
      </c>
      <c r="B390" s="14">
        <v>44958</v>
      </c>
      <c r="C390" t="str">
        <v>35e41ff6</v>
      </c>
      <c r="D390">
        <v>227</v>
      </c>
      <c r="G390">
        <v>10107</v>
      </c>
      <c r="H390" s="14">
        <v>45474</v>
      </c>
      <c r="I390" t="str">
        <v>9452bf77</v>
      </c>
      <c r="J390">
        <v>273</v>
      </c>
      <c r="M390" t="str">
        <v>9452bf77</v>
      </c>
      <c r="N390" s="16" t="str" cm="1">
        <f t="array" ref="N390">_xlfn.TEXTJOIN(", ", TRUE, _xlfn._xlws.FILTER('Content Tags'!B$2:B$2001, 'Content Tags'!A$2:A$2001 = M390))</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390" t="s">
        <v>282</v>
      </c>
    </row>
    <row r="391" spans="1:17" ht="14.4" customHeight="1" x14ac:dyDescent="0.3">
      <c r="A391">
        <v>10036</v>
      </c>
      <c r="B391" s="14">
        <v>44682</v>
      </c>
      <c r="C391" t="str">
        <v>6d98c117</v>
      </c>
      <c r="D391">
        <v>88</v>
      </c>
      <c r="G391">
        <v>10107</v>
      </c>
      <c r="H391" s="14">
        <v>45413</v>
      </c>
      <c r="I391" t="str">
        <v>92becfc7</v>
      </c>
      <c r="J391">
        <v>129</v>
      </c>
      <c r="M391" t="str">
        <v>92becfc7</v>
      </c>
      <c r="N391" s="16" t="str" cm="1">
        <f t="array" ref="N391">_xlfn.TEXTJOIN(", ", TRUE, _xlfn._xlws.FILTER('Content Tags'!B$2:B$2001, 'Content Tags'!A$2:A$2001 = M391))</f>
        <v>foodies, UPI adopters, family planners, adventure seekers, impulse buyers, mobile-only users, diabetic support seekers, daily soap fans, solo travelers, bookworms, competitive exam prep, tech, premium product buyers, action movie fans, bargain hunters, lifelong learners, minimalist consumers, religious content viewers, cable cutters, productivity seekers</v>
      </c>
      <c r="Q391" t="s">
        <v>341</v>
      </c>
    </row>
    <row r="392" spans="1:17" ht="14.4" customHeight="1" x14ac:dyDescent="0.3">
      <c r="A392">
        <v>10036</v>
      </c>
      <c r="B392" s="14">
        <v>44713</v>
      </c>
      <c r="C392" t="str">
        <v>9c8c4c67</v>
      </c>
      <c r="D392">
        <v>47</v>
      </c>
      <c r="G392">
        <v>10107</v>
      </c>
      <c r="H392" s="14">
        <v>45627</v>
      </c>
      <c r="I392" t="str">
        <v>e9c2f251</v>
      </c>
      <c r="J392">
        <v>249</v>
      </c>
      <c r="M392" t="str">
        <v>e9c2f251</v>
      </c>
      <c r="N392" s="16" t="str" cm="1">
        <f t="array" ref="N392">_xlfn.TEXTJOIN(", ", TRUE, _xlfn._xlws.FILTER('Content Tags'!B$2:B$2001, 'Content Tags'!A$2:A$2001 = M392))</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392" t="s">
        <v>345</v>
      </c>
    </row>
    <row r="393" spans="1:17" ht="14.4" customHeight="1" x14ac:dyDescent="0.3">
      <c r="A393">
        <v>10036</v>
      </c>
      <c r="B393" s="14">
        <v>44682</v>
      </c>
      <c r="C393" t="str">
        <v>420e1019</v>
      </c>
      <c r="D393">
        <v>126</v>
      </c>
      <c r="G393">
        <v>10107</v>
      </c>
      <c r="H393" s="14">
        <v>45597</v>
      </c>
      <c r="I393" t="str">
        <v>b72e97f6</v>
      </c>
      <c r="J393">
        <v>133</v>
      </c>
      <c r="M393" t="str">
        <v>b72e97f6</v>
      </c>
      <c r="N393" s="16" t="str" cm="1">
        <f t="array" ref="N393">_xlfn.TEXTJOIN(", ", TRUE, _xlfn._xlws.FILTER('Content Tags'!B$2:B$2001, 'Content Tags'!A$2:A$2001 = M393))</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393" t="s">
        <v>233</v>
      </c>
    </row>
    <row r="394" spans="1:17" ht="14.4" customHeight="1" x14ac:dyDescent="0.3">
      <c r="A394">
        <v>10037</v>
      </c>
      <c r="B394" s="14">
        <v>44621</v>
      </c>
      <c r="C394" t="str">
        <v>4130ea10</v>
      </c>
      <c r="D394">
        <v>47</v>
      </c>
      <c r="G394">
        <v>10107</v>
      </c>
      <c r="H394" s="14">
        <v>45292</v>
      </c>
      <c r="I394" t="str">
        <v>40fb817f</v>
      </c>
      <c r="J394">
        <v>153</v>
      </c>
      <c r="M394" t="str">
        <v>40fb817f</v>
      </c>
      <c r="N394" s="16" t="str" cm="1">
        <f t="array" ref="N394">_xlfn.TEXTJOIN(", ", TRUE, _xlfn._xlws.FILTER('Content Tags'!B$2:B$2001, 'Content Tags'!A$2:A$2001 = M394))</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394" t="s">
        <v>247</v>
      </c>
    </row>
    <row r="395" spans="1:17" ht="14.4" customHeight="1" x14ac:dyDescent="0.3">
      <c r="A395">
        <v>10037</v>
      </c>
      <c r="B395" s="14">
        <v>45139</v>
      </c>
      <c r="C395" t="str">
        <v>d71466ea</v>
      </c>
      <c r="D395">
        <v>54</v>
      </c>
      <c r="G395">
        <v>10107</v>
      </c>
      <c r="H395" s="14">
        <v>45474</v>
      </c>
      <c r="I395" t="str">
        <v>9787b7de</v>
      </c>
      <c r="J395">
        <v>73</v>
      </c>
      <c r="M395" t="str">
        <v>9787b7de</v>
      </c>
      <c r="N395" s="16" t="str" cm="1">
        <f t="array" ref="N395">_xlfn.TEXTJOIN(", ", TRUE, _xlfn._xlws.FILTER('Content Tags'!B$2:B$2001, 'Content Tags'!A$2:A$2001 = M395))</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395" t="s">
        <v>340</v>
      </c>
    </row>
    <row r="396" spans="1:17" ht="14.4" customHeight="1" x14ac:dyDescent="0.3">
      <c r="A396">
        <v>10037</v>
      </c>
      <c r="B396" s="14">
        <v>44593</v>
      </c>
      <c r="C396" t="str">
        <v>9c8c4c67</v>
      </c>
      <c r="D396">
        <v>252</v>
      </c>
      <c r="G396">
        <v>10109</v>
      </c>
      <c r="H396" s="14">
        <v>45474</v>
      </c>
      <c r="I396" t="str">
        <v>f1c74cb8</v>
      </c>
      <c r="J396">
        <v>120</v>
      </c>
      <c r="M396" t="str">
        <v>f1c74cb8</v>
      </c>
      <c r="N396" s="16" t="str" cm="1">
        <f t="array" ref="N396">_xlfn.TEXTJOIN(", ", TRUE, _xlfn._xlws.FILTER('Content Tags'!B$2:B$2001, 'Content Tags'!A$2:A$2001 = M396))</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396" t="s">
        <v>254</v>
      </c>
    </row>
    <row r="397" spans="1:17" ht="14.4" customHeight="1" x14ac:dyDescent="0.3">
      <c r="A397">
        <v>10037</v>
      </c>
      <c r="B397" s="14">
        <v>45323</v>
      </c>
      <c r="C397" t="str">
        <v>1187d074</v>
      </c>
      <c r="D397">
        <v>289</v>
      </c>
      <c r="G397">
        <v>10109</v>
      </c>
      <c r="H397" s="14">
        <v>45474</v>
      </c>
      <c r="I397" t="str">
        <v>ae026103</v>
      </c>
      <c r="J397">
        <v>188</v>
      </c>
      <c r="M397" t="str">
        <v>ae026103</v>
      </c>
      <c r="N397" s="16" t="str" cm="1">
        <f t="array" ref="N397">_xlfn.TEXTJOIN(", ", TRUE, _xlfn._xlws.FILTER('Content Tags'!B$2:B$2001, 'Content Tags'!A$2:A$2001 = M397))</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397" t="s">
        <v>364</v>
      </c>
    </row>
    <row r="398" spans="1:17" ht="14.4" customHeight="1" x14ac:dyDescent="0.3">
      <c r="A398">
        <v>10037</v>
      </c>
      <c r="B398" s="14">
        <v>45261</v>
      </c>
      <c r="C398" t="str">
        <v>618d5c47</v>
      </c>
      <c r="D398">
        <v>15</v>
      </c>
      <c r="G398">
        <v>10110</v>
      </c>
      <c r="H398" s="14">
        <v>45474</v>
      </c>
      <c r="I398" t="str">
        <v>6148f50b</v>
      </c>
      <c r="J398">
        <v>159</v>
      </c>
      <c r="M398" t="str">
        <v>6148f50b</v>
      </c>
      <c r="N398" s="16" t="str" cm="1">
        <f t="array" ref="N398">_xlfn.TEXTJOIN(", ", TRUE, _xlfn._xlws.FILTER('Content Tags'!B$2:B$2001, 'Content Tags'!A$2:A$2001 = M398))</f>
        <v>mutual fund investors, school students, academic achievers, end-of-year spenders, time managers, action movie fans, hikers, rural population, investing first time, series marathoners, arts &amp; design students, seniors, growth mindset, buying first car, photography, Tamil speakers, runners, short-form video fans, South Indian viewers, health-conscious</v>
      </c>
      <c r="Q398" t="s">
        <v>300</v>
      </c>
    </row>
    <row r="399" spans="1:17" ht="14.4" customHeight="1" x14ac:dyDescent="0.3">
      <c r="A399">
        <v>10037</v>
      </c>
      <c r="B399" s="14">
        <v>44621</v>
      </c>
      <c r="C399" t="str">
        <v>cc777b0c</v>
      </c>
      <c r="D399">
        <v>12</v>
      </c>
      <c r="G399">
        <v>10110</v>
      </c>
      <c r="H399" s="14">
        <v>45383</v>
      </c>
      <c r="I399" t="str">
        <v>3abe3a47</v>
      </c>
      <c r="J399">
        <v>96</v>
      </c>
      <c r="M399" t="str">
        <v>3abe3a47</v>
      </c>
      <c r="N399" s="16" t="str" cm="1">
        <f t="array" ref="N399">_xlfn.TEXTJOIN(", ", TRUE, _xlfn._xlws.FILTER('Content Tags'!B$2:B$2001, 'Content Tags'!A$2:A$2001 = M399))</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399" t="s">
        <v>327</v>
      </c>
    </row>
    <row r="400" spans="1:17" ht="14.4" customHeight="1" x14ac:dyDescent="0.3">
      <c r="A400">
        <v>10037</v>
      </c>
      <c r="B400" s="14">
        <v>45627</v>
      </c>
      <c r="C400" t="str">
        <v>18f2ed16</v>
      </c>
      <c r="D400">
        <v>53</v>
      </c>
      <c r="G400">
        <v>10110</v>
      </c>
      <c r="H400" s="14">
        <v>45323</v>
      </c>
      <c r="I400" t="str">
        <v>6d98c117</v>
      </c>
      <c r="J400">
        <v>135</v>
      </c>
      <c r="M400" t="str">
        <v>6d98c117</v>
      </c>
      <c r="N400" s="16" t="str" cm="1">
        <f t="array" ref="N400">_xlfn.TEXTJOIN(", ", TRUE, _xlfn._xlws.FILTER('Content Tags'!B$2:B$2001, 'Content Tags'!A$2:A$2001 = M400))</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400" t="s">
        <v>303</v>
      </c>
    </row>
    <row r="401" spans="1:17" ht="14.4" customHeight="1" x14ac:dyDescent="0.3">
      <c r="A401">
        <v>10037</v>
      </c>
      <c r="B401" s="14">
        <v>45352</v>
      </c>
      <c r="C401" t="str">
        <v>a48a202b</v>
      </c>
      <c r="D401">
        <v>272</v>
      </c>
      <c r="G401">
        <v>10111</v>
      </c>
      <c r="H401" s="14">
        <v>45292</v>
      </c>
      <c r="I401" t="str">
        <v>2e190b5a</v>
      </c>
      <c r="J401">
        <v>150</v>
      </c>
      <c r="M401" t="str">
        <v>2e190b5a</v>
      </c>
      <c r="N401" s="16" t="str" cm="1">
        <f t="array" ref="N401">_xlfn.TEXTJOIN(", ", TRUE, _xlfn._xlws.FILTER('Content Tags'!B$2:B$2001, 'Content Tags'!A$2:A$2001 = M401))</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401" t="s">
        <v>319</v>
      </c>
    </row>
    <row r="402" spans="1:17" ht="14.4" customHeight="1" x14ac:dyDescent="0.3">
      <c r="A402">
        <v>10037</v>
      </c>
      <c r="B402" s="14">
        <v>45047</v>
      </c>
      <c r="C402" t="str">
        <v>c741736d</v>
      </c>
      <c r="D402">
        <v>109</v>
      </c>
      <c r="G402">
        <v>10111</v>
      </c>
      <c r="H402" s="14">
        <v>45474</v>
      </c>
      <c r="I402" t="str">
        <v>fda707e0</v>
      </c>
      <c r="J402">
        <v>150</v>
      </c>
      <c r="M402" t="str">
        <v>fda707e0</v>
      </c>
      <c r="N402" s="16" t="str" cm="1">
        <f t="array" ref="N402">_xlfn.TEXTJOIN(", ", TRUE, _xlfn._xlws.FILTER('Content Tags'!B$2:B$2001, 'Content Tags'!A$2:A$2001 = M402))</f>
        <v>monsoon viewers, mobile-only users, engineers, music enthusiasts, action movie fans, single, DIYers, seniors, football fans, Android users, frequent flyers, online learners, parents, DTH users, homemakers, gardening, physiotherapy followers, growth mindset, back-to-school, movie buffs</v>
      </c>
      <c r="Q402" t="s">
        <v>349</v>
      </c>
    </row>
    <row r="403" spans="1:17" ht="14.4" customHeight="1" x14ac:dyDescent="0.3">
      <c r="A403">
        <v>10037</v>
      </c>
      <c r="B403" s="14">
        <v>45444</v>
      </c>
      <c r="C403" t="str">
        <v>fe99e0ba</v>
      </c>
      <c r="D403">
        <v>291</v>
      </c>
      <c r="G403">
        <v>10111</v>
      </c>
      <c r="H403" s="14">
        <v>45383</v>
      </c>
      <c r="I403" t="str">
        <v>34ac25b9</v>
      </c>
      <c r="J403">
        <v>162</v>
      </c>
      <c r="M403" t="str">
        <v>34ac25b9</v>
      </c>
      <c r="N403" s="16" t="str" cm="1">
        <f t="array" ref="N403">_xlfn.TEXTJOIN(", ", TRUE, _xlfn._xlws.FILTER('Content Tags'!B$2:B$2001, 'Content Tags'!A$2:A$2001 = M403))</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403" t="s">
        <v>275</v>
      </c>
    </row>
    <row r="404" spans="1:17" ht="14.4" customHeight="1" x14ac:dyDescent="0.3">
      <c r="A404">
        <v>10037</v>
      </c>
      <c r="B404" s="14">
        <v>44743</v>
      </c>
      <c r="C404" t="str">
        <v>5988d89d</v>
      </c>
      <c r="D404">
        <v>111</v>
      </c>
      <c r="G404">
        <v>10111</v>
      </c>
      <c r="H404" s="14">
        <v>45627</v>
      </c>
      <c r="I404" t="str">
        <v>75fa1246</v>
      </c>
      <c r="J404">
        <v>284</v>
      </c>
      <c r="M404" t="str">
        <v>75fa1246</v>
      </c>
      <c r="N404" s="16" t="str" cm="1">
        <f t="array" ref="N404">_xlfn.TEXTJOIN(", ", TRUE, _xlfn._xlws.FILTER('Content Tags'!B$2:B$2001, 'Content Tags'!A$2:A$2001 = M404))</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404" t="s">
        <v>362</v>
      </c>
    </row>
    <row r="405" spans="1:17" ht="14.4" customHeight="1" x14ac:dyDescent="0.3">
      <c r="A405">
        <v>10037</v>
      </c>
      <c r="B405" s="14">
        <v>44805</v>
      </c>
      <c r="C405" t="str">
        <v>c9f9dfdb</v>
      </c>
      <c r="D405">
        <v>130</v>
      </c>
      <c r="G405">
        <v>10111</v>
      </c>
      <c r="H405" s="14">
        <v>45597</v>
      </c>
      <c r="I405" t="str">
        <v>5c52d1ad</v>
      </c>
      <c r="J405">
        <v>73</v>
      </c>
      <c r="M405" t="str">
        <v>5c52d1ad</v>
      </c>
      <c r="N405" s="16" t="str" cm="1">
        <f t="array" ref="N405">_xlfn.TEXTJOIN(", ", TRUE, _xlfn._xlws.FILTER('Content Tags'!B$2:B$2001, 'Content Tags'!A$2:A$2001 = M405))</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405" t="s">
        <v>384</v>
      </c>
    </row>
    <row r="406" spans="1:17" ht="14.4" customHeight="1" x14ac:dyDescent="0.3">
      <c r="A406">
        <v>10037</v>
      </c>
      <c r="B406" s="14">
        <v>45170</v>
      </c>
      <c r="C406" t="str">
        <v>53dcee70</v>
      </c>
      <c r="D406">
        <v>258</v>
      </c>
      <c r="G406">
        <v>10111</v>
      </c>
      <c r="H406" s="14">
        <v>45627</v>
      </c>
      <c r="I406" t="str">
        <v>2f9c6d63</v>
      </c>
      <c r="J406">
        <v>141</v>
      </c>
      <c r="M406" t="str">
        <v>2f9c6d63</v>
      </c>
      <c r="N406" s="16" t="str" cm="1">
        <f t="array" ref="N406">_xlfn.TEXTJOIN(", ", TRUE, _xlfn._xlws.FILTER('Content Tags'!B$2:B$2001, 'Content Tags'!A$2:A$2001 = M406))</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406" t="s">
        <v>312</v>
      </c>
    </row>
    <row r="407" spans="1:17" ht="14.4" customHeight="1" x14ac:dyDescent="0.3">
      <c r="A407">
        <v>10037</v>
      </c>
      <c r="B407" s="14">
        <v>45139</v>
      </c>
      <c r="C407" t="str">
        <v>92becfc7</v>
      </c>
      <c r="D407">
        <v>88</v>
      </c>
      <c r="G407">
        <v>10112</v>
      </c>
      <c r="H407" s="14">
        <v>45383</v>
      </c>
      <c r="I407" t="str">
        <v>9c8c4c67</v>
      </c>
      <c r="J407">
        <v>83</v>
      </c>
      <c r="M407" t="str">
        <v>9c8c4c67</v>
      </c>
      <c r="N407" s="16" t="str" cm="1">
        <f t="array" ref="N407">_xlfn.TEXTJOIN(", ", TRUE, _xlfn._xlws.FILTER('Content Tags'!B$2:B$2001, 'Content Tags'!A$2:A$2001 = M407))</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407" t="s">
        <v>255</v>
      </c>
    </row>
    <row r="408" spans="1:17" ht="14.4" customHeight="1" x14ac:dyDescent="0.3">
      <c r="A408">
        <v>10037</v>
      </c>
      <c r="B408" s="14">
        <v>45383</v>
      </c>
      <c r="C408" t="str">
        <v>75fa1246</v>
      </c>
      <c r="D408">
        <v>96</v>
      </c>
      <c r="G408">
        <v>10112</v>
      </c>
      <c r="H408" s="14">
        <v>45292</v>
      </c>
      <c r="I408" t="str">
        <v>6fc6d737</v>
      </c>
      <c r="J408">
        <v>63</v>
      </c>
      <c r="M408" t="str">
        <v>6fc6d737</v>
      </c>
      <c r="N408" s="16" t="str" cm="1">
        <f t="array" ref="N408">_xlfn.TEXTJOIN(", ", TRUE, _xlfn._xlws.FILTER('Content Tags'!B$2:B$2001, 'Content Tags'!A$2:A$2001 = M408))</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408" t="s">
        <v>306</v>
      </c>
    </row>
    <row r="409" spans="1:17" ht="14.4" customHeight="1" x14ac:dyDescent="0.3">
      <c r="A409">
        <v>10038</v>
      </c>
      <c r="B409" s="14">
        <v>44743</v>
      </c>
      <c r="C409" t="str">
        <v>d71466ea</v>
      </c>
      <c r="D409">
        <v>99</v>
      </c>
      <c r="G409">
        <v>10112</v>
      </c>
      <c r="H409" s="14">
        <v>45505</v>
      </c>
      <c r="I409" t="str">
        <v>67b09f1b</v>
      </c>
      <c r="J409">
        <v>58</v>
      </c>
      <c r="M409" t="str">
        <v>67b09f1b</v>
      </c>
      <c r="N409" s="16" t="str" cm="1">
        <f t="array" ref="N409">_xlfn.TEXTJOIN(", ", TRUE, _xlfn._xlws.FILTER('Content Tags'!B$2:B$2001, 'Content Tags'!A$2:A$2001 = M409))</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409" t="s">
        <v>354</v>
      </c>
    </row>
    <row r="410" spans="1:17" ht="14.4" customHeight="1" x14ac:dyDescent="0.3">
      <c r="A410">
        <v>10038</v>
      </c>
      <c r="B410" s="14">
        <v>45597</v>
      </c>
      <c r="C410" t="str">
        <v>40e9137d</v>
      </c>
      <c r="D410">
        <v>110</v>
      </c>
      <c r="G410">
        <v>10113</v>
      </c>
      <c r="H410" s="14">
        <v>45474</v>
      </c>
      <c r="I410" t="str">
        <v>7fc77e90</v>
      </c>
      <c r="J410">
        <v>75</v>
      </c>
      <c r="M410" t="str">
        <v>7fc77e90</v>
      </c>
      <c r="N410" s="16" t="str" cm="1">
        <f t="array" ref="N410">_xlfn.TEXTJOIN(", ", TRUE, _xlfn._xlws.FILTER('Content Tags'!B$2:B$2001, 'Content Tags'!A$2:A$2001 = M410))</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410" t="s">
        <v>277</v>
      </c>
    </row>
    <row r="411" spans="1:17" ht="14.4" customHeight="1" x14ac:dyDescent="0.3">
      <c r="A411">
        <v>10038</v>
      </c>
      <c r="B411" s="14">
        <v>45536</v>
      </c>
      <c r="C411" t="str">
        <v>9787b7de</v>
      </c>
      <c r="D411">
        <v>25</v>
      </c>
      <c r="G411">
        <v>10113</v>
      </c>
      <c r="H411" s="14">
        <v>45413</v>
      </c>
      <c r="I411" t="str">
        <v>fc3255a1</v>
      </c>
      <c r="J411">
        <v>191</v>
      </c>
      <c r="M411" t="str">
        <v>fc3255a1</v>
      </c>
      <c r="N411" s="16" t="str" cm="1">
        <f t="array" ref="N411">_xlfn.TEXTJOIN(", ", TRUE, _xlfn._xlws.FILTER('Content Tags'!B$2:B$2001, 'Content Tags'!A$2:A$2001 = M411))</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411" t="s">
        <v>225</v>
      </c>
    </row>
    <row r="412" spans="1:17" ht="14.4" customHeight="1" x14ac:dyDescent="0.3">
      <c r="A412">
        <v>10038</v>
      </c>
      <c r="B412" s="14">
        <v>44958</v>
      </c>
      <c r="C412" t="str">
        <v>1b7fe76a</v>
      </c>
      <c r="D412">
        <v>28</v>
      </c>
      <c r="G412">
        <v>10113</v>
      </c>
      <c r="H412" s="14">
        <v>45383</v>
      </c>
      <c r="I412" t="str">
        <v>607da286</v>
      </c>
      <c r="J412">
        <v>276</v>
      </c>
      <c r="M412" t="str">
        <v>607da286</v>
      </c>
      <c r="N412" s="16" t="str" cm="1">
        <f t="array" ref="N412">_xlfn.TEXTJOIN(", ", TRUE, _xlfn._xlws.FILTER('Content Tags'!B$2:B$2001, 'Content Tags'!A$2:A$2001 = M412))</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412" t="s">
        <v>226</v>
      </c>
    </row>
    <row r="413" spans="1:17" ht="14.4" customHeight="1" x14ac:dyDescent="0.3">
      <c r="A413">
        <v>10038</v>
      </c>
      <c r="B413" s="14">
        <v>45474</v>
      </c>
      <c r="C413" t="str">
        <v>cc777b0c</v>
      </c>
      <c r="D413">
        <v>86</v>
      </c>
      <c r="G413">
        <v>10113</v>
      </c>
      <c r="H413" s="14">
        <v>45352</v>
      </c>
      <c r="I413" t="str">
        <v>9c8c4c67</v>
      </c>
      <c r="J413">
        <v>170</v>
      </c>
      <c r="M413" t="str">
        <v>9c8c4c67</v>
      </c>
      <c r="N413" s="16" t="str" cm="1">
        <f t="array" ref="N413">_xlfn.TEXTJOIN(", ", TRUE, _xlfn._xlws.FILTER('Content Tags'!B$2:B$2001, 'Content Tags'!A$2:A$2001 = M413))</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413" t="s">
        <v>256</v>
      </c>
    </row>
    <row r="414" spans="1:17" ht="14.4" customHeight="1" x14ac:dyDescent="0.3">
      <c r="A414">
        <v>10038</v>
      </c>
      <c r="B414" s="14">
        <v>45108</v>
      </c>
      <c r="C414" t="str">
        <v>8ce0be18</v>
      </c>
      <c r="D414">
        <v>78</v>
      </c>
      <c r="G414">
        <v>10113</v>
      </c>
      <c r="H414" s="14">
        <v>45627</v>
      </c>
      <c r="I414" t="str">
        <v>618d5c47</v>
      </c>
      <c r="J414">
        <v>262</v>
      </c>
      <c r="M414" t="str">
        <v>618d5c47</v>
      </c>
      <c r="N414" s="16" t="str" cm="1">
        <f t="array" ref="N414">_xlfn.TEXTJOIN(", ", TRUE, _xlfn._xlws.FILTER('Content Tags'!B$2:B$2001, 'Content Tags'!A$2:A$2001 = M414))</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414" t="s">
        <v>385</v>
      </c>
    </row>
    <row r="415" spans="1:17" ht="14.4" customHeight="1" x14ac:dyDescent="0.3">
      <c r="A415">
        <v>10038</v>
      </c>
      <c r="B415" s="14">
        <v>45323</v>
      </c>
      <c r="C415" t="str">
        <v>8ab4abc6</v>
      </c>
      <c r="D415">
        <v>196</v>
      </c>
      <c r="G415">
        <v>10114</v>
      </c>
      <c r="H415" s="14">
        <v>45383</v>
      </c>
      <c r="I415" t="str">
        <v>10101146</v>
      </c>
      <c r="J415">
        <v>283</v>
      </c>
      <c r="M415" t="str">
        <v>10101146</v>
      </c>
      <c r="N415" s="16" t="str" cm="1">
        <f t="array" ref="N415">_xlfn.TEXTJOIN(", ", TRUE, _xlfn._xlws.FILTER('Content Tags'!B$2:B$2001, 'Content Tags'!A$2:A$2001 = M415))</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415" t="s">
        <v>272</v>
      </c>
    </row>
    <row r="416" spans="1:17" ht="14.4" customHeight="1" x14ac:dyDescent="0.3">
      <c r="A416">
        <v>10038</v>
      </c>
      <c r="B416" s="14">
        <v>44866</v>
      </c>
      <c r="C416" t="str">
        <v>b49e8b74</v>
      </c>
      <c r="D416">
        <v>273</v>
      </c>
      <c r="G416">
        <v>10114</v>
      </c>
      <c r="H416" s="14">
        <v>45413</v>
      </c>
      <c r="I416" t="str">
        <v>b72e97f6</v>
      </c>
      <c r="J416">
        <v>96</v>
      </c>
      <c r="M416" t="str">
        <v>b72e97f6</v>
      </c>
      <c r="N416" s="16" t="str" cm="1">
        <f t="array" ref="N416">_xlfn.TEXTJOIN(", ", TRUE, _xlfn._xlws.FILTER('Content Tags'!B$2:B$2001, 'Content Tags'!A$2:A$2001 = M416))</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416" t="s">
        <v>284</v>
      </c>
    </row>
    <row r="417" spans="1:17" ht="14.4" customHeight="1" x14ac:dyDescent="0.3">
      <c r="A417">
        <v>10038</v>
      </c>
      <c r="B417" s="14">
        <v>44835</v>
      </c>
      <c r="C417" t="str">
        <v>0be1e40e</v>
      </c>
      <c r="D417">
        <v>257</v>
      </c>
      <c r="G417">
        <v>10114</v>
      </c>
      <c r="H417" s="14">
        <v>45505</v>
      </c>
      <c r="I417" t="str">
        <v>a48a202b</v>
      </c>
      <c r="J417">
        <v>204</v>
      </c>
      <c r="M417" t="str">
        <v>a48a202b</v>
      </c>
      <c r="N417" s="16" t="str" cm="1">
        <f t="array" ref="N417">_xlfn.TEXTJOIN(", ", TRUE, _xlfn._xlws.FILTER('Content Tags'!B$2:B$2001, 'Content Tags'!A$2:A$2001 = M417))</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417" t="s">
        <v>239</v>
      </c>
    </row>
    <row r="418" spans="1:17" ht="14.4" customHeight="1" x14ac:dyDescent="0.3">
      <c r="A418">
        <v>10038</v>
      </c>
      <c r="B418" s="14">
        <v>44986</v>
      </c>
      <c r="C418" t="str">
        <v>2aac9072</v>
      </c>
      <c r="D418">
        <v>42</v>
      </c>
      <c r="G418">
        <v>10114</v>
      </c>
      <c r="H418" s="14">
        <v>45505</v>
      </c>
      <c r="I418" t="str">
        <v>c741736d</v>
      </c>
      <c r="J418">
        <v>13</v>
      </c>
      <c r="M418" t="str">
        <v>c741736d</v>
      </c>
      <c r="N418" s="16" t="str" cm="1">
        <f t="array" ref="N418">_xlfn.TEXTJOIN(", ", TRUE, _xlfn._xlws.FILTER('Content Tags'!B$2:B$2001, 'Content Tags'!A$2:A$2001 = M418))</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418" t="s">
        <v>282</v>
      </c>
    </row>
    <row r="419" spans="1:17" ht="14.4" customHeight="1" x14ac:dyDescent="0.3">
      <c r="A419">
        <v>10038</v>
      </c>
      <c r="B419" s="14">
        <v>44958</v>
      </c>
      <c r="C419" t="str">
        <v>f83fb848</v>
      </c>
      <c r="D419">
        <v>275</v>
      </c>
      <c r="G419">
        <v>10115</v>
      </c>
      <c r="H419" s="14">
        <v>45323</v>
      </c>
      <c r="I419" t="str">
        <v>2e190b5a</v>
      </c>
      <c r="J419">
        <v>225</v>
      </c>
      <c r="M419" t="str">
        <v>2e190b5a</v>
      </c>
      <c r="N419" s="16" t="str" cm="1">
        <f t="array" ref="N419">_xlfn.TEXTJOIN(", ", TRUE, _xlfn._xlws.FILTER('Content Tags'!B$2:B$2001, 'Content Tags'!A$2:A$2001 = M419))</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419" t="s">
        <v>344</v>
      </c>
    </row>
    <row r="420" spans="1:17" ht="14.4" customHeight="1" x14ac:dyDescent="0.3">
      <c r="A420">
        <v>10038</v>
      </c>
      <c r="B420" s="14">
        <v>44621</v>
      </c>
      <c r="C420" t="str">
        <v>19351768</v>
      </c>
      <c r="D420">
        <v>30</v>
      </c>
      <c r="G420">
        <v>10115</v>
      </c>
      <c r="H420" s="14">
        <v>45627</v>
      </c>
      <c r="I420" t="str">
        <v>5b93d799</v>
      </c>
      <c r="J420">
        <v>263</v>
      </c>
      <c r="M420" t="str">
        <v>5b93d799</v>
      </c>
      <c r="N420" s="16" t="str" cm="1">
        <f t="array" ref="N420">_xlfn.TEXTJOIN(", ", TRUE, _xlfn._xlws.FILTER('Content Tags'!B$2:B$2001, 'Content Tags'!A$2:A$2001 = M420))</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420" t="s">
        <v>222</v>
      </c>
    </row>
    <row r="421" spans="1:17" ht="14.4" customHeight="1" x14ac:dyDescent="0.3">
      <c r="A421">
        <v>10038</v>
      </c>
      <c r="B421" s="14">
        <v>45597</v>
      </c>
      <c r="C421" t="str">
        <v>c5c4fdf9</v>
      </c>
      <c r="D421">
        <v>99</v>
      </c>
      <c r="G421">
        <v>10115</v>
      </c>
      <c r="H421" s="14">
        <v>45292</v>
      </c>
      <c r="I421" t="str">
        <v>f82d44ce</v>
      </c>
      <c r="J421">
        <v>77</v>
      </c>
      <c r="M421" t="str">
        <v>f82d44ce</v>
      </c>
      <c r="N421" s="16" t="str" cm="1">
        <f t="array" ref="N421">_xlfn.TEXTJOIN(", ", TRUE, _xlfn._xlws.FILTER('Content Tags'!B$2:B$2001, 'Content Tags'!A$2:A$2001 = M421))</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421" t="s">
        <v>418</v>
      </c>
    </row>
    <row r="422" spans="1:17" ht="14.4" customHeight="1" x14ac:dyDescent="0.3">
      <c r="A422">
        <v>10038</v>
      </c>
      <c r="B422" s="14">
        <v>44682</v>
      </c>
      <c r="C422" t="str">
        <v>9452bf77</v>
      </c>
      <c r="D422">
        <v>274</v>
      </c>
      <c r="G422">
        <v>10115</v>
      </c>
      <c r="H422" s="14">
        <v>45474</v>
      </c>
      <c r="I422" t="str">
        <v>982b8061</v>
      </c>
      <c r="J422">
        <v>158</v>
      </c>
      <c r="M422" t="str">
        <v>982b8061</v>
      </c>
      <c r="N422" s="16" t="str" cm="1">
        <f t="array" ref="N422">_xlfn.TEXTJOIN(", ", TRUE, _xlfn._xlws.FILTER('Content Tags'!B$2:B$2001, 'Content Tags'!A$2:A$2001 = M422))</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422" t="s">
        <v>418</v>
      </c>
    </row>
    <row r="423" spans="1:17" ht="14.4" customHeight="1" x14ac:dyDescent="0.3">
      <c r="A423">
        <v>10038</v>
      </c>
      <c r="B423" s="14">
        <v>45323</v>
      </c>
      <c r="C423" t="str">
        <v>d6e6f4af</v>
      </c>
      <c r="D423">
        <v>190</v>
      </c>
      <c r="G423">
        <v>10115</v>
      </c>
      <c r="H423" s="14">
        <v>45474</v>
      </c>
      <c r="I423" t="str">
        <v>6cec19a5</v>
      </c>
      <c r="J423">
        <v>62</v>
      </c>
      <c r="M423" t="str">
        <v>6cec19a5</v>
      </c>
      <c r="N423" s="16" t="str" cm="1">
        <f t="array" ref="N423">_xlfn.TEXTJOIN(", ", TRUE, _xlfn._xlws.FILTER('Content Tags'!B$2:B$2001, 'Content Tags'!A$2:A$2001 = M423))</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423" t="s">
        <v>270</v>
      </c>
    </row>
    <row r="424" spans="1:17" ht="14.4" customHeight="1" x14ac:dyDescent="0.3">
      <c r="A424">
        <v>10039</v>
      </c>
      <c r="B424" s="14">
        <v>44682</v>
      </c>
      <c r="C424" t="str">
        <v>6d9b457c</v>
      </c>
      <c r="D424">
        <v>273</v>
      </c>
      <c r="G424">
        <v>10116</v>
      </c>
      <c r="H424" s="14">
        <v>45627</v>
      </c>
      <c r="I424" t="str">
        <v>40e9137d</v>
      </c>
      <c r="J424">
        <v>76</v>
      </c>
      <c r="M424" t="str">
        <v>40e9137d</v>
      </c>
      <c r="N424" s="16" t="str" cm="1">
        <f t="array" ref="N424">_xlfn.TEXTJOIN(", ", TRUE, _xlfn._xlws.FILTER('Content Tags'!B$2:B$2001, 'Content Tags'!A$2:A$2001 = M424))</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424" t="s">
        <v>316</v>
      </c>
    </row>
    <row r="425" spans="1:17" ht="14.4" customHeight="1" x14ac:dyDescent="0.3">
      <c r="A425">
        <v>10039</v>
      </c>
      <c r="B425" s="14">
        <v>44866</v>
      </c>
      <c r="C425" t="str">
        <v>1b7fe76a</v>
      </c>
      <c r="D425">
        <v>195</v>
      </c>
      <c r="G425">
        <v>10116</v>
      </c>
      <c r="H425" s="14">
        <v>45566</v>
      </c>
      <c r="I425" t="str">
        <v>2888a95e</v>
      </c>
      <c r="J425">
        <v>200</v>
      </c>
      <c r="M425" t="str">
        <v>2888a95e</v>
      </c>
      <c r="N425" s="16" t="str" cm="1">
        <f t="array" ref="N425">_xlfn.TEXTJOIN(", ", TRUE, _xlfn._xlws.FILTER('Content Tags'!B$2:B$2001, 'Content Tags'!A$2:A$2001 = M425))</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425" t="s">
        <v>362</v>
      </c>
    </row>
    <row r="426" spans="1:17" ht="14.4" customHeight="1" x14ac:dyDescent="0.3">
      <c r="A426">
        <v>10039</v>
      </c>
      <c r="B426" s="14">
        <v>44986</v>
      </c>
      <c r="C426" t="str">
        <v>7fd28e87</v>
      </c>
      <c r="D426">
        <v>222</v>
      </c>
      <c r="G426">
        <v>10116</v>
      </c>
      <c r="H426" s="14">
        <v>45292</v>
      </c>
      <c r="I426" t="str">
        <v>ae026103</v>
      </c>
      <c r="J426">
        <v>54</v>
      </c>
      <c r="M426" t="str">
        <v>ae026103</v>
      </c>
      <c r="N426" s="16" t="str" cm="1">
        <f t="array" ref="N426">_xlfn.TEXTJOIN(", ", TRUE, _xlfn._xlws.FILTER('Content Tags'!B$2:B$2001, 'Content Tags'!A$2:A$2001 = M426))</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426" t="s">
        <v>320</v>
      </c>
    </row>
    <row r="427" spans="1:17" ht="14.4" customHeight="1" x14ac:dyDescent="0.3">
      <c r="A427">
        <v>10039</v>
      </c>
      <c r="B427" s="14">
        <v>45474</v>
      </c>
      <c r="C427" t="str">
        <v>607da286</v>
      </c>
      <c r="D427">
        <v>255</v>
      </c>
      <c r="G427">
        <v>10117</v>
      </c>
      <c r="H427" s="14">
        <v>45536</v>
      </c>
      <c r="I427" t="str">
        <v>9787b7de</v>
      </c>
      <c r="J427">
        <v>21</v>
      </c>
      <c r="M427" t="str">
        <v>9787b7de</v>
      </c>
      <c r="N427" s="16" t="str" cm="1">
        <f t="array" ref="N427">_xlfn.TEXTJOIN(", ", TRUE, _xlfn._xlws.FILTER('Content Tags'!B$2:B$2001, 'Content Tags'!A$2:A$2001 = M427))</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427" t="s">
        <v>258</v>
      </c>
    </row>
    <row r="428" spans="1:17" ht="14.4" customHeight="1" x14ac:dyDescent="0.3">
      <c r="A428">
        <v>10039</v>
      </c>
      <c r="B428" s="14">
        <v>45352</v>
      </c>
      <c r="C428" t="str">
        <v>ef45c45f</v>
      </c>
      <c r="D428">
        <v>21</v>
      </c>
      <c r="G428">
        <v>10117</v>
      </c>
      <c r="H428" s="14">
        <v>45505</v>
      </c>
      <c r="I428" t="str">
        <v>4cfd0dd8</v>
      </c>
      <c r="J428">
        <v>282</v>
      </c>
      <c r="M428" t="str">
        <v>4cfd0dd8</v>
      </c>
      <c r="N428" s="16" t="str" cm="1">
        <f t="array" ref="N428">_xlfn.TEXTJOIN(", ", TRUE, _xlfn._xlws.FILTER('Content Tags'!B$2:B$2001, 'Content Tags'!A$2:A$2001 = M428))</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428" t="s">
        <v>247</v>
      </c>
    </row>
    <row r="429" spans="1:17" ht="14.4" customHeight="1" x14ac:dyDescent="0.3">
      <c r="A429">
        <v>10040</v>
      </c>
      <c r="B429" s="14">
        <v>44593</v>
      </c>
      <c r="C429" t="str">
        <v>6cec19a5</v>
      </c>
      <c r="D429">
        <v>155</v>
      </c>
      <c r="G429">
        <v>10117</v>
      </c>
      <c r="H429" s="14">
        <v>45536</v>
      </c>
      <c r="I429" t="str">
        <v>f72d44e6</v>
      </c>
      <c r="J429">
        <v>206</v>
      </c>
      <c r="M429" t="str">
        <v>f72d44e6</v>
      </c>
      <c r="N429" s="16" t="str" cm="1">
        <f t="array" ref="N429">_xlfn.TEXTJOIN(", ", TRUE, _xlfn._xlws.FILTER('Content Tags'!B$2:B$2001, 'Content Tags'!A$2:A$2001 = M429))</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429" t="s">
        <v>406</v>
      </c>
    </row>
    <row r="430" spans="1:17" ht="14.4" customHeight="1" x14ac:dyDescent="0.3">
      <c r="A430">
        <v>10040</v>
      </c>
      <c r="B430" s="14">
        <v>45474</v>
      </c>
      <c r="C430" t="str">
        <v>1b7fe76a</v>
      </c>
      <c r="D430">
        <v>256</v>
      </c>
      <c r="G430">
        <v>10118</v>
      </c>
      <c r="H430" s="14">
        <v>45352</v>
      </c>
      <c r="I430" t="str">
        <v>4cfd0dd8</v>
      </c>
      <c r="J430">
        <v>160</v>
      </c>
      <c r="M430" t="str">
        <v>4cfd0dd8</v>
      </c>
      <c r="N430" s="16" t="str" cm="1">
        <f t="array" ref="N430">_xlfn.TEXTJOIN(", ", TRUE, _xlfn._xlws.FILTER('Content Tags'!B$2:B$2001, 'Content Tags'!A$2:A$2001 = M430))</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430" t="s">
        <v>345</v>
      </c>
    </row>
    <row r="431" spans="1:17" ht="14.4" customHeight="1" x14ac:dyDescent="0.3">
      <c r="A431">
        <v>10040</v>
      </c>
      <c r="B431" s="14">
        <v>44835</v>
      </c>
      <c r="C431" t="str">
        <v>4cfd0dd8</v>
      </c>
      <c r="D431">
        <v>103</v>
      </c>
      <c r="G431">
        <v>10118</v>
      </c>
      <c r="H431" s="14">
        <v>45444</v>
      </c>
      <c r="I431" t="str">
        <v>d6e6f4af</v>
      </c>
      <c r="J431">
        <v>104</v>
      </c>
      <c r="M431" t="str">
        <v>d6e6f4af</v>
      </c>
      <c r="N431" s="16" t="str" cm="1">
        <f t="array" ref="N431">_xlfn.TEXTJOIN(", ", TRUE, _xlfn._xlws.FILTER('Content Tags'!B$2:B$2001, 'Content Tags'!A$2:A$2001 = M431))</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431" t="s">
        <v>298</v>
      </c>
    </row>
    <row r="432" spans="1:17" ht="14.4" customHeight="1" x14ac:dyDescent="0.3">
      <c r="A432">
        <v>10040</v>
      </c>
      <c r="B432" s="14">
        <v>44866</v>
      </c>
      <c r="C432" t="str">
        <v>10101146</v>
      </c>
      <c r="D432">
        <v>185</v>
      </c>
      <c r="G432">
        <v>10118</v>
      </c>
      <c r="H432" s="14">
        <v>45444</v>
      </c>
      <c r="I432" t="str">
        <v>1b7fe76a</v>
      </c>
      <c r="J432">
        <v>216</v>
      </c>
      <c r="M432" t="str">
        <v>1b7fe76a</v>
      </c>
      <c r="N432" s="16" t="str" cm="1">
        <f t="array" ref="N432">_xlfn.TEXTJOIN(", ", TRUE, _xlfn._xlws.FILTER('Content Tags'!B$2:B$2001, 'Content Tags'!A$2:A$2001 = M432))</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432" t="s">
        <v>385</v>
      </c>
    </row>
    <row r="433" spans="1:17" ht="14.4" customHeight="1" x14ac:dyDescent="0.3">
      <c r="A433">
        <v>10040</v>
      </c>
      <c r="B433" s="14">
        <v>44986</v>
      </c>
      <c r="C433" t="str">
        <v>e24dee1d</v>
      </c>
      <c r="D433">
        <v>203</v>
      </c>
      <c r="G433">
        <v>10119</v>
      </c>
      <c r="H433" s="14">
        <v>45597</v>
      </c>
      <c r="I433" t="str">
        <v>7e543bc4</v>
      </c>
      <c r="J433">
        <v>161</v>
      </c>
      <c r="M433" t="str">
        <v>7e543bc4</v>
      </c>
      <c r="N433" s="16" t="str" cm="1">
        <f t="array" ref="N433">_xlfn.TEXTJOIN(", ", TRUE, _xlfn._xlws.FILTER('Content Tags'!B$2:B$2001, 'Content Tags'!A$2:A$2001 = M433))</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433" t="s">
        <v>324</v>
      </c>
    </row>
    <row r="434" spans="1:17" ht="14.4" customHeight="1" x14ac:dyDescent="0.3">
      <c r="A434">
        <v>10040</v>
      </c>
      <c r="B434" s="14">
        <v>44927</v>
      </c>
      <c r="C434" t="str">
        <v>07976026</v>
      </c>
      <c r="D434">
        <v>277</v>
      </c>
      <c r="G434">
        <v>10121</v>
      </c>
      <c r="H434" s="14">
        <v>45505</v>
      </c>
      <c r="I434" t="str">
        <v>8ce0be18</v>
      </c>
      <c r="J434">
        <v>285</v>
      </c>
      <c r="M434" t="str">
        <v>8ce0be18</v>
      </c>
      <c r="N434" s="16" t="str" cm="1">
        <f t="array" ref="N434">_xlfn.TEXTJOIN(", ", TRUE, _xlfn._xlws.FILTER('Content Tags'!B$2:B$2001, 'Content Tags'!A$2:A$2001 = M434))</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434" t="s">
        <v>286</v>
      </c>
    </row>
    <row r="435" spans="1:17" ht="14.4" customHeight="1" x14ac:dyDescent="0.3">
      <c r="A435">
        <v>10040</v>
      </c>
      <c r="B435" s="14">
        <v>44743</v>
      </c>
      <c r="C435" t="str">
        <v>ae026103</v>
      </c>
      <c r="D435">
        <v>100</v>
      </c>
      <c r="G435">
        <v>10122</v>
      </c>
      <c r="H435" s="14">
        <v>45383</v>
      </c>
      <c r="I435" t="str">
        <v>1b7fe76a</v>
      </c>
      <c r="J435">
        <v>200</v>
      </c>
      <c r="M435" t="str">
        <v>1b7fe76a</v>
      </c>
      <c r="N435" s="16" t="str" cm="1">
        <f t="array" ref="N435">_xlfn.TEXTJOIN(", ", TRUE, _xlfn._xlws.FILTER('Content Tags'!B$2:B$2001, 'Content Tags'!A$2:A$2001 = M435))</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435" t="s">
        <v>335</v>
      </c>
    </row>
    <row r="436" spans="1:17" ht="14.4" customHeight="1" x14ac:dyDescent="0.3">
      <c r="A436">
        <v>10040</v>
      </c>
      <c r="B436" s="14">
        <v>45597</v>
      </c>
      <c r="C436" t="str">
        <v>044707f1</v>
      </c>
      <c r="D436">
        <v>267</v>
      </c>
      <c r="G436">
        <v>10122</v>
      </c>
      <c r="H436" s="14">
        <v>45474</v>
      </c>
      <c r="I436" t="str">
        <v>fcc640cb</v>
      </c>
      <c r="J436">
        <v>81</v>
      </c>
      <c r="M436" t="str">
        <v>fcc640cb</v>
      </c>
      <c r="N436" s="16" t="str" cm="1">
        <f t="array" ref="N436">_xlfn.TEXTJOIN(", ", TRUE, _xlfn._xlws.FILTER('Content Tags'!B$2:B$2001, 'Content Tags'!A$2:A$2001 = M436))</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436" t="s">
        <v>331</v>
      </c>
    </row>
    <row r="437" spans="1:17" ht="14.4" customHeight="1" x14ac:dyDescent="0.3">
      <c r="A437">
        <v>10040</v>
      </c>
      <c r="B437" s="14">
        <v>44805</v>
      </c>
      <c r="C437" t="str">
        <v>607da286</v>
      </c>
      <c r="D437">
        <v>286</v>
      </c>
      <c r="G437">
        <v>10122</v>
      </c>
      <c r="H437" s="14">
        <v>45352</v>
      </c>
      <c r="I437" t="str">
        <v>9787b7de</v>
      </c>
      <c r="J437">
        <v>182</v>
      </c>
      <c r="M437" t="str">
        <v>9787b7de</v>
      </c>
      <c r="N437" s="16" t="str" cm="1">
        <f t="array" ref="N437">_xlfn.TEXTJOIN(", ", TRUE, _xlfn._xlws.FILTER('Content Tags'!B$2:B$2001, 'Content Tags'!A$2:A$2001 = M437))</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437" t="s">
        <v>277</v>
      </c>
    </row>
    <row r="438" spans="1:17" ht="14.4" customHeight="1" x14ac:dyDescent="0.3">
      <c r="A438">
        <v>10040</v>
      </c>
      <c r="B438" s="14">
        <v>44621</v>
      </c>
      <c r="C438" t="str">
        <v>af4e0c6c</v>
      </c>
      <c r="D438">
        <v>281</v>
      </c>
      <c r="G438">
        <v>10122</v>
      </c>
      <c r="H438" s="14">
        <v>45323</v>
      </c>
      <c r="I438" t="str">
        <v>2fa395f5</v>
      </c>
      <c r="J438">
        <v>226</v>
      </c>
      <c r="M438" t="str">
        <v>2fa395f5</v>
      </c>
      <c r="N438" s="16" t="str" cm="1">
        <f t="array" ref="N438">_xlfn.TEXTJOIN(", ", TRUE, _xlfn._xlws.FILTER('Content Tags'!B$2:B$2001, 'Content Tags'!A$2:A$2001 = M438))</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438" t="s">
        <v>307</v>
      </c>
    </row>
    <row r="439" spans="1:17" ht="14.4" customHeight="1" x14ac:dyDescent="0.3">
      <c r="A439">
        <v>10040</v>
      </c>
      <c r="B439" s="14">
        <v>45231</v>
      </c>
      <c r="C439" t="str">
        <v>f82d44ce</v>
      </c>
      <c r="D439">
        <v>60</v>
      </c>
      <c r="G439">
        <v>10122</v>
      </c>
      <c r="H439" s="14">
        <v>45536</v>
      </c>
      <c r="I439" t="str">
        <v>b142e834</v>
      </c>
      <c r="J439">
        <v>166</v>
      </c>
      <c r="M439" t="str">
        <v>b142e834</v>
      </c>
      <c r="N439" s="16" t="str" cm="1">
        <f t="array" ref="N439">_xlfn.TEXTJOIN(", ", TRUE, _xlfn._xlws.FILTER('Content Tags'!B$2:B$2001, 'Content Tags'!A$2:A$2001 = M439))</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439" t="s">
        <v>400</v>
      </c>
    </row>
    <row r="440" spans="1:17" ht="14.4" customHeight="1" x14ac:dyDescent="0.3">
      <c r="A440">
        <v>10040</v>
      </c>
      <c r="B440" s="14">
        <v>44986</v>
      </c>
      <c r="C440" t="str">
        <v>74c9ff93</v>
      </c>
      <c r="D440">
        <v>52</v>
      </c>
      <c r="G440">
        <v>10123</v>
      </c>
      <c r="H440" s="14">
        <v>45444</v>
      </c>
      <c r="I440" t="str">
        <v>5c52d1ad</v>
      </c>
      <c r="J440">
        <v>254</v>
      </c>
      <c r="M440" t="str">
        <v>5c52d1ad</v>
      </c>
      <c r="N440" s="16" t="str" cm="1">
        <f t="array" ref="N440">_xlfn.TEXTJOIN(", ", TRUE, _xlfn._xlws.FILTER('Content Tags'!B$2:B$2001, 'Content Tags'!A$2:A$2001 = M440))</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440" t="s">
        <v>265</v>
      </c>
    </row>
    <row r="441" spans="1:17" ht="14.4" customHeight="1" x14ac:dyDescent="0.3">
      <c r="A441">
        <v>10040</v>
      </c>
      <c r="B441" s="14">
        <v>44562</v>
      </c>
      <c r="C441" t="str">
        <v>4130ea10</v>
      </c>
      <c r="D441">
        <v>13</v>
      </c>
      <c r="G441">
        <v>10124</v>
      </c>
      <c r="H441" s="14">
        <v>45474</v>
      </c>
      <c r="I441" t="str">
        <v>40fb817f</v>
      </c>
      <c r="J441">
        <v>33</v>
      </c>
      <c r="M441" t="str">
        <v>40fb817f</v>
      </c>
      <c r="N441" s="16" t="str" cm="1">
        <f t="array" ref="N441">_xlfn.TEXTJOIN(", ", TRUE, _xlfn._xlws.FILTER('Content Tags'!B$2:B$2001, 'Content Tags'!A$2:A$2001 = M441))</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441" t="s">
        <v>295</v>
      </c>
    </row>
    <row r="442" spans="1:17" ht="14.4" customHeight="1" x14ac:dyDescent="0.3">
      <c r="A442">
        <v>10040</v>
      </c>
      <c r="B442" s="14">
        <v>44562</v>
      </c>
      <c r="C442" t="str">
        <v>fda707e0</v>
      </c>
      <c r="D442">
        <v>202</v>
      </c>
      <c r="G442">
        <v>10124</v>
      </c>
      <c r="H442" s="14">
        <v>45323</v>
      </c>
      <c r="I442" t="str">
        <v>7fb18db3</v>
      </c>
      <c r="J442">
        <v>192</v>
      </c>
      <c r="M442" t="str">
        <v>7fb18db3</v>
      </c>
      <c r="N442" s="16" t="str" cm="1">
        <f t="array" ref="N442">_xlfn.TEXTJOIN(", ", TRUE, _xlfn._xlws.FILTER('Content Tags'!B$2:B$2001, 'Content Tags'!A$2:A$2001 = M442))</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442" t="s">
        <v>395</v>
      </c>
    </row>
    <row r="443" spans="1:17" ht="14.4" customHeight="1" x14ac:dyDescent="0.3">
      <c r="A443">
        <v>10041</v>
      </c>
      <c r="B443" s="14">
        <v>45078</v>
      </c>
      <c r="C443" t="str">
        <v>982b8061</v>
      </c>
      <c r="D443">
        <v>213</v>
      </c>
      <c r="G443">
        <v>10124</v>
      </c>
      <c r="H443" s="14">
        <v>45292</v>
      </c>
      <c r="I443" t="str">
        <v>e24dee1d</v>
      </c>
      <c r="J443">
        <v>254</v>
      </c>
      <c r="M443" t="str">
        <v>e24dee1d</v>
      </c>
      <c r="N443" s="16" t="str" cm="1">
        <f t="array" ref="N443">_xlfn.TEXTJOIN(", ", TRUE, _xlfn._xlws.FILTER('Content Tags'!B$2:B$2001, 'Content Tags'!A$2:A$2001 = M443))</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443" t="s">
        <v>394</v>
      </c>
    </row>
    <row r="444" spans="1:17" ht="14.4" customHeight="1" x14ac:dyDescent="0.3">
      <c r="A444">
        <v>10041</v>
      </c>
      <c r="B444" s="14">
        <v>45261</v>
      </c>
      <c r="C444" t="str">
        <v>fe8686d0</v>
      </c>
      <c r="D444">
        <v>296</v>
      </c>
      <c r="G444">
        <v>10125</v>
      </c>
      <c r="H444" s="14">
        <v>45566</v>
      </c>
      <c r="I444" t="str">
        <v>0be1e40e</v>
      </c>
      <c r="J444">
        <v>184</v>
      </c>
      <c r="M444" t="str">
        <v>0be1e40e</v>
      </c>
      <c r="N444" s="16" t="str" cm="1">
        <f t="array" ref="N444">_xlfn.TEXTJOIN(", ", TRUE, _xlfn._xlws.FILTER('Content Tags'!B$2:B$2001, 'Content Tags'!A$2:A$2001 = M444))</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444" t="s">
        <v>262</v>
      </c>
    </row>
    <row r="445" spans="1:17" ht="14.4" customHeight="1" x14ac:dyDescent="0.3">
      <c r="A445">
        <v>10041</v>
      </c>
      <c r="B445" s="14">
        <v>45231</v>
      </c>
      <c r="C445" t="str">
        <v>5b93d799</v>
      </c>
      <c r="D445">
        <v>213</v>
      </c>
      <c r="G445">
        <v>10125</v>
      </c>
      <c r="H445" s="14">
        <v>45444</v>
      </c>
      <c r="I445" t="str">
        <v>f72d44e6</v>
      </c>
      <c r="J445">
        <v>170</v>
      </c>
      <c r="M445" t="str">
        <v>f72d44e6</v>
      </c>
      <c r="N445" s="16" t="str" cm="1">
        <f t="array" ref="N445">_xlfn.TEXTJOIN(", ", TRUE, _xlfn._xlws.FILTER('Content Tags'!B$2:B$2001, 'Content Tags'!A$2:A$2001 = M445))</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445" t="s">
        <v>299</v>
      </c>
    </row>
    <row r="446" spans="1:17" ht="14.4" customHeight="1" x14ac:dyDescent="0.3">
      <c r="A446">
        <v>10041</v>
      </c>
      <c r="B446" s="14">
        <v>45413</v>
      </c>
      <c r="C446" t="str">
        <v>cc9d9893</v>
      </c>
      <c r="D446">
        <v>92</v>
      </c>
      <c r="G446">
        <v>10126</v>
      </c>
      <c r="H446" s="14">
        <v>45352</v>
      </c>
      <c r="I446" t="str">
        <v>591bdfe5</v>
      </c>
      <c r="J446">
        <v>269</v>
      </c>
      <c r="M446" t="str">
        <v>591bdfe5</v>
      </c>
      <c r="N446" s="16" t="str" cm="1">
        <f t="array" ref="N446">_xlfn.TEXTJOIN(", ", TRUE, _xlfn._xlws.FILTER('Content Tags'!B$2:B$2001, 'Content Tags'!A$2:A$2001 = M446))</f>
        <v>cooking, bilingual families, sports fans, NRIs, home improvers, exam season viewers, insurance seekers, train travelers, humanities students, ad skippers, Kannada speakers, international explorers, mental health trackers, investing first time, time managers, EMI payers, Hindi speakers, entrepreneurs, high engagement, first job</v>
      </c>
      <c r="Q446" t="s">
        <v>323</v>
      </c>
    </row>
    <row r="447" spans="1:17" ht="14.4" customHeight="1" x14ac:dyDescent="0.3">
      <c r="A447">
        <v>10041</v>
      </c>
      <c r="B447" s="14">
        <v>45627</v>
      </c>
      <c r="C447" t="str">
        <v>3abe3a47</v>
      </c>
      <c r="D447">
        <v>36</v>
      </c>
      <c r="G447">
        <v>10126</v>
      </c>
      <c r="H447" s="14">
        <v>45444</v>
      </c>
      <c r="I447" t="str">
        <v>1b7fe76a</v>
      </c>
      <c r="J447">
        <v>283</v>
      </c>
      <c r="M447" t="str">
        <v>1b7fe76a</v>
      </c>
      <c r="N447" s="16" t="str" cm="1">
        <f t="array" ref="N447">_xlfn.TEXTJOIN(", ", TRUE, _xlfn._xlws.FILTER('Content Tags'!B$2:B$2001, 'Content Tags'!A$2:A$2001 = M447))</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447" t="s">
        <v>280</v>
      </c>
    </row>
    <row r="448" spans="1:17" ht="14.4" customHeight="1" x14ac:dyDescent="0.3">
      <c r="A448">
        <v>10041</v>
      </c>
      <c r="B448" s="14">
        <v>44835</v>
      </c>
      <c r="C448" t="str">
        <v>591bdfe5</v>
      </c>
      <c r="D448">
        <v>251</v>
      </c>
      <c r="G448">
        <v>10126</v>
      </c>
      <c r="H448" s="14">
        <v>45474</v>
      </c>
      <c r="I448" t="str">
        <v>9452bf77</v>
      </c>
      <c r="J448">
        <v>68</v>
      </c>
      <c r="M448" t="str">
        <v>9452bf77</v>
      </c>
      <c r="N448" s="16" t="str" cm="1">
        <f t="array" ref="N448">_xlfn.TEXTJOIN(", ", TRUE, _xlfn._xlws.FILTER('Content Tags'!B$2:B$2001, 'Content Tags'!A$2:A$2001 = M448))</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448" t="s">
        <v>289</v>
      </c>
    </row>
    <row r="449" spans="1:17" ht="14.4" customHeight="1" x14ac:dyDescent="0.3">
      <c r="A449">
        <v>10041</v>
      </c>
      <c r="B449" s="14">
        <v>45047</v>
      </c>
      <c r="C449" t="str">
        <v>af4e0c6c</v>
      </c>
      <c r="D449">
        <v>123</v>
      </c>
      <c r="G449">
        <v>10127</v>
      </c>
      <c r="H449" s="14">
        <v>45474</v>
      </c>
      <c r="I449" t="str">
        <v>b72e97f6</v>
      </c>
      <c r="J449">
        <v>284</v>
      </c>
      <c r="M449" t="str">
        <v>b72e97f6</v>
      </c>
      <c r="N449" s="16" t="str" cm="1">
        <f t="array" ref="N449">_xlfn.TEXTJOIN(", ", TRUE, _xlfn._xlws.FILTER('Content Tags'!B$2:B$2001, 'Content Tags'!A$2:A$2001 = M449))</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449" t="s">
        <v>279</v>
      </c>
    </row>
    <row r="450" spans="1:17" ht="14.4" customHeight="1" x14ac:dyDescent="0.3">
      <c r="A450">
        <v>10041</v>
      </c>
      <c r="B450" s="14">
        <v>45323</v>
      </c>
      <c r="C450" t="str">
        <v>a48a202b</v>
      </c>
      <c r="D450">
        <v>276</v>
      </c>
      <c r="G450">
        <v>10127</v>
      </c>
      <c r="H450" s="14">
        <v>45292</v>
      </c>
      <c r="I450" t="str">
        <v>5b93d799</v>
      </c>
      <c r="J450">
        <v>15</v>
      </c>
      <c r="M450" t="str">
        <v>5b93d799</v>
      </c>
      <c r="N450" s="16" t="str" cm="1">
        <f t="array" ref="N450">_xlfn.TEXTJOIN(", ", TRUE, _xlfn._xlws.FILTER('Content Tags'!B$2:B$2001, 'Content Tags'!A$2:A$2001 = M450))</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450" t="s">
        <v>239</v>
      </c>
    </row>
    <row r="451" spans="1:17" ht="14.4" customHeight="1" x14ac:dyDescent="0.3">
      <c r="A451">
        <v>10041</v>
      </c>
      <c r="B451" s="14">
        <v>45505</v>
      </c>
      <c r="C451" t="str">
        <v>872a4423</v>
      </c>
      <c r="D451">
        <v>234</v>
      </c>
      <c r="G451">
        <v>10128</v>
      </c>
      <c r="H451" s="14">
        <v>45597</v>
      </c>
      <c r="I451" t="str">
        <v>5988d89d</v>
      </c>
      <c r="J451">
        <v>95</v>
      </c>
      <c r="M451" t="str">
        <v>5988d89d</v>
      </c>
      <c r="N451" s="16" t="str" cm="1">
        <f t="array" ref="N451">_xlfn.TEXTJOIN(", ", TRUE, _xlfn._xlws.FILTER('Content Tags'!B$2:B$2001, 'Content Tags'!A$2:A$2001 = M451))</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451" t="s">
        <v>295</v>
      </c>
    </row>
    <row r="452" spans="1:17" ht="14.4" customHeight="1" x14ac:dyDescent="0.3">
      <c r="A452">
        <v>10041</v>
      </c>
      <c r="B452" s="14">
        <v>44621</v>
      </c>
      <c r="C452" t="str">
        <v>9787b7de</v>
      </c>
      <c r="D452">
        <v>271</v>
      </c>
      <c r="G452">
        <v>10128</v>
      </c>
      <c r="H452" s="14">
        <v>45444</v>
      </c>
      <c r="I452" t="str">
        <v>2560b2d1</v>
      </c>
      <c r="J452">
        <v>221</v>
      </c>
      <c r="M452" t="str">
        <v>2560b2d1</v>
      </c>
      <c r="N452" s="16" t="str" cm="1">
        <f t="array" ref="N452">_xlfn.TEXTJOIN(", ", TRUE, _xlfn._xlws.FILTER('Content Tags'!B$2:B$2001, 'Content Tags'!A$2:A$2001 = M452))</f>
        <v>cable cutters, skincare enthusiasts, UPI adopters, action movie fans, weight watchers, expecting parents, art lovers, software developers, high spenders, real estate agents, retirees, home loan seekers, healthy recipe viewers, monsoon viewers, bachelors, recently churned, STEM learners, freelancers, premium product buyers, career switchers</v>
      </c>
      <c r="Q452" t="s">
        <v>255</v>
      </c>
    </row>
    <row r="453" spans="1:17" ht="14.4" customHeight="1" x14ac:dyDescent="0.3">
      <c r="A453">
        <v>10042</v>
      </c>
      <c r="B453" s="14">
        <v>44713</v>
      </c>
      <c r="C453" t="str">
        <v>cc777b0c</v>
      </c>
      <c r="D453">
        <v>151</v>
      </c>
      <c r="G453">
        <v>10128</v>
      </c>
      <c r="H453" s="14">
        <v>45383</v>
      </c>
      <c r="I453" t="str">
        <v>b06fbc58</v>
      </c>
      <c r="J453">
        <v>277</v>
      </c>
      <c r="M453" t="str">
        <v>b06fbc58</v>
      </c>
      <c r="N453" s="16" t="str" cm="1">
        <f t="array" ref="N453">_xlfn.TEXTJOIN(", ", TRUE, _xlfn._xlws.FILTER('Content Tags'!B$2:B$2001, 'Content Tags'!A$2:A$2001 = M453))</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453" t="s">
        <v>387</v>
      </c>
    </row>
    <row r="454" spans="1:17" ht="14.4" customHeight="1" x14ac:dyDescent="0.3">
      <c r="A454">
        <v>10042</v>
      </c>
      <c r="B454" s="14">
        <v>45323</v>
      </c>
      <c r="C454" t="str">
        <v>7495495f</v>
      </c>
      <c r="D454">
        <v>112</v>
      </c>
      <c r="G454">
        <v>10128</v>
      </c>
      <c r="H454" s="14">
        <v>45383</v>
      </c>
      <c r="I454" t="str">
        <v>3abe3a47</v>
      </c>
      <c r="J454">
        <v>201</v>
      </c>
      <c r="M454" t="str">
        <v>3abe3a47</v>
      </c>
      <c r="N454" s="16" t="str" cm="1">
        <f t="array" ref="N454">_xlfn.TEXTJOIN(", ", TRUE, _xlfn._xlws.FILTER('Content Tags'!B$2:B$2001, 'Content Tags'!A$2:A$2001 = M454))</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454" t="s">
        <v>246</v>
      </c>
    </row>
    <row r="455" spans="1:17" ht="14.4" customHeight="1" x14ac:dyDescent="0.3">
      <c r="A455">
        <v>10042</v>
      </c>
      <c r="B455" s="14">
        <v>45627</v>
      </c>
      <c r="C455" t="str">
        <v>9787b7de</v>
      </c>
      <c r="D455">
        <v>155</v>
      </c>
      <c r="G455">
        <v>10128</v>
      </c>
      <c r="H455" s="14">
        <v>45597</v>
      </c>
      <c r="I455" t="str">
        <v>67b09f1b</v>
      </c>
      <c r="J455">
        <v>233</v>
      </c>
      <c r="M455" t="str">
        <v>67b09f1b</v>
      </c>
      <c r="N455" s="16" t="str" cm="1">
        <f t="array" ref="N455">_xlfn.TEXTJOIN(", ", TRUE, _xlfn._xlws.FILTER('Content Tags'!B$2:B$2001, 'Content Tags'!A$2:A$2001 = M455))</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455" t="s">
        <v>348</v>
      </c>
    </row>
    <row r="456" spans="1:17" ht="14.4" customHeight="1" x14ac:dyDescent="0.3">
      <c r="A456">
        <v>10042</v>
      </c>
      <c r="B456" s="14">
        <v>45078</v>
      </c>
      <c r="C456" t="str">
        <v>40fb817f</v>
      </c>
      <c r="D456">
        <v>125</v>
      </c>
      <c r="G456">
        <v>10128</v>
      </c>
      <c r="H456" s="14">
        <v>45383</v>
      </c>
      <c r="I456" t="str">
        <v>7495495f</v>
      </c>
      <c r="J456">
        <v>155</v>
      </c>
      <c r="M456" t="str">
        <v>7495495f</v>
      </c>
      <c r="N456" s="16" t="str" cm="1">
        <f t="array" ref="N456">_xlfn.TEXTJOIN(", ", TRUE, _xlfn._xlws.FILTER('Content Tags'!B$2:B$2001, 'Content Tags'!A$2:A$2001 = M456))</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456" t="s">
        <v>341</v>
      </c>
    </row>
    <row r="457" spans="1:17" ht="14.4" customHeight="1" x14ac:dyDescent="0.3">
      <c r="A457">
        <v>10042</v>
      </c>
      <c r="B457" s="14">
        <v>44562</v>
      </c>
      <c r="C457" t="str">
        <v>cc9d9893</v>
      </c>
      <c r="D457">
        <v>143</v>
      </c>
      <c r="G457">
        <v>10128</v>
      </c>
      <c r="H457" s="14">
        <v>45597</v>
      </c>
      <c r="I457" t="str">
        <v>75fa1246</v>
      </c>
      <c r="J457">
        <v>61</v>
      </c>
      <c r="M457" t="str">
        <v>75fa1246</v>
      </c>
      <c r="N457" s="16" t="str" cm="1">
        <f t="array" ref="N457">_xlfn.TEXTJOIN(", ", TRUE, _xlfn._xlws.FILTER('Content Tags'!B$2:B$2001, 'Content Tags'!A$2:A$2001 = M457))</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457" t="s">
        <v>379</v>
      </c>
    </row>
    <row r="458" spans="1:17" ht="14.4" customHeight="1" x14ac:dyDescent="0.3">
      <c r="A458">
        <v>10042</v>
      </c>
      <c r="B458" s="14">
        <v>44682</v>
      </c>
      <c r="C458" t="str">
        <v>c741736d</v>
      </c>
      <c r="D458">
        <v>267</v>
      </c>
      <c r="G458">
        <v>10128</v>
      </c>
      <c r="H458" s="14">
        <v>45292</v>
      </c>
      <c r="I458" t="str">
        <v>c1fb785c</v>
      </c>
      <c r="J458">
        <v>68</v>
      </c>
      <c r="M458" t="str">
        <v>c1fb785c</v>
      </c>
      <c r="N458" s="16" t="str" cm="1">
        <f t="array" ref="N458">_xlfn.TEXTJOIN(", ", TRUE, _xlfn._xlws.FILTER('Content Tags'!B$2:B$2001, 'Content Tags'!A$2:A$2001 = M458))</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458" t="s">
        <v>275</v>
      </c>
    </row>
    <row r="459" spans="1:17" ht="14.4" customHeight="1" x14ac:dyDescent="0.3">
      <c r="A459">
        <v>10042</v>
      </c>
      <c r="B459" s="14">
        <v>45047</v>
      </c>
      <c r="C459" t="str">
        <v>6cec19a5</v>
      </c>
      <c r="D459">
        <v>285</v>
      </c>
      <c r="G459">
        <v>10128</v>
      </c>
      <c r="H459" s="14">
        <v>45444</v>
      </c>
      <c r="I459" t="str">
        <v>30bb7728</v>
      </c>
      <c r="J459">
        <v>221</v>
      </c>
      <c r="M459" t="str">
        <v>30bb7728</v>
      </c>
      <c r="N459" s="16" t="str" cm="1">
        <f t="array" ref="N459">_xlfn.TEXTJOIN(", ", TRUE, _xlfn._xlws.FILTER('Content Tags'!B$2:B$2001, 'Content Tags'!A$2:A$2001 = M459))</f>
        <v>budget planners, work-life balance, health-conscious, podcast listeners, spiritual seekers, subscription buyers, movie buffs, new parents, language learners, HR professionals, weekend getaway seekers, South Indian viewers, energy-efficient adopters, runners, fitness, Telugu speakers, photography, Smart TV viewers, frequent flyers, mental wellness</v>
      </c>
      <c r="Q459" t="s">
        <v>286</v>
      </c>
    </row>
    <row r="460" spans="1:17" ht="14.4" customHeight="1" x14ac:dyDescent="0.3">
      <c r="A460">
        <v>10043</v>
      </c>
      <c r="B460" s="14">
        <v>45474</v>
      </c>
      <c r="C460" t="str">
        <v>872a4423</v>
      </c>
      <c r="D460">
        <v>69</v>
      </c>
      <c r="G460">
        <v>10129</v>
      </c>
      <c r="H460" s="14">
        <v>45383</v>
      </c>
      <c r="I460" t="str">
        <v>7fc77e90</v>
      </c>
      <c r="J460">
        <v>133</v>
      </c>
      <c r="M460" t="str">
        <v>7fc77e90</v>
      </c>
      <c r="N460" s="16" t="str" cm="1">
        <f t="array" ref="N460">_xlfn.TEXTJOIN(", ", TRUE, _xlfn._xlws.FILTER('Content Tags'!B$2:B$2001, 'Content Tags'!A$2:A$2001 = M460))</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460" t="s">
        <v>266</v>
      </c>
    </row>
    <row r="461" spans="1:17" ht="14.4" customHeight="1" x14ac:dyDescent="0.3">
      <c r="A461">
        <v>10043</v>
      </c>
      <c r="B461" s="14">
        <v>44986</v>
      </c>
      <c r="C461" t="str">
        <v>b49e8b74</v>
      </c>
      <c r="D461">
        <v>127</v>
      </c>
      <c r="G461">
        <v>10129</v>
      </c>
      <c r="H461" s="14">
        <v>45323</v>
      </c>
      <c r="I461" t="str">
        <v>2f9c6d63</v>
      </c>
      <c r="J461">
        <v>36</v>
      </c>
      <c r="M461" t="str">
        <v>2f9c6d63</v>
      </c>
      <c r="N461" s="16" t="str" cm="1">
        <f t="array" ref="N461">_xlfn.TEXTJOIN(", ", TRUE, _xlfn._xlws.FILTER('Content Tags'!B$2:B$2001, 'Content Tags'!A$2:A$2001 = M461))</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461" t="s">
        <v>368</v>
      </c>
    </row>
    <row r="462" spans="1:17" ht="14.4" customHeight="1" x14ac:dyDescent="0.3">
      <c r="A462">
        <v>10043</v>
      </c>
      <c r="B462" s="14">
        <v>45597</v>
      </c>
      <c r="C462" t="str">
        <v>566c44a8</v>
      </c>
      <c r="D462">
        <v>14</v>
      </c>
      <c r="G462">
        <v>10129</v>
      </c>
      <c r="H462" s="14">
        <v>45292</v>
      </c>
      <c r="I462" t="str">
        <v>af4e0c6c</v>
      </c>
      <c r="J462">
        <v>98</v>
      </c>
      <c r="M462" t="str">
        <v>af4e0c6c</v>
      </c>
      <c r="N462" s="16" t="str" cm="1">
        <f t="array" ref="N462">_xlfn.TEXTJOIN(", ", TRUE, _xlfn._xlws.FILTER('Content Tags'!B$2:B$2001, 'Content Tags'!A$2:A$2001 = M462))</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462" t="s">
        <v>285</v>
      </c>
    </row>
    <row r="463" spans="1:17" ht="14.4" customHeight="1" x14ac:dyDescent="0.3">
      <c r="A463">
        <v>10043</v>
      </c>
      <c r="B463" s="14">
        <v>45323</v>
      </c>
      <c r="C463" t="str">
        <v>9544ce3b</v>
      </c>
      <c r="D463">
        <v>185</v>
      </c>
      <c r="G463">
        <v>10129</v>
      </c>
      <c r="H463" s="14">
        <v>45383</v>
      </c>
      <c r="I463" t="str">
        <v>c5c4fdf9</v>
      </c>
      <c r="J463">
        <v>128</v>
      </c>
      <c r="M463" t="str">
        <v>c5c4fdf9</v>
      </c>
      <c r="N463" s="16" t="str" cm="1">
        <f t="array" ref="N463">_xlfn.TEXTJOIN(", ", TRUE, _xlfn._xlws.FILTER('Content Tags'!B$2:B$2001, 'Content Tags'!A$2:A$2001 = M463))</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463" t="s">
        <v>255</v>
      </c>
    </row>
    <row r="464" spans="1:17" ht="14.4" customHeight="1" x14ac:dyDescent="0.3">
      <c r="A464">
        <v>10043</v>
      </c>
      <c r="B464" s="14">
        <v>45231</v>
      </c>
      <c r="C464" t="str">
        <v>92becfc7</v>
      </c>
      <c r="D464">
        <v>121</v>
      </c>
      <c r="G464">
        <v>10129</v>
      </c>
      <c r="H464" s="14">
        <v>45323</v>
      </c>
      <c r="I464" t="str">
        <v>c1fb785c</v>
      </c>
      <c r="J464">
        <v>143</v>
      </c>
      <c r="M464" t="str">
        <v>c1fb785c</v>
      </c>
      <c r="N464" s="16" t="str" cm="1">
        <f t="array" ref="N464">_xlfn.TEXTJOIN(", ", TRUE, _xlfn._xlws.FILTER('Content Tags'!B$2:B$2001, 'Content Tags'!A$2:A$2001 = M464))</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464" t="s">
        <v>253</v>
      </c>
    </row>
    <row r="465" spans="1:17" ht="14.4" customHeight="1" x14ac:dyDescent="0.3">
      <c r="A465">
        <v>10043</v>
      </c>
      <c r="B465" s="14">
        <v>44927</v>
      </c>
      <c r="C465" t="str">
        <v>fd1ad95a</v>
      </c>
      <c r="D465">
        <v>265</v>
      </c>
      <c r="G465">
        <v>10129</v>
      </c>
      <c r="H465" s="14">
        <v>45292</v>
      </c>
      <c r="I465" t="str">
        <v>c741736d</v>
      </c>
      <c r="J465">
        <v>22</v>
      </c>
      <c r="M465" t="str">
        <v>c741736d</v>
      </c>
      <c r="N465" s="16" t="str" cm="1">
        <f t="array" ref="N465">_xlfn.TEXTJOIN(", ", TRUE, _xlfn._xlws.FILTER('Content Tags'!B$2:B$2001, 'Content Tags'!A$2:A$2001 = M465))</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465" t="s">
        <v>289</v>
      </c>
    </row>
    <row r="466" spans="1:17" ht="14.4" customHeight="1" x14ac:dyDescent="0.3">
      <c r="A466">
        <v>10043</v>
      </c>
      <c r="B466" s="14">
        <v>44958</v>
      </c>
      <c r="C466" t="str">
        <v>19351768</v>
      </c>
      <c r="D466">
        <v>127</v>
      </c>
      <c r="G466">
        <v>10130</v>
      </c>
      <c r="H466" s="14">
        <v>45505</v>
      </c>
      <c r="I466" t="str">
        <v>4cfd0dd8</v>
      </c>
      <c r="J466">
        <v>233</v>
      </c>
      <c r="M466" t="str">
        <v>4cfd0dd8</v>
      </c>
      <c r="N466" s="16" t="str" cm="1">
        <f t="array" ref="N466">_xlfn.TEXTJOIN(", ", TRUE, _xlfn._xlws.FILTER('Content Tags'!B$2:B$2001, 'Content Tags'!A$2:A$2001 = M466))</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466" t="s">
        <v>362</v>
      </c>
    </row>
    <row r="467" spans="1:17" ht="14.4" customHeight="1" x14ac:dyDescent="0.3">
      <c r="A467">
        <v>10043</v>
      </c>
      <c r="B467" s="14">
        <v>44743</v>
      </c>
      <c r="C467" t="str">
        <v>b142e834</v>
      </c>
      <c r="D467">
        <v>71</v>
      </c>
      <c r="G467">
        <v>10130</v>
      </c>
      <c r="H467" s="14">
        <v>45413</v>
      </c>
      <c r="I467" t="str">
        <v>5c52d1ad</v>
      </c>
      <c r="J467">
        <v>226</v>
      </c>
      <c r="M467" t="str">
        <v>5c52d1ad</v>
      </c>
      <c r="N467" s="16" t="str" cm="1">
        <f t="array" ref="N467">_xlfn.TEXTJOIN(", ", TRUE, _xlfn._xlws.FILTER('Content Tags'!B$2:B$2001, 'Content Tags'!A$2:A$2001 = M467))</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467" t="s">
        <v>334</v>
      </c>
    </row>
    <row r="468" spans="1:17" ht="14.4" customHeight="1" x14ac:dyDescent="0.3">
      <c r="A468">
        <v>10043</v>
      </c>
      <c r="B468" s="14">
        <v>44621</v>
      </c>
      <c r="C468" t="str">
        <v>b72e97f6</v>
      </c>
      <c r="D468">
        <v>256</v>
      </c>
      <c r="G468">
        <v>10131</v>
      </c>
      <c r="H468" s="14">
        <v>45627</v>
      </c>
      <c r="I468" t="str">
        <v>872a4423</v>
      </c>
      <c r="J468">
        <v>43</v>
      </c>
      <c r="M468" t="str">
        <v>872a4423</v>
      </c>
      <c r="N468" s="16" t="str" cm="1">
        <f t="array" ref="N468">_xlfn.TEXTJOIN(", ", TRUE, _xlfn._xlws.FILTER('Content Tags'!B$2:B$2001, 'Content Tags'!A$2:A$2001 = M468))</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468" t="s">
        <v>305</v>
      </c>
    </row>
    <row r="469" spans="1:17" ht="14.4" customHeight="1" x14ac:dyDescent="0.3">
      <c r="A469">
        <v>10043</v>
      </c>
      <c r="B469" s="14">
        <v>45078</v>
      </c>
      <c r="C469" t="str">
        <v>e0abb092</v>
      </c>
      <c r="D469">
        <v>261</v>
      </c>
      <c r="G469">
        <v>10131</v>
      </c>
      <c r="H469" s="14">
        <v>45566</v>
      </c>
      <c r="I469" t="str">
        <v>f83fb848</v>
      </c>
      <c r="J469">
        <v>121</v>
      </c>
      <c r="M469" t="str">
        <v>f83fb848</v>
      </c>
      <c r="N469" s="16" t="str" cm="1">
        <f t="array" ref="N469">_xlfn.TEXTJOIN(", ", TRUE, _xlfn._xlws.FILTER('Content Tags'!B$2:B$2001, 'Content Tags'!A$2:A$2001 = M469))</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469" t="s">
        <v>307</v>
      </c>
    </row>
    <row r="470" spans="1:17" ht="14.4" customHeight="1" x14ac:dyDescent="0.3">
      <c r="A470">
        <v>10043</v>
      </c>
      <c r="B470" s="14">
        <v>44986</v>
      </c>
      <c r="C470" t="str">
        <v>18110fb2</v>
      </c>
      <c r="D470">
        <v>75</v>
      </c>
      <c r="G470">
        <v>10131</v>
      </c>
      <c r="H470" s="14">
        <v>45352</v>
      </c>
      <c r="I470" t="str">
        <v>e9c2f251</v>
      </c>
      <c r="J470">
        <v>232</v>
      </c>
      <c r="M470" t="str">
        <v>e9c2f251</v>
      </c>
      <c r="N470" s="16" t="str" cm="1">
        <f t="array" ref="N470">_xlfn.TEXTJOIN(", ", TRUE, _xlfn._xlws.FILTER('Content Tags'!B$2:B$2001, 'Content Tags'!A$2:A$2001 = M470))</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470" t="s">
        <v>313</v>
      </c>
    </row>
    <row r="471" spans="1:17" ht="14.4" customHeight="1" x14ac:dyDescent="0.3">
      <c r="A471">
        <v>10044</v>
      </c>
      <c r="B471" s="14">
        <v>44896</v>
      </c>
      <c r="C471" t="str">
        <v>6d9b457c</v>
      </c>
      <c r="D471">
        <v>244</v>
      </c>
      <c r="G471">
        <v>10131</v>
      </c>
      <c r="H471" s="14">
        <v>45292</v>
      </c>
      <c r="I471" t="str">
        <v>2aac9072</v>
      </c>
      <c r="J471">
        <v>131</v>
      </c>
      <c r="M471" t="str">
        <v>2aac9072</v>
      </c>
      <c r="N471" s="16" t="str" cm="1">
        <f t="array" ref="N471">_xlfn.TEXTJOIN(", ", TRUE, _xlfn._xlws.FILTER('Content Tags'!B$2:B$2001, 'Content Tags'!A$2:A$2001 = M471))</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471" t="s">
        <v>328</v>
      </c>
    </row>
    <row r="472" spans="1:17" ht="14.4" customHeight="1" x14ac:dyDescent="0.3">
      <c r="A472">
        <v>10044</v>
      </c>
      <c r="B472" s="14">
        <v>44562</v>
      </c>
      <c r="C472" t="str">
        <v>fcc640cb</v>
      </c>
      <c r="D472">
        <v>16</v>
      </c>
      <c r="G472">
        <v>10131</v>
      </c>
      <c r="H472" s="14">
        <v>45597</v>
      </c>
      <c r="I472" t="str">
        <v>7495495f</v>
      </c>
      <c r="J472">
        <v>280</v>
      </c>
      <c r="M472" t="str">
        <v>7495495f</v>
      </c>
      <c r="N472" s="16" t="str" cm="1">
        <f t="array" ref="N472">_xlfn.TEXTJOIN(", ", TRUE, _xlfn._xlws.FILTER('Content Tags'!B$2:B$2001, 'Content Tags'!A$2:A$2001 = M472))</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472" t="s">
        <v>352</v>
      </c>
    </row>
    <row r="473" spans="1:17" ht="14.4" customHeight="1" x14ac:dyDescent="0.3">
      <c r="A473">
        <v>10044</v>
      </c>
      <c r="B473" s="14">
        <v>45261</v>
      </c>
      <c r="C473" t="str">
        <v>7bc7f2c7</v>
      </c>
      <c r="D473">
        <v>142</v>
      </c>
      <c r="G473">
        <v>10131</v>
      </c>
      <c r="H473" s="14">
        <v>45474</v>
      </c>
      <c r="I473" t="str">
        <v>10101146</v>
      </c>
      <c r="J473">
        <v>58</v>
      </c>
      <c r="M473" t="str">
        <v>10101146</v>
      </c>
      <c r="N473" s="16" t="str" cm="1">
        <f t="array" ref="N473">_xlfn.TEXTJOIN(", ", TRUE, _xlfn._xlws.FILTER('Content Tags'!B$2:B$2001, 'Content Tags'!A$2:A$2001 = M473))</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473" t="s">
        <v>381</v>
      </c>
    </row>
    <row r="474" spans="1:17" ht="14.4" customHeight="1" x14ac:dyDescent="0.3">
      <c r="A474">
        <v>10044</v>
      </c>
      <c r="B474" s="14">
        <v>45078</v>
      </c>
      <c r="C474" t="str">
        <v>b72e97f6</v>
      </c>
      <c r="D474">
        <v>251</v>
      </c>
      <c r="G474">
        <v>10132</v>
      </c>
      <c r="H474" s="14">
        <v>45444</v>
      </c>
      <c r="I474" t="str">
        <v>4130ea10</v>
      </c>
      <c r="J474">
        <v>262</v>
      </c>
      <c r="M474" t="str">
        <v>4130ea10</v>
      </c>
      <c r="N474" s="16" t="str" cm="1">
        <f t="array" ref="N474">_xlfn.TEXTJOIN(", ", TRUE, _xlfn._xlws.FILTER('Content Tags'!B$2:B$2001, 'Content Tags'!A$2:A$2001 = M474))</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474" t="s">
        <v>256</v>
      </c>
    </row>
    <row r="475" spans="1:17" ht="14.4" customHeight="1" x14ac:dyDescent="0.3">
      <c r="A475">
        <v>10044</v>
      </c>
      <c r="B475" s="14">
        <v>45505</v>
      </c>
      <c r="C475" t="str">
        <v>19351768</v>
      </c>
      <c r="D475">
        <v>227</v>
      </c>
      <c r="G475">
        <v>10132</v>
      </c>
      <c r="H475" s="14">
        <v>45383</v>
      </c>
      <c r="I475" t="str">
        <v>0cbc4720</v>
      </c>
      <c r="J475">
        <v>125</v>
      </c>
      <c r="M475" t="str">
        <v>0cbc4720</v>
      </c>
      <c r="N475" s="16" t="str" cm="1">
        <f t="array" ref="N475">_xlfn.TEXTJOIN(", ", TRUE, _xlfn._xlws.FILTER('Content Tags'!B$2:B$2001, 'Content Tags'!A$2:A$2001 = M475))</f>
        <v>cooking, bilingual families, hikers, kitchen appliance buyers, recently churned, DTH users, premium product buyers, yoga practitioners, podcast listeners, swimmers, photography, educators, just graduated, single, weekend getaway seekers, insurance seekers, language learners, international explorers, blue-collar workers, series marathoners</v>
      </c>
      <c r="Q475" t="s">
        <v>326</v>
      </c>
    </row>
    <row r="476" spans="1:17" ht="14.4" customHeight="1" x14ac:dyDescent="0.3">
      <c r="A476">
        <v>10045</v>
      </c>
      <c r="B476" s="14">
        <v>45627</v>
      </c>
      <c r="C476" t="str">
        <v>40e9137d</v>
      </c>
      <c r="D476">
        <v>231</v>
      </c>
      <c r="G476">
        <v>10132</v>
      </c>
      <c r="H476" s="14">
        <v>45597</v>
      </c>
      <c r="I476" t="str">
        <v>19351768</v>
      </c>
      <c r="J476">
        <v>12</v>
      </c>
      <c r="M476" t="str">
        <v>19351768</v>
      </c>
      <c r="N476" s="16" t="str" cm="1">
        <f t="array" ref="N476">_xlfn.TEXTJOIN(", ", TRUE, _xlfn._xlws.FILTER('Content Tags'!B$2:B$2001, 'Content Tags'!A$2:A$2001 = M476))</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476" t="s">
        <v>274</v>
      </c>
    </row>
    <row r="477" spans="1:17" ht="14.4" customHeight="1" x14ac:dyDescent="0.3">
      <c r="A477">
        <v>10045</v>
      </c>
      <c r="B477" s="14">
        <v>45474</v>
      </c>
      <c r="C477" t="str">
        <v>2aac9072</v>
      </c>
      <c r="D477">
        <v>14</v>
      </c>
      <c r="G477">
        <v>10132</v>
      </c>
      <c r="H477" s="14">
        <v>45292</v>
      </c>
      <c r="I477" t="str">
        <v>921da29a</v>
      </c>
      <c r="J477">
        <v>148</v>
      </c>
      <c r="M477" t="str">
        <v>921da29a</v>
      </c>
      <c r="N477" s="16" t="str" cm="1">
        <f t="array" ref="N477">_xlfn.TEXTJOIN(", ", TRUE, _xlfn._xlws.FILTER('Content Tags'!B$2:B$2001, 'Content Tags'!A$2:A$2001 = M477))</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477" t="s">
        <v>327</v>
      </c>
    </row>
    <row r="478" spans="1:17" ht="14.4" customHeight="1" x14ac:dyDescent="0.3">
      <c r="A478">
        <v>10045</v>
      </c>
      <c r="B478" s="14">
        <v>45566</v>
      </c>
      <c r="C478" t="str">
        <v>f82d44ce</v>
      </c>
      <c r="D478">
        <v>283</v>
      </c>
      <c r="G478">
        <v>10132</v>
      </c>
      <c r="H478" s="14">
        <v>45413</v>
      </c>
      <c r="I478" t="str">
        <v>fc3255a1</v>
      </c>
      <c r="J478">
        <v>72</v>
      </c>
      <c r="M478" t="str">
        <v>fc3255a1</v>
      </c>
      <c r="N478" s="16" t="str" cm="1">
        <f t="array" ref="N478">_xlfn.TEXTJOIN(", ", TRUE, _xlfn._xlws.FILTER('Content Tags'!B$2:B$2001, 'Content Tags'!A$2:A$2001 = M478))</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478" t="s">
        <v>382</v>
      </c>
    </row>
    <row r="479" spans="1:17" ht="14.4" customHeight="1" x14ac:dyDescent="0.3">
      <c r="A479">
        <v>10045</v>
      </c>
      <c r="B479" s="14">
        <v>45627</v>
      </c>
      <c r="C479" t="str">
        <v>07976026</v>
      </c>
      <c r="D479">
        <v>300</v>
      </c>
      <c r="G479">
        <v>10132</v>
      </c>
      <c r="H479" s="14">
        <v>45474</v>
      </c>
      <c r="I479" t="str">
        <v>7bc7f2c7</v>
      </c>
      <c r="J479">
        <v>260</v>
      </c>
      <c r="M479" t="str">
        <v>7bc7f2c7</v>
      </c>
      <c r="N479" s="16" t="str" cm="1">
        <f t="array" ref="N479">_xlfn.TEXTJOIN(", ", TRUE, _xlfn._xlws.FILTER('Content Tags'!B$2:B$2001, 'Content Tags'!A$2:A$2001 = M479))</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479" t="s">
        <v>270</v>
      </c>
    </row>
    <row r="480" spans="1:17" ht="14.4" customHeight="1" x14ac:dyDescent="0.3">
      <c r="A480">
        <v>10045</v>
      </c>
      <c r="B480" s="14">
        <v>44866</v>
      </c>
      <c r="C480" t="str">
        <v>2560b2d1</v>
      </c>
      <c r="D480">
        <v>40</v>
      </c>
      <c r="G480">
        <v>10133</v>
      </c>
      <c r="H480" s="14">
        <v>45505</v>
      </c>
      <c r="I480" t="str">
        <v>9544ce3b</v>
      </c>
      <c r="J480">
        <v>63</v>
      </c>
      <c r="M480" t="str">
        <v>9544ce3b</v>
      </c>
      <c r="N480" s="16" t="str" cm="1">
        <f t="array" ref="N480">_xlfn.TEXTJOIN(", ", TRUE, _xlfn._xlws.FILTER('Content Tags'!B$2:B$2001, 'Content Tags'!A$2:A$2001 = M480))</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480" t="s">
        <v>301</v>
      </c>
    </row>
    <row r="481" spans="1:17" ht="14.4" customHeight="1" x14ac:dyDescent="0.3">
      <c r="A481">
        <v>10045</v>
      </c>
      <c r="B481" s="14">
        <v>44743</v>
      </c>
      <c r="C481" t="str">
        <v>b72e97f6</v>
      </c>
      <c r="D481">
        <v>240</v>
      </c>
      <c r="G481">
        <v>10133</v>
      </c>
      <c r="H481" s="14">
        <v>45444</v>
      </c>
      <c r="I481" t="str">
        <v>2f9c6d63</v>
      </c>
      <c r="J481">
        <v>88</v>
      </c>
      <c r="M481" t="str">
        <v>2f9c6d63</v>
      </c>
      <c r="N481" s="16" t="str" cm="1">
        <f t="array" ref="N481">_xlfn.TEXTJOIN(", ", TRUE, _xlfn._xlws.FILTER('Content Tags'!B$2:B$2001, 'Content Tags'!A$2:A$2001 = M481))</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481" t="s">
        <v>386</v>
      </c>
    </row>
    <row r="482" spans="1:17" ht="14.4" customHeight="1" x14ac:dyDescent="0.3">
      <c r="A482">
        <v>10045</v>
      </c>
      <c r="B482" s="14">
        <v>45627</v>
      </c>
      <c r="C482" t="str">
        <v>ef45c45f</v>
      </c>
      <c r="D482">
        <v>295</v>
      </c>
      <c r="G482">
        <v>10133</v>
      </c>
      <c r="H482" s="14">
        <v>45323</v>
      </c>
      <c r="I482" t="str">
        <v>5833d4f3</v>
      </c>
      <c r="J482">
        <v>106</v>
      </c>
      <c r="M482" t="str">
        <v>5833d4f3</v>
      </c>
      <c r="N482" s="16" t="str" cm="1">
        <f t="array" ref="N482">_xlfn.TEXTJOIN(", ", TRUE, _xlfn._xlws.FILTER('Content Tags'!B$2:B$2001, 'Content Tags'!A$2:A$2001 = M482))</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482" t="s">
        <v>325</v>
      </c>
    </row>
    <row r="483" spans="1:17" ht="14.4" customHeight="1" x14ac:dyDescent="0.3">
      <c r="A483">
        <v>10045</v>
      </c>
      <c r="B483" s="14">
        <v>44774</v>
      </c>
      <c r="C483" t="str">
        <v>67b09f1b</v>
      </c>
      <c r="D483">
        <v>189</v>
      </c>
      <c r="G483">
        <v>10133</v>
      </c>
      <c r="H483" s="14">
        <v>45474</v>
      </c>
      <c r="I483" t="str">
        <v>35e41ff6</v>
      </c>
      <c r="J483">
        <v>281</v>
      </c>
      <c r="M483" t="str">
        <v>35e41ff6</v>
      </c>
      <c r="N483" s="16" t="str" cm="1">
        <f t="array" ref="N483">_xlfn.TEXTJOIN(", ", TRUE, _xlfn._xlws.FILTER('Content Tags'!B$2:B$2001, 'Content Tags'!A$2:A$2001 = M483))</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483" t="s">
        <v>310</v>
      </c>
    </row>
    <row r="484" spans="1:17" ht="14.4" customHeight="1" x14ac:dyDescent="0.3">
      <c r="A484">
        <v>10045</v>
      </c>
      <c r="B484" s="14">
        <v>45231</v>
      </c>
      <c r="C484" t="str">
        <v>5988d89d</v>
      </c>
      <c r="D484">
        <v>176</v>
      </c>
      <c r="G484">
        <v>10133</v>
      </c>
      <c r="H484" s="14">
        <v>45627</v>
      </c>
      <c r="I484" t="str">
        <v>921da29a</v>
      </c>
      <c r="J484">
        <v>53</v>
      </c>
      <c r="M484" t="str">
        <v>921da29a</v>
      </c>
      <c r="N484" s="16" t="str" cm="1">
        <f t="array" ref="N484">_xlfn.TEXTJOIN(", ", TRUE, _xlfn._xlws.FILTER('Content Tags'!B$2:B$2001, 'Content Tags'!A$2:A$2001 = M484))</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484" t="s">
        <v>224</v>
      </c>
    </row>
    <row r="485" spans="1:17" ht="14.4" customHeight="1" x14ac:dyDescent="0.3">
      <c r="A485">
        <v>10045</v>
      </c>
      <c r="B485" s="14">
        <v>45292</v>
      </c>
      <c r="C485" t="str">
        <v>7fc77e90</v>
      </c>
      <c r="D485">
        <v>156</v>
      </c>
      <c r="G485">
        <v>10133</v>
      </c>
      <c r="H485" s="14">
        <v>45323</v>
      </c>
      <c r="I485" t="str">
        <v>044707f1</v>
      </c>
      <c r="J485">
        <v>267</v>
      </c>
      <c r="M485" t="str">
        <v>044707f1</v>
      </c>
      <c r="N485" s="16" t="str" cm="1">
        <f t="array" ref="N485">_xlfn.TEXTJOIN(", ", TRUE, _xlfn._xlws.FILTER('Content Tags'!B$2:B$2001, 'Content Tags'!A$2:A$2001 = M485))</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485" t="s">
        <v>409</v>
      </c>
    </row>
    <row r="486" spans="1:17" ht="14.4" customHeight="1" x14ac:dyDescent="0.3">
      <c r="A486">
        <v>10045</v>
      </c>
      <c r="B486" s="14">
        <v>45200</v>
      </c>
      <c r="C486" t="str">
        <v>40fb817f</v>
      </c>
      <c r="D486">
        <v>225</v>
      </c>
      <c r="G486">
        <v>10134</v>
      </c>
      <c r="H486" s="14">
        <v>45474</v>
      </c>
      <c r="I486" t="str">
        <v>8ce0be18</v>
      </c>
      <c r="J486">
        <v>166</v>
      </c>
      <c r="M486" t="str">
        <v>8ce0be18</v>
      </c>
      <c r="N486" s="16" t="str" cm="1">
        <f t="array" ref="N486">_xlfn.TEXTJOIN(", ", TRUE, _xlfn._xlws.FILTER('Content Tags'!B$2:B$2001, 'Content Tags'!A$2:A$2001 = M486))</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486" t="s">
        <v>314</v>
      </c>
    </row>
    <row r="487" spans="1:17" ht="14.4" customHeight="1" x14ac:dyDescent="0.3">
      <c r="A487">
        <v>10046</v>
      </c>
      <c r="B487" s="14">
        <v>45078</v>
      </c>
      <c r="C487" t="str">
        <v>6cec19a5</v>
      </c>
      <c r="D487">
        <v>212</v>
      </c>
      <c r="G487">
        <v>10134</v>
      </c>
      <c r="H487" s="14">
        <v>45474</v>
      </c>
      <c r="I487" t="str">
        <v>34ac25b9</v>
      </c>
      <c r="J487">
        <v>66</v>
      </c>
      <c r="M487" t="str">
        <v>34ac25b9</v>
      </c>
      <c r="N487" s="16" t="str" cm="1">
        <f t="array" ref="N487">_xlfn.TEXTJOIN(", ", TRUE, _xlfn._xlws.FILTER('Content Tags'!B$2:B$2001, 'Content Tags'!A$2:A$2001 = M487))</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487" t="s">
        <v>302</v>
      </c>
    </row>
    <row r="488" spans="1:17" ht="14.4" customHeight="1" x14ac:dyDescent="0.3">
      <c r="A488">
        <v>10046</v>
      </c>
      <c r="B488" s="14">
        <v>45566</v>
      </c>
      <c r="C488" t="str">
        <v>fd1ad95a</v>
      </c>
      <c r="D488">
        <v>240</v>
      </c>
      <c r="G488">
        <v>10135</v>
      </c>
      <c r="H488" s="14">
        <v>45566</v>
      </c>
      <c r="I488" t="str">
        <v>92becfc7</v>
      </c>
      <c r="J488">
        <v>20</v>
      </c>
      <c r="M488" t="str">
        <v>92becfc7</v>
      </c>
      <c r="N488" s="16" t="str" cm="1">
        <f t="array" ref="N488">_xlfn.TEXTJOIN(", ", TRUE, _xlfn._xlws.FILTER('Content Tags'!B$2:B$2001, 'Content Tags'!A$2:A$2001 = M488))</f>
        <v>foodies, UPI adopters, family planners, adventure seekers, impulse buyers, mobile-only users, diabetic support seekers, daily soap fans, solo travelers, bookworms, competitive exam prep, tech, premium product buyers, action movie fans, bargain hunters, lifelong learners, minimalist consumers, religious content viewers, cable cutters, productivity seekers</v>
      </c>
      <c r="Q488" t="s">
        <v>251</v>
      </c>
    </row>
    <row r="489" spans="1:17" ht="14.4" customHeight="1" x14ac:dyDescent="0.3">
      <c r="A489">
        <v>10046</v>
      </c>
      <c r="B489" s="14">
        <v>44805</v>
      </c>
      <c r="C489" t="str">
        <v>ef45c45f</v>
      </c>
      <c r="D489">
        <v>130</v>
      </c>
      <c r="G489">
        <v>10135</v>
      </c>
      <c r="H489" s="14">
        <v>45383</v>
      </c>
      <c r="I489" t="str">
        <v>19351768</v>
      </c>
      <c r="J489">
        <v>194</v>
      </c>
      <c r="M489" t="str">
        <v>19351768</v>
      </c>
      <c r="N489" s="16" t="str" cm="1">
        <f t="array" ref="N489">_xlfn.TEXTJOIN(", ", TRUE, _xlfn._xlws.FILTER('Content Tags'!B$2:B$2001, 'Content Tags'!A$2:A$2001 = M489))</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489" t="s">
        <v>336</v>
      </c>
    </row>
    <row r="490" spans="1:17" ht="14.4" customHeight="1" x14ac:dyDescent="0.3">
      <c r="A490">
        <v>10046</v>
      </c>
      <c r="B490" s="14">
        <v>45323</v>
      </c>
      <c r="C490" t="str">
        <v>9c8c4c67</v>
      </c>
      <c r="D490">
        <v>62</v>
      </c>
      <c r="G490">
        <v>10135</v>
      </c>
      <c r="H490" s="14">
        <v>45292</v>
      </c>
      <c r="I490" t="str">
        <v>67b09f1b</v>
      </c>
      <c r="J490">
        <v>65</v>
      </c>
      <c r="M490" t="str">
        <v>67b09f1b</v>
      </c>
      <c r="N490" s="16" t="str" cm="1">
        <f t="array" ref="N490">_xlfn.TEXTJOIN(", ", TRUE, _xlfn._xlws.FILTER('Content Tags'!B$2:B$2001, 'Content Tags'!A$2:A$2001 = M490))</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490" t="s">
        <v>282</v>
      </c>
    </row>
    <row r="491" spans="1:17" ht="14.4" customHeight="1" x14ac:dyDescent="0.3">
      <c r="A491">
        <v>10046</v>
      </c>
      <c r="B491" s="14">
        <v>44652</v>
      </c>
      <c r="C491" t="str">
        <v>cc9d9893</v>
      </c>
      <c r="D491">
        <v>23</v>
      </c>
      <c r="G491">
        <v>10135</v>
      </c>
      <c r="H491" s="14">
        <v>45444</v>
      </c>
      <c r="I491" t="str">
        <v>8ab4abc6</v>
      </c>
      <c r="J491">
        <v>300</v>
      </c>
      <c r="M491" t="str">
        <v>8ab4abc6</v>
      </c>
      <c r="N491" s="16" t="str" cm="1">
        <f t="array" ref="N491">_xlfn.TEXTJOIN(", ", TRUE, _xlfn._xlws.FILTER('Content Tags'!B$2:B$2001, 'Content Tags'!A$2:A$2001 = M491))</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491" t="s">
        <v>341</v>
      </c>
    </row>
    <row r="492" spans="1:17" ht="14.4" customHeight="1" x14ac:dyDescent="0.3">
      <c r="A492">
        <v>10046</v>
      </c>
      <c r="B492" s="14">
        <v>45047</v>
      </c>
      <c r="C492" t="str">
        <v>2fa395f5</v>
      </c>
      <c r="D492">
        <v>89</v>
      </c>
      <c r="G492">
        <v>10135</v>
      </c>
      <c r="H492" s="14">
        <v>45505</v>
      </c>
      <c r="I492" t="str">
        <v>2aac9072</v>
      </c>
      <c r="J492">
        <v>85</v>
      </c>
      <c r="M492" t="str">
        <v>2aac9072</v>
      </c>
      <c r="N492" s="16" t="str" cm="1">
        <f t="array" ref="N492">_xlfn.TEXTJOIN(", ", TRUE, _xlfn._xlws.FILTER('Content Tags'!B$2:B$2001, 'Content Tags'!A$2:A$2001 = M492))</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492" t="s">
        <v>345</v>
      </c>
    </row>
    <row r="493" spans="1:17" ht="14.4" customHeight="1" x14ac:dyDescent="0.3">
      <c r="A493">
        <v>10047</v>
      </c>
      <c r="B493" s="14">
        <v>44621</v>
      </c>
      <c r="C493" t="str">
        <v>5833d4f3</v>
      </c>
      <c r="D493">
        <v>192</v>
      </c>
      <c r="G493">
        <v>10135</v>
      </c>
      <c r="H493" s="14">
        <v>45627</v>
      </c>
      <c r="I493" t="str">
        <v>9452bf77</v>
      </c>
      <c r="J493">
        <v>93</v>
      </c>
      <c r="M493" t="str">
        <v>9452bf77</v>
      </c>
      <c r="N493" s="16" t="str" cm="1">
        <f t="array" ref="N493">_xlfn.TEXTJOIN(", ", TRUE, _xlfn._xlws.FILTER('Content Tags'!B$2:B$2001, 'Content Tags'!A$2:A$2001 = M493))</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493" t="s">
        <v>233</v>
      </c>
    </row>
    <row r="494" spans="1:17" ht="14.4" customHeight="1" x14ac:dyDescent="0.3">
      <c r="A494">
        <v>10047</v>
      </c>
      <c r="B494" s="14">
        <v>45078</v>
      </c>
      <c r="C494" t="str">
        <v>fa1a76a3</v>
      </c>
      <c r="D494">
        <v>290</v>
      </c>
      <c r="G494">
        <v>10136</v>
      </c>
      <c r="H494" s="14">
        <v>45627</v>
      </c>
      <c r="I494" t="str">
        <v>2f9c6d63</v>
      </c>
      <c r="J494">
        <v>89</v>
      </c>
      <c r="M494" t="str">
        <v>2f9c6d63</v>
      </c>
      <c r="N494" s="16" t="str" cm="1">
        <f t="array" ref="N494">_xlfn.TEXTJOIN(", ", TRUE, _xlfn._xlws.FILTER('Content Tags'!B$2:B$2001, 'Content Tags'!A$2:A$2001 = M494))</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494" t="s">
        <v>247</v>
      </c>
    </row>
    <row r="495" spans="1:17" ht="14.4" customHeight="1" x14ac:dyDescent="0.3">
      <c r="A495">
        <v>10047</v>
      </c>
      <c r="B495" s="14">
        <v>45444</v>
      </c>
      <c r="C495" t="str">
        <v>7fd28e87</v>
      </c>
      <c r="D495">
        <v>298</v>
      </c>
      <c r="G495">
        <v>10136</v>
      </c>
      <c r="H495" s="14">
        <v>45383</v>
      </c>
      <c r="I495" t="str">
        <v>c741736d</v>
      </c>
      <c r="J495">
        <v>51</v>
      </c>
      <c r="M495" t="str">
        <v>c741736d</v>
      </c>
      <c r="N495" s="16" t="str" cm="1">
        <f t="array" ref="N495">_xlfn.TEXTJOIN(", ", TRUE, _xlfn._xlws.FILTER('Content Tags'!B$2:B$2001, 'Content Tags'!A$2:A$2001 = M495))</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495" t="s">
        <v>340</v>
      </c>
    </row>
    <row r="496" spans="1:17" ht="14.4" customHeight="1" x14ac:dyDescent="0.3">
      <c r="A496">
        <v>10047</v>
      </c>
      <c r="B496" s="14">
        <v>45231</v>
      </c>
      <c r="C496" t="str">
        <v>4cfd0dd8</v>
      </c>
      <c r="D496">
        <v>256</v>
      </c>
      <c r="G496">
        <v>10136</v>
      </c>
      <c r="H496" s="14">
        <v>45383</v>
      </c>
      <c r="I496" t="str">
        <v>1b7fe76a</v>
      </c>
      <c r="J496">
        <v>175</v>
      </c>
      <c r="M496" t="str">
        <v>1b7fe76a</v>
      </c>
      <c r="N496" s="16" t="str" cm="1">
        <f t="array" ref="N496">_xlfn.TEXTJOIN(", ", TRUE, _xlfn._xlws.FILTER('Content Tags'!B$2:B$2001, 'Content Tags'!A$2:A$2001 = M496))</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496" t="s">
        <v>254</v>
      </c>
    </row>
    <row r="497" spans="1:17" ht="14.4" customHeight="1" x14ac:dyDescent="0.3">
      <c r="A497">
        <v>10047</v>
      </c>
      <c r="B497" s="14">
        <v>45139</v>
      </c>
      <c r="C497" t="str">
        <v>2560b2d1</v>
      </c>
      <c r="D497">
        <v>197</v>
      </c>
      <c r="G497">
        <v>10136</v>
      </c>
      <c r="H497" s="14">
        <v>45413</v>
      </c>
      <c r="I497" t="str">
        <v>586db896</v>
      </c>
      <c r="J497">
        <v>170</v>
      </c>
      <c r="M497" t="str">
        <v>586db896</v>
      </c>
      <c r="N497" s="16" t="str" cm="1">
        <f t="array" ref="N497">_xlfn.TEXTJOIN(", ", TRUE, _xlfn._xlws.FILTER('Content Tags'!B$2:B$2001, 'Content Tags'!A$2:A$2001 = M497))</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497" t="s">
        <v>364</v>
      </c>
    </row>
    <row r="498" spans="1:17" ht="14.4" customHeight="1" x14ac:dyDescent="0.3">
      <c r="A498">
        <v>10047</v>
      </c>
      <c r="B498" s="14">
        <v>44562</v>
      </c>
      <c r="C498" t="str">
        <v>420e1019</v>
      </c>
      <c r="D498">
        <v>10</v>
      </c>
      <c r="G498">
        <v>10136</v>
      </c>
      <c r="H498" s="14">
        <v>45444</v>
      </c>
      <c r="I498" t="str">
        <v>566c44a8</v>
      </c>
      <c r="J498">
        <v>191</v>
      </c>
      <c r="M498" t="str">
        <v>566c44a8</v>
      </c>
      <c r="N498" s="16" t="str" cm="1">
        <f t="array" ref="N498">_xlfn.TEXTJOIN(", ", TRUE, _xlfn._xlws.FILTER('Content Tags'!B$2:B$2001, 'Content Tags'!A$2:A$2001 = M498))</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498" t="s">
        <v>300</v>
      </c>
    </row>
    <row r="499" spans="1:17" ht="14.4" customHeight="1" x14ac:dyDescent="0.3">
      <c r="A499">
        <v>10047</v>
      </c>
      <c r="B499" s="14">
        <v>45474</v>
      </c>
      <c r="C499" t="str">
        <v>607da286</v>
      </c>
      <c r="D499">
        <v>283</v>
      </c>
      <c r="G499">
        <v>10137</v>
      </c>
      <c r="H499" s="14">
        <v>45566</v>
      </c>
      <c r="I499" t="str">
        <v>566c44a8</v>
      </c>
      <c r="J499">
        <v>245</v>
      </c>
      <c r="M499" t="str">
        <v>566c44a8</v>
      </c>
      <c r="N499" s="16" t="str" cm="1">
        <f t="array" ref="N499">_xlfn.TEXTJOIN(", ", TRUE, _xlfn._xlws.FILTER('Content Tags'!B$2:B$2001, 'Content Tags'!A$2:A$2001 = M499))</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499" t="s">
        <v>327</v>
      </c>
    </row>
    <row r="500" spans="1:17" ht="14.4" customHeight="1" x14ac:dyDescent="0.3">
      <c r="A500">
        <v>10047</v>
      </c>
      <c r="B500" s="14">
        <v>44562</v>
      </c>
      <c r="C500" t="str">
        <v>18110fb2</v>
      </c>
      <c r="D500">
        <v>230</v>
      </c>
      <c r="G500">
        <v>10137</v>
      </c>
      <c r="H500" s="14">
        <v>45474</v>
      </c>
      <c r="I500" t="str">
        <v>39c8c16a</v>
      </c>
      <c r="J500">
        <v>179</v>
      </c>
      <c r="M500" t="str">
        <v>39c8c16a</v>
      </c>
      <c r="N500" s="16" t="str" cm="1">
        <f t="array" ref="N500">_xlfn.TEXTJOIN(", ", TRUE, _xlfn._xlws.FILTER('Content Tags'!B$2:B$2001, 'Content Tags'!A$2:A$2001 = M500))</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500" t="s">
        <v>303</v>
      </c>
    </row>
    <row r="501" spans="1:17" ht="14.4" customHeight="1" x14ac:dyDescent="0.3">
      <c r="A501">
        <v>10048</v>
      </c>
      <c r="B501" s="14">
        <v>45292</v>
      </c>
      <c r="C501" t="str">
        <v>2888a95e</v>
      </c>
      <c r="D501">
        <v>203</v>
      </c>
      <c r="G501">
        <v>10137</v>
      </c>
      <c r="H501" s="14">
        <v>45505</v>
      </c>
      <c r="I501" t="str">
        <v>577b4107</v>
      </c>
      <c r="J501">
        <v>112</v>
      </c>
      <c r="M501" t="str">
        <v>577b4107</v>
      </c>
      <c r="N501" s="16" t="str" cm="1">
        <f t="array" ref="N501">_xlfn.TEXTJOIN(", ", TRUE, _xlfn._xlws.FILTER('Content Tags'!B$2:B$2001, 'Content Tags'!A$2:A$2001 = M501))</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501" t="s">
        <v>319</v>
      </c>
    </row>
    <row r="502" spans="1:17" ht="14.4" customHeight="1" x14ac:dyDescent="0.3">
      <c r="A502">
        <v>10048</v>
      </c>
      <c r="B502" s="14">
        <v>45017</v>
      </c>
      <c r="C502" t="str">
        <v>c324f9b4</v>
      </c>
      <c r="D502">
        <v>274</v>
      </c>
      <c r="G502">
        <v>10137</v>
      </c>
      <c r="H502" s="14">
        <v>45474</v>
      </c>
      <c r="I502" t="str">
        <v>9544ce3b</v>
      </c>
      <c r="J502">
        <v>22</v>
      </c>
      <c r="M502" t="str">
        <v>9544ce3b</v>
      </c>
      <c r="N502" s="16" t="str" cm="1">
        <f t="array" ref="N502">_xlfn.TEXTJOIN(", ", TRUE, _xlfn._xlws.FILTER('Content Tags'!B$2:B$2001, 'Content Tags'!A$2:A$2001 = M502))</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502" t="s">
        <v>402</v>
      </c>
    </row>
    <row r="503" spans="1:17" ht="14.4" customHeight="1" x14ac:dyDescent="0.3">
      <c r="A503">
        <v>10048</v>
      </c>
      <c r="B503" s="14">
        <v>45108</v>
      </c>
      <c r="C503" t="str">
        <v>0cbc4720</v>
      </c>
      <c r="D503">
        <v>282</v>
      </c>
      <c r="G503">
        <v>10137</v>
      </c>
      <c r="H503" s="14">
        <v>45597</v>
      </c>
      <c r="I503" t="str">
        <v>10101146</v>
      </c>
      <c r="J503">
        <v>143</v>
      </c>
      <c r="M503" t="str">
        <v>10101146</v>
      </c>
      <c r="N503" s="16" t="str" cm="1">
        <f t="array" ref="N503">_xlfn.TEXTJOIN(", ", TRUE, _xlfn._xlws.FILTER('Content Tags'!B$2:B$2001, 'Content Tags'!A$2:A$2001 = M503))</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503" t="s">
        <v>352</v>
      </c>
    </row>
    <row r="504" spans="1:17" ht="14.4" customHeight="1" x14ac:dyDescent="0.3">
      <c r="A504">
        <v>10048</v>
      </c>
      <c r="B504" s="14">
        <v>44896</v>
      </c>
      <c r="C504" t="str">
        <v>d71466ea</v>
      </c>
      <c r="D504">
        <v>79</v>
      </c>
      <c r="G504">
        <v>10138</v>
      </c>
      <c r="H504" s="14">
        <v>45566</v>
      </c>
      <c r="I504" t="str">
        <v>2f9c6d63</v>
      </c>
      <c r="J504">
        <v>209</v>
      </c>
      <c r="M504" t="str">
        <v>2f9c6d63</v>
      </c>
      <c r="N504" s="16" t="str" cm="1">
        <f t="array" ref="N504">_xlfn.TEXTJOIN(", ", TRUE, _xlfn._xlws.FILTER('Content Tags'!B$2:B$2001, 'Content Tags'!A$2:A$2001 = M504))</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504" t="s">
        <v>319</v>
      </c>
    </row>
    <row r="505" spans="1:17" ht="14.4" customHeight="1" x14ac:dyDescent="0.3">
      <c r="A505">
        <v>10048</v>
      </c>
      <c r="B505" s="14">
        <v>45413</v>
      </c>
      <c r="C505" t="str">
        <v>7bc7f2c7</v>
      </c>
      <c r="D505">
        <v>149</v>
      </c>
      <c r="G505">
        <v>10138</v>
      </c>
      <c r="H505" s="14">
        <v>45474</v>
      </c>
      <c r="I505" t="str">
        <v>10101146</v>
      </c>
      <c r="J505">
        <v>102</v>
      </c>
      <c r="M505" t="str">
        <v>10101146</v>
      </c>
      <c r="N505" s="16" t="str" cm="1">
        <f t="array" ref="N505">_xlfn.TEXTJOIN(", ", TRUE, _xlfn._xlws.FILTER('Content Tags'!B$2:B$2001, 'Content Tags'!A$2:A$2001 = M505))</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505" t="s">
        <v>366</v>
      </c>
    </row>
    <row r="506" spans="1:17" ht="14.4" customHeight="1" x14ac:dyDescent="0.3">
      <c r="A506">
        <v>10048</v>
      </c>
      <c r="B506" s="14">
        <v>44593</v>
      </c>
      <c r="C506" t="str">
        <v>9544ce3b</v>
      </c>
      <c r="D506">
        <v>87</v>
      </c>
      <c r="G506">
        <v>10138</v>
      </c>
      <c r="H506" s="14">
        <v>45566</v>
      </c>
      <c r="I506" t="str">
        <v>5833d4f3</v>
      </c>
      <c r="J506">
        <v>142</v>
      </c>
      <c r="M506" t="str">
        <v>5833d4f3</v>
      </c>
      <c r="N506" s="16" t="str" cm="1">
        <f t="array" ref="N506">_xlfn.TEXTJOIN(", ", TRUE, _xlfn._xlws.FILTER('Content Tags'!B$2:B$2001, 'Content Tags'!A$2:A$2001 = M506))</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506" t="s">
        <v>303</v>
      </c>
    </row>
    <row r="507" spans="1:17" ht="14.4" customHeight="1" x14ac:dyDescent="0.3">
      <c r="A507">
        <v>10048</v>
      </c>
      <c r="B507" s="14">
        <v>45108</v>
      </c>
      <c r="C507" t="str">
        <v>6cec19a5</v>
      </c>
      <c r="D507">
        <v>147</v>
      </c>
      <c r="G507">
        <v>10140</v>
      </c>
      <c r="H507" s="14">
        <v>45505</v>
      </c>
      <c r="I507" t="str">
        <v>f83fb848</v>
      </c>
      <c r="J507">
        <v>128</v>
      </c>
      <c r="M507" t="str">
        <v>f83fb848</v>
      </c>
      <c r="N507" s="16" t="str" cm="1">
        <f t="array" ref="N507">_xlfn.TEXTJOIN(", ", TRUE, _xlfn._xlws.FILTER('Content Tags'!B$2:B$2001, 'Content Tags'!A$2:A$2001 = M507))</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507" t="s">
        <v>257</v>
      </c>
    </row>
    <row r="508" spans="1:17" ht="14.4" customHeight="1" x14ac:dyDescent="0.3">
      <c r="A508">
        <v>10048</v>
      </c>
      <c r="B508" s="14">
        <v>44986</v>
      </c>
      <c r="C508" t="str">
        <v>f72d44e6</v>
      </c>
      <c r="D508">
        <v>56</v>
      </c>
      <c r="G508">
        <v>10140</v>
      </c>
      <c r="H508" s="14">
        <v>45536</v>
      </c>
      <c r="I508" t="str">
        <v>1b7fe76a</v>
      </c>
      <c r="J508">
        <v>169</v>
      </c>
      <c r="M508" t="str">
        <v>1b7fe76a</v>
      </c>
      <c r="N508" s="16" t="str" cm="1">
        <f t="array" ref="N508">_xlfn.TEXTJOIN(", ", TRUE, _xlfn._xlws.FILTER('Content Tags'!B$2:B$2001, 'Content Tags'!A$2:A$2001 = M508))</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508" t="s">
        <v>414</v>
      </c>
    </row>
    <row r="509" spans="1:17" ht="14.4" customHeight="1" x14ac:dyDescent="0.3">
      <c r="A509">
        <v>10048</v>
      </c>
      <c r="B509" s="14">
        <v>45200</v>
      </c>
      <c r="C509" t="str">
        <v>5833d4f3</v>
      </c>
      <c r="D509">
        <v>225</v>
      </c>
      <c r="G509">
        <v>10140</v>
      </c>
      <c r="H509" s="14">
        <v>45352</v>
      </c>
      <c r="I509" t="str">
        <v>7fd28e87</v>
      </c>
      <c r="J509">
        <v>143</v>
      </c>
      <c r="M509" t="str">
        <v>7fd28e87</v>
      </c>
      <c r="N509" s="16" t="str" cm="1">
        <f t="array" ref="N509">_xlfn.TEXTJOIN(", ", TRUE, _xlfn._xlws.FILTER('Content Tags'!B$2:B$2001, 'Content Tags'!A$2:A$2001 = M509))</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509" t="s">
        <v>297</v>
      </c>
    </row>
    <row r="510" spans="1:17" ht="14.4" customHeight="1" x14ac:dyDescent="0.3">
      <c r="A510">
        <v>10048</v>
      </c>
      <c r="B510" s="14">
        <v>44621</v>
      </c>
      <c r="C510" t="str">
        <v>fe99e0ba</v>
      </c>
      <c r="D510">
        <v>179</v>
      </c>
      <c r="G510">
        <v>10140</v>
      </c>
      <c r="H510" s="14">
        <v>45627</v>
      </c>
      <c r="I510" t="str">
        <v>35e41ff6</v>
      </c>
      <c r="J510">
        <v>255</v>
      </c>
      <c r="M510" t="str">
        <v>35e41ff6</v>
      </c>
      <c r="N510" s="16" t="str" cm="1">
        <f t="array" ref="N510">_xlfn.TEXTJOIN(", ", TRUE, _xlfn._xlws.FILTER('Content Tags'!B$2:B$2001, 'Content Tags'!A$2:A$2001 = M510))</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510" t="s">
        <v>328</v>
      </c>
    </row>
    <row r="511" spans="1:17" ht="14.4" customHeight="1" x14ac:dyDescent="0.3">
      <c r="A511">
        <v>10049</v>
      </c>
      <c r="B511" s="14">
        <v>45017</v>
      </c>
      <c r="C511" t="str">
        <v>35e41ff6</v>
      </c>
      <c r="D511">
        <v>207</v>
      </c>
      <c r="G511">
        <v>10141</v>
      </c>
      <c r="H511" s="14">
        <v>45413</v>
      </c>
      <c r="I511" t="str">
        <v>1187d074</v>
      </c>
      <c r="J511">
        <v>70</v>
      </c>
      <c r="M511" t="str">
        <v>1187d074</v>
      </c>
      <c r="N511" s="16" t="str" cm="1">
        <f t="array" ref="N511">_xlfn.TEXTJOIN(", ", TRUE, _xlfn._xlws.FILTER('Content Tags'!B$2:B$2001, 'Content Tags'!A$2:A$2001 = M511))</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511" t="s">
        <v>274</v>
      </c>
    </row>
    <row r="512" spans="1:17" ht="14.4" customHeight="1" x14ac:dyDescent="0.3">
      <c r="A512">
        <v>10049</v>
      </c>
      <c r="B512" s="14">
        <v>45444</v>
      </c>
      <c r="C512" t="str">
        <v>9767fb4f</v>
      </c>
      <c r="D512">
        <v>58</v>
      </c>
      <c r="G512">
        <v>10141</v>
      </c>
      <c r="H512" s="14">
        <v>45413</v>
      </c>
      <c r="I512" t="str">
        <v>a4c168f1</v>
      </c>
      <c r="J512">
        <v>102</v>
      </c>
      <c r="M512" t="str">
        <v>a4c168f1</v>
      </c>
      <c r="N512" s="16" t="str" cm="1">
        <f t="array" ref="N512">_xlfn.TEXTJOIN(", ", TRUE, _xlfn._xlws.FILTER('Content Tags'!B$2:B$2001, 'Content Tags'!A$2:A$2001 = M512))</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512" t="s">
        <v>225</v>
      </c>
    </row>
    <row r="513" spans="1:17" ht="14.4" customHeight="1" x14ac:dyDescent="0.3">
      <c r="A513">
        <v>10049</v>
      </c>
      <c r="B513" s="14">
        <v>45292</v>
      </c>
      <c r="C513" t="str">
        <v>e2949854</v>
      </c>
      <c r="D513">
        <v>169</v>
      </c>
      <c r="G513">
        <v>10141</v>
      </c>
      <c r="H513" s="14">
        <v>45597</v>
      </c>
      <c r="I513" t="str">
        <v>5833d4f3</v>
      </c>
      <c r="J513">
        <v>267</v>
      </c>
      <c r="M513" t="str">
        <v>5833d4f3</v>
      </c>
      <c r="N513" s="16" t="str" cm="1">
        <f t="array" ref="N513">_xlfn.TEXTJOIN(", ", TRUE, _xlfn._xlws.FILTER('Content Tags'!B$2:B$2001, 'Content Tags'!A$2:A$2001 = M513))</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513" t="s">
        <v>307</v>
      </c>
    </row>
    <row r="514" spans="1:17" ht="14.4" customHeight="1" x14ac:dyDescent="0.3">
      <c r="A514">
        <v>10049</v>
      </c>
      <c r="B514" s="14">
        <v>45566</v>
      </c>
      <c r="C514" t="str">
        <v>f82d44ce</v>
      </c>
      <c r="D514">
        <v>72</v>
      </c>
      <c r="G514">
        <v>10142</v>
      </c>
      <c r="H514" s="14">
        <v>45505</v>
      </c>
      <c r="I514" t="str">
        <v>40e9137d</v>
      </c>
      <c r="J514">
        <v>27</v>
      </c>
      <c r="M514" t="str">
        <v>40e9137d</v>
      </c>
      <c r="N514" s="16" t="str" cm="1">
        <f t="array" ref="N514">_xlfn.TEXTJOIN(", ", TRUE, _xlfn._xlws.FILTER('Content Tags'!B$2:B$2001, 'Content Tags'!A$2:A$2001 = M514))</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514" t="s">
        <v>396</v>
      </c>
    </row>
    <row r="515" spans="1:17" ht="14.4" customHeight="1" x14ac:dyDescent="0.3">
      <c r="A515">
        <v>10049</v>
      </c>
      <c r="B515" s="14">
        <v>45261</v>
      </c>
      <c r="C515" t="str">
        <v>2888a95e</v>
      </c>
      <c r="D515">
        <v>36</v>
      </c>
      <c r="G515">
        <v>10142</v>
      </c>
      <c r="H515" s="14">
        <v>45383</v>
      </c>
      <c r="I515" t="str">
        <v>c5c4fdf9</v>
      </c>
      <c r="J515">
        <v>228</v>
      </c>
      <c r="M515" t="str">
        <v>c5c4fdf9</v>
      </c>
      <c r="N515" s="16" t="str" cm="1">
        <f t="array" ref="N515">_xlfn.TEXTJOIN(", ", TRUE, _xlfn._xlws.FILTER('Content Tags'!B$2:B$2001, 'Content Tags'!A$2:A$2001 = M515))</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515" t="s">
        <v>259</v>
      </c>
    </row>
    <row r="516" spans="1:17" ht="14.4" customHeight="1" x14ac:dyDescent="0.3">
      <c r="A516">
        <v>10049</v>
      </c>
      <c r="B516" s="14">
        <v>45383</v>
      </c>
      <c r="C516" t="str">
        <v>591bdfe5</v>
      </c>
      <c r="D516">
        <v>176</v>
      </c>
      <c r="G516">
        <v>10142</v>
      </c>
      <c r="H516" s="14">
        <v>45292</v>
      </c>
      <c r="I516" t="str">
        <v>d6e6f4af</v>
      </c>
      <c r="J516">
        <v>249</v>
      </c>
      <c r="M516" t="str">
        <v>d6e6f4af</v>
      </c>
      <c r="N516" s="16" t="str" cm="1">
        <f t="array" ref="N516">_xlfn.TEXTJOIN(", ", TRUE, _xlfn._xlws.FILTER('Content Tags'!B$2:B$2001, 'Content Tags'!A$2:A$2001 = M516))</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516" t="s">
        <v>365</v>
      </c>
    </row>
    <row r="517" spans="1:17" ht="14.4" customHeight="1" x14ac:dyDescent="0.3">
      <c r="A517">
        <v>10049</v>
      </c>
      <c r="B517" s="14">
        <v>44774</v>
      </c>
      <c r="C517" t="str">
        <v>5c52d1ad</v>
      </c>
      <c r="D517">
        <v>212</v>
      </c>
      <c r="G517">
        <v>10142</v>
      </c>
      <c r="H517" s="14">
        <v>45323</v>
      </c>
      <c r="I517" t="str">
        <v>e9c2f251</v>
      </c>
      <c r="J517">
        <v>29</v>
      </c>
      <c r="M517" t="str">
        <v>e9c2f251</v>
      </c>
      <c r="N517" s="16" t="str" cm="1">
        <f t="array" ref="N517">_xlfn.TEXTJOIN(", ", TRUE, _xlfn._xlws.FILTER('Content Tags'!B$2:B$2001, 'Content Tags'!A$2:A$2001 = M517))</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517" t="s">
        <v>386</v>
      </c>
    </row>
    <row r="518" spans="1:17" ht="14.4" customHeight="1" x14ac:dyDescent="0.3">
      <c r="A518">
        <v>10049</v>
      </c>
      <c r="B518" s="14">
        <v>45474</v>
      </c>
      <c r="C518" t="str">
        <v>f1c74cb8</v>
      </c>
      <c r="D518">
        <v>89</v>
      </c>
      <c r="G518">
        <v>10143</v>
      </c>
      <c r="H518" s="14">
        <v>45627</v>
      </c>
      <c r="I518" t="str">
        <v>7495495f</v>
      </c>
      <c r="J518">
        <v>170</v>
      </c>
      <c r="M518" t="str">
        <v>7495495f</v>
      </c>
      <c r="N518" s="16" t="str" cm="1">
        <f t="array" ref="N518">_xlfn.TEXTJOIN(", ", TRUE, _xlfn._xlws.FILTER('Content Tags'!B$2:B$2001, 'Content Tags'!A$2:A$2001 = M518))</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518" t="s">
        <v>342</v>
      </c>
    </row>
    <row r="519" spans="1:17" ht="14.4" customHeight="1" x14ac:dyDescent="0.3">
      <c r="A519">
        <v>10049</v>
      </c>
      <c r="B519" s="14">
        <v>45505</v>
      </c>
      <c r="C519" t="str">
        <v>18f2ed16</v>
      </c>
      <c r="D519">
        <v>56</v>
      </c>
      <c r="G519">
        <v>10143</v>
      </c>
      <c r="H519" s="14">
        <v>45536</v>
      </c>
      <c r="I519" t="str">
        <v>044707f1</v>
      </c>
      <c r="J519">
        <v>49</v>
      </c>
      <c r="M519" t="str">
        <v>044707f1</v>
      </c>
      <c r="N519" s="16" t="str" cm="1">
        <f t="array" ref="N519">_xlfn.TEXTJOIN(", ", TRUE, _xlfn._xlws.FILTER('Content Tags'!B$2:B$2001, 'Content Tags'!A$2:A$2001 = M519))</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519" t="s">
        <v>249</v>
      </c>
    </row>
    <row r="520" spans="1:17" ht="14.4" customHeight="1" x14ac:dyDescent="0.3">
      <c r="A520">
        <v>10049</v>
      </c>
      <c r="B520" s="14">
        <v>44652</v>
      </c>
      <c r="C520" t="str">
        <v>566c44a8</v>
      </c>
      <c r="D520">
        <v>192</v>
      </c>
      <c r="G520">
        <v>10144</v>
      </c>
      <c r="H520" s="14">
        <v>45627</v>
      </c>
      <c r="I520" t="str">
        <v>9c8c4c67</v>
      </c>
      <c r="J520">
        <v>224</v>
      </c>
      <c r="M520" t="str">
        <v>9c8c4c67</v>
      </c>
      <c r="N520" s="16" t="str" cm="1">
        <f t="array" ref="N520">_xlfn.TEXTJOIN(", ", TRUE, _xlfn._xlws.FILTER('Content Tags'!B$2:B$2001, 'Content Tags'!A$2:A$2001 = M520))</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520" t="s">
        <v>323</v>
      </c>
    </row>
    <row r="521" spans="1:17" ht="14.4" customHeight="1" x14ac:dyDescent="0.3">
      <c r="A521">
        <v>10049</v>
      </c>
      <c r="B521" s="14">
        <v>44805</v>
      </c>
      <c r="C521" t="str">
        <v>f72d44e6</v>
      </c>
      <c r="D521">
        <v>259</v>
      </c>
      <c r="G521">
        <v>10144</v>
      </c>
      <c r="H521" s="14">
        <v>45627</v>
      </c>
      <c r="I521" t="str">
        <v>3abe3a47</v>
      </c>
      <c r="J521">
        <v>268</v>
      </c>
      <c r="M521" t="str">
        <v>3abe3a47</v>
      </c>
      <c r="N521" s="16" t="str" cm="1">
        <f t="array" ref="N521">_xlfn.TEXTJOIN(", ", TRUE, _xlfn._xlws.FILTER('Content Tags'!B$2:B$2001, 'Content Tags'!A$2:A$2001 = M521))</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521" t="s">
        <v>350</v>
      </c>
    </row>
    <row r="522" spans="1:17" ht="14.4" customHeight="1" x14ac:dyDescent="0.3">
      <c r="A522">
        <v>10050</v>
      </c>
      <c r="B522" s="14">
        <v>45505</v>
      </c>
      <c r="C522" t="str">
        <v>1187d074</v>
      </c>
      <c r="D522">
        <v>234</v>
      </c>
      <c r="G522">
        <v>10144</v>
      </c>
      <c r="H522" s="14">
        <v>45352</v>
      </c>
      <c r="I522" t="str">
        <v>2f9c6d63</v>
      </c>
      <c r="J522">
        <v>225</v>
      </c>
      <c r="M522" t="str">
        <v>2f9c6d63</v>
      </c>
      <c r="N522" s="16" t="str" cm="1">
        <f t="array" ref="N522">_xlfn.TEXTJOIN(", ", TRUE, _xlfn._xlws.FILTER('Content Tags'!B$2:B$2001, 'Content Tags'!A$2:A$2001 = M522))</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522" t="s">
        <v>362</v>
      </c>
    </row>
    <row r="523" spans="1:17" ht="14.4" customHeight="1" x14ac:dyDescent="0.3">
      <c r="A523">
        <v>10050</v>
      </c>
      <c r="B523" s="14">
        <v>45505</v>
      </c>
      <c r="C523" t="str">
        <v>b9f74c1c</v>
      </c>
      <c r="D523">
        <v>107</v>
      </c>
      <c r="G523">
        <v>10144</v>
      </c>
      <c r="H523" s="14">
        <v>45352</v>
      </c>
      <c r="I523" t="str">
        <v>fe8686d0</v>
      </c>
      <c r="J523">
        <v>144</v>
      </c>
      <c r="M523" t="str">
        <v>fe8686d0</v>
      </c>
      <c r="N523" s="16" t="str" cm="1">
        <f t="array" ref="N523">_xlfn.TEXTJOIN(", ", TRUE, _xlfn._xlws.FILTER('Content Tags'!B$2:B$2001, 'Content Tags'!A$2:A$2001 = M523))</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523" t="s">
        <v>363</v>
      </c>
    </row>
    <row r="524" spans="1:17" ht="14.4" customHeight="1" x14ac:dyDescent="0.3">
      <c r="A524">
        <v>10050</v>
      </c>
      <c r="B524" s="14">
        <v>45444</v>
      </c>
      <c r="C524" t="str">
        <v>5c52d1ad</v>
      </c>
      <c r="D524">
        <v>150</v>
      </c>
      <c r="G524">
        <v>10145</v>
      </c>
      <c r="H524" s="14">
        <v>45627</v>
      </c>
      <c r="I524" t="str">
        <v>10101146</v>
      </c>
      <c r="J524">
        <v>133</v>
      </c>
      <c r="M524" t="str">
        <v>10101146</v>
      </c>
      <c r="N524" s="16" t="str" cm="1">
        <f t="array" ref="N524">_xlfn.TEXTJOIN(", ", TRUE, _xlfn._xlws.FILTER('Content Tags'!B$2:B$2001, 'Content Tags'!A$2:A$2001 = M524))</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524" t="s">
        <v>234</v>
      </c>
    </row>
    <row r="525" spans="1:17" ht="14.4" customHeight="1" x14ac:dyDescent="0.3">
      <c r="A525">
        <v>10050</v>
      </c>
      <c r="B525" s="14">
        <v>45566</v>
      </c>
      <c r="C525" t="str">
        <v>f83fb848</v>
      </c>
      <c r="D525">
        <v>89</v>
      </c>
      <c r="G525">
        <v>10145</v>
      </c>
      <c r="H525" s="14">
        <v>45413</v>
      </c>
      <c r="I525" t="str">
        <v>618d5c47</v>
      </c>
      <c r="J525">
        <v>233</v>
      </c>
      <c r="M525" t="str">
        <v>618d5c47</v>
      </c>
      <c r="N525" s="16" t="str" cm="1">
        <f t="array" ref="N525">_xlfn.TEXTJOIN(", ", TRUE, _xlfn._xlws.FILTER('Content Tags'!B$2:B$2001, 'Content Tags'!A$2:A$2001 = M525))</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525" t="s">
        <v>391</v>
      </c>
    </row>
    <row r="526" spans="1:17" ht="14.4" customHeight="1" x14ac:dyDescent="0.3">
      <c r="A526">
        <v>10050</v>
      </c>
      <c r="B526" s="14">
        <v>45261</v>
      </c>
      <c r="C526" t="str">
        <v>5988d89d</v>
      </c>
      <c r="D526">
        <v>242</v>
      </c>
      <c r="G526">
        <v>10145</v>
      </c>
      <c r="H526" s="14">
        <v>45536</v>
      </c>
      <c r="I526" t="str">
        <v>5b93d799</v>
      </c>
      <c r="J526">
        <v>52</v>
      </c>
      <c r="M526" t="str">
        <v>5b93d799</v>
      </c>
      <c r="N526" s="16" t="str" cm="1">
        <f t="array" ref="N526">_xlfn.TEXTJOIN(", ", TRUE, _xlfn._xlws.FILTER('Content Tags'!B$2:B$2001, 'Content Tags'!A$2:A$2001 = M526))</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526" t="s">
        <v>287</v>
      </c>
    </row>
    <row r="527" spans="1:17" ht="14.4" customHeight="1" x14ac:dyDescent="0.3">
      <c r="A527">
        <v>10050</v>
      </c>
      <c r="B527" s="14">
        <v>45261</v>
      </c>
      <c r="C527" t="str">
        <v>1b7fe76a</v>
      </c>
      <c r="D527">
        <v>132</v>
      </c>
      <c r="G527">
        <v>10145</v>
      </c>
      <c r="H527" s="14">
        <v>45444</v>
      </c>
      <c r="I527" t="str">
        <v>f83fb848</v>
      </c>
      <c r="J527">
        <v>204</v>
      </c>
      <c r="M527" t="str">
        <v>f83fb848</v>
      </c>
      <c r="N527" s="16" t="str" cm="1">
        <f t="array" ref="N527">_xlfn.TEXTJOIN(", ", TRUE, _xlfn._xlws.FILTER('Content Tags'!B$2:B$2001, 'Content Tags'!A$2:A$2001 = M527))</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527" t="s">
        <v>353</v>
      </c>
    </row>
    <row r="528" spans="1:17" ht="14.4" customHeight="1" x14ac:dyDescent="0.3">
      <c r="A528">
        <v>10050</v>
      </c>
      <c r="B528" s="14">
        <v>45566</v>
      </c>
      <c r="C528" t="str">
        <v>591bdfe5</v>
      </c>
      <c r="D528">
        <v>264</v>
      </c>
      <c r="G528">
        <v>10146</v>
      </c>
      <c r="H528" s="14">
        <v>45383</v>
      </c>
      <c r="I528" t="str">
        <v>fa1a76a3</v>
      </c>
      <c r="J528">
        <v>275</v>
      </c>
      <c r="M528" t="str">
        <v>fa1a76a3</v>
      </c>
      <c r="N528" s="16" t="str" cm="1">
        <f t="array" ref="N528">_xlfn.TEXTJOIN(", ", TRUE, _xlfn._xlws.FILTER('Content Tags'!B$2:B$2001, 'Content Tags'!A$2:A$2001 = M528))</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528" t="s">
        <v>374</v>
      </c>
    </row>
    <row r="529" spans="1:17" ht="14.4" customHeight="1" x14ac:dyDescent="0.3">
      <c r="A529">
        <v>10050</v>
      </c>
      <c r="B529" s="14">
        <v>45352</v>
      </c>
      <c r="C529" t="str">
        <v>e24dee1d</v>
      </c>
      <c r="D529">
        <v>174</v>
      </c>
      <c r="G529">
        <v>10146</v>
      </c>
      <c r="H529" s="14">
        <v>45413</v>
      </c>
      <c r="I529" t="str">
        <v>618d5c47</v>
      </c>
      <c r="J529">
        <v>124</v>
      </c>
      <c r="M529" t="str">
        <v>618d5c47</v>
      </c>
      <c r="N529" s="16" t="str" cm="1">
        <f t="array" ref="N529">_xlfn.TEXTJOIN(", ", TRUE, _xlfn._xlws.FILTER('Content Tags'!B$2:B$2001, 'Content Tags'!A$2:A$2001 = M529))</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529" t="s">
        <v>236</v>
      </c>
    </row>
    <row r="530" spans="1:17" ht="14.4" customHeight="1" x14ac:dyDescent="0.3">
      <c r="A530">
        <v>10051</v>
      </c>
      <c r="B530" s="14">
        <v>44621</v>
      </c>
      <c r="C530" t="str">
        <v>34ac25b9</v>
      </c>
      <c r="D530">
        <v>208</v>
      </c>
      <c r="G530">
        <v>10146</v>
      </c>
      <c r="H530" s="14">
        <v>45627</v>
      </c>
      <c r="I530" t="str">
        <v>92becfc7</v>
      </c>
      <c r="J530">
        <v>270</v>
      </c>
      <c r="M530" t="str">
        <v>92becfc7</v>
      </c>
      <c r="N530" s="16" t="str" cm="1">
        <f t="array" ref="N530">_xlfn.TEXTJOIN(", ", TRUE, _xlfn._xlws.FILTER('Content Tags'!B$2:B$2001, 'Content Tags'!A$2:A$2001 = M530))</f>
        <v>foodies, UPI adopters, family planners, adventure seekers, impulse buyers, mobile-only users, diabetic support seekers, daily soap fans, solo travelers, bookworms, competitive exam prep, tech, premium product buyers, action movie fans, bargain hunters, lifelong learners, minimalist consumers, religious content viewers, cable cutters, productivity seekers</v>
      </c>
      <c r="Q530" t="s">
        <v>272</v>
      </c>
    </row>
    <row r="531" spans="1:17" ht="14.4" customHeight="1" x14ac:dyDescent="0.3">
      <c r="A531">
        <v>10051</v>
      </c>
      <c r="B531" s="14">
        <v>45047</v>
      </c>
      <c r="C531" t="str">
        <v>7495495f</v>
      </c>
      <c r="D531">
        <v>35</v>
      </c>
      <c r="G531">
        <v>10146</v>
      </c>
      <c r="H531" s="14">
        <v>45597</v>
      </c>
      <c r="I531" t="str">
        <v>34ac25b9</v>
      </c>
      <c r="J531">
        <v>109</v>
      </c>
      <c r="M531" t="str">
        <v>34ac25b9</v>
      </c>
      <c r="N531" s="16" t="str" cm="1">
        <f t="array" ref="N531">_xlfn.TEXTJOIN(", ", TRUE, _xlfn._xlws.FILTER('Content Tags'!B$2:B$2001, 'Content Tags'!A$2:A$2001 = M531))</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531" t="s">
        <v>305</v>
      </c>
    </row>
    <row r="532" spans="1:17" ht="14.4" customHeight="1" x14ac:dyDescent="0.3">
      <c r="A532">
        <v>10051</v>
      </c>
      <c r="B532" s="14">
        <v>44958</v>
      </c>
      <c r="C532" t="str">
        <v>a4c168f1</v>
      </c>
      <c r="D532">
        <v>261</v>
      </c>
      <c r="G532">
        <v>10146</v>
      </c>
      <c r="H532" s="14">
        <v>45383</v>
      </c>
      <c r="I532" t="str">
        <v>5833d4f3</v>
      </c>
      <c r="J532">
        <v>262</v>
      </c>
      <c r="M532" t="str">
        <v>5833d4f3</v>
      </c>
      <c r="N532" s="16" t="str" cm="1">
        <f t="array" ref="N532">_xlfn.TEXTJOIN(", ", TRUE, _xlfn._xlws.FILTER('Content Tags'!B$2:B$2001, 'Content Tags'!A$2:A$2001 = M532))</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532" t="s">
        <v>321</v>
      </c>
    </row>
    <row r="533" spans="1:17" ht="14.4" customHeight="1" x14ac:dyDescent="0.3">
      <c r="A533">
        <v>10051</v>
      </c>
      <c r="B533" s="14">
        <v>45627</v>
      </c>
      <c r="C533" t="str">
        <v>982b8061</v>
      </c>
      <c r="D533">
        <v>222</v>
      </c>
      <c r="G533">
        <v>10147</v>
      </c>
      <c r="H533" s="14">
        <v>45505</v>
      </c>
      <c r="I533" t="str">
        <v>35e41ff6</v>
      </c>
      <c r="J533">
        <v>154</v>
      </c>
      <c r="M533" t="str">
        <v>35e41ff6</v>
      </c>
      <c r="N533" s="16" t="str" cm="1">
        <f t="array" ref="N533">_xlfn.TEXTJOIN(", ", TRUE, _xlfn._xlws.FILTER('Content Tags'!B$2:B$2001, 'Content Tags'!A$2:A$2001 = M533))</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533" t="s">
        <v>414</v>
      </c>
    </row>
    <row r="534" spans="1:17" ht="14.4" customHeight="1" x14ac:dyDescent="0.3">
      <c r="A534">
        <v>10051</v>
      </c>
      <c r="B534" s="14">
        <v>44621</v>
      </c>
      <c r="C534" t="str">
        <v>9452bf77</v>
      </c>
      <c r="D534">
        <v>46</v>
      </c>
      <c r="G534">
        <v>10147</v>
      </c>
      <c r="H534" s="14">
        <v>45292</v>
      </c>
      <c r="I534" t="str">
        <v>9c8c4c67</v>
      </c>
      <c r="J534">
        <v>130</v>
      </c>
      <c r="M534" t="str">
        <v>9c8c4c67</v>
      </c>
      <c r="N534" s="16" t="str" cm="1">
        <f t="array" ref="N534">_xlfn.TEXTJOIN(", ", TRUE, _xlfn._xlws.FILTER('Content Tags'!B$2:B$2001, 'Content Tags'!A$2:A$2001 = M534))</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534" t="s">
        <v>412</v>
      </c>
    </row>
    <row r="535" spans="1:17" ht="14.4" customHeight="1" x14ac:dyDescent="0.3">
      <c r="A535">
        <v>10051</v>
      </c>
      <c r="B535" s="14">
        <v>44743</v>
      </c>
      <c r="C535" t="str">
        <v>2888a95e</v>
      </c>
      <c r="D535">
        <v>61</v>
      </c>
      <c r="G535">
        <v>10147</v>
      </c>
      <c r="H535" s="14">
        <v>45383</v>
      </c>
      <c r="I535" t="str">
        <v>74c9ff93</v>
      </c>
      <c r="J535">
        <v>69</v>
      </c>
      <c r="M535" t="str">
        <v>74c9ff93</v>
      </c>
      <c r="N535" s="16" t="str" cm="1">
        <f t="array" ref="N535">_xlfn.TEXTJOIN(", ", TRUE, _xlfn._xlws.FILTER('Content Tags'!B$2:B$2001, 'Content Tags'!A$2:A$2001 = M535))</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535" t="s">
        <v>360</v>
      </c>
    </row>
    <row r="536" spans="1:17" ht="14.4" customHeight="1" x14ac:dyDescent="0.3">
      <c r="A536">
        <v>10051</v>
      </c>
      <c r="B536" s="14">
        <v>44927</v>
      </c>
      <c r="C536" t="str">
        <v>67b09f1b</v>
      </c>
      <c r="D536">
        <v>279</v>
      </c>
      <c r="G536">
        <v>10147</v>
      </c>
      <c r="H536" s="14">
        <v>45352</v>
      </c>
      <c r="I536" t="str">
        <v>0cbc4720</v>
      </c>
      <c r="J536">
        <v>130</v>
      </c>
      <c r="M536" t="str">
        <v>0cbc4720</v>
      </c>
      <c r="N536" s="16" t="str" cm="1">
        <f t="array" ref="N536">_xlfn.TEXTJOIN(", ", TRUE, _xlfn._xlws.FILTER('Content Tags'!B$2:B$2001, 'Content Tags'!A$2:A$2001 = M536))</f>
        <v>cooking, bilingual families, hikers, kitchen appliance buyers, recently churned, DTH users, premium product buyers, yoga practitioners, podcast listeners, swimmers, photography, educators, just graduated, single, weekend getaway seekers, insurance seekers, language learners, international explorers, blue-collar workers, series marathoners</v>
      </c>
      <c r="Q536" t="s">
        <v>344</v>
      </c>
    </row>
    <row r="537" spans="1:17" ht="14.4" customHeight="1" x14ac:dyDescent="0.3">
      <c r="A537">
        <v>10052</v>
      </c>
      <c r="B537" s="14">
        <v>44743</v>
      </c>
      <c r="C537" t="str">
        <v>75fa1246</v>
      </c>
      <c r="D537">
        <v>95</v>
      </c>
      <c r="G537">
        <v>10148</v>
      </c>
      <c r="H537" s="14">
        <v>45292</v>
      </c>
      <c r="I537" t="str">
        <v>5b93d799</v>
      </c>
      <c r="J537">
        <v>56</v>
      </c>
      <c r="M537" t="str">
        <v>5b93d799</v>
      </c>
      <c r="N537" s="16" t="str" cm="1">
        <f t="array" ref="N537">_xlfn.TEXTJOIN(", ", TRUE, _xlfn._xlws.FILTER('Content Tags'!B$2:B$2001, 'Content Tags'!A$2:A$2001 = M537))</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537" t="s">
        <v>331</v>
      </c>
    </row>
    <row r="538" spans="1:17" ht="14.4" customHeight="1" x14ac:dyDescent="0.3">
      <c r="A538">
        <v>10052</v>
      </c>
      <c r="B538" s="14">
        <v>45200</v>
      </c>
      <c r="C538" t="str">
        <v>0cbc4720</v>
      </c>
      <c r="D538">
        <v>90</v>
      </c>
      <c r="G538">
        <v>10148</v>
      </c>
      <c r="H538" s="14">
        <v>45597</v>
      </c>
      <c r="I538" t="str">
        <v>af4e0c6c</v>
      </c>
      <c r="J538">
        <v>212</v>
      </c>
      <c r="M538" t="str">
        <v>af4e0c6c</v>
      </c>
      <c r="N538" s="16" t="str" cm="1">
        <f t="array" ref="N538">_xlfn.TEXTJOIN(", ", TRUE, _xlfn._xlws.FILTER('Content Tags'!B$2:B$2001, 'Content Tags'!A$2:A$2001 = M538))</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538" t="s">
        <v>339</v>
      </c>
    </row>
    <row r="539" spans="1:17" ht="14.4" customHeight="1" x14ac:dyDescent="0.3">
      <c r="A539">
        <v>10052</v>
      </c>
      <c r="B539" s="14">
        <v>45170</v>
      </c>
      <c r="C539" t="str">
        <v>c1fb785c</v>
      </c>
      <c r="D539">
        <v>291</v>
      </c>
      <c r="G539">
        <v>10149</v>
      </c>
      <c r="H539" s="14">
        <v>45323</v>
      </c>
      <c r="I539" t="str">
        <v>5833d4f3</v>
      </c>
      <c r="J539">
        <v>109</v>
      </c>
      <c r="M539" t="str">
        <v>5833d4f3</v>
      </c>
      <c r="N539" s="16" t="str" cm="1">
        <f t="array" ref="N539">_xlfn.TEXTJOIN(", ", TRUE, _xlfn._xlws.FILTER('Content Tags'!B$2:B$2001, 'Content Tags'!A$2:A$2001 = M539))</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539" t="s">
        <v>301</v>
      </c>
    </row>
    <row r="540" spans="1:17" ht="14.4" customHeight="1" x14ac:dyDescent="0.3">
      <c r="A540">
        <v>10052</v>
      </c>
      <c r="B540" s="14">
        <v>45383</v>
      </c>
      <c r="C540" t="str">
        <v>982b8061</v>
      </c>
      <c r="D540">
        <v>175</v>
      </c>
      <c r="G540">
        <v>10149</v>
      </c>
      <c r="H540" s="14">
        <v>45536</v>
      </c>
      <c r="I540" t="str">
        <v>7fc77e90</v>
      </c>
      <c r="J540">
        <v>21</v>
      </c>
      <c r="M540" t="str">
        <v>7fc77e90</v>
      </c>
      <c r="N540" s="16" t="str" cm="1">
        <f t="array" ref="N540">_xlfn.TEXTJOIN(", ", TRUE, _xlfn._xlws.FILTER('Content Tags'!B$2:B$2001, 'Content Tags'!A$2:A$2001 = M540))</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540" t="s">
        <v>359</v>
      </c>
    </row>
    <row r="541" spans="1:17" ht="14.4" customHeight="1" x14ac:dyDescent="0.3">
      <c r="A541">
        <v>10052</v>
      </c>
      <c r="B541" s="14">
        <v>45627</v>
      </c>
      <c r="C541" t="str">
        <v>566c44a8</v>
      </c>
      <c r="D541">
        <v>140</v>
      </c>
      <c r="G541">
        <v>10149</v>
      </c>
      <c r="H541" s="14">
        <v>45383</v>
      </c>
      <c r="I541" t="str">
        <v>35e41ff6</v>
      </c>
      <c r="J541">
        <v>57</v>
      </c>
      <c r="M541" t="str">
        <v>35e41ff6</v>
      </c>
      <c r="N541" s="16" t="str" cm="1">
        <f t="array" ref="N541">_xlfn.TEXTJOIN(", ", TRUE, _xlfn._xlws.FILTER('Content Tags'!B$2:B$2001, 'Content Tags'!A$2:A$2001 = M541))</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541" t="s">
        <v>411</v>
      </c>
    </row>
    <row r="542" spans="1:17" ht="14.4" customHeight="1" x14ac:dyDescent="0.3">
      <c r="A542">
        <v>10052</v>
      </c>
      <c r="B542" s="14">
        <v>44562</v>
      </c>
      <c r="C542" t="str">
        <v>b06fbc58</v>
      </c>
      <c r="D542">
        <v>27</v>
      </c>
      <c r="G542">
        <v>10149</v>
      </c>
      <c r="H542" s="14">
        <v>45505</v>
      </c>
      <c r="I542" t="str">
        <v>5988d89d</v>
      </c>
      <c r="J542">
        <v>211</v>
      </c>
      <c r="M542" t="str">
        <v>5988d89d</v>
      </c>
      <c r="N542" s="16" t="str" cm="1">
        <f t="array" ref="N542">_xlfn.TEXTJOIN(", ", TRUE, _xlfn._xlws.FILTER('Content Tags'!B$2:B$2001, 'Content Tags'!A$2:A$2001 = M542))</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542" t="s">
        <v>327</v>
      </c>
    </row>
    <row r="543" spans="1:17" ht="14.4" customHeight="1" x14ac:dyDescent="0.3">
      <c r="A543">
        <v>10052</v>
      </c>
      <c r="B543" s="14">
        <v>44562</v>
      </c>
      <c r="C543" t="str">
        <v>07976026</v>
      </c>
      <c r="D543">
        <v>163</v>
      </c>
      <c r="G543">
        <v>10149</v>
      </c>
      <c r="H543" s="14">
        <v>45627</v>
      </c>
      <c r="I543" t="str">
        <v>8ce0be18</v>
      </c>
      <c r="J543">
        <v>96</v>
      </c>
      <c r="M543" t="str">
        <v>8ce0be18</v>
      </c>
      <c r="N543" s="16" t="str" cm="1">
        <f t="array" ref="N543">_xlfn.TEXTJOIN(", ", TRUE, _xlfn._xlws.FILTER('Content Tags'!B$2:B$2001, 'Content Tags'!A$2:A$2001 = M543))</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543" t="s">
        <v>220</v>
      </c>
    </row>
    <row r="544" spans="1:17" ht="14.4" customHeight="1" x14ac:dyDescent="0.3">
      <c r="A544">
        <v>10052</v>
      </c>
      <c r="B544" s="14">
        <v>45078</v>
      </c>
      <c r="C544" t="str">
        <v>f83fb848</v>
      </c>
      <c r="D544">
        <v>293</v>
      </c>
      <c r="G544">
        <v>10150</v>
      </c>
      <c r="H544" s="14">
        <v>45383</v>
      </c>
      <c r="I544" t="str">
        <v>c5c4fdf9</v>
      </c>
      <c r="J544">
        <v>49</v>
      </c>
      <c r="M544" t="str">
        <v>c5c4fdf9</v>
      </c>
      <c r="N544" s="16" t="str" cm="1">
        <f t="array" ref="N544">_xlfn.TEXTJOIN(", ", TRUE, _xlfn._xlws.FILTER('Content Tags'!B$2:B$2001, 'Content Tags'!A$2:A$2001 = M544))</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544" t="s">
        <v>256</v>
      </c>
    </row>
    <row r="545" spans="1:17" ht="14.4" customHeight="1" x14ac:dyDescent="0.3">
      <c r="A545">
        <v>10052</v>
      </c>
      <c r="B545" s="14">
        <v>44835</v>
      </c>
      <c r="C545" t="str">
        <v>cc777b0c</v>
      </c>
      <c r="D545">
        <v>58</v>
      </c>
      <c r="G545">
        <v>10150</v>
      </c>
      <c r="H545" s="14">
        <v>45566</v>
      </c>
      <c r="I545" t="str">
        <v>5833d4f3</v>
      </c>
      <c r="J545">
        <v>72</v>
      </c>
      <c r="M545" t="str">
        <v>5833d4f3</v>
      </c>
      <c r="N545" s="16" t="str" cm="1">
        <f t="array" ref="N545">_xlfn.TEXTJOIN(", ", TRUE, _xlfn._xlws.FILTER('Content Tags'!B$2:B$2001, 'Content Tags'!A$2:A$2001 = M545))</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545" t="s">
        <v>273</v>
      </c>
    </row>
    <row r="546" spans="1:17" ht="14.4" customHeight="1" x14ac:dyDescent="0.3">
      <c r="A546">
        <v>10052</v>
      </c>
      <c r="B546" s="14">
        <v>44805</v>
      </c>
      <c r="C546" t="str">
        <v>b142e834</v>
      </c>
      <c r="D546">
        <v>145</v>
      </c>
      <c r="G546">
        <v>10150</v>
      </c>
      <c r="H546" s="14">
        <v>45627</v>
      </c>
      <c r="I546" t="str">
        <v>fe8686d0</v>
      </c>
      <c r="J546">
        <v>224</v>
      </c>
      <c r="M546" t="str">
        <v>fe8686d0</v>
      </c>
      <c r="N546" s="16" t="str" cm="1">
        <f t="array" ref="N546">_xlfn.TEXTJOIN(", ", TRUE, _xlfn._xlws.FILTER('Content Tags'!B$2:B$2001, 'Content Tags'!A$2:A$2001 = M546))</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546" t="s">
        <v>253</v>
      </c>
    </row>
    <row r="547" spans="1:17" ht="14.4" customHeight="1" x14ac:dyDescent="0.3">
      <c r="A547">
        <v>10052</v>
      </c>
      <c r="B547" s="14">
        <v>45139</v>
      </c>
      <c r="C547" t="str">
        <v>30bb7728</v>
      </c>
      <c r="D547">
        <v>57</v>
      </c>
      <c r="G547">
        <v>10150</v>
      </c>
      <c r="H547" s="14">
        <v>45383</v>
      </c>
      <c r="I547" t="str">
        <v>7495495f</v>
      </c>
      <c r="J547">
        <v>160</v>
      </c>
      <c r="M547" t="str">
        <v>7495495f</v>
      </c>
      <c r="N547" s="16" t="str" cm="1">
        <f t="array" ref="N547">_xlfn.TEXTJOIN(", ", TRUE, _xlfn._xlws.FILTER('Content Tags'!B$2:B$2001, 'Content Tags'!A$2:A$2001 = M547))</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547" t="s">
        <v>294</v>
      </c>
    </row>
    <row r="548" spans="1:17" ht="14.4" customHeight="1" x14ac:dyDescent="0.3">
      <c r="A548">
        <v>10052</v>
      </c>
      <c r="B548" s="14">
        <v>45170</v>
      </c>
      <c r="C548" t="str">
        <v>586db896</v>
      </c>
      <c r="D548">
        <v>257</v>
      </c>
      <c r="G548">
        <v>10151</v>
      </c>
      <c r="H548" s="14">
        <v>45323</v>
      </c>
      <c r="I548" t="str">
        <v>fda707e0</v>
      </c>
      <c r="J548">
        <v>140</v>
      </c>
      <c r="M548" t="str">
        <v>fda707e0</v>
      </c>
      <c r="N548" s="16" t="str" cm="1">
        <f t="array" ref="N548">_xlfn.TEXTJOIN(", ", TRUE, _xlfn._xlws.FILTER('Content Tags'!B$2:B$2001, 'Content Tags'!A$2:A$2001 = M548))</f>
        <v>monsoon viewers, mobile-only users, engineers, music enthusiasts, action movie fans, single, DIYers, seniors, football fans, Android users, frequent flyers, online learners, parents, DTH users, homemakers, gardening, physiotherapy followers, growth mindset, back-to-school, movie buffs</v>
      </c>
      <c r="Q548" t="s">
        <v>233</v>
      </c>
    </row>
    <row r="549" spans="1:17" ht="14.4" customHeight="1" x14ac:dyDescent="0.3">
      <c r="A549">
        <v>10052</v>
      </c>
      <c r="B549" s="14">
        <v>45139</v>
      </c>
      <c r="C549" t="str">
        <v>5b93d799</v>
      </c>
      <c r="D549">
        <v>29</v>
      </c>
      <c r="G549">
        <v>10152</v>
      </c>
      <c r="H549" s="14">
        <v>45474</v>
      </c>
      <c r="I549" t="str">
        <v>c5000cc1</v>
      </c>
      <c r="J549">
        <v>177</v>
      </c>
      <c r="M549" t="str">
        <v>c5000cc1</v>
      </c>
      <c r="N549" s="16" t="str" cm="1">
        <f t="array" ref="N549">_xlfn.TEXTJOIN(", ", TRUE, _xlfn._xlws.FILTER('Content Tags'!B$2:B$2001, 'Content Tags'!A$2:A$2001 = M549))</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549" t="s">
        <v>328</v>
      </c>
    </row>
    <row r="550" spans="1:17" ht="14.4" customHeight="1" x14ac:dyDescent="0.3">
      <c r="A550">
        <v>10053</v>
      </c>
      <c r="B550" s="14">
        <v>45292</v>
      </c>
      <c r="C550" t="str">
        <v>fcc640cb</v>
      </c>
      <c r="D550">
        <v>37</v>
      </c>
      <c r="G550">
        <v>10152</v>
      </c>
      <c r="H550" s="14">
        <v>45323</v>
      </c>
      <c r="I550" t="str">
        <v>40e9137d</v>
      </c>
      <c r="J550">
        <v>203</v>
      </c>
      <c r="M550" t="str">
        <v>40e9137d</v>
      </c>
      <c r="N550" s="16" t="str" cm="1">
        <f t="array" ref="N550">_xlfn.TEXTJOIN(", ", TRUE, _xlfn._xlws.FILTER('Content Tags'!B$2:B$2001, 'Content Tags'!A$2:A$2001 = M550))</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550" t="s">
        <v>311</v>
      </c>
    </row>
    <row r="551" spans="1:17" ht="14.4" customHeight="1" x14ac:dyDescent="0.3">
      <c r="A551">
        <v>10053</v>
      </c>
      <c r="B551" s="14">
        <v>44835</v>
      </c>
      <c r="C551" t="str">
        <v>d71466ea</v>
      </c>
      <c r="D551">
        <v>177</v>
      </c>
      <c r="G551">
        <v>10152</v>
      </c>
      <c r="H551" s="14">
        <v>45566</v>
      </c>
      <c r="I551" t="str">
        <v>5833d4f3</v>
      </c>
      <c r="J551">
        <v>172</v>
      </c>
      <c r="M551" t="str">
        <v>5833d4f3</v>
      </c>
      <c r="N551" s="16" t="str" cm="1">
        <f t="array" ref="N551">_xlfn.TEXTJOIN(", ", TRUE, _xlfn._xlws.FILTER('Content Tags'!B$2:B$2001, 'Content Tags'!A$2:A$2001 = M551))</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551" t="s">
        <v>329</v>
      </c>
    </row>
    <row r="552" spans="1:17" ht="14.4" customHeight="1" x14ac:dyDescent="0.3">
      <c r="A552">
        <v>10053</v>
      </c>
      <c r="B552" s="14">
        <v>44652</v>
      </c>
      <c r="C552" t="str">
        <v>c1fb785c</v>
      </c>
      <c r="D552">
        <v>211</v>
      </c>
      <c r="G552">
        <v>10152</v>
      </c>
      <c r="H552" s="14">
        <v>45536</v>
      </c>
      <c r="I552" t="str">
        <v>ef45c45f</v>
      </c>
      <c r="J552">
        <v>16</v>
      </c>
      <c r="M552" t="str">
        <v>ef45c45f</v>
      </c>
      <c r="N552" s="16" t="str" cm="1">
        <f t="array" ref="N552">_xlfn.TEXTJOIN(", ", TRUE, _xlfn._xlws.FILTER('Content Tags'!B$2:B$2001, 'Content Tags'!A$2:A$2001 = M552))</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552" t="s">
        <v>259</v>
      </c>
    </row>
    <row r="553" spans="1:17" ht="14.4" customHeight="1" x14ac:dyDescent="0.3">
      <c r="A553">
        <v>10053</v>
      </c>
      <c r="B553" s="14">
        <v>44713</v>
      </c>
      <c r="C553" t="str">
        <v>18f2ed16</v>
      </c>
      <c r="D553">
        <v>123</v>
      </c>
      <c r="G553">
        <v>10153</v>
      </c>
      <c r="H553" s="14">
        <v>45413</v>
      </c>
      <c r="I553" t="str">
        <v>fe99e0ba</v>
      </c>
      <c r="J553">
        <v>41</v>
      </c>
      <c r="M553" t="str">
        <v>fe99e0ba</v>
      </c>
      <c r="N553" s="16" t="str" cm="1">
        <f t="array" ref="N553">_xlfn.TEXTJOIN(", ", TRUE, _xlfn._xlws.FILTER('Content Tags'!B$2:B$2001, 'Content Tags'!A$2:A$2001 = M553))</f>
        <v>mental health trackers, homemakers, discount seekers, budget travelers, minimalist consumers, cricket fans, pet owners, stock market watchers, investing first time, government employees, art lovers, daily soap fans, planning to marry, healthcare workers, photography, lifelong learners, UPI adopters, hikers, movie buffs, heavy data users</v>
      </c>
      <c r="Q553" t="s">
        <v>330</v>
      </c>
    </row>
    <row r="554" spans="1:17" ht="14.4" customHeight="1" x14ac:dyDescent="0.3">
      <c r="A554">
        <v>10053</v>
      </c>
      <c r="B554" s="14">
        <v>44805</v>
      </c>
      <c r="C554" t="str">
        <v>566c44a8</v>
      </c>
      <c r="D554">
        <v>182</v>
      </c>
      <c r="G554">
        <v>10153</v>
      </c>
      <c r="H554" s="14">
        <v>45536</v>
      </c>
      <c r="I554" t="str">
        <v>982b8061</v>
      </c>
      <c r="J554">
        <v>85</v>
      </c>
      <c r="M554" t="str">
        <v>982b8061</v>
      </c>
      <c r="N554" s="16" t="str" cm="1">
        <f t="array" ref="N554">_xlfn.TEXTJOIN(", ", TRUE, _xlfn._xlws.FILTER('Content Tags'!B$2:B$2001, 'Content Tags'!A$2:A$2001 = M554))</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554" t="s">
        <v>331</v>
      </c>
    </row>
    <row r="555" spans="1:17" ht="14.4" customHeight="1" x14ac:dyDescent="0.3">
      <c r="A555">
        <v>10053</v>
      </c>
      <c r="B555" s="14">
        <v>45323</v>
      </c>
      <c r="C555" t="str">
        <v>ef45c45f</v>
      </c>
      <c r="D555">
        <v>144</v>
      </c>
      <c r="G555">
        <v>10154</v>
      </c>
      <c r="H555" s="14">
        <v>45292</v>
      </c>
      <c r="I555" t="str">
        <v>fd1ad95a</v>
      </c>
      <c r="J555">
        <v>89</v>
      </c>
      <c r="M555" t="str">
        <v>fd1ad95a</v>
      </c>
      <c r="N555" s="16" t="str" cm="1">
        <f t="array" ref="N555">_xlfn.TEXTJOIN(", ", TRUE, _xlfn._xlws.FILTER('Content Tags'!B$2:B$2001, 'Content Tags'!A$2:A$2001 = M555))</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555" t="s">
        <v>332</v>
      </c>
    </row>
    <row r="556" spans="1:17" ht="14.4" customHeight="1" x14ac:dyDescent="0.3">
      <c r="A556">
        <v>10053</v>
      </c>
      <c r="B556" s="14">
        <v>44805</v>
      </c>
      <c r="C556" t="str">
        <v>75fa1246</v>
      </c>
      <c r="D556">
        <v>79</v>
      </c>
      <c r="G556">
        <v>10154</v>
      </c>
      <c r="H556" s="14">
        <v>45383</v>
      </c>
      <c r="I556" t="str">
        <v>0be1e40e</v>
      </c>
      <c r="J556">
        <v>187</v>
      </c>
      <c r="M556" t="str">
        <v>0be1e40e</v>
      </c>
      <c r="N556" s="16" t="str" cm="1">
        <f t="array" ref="N556">_xlfn.TEXTJOIN(", ", TRUE, _xlfn._xlws.FILTER('Content Tags'!B$2:B$2001, 'Content Tags'!A$2:A$2001 = M556))</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556" t="s">
        <v>271</v>
      </c>
    </row>
    <row r="557" spans="1:17" ht="14.4" customHeight="1" x14ac:dyDescent="0.3">
      <c r="A557">
        <v>10053</v>
      </c>
      <c r="B557" s="14">
        <v>45323</v>
      </c>
      <c r="C557" t="str">
        <v>cc9d9893</v>
      </c>
      <c r="D557">
        <v>110</v>
      </c>
      <c r="G557">
        <v>10154</v>
      </c>
      <c r="H557" s="14">
        <v>45536</v>
      </c>
      <c r="I557" t="str">
        <v>872a4423</v>
      </c>
      <c r="J557">
        <v>292</v>
      </c>
      <c r="M557" t="str">
        <v>872a4423</v>
      </c>
      <c r="N557" s="16" t="str" cm="1">
        <f t="array" ref="N557">_xlfn.TEXTJOIN(", ", TRUE, _xlfn._xlws.FILTER('Content Tags'!B$2:B$2001, 'Content Tags'!A$2:A$2001 = M557))</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557" t="s">
        <v>333</v>
      </c>
    </row>
    <row r="558" spans="1:17" ht="14.4" customHeight="1" x14ac:dyDescent="0.3">
      <c r="A558">
        <v>10053</v>
      </c>
      <c r="B558" s="14">
        <v>45017</v>
      </c>
      <c r="C558" t="str">
        <v>c5000cc1</v>
      </c>
      <c r="D558">
        <v>46</v>
      </c>
      <c r="G558">
        <v>10154</v>
      </c>
      <c r="H558" s="14">
        <v>45292</v>
      </c>
      <c r="I558" t="str">
        <v>f6d69d19</v>
      </c>
      <c r="J558">
        <v>27</v>
      </c>
      <c r="M558" t="str">
        <v>f6d69d19</v>
      </c>
      <c r="N558" s="16" t="str" cm="1">
        <f t="array" ref="N558">_xlfn.TEXTJOIN(", ", TRUE, _xlfn._xlws.FILTER('Content Tags'!B$2:B$2001, 'Content Tags'!A$2:A$2001 = M558))</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558" t="s">
        <v>334</v>
      </c>
    </row>
    <row r="559" spans="1:17" ht="14.4" customHeight="1" x14ac:dyDescent="0.3">
      <c r="A559">
        <v>10053</v>
      </c>
      <c r="B559" s="14">
        <v>44713</v>
      </c>
      <c r="C559" t="str">
        <v>f1c74cb8</v>
      </c>
      <c r="D559">
        <v>67</v>
      </c>
      <c r="G559">
        <v>10155</v>
      </c>
      <c r="H559" s="14">
        <v>45323</v>
      </c>
      <c r="I559" t="str">
        <v>92becfc7</v>
      </c>
      <c r="J559">
        <v>163</v>
      </c>
      <c r="M559" t="str">
        <v>92becfc7</v>
      </c>
      <c r="N559" s="16" t="str" cm="1">
        <f t="array" ref="N559">_xlfn.TEXTJOIN(", ", TRUE, _xlfn._xlws.FILTER('Content Tags'!B$2:B$2001, 'Content Tags'!A$2:A$2001 = M559))</f>
        <v>foodies, UPI adopters, family planners, adventure seekers, impulse buyers, mobile-only users, diabetic support seekers, daily soap fans, solo travelers, bookworms, competitive exam prep, tech, premium product buyers, action movie fans, bargain hunters, lifelong learners, minimalist consumers, religious content viewers, cable cutters, productivity seekers</v>
      </c>
      <c r="Q559" t="s">
        <v>335</v>
      </c>
    </row>
    <row r="560" spans="1:17" ht="14.4" customHeight="1" x14ac:dyDescent="0.3">
      <c r="A560">
        <v>10054</v>
      </c>
      <c r="B560" s="14">
        <v>45231</v>
      </c>
      <c r="C560" t="str">
        <v>6148f50b</v>
      </c>
      <c r="D560">
        <v>236</v>
      </c>
      <c r="G560">
        <v>10155</v>
      </c>
      <c r="H560" s="14">
        <v>45383</v>
      </c>
      <c r="I560" t="str">
        <v>1187d074</v>
      </c>
      <c r="J560">
        <v>147</v>
      </c>
      <c r="M560" t="str">
        <v>1187d074</v>
      </c>
      <c r="N560" s="16" t="str" cm="1">
        <f t="array" ref="N560">_xlfn.TEXTJOIN(", ", TRUE, _xlfn._xlws.FILTER('Content Tags'!B$2:B$2001, 'Content Tags'!A$2:A$2001 = M560))</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560" t="s">
        <v>267</v>
      </c>
    </row>
    <row r="561" spans="1:17" ht="14.4" customHeight="1" x14ac:dyDescent="0.3">
      <c r="A561">
        <v>10054</v>
      </c>
      <c r="B561" s="14">
        <v>44986</v>
      </c>
      <c r="C561" t="str">
        <v>fcc640cb</v>
      </c>
      <c r="D561">
        <v>112</v>
      </c>
      <c r="G561">
        <v>10155</v>
      </c>
      <c r="H561" s="14">
        <v>45536</v>
      </c>
      <c r="I561" t="str">
        <v>7fd28e87</v>
      </c>
      <c r="J561">
        <v>95</v>
      </c>
      <c r="M561" t="str">
        <v>7fd28e87</v>
      </c>
      <c r="N561" s="16" t="str" cm="1">
        <f t="array" ref="N561">_xlfn.TEXTJOIN(", ", TRUE, _xlfn._xlws.FILTER('Content Tags'!B$2:B$2001, 'Content Tags'!A$2:A$2001 = M561))</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561" t="s">
        <v>336</v>
      </c>
    </row>
    <row r="562" spans="1:17" ht="14.4" customHeight="1" x14ac:dyDescent="0.3">
      <c r="A562">
        <v>10054</v>
      </c>
      <c r="B562" s="14">
        <v>44652</v>
      </c>
      <c r="C562" t="str">
        <v>fda707e0</v>
      </c>
      <c r="D562">
        <v>134</v>
      </c>
      <c r="G562">
        <v>10155</v>
      </c>
      <c r="H562" s="14">
        <v>45444</v>
      </c>
      <c r="I562" t="str">
        <v>b142e834</v>
      </c>
      <c r="J562">
        <v>212</v>
      </c>
      <c r="M562" t="str">
        <v>b142e834</v>
      </c>
      <c r="N562" s="16" t="str" cm="1">
        <f t="array" ref="N562">_xlfn.TEXTJOIN(", ", TRUE, _xlfn._xlws.FILTER('Content Tags'!B$2:B$2001, 'Content Tags'!A$2:A$2001 = M562))</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562" t="s">
        <v>247</v>
      </c>
    </row>
    <row r="563" spans="1:17" ht="14.4" customHeight="1" x14ac:dyDescent="0.3">
      <c r="A563">
        <v>10054</v>
      </c>
      <c r="B563" s="14">
        <v>45200</v>
      </c>
      <c r="C563" t="str">
        <v>cc9d9893</v>
      </c>
      <c r="D563">
        <v>66</v>
      </c>
      <c r="G563">
        <v>10155</v>
      </c>
      <c r="H563" s="14">
        <v>45292</v>
      </c>
      <c r="I563" t="str">
        <v>4130ea10</v>
      </c>
      <c r="J563">
        <v>75</v>
      </c>
      <c r="M563" t="str">
        <v>4130ea10</v>
      </c>
      <c r="N563" s="16" t="str" cm="1">
        <f t="array" ref="N563">_xlfn.TEXTJOIN(", ", TRUE, _xlfn._xlws.FILTER('Content Tags'!B$2:B$2001, 'Content Tags'!A$2:A$2001 = M563))</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563" t="s">
        <v>301</v>
      </c>
    </row>
    <row r="564" spans="1:17" ht="14.4" customHeight="1" x14ac:dyDescent="0.3">
      <c r="A564">
        <v>10054</v>
      </c>
      <c r="B564" s="14">
        <v>45200</v>
      </c>
      <c r="C564" t="str">
        <v>18110fb2</v>
      </c>
      <c r="D564">
        <v>117</v>
      </c>
      <c r="G564">
        <v>10156</v>
      </c>
      <c r="H564" s="14">
        <v>45536</v>
      </c>
      <c r="I564" t="str">
        <v>586db896</v>
      </c>
      <c r="J564">
        <v>10</v>
      </c>
      <c r="M564" t="str">
        <v>586db896</v>
      </c>
      <c r="N564" s="16" t="str" cm="1">
        <f t="array" ref="N564">_xlfn.TEXTJOIN(", ", TRUE, _xlfn._xlws.FILTER('Content Tags'!B$2:B$2001, 'Content Tags'!A$2:A$2001 = M564))</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564" t="s">
        <v>337</v>
      </c>
    </row>
    <row r="565" spans="1:17" ht="14.4" customHeight="1" x14ac:dyDescent="0.3">
      <c r="A565">
        <v>10054</v>
      </c>
      <c r="B565" s="14">
        <v>45566</v>
      </c>
      <c r="C565" t="str">
        <v>566c44a8</v>
      </c>
      <c r="D565">
        <v>142</v>
      </c>
      <c r="G565">
        <v>10156</v>
      </c>
      <c r="H565" s="14">
        <v>45474</v>
      </c>
      <c r="I565" t="str">
        <v>ed012678</v>
      </c>
      <c r="J565">
        <v>27</v>
      </c>
      <c r="M565" t="str">
        <v>ed012678</v>
      </c>
      <c r="N565" s="16" t="str" cm="1">
        <f t="array" ref="N565">_xlfn.TEXTJOIN(", ", TRUE, _xlfn._xlws.FILTER('Content Tags'!B$2:B$2001, 'Content Tags'!A$2:A$2001 = M565))</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565" t="s">
        <v>354</v>
      </c>
    </row>
    <row r="566" spans="1:17" ht="14.4" customHeight="1" x14ac:dyDescent="0.3">
      <c r="A566">
        <v>10054</v>
      </c>
      <c r="B566" s="14">
        <v>44593</v>
      </c>
      <c r="C566" t="str">
        <v>c5c4fdf9</v>
      </c>
      <c r="D566">
        <v>202</v>
      </c>
      <c r="G566">
        <v>10156</v>
      </c>
      <c r="H566" s="14">
        <v>45323</v>
      </c>
      <c r="I566" t="str">
        <v>c5000cc1</v>
      </c>
      <c r="J566">
        <v>274</v>
      </c>
      <c r="M566" t="str">
        <v>c5000cc1</v>
      </c>
      <c r="N566" s="16" t="str" cm="1">
        <f t="array" ref="N566">_xlfn.TEXTJOIN(", ", TRUE, _xlfn._xlws.FILTER('Content Tags'!B$2:B$2001, 'Content Tags'!A$2:A$2001 = M566))</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566" t="s">
        <v>235</v>
      </c>
    </row>
    <row r="567" spans="1:17" ht="14.4" customHeight="1" x14ac:dyDescent="0.3">
      <c r="A567">
        <v>10054</v>
      </c>
      <c r="B567" s="14">
        <v>45047</v>
      </c>
      <c r="C567" t="str">
        <v>607da286</v>
      </c>
      <c r="D567">
        <v>97</v>
      </c>
      <c r="G567">
        <v>10156</v>
      </c>
      <c r="H567" s="14">
        <v>45536</v>
      </c>
      <c r="I567" t="str">
        <v>566c44a8</v>
      </c>
      <c r="J567">
        <v>206</v>
      </c>
      <c r="M567" t="str">
        <v>566c44a8</v>
      </c>
      <c r="N567" s="16" t="str" cm="1">
        <f t="array" ref="N567">_xlfn.TEXTJOIN(", ", TRUE, _xlfn._xlws.FILTER('Content Tags'!B$2:B$2001, 'Content Tags'!A$2:A$2001 = M567))</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567" t="s">
        <v>389</v>
      </c>
    </row>
    <row r="568" spans="1:17" ht="14.4" customHeight="1" x14ac:dyDescent="0.3">
      <c r="A568">
        <v>10055</v>
      </c>
      <c r="B568" s="14">
        <v>45536</v>
      </c>
      <c r="C568" t="str">
        <v>7fc77e90</v>
      </c>
      <c r="D568">
        <v>60</v>
      </c>
      <c r="G568">
        <v>10156</v>
      </c>
      <c r="H568" s="14">
        <v>45323</v>
      </c>
      <c r="I568" t="str">
        <v>40fb817f</v>
      </c>
      <c r="J568">
        <v>226</v>
      </c>
      <c r="M568" t="str">
        <v>40fb817f</v>
      </c>
      <c r="N568" s="16" t="str" cm="1">
        <f t="array" ref="N568">_xlfn.TEXTJOIN(", ", TRUE, _xlfn._xlws.FILTER('Content Tags'!B$2:B$2001, 'Content Tags'!A$2:A$2001 = M568))</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568" t="s">
        <v>258</v>
      </c>
    </row>
    <row r="569" spans="1:17" ht="14.4" customHeight="1" x14ac:dyDescent="0.3">
      <c r="A569">
        <v>10055</v>
      </c>
      <c r="B569" s="14">
        <v>44927</v>
      </c>
      <c r="C569" t="str">
        <v>fc3255a1</v>
      </c>
      <c r="D569">
        <v>266</v>
      </c>
      <c r="G569">
        <v>10156</v>
      </c>
      <c r="H569" s="14">
        <v>45597</v>
      </c>
      <c r="I569" t="str">
        <v>9787b7de</v>
      </c>
      <c r="J569">
        <v>196</v>
      </c>
      <c r="M569" t="str">
        <v>9787b7de</v>
      </c>
      <c r="N569" s="16" t="str" cm="1">
        <f t="array" ref="N569">_xlfn.TEXTJOIN(", ", TRUE, _xlfn._xlws.FILTER('Content Tags'!B$2:B$2001, 'Content Tags'!A$2:A$2001 = M569))</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569" t="s">
        <v>292</v>
      </c>
    </row>
    <row r="570" spans="1:17" ht="14.4" customHeight="1" x14ac:dyDescent="0.3">
      <c r="A570">
        <v>10055</v>
      </c>
      <c r="B570" s="14">
        <v>45017</v>
      </c>
      <c r="C570" t="str">
        <v>0be1e40e</v>
      </c>
      <c r="D570">
        <v>281</v>
      </c>
      <c r="G570">
        <v>10156</v>
      </c>
      <c r="H570" s="14">
        <v>45292</v>
      </c>
      <c r="I570" t="str">
        <v>fd1ad95a</v>
      </c>
      <c r="J570">
        <v>50</v>
      </c>
      <c r="M570" t="str">
        <v>fd1ad95a</v>
      </c>
      <c r="N570" s="16" t="str" cm="1">
        <f t="array" ref="N570">_xlfn.TEXTJOIN(", ", TRUE, _xlfn._xlws.FILTER('Content Tags'!B$2:B$2001, 'Content Tags'!A$2:A$2001 = M570))</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570" t="s">
        <v>229</v>
      </c>
    </row>
    <row r="571" spans="1:17" ht="14.4" customHeight="1" x14ac:dyDescent="0.3">
      <c r="A571">
        <v>10055</v>
      </c>
      <c r="B571" s="14">
        <v>44866</v>
      </c>
      <c r="C571" t="str">
        <v>cc9d9893</v>
      </c>
      <c r="D571">
        <v>19</v>
      </c>
      <c r="G571">
        <v>10157</v>
      </c>
      <c r="H571" s="14">
        <v>45505</v>
      </c>
      <c r="I571" t="str">
        <v>b142e834</v>
      </c>
      <c r="J571">
        <v>230</v>
      </c>
      <c r="M571" t="str">
        <v>b142e834</v>
      </c>
      <c r="N571" s="16" t="str" cm="1">
        <f t="array" ref="N571">_xlfn.TEXTJOIN(", ", TRUE, _xlfn._xlws.FILTER('Content Tags'!B$2:B$2001, 'Content Tags'!A$2:A$2001 = M571))</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571" t="s">
        <v>383</v>
      </c>
    </row>
    <row r="572" spans="1:17" ht="14.4" customHeight="1" x14ac:dyDescent="0.3">
      <c r="A572">
        <v>10055</v>
      </c>
      <c r="B572" s="14">
        <v>45139</v>
      </c>
      <c r="C572" t="str">
        <v>f1c74cb8</v>
      </c>
      <c r="D572">
        <v>130</v>
      </c>
      <c r="G572">
        <v>10157</v>
      </c>
      <c r="H572" s="14">
        <v>45536</v>
      </c>
      <c r="I572" t="str">
        <v>0be1e40e</v>
      </c>
      <c r="J572">
        <v>50</v>
      </c>
      <c r="M572" t="str">
        <v>0be1e40e</v>
      </c>
      <c r="N572" s="16" t="str" cm="1">
        <f t="array" ref="N572">_xlfn.TEXTJOIN(", ", TRUE, _xlfn._xlws.FILTER('Content Tags'!B$2:B$2001, 'Content Tags'!A$2:A$2001 = M572))</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572" t="s">
        <v>375</v>
      </c>
    </row>
    <row r="573" spans="1:17" ht="14.4" customHeight="1" x14ac:dyDescent="0.3">
      <c r="A573">
        <v>10055</v>
      </c>
      <c r="B573" s="14">
        <v>45047</v>
      </c>
      <c r="C573" t="str">
        <v>53dcee70</v>
      </c>
      <c r="D573">
        <v>208</v>
      </c>
      <c r="G573">
        <v>10157</v>
      </c>
      <c r="H573" s="14">
        <v>45474</v>
      </c>
      <c r="I573" t="str">
        <v>18f2ed16</v>
      </c>
      <c r="J573">
        <v>120</v>
      </c>
      <c r="M573" t="str">
        <v>18f2ed16</v>
      </c>
      <c r="N573" s="16" t="str" cm="1">
        <f t="array" ref="N573">_xlfn.TEXTJOIN(", ", TRUE, _xlfn._xlws.FILTER('Content Tags'!B$2:B$2001, 'Content Tags'!A$2:A$2001 = M573))</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573" t="s">
        <v>359</v>
      </c>
    </row>
    <row r="574" spans="1:17" ht="14.4" customHeight="1" x14ac:dyDescent="0.3">
      <c r="A574">
        <v>10055</v>
      </c>
      <c r="B574" s="14">
        <v>45200</v>
      </c>
      <c r="C574" t="str">
        <v>618d5c47</v>
      </c>
      <c r="D574">
        <v>211</v>
      </c>
      <c r="G574">
        <v>10157</v>
      </c>
      <c r="H574" s="14">
        <v>45323</v>
      </c>
      <c r="I574" t="str">
        <v>9787b7de</v>
      </c>
      <c r="J574">
        <v>102</v>
      </c>
      <c r="M574" t="str">
        <v>9787b7de</v>
      </c>
      <c r="N574" s="16" t="str" cm="1">
        <f t="array" ref="N574">_xlfn.TEXTJOIN(", ", TRUE, _xlfn._xlws.FILTER('Content Tags'!B$2:B$2001, 'Content Tags'!A$2:A$2001 = M574))</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574" t="s">
        <v>330</v>
      </c>
    </row>
    <row r="575" spans="1:17" ht="14.4" customHeight="1" x14ac:dyDescent="0.3">
      <c r="A575">
        <v>10055</v>
      </c>
      <c r="B575" s="14">
        <v>44986</v>
      </c>
      <c r="C575" t="str">
        <v>2f9c6d63</v>
      </c>
      <c r="D575">
        <v>223</v>
      </c>
      <c r="G575">
        <v>10158</v>
      </c>
      <c r="H575" s="14">
        <v>45352</v>
      </c>
      <c r="I575" t="str">
        <v>2f9c6d63</v>
      </c>
      <c r="J575">
        <v>178</v>
      </c>
      <c r="M575" t="str">
        <v>2f9c6d63</v>
      </c>
      <c r="N575" s="16" t="str" cm="1">
        <f t="array" ref="N575">_xlfn.TEXTJOIN(", ", TRUE, _xlfn._xlws.FILTER('Content Tags'!B$2:B$2001, 'Content Tags'!A$2:A$2001 = M575))</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575" t="s">
        <v>355</v>
      </c>
    </row>
    <row r="576" spans="1:17" ht="14.4" customHeight="1" x14ac:dyDescent="0.3">
      <c r="A576">
        <v>10055</v>
      </c>
      <c r="B576" s="14">
        <v>45139</v>
      </c>
      <c r="C576" t="str">
        <v>9787b7de</v>
      </c>
      <c r="D576">
        <v>178</v>
      </c>
      <c r="G576">
        <v>10158</v>
      </c>
      <c r="H576" s="14">
        <v>45292</v>
      </c>
      <c r="I576" t="str">
        <v>7fc77e90</v>
      </c>
      <c r="J576">
        <v>140</v>
      </c>
      <c r="M576" t="str">
        <v>7fc77e90</v>
      </c>
      <c r="N576" s="16" t="str" cm="1">
        <f t="array" ref="N576">_xlfn.TEXTJOIN(", ", TRUE, _xlfn._xlws.FILTER('Content Tags'!B$2:B$2001, 'Content Tags'!A$2:A$2001 = M576))</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576" t="s">
        <v>399</v>
      </c>
    </row>
    <row r="577" spans="1:17" ht="14.4" customHeight="1" x14ac:dyDescent="0.3">
      <c r="A577">
        <v>10055</v>
      </c>
      <c r="B577" s="14">
        <v>44805</v>
      </c>
      <c r="C577" t="str">
        <v>982b8061</v>
      </c>
      <c r="D577">
        <v>287</v>
      </c>
      <c r="G577">
        <v>10158</v>
      </c>
      <c r="H577" s="14">
        <v>45505</v>
      </c>
      <c r="I577" t="str">
        <v>0be1e40e</v>
      </c>
      <c r="J577">
        <v>297</v>
      </c>
      <c r="M577" t="str">
        <v>0be1e40e</v>
      </c>
      <c r="N577" s="16" t="str" cm="1">
        <f t="array" ref="N577">_xlfn.TEXTJOIN(", ", TRUE, _xlfn._xlws.FILTER('Content Tags'!B$2:B$2001, 'Content Tags'!A$2:A$2001 = M577))</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577" t="s">
        <v>299</v>
      </c>
    </row>
    <row r="578" spans="1:17" ht="14.4" customHeight="1" x14ac:dyDescent="0.3">
      <c r="A578">
        <v>10055</v>
      </c>
      <c r="B578" s="14">
        <v>45566</v>
      </c>
      <c r="C578" t="str">
        <v>1187d074</v>
      </c>
      <c r="D578">
        <v>79</v>
      </c>
      <c r="G578">
        <v>10159</v>
      </c>
      <c r="H578" s="14">
        <v>45323</v>
      </c>
      <c r="I578" t="str">
        <v>3abe3a47</v>
      </c>
      <c r="J578">
        <v>291</v>
      </c>
      <c r="M578" t="str">
        <v>3abe3a47</v>
      </c>
      <c r="N578" s="16" t="str" cm="1">
        <f t="array" ref="N578">_xlfn.TEXTJOIN(", ", TRUE, _xlfn._xlws.FILTER('Content Tags'!B$2:B$2001, 'Content Tags'!A$2:A$2001 = M578))</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578" t="s">
        <v>221</v>
      </c>
    </row>
    <row r="579" spans="1:17" ht="14.4" customHeight="1" x14ac:dyDescent="0.3">
      <c r="A579">
        <v>10055</v>
      </c>
      <c r="B579" s="14">
        <v>44682</v>
      </c>
      <c r="C579" t="str">
        <v>2fa395f5</v>
      </c>
      <c r="D579">
        <v>295</v>
      </c>
      <c r="G579">
        <v>10159</v>
      </c>
      <c r="H579" s="14">
        <v>45597</v>
      </c>
      <c r="I579" t="str">
        <v>f83fb848</v>
      </c>
      <c r="J579">
        <v>282</v>
      </c>
      <c r="M579" t="str">
        <v>f83fb848</v>
      </c>
      <c r="N579" s="16" t="str" cm="1">
        <f t="array" ref="N579">_xlfn.TEXTJOIN(", ", TRUE, _xlfn._xlws.FILTER('Content Tags'!B$2:B$2001, 'Content Tags'!A$2:A$2001 = M579))</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579" t="s">
        <v>417</v>
      </c>
    </row>
    <row r="580" spans="1:17" ht="14.4" customHeight="1" x14ac:dyDescent="0.3">
      <c r="A580">
        <v>10055</v>
      </c>
      <c r="B580" s="14">
        <v>45170</v>
      </c>
      <c r="C580" t="str">
        <v>ef45c45f</v>
      </c>
      <c r="D580">
        <v>84</v>
      </c>
      <c r="G580">
        <v>10159</v>
      </c>
      <c r="H580" s="14">
        <v>45444</v>
      </c>
      <c r="I580" t="str">
        <v>872a4423</v>
      </c>
      <c r="J580">
        <v>156</v>
      </c>
      <c r="M580" t="str">
        <v>872a4423</v>
      </c>
      <c r="N580" s="16" t="str" cm="1">
        <f t="array" ref="N580">_xlfn.TEXTJOIN(", ", TRUE, _xlfn._xlws.FILTER('Content Tags'!B$2:B$2001, 'Content Tags'!A$2:A$2001 = M580))</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580" t="s">
        <v>232</v>
      </c>
    </row>
    <row r="581" spans="1:17" ht="14.4" customHeight="1" x14ac:dyDescent="0.3">
      <c r="A581">
        <v>10055</v>
      </c>
      <c r="B581" s="14">
        <v>45139</v>
      </c>
      <c r="C581" t="str">
        <v>5c52d1ad</v>
      </c>
      <c r="D581">
        <v>236</v>
      </c>
      <c r="G581">
        <v>10159</v>
      </c>
      <c r="H581" s="14">
        <v>45352</v>
      </c>
      <c r="I581" t="str">
        <v>7e543bc4</v>
      </c>
      <c r="J581">
        <v>106</v>
      </c>
      <c r="M581" t="str">
        <v>7e543bc4</v>
      </c>
      <c r="N581" s="16" t="str" cm="1">
        <f t="array" ref="N581">_xlfn.TEXTJOIN(", ", TRUE, _xlfn._xlws.FILTER('Content Tags'!B$2:B$2001, 'Content Tags'!A$2:A$2001 = M581))</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581" t="s">
        <v>395</v>
      </c>
    </row>
    <row r="582" spans="1:17" ht="14.4" customHeight="1" x14ac:dyDescent="0.3">
      <c r="A582">
        <v>10056</v>
      </c>
      <c r="B582" s="14">
        <v>44986</v>
      </c>
      <c r="C582" t="str">
        <v>f82d44ce</v>
      </c>
      <c r="D582">
        <v>128</v>
      </c>
      <c r="G582">
        <v>10159</v>
      </c>
      <c r="H582" s="14">
        <v>45536</v>
      </c>
      <c r="I582" t="str">
        <v>1187d074</v>
      </c>
      <c r="J582">
        <v>51</v>
      </c>
      <c r="M582" t="str">
        <v>1187d074</v>
      </c>
      <c r="N582" s="16" t="str" cm="1">
        <f t="array" ref="N582">_xlfn.TEXTJOIN(", ", TRUE, _xlfn._xlws.FILTER('Content Tags'!B$2:B$2001, 'Content Tags'!A$2:A$2001 = M582))</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582" t="s">
        <v>257</v>
      </c>
    </row>
    <row r="583" spans="1:17" ht="14.4" customHeight="1" x14ac:dyDescent="0.3">
      <c r="A583">
        <v>10056</v>
      </c>
      <c r="B583" s="14">
        <v>44713</v>
      </c>
      <c r="C583" t="str">
        <v>18110fb2</v>
      </c>
      <c r="D583">
        <v>254</v>
      </c>
      <c r="G583">
        <v>10160</v>
      </c>
      <c r="H583" s="14">
        <v>45474</v>
      </c>
      <c r="I583" t="str">
        <v>39c8c16a</v>
      </c>
      <c r="J583">
        <v>112</v>
      </c>
      <c r="M583" t="str">
        <v>39c8c16a</v>
      </c>
      <c r="N583" s="16" t="str" cm="1">
        <f t="array" ref="N583">_xlfn.TEXTJOIN(", ", TRUE, _xlfn._xlws.FILTER('Content Tags'!B$2:B$2001, 'Content Tags'!A$2:A$2001 = M583))</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583" t="s">
        <v>362</v>
      </c>
    </row>
    <row r="584" spans="1:17" ht="14.4" customHeight="1" x14ac:dyDescent="0.3">
      <c r="A584">
        <v>10056</v>
      </c>
      <c r="B584" s="14">
        <v>45261</v>
      </c>
      <c r="C584" t="str">
        <v>7e543bc4</v>
      </c>
      <c r="D584">
        <v>104</v>
      </c>
      <c r="G584">
        <v>10160</v>
      </c>
      <c r="H584" s="14">
        <v>45413</v>
      </c>
      <c r="I584" t="str">
        <v>1187d074</v>
      </c>
      <c r="J584">
        <v>133</v>
      </c>
      <c r="M584" t="str">
        <v>1187d074</v>
      </c>
      <c r="N584" s="16" t="str" cm="1">
        <f t="array" ref="N584">_xlfn.TEXTJOIN(", ", TRUE, _xlfn._xlws.FILTER('Content Tags'!B$2:B$2001, 'Content Tags'!A$2:A$2001 = M584))</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584" t="s">
        <v>258</v>
      </c>
    </row>
    <row r="585" spans="1:17" ht="14.4" customHeight="1" x14ac:dyDescent="0.3">
      <c r="A585">
        <v>10056</v>
      </c>
      <c r="B585" s="14">
        <v>44866</v>
      </c>
      <c r="C585" t="str">
        <v>577b4107</v>
      </c>
      <c r="D585">
        <v>108</v>
      </c>
      <c r="G585">
        <v>10160</v>
      </c>
      <c r="H585" s="14">
        <v>45352</v>
      </c>
      <c r="I585" t="str">
        <v>cc9d9893</v>
      </c>
      <c r="J585">
        <v>143</v>
      </c>
      <c r="M585" t="str">
        <v>cc9d9893</v>
      </c>
      <c r="N585" s="16" t="str" cm="1">
        <f t="array" ref="N585">_xlfn.TEXTJOIN(", ", TRUE, _xlfn._xlws.FILTER('Content Tags'!B$2:B$2001, 'Content Tags'!A$2:A$2001 = M585))</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585" t="s">
        <v>400</v>
      </c>
    </row>
    <row r="586" spans="1:17" ht="14.4" customHeight="1" x14ac:dyDescent="0.3">
      <c r="A586">
        <v>10056</v>
      </c>
      <c r="B586" s="14">
        <v>45078</v>
      </c>
      <c r="C586" t="str">
        <v>7fc77e90</v>
      </c>
      <c r="D586">
        <v>221</v>
      </c>
      <c r="G586">
        <v>10160</v>
      </c>
      <c r="H586" s="14">
        <v>45474</v>
      </c>
      <c r="I586" t="str">
        <v>618d5c47</v>
      </c>
      <c r="J586">
        <v>40</v>
      </c>
      <c r="M586" t="str">
        <v>618d5c47</v>
      </c>
      <c r="N586" s="16" t="str" cm="1">
        <f t="array" ref="N586">_xlfn.TEXTJOIN(", ", TRUE, _xlfn._xlws.FILTER('Content Tags'!B$2:B$2001, 'Content Tags'!A$2:A$2001 = M586))</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586" t="s">
        <v>251</v>
      </c>
    </row>
    <row r="587" spans="1:17" ht="14.4" customHeight="1" x14ac:dyDescent="0.3">
      <c r="A587">
        <v>10056</v>
      </c>
      <c r="B587" s="14">
        <v>44958</v>
      </c>
      <c r="C587" t="str">
        <v>c5000cc1</v>
      </c>
      <c r="D587">
        <v>43</v>
      </c>
      <c r="G587">
        <v>10160</v>
      </c>
      <c r="H587" s="14">
        <v>45323</v>
      </c>
      <c r="I587" t="str">
        <v>d6e6f4af</v>
      </c>
      <c r="J587">
        <v>271</v>
      </c>
      <c r="M587" t="str">
        <v>d6e6f4af</v>
      </c>
      <c r="N587" s="16" t="str" cm="1">
        <f t="array" ref="N587">_xlfn.TEXTJOIN(", ", TRUE, _xlfn._xlws.FILTER('Content Tags'!B$2:B$2001, 'Content Tags'!A$2:A$2001 = M587))</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587" t="s">
        <v>384</v>
      </c>
    </row>
    <row r="588" spans="1:17" ht="14.4" customHeight="1" x14ac:dyDescent="0.3">
      <c r="A588">
        <v>10056</v>
      </c>
      <c r="B588" s="14">
        <v>45170</v>
      </c>
      <c r="C588" t="str">
        <v>872a4423</v>
      </c>
      <c r="D588">
        <v>244</v>
      </c>
      <c r="G588">
        <v>10160</v>
      </c>
      <c r="H588" s="14">
        <v>45352</v>
      </c>
      <c r="I588" t="str">
        <v>2888a95e</v>
      </c>
      <c r="J588">
        <v>183</v>
      </c>
      <c r="M588" t="str">
        <v>2888a95e</v>
      </c>
      <c r="N588" s="16" t="str" cm="1">
        <f t="array" ref="N588">_xlfn.TEXTJOIN(", ", TRUE, _xlfn._xlws.FILTER('Content Tags'!B$2:B$2001, 'Content Tags'!A$2:A$2001 = M588))</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588" t="s">
        <v>318</v>
      </c>
    </row>
    <row r="589" spans="1:17" ht="14.4" customHeight="1" x14ac:dyDescent="0.3">
      <c r="A589">
        <v>10057</v>
      </c>
      <c r="B589" s="14">
        <v>45566</v>
      </c>
      <c r="C589" t="str">
        <v>5833d4f3</v>
      </c>
      <c r="D589">
        <v>65</v>
      </c>
      <c r="G589">
        <v>10160</v>
      </c>
      <c r="H589" s="14">
        <v>45505</v>
      </c>
      <c r="I589" t="str">
        <v>b142e834</v>
      </c>
      <c r="J589">
        <v>135</v>
      </c>
      <c r="M589" t="str">
        <v>b142e834</v>
      </c>
      <c r="N589" s="16" t="str" cm="1">
        <f t="array" ref="N589">_xlfn.TEXTJOIN(", ", TRUE, _xlfn._xlws.FILTER('Content Tags'!B$2:B$2001, 'Content Tags'!A$2:A$2001 = M589))</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589" t="s">
        <v>395</v>
      </c>
    </row>
    <row r="590" spans="1:17" ht="14.4" customHeight="1" x14ac:dyDescent="0.3">
      <c r="A590">
        <v>10057</v>
      </c>
      <c r="B590" s="14">
        <v>45566</v>
      </c>
      <c r="C590" t="str">
        <v>5c52d1ad</v>
      </c>
      <c r="D590">
        <v>285</v>
      </c>
      <c r="G590">
        <v>10160</v>
      </c>
      <c r="H590" s="14">
        <v>45413</v>
      </c>
      <c r="I590" t="str">
        <v>5988d89d</v>
      </c>
      <c r="J590">
        <v>179</v>
      </c>
      <c r="M590" t="str">
        <v>5988d89d</v>
      </c>
      <c r="N590" s="16" t="str" cm="1">
        <f t="array" ref="N590">_xlfn.TEXTJOIN(", ", TRUE, _xlfn._xlws.FILTER('Content Tags'!B$2:B$2001, 'Content Tags'!A$2:A$2001 = M590))</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590" t="s">
        <v>356</v>
      </c>
    </row>
    <row r="591" spans="1:17" ht="14.4" customHeight="1" x14ac:dyDescent="0.3">
      <c r="A591">
        <v>10057</v>
      </c>
      <c r="B591" s="14">
        <v>44652</v>
      </c>
      <c r="C591" t="str">
        <v>5988d89d</v>
      </c>
      <c r="D591">
        <v>107</v>
      </c>
      <c r="G591">
        <v>10161</v>
      </c>
      <c r="H591" s="14">
        <v>45566</v>
      </c>
      <c r="I591" t="str">
        <v>c5c4fdf9</v>
      </c>
      <c r="J591">
        <v>201</v>
      </c>
      <c r="M591" t="str">
        <v>c5c4fdf9</v>
      </c>
      <c r="N591" s="16" t="str" cm="1">
        <f t="array" ref="N591">_xlfn.TEXTJOIN(", ", TRUE, _xlfn._xlws.FILTER('Content Tags'!B$2:B$2001, 'Content Tags'!A$2:A$2001 = M591))</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591" t="s">
        <v>310</v>
      </c>
    </row>
    <row r="592" spans="1:17" ht="14.4" customHeight="1" x14ac:dyDescent="0.3">
      <c r="A592">
        <v>10057</v>
      </c>
      <c r="B592" s="14">
        <v>45108</v>
      </c>
      <c r="C592" t="str">
        <v>9c8c4c67</v>
      </c>
      <c r="D592">
        <v>246</v>
      </c>
      <c r="G592">
        <v>10161</v>
      </c>
      <c r="H592" s="14">
        <v>45474</v>
      </c>
      <c r="I592" t="str">
        <v>e2949854</v>
      </c>
      <c r="J592">
        <v>99</v>
      </c>
      <c r="M592" t="str">
        <v>e2949854</v>
      </c>
      <c r="N592" s="16" t="str" cm="1">
        <f t="array" ref="N592">_xlfn.TEXTJOIN(", ", TRUE, _xlfn._xlws.FILTER('Content Tags'!B$2:B$2001, 'Content Tags'!A$2:A$2001 = M592))</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592" t="s">
        <v>279</v>
      </c>
    </row>
    <row r="593" spans="1:17" ht="14.4" customHeight="1" x14ac:dyDescent="0.3">
      <c r="A593">
        <v>10057</v>
      </c>
      <c r="B593" s="14">
        <v>44652</v>
      </c>
      <c r="C593" t="str">
        <v>7bc7f2c7</v>
      </c>
      <c r="D593">
        <v>274</v>
      </c>
      <c r="G593">
        <v>10162</v>
      </c>
      <c r="H593" s="14">
        <v>45413</v>
      </c>
      <c r="I593" t="str">
        <v>a4c168f1</v>
      </c>
      <c r="J593">
        <v>300</v>
      </c>
      <c r="M593" t="str">
        <v>a4c168f1</v>
      </c>
      <c r="N593" s="16" t="str" cm="1">
        <f t="array" ref="N593">_xlfn.TEXTJOIN(", ", TRUE, _xlfn._xlws.FILTER('Content Tags'!B$2:B$2001, 'Content Tags'!A$2:A$2001 = M593))</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593" t="s">
        <v>222</v>
      </c>
    </row>
    <row r="594" spans="1:17" ht="14.4" customHeight="1" x14ac:dyDescent="0.3">
      <c r="A594">
        <v>10057</v>
      </c>
      <c r="B594" s="14">
        <v>45536</v>
      </c>
      <c r="C594" t="str">
        <v>577b4107</v>
      </c>
      <c r="D594">
        <v>67</v>
      </c>
      <c r="G594">
        <v>10162</v>
      </c>
      <c r="H594" s="14">
        <v>45444</v>
      </c>
      <c r="I594" t="str">
        <v>4cfd0dd8</v>
      </c>
      <c r="J594">
        <v>60</v>
      </c>
      <c r="M594" t="str">
        <v>4cfd0dd8</v>
      </c>
      <c r="N594" s="16" t="str" cm="1">
        <f t="array" ref="N594">_xlfn.TEXTJOIN(", ", TRUE, _xlfn._xlws.FILTER('Content Tags'!B$2:B$2001, 'Content Tags'!A$2:A$2001 = M594))</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594" t="s">
        <v>286</v>
      </c>
    </row>
    <row r="595" spans="1:17" ht="14.4" customHeight="1" x14ac:dyDescent="0.3">
      <c r="A595">
        <v>10057</v>
      </c>
      <c r="B595" s="14">
        <v>44805</v>
      </c>
      <c r="C595" t="str">
        <v>75fa1246</v>
      </c>
      <c r="D595">
        <v>211</v>
      </c>
      <c r="G595">
        <v>10163</v>
      </c>
      <c r="H595" s="14">
        <v>45444</v>
      </c>
      <c r="I595" t="str">
        <v>67b09f1b</v>
      </c>
      <c r="J595">
        <v>10</v>
      </c>
      <c r="M595" t="str">
        <v>67b09f1b</v>
      </c>
      <c r="N595" s="16" t="str" cm="1">
        <f t="array" ref="N595">_xlfn.TEXTJOIN(", ", TRUE, _xlfn._xlws.FILTER('Content Tags'!B$2:B$2001, 'Content Tags'!A$2:A$2001 = M595))</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595" t="s">
        <v>235</v>
      </c>
    </row>
    <row r="596" spans="1:17" ht="14.4" customHeight="1" x14ac:dyDescent="0.3">
      <c r="A596">
        <v>10057</v>
      </c>
      <c r="B596" s="14">
        <v>44896</v>
      </c>
      <c r="C596" t="str">
        <v>07976026</v>
      </c>
      <c r="D596">
        <v>242</v>
      </c>
      <c r="G596">
        <v>10163</v>
      </c>
      <c r="H596" s="14">
        <v>45627</v>
      </c>
      <c r="I596" t="str">
        <v>459528e0</v>
      </c>
      <c r="J596">
        <v>267</v>
      </c>
      <c r="M596" t="str">
        <v>459528e0</v>
      </c>
      <c r="N596" s="16" t="str" cm="1">
        <f t="array" ref="N596">_xlfn.TEXTJOIN(", ", TRUE, _xlfn._xlws.FILTER('Content Tags'!B$2:B$2001, 'Content Tags'!A$2:A$2001 = M596))</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596" t="s">
        <v>236</v>
      </c>
    </row>
    <row r="597" spans="1:17" ht="14.4" customHeight="1" x14ac:dyDescent="0.3">
      <c r="A597">
        <v>10057</v>
      </c>
      <c r="B597" s="14">
        <v>44713</v>
      </c>
      <c r="C597" t="str">
        <v>fda707e0</v>
      </c>
      <c r="D597">
        <v>138</v>
      </c>
      <c r="G597">
        <v>10163</v>
      </c>
      <c r="H597" s="14">
        <v>45505</v>
      </c>
      <c r="I597" t="str">
        <v>fda707e0</v>
      </c>
      <c r="J597">
        <v>13</v>
      </c>
      <c r="M597" t="str">
        <v>fda707e0</v>
      </c>
      <c r="N597" s="16" t="str" cm="1">
        <f t="array" ref="N597">_xlfn.TEXTJOIN(", ", TRUE, _xlfn._xlws.FILTER('Content Tags'!B$2:B$2001, 'Content Tags'!A$2:A$2001 = M597))</f>
        <v>monsoon viewers, mobile-only users, engineers, music enthusiasts, action movie fans, single, DIYers, seniors, football fans, Android users, frequent flyers, online learners, parents, DTH users, homemakers, gardening, physiotherapy followers, growth mindset, back-to-school, movie buffs</v>
      </c>
      <c r="Q597" t="s">
        <v>321</v>
      </c>
    </row>
    <row r="598" spans="1:17" ht="14.4" customHeight="1" x14ac:dyDescent="0.3">
      <c r="A598">
        <v>10057</v>
      </c>
      <c r="B598" s="14">
        <v>44774</v>
      </c>
      <c r="C598" t="str">
        <v>a48a202b</v>
      </c>
      <c r="D598">
        <v>240</v>
      </c>
      <c r="G598">
        <v>10163</v>
      </c>
      <c r="H598" s="14">
        <v>45474</v>
      </c>
      <c r="I598" t="str">
        <v>f1c74cb8</v>
      </c>
      <c r="J598">
        <v>62</v>
      </c>
      <c r="M598" t="str">
        <v>f1c74cb8</v>
      </c>
      <c r="N598" s="16" t="str" cm="1">
        <f t="array" ref="N598">_xlfn.TEXTJOIN(", ", TRUE, _xlfn._xlws.FILTER('Content Tags'!B$2:B$2001, 'Content Tags'!A$2:A$2001 = M598))</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598" t="s">
        <v>331</v>
      </c>
    </row>
    <row r="599" spans="1:17" ht="14.4" customHeight="1" x14ac:dyDescent="0.3">
      <c r="A599">
        <v>10057</v>
      </c>
      <c r="B599" s="14">
        <v>44866</v>
      </c>
      <c r="C599" t="str">
        <v>420e1019</v>
      </c>
      <c r="D599">
        <v>203</v>
      </c>
      <c r="G599">
        <v>10164</v>
      </c>
      <c r="H599" s="14">
        <v>45323</v>
      </c>
      <c r="I599" t="str">
        <v>e2949854</v>
      </c>
      <c r="J599">
        <v>223</v>
      </c>
      <c r="M599" t="str">
        <v>e2949854</v>
      </c>
      <c r="N599" s="16" t="str" cm="1">
        <f t="array" ref="N599">_xlfn.TEXTJOIN(", ", TRUE, _xlfn._xlws.FILTER('Content Tags'!B$2:B$2001, 'Content Tags'!A$2:A$2001 = M599))</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599" t="s">
        <v>237</v>
      </c>
    </row>
    <row r="600" spans="1:17" ht="14.4" customHeight="1" x14ac:dyDescent="0.3">
      <c r="A600">
        <v>10057</v>
      </c>
      <c r="B600" s="14">
        <v>45200</v>
      </c>
      <c r="C600" t="str">
        <v>fe99e0ba</v>
      </c>
      <c r="D600">
        <v>299</v>
      </c>
      <c r="G600">
        <v>10164</v>
      </c>
      <c r="H600" s="14">
        <v>45474</v>
      </c>
      <c r="I600" t="str">
        <v>8ce0be18</v>
      </c>
      <c r="J600">
        <v>33</v>
      </c>
      <c r="M600" t="str">
        <v>8ce0be18</v>
      </c>
      <c r="N600" s="16" t="str" cm="1">
        <f t="array" ref="N600">_xlfn.TEXTJOIN(", ", TRUE, _xlfn._xlws.FILTER('Content Tags'!B$2:B$2001, 'Content Tags'!A$2:A$2001 = M600))</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600" t="s">
        <v>269</v>
      </c>
    </row>
    <row r="601" spans="1:17" ht="14.4" customHeight="1" x14ac:dyDescent="0.3">
      <c r="A601">
        <v>10057</v>
      </c>
      <c r="B601" s="14">
        <v>44652</v>
      </c>
      <c r="C601" t="str">
        <v>6d98c117</v>
      </c>
      <c r="D601">
        <v>224</v>
      </c>
      <c r="G601">
        <v>10165</v>
      </c>
      <c r="H601" s="14">
        <v>45383</v>
      </c>
      <c r="I601" t="str">
        <v>e9c2f251</v>
      </c>
      <c r="J601">
        <v>26</v>
      </c>
      <c r="M601" t="str">
        <v>e9c2f251</v>
      </c>
      <c r="N601" s="16" t="str" cm="1">
        <f t="array" ref="N601">_xlfn.TEXTJOIN(", ", TRUE, _xlfn._xlws.FILTER('Content Tags'!B$2:B$2001, 'Content Tags'!A$2:A$2001 = M601))</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601" t="s">
        <v>246</v>
      </c>
    </row>
    <row r="602" spans="1:17" ht="14.4" customHeight="1" x14ac:dyDescent="0.3">
      <c r="A602">
        <v>10057</v>
      </c>
      <c r="B602" s="14">
        <v>45108</v>
      </c>
      <c r="C602" t="str">
        <v>7495495f</v>
      </c>
      <c r="D602">
        <v>102</v>
      </c>
      <c r="G602">
        <v>10165</v>
      </c>
      <c r="H602" s="14">
        <v>45444</v>
      </c>
      <c r="I602" t="str">
        <v>f6d69d19</v>
      </c>
      <c r="J602">
        <v>107</v>
      </c>
      <c r="M602" t="str">
        <v>f6d69d19</v>
      </c>
      <c r="N602" s="16" t="str" cm="1">
        <f t="array" ref="N602">_xlfn.TEXTJOIN(", ", TRUE, _xlfn._xlws.FILTER('Content Tags'!B$2:B$2001, 'Content Tags'!A$2:A$2001 = M602))</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602" t="s">
        <v>245</v>
      </c>
    </row>
    <row r="603" spans="1:17" ht="14.4" customHeight="1" x14ac:dyDescent="0.3">
      <c r="A603">
        <v>10058</v>
      </c>
      <c r="B603" s="14">
        <v>45413</v>
      </c>
      <c r="C603" t="str">
        <v>7e543bc4</v>
      </c>
      <c r="D603">
        <v>50</v>
      </c>
      <c r="G603">
        <v>10165</v>
      </c>
      <c r="H603" s="14">
        <v>45413</v>
      </c>
      <c r="I603" t="str">
        <v>e2949854</v>
      </c>
      <c r="J603">
        <v>87</v>
      </c>
      <c r="M603" t="str">
        <v>e2949854</v>
      </c>
      <c r="N603" s="16" t="str" cm="1">
        <f t="array" ref="N603">_xlfn.TEXTJOIN(", ", TRUE, _xlfn._xlws.FILTER('Content Tags'!B$2:B$2001, 'Content Tags'!A$2:A$2001 = M603))</f>
        <v>frequent flyers, home loan seekers, daily soap fans, buying first car, bookworms, Hindi speakers, summer break planners, planning to marry, academic achievers, competitive exam prep, credit card users, heavy data users, winter product seekers, gym goers, bilingual families, online learners, software developers, cable cutters, iOS users, budget planners</v>
      </c>
      <c r="Q603" t="s">
        <v>383</v>
      </c>
    </row>
    <row r="604" spans="1:17" ht="14.4" customHeight="1" x14ac:dyDescent="0.3">
      <c r="A604">
        <v>10058</v>
      </c>
      <c r="B604" s="14">
        <v>45627</v>
      </c>
      <c r="C604" t="str">
        <v>591bdfe5</v>
      </c>
      <c r="D604">
        <v>152</v>
      </c>
      <c r="G604">
        <v>10166</v>
      </c>
      <c r="H604" s="14">
        <v>45292</v>
      </c>
      <c r="I604" t="str">
        <v>4130ea10</v>
      </c>
      <c r="J604">
        <v>19</v>
      </c>
      <c r="M604" t="str">
        <v>4130ea10</v>
      </c>
      <c r="N604" s="16" t="str" cm="1">
        <f t="array" ref="N604">_xlfn.TEXTJOIN(", ", TRUE, _xlfn._xlws.FILTER('Content Tags'!B$2:B$2001, 'Content Tags'!A$2:A$2001 = M604))</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604" t="s">
        <v>301</v>
      </c>
    </row>
    <row r="605" spans="1:17" ht="14.4" customHeight="1" x14ac:dyDescent="0.3">
      <c r="A605">
        <v>10058</v>
      </c>
      <c r="B605" s="14">
        <v>44652</v>
      </c>
      <c r="C605" t="str">
        <v>f1c74cb8</v>
      </c>
      <c r="D605">
        <v>104</v>
      </c>
      <c r="G605">
        <v>10166</v>
      </c>
      <c r="H605" s="14">
        <v>45597</v>
      </c>
      <c r="I605" t="str">
        <v>2fa395f5</v>
      </c>
      <c r="J605">
        <v>244</v>
      </c>
      <c r="M605" t="str">
        <v>2fa395f5</v>
      </c>
      <c r="N605" s="16" t="str" cm="1">
        <f t="array" ref="N605">_xlfn.TEXTJOIN(", ", TRUE, _xlfn._xlws.FILTER('Content Tags'!B$2:B$2001, 'Content Tags'!A$2:A$2001 = M605))</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605" t="s">
        <v>339</v>
      </c>
    </row>
    <row r="606" spans="1:17" ht="14.4" customHeight="1" x14ac:dyDescent="0.3">
      <c r="A606">
        <v>10058</v>
      </c>
      <c r="B606" s="14">
        <v>44835</v>
      </c>
      <c r="C606" t="str">
        <v>b142e834</v>
      </c>
      <c r="D606">
        <v>26</v>
      </c>
      <c r="G606">
        <v>10167</v>
      </c>
      <c r="H606" s="14">
        <v>45413</v>
      </c>
      <c r="I606" t="str">
        <v>6148f50b</v>
      </c>
      <c r="J606">
        <v>214</v>
      </c>
      <c r="M606" t="str">
        <v>6148f50b</v>
      </c>
      <c r="N606" s="16" t="str" cm="1">
        <f t="array" ref="N606">_xlfn.TEXTJOIN(", ", TRUE, _xlfn._xlws.FILTER('Content Tags'!B$2:B$2001, 'Content Tags'!A$2:A$2001 = M606))</f>
        <v>mutual fund investors, school students, academic achievers, end-of-year spenders, time managers, action movie fans, hikers, rural population, investing first time, series marathoners, arts &amp; design students, seniors, growth mindset, buying first car, photography, Tamil speakers, runners, short-form video fans, South Indian viewers, health-conscious</v>
      </c>
      <c r="Q606" t="s">
        <v>344</v>
      </c>
    </row>
    <row r="607" spans="1:17" ht="14.4" customHeight="1" x14ac:dyDescent="0.3">
      <c r="A607">
        <v>10058</v>
      </c>
      <c r="B607" s="14">
        <v>44713</v>
      </c>
      <c r="C607" t="str">
        <v>921da29a</v>
      </c>
      <c r="D607">
        <v>35</v>
      </c>
      <c r="G607">
        <v>10167</v>
      </c>
      <c r="H607" s="14">
        <v>45536</v>
      </c>
      <c r="I607" t="str">
        <v>6fc6d737</v>
      </c>
      <c r="J607">
        <v>194</v>
      </c>
      <c r="M607" t="str">
        <v>6fc6d737</v>
      </c>
      <c r="N607" s="16" t="str" cm="1">
        <f t="array" ref="N607">_xlfn.TEXTJOIN(", ", TRUE, _xlfn._xlws.FILTER('Content Tags'!B$2:B$2001, 'Content Tags'!A$2:A$2001 = M607))</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607" t="s">
        <v>325</v>
      </c>
    </row>
    <row r="608" spans="1:17" ht="14.4" customHeight="1" x14ac:dyDescent="0.3">
      <c r="A608">
        <v>10058</v>
      </c>
      <c r="B608" s="14">
        <v>45108</v>
      </c>
      <c r="C608" t="str">
        <v>9767fb4f</v>
      </c>
      <c r="D608">
        <v>297</v>
      </c>
      <c r="G608">
        <v>10167</v>
      </c>
      <c r="H608" s="14">
        <v>45444</v>
      </c>
      <c r="I608" t="str">
        <v>a4c168f1</v>
      </c>
      <c r="J608">
        <v>18</v>
      </c>
      <c r="M608" t="str">
        <v>a4c168f1</v>
      </c>
      <c r="N608" s="16" t="str" cm="1">
        <f t="array" ref="N608">_xlfn.TEXTJOIN(", ", TRUE, _xlfn._xlws.FILTER('Content Tags'!B$2:B$2001, 'Content Tags'!A$2:A$2001 = M608))</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608" t="s">
        <v>363</v>
      </c>
    </row>
    <row r="609" spans="1:17" ht="14.4" customHeight="1" x14ac:dyDescent="0.3">
      <c r="A609">
        <v>10058</v>
      </c>
      <c r="B609" s="14">
        <v>44713</v>
      </c>
      <c r="C609" t="str">
        <v>c741736d</v>
      </c>
      <c r="D609">
        <v>163</v>
      </c>
      <c r="G609">
        <v>10167</v>
      </c>
      <c r="H609" s="14">
        <v>45474</v>
      </c>
      <c r="I609" t="str">
        <v>459528e0</v>
      </c>
      <c r="J609">
        <v>29</v>
      </c>
      <c r="M609" t="str">
        <v>459528e0</v>
      </c>
      <c r="N609" s="16" t="str" cm="1">
        <f t="array" ref="N609">_xlfn.TEXTJOIN(", ", TRUE, _xlfn._xlws.FILTER('Content Tags'!B$2:B$2001, 'Content Tags'!A$2:A$2001 = M609))</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609" t="s">
        <v>270</v>
      </c>
    </row>
    <row r="610" spans="1:17" ht="14.4" customHeight="1" x14ac:dyDescent="0.3">
      <c r="A610">
        <v>10058</v>
      </c>
      <c r="B610" s="14">
        <v>45383</v>
      </c>
      <c r="C610" t="str">
        <v>c5000cc1</v>
      </c>
      <c r="D610">
        <v>291</v>
      </c>
      <c r="G610">
        <v>10168</v>
      </c>
      <c r="H610" s="14">
        <v>45323</v>
      </c>
      <c r="I610" t="str">
        <v>c1fb785c</v>
      </c>
      <c r="J610">
        <v>201</v>
      </c>
      <c r="M610" t="str">
        <v>c1fb785c</v>
      </c>
      <c r="N610" s="16" t="str" cm="1">
        <f t="array" ref="N610">_xlfn.TEXTJOIN(", ", TRUE, _xlfn._xlws.FILTER('Content Tags'!B$2:B$2001, 'Content Tags'!A$2:A$2001 = M610))</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610" t="s">
        <v>346</v>
      </c>
    </row>
    <row r="611" spans="1:17" ht="14.4" customHeight="1" x14ac:dyDescent="0.3">
      <c r="A611">
        <v>10058</v>
      </c>
      <c r="B611" s="14">
        <v>44774</v>
      </c>
      <c r="C611" t="str">
        <v>40fb817f</v>
      </c>
      <c r="D611">
        <v>150</v>
      </c>
      <c r="G611">
        <v>10168</v>
      </c>
      <c r="H611" s="14">
        <v>45352</v>
      </c>
      <c r="I611" t="str">
        <v>fe8686d0</v>
      </c>
      <c r="J611">
        <v>43</v>
      </c>
      <c r="M611" t="str">
        <v>fe8686d0</v>
      </c>
      <c r="N611" s="16" t="str" cm="1">
        <f t="array" ref="N611">_xlfn.TEXTJOIN(", ", TRUE, _xlfn._xlws.FILTER('Content Tags'!B$2:B$2001, 'Content Tags'!A$2:A$2001 = M611))</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611" t="s">
        <v>394</v>
      </c>
    </row>
    <row r="612" spans="1:17" ht="14.4" customHeight="1" x14ac:dyDescent="0.3">
      <c r="A612">
        <v>10058</v>
      </c>
      <c r="B612" s="14">
        <v>44958</v>
      </c>
      <c r="C612" t="str">
        <v>459528e0</v>
      </c>
      <c r="D612">
        <v>39</v>
      </c>
      <c r="G612">
        <v>10168</v>
      </c>
      <c r="H612" s="14">
        <v>45597</v>
      </c>
      <c r="I612" t="str">
        <v>5833d4f3</v>
      </c>
      <c r="J612">
        <v>235</v>
      </c>
      <c r="M612" t="str">
        <v>5833d4f3</v>
      </c>
      <c r="N612" s="16" t="str" cm="1">
        <f t="array" ref="N612">_xlfn.TEXTJOIN(", ", TRUE, _xlfn._xlws.FILTER('Content Tags'!B$2:B$2001, 'Content Tags'!A$2:A$2001 = M612))</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612" t="s">
        <v>379</v>
      </c>
    </row>
    <row r="613" spans="1:17" ht="14.4" customHeight="1" x14ac:dyDescent="0.3">
      <c r="A613">
        <v>10058</v>
      </c>
      <c r="B613" s="14">
        <v>45108</v>
      </c>
      <c r="C613" t="str">
        <v>e0abb092</v>
      </c>
      <c r="D613">
        <v>228</v>
      </c>
      <c r="G613">
        <v>10168</v>
      </c>
      <c r="H613" s="14">
        <v>45597</v>
      </c>
      <c r="I613" t="str">
        <v>f82d44ce</v>
      </c>
      <c r="J613">
        <v>197</v>
      </c>
      <c r="M613" t="str">
        <v>f82d44ce</v>
      </c>
      <c r="N613" s="16" t="str" cm="1">
        <f t="array" ref="N613">_xlfn.TEXTJOIN(", ", TRUE, _xlfn._xlws.FILTER('Content Tags'!B$2:B$2001, 'Content Tags'!A$2:A$2001 = M613))</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613" t="s">
        <v>227</v>
      </c>
    </row>
    <row r="614" spans="1:17" ht="14.4" customHeight="1" x14ac:dyDescent="0.3">
      <c r="A614">
        <v>10058</v>
      </c>
      <c r="B614" s="14">
        <v>45231</v>
      </c>
      <c r="C614" t="str">
        <v>2f9c6d63</v>
      </c>
      <c r="D614">
        <v>76</v>
      </c>
      <c r="G614">
        <v>10168</v>
      </c>
      <c r="H614" s="14">
        <v>45474</v>
      </c>
      <c r="I614" t="str">
        <v>9787b7de</v>
      </c>
      <c r="J614">
        <v>262</v>
      </c>
      <c r="M614" t="str">
        <v>9787b7de</v>
      </c>
      <c r="N614" s="16" t="str" cm="1">
        <f t="array" ref="N614">_xlfn.TEXTJOIN(", ", TRUE, _xlfn._xlws.FILTER('Content Tags'!B$2:B$2001, 'Content Tags'!A$2:A$2001 = M614))</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614" t="s">
        <v>347</v>
      </c>
    </row>
    <row r="615" spans="1:17" ht="14.4" customHeight="1" x14ac:dyDescent="0.3">
      <c r="A615">
        <v>10058</v>
      </c>
      <c r="B615" s="14">
        <v>45505</v>
      </c>
      <c r="C615" t="str">
        <v>e2949854</v>
      </c>
      <c r="D615">
        <v>262</v>
      </c>
      <c r="G615">
        <v>10168</v>
      </c>
      <c r="H615" s="14">
        <v>45536</v>
      </c>
      <c r="I615" t="str">
        <v>f6d69d19</v>
      </c>
      <c r="J615">
        <v>76</v>
      </c>
      <c r="M615" t="str">
        <v>f6d69d19</v>
      </c>
      <c r="N615" s="16" t="str" cm="1">
        <f t="array" ref="N615">_xlfn.TEXTJOIN(", ", TRUE, _xlfn._xlws.FILTER('Content Tags'!B$2:B$2001, 'Content Tags'!A$2:A$2001 = M615))</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615" t="s">
        <v>240</v>
      </c>
    </row>
    <row r="616" spans="1:17" ht="14.4" customHeight="1" x14ac:dyDescent="0.3">
      <c r="A616">
        <v>10058</v>
      </c>
      <c r="B616" s="14">
        <v>45108</v>
      </c>
      <c r="C616" t="str">
        <v>c324f9b4</v>
      </c>
      <c r="D616">
        <v>109</v>
      </c>
      <c r="G616">
        <v>10168</v>
      </c>
      <c r="H616" s="14">
        <v>45323</v>
      </c>
      <c r="I616" t="str">
        <v>18110fb2</v>
      </c>
      <c r="J616">
        <v>154</v>
      </c>
      <c r="M616" t="str">
        <v>18110fb2</v>
      </c>
      <c r="N616" s="16" t="str" cm="1">
        <f t="array" ref="N616">_xlfn.TEXTJOIN(", ", TRUE, _xlfn._xlws.FILTER('Content Tags'!B$2:B$2001, 'Content Tags'!A$2:A$2001 = M616))</f>
        <v>credit card users, high spenders, binge watchers, weekend getaway seekers, runners, stock market watchers, startup founders, gym members, rural population, working professionals, action movie fans, consultants, premium trial users, subscription buyers, tech, educators, fashion lovers, yoga practitioners, in-store shoppers, bilingual families</v>
      </c>
      <c r="Q616" t="s">
        <v>332</v>
      </c>
    </row>
    <row r="617" spans="1:17" ht="14.4" customHeight="1" x14ac:dyDescent="0.3">
      <c r="A617">
        <v>10059</v>
      </c>
      <c r="B617" s="14">
        <v>45108</v>
      </c>
      <c r="C617" t="str">
        <v>18f2ed16</v>
      </c>
      <c r="D617">
        <v>140</v>
      </c>
      <c r="G617">
        <v>10168</v>
      </c>
      <c r="H617" s="14">
        <v>45566</v>
      </c>
      <c r="I617" t="str">
        <v>6fc6d737</v>
      </c>
      <c r="J617">
        <v>274</v>
      </c>
      <c r="M617" t="str">
        <v>6fc6d737</v>
      </c>
      <c r="N617" s="16" t="str" cm="1">
        <f t="array" ref="N617">_xlfn.TEXTJOIN(", ", TRUE, _xlfn._xlws.FILTER('Content Tags'!B$2:B$2001, 'Content Tags'!A$2:A$2001 = M617))</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617" t="s">
        <v>221</v>
      </c>
    </row>
    <row r="618" spans="1:17" ht="14.4" customHeight="1" x14ac:dyDescent="0.3">
      <c r="A618">
        <v>10059</v>
      </c>
      <c r="B618" s="14">
        <v>45627</v>
      </c>
      <c r="C618" t="str">
        <v>5833d4f3</v>
      </c>
      <c r="D618">
        <v>175</v>
      </c>
      <c r="G618">
        <v>10168</v>
      </c>
      <c r="H618" s="14">
        <v>45383</v>
      </c>
      <c r="I618" t="str">
        <v>c5c4fdf9</v>
      </c>
      <c r="J618">
        <v>201</v>
      </c>
      <c r="M618" t="str">
        <v>c5c4fdf9</v>
      </c>
      <c r="N618" s="16" t="str" cm="1">
        <f t="array" ref="N618">_xlfn.TEXTJOIN(", ", TRUE, _xlfn._xlws.FILTER('Content Tags'!B$2:B$2001, 'Content Tags'!A$2:A$2001 = M618))</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618" t="s">
        <v>236</v>
      </c>
    </row>
    <row r="619" spans="1:17" ht="14.4" customHeight="1" x14ac:dyDescent="0.3">
      <c r="A619">
        <v>10059</v>
      </c>
      <c r="B619" s="14">
        <v>45323</v>
      </c>
      <c r="C619" t="str">
        <v>6fc6d737</v>
      </c>
      <c r="D619">
        <v>24</v>
      </c>
      <c r="G619">
        <v>10169</v>
      </c>
      <c r="H619" s="14">
        <v>45536</v>
      </c>
      <c r="I619" t="str">
        <v>f82d44ce</v>
      </c>
      <c r="J619">
        <v>182</v>
      </c>
      <c r="M619" t="str">
        <v>f82d44ce</v>
      </c>
      <c r="N619" s="16" t="str" cm="1">
        <f t="array" ref="N619">_xlfn.TEXTJOIN(", ", TRUE, _xlfn._xlws.FILTER('Content Tags'!B$2:B$2001, 'Content Tags'!A$2:A$2001 = M619))</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619" t="s">
        <v>281</v>
      </c>
    </row>
    <row r="620" spans="1:17" ht="14.4" customHeight="1" x14ac:dyDescent="0.3">
      <c r="A620">
        <v>10059</v>
      </c>
      <c r="B620" s="14">
        <v>45474</v>
      </c>
      <c r="C620" t="str">
        <v>577b4107</v>
      </c>
      <c r="D620">
        <v>252</v>
      </c>
      <c r="G620">
        <v>10169</v>
      </c>
      <c r="H620" s="14">
        <v>45505</v>
      </c>
      <c r="I620" t="str">
        <v>f1c74cb8</v>
      </c>
      <c r="J620">
        <v>291</v>
      </c>
      <c r="M620" t="str">
        <v>f1c74cb8</v>
      </c>
      <c r="N620" s="16" t="str" cm="1">
        <f t="array" ref="N620">_xlfn.TEXTJOIN(", ", TRUE, _xlfn._xlws.FILTER('Content Tags'!B$2:B$2001, 'Content Tags'!A$2:A$2001 = M620))</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620" t="s">
        <v>382</v>
      </c>
    </row>
    <row r="621" spans="1:17" ht="14.4" customHeight="1" x14ac:dyDescent="0.3">
      <c r="A621">
        <v>10059</v>
      </c>
      <c r="B621" s="14">
        <v>45444</v>
      </c>
      <c r="C621" t="str">
        <v>c1fb785c</v>
      </c>
      <c r="D621">
        <v>284</v>
      </c>
      <c r="G621">
        <v>10169</v>
      </c>
      <c r="H621" s="14">
        <v>45627</v>
      </c>
      <c r="I621" t="str">
        <v>7495495f</v>
      </c>
      <c r="J621">
        <v>161</v>
      </c>
      <c r="M621" t="str">
        <v>7495495f</v>
      </c>
      <c r="N621" s="16" t="str" cm="1">
        <f t="array" ref="N621">_xlfn.TEXTJOIN(", ", TRUE, _xlfn._xlws.FILTER('Content Tags'!B$2:B$2001, 'Content Tags'!A$2:A$2001 = M621))</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621" t="s">
        <v>276</v>
      </c>
    </row>
    <row r="622" spans="1:17" ht="14.4" customHeight="1" x14ac:dyDescent="0.3">
      <c r="A622">
        <v>10059</v>
      </c>
      <c r="B622" s="14">
        <v>45566</v>
      </c>
      <c r="C622" t="str">
        <v>c324f9b4</v>
      </c>
      <c r="D622">
        <v>163</v>
      </c>
      <c r="G622">
        <v>10169</v>
      </c>
      <c r="H622" s="14">
        <v>45383</v>
      </c>
      <c r="I622" t="str">
        <v>40fb817f</v>
      </c>
      <c r="J622">
        <v>293</v>
      </c>
      <c r="M622" t="str">
        <v>40fb817f</v>
      </c>
      <c r="N622" s="16" t="str" cm="1">
        <f t="array" ref="N622">_xlfn.TEXTJOIN(", ", TRUE, _xlfn._xlws.FILTER('Content Tags'!B$2:B$2001, 'Content Tags'!A$2:A$2001 = M622))</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622" t="s">
        <v>349</v>
      </c>
    </row>
    <row r="623" spans="1:17" ht="14.4" customHeight="1" x14ac:dyDescent="0.3">
      <c r="A623">
        <v>10059</v>
      </c>
      <c r="B623" s="14">
        <v>45627</v>
      </c>
      <c r="C623" t="str">
        <v>e24dee1d</v>
      </c>
      <c r="D623">
        <v>284</v>
      </c>
      <c r="G623">
        <v>10169</v>
      </c>
      <c r="H623" s="14">
        <v>45566</v>
      </c>
      <c r="I623" t="str">
        <v>7bc7f2c7</v>
      </c>
      <c r="J623">
        <v>87</v>
      </c>
      <c r="M623" t="str">
        <v>7bc7f2c7</v>
      </c>
      <c r="N623" s="16" t="str" cm="1">
        <f t="array" ref="N623">_xlfn.TEXTJOIN(", ", TRUE, _xlfn._xlws.FILTER('Content Tags'!B$2:B$2001, 'Content Tags'!A$2:A$2001 = M623))</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623" t="s">
        <v>275</v>
      </c>
    </row>
    <row r="624" spans="1:17" ht="14.4" customHeight="1" x14ac:dyDescent="0.3">
      <c r="A624">
        <v>10059</v>
      </c>
      <c r="B624" s="14">
        <v>44682</v>
      </c>
      <c r="C624" t="str">
        <v>8ab4abc6</v>
      </c>
      <c r="D624">
        <v>86</v>
      </c>
      <c r="G624">
        <v>10170</v>
      </c>
      <c r="H624" s="14">
        <v>45444</v>
      </c>
      <c r="I624" t="str">
        <v>ef45c45f</v>
      </c>
      <c r="J624">
        <v>174</v>
      </c>
      <c r="M624" t="str">
        <v>ef45c45f</v>
      </c>
      <c r="N624" s="16" t="str" cm="1">
        <f t="array" ref="N624">_xlfn.TEXTJOIN(", ", TRUE, _xlfn._xlws.FILTER('Content Tags'!B$2:B$2001, 'Content Tags'!A$2:A$2001 = M624))</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624" t="s">
        <v>362</v>
      </c>
    </row>
    <row r="625" spans="1:17" ht="14.4" customHeight="1" x14ac:dyDescent="0.3">
      <c r="A625">
        <v>10059</v>
      </c>
      <c r="B625" s="14">
        <v>45597</v>
      </c>
      <c r="C625" t="str">
        <v>fcc640cb</v>
      </c>
      <c r="D625">
        <v>94</v>
      </c>
      <c r="G625">
        <v>10170</v>
      </c>
      <c r="H625" s="14">
        <v>45413</v>
      </c>
      <c r="I625" t="str">
        <v>b06fbc58</v>
      </c>
      <c r="J625">
        <v>162</v>
      </c>
      <c r="M625" t="str">
        <v>b06fbc58</v>
      </c>
      <c r="N625" s="16" t="str" cm="1">
        <f t="array" ref="N625">_xlfn.TEXTJOIN(", ", TRUE, _xlfn._xlws.FILTER('Content Tags'!B$2:B$2001, 'Content Tags'!A$2:A$2001 = M625))</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625" t="s">
        <v>384</v>
      </c>
    </row>
    <row r="626" spans="1:17" ht="14.4" customHeight="1" x14ac:dyDescent="0.3">
      <c r="A626">
        <v>10059</v>
      </c>
      <c r="B626" s="14">
        <v>44774</v>
      </c>
      <c r="C626" t="str">
        <v>0cbc4720</v>
      </c>
      <c r="D626">
        <v>167</v>
      </c>
      <c r="G626">
        <v>10170</v>
      </c>
      <c r="H626" s="14">
        <v>45444</v>
      </c>
      <c r="I626" t="str">
        <v>ed012678</v>
      </c>
      <c r="J626">
        <v>228</v>
      </c>
      <c r="M626" t="str">
        <v>ed012678</v>
      </c>
      <c r="N626" s="16" t="str" cm="1">
        <f t="array" ref="N626">_xlfn.TEXTJOIN(", ", TRUE, _xlfn._xlws.FILTER('Content Tags'!B$2:B$2001, 'Content Tags'!A$2:A$2001 = M626))</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626" t="s">
        <v>312</v>
      </c>
    </row>
    <row r="627" spans="1:17" ht="14.4" customHeight="1" x14ac:dyDescent="0.3">
      <c r="A627">
        <v>10059</v>
      </c>
      <c r="B627" s="14">
        <v>44713</v>
      </c>
      <c r="C627" t="str">
        <v>b06fbc58</v>
      </c>
      <c r="D627">
        <v>264</v>
      </c>
      <c r="G627">
        <v>10171</v>
      </c>
      <c r="H627" s="14">
        <v>45505</v>
      </c>
      <c r="I627" t="str">
        <v>74c9ff93</v>
      </c>
      <c r="J627">
        <v>231</v>
      </c>
      <c r="M627" t="str">
        <v>74c9ff93</v>
      </c>
      <c r="N627" s="16" t="str" cm="1">
        <f t="array" ref="N627">_xlfn.TEXTJOIN(", ", TRUE, _xlfn._xlws.FILTER('Content Tags'!B$2:B$2001, 'Content Tags'!A$2:A$2001 = M627))</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627" t="s">
        <v>255</v>
      </c>
    </row>
    <row r="628" spans="1:17" ht="14.4" customHeight="1" x14ac:dyDescent="0.3">
      <c r="A628">
        <v>10059</v>
      </c>
      <c r="B628" s="14">
        <v>44958</v>
      </c>
      <c r="C628" t="str">
        <v>459528e0</v>
      </c>
      <c r="D628">
        <v>278</v>
      </c>
      <c r="G628">
        <v>10171</v>
      </c>
      <c r="H628" s="14">
        <v>45292</v>
      </c>
      <c r="I628" t="str">
        <v>fda707e0</v>
      </c>
      <c r="J628">
        <v>275</v>
      </c>
      <c r="M628" t="str">
        <v>fda707e0</v>
      </c>
      <c r="N628" s="16" t="str" cm="1">
        <f t="array" ref="N628">_xlfn.TEXTJOIN(", ", TRUE, _xlfn._xlws.FILTER('Content Tags'!B$2:B$2001, 'Content Tags'!A$2:A$2001 = M628))</f>
        <v>monsoon viewers, mobile-only users, engineers, music enthusiasts, action movie fans, single, DIYers, seniors, football fans, Android users, frequent flyers, online learners, parents, DTH users, homemakers, gardening, physiotherapy followers, growth mindset, back-to-school, movie buffs</v>
      </c>
      <c r="Q628" t="s">
        <v>306</v>
      </c>
    </row>
    <row r="629" spans="1:17" ht="14.4" customHeight="1" x14ac:dyDescent="0.3">
      <c r="A629">
        <v>10059</v>
      </c>
      <c r="B629" s="14">
        <v>44621</v>
      </c>
      <c r="C629" t="str">
        <v>f1c74cb8</v>
      </c>
      <c r="D629">
        <v>113</v>
      </c>
      <c r="G629">
        <v>10171</v>
      </c>
      <c r="H629" s="14">
        <v>45352</v>
      </c>
      <c r="I629" t="str">
        <v>40fb817f</v>
      </c>
      <c r="J629">
        <v>211</v>
      </c>
      <c r="M629" t="str">
        <v>40fb817f</v>
      </c>
      <c r="N629" s="16" t="str" cm="1">
        <f t="array" ref="N629">_xlfn.TEXTJOIN(", ", TRUE, _xlfn._xlws.FILTER('Content Tags'!B$2:B$2001, 'Content Tags'!A$2:A$2001 = M629))</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629" t="s">
        <v>354</v>
      </c>
    </row>
    <row r="630" spans="1:17" ht="14.4" customHeight="1" x14ac:dyDescent="0.3">
      <c r="A630">
        <v>10059</v>
      </c>
      <c r="B630" s="14">
        <v>45536</v>
      </c>
      <c r="C630" t="str">
        <v>a4c168f1</v>
      </c>
      <c r="D630">
        <v>88</v>
      </c>
      <c r="G630">
        <v>10172</v>
      </c>
      <c r="H630" s="14">
        <v>45627</v>
      </c>
      <c r="I630" t="str">
        <v>4cfd0dd8</v>
      </c>
      <c r="J630">
        <v>174</v>
      </c>
      <c r="M630" t="str">
        <v>4cfd0dd8</v>
      </c>
      <c r="N630" s="16" t="str" cm="1">
        <f t="array" ref="N630">_xlfn.TEXTJOIN(", ", TRUE, _xlfn._xlws.FILTER('Content Tags'!B$2:B$2001, 'Content Tags'!A$2:A$2001 = M630))</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630" t="s">
        <v>277</v>
      </c>
    </row>
    <row r="631" spans="1:17" ht="14.4" customHeight="1" x14ac:dyDescent="0.3">
      <c r="A631">
        <v>10059</v>
      </c>
      <c r="B631" s="14">
        <v>45139</v>
      </c>
      <c r="C631" t="str">
        <v>b9f74c1c</v>
      </c>
      <c r="D631">
        <v>177</v>
      </c>
      <c r="G631">
        <v>10172</v>
      </c>
      <c r="H631" s="14">
        <v>45627</v>
      </c>
      <c r="I631" t="str">
        <v>459528e0</v>
      </c>
      <c r="J631">
        <v>161</v>
      </c>
      <c r="M631" t="str">
        <v>459528e0</v>
      </c>
      <c r="N631" s="16" t="str" cm="1">
        <f t="array" ref="N631">_xlfn.TEXTJOIN(", ", TRUE, _xlfn._xlws.FILTER('Content Tags'!B$2:B$2001, 'Content Tags'!A$2:A$2001 = M631))</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631" t="s">
        <v>225</v>
      </c>
    </row>
    <row r="632" spans="1:17" ht="14.4" customHeight="1" x14ac:dyDescent="0.3">
      <c r="A632">
        <v>10060</v>
      </c>
      <c r="B632" s="14">
        <v>44562</v>
      </c>
      <c r="C632" t="str">
        <v>b142e834</v>
      </c>
      <c r="D632">
        <v>169</v>
      </c>
      <c r="G632">
        <v>10172</v>
      </c>
      <c r="H632" s="14">
        <v>45292</v>
      </c>
      <c r="I632" t="str">
        <v>8ab4abc6</v>
      </c>
      <c r="J632">
        <v>63</v>
      </c>
      <c r="M632" t="str">
        <v>8ab4abc6</v>
      </c>
      <c r="N632" s="16" t="str" cm="1">
        <f t="array" ref="N632">_xlfn.TEXTJOIN(", ", TRUE, _xlfn._xlws.FILTER('Content Tags'!B$2:B$2001, 'Content Tags'!A$2:A$2001 = M632))</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632" t="s">
        <v>226</v>
      </c>
    </row>
    <row r="633" spans="1:17" ht="14.4" customHeight="1" x14ac:dyDescent="0.3">
      <c r="A633">
        <v>10060</v>
      </c>
      <c r="B633" s="14">
        <v>44621</v>
      </c>
      <c r="C633" t="str">
        <v>618d5c47</v>
      </c>
      <c r="D633">
        <v>62</v>
      </c>
      <c r="G633">
        <v>10172</v>
      </c>
      <c r="H633" s="14">
        <v>45413</v>
      </c>
      <c r="I633" t="str">
        <v>67b09f1b</v>
      </c>
      <c r="J633">
        <v>30</v>
      </c>
      <c r="M633" t="str">
        <v>67b09f1b</v>
      </c>
      <c r="N633" s="16" t="str" cm="1">
        <f t="array" ref="N633">_xlfn.TEXTJOIN(", ", TRUE, _xlfn._xlws.FILTER('Content Tags'!B$2:B$2001, 'Content Tags'!A$2:A$2001 = M633))</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633" t="s">
        <v>256</v>
      </c>
    </row>
    <row r="634" spans="1:17" ht="14.4" customHeight="1" x14ac:dyDescent="0.3">
      <c r="A634">
        <v>10060</v>
      </c>
      <c r="B634" s="14">
        <v>44593</v>
      </c>
      <c r="C634" t="str">
        <v>f72d44e6</v>
      </c>
      <c r="D634">
        <v>169</v>
      </c>
      <c r="G634">
        <v>10173</v>
      </c>
      <c r="H634" s="14">
        <v>45352</v>
      </c>
      <c r="I634" t="str">
        <v>921da29a</v>
      </c>
      <c r="J634">
        <v>294</v>
      </c>
      <c r="M634" t="str">
        <v>921da29a</v>
      </c>
      <c r="N634" s="16" t="str" cm="1">
        <f t="array" ref="N634">_xlfn.TEXTJOIN(", ", TRUE, _xlfn._xlws.FILTER('Content Tags'!B$2:B$2001, 'Content Tags'!A$2:A$2001 = M634))</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634" t="s">
        <v>385</v>
      </c>
    </row>
    <row r="635" spans="1:17" ht="14.4" customHeight="1" x14ac:dyDescent="0.3">
      <c r="A635">
        <v>10060</v>
      </c>
      <c r="B635" s="14">
        <v>45108</v>
      </c>
      <c r="C635" t="str">
        <v>74c9ff93</v>
      </c>
      <c r="D635">
        <v>151</v>
      </c>
      <c r="G635">
        <v>10173</v>
      </c>
      <c r="H635" s="14">
        <v>45474</v>
      </c>
      <c r="I635" t="str">
        <v>fe99e0ba</v>
      </c>
      <c r="J635">
        <v>284</v>
      </c>
      <c r="M635" t="str">
        <v>fe99e0ba</v>
      </c>
      <c r="N635" s="16" t="str" cm="1">
        <f t="array" ref="N635">_xlfn.TEXTJOIN(", ", TRUE, _xlfn._xlws.FILTER('Content Tags'!B$2:B$2001, 'Content Tags'!A$2:A$2001 = M635))</f>
        <v>mental health trackers, homemakers, discount seekers, budget travelers, minimalist consumers, cricket fans, pet owners, stock market watchers, investing first time, government employees, art lovers, daily soap fans, planning to marry, healthcare workers, photography, lifelong learners, UPI adopters, hikers, movie buffs, heavy data users</v>
      </c>
      <c r="Q635" t="s">
        <v>272</v>
      </c>
    </row>
    <row r="636" spans="1:17" ht="14.4" customHeight="1" x14ac:dyDescent="0.3">
      <c r="A636">
        <v>10060</v>
      </c>
      <c r="B636" s="14">
        <v>44774</v>
      </c>
      <c r="C636" t="str">
        <v>f6d69d19</v>
      </c>
      <c r="D636">
        <v>149</v>
      </c>
      <c r="G636">
        <v>10173</v>
      </c>
      <c r="H636" s="14">
        <v>45627</v>
      </c>
      <c r="I636" t="str">
        <v>459528e0</v>
      </c>
      <c r="J636">
        <v>124</v>
      </c>
      <c r="M636" t="str">
        <v>459528e0</v>
      </c>
      <c r="N636" s="16" t="str" cm="1">
        <f t="array" ref="N636">_xlfn.TEXTJOIN(", ", TRUE, _xlfn._xlws.FILTER('Content Tags'!B$2:B$2001, 'Content Tags'!A$2:A$2001 = M636))</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636" t="s">
        <v>284</v>
      </c>
    </row>
    <row r="637" spans="1:17" ht="14.4" customHeight="1" x14ac:dyDescent="0.3">
      <c r="A637">
        <v>10061</v>
      </c>
      <c r="B637" s="14">
        <v>45597</v>
      </c>
      <c r="C637" t="str">
        <v>c9f9dfdb</v>
      </c>
      <c r="D637">
        <v>189</v>
      </c>
      <c r="G637">
        <v>10173</v>
      </c>
      <c r="H637" s="14">
        <v>45444</v>
      </c>
      <c r="I637" t="str">
        <v>ae026103</v>
      </c>
      <c r="J637">
        <v>234</v>
      </c>
      <c r="M637" t="str">
        <v>ae026103</v>
      </c>
      <c r="N637" s="16" t="str" cm="1">
        <f t="array" ref="N637">_xlfn.TEXTJOIN(", ", TRUE, _xlfn._xlws.FILTER('Content Tags'!B$2:B$2001, 'Content Tags'!A$2:A$2001 = M637))</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637" t="s">
        <v>239</v>
      </c>
    </row>
    <row r="638" spans="1:17" ht="14.4" customHeight="1" x14ac:dyDescent="0.3">
      <c r="A638">
        <v>10061</v>
      </c>
      <c r="B638" s="14">
        <v>45108</v>
      </c>
      <c r="C638" t="str">
        <v>0cbc4720</v>
      </c>
      <c r="D638">
        <v>135</v>
      </c>
      <c r="G638">
        <v>10174</v>
      </c>
      <c r="H638" s="14">
        <v>45597</v>
      </c>
      <c r="I638" t="str">
        <v>cc9d9893</v>
      </c>
      <c r="J638">
        <v>165</v>
      </c>
      <c r="M638" t="str">
        <v>cc9d9893</v>
      </c>
      <c r="N638" s="16" t="str" cm="1">
        <f t="array" ref="N638">_xlfn.TEXTJOIN(", ", TRUE, _xlfn._xlws.FILTER('Content Tags'!B$2:B$2001, 'Content Tags'!A$2:A$2001 = M638))</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638" t="s">
        <v>282</v>
      </c>
    </row>
    <row r="639" spans="1:17" ht="14.4" customHeight="1" x14ac:dyDescent="0.3">
      <c r="A639">
        <v>10061</v>
      </c>
      <c r="B639" s="14">
        <v>45200</v>
      </c>
      <c r="C639" t="str">
        <v>10101146</v>
      </c>
      <c r="D639">
        <v>286</v>
      </c>
      <c r="G639">
        <v>10174</v>
      </c>
      <c r="H639" s="14">
        <v>45597</v>
      </c>
      <c r="I639" t="str">
        <v>044707f1</v>
      </c>
      <c r="J639">
        <v>171</v>
      </c>
      <c r="M639" t="str">
        <v>044707f1</v>
      </c>
      <c r="N639" s="16" t="str" cm="1">
        <f t="array" ref="N639">_xlfn.TEXTJOIN(", ", TRUE, _xlfn._xlws.FILTER('Content Tags'!B$2:B$2001, 'Content Tags'!A$2:A$2001 = M639))</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639" t="s">
        <v>344</v>
      </c>
    </row>
    <row r="640" spans="1:17" ht="14.4" customHeight="1" x14ac:dyDescent="0.3">
      <c r="A640">
        <v>10061</v>
      </c>
      <c r="B640" s="14">
        <v>45474</v>
      </c>
      <c r="C640" t="str">
        <v>982b8061</v>
      </c>
      <c r="D640">
        <v>35</v>
      </c>
      <c r="G640">
        <v>10175</v>
      </c>
      <c r="H640" s="14">
        <v>45383</v>
      </c>
      <c r="I640" t="str">
        <v>8ce0be18</v>
      </c>
      <c r="J640">
        <v>139</v>
      </c>
      <c r="M640" t="str">
        <v>8ce0be18</v>
      </c>
      <c r="N640" s="16" t="str" cm="1">
        <f t="array" ref="N640">_xlfn.TEXTJOIN(", ", TRUE, _xlfn._xlws.FILTER('Content Tags'!B$2:B$2001, 'Content Tags'!A$2:A$2001 = M640))</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640" t="s">
        <v>222</v>
      </c>
    </row>
    <row r="641" spans="1:17" ht="14.4" customHeight="1" x14ac:dyDescent="0.3">
      <c r="A641">
        <v>10061</v>
      </c>
      <c r="B641" s="14">
        <v>45383</v>
      </c>
      <c r="C641" t="str">
        <v>6fc6d737</v>
      </c>
      <c r="D641">
        <v>210</v>
      </c>
      <c r="G641">
        <v>10175</v>
      </c>
      <c r="H641" s="14">
        <v>45323</v>
      </c>
      <c r="I641" t="str">
        <v>18f2ed16</v>
      </c>
      <c r="J641">
        <v>112</v>
      </c>
      <c r="M641" t="str">
        <v>18f2ed16</v>
      </c>
      <c r="N641" s="16" t="str" cm="1">
        <f t="array" ref="N641">_xlfn.TEXTJOIN(", ", TRUE, _xlfn._xlws.FILTER('Content Tags'!B$2:B$2001, 'Content Tags'!A$2:A$2001 = M641))</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641" t="s">
        <v>418</v>
      </c>
    </row>
    <row r="642" spans="1:17" ht="14.4" customHeight="1" x14ac:dyDescent="0.3">
      <c r="A642">
        <v>10062</v>
      </c>
      <c r="B642" s="14">
        <v>44805</v>
      </c>
      <c r="C642" t="str">
        <v>b9f74c1c</v>
      </c>
      <c r="D642">
        <v>57</v>
      </c>
      <c r="G642">
        <v>10175</v>
      </c>
      <c r="H642" s="14">
        <v>45413</v>
      </c>
      <c r="I642" t="str">
        <v>8ab4abc6</v>
      </c>
      <c r="J642">
        <v>58</v>
      </c>
      <c r="M642" t="str">
        <v>8ab4abc6</v>
      </c>
      <c r="N642" s="16" t="str" cm="1">
        <f t="array" ref="N642">_xlfn.TEXTJOIN(", ", TRUE, _xlfn._xlws.FILTER('Content Tags'!B$2:B$2001, 'Content Tags'!A$2:A$2001 = M642))</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642" t="s">
        <v>382</v>
      </c>
    </row>
    <row r="643" spans="1:17" ht="14.4" customHeight="1" x14ac:dyDescent="0.3">
      <c r="A643">
        <v>10062</v>
      </c>
      <c r="B643" s="14">
        <v>45444</v>
      </c>
      <c r="C643" t="str">
        <v>30bb7728</v>
      </c>
      <c r="D643">
        <v>250</v>
      </c>
      <c r="G643">
        <v>10175</v>
      </c>
      <c r="H643" s="14">
        <v>45627</v>
      </c>
      <c r="I643" t="str">
        <v>1b7fe76a</v>
      </c>
      <c r="J643">
        <v>43</v>
      </c>
      <c r="M643" t="str">
        <v>1b7fe76a</v>
      </c>
      <c r="N643" s="16" t="str" cm="1">
        <f t="array" ref="N643">_xlfn.TEXTJOIN(", ", TRUE, _xlfn._xlws.FILTER('Content Tags'!B$2:B$2001, 'Content Tags'!A$2:A$2001 = M643))</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643" t="s">
        <v>362</v>
      </c>
    </row>
    <row r="644" spans="1:17" ht="14.4" customHeight="1" x14ac:dyDescent="0.3">
      <c r="A644">
        <v>10062</v>
      </c>
      <c r="B644" s="14">
        <v>45047</v>
      </c>
      <c r="C644" t="str">
        <v>2aac9072</v>
      </c>
      <c r="D644">
        <v>196</v>
      </c>
      <c r="G644">
        <v>10176</v>
      </c>
      <c r="H644" s="14">
        <v>45505</v>
      </c>
      <c r="I644" t="str">
        <v>e24dee1d</v>
      </c>
      <c r="J644">
        <v>22</v>
      </c>
      <c r="M644" t="str">
        <v>e24dee1d</v>
      </c>
      <c r="N644" s="16" t="str" cm="1">
        <f t="array" ref="N644">_xlfn.TEXTJOIN(", ", TRUE, _xlfn._xlws.FILTER('Content Tags'!B$2:B$2001, 'Content Tags'!A$2:A$2001 = M644))</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644" t="s">
        <v>225</v>
      </c>
    </row>
    <row r="645" spans="1:17" ht="14.4" customHeight="1" x14ac:dyDescent="0.3">
      <c r="A645">
        <v>10062</v>
      </c>
      <c r="B645" s="14">
        <v>45444</v>
      </c>
      <c r="C645" t="str">
        <v>577b4107</v>
      </c>
      <c r="D645">
        <v>259</v>
      </c>
      <c r="G645">
        <v>10176</v>
      </c>
      <c r="H645" s="14">
        <v>45474</v>
      </c>
      <c r="I645" t="str">
        <v>f83fb848</v>
      </c>
      <c r="J645">
        <v>209</v>
      </c>
      <c r="M645" t="str">
        <v>f83fb848</v>
      </c>
      <c r="N645" s="16" t="str" cm="1">
        <f t="array" ref="N645">_xlfn.TEXTJOIN(", ", TRUE, _xlfn._xlws.FILTER('Content Tags'!B$2:B$2001, 'Content Tags'!A$2:A$2001 = M645))</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645" t="s">
        <v>242</v>
      </c>
    </row>
    <row r="646" spans="1:17" ht="14.4" customHeight="1" x14ac:dyDescent="0.3">
      <c r="A646">
        <v>10062</v>
      </c>
      <c r="B646" s="14">
        <v>45231</v>
      </c>
      <c r="C646" t="str">
        <v>f83fb848</v>
      </c>
      <c r="D646">
        <v>255</v>
      </c>
      <c r="G646">
        <v>10176</v>
      </c>
      <c r="H646" s="14">
        <v>45597</v>
      </c>
      <c r="I646" t="str">
        <v>b49e8b74</v>
      </c>
      <c r="J646">
        <v>98</v>
      </c>
      <c r="M646" t="str">
        <v>b49e8b74</v>
      </c>
      <c r="N646" s="16" t="str" cm="1">
        <f t="array" ref="N646">_xlfn.TEXTJOIN(", ", TRUE, _xlfn._xlws.FILTER('Content Tags'!B$2:B$2001, 'Content Tags'!A$2:A$2001 = M646))</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646" t="s">
        <v>409</v>
      </c>
    </row>
    <row r="647" spans="1:17" ht="14.4" customHeight="1" x14ac:dyDescent="0.3">
      <c r="A647">
        <v>10062</v>
      </c>
      <c r="B647" s="14">
        <v>44805</v>
      </c>
      <c r="C647" t="str">
        <v>c5c4fdf9</v>
      </c>
      <c r="D647">
        <v>270</v>
      </c>
      <c r="G647">
        <v>10177</v>
      </c>
      <c r="H647" s="14">
        <v>45292</v>
      </c>
      <c r="I647" t="str">
        <v>34ac25b9</v>
      </c>
      <c r="J647">
        <v>126</v>
      </c>
      <c r="M647" t="str">
        <v>34ac25b9</v>
      </c>
      <c r="N647" s="16" t="str" cm="1">
        <f t="array" ref="N647">_xlfn.TEXTJOIN(", ", TRUE, _xlfn._xlws.FILTER('Content Tags'!B$2:B$2001, 'Content Tags'!A$2:A$2001 = M647))</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647" t="s">
        <v>221</v>
      </c>
    </row>
    <row r="648" spans="1:17" ht="14.4" customHeight="1" x14ac:dyDescent="0.3">
      <c r="A648">
        <v>10062</v>
      </c>
      <c r="B648" s="14">
        <v>45627</v>
      </c>
      <c r="C648" t="str">
        <v>8ab4abc6</v>
      </c>
      <c r="D648">
        <v>46</v>
      </c>
      <c r="G648">
        <v>10177</v>
      </c>
      <c r="H648" s="14">
        <v>45352</v>
      </c>
      <c r="I648" t="str">
        <v>30bb7728</v>
      </c>
      <c r="J648">
        <v>203</v>
      </c>
      <c r="M648" t="str">
        <v>30bb7728</v>
      </c>
      <c r="N648" s="16" t="str" cm="1">
        <f t="array" ref="N648">_xlfn.TEXTJOIN(", ", TRUE, _xlfn._xlws.FILTER('Content Tags'!B$2:B$2001, 'Content Tags'!A$2:A$2001 = M648))</f>
        <v>budget planners, work-life balance, health-conscious, podcast listeners, spiritual seekers, subscription buyers, movie buffs, new parents, language learners, HR professionals, weekend getaway seekers, South Indian viewers, energy-efficient adopters, runners, fitness, Telugu speakers, photography, Smart TV viewers, frequent flyers, mental wellness</v>
      </c>
      <c r="Q648" t="s">
        <v>264</v>
      </c>
    </row>
    <row r="649" spans="1:17" ht="14.4" customHeight="1" x14ac:dyDescent="0.3">
      <c r="A649">
        <v>10062</v>
      </c>
      <c r="B649" s="14">
        <v>45352</v>
      </c>
      <c r="C649" t="str">
        <v>a4c168f1</v>
      </c>
      <c r="D649">
        <v>132</v>
      </c>
      <c r="G649">
        <v>10177</v>
      </c>
      <c r="H649" s="14">
        <v>45323</v>
      </c>
      <c r="I649" t="str">
        <v>b142e834</v>
      </c>
      <c r="J649">
        <v>155</v>
      </c>
      <c r="M649" t="str">
        <v>b142e834</v>
      </c>
      <c r="N649" s="16" t="str" cm="1">
        <f t="array" ref="N649">_xlfn.TEXTJOIN(", ", TRUE, _xlfn._xlws.FILTER('Content Tags'!B$2:B$2001, 'Content Tags'!A$2:A$2001 = M649))</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649" t="s">
        <v>224</v>
      </c>
    </row>
    <row r="650" spans="1:17" ht="14.4" customHeight="1" x14ac:dyDescent="0.3">
      <c r="A650">
        <v>10062</v>
      </c>
      <c r="B650" s="14">
        <v>45292</v>
      </c>
      <c r="C650" t="str">
        <v>f72d44e6</v>
      </c>
      <c r="D650">
        <v>43</v>
      </c>
      <c r="G650">
        <v>10178</v>
      </c>
      <c r="H650" s="14">
        <v>45566</v>
      </c>
      <c r="I650" t="str">
        <v>982b8061</v>
      </c>
      <c r="J650">
        <v>28</v>
      </c>
      <c r="M650" t="str">
        <v>982b8061</v>
      </c>
      <c r="N650" s="16" t="str" cm="1">
        <f t="array" ref="N650">_xlfn.TEXTJOIN(", ", TRUE, _xlfn._xlws.FILTER('Content Tags'!B$2:B$2001, 'Content Tags'!A$2:A$2001 = M650))</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650" t="s">
        <v>357</v>
      </c>
    </row>
    <row r="651" spans="1:17" ht="14.4" customHeight="1" x14ac:dyDescent="0.3">
      <c r="A651">
        <v>10062</v>
      </c>
      <c r="B651" s="14">
        <v>45200</v>
      </c>
      <c r="C651" t="str">
        <v>7e543bc4</v>
      </c>
      <c r="D651">
        <v>288</v>
      </c>
      <c r="G651">
        <v>10178</v>
      </c>
      <c r="H651" s="14">
        <v>45413</v>
      </c>
      <c r="I651" t="str">
        <v>2560b2d1</v>
      </c>
      <c r="J651">
        <v>22</v>
      </c>
      <c r="M651" t="str">
        <v>2560b2d1</v>
      </c>
      <c r="N651" s="16" t="str" cm="1">
        <f t="array" ref="N651">_xlfn.TEXTJOIN(", ", TRUE, _xlfn._xlws.FILTER('Content Tags'!B$2:B$2001, 'Content Tags'!A$2:A$2001 = M651))</f>
        <v>cable cutters, skincare enthusiasts, UPI adopters, action movie fans, weight watchers, expecting parents, art lovers, software developers, high spenders, real estate agents, retirees, home loan seekers, healthy recipe viewers, monsoon viewers, bachelors, recently churned, STEM learners, freelancers, premium product buyers, career switchers</v>
      </c>
      <c r="Q651" t="s">
        <v>403</v>
      </c>
    </row>
    <row r="652" spans="1:17" ht="14.4" customHeight="1" x14ac:dyDescent="0.3">
      <c r="A652">
        <v>10062</v>
      </c>
      <c r="B652" s="14">
        <v>45505</v>
      </c>
      <c r="C652" t="str">
        <v>586db896</v>
      </c>
      <c r="D652">
        <v>68</v>
      </c>
      <c r="G652">
        <v>10179</v>
      </c>
      <c r="H652" s="14">
        <v>45474</v>
      </c>
      <c r="I652" t="str">
        <v>d6e6f4af</v>
      </c>
      <c r="J652">
        <v>207</v>
      </c>
      <c r="M652" t="str">
        <v>d6e6f4af</v>
      </c>
      <c r="N652" s="16" t="str" cm="1">
        <f t="array" ref="N652">_xlfn.TEXTJOIN(", ", TRUE, _xlfn._xlws.FILTER('Content Tags'!B$2:B$2001, 'Content Tags'!A$2:A$2001 = M652))</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652" t="s">
        <v>306</v>
      </c>
    </row>
    <row r="653" spans="1:17" ht="14.4" customHeight="1" x14ac:dyDescent="0.3">
      <c r="A653">
        <v>10062</v>
      </c>
      <c r="B653" s="14">
        <v>45627</v>
      </c>
      <c r="C653" t="str">
        <v>a48a202b</v>
      </c>
      <c r="D653">
        <v>59</v>
      </c>
      <c r="G653">
        <v>10179</v>
      </c>
      <c r="H653" s="14">
        <v>45505</v>
      </c>
      <c r="I653" t="str">
        <v>9c8c4c67</v>
      </c>
      <c r="J653">
        <v>138</v>
      </c>
      <c r="M653" t="str">
        <v>9c8c4c67</v>
      </c>
      <c r="N653" s="16" t="str" cm="1">
        <f t="array" ref="N653">_xlfn.TEXTJOIN(", ", TRUE, _xlfn._xlws.FILTER('Content Tags'!B$2:B$2001, 'Content Tags'!A$2:A$2001 = M653))</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653" t="s">
        <v>296</v>
      </c>
    </row>
    <row r="654" spans="1:17" ht="14.4" customHeight="1" x14ac:dyDescent="0.3">
      <c r="A654">
        <v>10062</v>
      </c>
      <c r="B654" s="14">
        <v>44682</v>
      </c>
      <c r="C654" t="str">
        <v>7fb18db3</v>
      </c>
      <c r="D654">
        <v>65</v>
      </c>
      <c r="G654">
        <v>10179</v>
      </c>
      <c r="H654" s="14">
        <v>45444</v>
      </c>
      <c r="I654" t="str">
        <v>044707f1</v>
      </c>
      <c r="J654">
        <v>284</v>
      </c>
      <c r="M654" t="str">
        <v>044707f1</v>
      </c>
      <c r="N654" s="16" t="str" cm="1">
        <f t="array" ref="N654">_xlfn.TEXTJOIN(", ", TRUE, _xlfn._xlws.FILTER('Content Tags'!B$2:B$2001, 'Content Tags'!A$2:A$2001 = M654))</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654" t="s">
        <v>285</v>
      </c>
    </row>
    <row r="655" spans="1:17" ht="14.4" customHeight="1" x14ac:dyDescent="0.3">
      <c r="A655">
        <v>10062</v>
      </c>
      <c r="B655" s="14">
        <v>44652</v>
      </c>
      <c r="C655" t="str">
        <v>92becfc7</v>
      </c>
      <c r="D655">
        <v>56</v>
      </c>
      <c r="G655">
        <v>10179</v>
      </c>
      <c r="H655" s="14">
        <v>45383</v>
      </c>
      <c r="I655" t="str">
        <v>b72e97f6</v>
      </c>
      <c r="J655">
        <v>163</v>
      </c>
      <c r="M655" t="str">
        <v>b72e97f6</v>
      </c>
      <c r="N655" s="16" t="str" cm="1">
        <f t="array" ref="N655">_xlfn.TEXTJOIN(", ", TRUE, _xlfn._xlws.FILTER('Content Tags'!B$2:B$2001, 'Content Tags'!A$2:A$2001 = M655))</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655" t="s">
        <v>414</v>
      </c>
    </row>
    <row r="656" spans="1:17" ht="14.4" customHeight="1" x14ac:dyDescent="0.3">
      <c r="A656">
        <v>10062</v>
      </c>
      <c r="B656" s="14">
        <v>44835</v>
      </c>
      <c r="C656" t="str">
        <v>0be1e40e</v>
      </c>
      <c r="D656">
        <v>241</v>
      </c>
      <c r="G656">
        <v>10179</v>
      </c>
      <c r="H656" s="14">
        <v>45597</v>
      </c>
      <c r="I656" t="str">
        <v>53dcee70</v>
      </c>
      <c r="J656">
        <v>126</v>
      </c>
      <c r="M656" t="str">
        <v>53dcee70</v>
      </c>
      <c r="N656" s="16" t="str" cm="1">
        <f t="array" ref="N656">_xlfn.TEXTJOIN(", ", TRUE, _xlfn._xlws.FILTER('Content Tags'!B$2:B$2001, 'Content Tags'!A$2:A$2001 = M656))</f>
        <v>console gamers, reward seekers, YouTube viewers, arts &amp; design students, music enthusiasts, high spenders, Telugu speakers, entrepreneurs, bilingual families, teens, mental health trackers, DTH users, applying for loans, heavy data users, doctors, investing first time, photography, binge watchers, brand loyalists, podcast listeners</v>
      </c>
      <c r="Q656" t="s">
        <v>369</v>
      </c>
    </row>
    <row r="657" spans="1:17" ht="14.4" customHeight="1" x14ac:dyDescent="0.3">
      <c r="A657">
        <v>10063</v>
      </c>
      <c r="B657" s="14">
        <v>45536</v>
      </c>
      <c r="C657" t="str">
        <v>2aac9072</v>
      </c>
      <c r="D657">
        <v>216</v>
      </c>
      <c r="G657">
        <v>10179</v>
      </c>
      <c r="H657" s="14">
        <v>45323</v>
      </c>
      <c r="I657" t="str">
        <v>c324f9b4</v>
      </c>
      <c r="J657">
        <v>225</v>
      </c>
      <c r="M657" t="str">
        <v>c324f9b4</v>
      </c>
      <c r="N657" s="16" t="str" cm="1">
        <f t="array" ref="N657">_xlfn.TEXTJOIN(", ", TRUE, _xlfn._xlws.FILTER('Content Tags'!B$2:B$2001, 'Content Tags'!A$2:A$2001 = M657))</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657" t="s">
        <v>276</v>
      </c>
    </row>
    <row r="658" spans="1:17" ht="14.4" customHeight="1" x14ac:dyDescent="0.3">
      <c r="A658">
        <v>10063</v>
      </c>
      <c r="B658" s="14">
        <v>45627</v>
      </c>
      <c r="C658" t="str">
        <v>a4c168f1</v>
      </c>
      <c r="D658">
        <v>37</v>
      </c>
      <c r="G658">
        <v>10179</v>
      </c>
      <c r="H658" s="14">
        <v>45292</v>
      </c>
      <c r="I658" t="str">
        <v>74c9ff93</v>
      </c>
      <c r="J658">
        <v>247</v>
      </c>
      <c r="M658" t="str">
        <v>74c9ff93</v>
      </c>
      <c r="N658" s="16" t="str" cm="1">
        <f t="array" ref="N658">_xlfn.TEXTJOIN(", ", TRUE, _xlfn._xlws.FILTER('Content Tags'!B$2:B$2001, 'Content Tags'!A$2:A$2001 = M658))</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658" t="s">
        <v>277</v>
      </c>
    </row>
    <row r="659" spans="1:17" ht="14.4" customHeight="1" x14ac:dyDescent="0.3">
      <c r="A659">
        <v>10063</v>
      </c>
      <c r="B659" s="14">
        <v>44593</v>
      </c>
      <c r="C659" t="str">
        <v>6fc6d737</v>
      </c>
      <c r="D659">
        <v>130</v>
      </c>
      <c r="G659">
        <v>10179</v>
      </c>
      <c r="H659" s="14">
        <v>45323</v>
      </c>
      <c r="I659" t="str">
        <v>a48a202b</v>
      </c>
      <c r="J659">
        <v>78</v>
      </c>
      <c r="M659" t="str">
        <v>a48a202b</v>
      </c>
      <c r="N659" s="16" t="str" cm="1">
        <f t="array" ref="N659">_xlfn.TEXTJOIN(", ", TRUE, _xlfn._xlws.FILTER('Content Tags'!B$2:B$2001, 'Content Tags'!A$2:A$2001 = M659))</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659" t="s">
        <v>243</v>
      </c>
    </row>
    <row r="660" spans="1:17" ht="14.4" customHeight="1" x14ac:dyDescent="0.3">
      <c r="A660">
        <v>10063</v>
      </c>
      <c r="B660" s="14">
        <v>45170</v>
      </c>
      <c r="C660" t="str">
        <v>b72e97f6</v>
      </c>
      <c r="D660">
        <v>205</v>
      </c>
      <c r="G660">
        <v>10180</v>
      </c>
      <c r="H660" s="14">
        <v>45352</v>
      </c>
      <c r="I660" t="str">
        <v>872a4423</v>
      </c>
      <c r="J660">
        <v>201</v>
      </c>
      <c r="M660" t="str">
        <v>872a4423</v>
      </c>
      <c r="N660" s="16" t="str" cm="1">
        <f t="array" ref="N660">_xlfn.TEXTJOIN(", ", TRUE, _xlfn._xlws.FILTER('Content Tags'!B$2:B$2001, 'Content Tags'!A$2:A$2001 = M660))</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660" t="s">
        <v>254</v>
      </c>
    </row>
    <row r="661" spans="1:17" ht="14.4" customHeight="1" x14ac:dyDescent="0.3">
      <c r="A661">
        <v>10063</v>
      </c>
      <c r="B661" s="14">
        <v>44958</v>
      </c>
      <c r="C661" t="str">
        <v>9c8c4c67</v>
      </c>
      <c r="D661">
        <v>98</v>
      </c>
      <c r="G661">
        <v>10180</v>
      </c>
      <c r="H661" s="14">
        <v>45474</v>
      </c>
      <c r="I661" t="str">
        <v>2888a95e</v>
      </c>
      <c r="J661">
        <v>65</v>
      </c>
      <c r="M661" t="str">
        <v>2888a95e</v>
      </c>
      <c r="N661" s="16" t="str" cm="1">
        <f t="array" ref="N661">_xlfn.TEXTJOIN(", ", TRUE, _xlfn._xlws.FILTER('Content Tags'!B$2:B$2001, 'Content Tags'!A$2:A$2001 = M661))</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661" t="s">
        <v>329</v>
      </c>
    </row>
    <row r="662" spans="1:17" ht="14.4" customHeight="1" x14ac:dyDescent="0.3">
      <c r="A662">
        <v>10063</v>
      </c>
      <c r="B662" s="14">
        <v>45292</v>
      </c>
      <c r="C662" t="str">
        <v>2e190b5a</v>
      </c>
      <c r="D662">
        <v>194</v>
      </c>
      <c r="G662">
        <v>10180</v>
      </c>
      <c r="H662" s="14">
        <v>45352</v>
      </c>
      <c r="I662" t="str">
        <v>8ce0be18</v>
      </c>
      <c r="J662">
        <v>36</v>
      </c>
      <c r="M662" t="str">
        <v>8ce0be18</v>
      </c>
      <c r="N662" s="16" t="str" cm="1">
        <f t="array" ref="N662">_xlfn.TEXTJOIN(", ", TRUE, _xlfn._xlws.FILTER('Content Tags'!B$2:B$2001, 'Content Tags'!A$2:A$2001 = M662))</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662" t="s">
        <v>327</v>
      </c>
    </row>
    <row r="663" spans="1:17" ht="14.4" customHeight="1" x14ac:dyDescent="0.3">
      <c r="A663">
        <v>10063</v>
      </c>
      <c r="B663" s="14">
        <v>44805</v>
      </c>
      <c r="C663" t="str">
        <v>872a4423</v>
      </c>
      <c r="D663">
        <v>78</v>
      </c>
      <c r="G663">
        <v>10181</v>
      </c>
      <c r="H663" s="14">
        <v>45627</v>
      </c>
      <c r="I663" t="str">
        <v>9c8c4c67</v>
      </c>
      <c r="J663">
        <v>250</v>
      </c>
      <c r="M663" t="str">
        <v>9c8c4c67</v>
      </c>
      <c r="N663" s="16" t="str" cm="1">
        <f t="array" ref="N663">_xlfn.TEXTJOIN(", ", TRUE, _xlfn._xlws.FILTER('Content Tags'!B$2:B$2001, 'Content Tags'!A$2:A$2001 = M663))</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663" t="s">
        <v>220</v>
      </c>
    </row>
    <row r="664" spans="1:17" ht="14.4" customHeight="1" x14ac:dyDescent="0.3">
      <c r="A664">
        <v>10063</v>
      </c>
      <c r="B664" s="14">
        <v>45505</v>
      </c>
      <c r="C664" t="str">
        <v>cc777b0c</v>
      </c>
      <c r="D664">
        <v>233</v>
      </c>
      <c r="G664">
        <v>10182</v>
      </c>
      <c r="H664" s="14">
        <v>45292</v>
      </c>
      <c r="I664" t="str">
        <v>7fd28e87</v>
      </c>
      <c r="J664">
        <v>254</v>
      </c>
      <c r="M664" t="str">
        <v>7fd28e87</v>
      </c>
      <c r="N664" s="16" t="str" cm="1">
        <f t="array" ref="N664">_xlfn.TEXTJOIN(", ", TRUE, _xlfn._xlws.FILTER('Content Tags'!B$2:B$2001, 'Content Tags'!A$2:A$2001 = M664))</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664" t="s">
        <v>256</v>
      </c>
    </row>
    <row r="665" spans="1:17" ht="14.4" customHeight="1" x14ac:dyDescent="0.3">
      <c r="A665">
        <v>10063</v>
      </c>
      <c r="B665" s="14">
        <v>45352</v>
      </c>
      <c r="C665" t="str">
        <v>d71466ea</v>
      </c>
      <c r="D665">
        <v>243</v>
      </c>
      <c r="G665">
        <v>10182</v>
      </c>
      <c r="H665" s="14">
        <v>45352</v>
      </c>
      <c r="I665" t="str">
        <v>5c52d1ad</v>
      </c>
      <c r="J665">
        <v>96</v>
      </c>
      <c r="M665" t="str">
        <v>5c52d1ad</v>
      </c>
      <c r="N665" s="16" t="str" cm="1">
        <f t="array" ref="N665">_xlfn.TEXTJOIN(", ", TRUE, _xlfn._xlws.FILTER('Content Tags'!B$2:B$2001, 'Content Tags'!A$2:A$2001 = M665))</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665" t="s">
        <v>273</v>
      </c>
    </row>
    <row r="666" spans="1:17" ht="14.4" customHeight="1" x14ac:dyDescent="0.3">
      <c r="A666">
        <v>10063</v>
      </c>
      <c r="B666" s="14">
        <v>45536</v>
      </c>
      <c r="C666" t="str">
        <v>f72d44e6</v>
      </c>
      <c r="D666">
        <v>227</v>
      </c>
      <c r="G666">
        <v>10183</v>
      </c>
      <c r="H666" s="14">
        <v>45413</v>
      </c>
      <c r="I666" t="str">
        <v>cc9d9893</v>
      </c>
      <c r="J666">
        <v>231</v>
      </c>
      <c r="M666" t="str">
        <v>cc9d9893</v>
      </c>
      <c r="N666" s="16" t="str" cm="1">
        <f t="array" ref="N666">_xlfn.TEXTJOIN(", ", TRUE, _xlfn._xlws.FILTER('Content Tags'!B$2:B$2001, 'Content Tags'!A$2:A$2001 = M666))</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666" t="s">
        <v>253</v>
      </c>
    </row>
    <row r="667" spans="1:17" ht="14.4" customHeight="1" x14ac:dyDescent="0.3">
      <c r="A667">
        <v>10063</v>
      </c>
      <c r="B667" s="14">
        <v>44986</v>
      </c>
      <c r="C667" t="str">
        <v>fcc640cb</v>
      </c>
      <c r="D667">
        <v>105</v>
      </c>
      <c r="G667">
        <v>10183</v>
      </c>
      <c r="H667" s="14">
        <v>45444</v>
      </c>
      <c r="I667" t="str">
        <v>40fb817f</v>
      </c>
      <c r="J667">
        <v>51</v>
      </c>
      <c r="M667" t="str">
        <v>40fb817f</v>
      </c>
      <c r="N667" s="16" t="str" cm="1">
        <f t="array" ref="N667">_xlfn.TEXTJOIN(", ", TRUE, _xlfn._xlws.FILTER('Content Tags'!B$2:B$2001, 'Content Tags'!A$2:A$2001 = M667))</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667" t="s">
        <v>294</v>
      </c>
    </row>
    <row r="668" spans="1:17" ht="14.4" customHeight="1" x14ac:dyDescent="0.3">
      <c r="A668">
        <v>10063</v>
      </c>
      <c r="B668" s="14">
        <v>45505</v>
      </c>
      <c r="C668" t="str">
        <v>39c8c16a</v>
      </c>
      <c r="D668">
        <v>131</v>
      </c>
      <c r="G668">
        <v>10183</v>
      </c>
      <c r="H668" s="14">
        <v>45292</v>
      </c>
      <c r="I668" t="str">
        <v>c5c4fdf9</v>
      </c>
      <c r="J668">
        <v>208</v>
      </c>
      <c r="M668" t="str">
        <v>c5c4fdf9</v>
      </c>
      <c r="N668" s="16" t="str" cm="1">
        <f t="array" ref="N668">_xlfn.TEXTJOIN(", ", TRUE, _xlfn._xlws.FILTER('Content Tags'!B$2:B$2001, 'Content Tags'!A$2:A$2001 = M668))</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668" t="s">
        <v>233</v>
      </c>
    </row>
    <row r="669" spans="1:17" ht="14.4" customHeight="1" x14ac:dyDescent="0.3">
      <c r="A669">
        <v>10063</v>
      </c>
      <c r="B669" s="14">
        <v>45261</v>
      </c>
      <c r="C669" t="str">
        <v>3abe3a47</v>
      </c>
      <c r="D669">
        <v>27</v>
      </c>
      <c r="G669">
        <v>10184</v>
      </c>
      <c r="H669" s="14">
        <v>45292</v>
      </c>
      <c r="I669" t="str">
        <v>7fb18db3</v>
      </c>
      <c r="J669">
        <v>174</v>
      </c>
      <c r="M669" t="str">
        <v>7fb18db3</v>
      </c>
      <c r="N669" s="16" t="str" cm="1">
        <f t="array" ref="N669">_xlfn.TEXTJOIN(", ", TRUE, _xlfn._xlws.FILTER('Content Tags'!B$2:B$2001, 'Content Tags'!A$2:A$2001 = M669))</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669" t="s">
        <v>328</v>
      </c>
    </row>
    <row r="670" spans="1:17" ht="14.4" customHeight="1" x14ac:dyDescent="0.3">
      <c r="A670">
        <v>10063</v>
      </c>
      <c r="B670" s="14">
        <v>45474</v>
      </c>
      <c r="C670" t="str">
        <v>f1c74cb8</v>
      </c>
      <c r="D670">
        <v>50</v>
      </c>
      <c r="G670">
        <v>10184</v>
      </c>
      <c r="H670" s="14">
        <v>45505</v>
      </c>
      <c r="I670" t="str">
        <v>2aac9072</v>
      </c>
      <c r="J670">
        <v>105</v>
      </c>
      <c r="M670" t="str">
        <v>2aac9072</v>
      </c>
      <c r="N670" s="16" t="str" cm="1">
        <f t="array" ref="N670">_xlfn.TEXTJOIN(", ", TRUE, _xlfn._xlws.FILTER('Content Tags'!B$2:B$2001, 'Content Tags'!A$2:A$2001 = M670))</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670" t="s">
        <v>311</v>
      </c>
    </row>
    <row r="671" spans="1:17" ht="14.4" customHeight="1" x14ac:dyDescent="0.3">
      <c r="A671">
        <v>10064</v>
      </c>
      <c r="B671" s="14">
        <v>44682</v>
      </c>
      <c r="C671" t="str">
        <v>0be1e40e</v>
      </c>
      <c r="D671">
        <v>286</v>
      </c>
      <c r="G671">
        <v>10185</v>
      </c>
      <c r="H671" s="14">
        <v>45536</v>
      </c>
      <c r="I671" t="str">
        <v>ae026103</v>
      </c>
      <c r="J671">
        <v>156</v>
      </c>
      <c r="M671" t="str">
        <v>ae026103</v>
      </c>
      <c r="N671" s="16" t="str" cm="1">
        <f t="array" ref="N671">_xlfn.TEXTJOIN(", ", TRUE, _xlfn._xlws.FILTER('Content Tags'!B$2:B$2001, 'Content Tags'!A$2:A$2001 = M671))</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671" t="s">
        <v>329</v>
      </c>
    </row>
    <row r="672" spans="1:17" ht="14.4" customHeight="1" x14ac:dyDescent="0.3">
      <c r="A672">
        <v>10064</v>
      </c>
      <c r="B672" s="14">
        <v>45200</v>
      </c>
      <c r="C672" t="str">
        <v>74c9ff93</v>
      </c>
      <c r="D672">
        <v>283</v>
      </c>
      <c r="G672">
        <v>10185</v>
      </c>
      <c r="H672" s="14">
        <v>45383</v>
      </c>
      <c r="I672" t="str">
        <v>2888a95e</v>
      </c>
      <c r="J672">
        <v>50</v>
      </c>
      <c r="M672" t="str">
        <v>2888a95e</v>
      </c>
      <c r="N672" s="16" t="str" cm="1">
        <f t="array" ref="N672">_xlfn.TEXTJOIN(", ", TRUE, _xlfn._xlws.FILTER('Content Tags'!B$2:B$2001, 'Content Tags'!A$2:A$2001 = M672))</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672" t="s">
        <v>259</v>
      </c>
    </row>
    <row r="673" spans="1:17" ht="14.4" customHeight="1" x14ac:dyDescent="0.3">
      <c r="A673">
        <v>10064</v>
      </c>
      <c r="B673" s="14">
        <v>45474</v>
      </c>
      <c r="C673" t="str">
        <v>7fb18db3</v>
      </c>
      <c r="D673">
        <v>179</v>
      </c>
      <c r="G673">
        <v>10186</v>
      </c>
      <c r="H673" s="14">
        <v>45292</v>
      </c>
      <c r="I673" t="str">
        <v>e9c2f251</v>
      </c>
      <c r="J673">
        <v>86</v>
      </c>
      <c r="M673" t="str">
        <v>e9c2f251</v>
      </c>
      <c r="N673" s="16" t="str" cm="1">
        <f t="array" ref="N673">_xlfn.TEXTJOIN(", ", TRUE, _xlfn._xlws.FILTER('Content Tags'!B$2:B$2001, 'Content Tags'!A$2:A$2001 = M673))</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673" t="s">
        <v>330</v>
      </c>
    </row>
    <row r="674" spans="1:17" ht="14.4" customHeight="1" x14ac:dyDescent="0.3">
      <c r="A674">
        <v>10064</v>
      </c>
      <c r="B674" s="14">
        <v>44866</v>
      </c>
      <c r="C674" t="str">
        <v>577b4107</v>
      </c>
      <c r="D674">
        <v>28</v>
      </c>
      <c r="G674">
        <v>10186</v>
      </c>
      <c r="H674" s="14">
        <v>45627</v>
      </c>
      <c r="I674" t="str">
        <v>9452bf77</v>
      </c>
      <c r="J674">
        <v>152</v>
      </c>
      <c r="M674" t="str">
        <v>9452bf77</v>
      </c>
      <c r="N674" s="16" t="str" cm="1">
        <f t="array" ref="N674">_xlfn.TEXTJOIN(", ", TRUE, _xlfn._xlws.FILTER('Content Tags'!B$2:B$2001, 'Content Tags'!A$2:A$2001 = M674))</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674" t="s">
        <v>331</v>
      </c>
    </row>
    <row r="675" spans="1:17" ht="14.4" customHeight="1" x14ac:dyDescent="0.3">
      <c r="A675">
        <v>10064</v>
      </c>
      <c r="B675" s="14">
        <v>45047</v>
      </c>
      <c r="C675" t="str">
        <v>39c8c16a</v>
      </c>
      <c r="D675">
        <v>41</v>
      </c>
      <c r="G675">
        <v>10186</v>
      </c>
      <c r="H675" s="14">
        <v>45505</v>
      </c>
      <c r="I675" t="str">
        <v>9c8c4c67</v>
      </c>
      <c r="J675">
        <v>231</v>
      </c>
      <c r="M675" t="str">
        <v>9c8c4c67</v>
      </c>
      <c r="N675" s="16" t="str" cm="1">
        <f t="array" ref="N675">_xlfn.TEXTJOIN(", ", TRUE, _xlfn._xlws.FILTER('Content Tags'!B$2:B$2001, 'Content Tags'!A$2:A$2001 = M675))</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675" t="s">
        <v>332</v>
      </c>
    </row>
    <row r="676" spans="1:17" ht="14.4" customHeight="1" x14ac:dyDescent="0.3">
      <c r="A676">
        <v>10064</v>
      </c>
      <c r="B676" s="14">
        <v>44652</v>
      </c>
      <c r="C676" t="str">
        <v>9544ce3b</v>
      </c>
      <c r="D676">
        <v>159</v>
      </c>
      <c r="G676">
        <v>10186</v>
      </c>
      <c r="H676" s="14">
        <v>45474</v>
      </c>
      <c r="I676" t="str">
        <v>2888a95e</v>
      </c>
      <c r="J676">
        <v>158</v>
      </c>
      <c r="M676" t="str">
        <v>2888a95e</v>
      </c>
      <c r="N676" s="16" t="str" cm="1">
        <f t="array" ref="N676">_xlfn.TEXTJOIN(", ", TRUE, _xlfn._xlws.FILTER('Content Tags'!B$2:B$2001, 'Content Tags'!A$2:A$2001 = M676))</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676" t="s">
        <v>271</v>
      </c>
    </row>
    <row r="677" spans="1:17" ht="14.4" customHeight="1" x14ac:dyDescent="0.3">
      <c r="A677">
        <v>10064</v>
      </c>
      <c r="B677" s="14">
        <v>44713</v>
      </c>
      <c r="C677" t="str">
        <v>e2949854</v>
      </c>
      <c r="D677">
        <v>74</v>
      </c>
      <c r="G677">
        <v>10186</v>
      </c>
      <c r="H677" s="14">
        <v>45352</v>
      </c>
      <c r="I677" t="str">
        <v>ef45c45f</v>
      </c>
      <c r="J677">
        <v>261</v>
      </c>
      <c r="M677" t="str">
        <v>ef45c45f</v>
      </c>
      <c r="N677" s="16" t="str" cm="1">
        <f t="array" ref="N677">_xlfn.TEXTJOIN(", ", TRUE, _xlfn._xlws.FILTER('Content Tags'!B$2:B$2001, 'Content Tags'!A$2:A$2001 = M677))</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677" t="s">
        <v>333</v>
      </c>
    </row>
    <row r="678" spans="1:17" ht="14.4" customHeight="1" x14ac:dyDescent="0.3">
      <c r="A678">
        <v>10064</v>
      </c>
      <c r="B678" s="14">
        <v>44805</v>
      </c>
      <c r="C678" t="str">
        <v>4cfd0dd8</v>
      </c>
      <c r="D678">
        <v>153</v>
      </c>
      <c r="G678">
        <v>10187</v>
      </c>
      <c r="H678" s="14">
        <v>45474</v>
      </c>
      <c r="I678" t="str">
        <v>c5c4fdf9</v>
      </c>
      <c r="J678">
        <v>42</v>
      </c>
      <c r="M678" t="str">
        <v>c5c4fdf9</v>
      </c>
      <c r="N678" s="16" t="str" cm="1">
        <f t="array" ref="N678">_xlfn.TEXTJOIN(", ", TRUE, _xlfn._xlws.FILTER('Content Tags'!B$2:B$2001, 'Content Tags'!A$2:A$2001 = M678))</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678" t="s">
        <v>334</v>
      </c>
    </row>
    <row r="679" spans="1:17" ht="14.4" customHeight="1" x14ac:dyDescent="0.3">
      <c r="A679">
        <v>10064</v>
      </c>
      <c r="B679" s="14">
        <v>44896</v>
      </c>
      <c r="C679" t="str">
        <v>5833d4f3</v>
      </c>
      <c r="D679">
        <v>87</v>
      </c>
      <c r="G679">
        <v>10187</v>
      </c>
      <c r="H679" s="14">
        <v>45474</v>
      </c>
      <c r="I679" t="str">
        <v>c9f9dfdb</v>
      </c>
      <c r="J679">
        <v>153</v>
      </c>
      <c r="M679" t="str">
        <v>c9f9dfdb</v>
      </c>
      <c r="N679" s="16" t="str" cm="1">
        <f t="array" ref="N679">_xlfn.TEXTJOIN(", ", TRUE, _xlfn._xlws.FILTER('Content Tags'!B$2:B$2001, 'Content Tags'!A$2:A$2001 = M679))</f>
        <v>premium product buyers, EMI payers, supplement buyers, language learners, yoga practitioners, train travelers, exam season viewers, high spenders, bilingual families, investing first time, solo travelers, Tamil speakers, fashion lovers, car owners, movie buffs, religious content viewers, kids content viewers, reward seekers, credit card users, mental health trackers</v>
      </c>
      <c r="Q679" t="s">
        <v>335</v>
      </c>
    </row>
    <row r="680" spans="1:17" ht="14.4" customHeight="1" x14ac:dyDescent="0.3">
      <c r="A680">
        <v>10065</v>
      </c>
      <c r="B680" s="14">
        <v>44835</v>
      </c>
      <c r="C680" t="str">
        <v>9452bf77</v>
      </c>
      <c r="D680">
        <v>263</v>
      </c>
      <c r="G680">
        <v>10187</v>
      </c>
      <c r="H680" s="14">
        <v>45505</v>
      </c>
      <c r="I680" t="str">
        <v>577b4107</v>
      </c>
      <c r="J680">
        <v>298</v>
      </c>
      <c r="M680" t="str">
        <v>577b4107</v>
      </c>
      <c r="N680" s="16" t="str" cm="1">
        <f t="array" ref="N680">_xlfn.TEXTJOIN(", ", TRUE, _xlfn._xlws.FILTER('Content Tags'!B$2:B$2001, 'Content Tags'!A$2:A$2001 = M680))</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680" t="s">
        <v>267</v>
      </c>
    </row>
    <row r="681" spans="1:17" ht="14.4" customHeight="1" x14ac:dyDescent="0.3">
      <c r="A681">
        <v>10065</v>
      </c>
      <c r="B681" s="14">
        <v>45413</v>
      </c>
      <c r="C681" t="str">
        <v>f82d44ce</v>
      </c>
      <c r="D681">
        <v>95</v>
      </c>
      <c r="G681">
        <v>10187</v>
      </c>
      <c r="H681" s="14">
        <v>45566</v>
      </c>
      <c r="I681" t="str">
        <v>fda707e0</v>
      </c>
      <c r="J681">
        <v>261</v>
      </c>
      <c r="M681" t="str">
        <v>fda707e0</v>
      </c>
      <c r="N681" s="16" t="str" cm="1">
        <f t="array" ref="N681">_xlfn.TEXTJOIN(", ", TRUE, _xlfn._xlws.FILTER('Content Tags'!B$2:B$2001, 'Content Tags'!A$2:A$2001 = M681))</f>
        <v>monsoon viewers, mobile-only users, engineers, music enthusiasts, action movie fans, single, DIYers, seniors, football fans, Android users, frequent flyers, online learners, parents, DTH users, homemakers, gardening, physiotherapy followers, growth mindset, back-to-school, movie buffs</v>
      </c>
      <c r="Q681" t="s">
        <v>336</v>
      </c>
    </row>
    <row r="682" spans="1:17" ht="14.4" customHeight="1" x14ac:dyDescent="0.3">
      <c r="A682">
        <v>10065</v>
      </c>
      <c r="B682" s="14">
        <v>44652</v>
      </c>
      <c r="C682" t="str">
        <v>420e1019</v>
      </c>
      <c r="D682">
        <v>145</v>
      </c>
      <c r="G682">
        <v>10187</v>
      </c>
      <c r="H682" s="14">
        <v>45413</v>
      </c>
      <c r="I682" t="str">
        <v>2560b2d1</v>
      </c>
      <c r="J682">
        <v>209</v>
      </c>
      <c r="M682" t="str">
        <v>2560b2d1</v>
      </c>
      <c r="N682" s="16" t="str" cm="1">
        <f t="array" ref="N682">_xlfn.TEXTJOIN(", ", TRUE, _xlfn._xlws.FILTER('Content Tags'!B$2:B$2001, 'Content Tags'!A$2:A$2001 = M682))</f>
        <v>cable cutters, skincare enthusiasts, UPI adopters, action movie fans, weight watchers, expecting parents, art lovers, software developers, high spenders, real estate agents, retirees, home loan seekers, healthy recipe viewers, monsoon viewers, bachelors, recently churned, STEM learners, freelancers, premium product buyers, career switchers</v>
      </c>
      <c r="Q682" t="s">
        <v>335</v>
      </c>
    </row>
    <row r="683" spans="1:17" ht="14.4" customHeight="1" x14ac:dyDescent="0.3">
      <c r="A683">
        <v>10065</v>
      </c>
      <c r="B683" s="14">
        <v>45323</v>
      </c>
      <c r="C683" t="str">
        <v>7495495f</v>
      </c>
      <c r="D683">
        <v>253</v>
      </c>
      <c r="G683">
        <v>10187</v>
      </c>
      <c r="H683" s="14">
        <v>45505</v>
      </c>
      <c r="I683" t="str">
        <v>fd1ad95a</v>
      </c>
      <c r="J683">
        <v>170</v>
      </c>
      <c r="M683" t="str">
        <v>fd1ad95a</v>
      </c>
      <c r="N683" s="16" t="str" cm="1">
        <f t="array" ref="N683">_xlfn.TEXTJOIN(", ", TRUE, _xlfn._xlws.FILTER('Content Tags'!B$2:B$2001, 'Content Tags'!A$2:A$2001 = M683))</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683" t="s">
        <v>230</v>
      </c>
    </row>
    <row r="684" spans="1:17" ht="14.4" customHeight="1" x14ac:dyDescent="0.3">
      <c r="A684">
        <v>10065</v>
      </c>
      <c r="B684" s="14">
        <v>45292</v>
      </c>
      <c r="C684" t="str">
        <v>fd1ad95a</v>
      </c>
      <c r="D684">
        <v>252</v>
      </c>
      <c r="G684">
        <v>10187</v>
      </c>
      <c r="H684" s="14">
        <v>45536</v>
      </c>
      <c r="I684" t="str">
        <v>e9c2f251</v>
      </c>
      <c r="J684">
        <v>154</v>
      </c>
      <c r="M684" t="str">
        <v>e9c2f251</v>
      </c>
      <c r="N684" s="16" t="str" cm="1">
        <f t="array" ref="N684">_xlfn.TEXTJOIN(", ", TRUE, _xlfn._xlws.FILTER('Content Tags'!B$2:B$2001, 'Content Tags'!A$2:A$2001 = M684))</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684" t="s">
        <v>225</v>
      </c>
    </row>
    <row r="685" spans="1:17" ht="14.4" customHeight="1" x14ac:dyDescent="0.3">
      <c r="A685">
        <v>10065</v>
      </c>
      <c r="B685" s="14">
        <v>45108</v>
      </c>
      <c r="C685" t="str">
        <v>7fb18db3</v>
      </c>
      <c r="D685">
        <v>239</v>
      </c>
      <c r="G685">
        <v>10188</v>
      </c>
      <c r="H685" s="14">
        <v>45444</v>
      </c>
      <c r="I685" t="str">
        <v>4cfd0dd8</v>
      </c>
      <c r="J685">
        <v>155</v>
      </c>
      <c r="M685" t="str">
        <v>4cfd0dd8</v>
      </c>
      <c r="N685" s="16" t="str" cm="1">
        <f t="array" ref="N685">_xlfn.TEXTJOIN(", ", TRUE, _xlfn._xlws.FILTER('Content Tags'!B$2:B$2001, 'Content Tags'!A$2:A$2001 = M685))</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685" t="s">
        <v>295</v>
      </c>
    </row>
    <row r="686" spans="1:17" ht="14.4" customHeight="1" x14ac:dyDescent="0.3">
      <c r="A686">
        <v>10065</v>
      </c>
      <c r="B686" s="14">
        <v>44621</v>
      </c>
      <c r="C686" t="str">
        <v>ae026103</v>
      </c>
      <c r="D686">
        <v>59</v>
      </c>
      <c r="G686">
        <v>10188</v>
      </c>
      <c r="H686" s="14">
        <v>45383</v>
      </c>
      <c r="I686" t="str">
        <v>6cec19a5</v>
      </c>
      <c r="J686">
        <v>175</v>
      </c>
      <c r="M686" t="str">
        <v>6cec19a5</v>
      </c>
      <c r="N686" s="16" t="str" cm="1">
        <f t="array" ref="N686">_xlfn.TEXTJOIN(", ", TRUE, _xlfn._xlws.FILTER('Content Tags'!B$2:B$2001, 'Content Tags'!A$2:A$2001 = M686))</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686" t="s">
        <v>407</v>
      </c>
    </row>
    <row r="687" spans="1:17" ht="14.4" customHeight="1" x14ac:dyDescent="0.3">
      <c r="A687">
        <v>10065</v>
      </c>
      <c r="B687" s="14">
        <v>45078</v>
      </c>
      <c r="C687" t="str">
        <v>fda707e0</v>
      </c>
      <c r="D687">
        <v>181</v>
      </c>
      <c r="G687">
        <v>10188</v>
      </c>
      <c r="H687" s="14">
        <v>45505</v>
      </c>
      <c r="I687" t="str">
        <v>7fd28e87</v>
      </c>
      <c r="J687">
        <v>42</v>
      </c>
      <c r="M687" t="str">
        <v>7fd28e87</v>
      </c>
      <c r="N687" s="16" t="str" cm="1">
        <f t="array" ref="N687">_xlfn.TEXTJOIN(", ", TRUE, _xlfn._xlws.FILTER('Content Tags'!B$2:B$2001, 'Content Tags'!A$2:A$2001 = M687))</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687" t="s">
        <v>293</v>
      </c>
    </row>
    <row r="688" spans="1:17" ht="14.4" customHeight="1" x14ac:dyDescent="0.3">
      <c r="A688">
        <v>10066</v>
      </c>
      <c r="B688" s="14">
        <v>45627</v>
      </c>
      <c r="C688" t="str">
        <v>3abe3a47</v>
      </c>
      <c r="D688">
        <v>15</v>
      </c>
      <c r="G688">
        <v>10189</v>
      </c>
      <c r="H688" s="14">
        <v>45597</v>
      </c>
      <c r="I688" t="str">
        <v>6cec19a5</v>
      </c>
      <c r="J688">
        <v>41</v>
      </c>
      <c r="M688" t="str">
        <v>6cec19a5</v>
      </c>
      <c r="N688" s="16" t="str" cm="1">
        <f t="array" ref="N688">_xlfn.TEXTJOIN(", ", TRUE, _xlfn._xlws.FILTER('Content Tags'!B$2:B$2001, 'Content Tags'!A$2:A$2001 = M688))</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688" t="s">
        <v>318</v>
      </c>
    </row>
    <row r="689" spans="1:17" ht="14.4" customHeight="1" x14ac:dyDescent="0.3">
      <c r="A689">
        <v>10066</v>
      </c>
      <c r="B689" s="14">
        <v>44743</v>
      </c>
      <c r="C689" t="str">
        <v>7bc7f2c7</v>
      </c>
      <c r="D689">
        <v>278</v>
      </c>
      <c r="G689">
        <v>10189</v>
      </c>
      <c r="H689" s="14">
        <v>45627</v>
      </c>
      <c r="I689" t="str">
        <v>39c8c16a</v>
      </c>
      <c r="J689">
        <v>22</v>
      </c>
      <c r="M689" t="str">
        <v>39c8c16a</v>
      </c>
      <c r="N689" s="16" t="str" cm="1">
        <f t="array" ref="N689">_xlfn.TEXTJOIN(", ", TRUE, _xlfn._xlws.FILTER('Content Tags'!B$2:B$2001, 'Content Tags'!A$2:A$2001 = M689))</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689" t="s">
        <v>296</v>
      </c>
    </row>
    <row r="690" spans="1:17" ht="14.4" customHeight="1" x14ac:dyDescent="0.3">
      <c r="A690">
        <v>10066</v>
      </c>
      <c r="B690" s="14">
        <v>45108</v>
      </c>
      <c r="C690" t="str">
        <v>0be1e40e</v>
      </c>
      <c r="D690">
        <v>138</v>
      </c>
      <c r="G690">
        <v>10189</v>
      </c>
      <c r="H690" s="14">
        <v>45323</v>
      </c>
      <c r="I690" t="str">
        <v>c324f9b4</v>
      </c>
      <c r="J690">
        <v>118</v>
      </c>
      <c r="M690" t="str">
        <v>c324f9b4</v>
      </c>
      <c r="N690" s="16" t="str" cm="1">
        <f t="array" ref="N690">_xlfn.TEXTJOIN(", ", TRUE, _xlfn._xlws.FILTER('Content Tags'!B$2:B$2001, 'Content Tags'!A$2:A$2001 = M690))</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690" t="s">
        <v>370</v>
      </c>
    </row>
    <row r="691" spans="1:17" ht="14.4" customHeight="1" x14ac:dyDescent="0.3">
      <c r="A691">
        <v>10066</v>
      </c>
      <c r="B691" s="14">
        <v>44713</v>
      </c>
      <c r="C691" t="str">
        <v>566c44a8</v>
      </c>
      <c r="D691">
        <v>39</v>
      </c>
      <c r="G691">
        <v>10190</v>
      </c>
      <c r="H691" s="14">
        <v>45323</v>
      </c>
      <c r="I691" t="str">
        <v>2aac9072</v>
      </c>
      <c r="J691">
        <v>114</v>
      </c>
      <c r="M691" t="str">
        <v>2aac9072</v>
      </c>
      <c r="N691" s="16" t="str" cm="1">
        <f t="array" ref="N691">_xlfn.TEXTJOIN(", ", TRUE, _xlfn._xlws.FILTER('Content Tags'!B$2:B$2001, 'Content Tags'!A$2:A$2001 = M691))</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691" t="s">
        <v>359</v>
      </c>
    </row>
    <row r="692" spans="1:17" ht="14.4" customHeight="1" x14ac:dyDescent="0.3">
      <c r="A692">
        <v>10066</v>
      </c>
      <c r="B692" s="14">
        <v>44774</v>
      </c>
      <c r="C692" t="str">
        <v>cc777b0c</v>
      </c>
      <c r="D692">
        <v>71</v>
      </c>
      <c r="G692">
        <v>10191</v>
      </c>
      <c r="H692" s="14">
        <v>45292</v>
      </c>
      <c r="I692" t="str">
        <v>b142e834</v>
      </c>
      <c r="J692">
        <v>300</v>
      </c>
      <c r="M692" t="str">
        <v>b142e834</v>
      </c>
      <c r="N692" s="16" t="str" cm="1">
        <f t="array" ref="N692">_xlfn.TEXTJOIN(", ", TRUE, _xlfn._xlws.FILTER('Content Tags'!B$2:B$2001, 'Content Tags'!A$2:A$2001 = M692))</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692" t="s">
        <v>350</v>
      </c>
    </row>
    <row r="693" spans="1:17" ht="14.4" customHeight="1" x14ac:dyDescent="0.3">
      <c r="A693">
        <v>10066</v>
      </c>
      <c r="B693" s="14">
        <v>44896</v>
      </c>
      <c r="C693" t="str">
        <v>75fa1246</v>
      </c>
      <c r="D693">
        <v>66</v>
      </c>
      <c r="G693">
        <v>10191</v>
      </c>
      <c r="H693" s="14">
        <v>45352</v>
      </c>
      <c r="I693" t="str">
        <v>c5000cc1</v>
      </c>
      <c r="J693">
        <v>21</v>
      </c>
      <c r="M693" t="str">
        <v>c5000cc1</v>
      </c>
      <c r="N693" s="16" t="str" cm="1">
        <f t="array" ref="N693">_xlfn.TEXTJOIN(", ", TRUE, _xlfn._xlws.FILTER('Content Tags'!B$2:B$2001, 'Content Tags'!A$2:A$2001 = M693))</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693" t="s">
        <v>328</v>
      </c>
    </row>
    <row r="694" spans="1:17" ht="14.4" customHeight="1" x14ac:dyDescent="0.3">
      <c r="A694">
        <v>10066</v>
      </c>
      <c r="B694" s="14">
        <v>44682</v>
      </c>
      <c r="C694" t="str">
        <v>40fb817f</v>
      </c>
      <c r="D694">
        <v>242</v>
      </c>
      <c r="G694">
        <v>10192</v>
      </c>
      <c r="H694" s="14">
        <v>45474</v>
      </c>
      <c r="I694" t="str">
        <v>566c44a8</v>
      </c>
      <c r="J694">
        <v>288</v>
      </c>
      <c r="M694" t="str">
        <v>566c44a8</v>
      </c>
      <c r="N694" s="16" t="str" cm="1">
        <f t="array" ref="N694">_xlfn.TEXTJOIN(", ", TRUE, _xlfn._xlws.FILTER('Content Tags'!B$2:B$2001, 'Content Tags'!A$2:A$2001 = M694))</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694" t="s">
        <v>321</v>
      </c>
    </row>
    <row r="695" spans="1:17" ht="14.4" customHeight="1" x14ac:dyDescent="0.3">
      <c r="A695">
        <v>10066</v>
      </c>
      <c r="B695" s="14">
        <v>44866</v>
      </c>
      <c r="C695" t="str">
        <v>8ce0be18</v>
      </c>
      <c r="D695">
        <v>47</v>
      </c>
      <c r="G695">
        <v>10193</v>
      </c>
      <c r="H695" s="14">
        <v>45444</v>
      </c>
      <c r="I695" t="str">
        <v>5833d4f3</v>
      </c>
      <c r="J695">
        <v>240</v>
      </c>
      <c r="M695" t="str">
        <v>5833d4f3</v>
      </c>
      <c r="N695" s="16" t="str" cm="1">
        <f t="array" ref="N695">_xlfn.TEXTJOIN(", ", TRUE, _xlfn._xlws.FILTER('Content Tags'!B$2:B$2001, 'Content Tags'!A$2:A$2001 = M695))</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695" t="s">
        <v>313</v>
      </c>
    </row>
    <row r="696" spans="1:17" ht="14.4" customHeight="1" x14ac:dyDescent="0.3">
      <c r="A696">
        <v>10066</v>
      </c>
      <c r="B696" s="14">
        <v>45200</v>
      </c>
      <c r="C696" t="str">
        <v>e0abb092</v>
      </c>
      <c r="D696">
        <v>40</v>
      </c>
      <c r="G696">
        <v>10193</v>
      </c>
      <c r="H696" s="14">
        <v>45352</v>
      </c>
      <c r="I696" t="str">
        <v>c324f9b4</v>
      </c>
      <c r="J696">
        <v>67</v>
      </c>
      <c r="M696" t="str">
        <v>c324f9b4</v>
      </c>
      <c r="N696" s="16" t="str" cm="1">
        <f t="array" ref="N696">_xlfn.TEXTJOIN(", ", TRUE, _xlfn._xlws.FILTER('Content Tags'!B$2:B$2001, 'Content Tags'!A$2:A$2001 = M696))</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696" t="s">
        <v>390</v>
      </c>
    </row>
    <row r="697" spans="1:17" ht="14.4" customHeight="1" x14ac:dyDescent="0.3">
      <c r="A697">
        <v>10066</v>
      </c>
      <c r="B697" s="14">
        <v>44682</v>
      </c>
      <c r="C697" t="str">
        <v>2888a95e</v>
      </c>
      <c r="D697">
        <v>261</v>
      </c>
      <c r="G697">
        <v>10193</v>
      </c>
      <c r="H697" s="14">
        <v>45323</v>
      </c>
      <c r="I697" t="str">
        <v>4130ea10</v>
      </c>
      <c r="J697">
        <v>277</v>
      </c>
      <c r="M697" t="str">
        <v>4130ea10</v>
      </c>
      <c r="N697" s="16" t="str" cm="1">
        <f t="array" ref="N697">_xlfn.TEXTJOIN(", ", TRUE, _xlfn._xlws.FILTER('Content Tags'!B$2:B$2001, 'Content Tags'!A$2:A$2001 = M697))</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697" t="s">
        <v>363</v>
      </c>
    </row>
    <row r="698" spans="1:17" ht="14.4" customHeight="1" x14ac:dyDescent="0.3">
      <c r="A698">
        <v>10066</v>
      </c>
      <c r="B698" s="14">
        <v>45505</v>
      </c>
      <c r="C698" t="str">
        <v>74c9ff93</v>
      </c>
      <c r="D698">
        <v>65</v>
      </c>
      <c r="G698">
        <v>10193</v>
      </c>
      <c r="H698" s="14">
        <v>45536</v>
      </c>
      <c r="I698" t="str">
        <v>0be1e40e</v>
      </c>
      <c r="J698">
        <v>65</v>
      </c>
      <c r="M698" t="str">
        <v>0be1e40e</v>
      </c>
      <c r="N698" s="16" t="str" cm="1">
        <f t="array" ref="N698">_xlfn.TEXTJOIN(", ", TRUE, _xlfn._xlws.FILTER('Content Tags'!B$2:B$2001, 'Content Tags'!A$2:A$2001 = M698))</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698" t="s">
        <v>268</v>
      </c>
    </row>
    <row r="699" spans="1:17" ht="14.4" customHeight="1" x14ac:dyDescent="0.3">
      <c r="A699">
        <v>10066</v>
      </c>
      <c r="B699" s="14">
        <v>44743</v>
      </c>
      <c r="C699" t="str">
        <v>fd1ad95a</v>
      </c>
      <c r="D699">
        <v>236</v>
      </c>
      <c r="G699">
        <v>10194</v>
      </c>
      <c r="H699" s="14">
        <v>45323</v>
      </c>
      <c r="I699" t="str">
        <v>f82d44ce</v>
      </c>
      <c r="J699">
        <v>15</v>
      </c>
      <c r="M699" t="str">
        <v>f82d44ce</v>
      </c>
      <c r="N699" s="16" t="str" cm="1">
        <f t="array" ref="N699">_xlfn.TEXTJOIN(", ", TRUE, _xlfn._xlws.FILTER('Content Tags'!B$2:B$2001, 'Content Tags'!A$2:A$2001 = M699))</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699" t="s">
        <v>330</v>
      </c>
    </row>
    <row r="700" spans="1:17" ht="14.4" customHeight="1" x14ac:dyDescent="0.3">
      <c r="A700">
        <v>10066</v>
      </c>
      <c r="B700" s="14">
        <v>44682</v>
      </c>
      <c r="C700" t="str">
        <v>b9f74c1c</v>
      </c>
      <c r="D700">
        <v>138</v>
      </c>
      <c r="G700">
        <v>10195</v>
      </c>
      <c r="H700" s="14">
        <v>45474</v>
      </c>
      <c r="I700" t="str">
        <v>591bdfe5</v>
      </c>
      <c r="J700">
        <v>27</v>
      </c>
      <c r="M700" t="str">
        <v>591bdfe5</v>
      </c>
      <c r="N700" s="16" t="str" cm="1">
        <f t="array" ref="N700">_xlfn.TEXTJOIN(", ", TRUE, _xlfn._xlws.FILTER('Content Tags'!B$2:B$2001, 'Content Tags'!A$2:A$2001 = M700))</f>
        <v>cooking, bilingual families, sports fans, NRIs, home improvers, exam season viewers, insurance seekers, train travelers, humanities students, ad skippers, Kannada speakers, international explorers, mental health trackers, investing first time, time managers, EMI payers, Hindi speakers, entrepreneurs, high engagement, first job</v>
      </c>
      <c r="Q700" t="s">
        <v>302</v>
      </c>
    </row>
    <row r="701" spans="1:17" ht="14.4" customHeight="1" x14ac:dyDescent="0.3">
      <c r="A701">
        <v>10066</v>
      </c>
      <c r="B701" s="14">
        <v>44562</v>
      </c>
      <c r="C701" t="str">
        <v>f82d44ce</v>
      </c>
      <c r="D701">
        <v>29</v>
      </c>
      <c r="G701">
        <v>10195</v>
      </c>
      <c r="H701" s="14">
        <v>45413</v>
      </c>
      <c r="I701" t="str">
        <v>9767fb4f</v>
      </c>
      <c r="J701">
        <v>120</v>
      </c>
      <c r="M701" t="str">
        <v>9767fb4f</v>
      </c>
      <c r="N701" s="16" t="str" cm="1">
        <f t="array" ref="N701">_xlfn.TEXTJOIN(", ", TRUE, _xlfn._xlws.FILTER('Content Tags'!B$2:B$2001, 'Content Tags'!A$2:A$2001 = M701))</f>
        <v>minimalist consumers, Malayalam speakers, divorced, home loan seekers, cyclists, skincare enthusiasts, DIYers, travel, high spenders, language learners, recently churned, spiritual seekers, engineers, sales professionals, monsoon viewers, exam season viewers, applying for loans, e-readers, corporate managers, laptop users</v>
      </c>
      <c r="Q701" t="s">
        <v>402</v>
      </c>
    </row>
    <row r="702" spans="1:17" ht="14.4" customHeight="1" x14ac:dyDescent="0.3">
      <c r="A702">
        <v>10066</v>
      </c>
      <c r="B702" s="14">
        <v>45200</v>
      </c>
      <c r="C702" t="str">
        <v>9c8c4c67</v>
      </c>
      <c r="D702">
        <v>210</v>
      </c>
      <c r="G702">
        <v>10197</v>
      </c>
      <c r="H702" s="14">
        <v>45536</v>
      </c>
      <c r="I702" t="str">
        <v>39c8c16a</v>
      </c>
      <c r="J702">
        <v>134</v>
      </c>
      <c r="M702" t="str">
        <v>39c8c16a</v>
      </c>
      <c r="N702" s="16" t="str" cm="1">
        <f t="array" ref="N702">_xlfn.TEXTJOIN(", ", TRUE, _xlfn._xlws.FILTER('Content Tags'!B$2:B$2001, 'Content Tags'!A$2:A$2001 = M702))</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702" t="s">
        <v>382</v>
      </c>
    </row>
    <row r="703" spans="1:17" ht="14.4" customHeight="1" x14ac:dyDescent="0.3">
      <c r="A703">
        <v>10067</v>
      </c>
      <c r="B703" s="14">
        <v>45597</v>
      </c>
      <c r="C703" t="str">
        <v>4130ea10</v>
      </c>
      <c r="D703">
        <v>193</v>
      </c>
      <c r="G703">
        <v>10197</v>
      </c>
      <c r="H703" s="14">
        <v>45627</v>
      </c>
      <c r="I703" t="str">
        <v>f83fb848</v>
      </c>
      <c r="J703">
        <v>30</v>
      </c>
      <c r="M703" t="str">
        <v>f83fb848</v>
      </c>
      <c r="N703" s="16" t="str" cm="1">
        <f t="array" ref="N703">_xlfn.TEXTJOIN(", ", TRUE, _xlfn._xlws.FILTER('Content Tags'!B$2:B$2001, 'Content Tags'!A$2:A$2001 = M703))</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703" t="s">
        <v>299</v>
      </c>
    </row>
    <row r="704" spans="1:17" ht="14.4" customHeight="1" x14ac:dyDescent="0.3">
      <c r="A704">
        <v>10067</v>
      </c>
      <c r="B704" s="14">
        <v>44713</v>
      </c>
      <c r="C704" t="str">
        <v>8ce0be18</v>
      </c>
      <c r="D704">
        <v>197</v>
      </c>
      <c r="G704">
        <v>10198</v>
      </c>
      <c r="H704" s="14">
        <v>45627</v>
      </c>
      <c r="I704" t="str">
        <v>f1c74cb8</v>
      </c>
      <c r="J704">
        <v>287</v>
      </c>
      <c r="M704" t="str">
        <v>f1c74cb8</v>
      </c>
      <c r="N704" s="16" t="str" cm="1">
        <f t="array" ref="N704">_xlfn.TEXTJOIN(", ", TRUE, _xlfn._xlws.FILTER('Content Tags'!B$2:B$2001, 'Content Tags'!A$2:A$2001 = M704))</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704" t="s">
        <v>259</v>
      </c>
    </row>
    <row r="705" spans="1:17" ht="14.4" customHeight="1" x14ac:dyDescent="0.3">
      <c r="A705">
        <v>10067</v>
      </c>
      <c r="B705" s="14">
        <v>45108</v>
      </c>
      <c r="C705" t="str">
        <v>19351768</v>
      </c>
      <c r="D705">
        <v>113</v>
      </c>
      <c r="G705">
        <v>10198</v>
      </c>
      <c r="H705" s="14">
        <v>45352</v>
      </c>
      <c r="I705" t="str">
        <v>9c8c4c67</v>
      </c>
      <c r="J705">
        <v>40</v>
      </c>
      <c r="M705" t="str">
        <v>9c8c4c67</v>
      </c>
      <c r="N705" s="16" t="str" cm="1">
        <f t="array" ref="N705">_xlfn.TEXTJOIN(", ", TRUE, _xlfn._xlws.FILTER('Content Tags'!B$2:B$2001, 'Content Tags'!A$2:A$2001 = M705))</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705" t="s">
        <v>415</v>
      </c>
    </row>
    <row r="706" spans="1:17" ht="14.4" customHeight="1" x14ac:dyDescent="0.3">
      <c r="A706">
        <v>10067</v>
      </c>
      <c r="B706" s="14">
        <v>44927</v>
      </c>
      <c r="C706" t="str">
        <v>53dcee70</v>
      </c>
      <c r="D706">
        <v>163</v>
      </c>
      <c r="G706">
        <v>10198</v>
      </c>
      <c r="H706" s="14">
        <v>45627</v>
      </c>
      <c r="I706" t="str">
        <v>2f9c6d63</v>
      </c>
      <c r="J706">
        <v>53</v>
      </c>
      <c r="M706" t="str">
        <v>2f9c6d63</v>
      </c>
      <c r="N706" s="16" t="str" cm="1">
        <f t="array" ref="N706">_xlfn.TEXTJOIN(", ", TRUE, _xlfn._xlws.FILTER('Content Tags'!B$2:B$2001, 'Content Tags'!A$2:A$2001 = M706))</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706" t="s">
        <v>273</v>
      </c>
    </row>
    <row r="707" spans="1:17" ht="14.4" customHeight="1" x14ac:dyDescent="0.3">
      <c r="A707">
        <v>10067</v>
      </c>
      <c r="B707" s="14">
        <v>44713</v>
      </c>
      <c r="C707" t="str">
        <v>9767fb4f</v>
      </c>
      <c r="D707">
        <v>234</v>
      </c>
      <c r="G707">
        <v>10198</v>
      </c>
      <c r="H707" s="14">
        <v>45597</v>
      </c>
      <c r="I707" t="str">
        <v>67b09f1b</v>
      </c>
      <c r="J707">
        <v>177</v>
      </c>
      <c r="M707" t="str">
        <v>67b09f1b</v>
      </c>
      <c r="N707" s="16" t="str" cm="1">
        <f t="array" ref="N707">_xlfn.TEXTJOIN(", ", TRUE, _xlfn._xlws.FILTER('Content Tags'!B$2:B$2001, 'Content Tags'!A$2:A$2001 = M707))</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707" t="s">
        <v>243</v>
      </c>
    </row>
    <row r="708" spans="1:17" ht="14.4" customHeight="1" x14ac:dyDescent="0.3">
      <c r="A708">
        <v>10067</v>
      </c>
      <c r="B708" s="14">
        <v>44593</v>
      </c>
      <c r="C708" t="str">
        <v>ed012678</v>
      </c>
      <c r="D708">
        <v>132</v>
      </c>
      <c r="G708">
        <v>10198</v>
      </c>
      <c r="H708" s="14">
        <v>45627</v>
      </c>
      <c r="I708" t="str">
        <v>34ac25b9</v>
      </c>
      <c r="J708">
        <v>80</v>
      </c>
      <c r="M708" t="str">
        <v>34ac25b9</v>
      </c>
      <c r="N708" s="16" t="str" cm="1">
        <f t="array" ref="N708">_xlfn.TEXTJOIN(", ", TRUE, _xlfn._xlws.FILTER('Content Tags'!B$2:B$2001, 'Content Tags'!A$2:A$2001 = M708))</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708" t="s">
        <v>252</v>
      </c>
    </row>
    <row r="709" spans="1:17" ht="14.4" customHeight="1" x14ac:dyDescent="0.3">
      <c r="A709">
        <v>10067</v>
      </c>
      <c r="B709" s="14">
        <v>45139</v>
      </c>
      <c r="C709" t="str">
        <v>c741736d</v>
      </c>
      <c r="D709">
        <v>265</v>
      </c>
      <c r="G709">
        <v>10198</v>
      </c>
      <c r="H709" s="14">
        <v>45505</v>
      </c>
      <c r="I709" t="str">
        <v>618d5c47</v>
      </c>
      <c r="J709">
        <v>185</v>
      </c>
      <c r="M709" t="str">
        <v>618d5c47</v>
      </c>
      <c r="N709" s="16" t="str" cm="1">
        <f t="array" ref="N709">_xlfn.TEXTJOIN(", ", TRUE, _xlfn._xlws.FILTER('Content Tags'!B$2:B$2001, 'Content Tags'!A$2:A$2001 = M709))</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709" t="s">
        <v>354</v>
      </c>
    </row>
    <row r="710" spans="1:17" ht="14.4" customHeight="1" x14ac:dyDescent="0.3">
      <c r="A710">
        <v>10067</v>
      </c>
      <c r="B710" s="14">
        <v>45200</v>
      </c>
      <c r="C710" t="str">
        <v>618d5c47</v>
      </c>
      <c r="D710">
        <v>38</v>
      </c>
      <c r="G710">
        <v>10199</v>
      </c>
      <c r="H710" s="14">
        <v>45383</v>
      </c>
      <c r="I710" t="str">
        <v>7fc77e90</v>
      </c>
      <c r="J710">
        <v>106</v>
      </c>
      <c r="M710" t="str">
        <v>7fc77e90</v>
      </c>
      <c r="N710" s="16" t="str" cm="1">
        <f t="array" ref="N710">_xlfn.TEXTJOIN(", ", TRUE, _xlfn._xlws.FILTER('Content Tags'!B$2:B$2001, 'Content Tags'!A$2:A$2001 = M710))</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710" t="s">
        <v>344</v>
      </c>
    </row>
    <row r="711" spans="1:17" ht="14.4" customHeight="1" x14ac:dyDescent="0.3">
      <c r="A711">
        <v>10067</v>
      </c>
      <c r="B711" s="14">
        <v>44958</v>
      </c>
      <c r="C711" t="str">
        <v>b9f74c1c</v>
      </c>
      <c r="D711">
        <v>277</v>
      </c>
      <c r="G711">
        <v>10199</v>
      </c>
      <c r="H711" s="14">
        <v>45566</v>
      </c>
      <c r="I711" t="str">
        <v>fda707e0</v>
      </c>
      <c r="J711">
        <v>98</v>
      </c>
      <c r="M711" t="str">
        <v>fda707e0</v>
      </c>
      <c r="N711" s="16" t="str" cm="1">
        <f t="array" ref="N711">_xlfn.TEXTJOIN(", ", TRUE, _xlfn._xlws.FILTER('Content Tags'!B$2:B$2001, 'Content Tags'!A$2:A$2001 = M711))</f>
        <v>monsoon viewers, mobile-only users, engineers, music enthusiasts, action movie fans, single, DIYers, seniors, football fans, Android users, frequent flyers, online learners, parents, DTH users, homemakers, gardening, physiotherapy followers, growth mindset, back-to-school, movie buffs</v>
      </c>
      <c r="Q711" t="s">
        <v>408</v>
      </c>
    </row>
    <row r="712" spans="1:17" ht="14.4" customHeight="1" x14ac:dyDescent="0.3">
      <c r="A712">
        <v>10067</v>
      </c>
      <c r="B712" s="14">
        <v>44986</v>
      </c>
      <c r="C712" t="str">
        <v>b49e8b74</v>
      </c>
      <c r="D712">
        <v>46</v>
      </c>
      <c r="G712">
        <v>10200</v>
      </c>
      <c r="H712" s="14">
        <v>45627</v>
      </c>
      <c r="I712" t="str">
        <v>f72d44e6</v>
      </c>
      <c r="J712">
        <v>211</v>
      </c>
      <c r="M712" t="str">
        <v>f72d44e6</v>
      </c>
      <c r="N712" s="16" t="str" cm="1">
        <f t="array" ref="N712">_xlfn.TEXTJOIN(", ", TRUE, _xlfn._xlws.FILTER('Content Tags'!B$2:B$2001, 'Content Tags'!A$2:A$2001 = M712))</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712" t="s">
        <v>274</v>
      </c>
    </row>
    <row r="713" spans="1:17" ht="14.4" customHeight="1" x14ac:dyDescent="0.3">
      <c r="A713">
        <v>10067</v>
      </c>
      <c r="B713" s="14">
        <v>44593</v>
      </c>
      <c r="C713" t="str">
        <v>18f2ed16</v>
      </c>
      <c r="D713">
        <v>251</v>
      </c>
      <c r="G713">
        <v>10200</v>
      </c>
      <c r="H713" s="14">
        <v>45505</v>
      </c>
      <c r="I713" t="str">
        <v>7fc77e90</v>
      </c>
      <c r="J713">
        <v>242</v>
      </c>
      <c r="M713" t="str">
        <v>7fc77e90</v>
      </c>
      <c r="N713" s="16" t="str" cm="1">
        <f t="array" ref="N713">_xlfn.TEXTJOIN(", ", TRUE, _xlfn._xlws.FILTER('Content Tags'!B$2:B$2001, 'Content Tags'!A$2:A$2001 = M713))</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713" t="s">
        <v>279</v>
      </c>
    </row>
    <row r="714" spans="1:17" ht="14.4" customHeight="1" x14ac:dyDescent="0.3">
      <c r="A714">
        <v>10068</v>
      </c>
      <c r="B714" s="14">
        <v>44986</v>
      </c>
      <c r="C714" t="str">
        <v>2560b2d1</v>
      </c>
      <c r="D714">
        <v>42</v>
      </c>
      <c r="G714">
        <v>10200</v>
      </c>
      <c r="H714" s="14">
        <v>45352</v>
      </c>
      <c r="I714" t="str">
        <v>872a4423</v>
      </c>
      <c r="J714">
        <v>111</v>
      </c>
      <c r="M714" t="str">
        <v>872a4423</v>
      </c>
      <c r="N714" s="16" t="str" cm="1">
        <f t="array" ref="N714">_xlfn.TEXTJOIN(", ", TRUE, _xlfn._xlws.FILTER('Content Tags'!B$2:B$2001, 'Content Tags'!A$2:A$2001 = M714))</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714" t="s">
        <v>373</v>
      </c>
    </row>
    <row r="715" spans="1:17" ht="14.4" customHeight="1" x14ac:dyDescent="0.3">
      <c r="A715">
        <v>10068</v>
      </c>
      <c r="B715" s="14">
        <v>45323</v>
      </c>
      <c r="C715" t="str">
        <v>f1c74cb8</v>
      </c>
      <c r="D715">
        <v>176</v>
      </c>
      <c r="G715">
        <v>10200</v>
      </c>
      <c r="H715" s="14">
        <v>45505</v>
      </c>
      <c r="I715" t="str">
        <v>b142e834</v>
      </c>
      <c r="J715">
        <v>65</v>
      </c>
      <c r="M715" t="str">
        <v>b142e834</v>
      </c>
      <c r="N715" s="16" t="str" cm="1">
        <f t="array" ref="N715">_xlfn.TEXTJOIN(", ", TRUE, _xlfn._xlws.FILTER('Content Tags'!B$2:B$2001, 'Content Tags'!A$2:A$2001 = M715))</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715" t="s">
        <v>369</v>
      </c>
    </row>
    <row r="716" spans="1:17" ht="14.4" customHeight="1" x14ac:dyDescent="0.3">
      <c r="A716">
        <v>10068</v>
      </c>
      <c r="B716" s="14">
        <v>44621</v>
      </c>
      <c r="C716" t="str">
        <v>34ac25b9</v>
      </c>
      <c r="D716">
        <v>98</v>
      </c>
      <c r="G716">
        <v>10200</v>
      </c>
      <c r="H716" s="14">
        <v>45383</v>
      </c>
      <c r="I716" t="str">
        <v>c5000cc1</v>
      </c>
      <c r="J716">
        <v>133</v>
      </c>
      <c r="M716" t="str">
        <v>c5000cc1</v>
      </c>
      <c r="N716" s="16" t="str" cm="1">
        <f t="array" ref="N716">_xlfn.TEXTJOIN(", ", TRUE, _xlfn._xlws.FILTER('Content Tags'!B$2:B$2001, 'Content Tags'!A$2:A$2001 = M716))</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716" t="s">
        <v>304</v>
      </c>
    </row>
    <row r="717" spans="1:17" ht="14.4" customHeight="1" x14ac:dyDescent="0.3">
      <c r="A717">
        <v>10068</v>
      </c>
      <c r="B717" s="14">
        <v>44835</v>
      </c>
      <c r="C717" t="str">
        <v>4cfd0dd8</v>
      </c>
      <c r="D717">
        <v>222</v>
      </c>
      <c r="G717">
        <v>10201</v>
      </c>
      <c r="H717" s="14">
        <v>45413</v>
      </c>
      <c r="I717" t="str">
        <v>9544ce3b</v>
      </c>
      <c r="J717">
        <v>86</v>
      </c>
      <c r="M717" t="str">
        <v>9544ce3b</v>
      </c>
      <c r="N717" s="16" t="str" cm="1">
        <f t="array" ref="N717">_xlfn.TEXTJOIN(", ", TRUE, _xlfn._xlws.FILTER('Content Tags'!B$2:B$2001, 'Content Tags'!A$2:A$2001 = M717))</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717" t="s">
        <v>390</v>
      </c>
    </row>
    <row r="718" spans="1:17" ht="14.4" customHeight="1" x14ac:dyDescent="0.3">
      <c r="A718">
        <v>10068</v>
      </c>
      <c r="B718" s="14">
        <v>44866</v>
      </c>
      <c r="C718" t="str">
        <v>fc3255a1</v>
      </c>
      <c r="D718">
        <v>234</v>
      </c>
      <c r="G718">
        <v>10201</v>
      </c>
      <c r="H718" s="14">
        <v>45597</v>
      </c>
      <c r="I718" t="str">
        <v>c324f9b4</v>
      </c>
      <c r="J718">
        <v>149</v>
      </c>
      <c r="M718" t="str">
        <v>c324f9b4</v>
      </c>
      <c r="N718" s="16" t="str" cm="1">
        <f t="array" ref="N718">_xlfn.TEXTJOIN(", ", TRUE, _xlfn._xlws.FILTER('Content Tags'!B$2:B$2001, 'Content Tags'!A$2:A$2001 = M718))</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718" t="s">
        <v>281</v>
      </c>
    </row>
    <row r="719" spans="1:17" ht="14.4" customHeight="1" x14ac:dyDescent="0.3">
      <c r="A719">
        <v>10068</v>
      </c>
      <c r="B719" s="14">
        <v>44743</v>
      </c>
      <c r="C719" t="str">
        <v>c5c4fdf9</v>
      </c>
      <c r="D719">
        <v>202</v>
      </c>
      <c r="G719">
        <v>10201</v>
      </c>
      <c r="H719" s="14">
        <v>45566</v>
      </c>
      <c r="I719" t="str">
        <v>ed012678</v>
      </c>
      <c r="J719">
        <v>185</v>
      </c>
      <c r="M719" t="str">
        <v>ed012678</v>
      </c>
      <c r="N719" s="16" t="str" cm="1">
        <f t="array" ref="N719">_xlfn.TEXTJOIN(", ", TRUE, _xlfn._xlws.FILTER('Content Tags'!B$2:B$2001, 'Content Tags'!A$2:A$2001 = M719))</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719" t="s">
        <v>321</v>
      </c>
    </row>
    <row r="720" spans="1:17" ht="14.4" customHeight="1" x14ac:dyDescent="0.3">
      <c r="A720">
        <v>10068</v>
      </c>
      <c r="B720" s="14">
        <v>44562</v>
      </c>
      <c r="C720" t="str">
        <v>67b09f1b</v>
      </c>
      <c r="D720">
        <v>13</v>
      </c>
      <c r="G720">
        <v>10201</v>
      </c>
      <c r="H720" s="14">
        <v>45292</v>
      </c>
      <c r="I720" t="str">
        <v>40fb817f</v>
      </c>
      <c r="J720">
        <v>236</v>
      </c>
      <c r="M720" t="str">
        <v>40fb817f</v>
      </c>
      <c r="N720" s="16" t="str" cm="1">
        <f t="array" ref="N720">_xlfn.TEXTJOIN(", ", TRUE, _xlfn._xlws.FILTER('Content Tags'!B$2:B$2001, 'Content Tags'!A$2:A$2001 = M720))</f>
        <v>kitchen appliance buyers, minimalist consumers, healthcare workers, creative professionals, makeup lovers, single, working professionals, Smart TV viewers, first job, international explorers, reward seekers, suburban families, bilingual families, spiritual seekers, news followers, stock market watchers, startup founders, weight watchers, cable cutters, adventure seekers</v>
      </c>
      <c r="Q720" t="s">
        <v>236</v>
      </c>
    </row>
    <row r="721" spans="1:17" ht="14.4" customHeight="1" x14ac:dyDescent="0.3">
      <c r="A721">
        <v>10068</v>
      </c>
      <c r="B721" s="14">
        <v>45474</v>
      </c>
      <c r="C721" t="str">
        <v>b142e834</v>
      </c>
      <c r="D721">
        <v>74</v>
      </c>
      <c r="G721">
        <v>10201</v>
      </c>
      <c r="H721" s="14">
        <v>45413</v>
      </c>
      <c r="I721" t="str">
        <v>982b8061</v>
      </c>
      <c r="J721">
        <v>227</v>
      </c>
      <c r="M721" t="str">
        <v>982b8061</v>
      </c>
      <c r="N721" s="16" t="str" cm="1">
        <f t="array" ref="N721">_xlfn.TEXTJOIN(", ", TRUE, _xlfn._xlws.FILTER('Content Tags'!B$2:B$2001, 'Content Tags'!A$2:A$2001 = M721))</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721" t="s">
        <v>337</v>
      </c>
    </row>
    <row r="722" spans="1:17" ht="14.4" customHeight="1" x14ac:dyDescent="0.3">
      <c r="A722">
        <v>10068</v>
      </c>
      <c r="B722" s="14">
        <v>45413</v>
      </c>
      <c r="C722" t="str">
        <v>577b4107</v>
      </c>
      <c r="D722">
        <v>220</v>
      </c>
      <c r="G722">
        <v>10202</v>
      </c>
      <c r="H722" s="14">
        <v>45566</v>
      </c>
      <c r="I722" t="str">
        <v>7fc77e90</v>
      </c>
      <c r="J722">
        <v>281</v>
      </c>
      <c r="M722" t="str">
        <v>7fc77e90</v>
      </c>
      <c r="N722" s="16" t="str" cm="1">
        <f t="array" ref="N722">_xlfn.TEXTJOIN(", ", TRUE, _xlfn._xlws.FILTER('Content Tags'!B$2:B$2001, 'Content Tags'!A$2:A$2001 = M722))</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722" t="s">
        <v>300</v>
      </c>
    </row>
    <row r="723" spans="1:17" ht="14.4" customHeight="1" x14ac:dyDescent="0.3">
      <c r="A723">
        <v>10068</v>
      </c>
      <c r="B723" s="14">
        <v>44896</v>
      </c>
      <c r="C723" t="str">
        <v>607da286</v>
      </c>
      <c r="D723">
        <v>265</v>
      </c>
      <c r="G723">
        <v>10202</v>
      </c>
      <c r="H723" s="14">
        <v>45627</v>
      </c>
      <c r="I723" t="str">
        <v>af4e0c6c</v>
      </c>
      <c r="J723">
        <v>35</v>
      </c>
      <c r="M723" t="str">
        <v>af4e0c6c</v>
      </c>
      <c r="N723" s="16" t="str" cm="1">
        <f t="array" ref="N723">_xlfn.TEXTJOIN(", ", TRUE, _xlfn._xlws.FILTER('Content Tags'!B$2:B$2001, 'Content Tags'!A$2:A$2001 = M723))</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723" t="s">
        <v>313</v>
      </c>
    </row>
    <row r="724" spans="1:17" ht="14.4" customHeight="1" x14ac:dyDescent="0.3">
      <c r="A724">
        <v>10068</v>
      </c>
      <c r="B724" s="14">
        <v>45352</v>
      </c>
      <c r="C724" t="str">
        <v>e0abb092</v>
      </c>
      <c r="D724">
        <v>12</v>
      </c>
      <c r="G724">
        <v>10203</v>
      </c>
      <c r="H724" s="14">
        <v>45627</v>
      </c>
      <c r="I724" t="str">
        <v>7fc77e90</v>
      </c>
      <c r="J724">
        <v>198</v>
      </c>
      <c r="M724" t="str">
        <v>7fc77e90</v>
      </c>
      <c r="N724" s="16" t="str" cm="1">
        <f t="array" ref="N724">_xlfn.TEXTJOIN(", ", TRUE, _xlfn._xlws.FILTER('Content Tags'!B$2:B$2001, 'Content Tags'!A$2:A$2001 = M724))</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724" t="s">
        <v>403</v>
      </c>
    </row>
    <row r="725" spans="1:17" ht="14.4" customHeight="1" x14ac:dyDescent="0.3">
      <c r="A725">
        <v>10068</v>
      </c>
      <c r="B725" s="14">
        <v>45566</v>
      </c>
      <c r="C725" t="str">
        <v>53dcee70</v>
      </c>
      <c r="D725">
        <v>58</v>
      </c>
      <c r="G725">
        <v>10203</v>
      </c>
      <c r="H725" s="14">
        <v>45536</v>
      </c>
      <c r="I725" t="str">
        <v>a48a202b</v>
      </c>
      <c r="J725">
        <v>39</v>
      </c>
      <c r="M725" t="str">
        <v>a48a202b</v>
      </c>
      <c r="N725" s="16" t="str" cm="1">
        <f t="array" ref="N725">_xlfn.TEXTJOIN(", ", TRUE, _xlfn._xlws.FILTER('Content Tags'!B$2:B$2001, 'Content Tags'!A$2:A$2001 = M725))</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725" t="s">
        <v>292</v>
      </c>
    </row>
    <row r="726" spans="1:17" ht="14.4" customHeight="1" x14ac:dyDescent="0.3">
      <c r="A726">
        <v>10068</v>
      </c>
      <c r="B726" s="14">
        <v>44986</v>
      </c>
      <c r="C726" t="str">
        <v>982b8061</v>
      </c>
      <c r="D726">
        <v>247</v>
      </c>
      <c r="G726">
        <v>10203</v>
      </c>
      <c r="H726" s="14">
        <v>45474</v>
      </c>
      <c r="I726" t="str">
        <v>18f2ed16</v>
      </c>
      <c r="J726">
        <v>89</v>
      </c>
      <c r="M726" t="str">
        <v>18f2ed16</v>
      </c>
      <c r="N726" s="16" t="str" cm="1">
        <f t="array" ref="N726">_xlfn.TEXTJOIN(", ", TRUE, _xlfn._xlws.FILTER('Content Tags'!B$2:B$2001, 'Content Tags'!A$2:A$2001 = M726))</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726" t="s">
        <v>259</v>
      </c>
    </row>
    <row r="727" spans="1:17" ht="14.4" customHeight="1" x14ac:dyDescent="0.3">
      <c r="A727">
        <v>10068</v>
      </c>
      <c r="B727" s="14">
        <v>44774</v>
      </c>
      <c r="C727" t="str">
        <v>f6d69d19</v>
      </c>
      <c r="D727">
        <v>86</v>
      </c>
      <c r="G727">
        <v>10204</v>
      </c>
      <c r="H727" s="14">
        <v>45505</v>
      </c>
      <c r="I727" t="str">
        <v>5c52d1ad</v>
      </c>
      <c r="J727">
        <v>212</v>
      </c>
      <c r="M727" t="str">
        <v>5c52d1ad</v>
      </c>
      <c r="N727" s="16" t="str" cm="1">
        <f t="array" ref="N727">_xlfn.TEXTJOIN(", ", TRUE, _xlfn._xlws.FILTER('Content Tags'!B$2:B$2001, 'Content Tags'!A$2:A$2001 = M727))</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727" t="s">
        <v>258</v>
      </c>
    </row>
    <row r="728" spans="1:17" ht="14.4" customHeight="1" x14ac:dyDescent="0.3">
      <c r="A728">
        <v>10068</v>
      </c>
      <c r="B728" s="14">
        <v>44621</v>
      </c>
      <c r="C728" t="str">
        <v>921da29a</v>
      </c>
      <c r="D728">
        <v>37</v>
      </c>
      <c r="G728">
        <v>10204</v>
      </c>
      <c r="H728" s="14">
        <v>45444</v>
      </c>
      <c r="I728" t="str">
        <v>1b7fe76a</v>
      </c>
      <c r="J728">
        <v>276</v>
      </c>
      <c r="M728" t="str">
        <v>1b7fe76a</v>
      </c>
      <c r="N728" s="16" t="str" cm="1">
        <f t="array" ref="N728">_xlfn.TEXTJOIN(", ", TRUE, _xlfn._xlws.FILTER('Content Tags'!B$2:B$2001, 'Content Tags'!A$2:A$2001 = M728))</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728" t="s">
        <v>235</v>
      </c>
    </row>
    <row r="729" spans="1:17" ht="14.4" customHeight="1" x14ac:dyDescent="0.3">
      <c r="A729">
        <v>10069</v>
      </c>
      <c r="B729" s="14">
        <v>44896</v>
      </c>
      <c r="C729" t="str">
        <v>8ab4abc6</v>
      </c>
      <c r="D729">
        <v>90</v>
      </c>
      <c r="G729">
        <v>10204</v>
      </c>
      <c r="H729" s="14">
        <v>45352</v>
      </c>
      <c r="I729" t="str">
        <v>c741736d</v>
      </c>
      <c r="J729">
        <v>95</v>
      </c>
      <c r="M729" t="str">
        <v>c741736d</v>
      </c>
      <c r="N729" s="16" t="str" cm="1">
        <f t="array" ref="N729">_xlfn.TEXTJOIN(", ", TRUE, _xlfn._xlws.FILTER('Content Tags'!B$2:B$2001, 'Content Tags'!A$2:A$2001 = M729))</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729" t="s">
        <v>325</v>
      </c>
    </row>
    <row r="730" spans="1:17" ht="14.4" customHeight="1" x14ac:dyDescent="0.3">
      <c r="A730">
        <v>10069</v>
      </c>
      <c r="B730" s="14">
        <v>45017</v>
      </c>
      <c r="C730" t="str">
        <v>577b4107</v>
      </c>
      <c r="D730">
        <v>237</v>
      </c>
      <c r="G730">
        <v>10204</v>
      </c>
      <c r="H730" s="14">
        <v>45352</v>
      </c>
      <c r="I730" t="str">
        <v>b142e834</v>
      </c>
      <c r="J730">
        <v>205</v>
      </c>
      <c r="M730" t="str">
        <v>b142e834</v>
      </c>
      <c r="N730" s="16" t="str" cm="1">
        <f t="array" ref="N730">_xlfn.TEXTJOIN(", ", TRUE, _xlfn._xlws.FILTER('Content Tags'!B$2:B$2001, 'Content Tags'!A$2:A$2001 = M730))</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730" t="s">
        <v>305</v>
      </c>
    </row>
    <row r="731" spans="1:17" ht="14.4" customHeight="1" x14ac:dyDescent="0.3">
      <c r="A731">
        <v>10069</v>
      </c>
      <c r="B731" s="14">
        <v>44927</v>
      </c>
      <c r="C731" t="str">
        <v>7e543bc4</v>
      </c>
      <c r="D731">
        <v>176</v>
      </c>
      <c r="G731">
        <v>10205</v>
      </c>
      <c r="H731" s="14">
        <v>45505</v>
      </c>
      <c r="I731" t="str">
        <v>92becfc7</v>
      </c>
      <c r="J731">
        <v>214</v>
      </c>
      <c r="M731" t="str">
        <v>92becfc7</v>
      </c>
      <c r="N731" s="16" t="str" cm="1">
        <f t="array" ref="N731">_xlfn.TEXTJOIN(", ", TRUE, _xlfn._xlws.FILTER('Content Tags'!B$2:B$2001, 'Content Tags'!A$2:A$2001 = M731))</f>
        <v>foodies, UPI adopters, family planners, adventure seekers, impulse buyers, mobile-only users, diabetic support seekers, daily soap fans, solo travelers, bookworms, competitive exam prep, tech, premium product buyers, action movie fans, bargain hunters, lifelong learners, minimalist consumers, religious content viewers, cable cutters, productivity seekers</v>
      </c>
      <c r="Q731" t="s">
        <v>384</v>
      </c>
    </row>
    <row r="732" spans="1:17" ht="14.4" customHeight="1" x14ac:dyDescent="0.3">
      <c r="A732">
        <v>10069</v>
      </c>
      <c r="B732" s="14">
        <v>44743</v>
      </c>
      <c r="C732" t="str">
        <v>b142e834</v>
      </c>
      <c r="D732">
        <v>131</v>
      </c>
      <c r="G732">
        <v>10205</v>
      </c>
      <c r="H732" s="14">
        <v>45444</v>
      </c>
      <c r="I732" t="str">
        <v>ae026103</v>
      </c>
      <c r="J732">
        <v>76</v>
      </c>
      <c r="M732" t="str">
        <v>ae026103</v>
      </c>
      <c r="N732" s="16" t="str" cm="1">
        <f t="array" ref="N732">_xlfn.TEXTJOIN(", ", TRUE, _xlfn._xlws.FILTER('Content Tags'!B$2:B$2001, 'Content Tags'!A$2:A$2001 = M732))</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732" t="s">
        <v>354</v>
      </c>
    </row>
    <row r="733" spans="1:17" ht="14.4" customHeight="1" x14ac:dyDescent="0.3">
      <c r="A733">
        <v>10069</v>
      </c>
      <c r="B733" s="14">
        <v>44682</v>
      </c>
      <c r="C733" t="str">
        <v>e24dee1d</v>
      </c>
      <c r="D733">
        <v>251</v>
      </c>
      <c r="G733">
        <v>10205</v>
      </c>
      <c r="H733" s="14">
        <v>45292</v>
      </c>
      <c r="I733" t="str">
        <v>e0abb092</v>
      </c>
      <c r="J733">
        <v>231</v>
      </c>
      <c r="M733" t="str">
        <v>e0abb092</v>
      </c>
      <c r="N733" s="16" t="str" cm="1">
        <f t="array" ref="N733">_xlfn.TEXTJOIN(", ", TRUE, _xlfn._xlws.FILTER('Content Tags'!B$2:B$2001, 'Content Tags'!A$2:A$2001 = M733))</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733" t="s">
        <v>312</v>
      </c>
    </row>
    <row r="734" spans="1:17" ht="14.4" customHeight="1" x14ac:dyDescent="0.3">
      <c r="A734">
        <v>10069</v>
      </c>
      <c r="B734" s="14">
        <v>44835</v>
      </c>
      <c r="C734" t="str">
        <v>982b8061</v>
      </c>
      <c r="D734">
        <v>120</v>
      </c>
      <c r="G734">
        <v>10205</v>
      </c>
      <c r="H734" s="14">
        <v>45627</v>
      </c>
      <c r="I734" t="str">
        <v>7e543bc4</v>
      </c>
      <c r="J734">
        <v>254</v>
      </c>
      <c r="M734" t="str">
        <v>7e543bc4</v>
      </c>
      <c r="N734" s="16" t="str" cm="1">
        <f t="array" ref="N734">_xlfn.TEXTJOIN(", ", TRUE, _xlfn._xlws.FILTER('Content Tags'!B$2:B$2001, 'Content Tags'!A$2:A$2001 = M734))</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734" t="s">
        <v>290</v>
      </c>
    </row>
    <row r="735" spans="1:17" ht="14.4" customHeight="1" x14ac:dyDescent="0.3">
      <c r="A735">
        <v>10069</v>
      </c>
      <c r="B735" s="14">
        <v>45261</v>
      </c>
      <c r="C735" t="str">
        <v>5833d4f3</v>
      </c>
      <c r="D735">
        <v>79</v>
      </c>
      <c r="G735">
        <v>10205</v>
      </c>
      <c r="H735" s="14">
        <v>45383</v>
      </c>
      <c r="I735" t="str">
        <v>9544ce3b</v>
      </c>
      <c r="J735">
        <v>273</v>
      </c>
      <c r="M735" t="str">
        <v>9544ce3b</v>
      </c>
      <c r="N735" s="16" t="str" cm="1">
        <f t="array" ref="N735">_xlfn.TEXTJOIN(", ", TRUE, _xlfn._xlws.FILTER('Content Tags'!B$2:B$2001, 'Content Tags'!A$2:A$2001 = M735))</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735" t="s">
        <v>397</v>
      </c>
    </row>
    <row r="736" spans="1:17" ht="14.4" customHeight="1" x14ac:dyDescent="0.3">
      <c r="A736">
        <v>10069</v>
      </c>
      <c r="B736" s="14">
        <v>44927</v>
      </c>
      <c r="C736" t="str">
        <v>fc3255a1</v>
      </c>
      <c r="D736">
        <v>181</v>
      </c>
      <c r="G736">
        <v>10206</v>
      </c>
      <c r="H736" s="14">
        <v>45474</v>
      </c>
      <c r="I736" t="str">
        <v>53dcee70</v>
      </c>
      <c r="J736">
        <v>43</v>
      </c>
      <c r="M736" t="str">
        <v>53dcee70</v>
      </c>
      <c r="N736" s="16" t="str" cm="1">
        <f t="array" ref="N736">_xlfn.TEXTJOIN(", ", TRUE, _xlfn._xlws.FILTER('Content Tags'!B$2:B$2001, 'Content Tags'!A$2:A$2001 = M736))</f>
        <v>console gamers, reward seekers, YouTube viewers, arts &amp; design students, music enthusiasts, high spenders, Telugu speakers, entrepreneurs, bilingual families, teens, mental health trackers, DTH users, applying for loans, heavy data users, doctors, investing first time, photography, binge watchers, brand loyalists, podcast listeners</v>
      </c>
      <c r="Q736" t="s">
        <v>255</v>
      </c>
    </row>
    <row r="737" spans="1:17" ht="14.4" customHeight="1" x14ac:dyDescent="0.3">
      <c r="A737">
        <v>10069</v>
      </c>
      <c r="B737" s="14">
        <v>44805</v>
      </c>
      <c r="C737" t="str">
        <v>a48a202b</v>
      </c>
      <c r="D737">
        <v>66</v>
      </c>
      <c r="G737">
        <v>10206</v>
      </c>
      <c r="H737" s="14">
        <v>45505</v>
      </c>
      <c r="I737" t="str">
        <v>6cec19a5</v>
      </c>
      <c r="J737">
        <v>68</v>
      </c>
      <c r="M737" t="str">
        <v>6cec19a5</v>
      </c>
      <c r="N737" s="16" t="str" cm="1">
        <f t="array" ref="N737">_xlfn.TEXTJOIN(", ", TRUE, _xlfn._xlws.FILTER('Content Tags'!B$2:B$2001, 'Content Tags'!A$2:A$2001 = M737))</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737" t="s">
        <v>250</v>
      </c>
    </row>
    <row r="738" spans="1:17" ht="14.4" customHeight="1" x14ac:dyDescent="0.3">
      <c r="A738">
        <v>10070</v>
      </c>
      <c r="B738" s="14">
        <v>44713</v>
      </c>
      <c r="C738" t="str">
        <v>ed012678</v>
      </c>
      <c r="D738">
        <v>220</v>
      </c>
      <c r="G738">
        <v>10206</v>
      </c>
      <c r="H738" s="14">
        <v>45566</v>
      </c>
      <c r="I738" t="str">
        <v>8ce0be18</v>
      </c>
      <c r="J738">
        <v>152</v>
      </c>
      <c r="M738" t="str">
        <v>8ce0be18</v>
      </c>
      <c r="N738" s="16" t="str" cm="1">
        <f t="array" ref="N738">_xlfn.TEXTJOIN(", ", TRUE, _xlfn._xlws.FILTER('Content Tags'!B$2:B$2001, 'Content Tags'!A$2:A$2001 = M738))</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738" t="s">
        <v>328</v>
      </c>
    </row>
    <row r="739" spans="1:17" ht="14.4" customHeight="1" x14ac:dyDescent="0.3">
      <c r="A739">
        <v>10070</v>
      </c>
      <c r="B739" s="14">
        <v>45474</v>
      </c>
      <c r="C739" t="str">
        <v>2fa395f5</v>
      </c>
      <c r="D739">
        <v>246</v>
      </c>
      <c r="G739">
        <v>10207</v>
      </c>
      <c r="H739" s="14">
        <v>45444</v>
      </c>
      <c r="I739" t="str">
        <v>7fc77e90</v>
      </c>
      <c r="J739">
        <v>88</v>
      </c>
      <c r="M739" t="str">
        <v>7fc77e90</v>
      </c>
      <c r="N739" s="16" t="str" cm="1">
        <f t="array" ref="N739">_xlfn.TEXTJOIN(", ", TRUE, _xlfn._xlws.FILTER('Content Tags'!B$2:B$2001, 'Content Tags'!A$2:A$2001 = M739))</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739" t="s">
        <v>245</v>
      </c>
    </row>
    <row r="740" spans="1:17" ht="14.4" customHeight="1" x14ac:dyDescent="0.3">
      <c r="A740">
        <v>10070</v>
      </c>
      <c r="B740" s="14">
        <v>45017</v>
      </c>
      <c r="C740" t="str">
        <v>c5000cc1</v>
      </c>
      <c r="D740">
        <v>177</v>
      </c>
      <c r="G740">
        <v>10207</v>
      </c>
      <c r="H740" s="14">
        <v>45352</v>
      </c>
      <c r="I740" t="str">
        <v>8ab4abc6</v>
      </c>
      <c r="J740">
        <v>300</v>
      </c>
      <c r="M740" t="str">
        <v>8ab4abc6</v>
      </c>
      <c r="N740" s="16" t="str" cm="1">
        <f t="array" ref="N740">_xlfn.TEXTJOIN(", ", TRUE, _xlfn._xlws.FILTER('Content Tags'!B$2:B$2001, 'Content Tags'!A$2:A$2001 = M740))</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740" t="s">
        <v>223</v>
      </c>
    </row>
    <row r="741" spans="1:17" ht="14.4" customHeight="1" x14ac:dyDescent="0.3">
      <c r="A741">
        <v>10070</v>
      </c>
      <c r="B741" s="14">
        <v>44835</v>
      </c>
      <c r="C741" t="str">
        <v>6cec19a5</v>
      </c>
      <c r="D741">
        <v>12</v>
      </c>
      <c r="G741">
        <v>10207</v>
      </c>
      <c r="H741" s="14">
        <v>45323</v>
      </c>
      <c r="I741" t="str">
        <v>2e190b5a</v>
      </c>
      <c r="J741">
        <v>231</v>
      </c>
      <c r="M741" t="str">
        <v>2e190b5a</v>
      </c>
      <c r="N741" s="16" t="str" cm="1">
        <f t="array" ref="N741">_xlfn.TEXTJOIN(", ", TRUE, _xlfn._xlws.FILTER('Content Tags'!B$2:B$2001, 'Content Tags'!A$2:A$2001 = M741))</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741" t="s">
        <v>303</v>
      </c>
    </row>
    <row r="742" spans="1:17" ht="14.4" customHeight="1" x14ac:dyDescent="0.3">
      <c r="A742">
        <v>10070</v>
      </c>
      <c r="B742" s="14">
        <v>45536</v>
      </c>
      <c r="C742" t="str">
        <v>b06fbc58</v>
      </c>
      <c r="D742">
        <v>27</v>
      </c>
      <c r="G742">
        <v>10207</v>
      </c>
      <c r="H742" s="14">
        <v>45505</v>
      </c>
      <c r="I742" t="str">
        <v>5988d89d</v>
      </c>
      <c r="J742">
        <v>212</v>
      </c>
      <c r="M742" t="str">
        <v>5988d89d</v>
      </c>
      <c r="N742" s="16" t="str" cm="1">
        <f t="array" ref="N742">_xlfn.TEXTJOIN(", ", TRUE, _xlfn._xlws.FILTER('Content Tags'!B$2:B$2001, 'Content Tags'!A$2:A$2001 = M742))</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742" t="s">
        <v>374</v>
      </c>
    </row>
    <row r="743" spans="1:17" ht="14.4" customHeight="1" x14ac:dyDescent="0.3">
      <c r="A743">
        <v>10070</v>
      </c>
      <c r="B743" s="14">
        <v>44743</v>
      </c>
      <c r="C743" t="str">
        <v>577b4107</v>
      </c>
      <c r="D743">
        <v>241</v>
      </c>
      <c r="G743">
        <v>10209</v>
      </c>
      <c r="H743" s="14">
        <v>45413</v>
      </c>
      <c r="I743" t="str">
        <v>19351768</v>
      </c>
      <c r="J743">
        <v>193</v>
      </c>
      <c r="M743" t="str">
        <v>19351768</v>
      </c>
      <c r="N743" s="16" t="str" cm="1">
        <f t="array" ref="N743">_xlfn.TEXTJOIN(", ", TRUE, _xlfn._xlws.FILTER('Content Tags'!B$2:B$2001, 'Content Tags'!A$2:A$2001 = M743))</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743" t="s">
        <v>328</v>
      </c>
    </row>
    <row r="744" spans="1:17" ht="14.4" customHeight="1" x14ac:dyDescent="0.3">
      <c r="A744">
        <v>10070</v>
      </c>
      <c r="B744" s="14">
        <v>44562</v>
      </c>
      <c r="C744" t="str">
        <v>607da286</v>
      </c>
      <c r="D744">
        <v>218</v>
      </c>
      <c r="G744">
        <v>10209</v>
      </c>
      <c r="H744" s="14">
        <v>45323</v>
      </c>
      <c r="I744" t="str">
        <v>30bb7728</v>
      </c>
      <c r="J744">
        <v>224</v>
      </c>
      <c r="M744" t="str">
        <v>30bb7728</v>
      </c>
      <c r="N744" s="16" t="str" cm="1">
        <f t="array" ref="N744">_xlfn.TEXTJOIN(", ", TRUE, _xlfn._xlws.FILTER('Content Tags'!B$2:B$2001, 'Content Tags'!A$2:A$2001 = M744))</f>
        <v>budget planners, work-life balance, health-conscious, podcast listeners, spiritual seekers, subscription buyers, movie buffs, new parents, language learners, HR professionals, weekend getaway seekers, South Indian viewers, energy-efficient adopters, runners, fitness, Telugu speakers, photography, Smart TV viewers, frequent flyers, mental wellness</v>
      </c>
      <c r="Q744" t="s">
        <v>368</v>
      </c>
    </row>
    <row r="745" spans="1:17" ht="14.4" customHeight="1" x14ac:dyDescent="0.3">
      <c r="A745">
        <v>10070</v>
      </c>
      <c r="B745" s="14">
        <v>45017</v>
      </c>
      <c r="C745" t="str">
        <v>07976026</v>
      </c>
      <c r="D745">
        <v>56</v>
      </c>
      <c r="G745">
        <v>10209</v>
      </c>
      <c r="H745" s="14">
        <v>45413</v>
      </c>
      <c r="I745" t="str">
        <v>921da29a</v>
      </c>
      <c r="J745">
        <v>74</v>
      </c>
      <c r="M745" t="str">
        <v>921da29a</v>
      </c>
      <c r="N745" s="16" t="str" cm="1">
        <f t="array" ref="N745">_xlfn.TEXTJOIN(", ", TRUE, _xlfn._xlws.FILTER('Content Tags'!B$2:B$2001, 'Content Tags'!A$2:A$2001 = M745))</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745" t="s">
        <v>352</v>
      </c>
    </row>
    <row r="746" spans="1:17" ht="14.4" customHeight="1" x14ac:dyDescent="0.3">
      <c r="A746">
        <v>10070</v>
      </c>
      <c r="B746" s="14">
        <v>45444</v>
      </c>
      <c r="C746" t="str">
        <v>d6e6f4af</v>
      </c>
      <c r="D746">
        <v>22</v>
      </c>
      <c r="G746">
        <v>10209</v>
      </c>
      <c r="H746" s="14">
        <v>45352</v>
      </c>
      <c r="I746" t="str">
        <v>ed012678</v>
      </c>
      <c r="J746">
        <v>72</v>
      </c>
      <c r="M746" t="str">
        <v>ed012678</v>
      </c>
      <c r="N746" s="16" t="str" cm="1">
        <f t="array" ref="N746">_xlfn.TEXTJOIN(", ", TRUE, _xlfn._xlws.FILTER('Content Tags'!B$2:B$2001, 'Content Tags'!A$2:A$2001 = M746))</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746" t="s">
        <v>362</v>
      </c>
    </row>
    <row r="747" spans="1:17" ht="14.4" customHeight="1" x14ac:dyDescent="0.3">
      <c r="A747">
        <v>10070</v>
      </c>
      <c r="B747" s="14">
        <v>45323</v>
      </c>
      <c r="C747" t="str">
        <v>ef45c45f</v>
      </c>
      <c r="D747">
        <v>104</v>
      </c>
      <c r="G747">
        <v>10209</v>
      </c>
      <c r="H747" s="14">
        <v>45292</v>
      </c>
      <c r="I747" t="str">
        <v>7495495f</v>
      </c>
      <c r="J747">
        <v>105</v>
      </c>
      <c r="M747" t="str">
        <v>7495495f</v>
      </c>
      <c r="N747" s="16" t="str" cm="1">
        <f t="array" ref="N747">_xlfn.TEXTJOIN(", ", TRUE, _xlfn._xlws.FILTER('Content Tags'!B$2:B$2001, 'Content Tags'!A$2:A$2001 = M747))</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747" t="s">
        <v>241</v>
      </c>
    </row>
    <row r="748" spans="1:17" ht="14.4" customHeight="1" x14ac:dyDescent="0.3">
      <c r="A748">
        <v>10071</v>
      </c>
      <c r="B748" s="14">
        <v>45383</v>
      </c>
      <c r="C748" t="str">
        <v>618d5c47</v>
      </c>
      <c r="D748">
        <v>148</v>
      </c>
      <c r="G748">
        <v>10209</v>
      </c>
      <c r="H748" s="14">
        <v>45352</v>
      </c>
      <c r="I748" t="str">
        <v>586db896</v>
      </c>
      <c r="J748">
        <v>57</v>
      </c>
      <c r="M748" t="str">
        <v>586db896</v>
      </c>
      <c r="N748" s="16" t="str" cm="1">
        <f t="array" ref="N748">_xlfn.TEXTJOIN(", ", TRUE, _xlfn._xlws.FILTER('Content Tags'!B$2:B$2001, 'Content Tags'!A$2:A$2001 = M748))</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748" t="s">
        <v>269</v>
      </c>
    </row>
    <row r="749" spans="1:17" ht="14.4" customHeight="1" x14ac:dyDescent="0.3">
      <c r="A749">
        <v>10071</v>
      </c>
      <c r="B749" s="14">
        <v>44713</v>
      </c>
      <c r="C749" t="str">
        <v>b9f74c1c</v>
      </c>
      <c r="D749">
        <v>181</v>
      </c>
      <c r="G749">
        <v>10210</v>
      </c>
      <c r="H749" s="14">
        <v>45566</v>
      </c>
      <c r="I749" t="str">
        <v>fd1ad95a</v>
      </c>
      <c r="J749">
        <v>110</v>
      </c>
      <c r="M749" t="str">
        <v>fd1ad95a</v>
      </c>
      <c r="N749" s="16" t="str" cm="1">
        <f t="array" ref="N749">_xlfn.TEXTJOIN(", ", TRUE, _xlfn._xlws.FILTER('Content Tags'!B$2:B$2001, 'Content Tags'!A$2:A$2001 = M749))</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749" t="s">
        <v>317</v>
      </c>
    </row>
    <row r="750" spans="1:17" ht="14.4" customHeight="1" x14ac:dyDescent="0.3">
      <c r="A750">
        <v>10071</v>
      </c>
      <c r="B750" s="14">
        <v>45292</v>
      </c>
      <c r="C750" t="str">
        <v>8ab4abc6</v>
      </c>
      <c r="D750">
        <v>197</v>
      </c>
      <c r="G750">
        <v>10210</v>
      </c>
      <c r="H750" s="14">
        <v>45627</v>
      </c>
      <c r="I750" t="str">
        <v>577b4107</v>
      </c>
      <c r="J750">
        <v>158</v>
      </c>
      <c r="M750" t="str">
        <v>577b4107</v>
      </c>
      <c r="N750" s="16" t="str" cm="1">
        <f t="array" ref="N750">_xlfn.TEXTJOIN(", ", TRUE, _xlfn._xlws.FILTER('Content Tags'!B$2:B$2001, 'Content Tags'!A$2:A$2001 = M750))</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750" t="s">
        <v>371</v>
      </c>
    </row>
    <row r="751" spans="1:17" ht="14.4" customHeight="1" x14ac:dyDescent="0.3">
      <c r="A751">
        <v>10071</v>
      </c>
      <c r="B751" s="14">
        <v>45261</v>
      </c>
      <c r="C751" t="str">
        <v>420e1019</v>
      </c>
      <c r="D751">
        <v>99</v>
      </c>
      <c r="G751">
        <v>10210</v>
      </c>
      <c r="H751" s="14">
        <v>45352</v>
      </c>
      <c r="I751" t="str">
        <v>c741736d</v>
      </c>
      <c r="J751">
        <v>247</v>
      </c>
      <c r="M751" t="str">
        <v>c741736d</v>
      </c>
      <c r="N751" s="16" t="str" cm="1">
        <f t="array" ref="N751">_xlfn.TEXTJOIN(", ", TRUE, _xlfn._xlws.FILTER('Content Tags'!B$2:B$2001, 'Content Tags'!A$2:A$2001 = M751))</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751" t="s">
        <v>355</v>
      </c>
    </row>
    <row r="752" spans="1:17" ht="14.4" customHeight="1" x14ac:dyDescent="0.3">
      <c r="A752">
        <v>10071</v>
      </c>
      <c r="B752" s="14">
        <v>44958</v>
      </c>
      <c r="C752" t="str">
        <v>7495495f</v>
      </c>
      <c r="D752">
        <v>80</v>
      </c>
      <c r="G752">
        <v>10210</v>
      </c>
      <c r="H752" s="14">
        <v>45597</v>
      </c>
      <c r="I752" t="str">
        <v>a4c168f1</v>
      </c>
      <c r="J752">
        <v>223</v>
      </c>
      <c r="M752" t="str">
        <v>a4c168f1</v>
      </c>
      <c r="N752" s="16" t="str" cm="1">
        <f t="array" ref="N752">_xlfn.TEXTJOIN(", ", TRUE, _xlfn._xlws.FILTER('Content Tags'!B$2:B$2001, 'Content Tags'!A$2:A$2001 = M752))</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752" t="s">
        <v>292</v>
      </c>
    </row>
    <row r="753" spans="1:17" ht="14.4" customHeight="1" x14ac:dyDescent="0.3">
      <c r="A753">
        <v>10071</v>
      </c>
      <c r="B753" s="14">
        <v>45474</v>
      </c>
      <c r="C753" t="str">
        <v>2fa395f5</v>
      </c>
      <c r="D753">
        <v>117</v>
      </c>
      <c r="G753">
        <v>10211</v>
      </c>
      <c r="H753" s="14">
        <v>45597</v>
      </c>
      <c r="I753" t="str">
        <v>fa1a76a3</v>
      </c>
      <c r="J753">
        <v>290</v>
      </c>
      <c r="M753" t="str">
        <v>fa1a76a3</v>
      </c>
      <c r="N753" s="16" t="str" cm="1">
        <f t="array" ref="N753">_xlfn.TEXTJOIN(", ", TRUE, _xlfn._xlws.FILTER('Content Tags'!B$2:B$2001, 'Content Tags'!A$2:A$2001 = M753))</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753" t="s">
        <v>245</v>
      </c>
    </row>
    <row r="754" spans="1:17" ht="14.4" customHeight="1" x14ac:dyDescent="0.3">
      <c r="A754">
        <v>10072</v>
      </c>
      <c r="B754" s="14">
        <v>45597</v>
      </c>
      <c r="C754" t="str">
        <v>b72e97f6</v>
      </c>
      <c r="D754">
        <v>282</v>
      </c>
      <c r="G754">
        <v>10211</v>
      </c>
      <c r="H754" s="14">
        <v>45413</v>
      </c>
      <c r="I754" t="str">
        <v>f6d69d19</v>
      </c>
      <c r="J754">
        <v>182</v>
      </c>
      <c r="M754" t="str">
        <v>f6d69d19</v>
      </c>
      <c r="N754" s="16" t="str" cm="1">
        <f t="array" ref="N754">_xlfn.TEXTJOIN(", ", TRUE, _xlfn._xlws.FILTER('Content Tags'!B$2:B$2001, 'Content Tags'!A$2:A$2001 = M754))</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754" t="s">
        <v>222</v>
      </c>
    </row>
    <row r="755" spans="1:17" ht="14.4" customHeight="1" x14ac:dyDescent="0.3">
      <c r="A755">
        <v>10072</v>
      </c>
      <c r="B755" s="14">
        <v>44682</v>
      </c>
      <c r="C755" t="str">
        <v>5b93d799</v>
      </c>
      <c r="D755">
        <v>106</v>
      </c>
      <c r="G755">
        <v>10211</v>
      </c>
      <c r="H755" s="14">
        <v>45292</v>
      </c>
      <c r="I755" t="str">
        <v>618d5c47</v>
      </c>
      <c r="J755">
        <v>106</v>
      </c>
      <c r="M755" t="str">
        <v>618d5c47</v>
      </c>
      <c r="N755" s="16" t="str" cm="1">
        <f t="array" ref="N755">_xlfn.TEXTJOIN(", ", TRUE, _xlfn._xlws.FILTER('Content Tags'!B$2:B$2001, 'Content Tags'!A$2:A$2001 = M755))</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755" t="s">
        <v>304</v>
      </c>
    </row>
    <row r="756" spans="1:17" ht="14.4" customHeight="1" x14ac:dyDescent="0.3">
      <c r="A756">
        <v>10072</v>
      </c>
      <c r="B756" s="14">
        <v>44896</v>
      </c>
      <c r="C756" t="str">
        <v>40e9137d</v>
      </c>
      <c r="D756">
        <v>157</v>
      </c>
      <c r="G756">
        <v>10211</v>
      </c>
      <c r="H756" s="14">
        <v>45566</v>
      </c>
      <c r="I756" t="str">
        <v>5988d89d</v>
      </c>
      <c r="J756">
        <v>283</v>
      </c>
      <c r="M756" t="str">
        <v>5988d89d</v>
      </c>
      <c r="N756" s="16" t="str" cm="1">
        <f t="array" ref="N756">_xlfn.TEXTJOIN(", ", TRUE, _xlfn._xlws.FILTER('Content Tags'!B$2:B$2001, 'Content Tags'!A$2:A$2001 = M756))</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756" t="s">
        <v>418</v>
      </c>
    </row>
    <row r="757" spans="1:17" ht="14.4" customHeight="1" x14ac:dyDescent="0.3">
      <c r="A757">
        <v>10072</v>
      </c>
      <c r="B757" s="14">
        <v>44774</v>
      </c>
      <c r="C757" t="str">
        <v>fc3255a1</v>
      </c>
      <c r="D757">
        <v>85</v>
      </c>
      <c r="G757">
        <v>10212</v>
      </c>
      <c r="H757" s="14">
        <v>45444</v>
      </c>
      <c r="I757" t="str">
        <v>e9c2f251</v>
      </c>
      <c r="J757">
        <v>53</v>
      </c>
      <c r="M757" t="str">
        <v>e9c2f251</v>
      </c>
      <c r="N757" s="16" t="str" cm="1">
        <f t="array" ref="N757">_xlfn.TEXTJOIN(", ", TRUE, _xlfn._xlws.FILTER('Content Tags'!B$2:B$2001, 'Content Tags'!A$2:A$2001 = M757))</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757" t="s">
        <v>236</v>
      </c>
    </row>
    <row r="758" spans="1:17" ht="14.4" customHeight="1" x14ac:dyDescent="0.3">
      <c r="A758">
        <v>10072</v>
      </c>
      <c r="B758" s="14">
        <v>44593</v>
      </c>
      <c r="C758" t="str">
        <v>53dcee70</v>
      </c>
      <c r="D758">
        <v>160</v>
      </c>
      <c r="G758">
        <v>10212</v>
      </c>
      <c r="H758" s="14">
        <v>45383</v>
      </c>
      <c r="I758" t="str">
        <v>7495495f</v>
      </c>
      <c r="J758">
        <v>160</v>
      </c>
      <c r="M758" t="str">
        <v>7495495f</v>
      </c>
      <c r="N758" s="16" t="str" cm="1">
        <f t="array" ref="N758">_xlfn.TEXTJOIN(", ", TRUE, _xlfn._xlws.FILTER('Content Tags'!B$2:B$2001, 'Content Tags'!A$2:A$2001 = M758))</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758" t="s">
        <v>295</v>
      </c>
    </row>
    <row r="759" spans="1:17" ht="14.4" customHeight="1" x14ac:dyDescent="0.3">
      <c r="A759">
        <v>10072</v>
      </c>
      <c r="B759" s="14">
        <v>45231</v>
      </c>
      <c r="C759" t="str">
        <v>e9c2f251</v>
      </c>
      <c r="D759">
        <v>225</v>
      </c>
      <c r="G759">
        <v>10212</v>
      </c>
      <c r="H759" s="14">
        <v>45352</v>
      </c>
      <c r="I759" t="str">
        <v>2888a95e</v>
      </c>
      <c r="J759">
        <v>48</v>
      </c>
      <c r="M759" t="str">
        <v>2888a95e</v>
      </c>
      <c r="N759" s="16" t="str" cm="1">
        <f t="array" ref="N759">_xlfn.TEXTJOIN(", ", TRUE, _xlfn._xlws.FILTER('Content Tags'!B$2:B$2001, 'Content Tags'!A$2:A$2001 = M759))</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759" t="s">
        <v>233</v>
      </c>
    </row>
    <row r="760" spans="1:17" ht="14.4" customHeight="1" x14ac:dyDescent="0.3">
      <c r="A760">
        <v>10072</v>
      </c>
      <c r="B760" s="14">
        <v>44682</v>
      </c>
      <c r="C760" t="str">
        <v>fcc640cb</v>
      </c>
      <c r="D760">
        <v>21</v>
      </c>
      <c r="G760">
        <v>10213</v>
      </c>
      <c r="H760" s="14">
        <v>45627</v>
      </c>
      <c r="I760" t="str">
        <v>fc3255a1</v>
      </c>
      <c r="J760">
        <v>136</v>
      </c>
      <c r="M760" t="str">
        <v>fc3255a1</v>
      </c>
      <c r="N760" s="16" t="str" cm="1">
        <f t="array" ref="N760">_xlfn.TEXTJOIN(", ", TRUE, _xlfn._xlws.FILTER('Content Tags'!B$2:B$2001, 'Content Tags'!A$2:A$2001 = M760))</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760" t="s">
        <v>324</v>
      </c>
    </row>
    <row r="761" spans="1:17" ht="14.4" customHeight="1" x14ac:dyDescent="0.3">
      <c r="A761">
        <v>10072</v>
      </c>
      <c r="B761" s="14">
        <v>45352</v>
      </c>
      <c r="C761" t="str">
        <v>2aac9072</v>
      </c>
      <c r="D761">
        <v>185</v>
      </c>
      <c r="G761">
        <v>10214</v>
      </c>
      <c r="H761" s="14">
        <v>45505</v>
      </c>
      <c r="I761" t="str">
        <v>c741736d</v>
      </c>
      <c r="J761">
        <v>10</v>
      </c>
      <c r="M761" t="str">
        <v>c741736d</v>
      </c>
      <c r="N761" s="16" t="str" cm="1">
        <f t="array" ref="N761">_xlfn.TEXTJOIN(", ", TRUE, _xlfn._xlws.FILTER('Content Tags'!B$2:B$2001, 'Content Tags'!A$2:A$2001 = M761))</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761" t="s">
        <v>275</v>
      </c>
    </row>
    <row r="762" spans="1:17" ht="14.4" customHeight="1" x14ac:dyDescent="0.3">
      <c r="A762">
        <v>10072</v>
      </c>
      <c r="B762" s="14">
        <v>45139</v>
      </c>
      <c r="C762" t="str">
        <v>9452bf77</v>
      </c>
      <c r="D762">
        <v>300</v>
      </c>
      <c r="G762">
        <v>10214</v>
      </c>
      <c r="H762" s="14">
        <v>45323</v>
      </c>
      <c r="I762" t="str">
        <v>7fc77e90</v>
      </c>
      <c r="J762">
        <v>78</v>
      </c>
      <c r="M762" t="str">
        <v>7fc77e90</v>
      </c>
      <c r="N762" s="16" t="str" cm="1">
        <f t="array" ref="N762">_xlfn.TEXTJOIN(", ", TRUE, _xlfn._xlws.FILTER('Content Tags'!B$2:B$2001, 'Content Tags'!A$2:A$2001 = M762))</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762" t="s">
        <v>363</v>
      </c>
    </row>
    <row r="763" spans="1:17" ht="14.4" customHeight="1" x14ac:dyDescent="0.3">
      <c r="A763">
        <v>10072</v>
      </c>
      <c r="B763" s="14">
        <v>44986</v>
      </c>
      <c r="C763" t="str">
        <v>6d9b457c</v>
      </c>
      <c r="D763">
        <v>257</v>
      </c>
      <c r="G763">
        <v>10214</v>
      </c>
      <c r="H763" s="14">
        <v>45566</v>
      </c>
      <c r="I763" t="str">
        <v>2888a95e</v>
      </c>
      <c r="J763">
        <v>150</v>
      </c>
      <c r="M763" t="str">
        <v>2888a95e</v>
      </c>
      <c r="N763" s="16" t="str" cm="1">
        <f t="array" ref="N763">_xlfn.TEXTJOIN(", ", TRUE, _xlfn._xlws.FILTER('Content Tags'!B$2:B$2001, 'Content Tags'!A$2:A$2001 = M763))</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763" t="s">
        <v>284</v>
      </c>
    </row>
    <row r="764" spans="1:17" ht="14.4" customHeight="1" x14ac:dyDescent="0.3">
      <c r="A764">
        <v>10072</v>
      </c>
      <c r="B764" s="14">
        <v>45231</v>
      </c>
      <c r="C764" t="str">
        <v>420e1019</v>
      </c>
      <c r="D764">
        <v>155</v>
      </c>
      <c r="G764">
        <v>10214</v>
      </c>
      <c r="H764" s="14">
        <v>45292</v>
      </c>
      <c r="I764" t="str">
        <v>921da29a</v>
      </c>
      <c r="J764">
        <v>190</v>
      </c>
      <c r="M764" t="str">
        <v>921da29a</v>
      </c>
      <c r="N764" s="16" t="str" cm="1">
        <f t="array" ref="N764">_xlfn.TEXTJOIN(", ", TRUE, _xlfn._xlws.FILTER('Content Tags'!B$2:B$2001, 'Content Tags'!A$2:A$2001 = M764))</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764" t="s">
        <v>418</v>
      </c>
    </row>
    <row r="765" spans="1:17" ht="14.4" customHeight="1" x14ac:dyDescent="0.3">
      <c r="A765">
        <v>10072</v>
      </c>
      <c r="B765" s="14">
        <v>45108</v>
      </c>
      <c r="C765" t="str">
        <v>18f2ed16</v>
      </c>
      <c r="D765">
        <v>103</v>
      </c>
      <c r="G765">
        <v>10214</v>
      </c>
      <c r="H765" s="14">
        <v>45505</v>
      </c>
      <c r="I765" t="str">
        <v>d6e6f4af</v>
      </c>
      <c r="J765">
        <v>260</v>
      </c>
      <c r="M765" t="str">
        <v>d6e6f4af</v>
      </c>
      <c r="N765" s="16" t="str" cm="1">
        <f t="array" ref="N765">_xlfn.TEXTJOIN(", ", TRUE, _xlfn._xlws.FILTER('Content Tags'!B$2:B$2001, 'Content Tags'!A$2:A$2001 = M765))</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765" t="s">
        <v>285</v>
      </c>
    </row>
    <row r="766" spans="1:17" ht="14.4" customHeight="1" x14ac:dyDescent="0.3">
      <c r="A766">
        <v>10072</v>
      </c>
      <c r="B766" s="14">
        <v>44835</v>
      </c>
      <c r="C766" t="str">
        <v>e2949854</v>
      </c>
      <c r="D766">
        <v>92</v>
      </c>
      <c r="G766">
        <v>10214</v>
      </c>
      <c r="H766" s="14">
        <v>45444</v>
      </c>
      <c r="I766" t="str">
        <v>d71466ea</v>
      </c>
      <c r="J766">
        <v>278</v>
      </c>
      <c r="M766" t="str">
        <v>d71466ea</v>
      </c>
      <c r="N766" s="16" t="str" cm="1">
        <f t="array" ref="N766">_xlfn.TEXTJOIN(", ", TRUE, _xlfn._xlws.FILTER('Content Tags'!B$2:B$2001, 'Content Tags'!A$2:A$2001 = M766))</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766" t="s">
        <v>387</v>
      </c>
    </row>
    <row r="767" spans="1:17" ht="14.4" customHeight="1" x14ac:dyDescent="0.3">
      <c r="A767">
        <v>10073</v>
      </c>
      <c r="B767" s="14">
        <v>45597</v>
      </c>
      <c r="C767" t="str">
        <v>2560b2d1</v>
      </c>
      <c r="D767">
        <v>93</v>
      </c>
      <c r="G767">
        <v>10215</v>
      </c>
      <c r="H767" s="14">
        <v>45566</v>
      </c>
      <c r="I767" t="str">
        <v>ae026103</v>
      </c>
      <c r="J767">
        <v>43</v>
      </c>
      <c r="M767" t="str">
        <v>ae026103</v>
      </c>
      <c r="N767" s="16" t="str" cm="1">
        <f t="array" ref="N767">_xlfn.TEXTJOIN(", ", TRUE, _xlfn._xlws.FILTER('Content Tags'!B$2:B$2001, 'Content Tags'!A$2:A$2001 = M767))</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767" t="s">
        <v>334</v>
      </c>
    </row>
    <row r="768" spans="1:17" ht="14.4" customHeight="1" x14ac:dyDescent="0.3">
      <c r="A768">
        <v>10073</v>
      </c>
      <c r="B768" s="14">
        <v>45323</v>
      </c>
      <c r="C768" t="str">
        <v>7fd28e87</v>
      </c>
      <c r="D768">
        <v>265</v>
      </c>
      <c r="G768">
        <v>10215</v>
      </c>
      <c r="H768" s="14">
        <v>45292</v>
      </c>
      <c r="I768" t="str">
        <v>40e9137d</v>
      </c>
      <c r="J768">
        <v>148</v>
      </c>
      <c r="M768" t="str">
        <v>40e9137d</v>
      </c>
      <c r="N768" s="16" t="str" cm="1">
        <f t="array" ref="N768">_xlfn.TEXTJOIN(", ", TRUE, _xlfn._xlws.FILTER('Content Tags'!B$2:B$2001, 'Content Tags'!A$2:A$2001 = M768))</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768" t="s">
        <v>318</v>
      </c>
    </row>
    <row r="769" spans="1:17" ht="14.4" customHeight="1" x14ac:dyDescent="0.3">
      <c r="A769">
        <v>10073</v>
      </c>
      <c r="B769" s="14">
        <v>44562</v>
      </c>
      <c r="C769" t="str">
        <v>af4e0c6c</v>
      </c>
      <c r="D769">
        <v>289</v>
      </c>
      <c r="G769">
        <v>10215</v>
      </c>
      <c r="H769" s="14">
        <v>45627</v>
      </c>
      <c r="I769" t="str">
        <v>7e543bc4</v>
      </c>
      <c r="J769">
        <v>281</v>
      </c>
      <c r="M769" t="str">
        <v>7e543bc4</v>
      </c>
      <c r="N769" s="16" t="str" cm="1">
        <f t="array" ref="N769">_xlfn.TEXTJOIN(", ", TRUE, _xlfn._xlws.FILTER('Content Tags'!B$2:B$2001, 'Content Tags'!A$2:A$2001 = M769))</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769" t="s">
        <v>377</v>
      </c>
    </row>
    <row r="770" spans="1:17" ht="14.4" customHeight="1" x14ac:dyDescent="0.3">
      <c r="A770">
        <v>10073</v>
      </c>
      <c r="B770" s="14">
        <v>45108</v>
      </c>
      <c r="C770" t="str">
        <v>e9c2f251</v>
      </c>
      <c r="D770">
        <v>252</v>
      </c>
      <c r="G770">
        <v>10216</v>
      </c>
      <c r="H770" s="14">
        <v>45627</v>
      </c>
      <c r="I770" t="str">
        <v>fe8686d0</v>
      </c>
      <c r="J770">
        <v>224</v>
      </c>
      <c r="M770" t="str">
        <v>fe8686d0</v>
      </c>
      <c r="N770" s="16" t="str" cm="1">
        <f t="array" ref="N770">_xlfn.TEXTJOIN(", ", TRUE, _xlfn._xlws.FILTER('Content Tags'!B$2:B$2001, 'Content Tags'!A$2:A$2001 = M770))</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770" t="s">
        <v>314</v>
      </c>
    </row>
    <row r="771" spans="1:17" ht="14.4" customHeight="1" x14ac:dyDescent="0.3">
      <c r="A771">
        <v>10073</v>
      </c>
      <c r="B771" s="14">
        <v>44774</v>
      </c>
      <c r="C771" t="str">
        <v>f82d44ce</v>
      </c>
      <c r="D771">
        <v>255</v>
      </c>
      <c r="G771">
        <v>10217</v>
      </c>
      <c r="H771" s="14">
        <v>45627</v>
      </c>
      <c r="I771" t="str">
        <v>921da29a</v>
      </c>
      <c r="J771">
        <v>235</v>
      </c>
      <c r="M771" t="str">
        <v>921da29a</v>
      </c>
      <c r="N771" s="16" t="str" cm="1">
        <f t="array" ref="N771">_xlfn.TEXTJOIN(", ", TRUE, _xlfn._xlws.FILTER('Content Tags'!B$2:B$2001, 'Content Tags'!A$2:A$2001 = M771))</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771" t="s">
        <v>256</v>
      </c>
    </row>
    <row r="772" spans="1:17" ht="14.4" customHeight="1" x14ac:dyDescent="0.3">
      <c r="A772">
        <v>10073</v>
      </c>
      <c r="B772" s="14">
        <v>44593</v>
      </c>
      <c r="C772" t="str">
        <v>6fc6d737</v>
      </c>
      <c r="D772">
        <v>215</v>
      </c>
      <c r="G772">
        <v>10217</v>
      </c>
      <c r="H772" s="14">
        <v>45352</v>
      </c>
      <c r="I772" t="str">
        <v>d71466ea</v>
      </c>
      <c r="J772">
        <v>71</v>
      </c>
      <c r="M772" t="str">
        <v>d71466ea</v>
      </c>
      <c r="N772" s="16" t="str" cm="1">
        <f t="array" ref="N772">_xlfn.TEXTJOIN(", ", TRUE, _xlfn._xlws.FILTER('Content Tags'!B$2:B$2001, 'Content Tags'!A$2:A$2001 = M772))</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772" t="s">
        <v>385</v>
      </c>
    </row>
    <row r="773" spans="1:17" ht="14.4" customHeight="1" x14ac:dyDescent="0.3">
      <c r="A773">
        <v>10073</v>
      </c>
      <c r="B773" s="14">
        <v>44713</v>
      </c>
      <c r="C773" t="str">
        <v>0cbc4720</v>
      </c>
      <c r="D773">
        <v>177</v>
      </c>
      <c r="G773">
        <v>10217</v>
      </c>
      <c r="H773" s="14">
        <v>45597</v>
      </c>
      <c r="I773" t="str">
        <v>1187d074</v>
      </c>
      <c r="J773">
        <v>133</v>
      </c>
      <c r="M773" t="str">
        <v>1187d074</v>
      </c>
      <c r="N773" s="16" t="str" cm="1">
        <f t="array" ref="N773">_xlfn.TEXTJOIN(", ", TRUE, _xlfn._xlws.FILTER('Content Tags'!B$2:B$2001, 'Content Tags'!A$2:A$2001 = M773))</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773" t="s">
        <v>410</v>
      </c>
    </row>
    <row r="774" spans="1:17" ht="14.4" customHeight="1" x14ac:dyDescent="0.3">
      <c r="A774">
        <v>10073</v>
      </c>
      <c r="B774" s="14">
        <v>44927</v>
      </c>
      <c r="C774" t="str">
        <v>6d98c117</v>
      </c>
      <c r="D774">
        <v>21</v>
      </c>
      <c r="G774">
        <v>10217</v>
      </c>
      <c r="H774" s="14">
        <v>45627</v>
      </c>
      <c r="I774" t="str">
        <v>872a4423</v>
      </c>
      <c r="J774">
        <v>94</v>
      </c>
      <c r="M774" t="str">
        <v>872a4423</v>
      </c>
      <c r="N774" s="16" t="str" cm="1">
        <f t="array" ref="N774">_xlfn.TEXTJOIN(", ", TRUE, _xlfn._xlws.FILTER('Content Tags'!B$2:B$2001, 'Content Tags'!A$2:A$2001 = M774))</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774" t="s">
        <v>263</v>
      </c>
    </row>
    <row r="775" spans="1:17" ht="14.4" customHeight="1" x14ac:dyDescent="0.3">
      <c r="A775">
        <v>10073</v>
      </c>
      <c r="B775" s="14">
        <v>45323</v>
      </c>
      <c r="C775" t="str">
        <v>7495495f</v>
      </c>
      <c r="D775">
        <v>109</v>
      </c>
      <c r="G775">
        <v>10217</v>
      </c>
      <c r="H775" s="14">
        <v>45444</v>
      </c>
      <c r="I775" t="str">
        <v>e24dee1d</v>
      </c>
      <c r="J775">
        <v>41</v>
      </c>
      <c r="M775" t="str">
        <v>e24dee1d</v>
      </c>
      <c r="N775" s="16" t="str" cm="1">
        <f t="array" ref="N775">_xlfn.TEXTJOIN(", ", TRUE, _xlfn._xlws.FILTER('Content Tags'!B$2:B$2001, 'Content Tags'!A$2:A$2001 = M775))</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775" t="s">
        <v>258</v>
      </c>
    </row>
    <row r="776" spans="1:17" ht="14.4" customHeight="1" x14ac:dyDescent="0.3">
      <c r="A776">
        <v>10073</v>
      </c>
      <c r="B776" s="14">
        <v>45536</v>
      </c>
      <c r="C776" t="str">
        <v>586db896</v>
      </c>
      <c r="D776">
        <v>38</v>
      </c>
      <c r="G776">
        <v>10218</v>
      </c>
      <c r="H776" s="14">
        <v>45474</v>
      </c>
      <c r="I776" t="str">
        <v>6fc6d737</v>
      </c>
      <c r="J776">
        <v>203</v>
      </c>
      <c r="M776" t="str">
        <v>6fc6d737</v>
      </c>
      <c r="N776" s="16" t="str" cm="1">
        <f t="array" ref="N776">_xlfn.TEXTJOIN(", ", TRUE, _xlfn._xlws.FILTER('Content Tags'!B$2:B$2001, 'Content Tags'!A$2:A$2001 = M776))</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776" t="s">
        <v>399</v>
      </c>
    </row>
    <row r="777" spans="1:17" ht="14.4" customHeight="1" x14ac:dyDescent="0.3">
      <c r="A777">
        <v>10073</v>
      </c>
      <c r="B777" s="14">
        <v>45261</v>
      </c>
      <c r="C777" t="str">
        <v>9c8c4c67</v>
      </c>
      <c r="D777">
        <v>207</v>
      </c>
      <c r="G777">
        <v>10218</v>
      </c>
      <c r="H777" s="14">
        <v>45597</v>
      </c>
      <c r="I777" t="str">
        <v>9787b7de</v>
      </c>
      <c r="J777">
        <v>99</v>
      </c>
      <c r="M777" t="str">
        <v>9787b7de</v>
      </c>
      <c r="N777" s="16" t="str" cm="1">
        <f t="array" ref="N777">_xlfn.TEXTJOIN(", ", TRUE, _xlfn._xlws.FILTER('Content Tags'!B$2:B$2001, 'Content Tags'!A$2:A$2001 = M777))</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777" t="s">
        <v>416</v>
      </c>
    </row>
    <row r="778" spans="1:17" ht="14.4" customHeight="1" x14ac:dyDescent="0.3">
      <c r="A778">
        <v>10073</v>
      </c>
      <c r="B778" s="14">
        <v>45231</v>
      </c>
      <c r="C778" t="str">
        <v>fcc640cb</v>
      </c>
      <c r="D778">
        <v>167</v>
      </c>
      <c r="G778">
        <v>10218</v>
      </c>
      <c r="H778" s="14">
        <v>45597</v>
      </c>
      <c r="I778" t="str">
        <v>7e543bc4</v>
      </c>
      <c r="J778">
        <v>300</v>
      </c>
      <c r="M778" t="str">
        <v>7e543bc4</v>
      </c>
      <c r="N778" s="16" t="str" cm="1">
        <f t="array" ref="N778">_xlfn.TEXTJOIN(", ", TRUE, _xlfn._xlws.FILTER('Content Tags'!B$2:B$2001, 'Content Tags'!A$2:A$2001 = M778))</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778" t="s">
        <v>316</v>
      </c>
    </row>
    <row r="779" spans="1:17" ht="14.4" customHeight="1" x14ac:dyDescent="0.3">
      <c r="A779">
        <v>10073</v>
      </c>
      <c r="B779" s="14">
        <v>45413</v>
      </c>
      <c r="C779" t="str">
        <v>ae026103</v>
      </c>
      <c r="D779">
        <v>222</v>
      </c>
      <c r="G779">
        <v>10219</v>
      </c>
      <c r="H779" s="14">
        <v>45444</v>
      </c>
      <c r="I779" t="str">
        <v>7fd28e87</v>
      </c>
      <c r="J779">
        <v>56</v>
      </c>
      <c r="M779" t="str">
        <v>7fd28e87</v>
      </c>
      <c r="N779" s="16" t="str" cm="1">
        <f t="array" ref="N779">_xlfn.TEXTJOIN(", ", TRUE, _xlfn._xlws.FILTER('Content Tags'!B$2:B$2001, 'Content Tags'!A$2:A$2001 = M779))</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779" t="s">
        <v>244</v>
      </c>
    </row>
    <row r="780" spans="1:17" ht="14.4" customHeight="1" x14ac:dyDescent="0.3">
      <c r="A780">
        <v>10073</v>
      </c>
      <c r="B780" s="14">
        <v>45352</v>
      </c>
      <c r="C780" t="str">
        <v>2aac9072</v>
      </c>
      <c r="D780">
        <v>81</v>
      </c>
      <c r="G780">
        <v>10219</v>
      </c>
      <c r="H780" s="14">
        <v>45597</v>
      </c>
      <c r="I780" t="str">
        <v>459528e0</v>
      </c>
      <c r="J780">
        <v>57</v>
      </c>
      <c r="M780" t="str">
        <v>459528e0</v>
      </c>
      <c r="N780" s="16" t="str" cm="1">
        <f t="array" ref="N780">_xlfn.TEXTJOIN(", ", TRUE, _xlfn._xlws.FILTER('Content Tags'!B$2:B$2001, 'Content Tags'!A$2:A$2001 = M780))</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780" t="s">
        <v>270</v>
      </c>
    </row>
    <row r="781" spans="1:17" ht="14.4" customHeight="1" x14ac:dyDescent="0.3">
      <c r="A781">
        <v>10074</v>
      </c>
      <c r="B781" s="14">
        <v>44713</v>
      </c>
      <c r="C781" t="str">
        <v>2e190b5a</v>
      </c>
      <c r="D781">
        <v>13</v>
      </c>
      <c r="G781">
        <v>10219</v>
      </c>
      <c r="H781" s="14">
        <v>45383</v>
      </c>
      <c r="I781" t="str">
        <v>1187d074</v>
      </c>
      <c r="J781">
        <v>289</v>
      </c>
      <c r="M781" t="str">
        <v>1187d074</v>
      </c>
      <c r="N781" s="16" t="str" cm="1">
        <f t="array" ref="N781">_xlfn.TEXTJOIN(", ", TRUE, _xlfn._xlws.FILTER('Content Tags'!B$2:B$2001, 'Content Tags'!A$2:A$2001 = M781))</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781" t="s">
        <v>371</v>
      </c>
    </row>
    <row r="782" spans="1:17" ht="14.4" customHeight="1" x14ac:dyDescent="0.3">
      <c r="A782">
        <v>10074</v>
      </c>
      <c r="B782" s="14">
        <v>45627</v>
      </c>
      <c r="C782" t="str">
        <v>e2949854</v>
      </c>
      <c r="D782">
        <v>246</v>
      </c>
      <c r="G782">
        <v>10219</v>
      </c>
      <c r="H782" s="14">
        <v>45597</v>
      </c>
      <c r="I782" t="str">
        <v>5c52d1ad</v>
      </c>
      <c r="J782">
        <v>200</v>
      </c>
      <c r="M782" t="str">
        <v>5c52d1ad</v>
      </c>
      <c r="N782" s="16" t="str" cm="1">
        <f t="array" ref="N782">_xlfn.TEXTJOIN(", ", TRUE, _xlfn._xlws.FILTER('Content Tags'!B$2:B$2001, 'Content Tags'!A$2:A$2001 = M782))</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782" t="s">
        <v>322</v>
      </c>
    </row>
    <row r="783" spans="1:17" ht="14.4" customHeight="1" x14ac:dyDescent="0.3">
      <c r="A783">
        <v>10074</v>
      </c>
      <c r="B783" s="14">
        <v>45292</v>
      </c>
      <c r="C783" t="str">
        <v>420e1019</v>
      </c>
      <c r="D783">
        <v>158</v>
      </c>
      <c r="G783">
        <v>10220</v>
      </c>
      <c r="H783" s="14">
        <v>45474</v>
      </c>
      <c r="I783" t="str">
        <v>ae026103</v>
      </c>
      <c r="J783">
        <v>30</v>
      </c>
      <c r="M783" t="str">
        <v>ae026103</v>
      </c>
      <c r="N783" s="16" t="str" cm="1">
        <f t="array" ref="N783">_xlfn.TEXTJOIN(", ", TRUE, _xlfn._xlws.FILTER('Content Tags'!B$2:B$2001, 'Content Tags'!A$2:A$2001 = M783))</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783" t="s">
        <v>358</v>
      </c>
    </row>
    <row r="784" spans="1:17" ht="14.4" customHeight="1" x14ac:dyDescent="0.3">
      <c r="A784">
        <v>10074</v>
      </c>
      <c r="B784" s="14">
        <v>45139</v>
      </c>
      <c r="C784" t="str">
        <v>8ab4abc6</v>
      </c>
      <c r="D784">
        <v>262</v>
      </c>
      <c r="G784">
        <v>10220</v>
      </c>
      <c r="H784" s="14">
        <v>45352</v>
      </c>
      <c r="I784" t="str">
        <v>b49e8b74</v>
      </c>
      <c r="J784">
        <v>86</v>
      </c>
      <c r="M784" t="str">
        <v>b49e8b74</v>
      </c>
      <c r="N784" s="16" t="str" cm="1">
        <f t="array" ref="N784">_xlfn.TEXTJOIN(", ", TRUE, _xlfn._xlws.FILTER('Content Tags'!B$2:B$2001, 'Content Tags'!A$2:A$2001 = M784))</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784" t="s">
        <v>361</v>
      </c>
    </row>
    <row r="785" spans="1:17" ht="14.4" customHeight="1" x14ac:dyDescent="0.3">
      <c r="A785">
        <v>10074</v>
      </c>
      <c r="B785" s="14">
        <v>44593</v>
      </c>
      <c r="C785" t="str">
        <v>53dcee70</v>
      </c>
      <c r="D785">
        <v>11</v>
      </c>
      <c r="G785">
        <v>10221</v>
      </c>
      <c r="H785" s="14">
        <v>45352</v>
      </c>
      <c r="I785" t="str">
        <v>fc3255a1</v>
      </c>
      <c r="J785">
        <v>295</v>
      </c>
      <c r="M785" t="str">
        <v>fc3255a1</v>
      </c>
      <c r="N785" s="16" t="str" cm="1">
        <f t="array" ref="N785">_xlfn.TEXTJOIN(", ", TRUE, _xlfn._xlws.FILTER('Content Tags'!B$2:B$2001, 'Content Tags'!A$2:A$2001 = M785))</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785" t="s">
        <v>305</v>
      </c>
    </row>
    <row r="786" spans="1:17" ht="14.4" customHeight="1" x14ac:dyDescent="0.3">
      <c r="A786">
        <v>10074</v>
      </c>
      <c r="B786" s="14">
        <v>45474</v>
      </c>
      <c r="C786" t="str">
        <v>e0abb092</v>
      </c>
      <c r="D786">
        <v>73</v>
      </c>
      <c r="G786">
        <v>10221</v>
      </c>
      <c r="H786" s="14">
        <v>45566</v>
      </c>
      <c r="I786" t="str">
        <v>9787b7de</v>
      </c>
      <c r="J786">
        <v>104</v>
      </c>
      <c r="M786" t="str">
        <v>9787b7de</v>
      </c>
      <c r="N786" s="16" t="str" cm="1">
        <f t="array" ref="N786">_xlfn.TEXTJOIN(", ", TRUE, _xlfn._xlws.FILTER('Content Tags'!B$2:B$2001, 'Content Tags'!A$2:A$2001 = M786))</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786" t="s">
        <v>259</v>
      </c>
    </row>
    <row r="787" spans="1:17" ht="14.4" customHeight="1" x14ac:dyDescent="0.3">
      <c r="A787">
        <v>10074</v>
      </c>
      <c r="B787" s="14">
        <v>45017</v>
      </c>
      <c r="C787" t="str">
        <v>92becfc7</v>
      </c>
      <c r="D787">
        <v>24</v>
      </c>
      <c r="G787">
        <v>10221</v>
      </c>
      <c r="H787" s="14">
        <v>45627</v>
      </c>
      <c r="I787" t="str">
        <v>607da286</v>
      </c>
      <c r="J787">
        <v>280</v>
      </c>
      <c r="M787" t="str">
        <v>607da286</v>
      </c>
      <c r="N787" s="16" t="str" cm="1">
        <f t="array" ref="N787">_xlfn.TEXTJOIN(", ", TRUE, _xlfn._xlws.FILTER('Content Tags'!B$2:B$2001, 'Content Tags'!A$2:A$2001 = M787))</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787" t="s">
        <v>328</v>
      </c>
    </row>
    <row r="788" spans="1:17" ht="14.4" customHeight="1" x14ac:dyDescent="0.3">
      <c r="A788">
        <v>10074</v>
      </c>
      <c r="B788" s="14">
        <v>45261</v>
      </c>
      <c r="C788" t="str">
        <v>5c52d1ad</v>
      </c>
      <c r="D788">
        <v>256</v>
      </c>
      <c r="G788">
        <v>10221</v>
      </c>
      <c r="H788" s="14">
        <v>45323</v>
      </c>
      <c r="I788" t="str">
        <v>8ce0be18</v>
      </c>
      <c r="J788">
        <v>147</v>
      </c>
      <c r="M788" t="str">
        <v>8ce0be18</v>
      </c>
      <c r="N788" s="16" t="str" cm="1">
        <f t="array" ref="N788">_xlfn.TEXTJOIN(", ", TRUE, _xlfn._xlws.FILTER('Content Tags'!B$2:B$2001, 'Content Tags'!A$2:A$2001 = M788))</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788" t="s">
        <v>331</v>
      </c>
    </row>
    <row r="789" spans="1:17" ht="14.4" customHeight="1" x14ac:dyDescent="0.3">
      <c r="A789">
        <v>10075</v>
      </c>
      <c r="B789" s="14">
        <v>44805</v>
      </c>
      <c r="C789" t="str">
        <v>e2949854</v>
      </c>
      <c r="D789">
        <v>192</v>
      </c>
      <c r="G789">
        <v>10221</v>
      </c>
      <c r="H789" s="14">
        <v>45323</v>
      </c>
      <c r="I789" t="str">
        <v>e24dee1d</v>
      </c>
      <c r="J789">
        <v>161</v>
      </c>
      <c r="M789" t="str">
        <v>e24dee1d</v>
      </c>
      <c r="N789" s="16" t="str" cm="1">
        <f t="array" ref="N789">_xlfn.TEXTJOIN(", ", TRUE, _xlfn._xlws.FILTER('Content Tags'!B$2:B$2001, 'Content Tags'!A$2:A$2001 = M789))</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789" t="s">
        <v>272</v>
      </c>
    </row>
    <row r="790" spans="1:17" ht="14.4" customHeight="1" x14ac:dyDescent="0.3">
      <c r="A790">
        <v>10075</v>
      </c>
      <c r="B790" s="14">
        <v>45352</v>
      </c>
      <c r="C790" t="str">
        <v>b9f74c1c</v>
      </c>
      <c r="D790">
        <v>192</v>
      </c>
      <c r="G790">
        <v>10221</v>
      </c>
      <c r="H790" s="14">
        <v>45352</v>
      </c>
      <c r="I790" t="str">
        <v>f72d44e6</v>
      </c>
      <c r="J790">
        <v>76</v>
      </c>
      <c r="M790" t="str">
        <v>f72d44e6</v>
      </c>
      <c r="N790" s="16" t="str" cm="1">
        <f t="array" ref="N790">_xlfn.TEXTJOIN(", ", TRUE, _xlfn._xlws.FILTER('Content Tags'!B$2:B$2001, 'Content Tags'!A$2:A$2001 = M790))</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790" t="s">
        <v>285</v>
      </c>
    </row>
    <row r="791" spans="1:17" ht="14.4" customHeight="1" x14ac:dyDescent="0.3">
      <c r="A791">
        <v>10075</v>
      </c>
      <c r="B791" s="14">
        <v>44682</v>
      </c>
      <c r="C791" t="str">
        <v>18f2ed16</v>
      </c>
      <c r="D791">
        <v>273</v>
      </c>
      <c r="G791">
        <v>10221</v>
      </c>
      <c r="H791" s="14">
        <v>45597</v>
      </c>
      <c r="I791" t="str">
        <v>6fc6d737</v>
      </c>
      <c r="J791">
        <v>105</v>
      </c>
      <c r="M791" t="str">
        <v>6fc6d737</v>
      </c>
      <c r="N791" s="16" t="str" cm="1">
        <f t="array" ref="N791">_xlfn.TEXTJOIN(", ", TRUE, _xlfn._xlws.FILTER('Content Tags'!B$2:B$2001, 'Content Tags'!A$2:A$2001 = M791))</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791" t="s">
        <v>239</v>
      </c>
    </row>
    <row r="792" spans="1:17" ht="14.4" customHeight="1" x14ac:dyDescent="0.3">
      <c r="A792">
        <v>10075</v>
      </c>
      <c r="B792" s="14">
        <v>44866</v>
      </c>
      <c r="C792" t="str">
        <v>e9c2f251</v>
      </c>
      <c r="D792">
        <v>288</v>
      </c>
      <c r="G792">
        <v>10222</v>
      </c>
      <c r="H792" s="14">
        <v>45566</v>
      </c>
      <c r="I792" t="str">
        <v>1187d074</v>
      </c>
      <c r="J792">
        <v>141</v>
      </c>
      <c r="M792" t="str">
        <v>1187d074</v>
      </c>
      <c r="N792" s="16" t="str" cm="1">
        <f t="array" ref="N792">_xlfn.TEXTJOIN(", ", TRUE, _xlfn._xlws.FILTER('Content Tags'!B$2:B$2001, 'Content Tags'!A$2:A$2001 = M792))</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792" t="s">
        <v>240</v>
      </c>
    </row>
    <row r="793" spans="1:17" ht="14.4" customHeight="1" x14ac:dyDescent="0.3">
      <c r="A793">
        <v>10075</v>
      </c>
      <c r="B793" s="14">
        <v>45078</v>
      </c>
      <c r="C793" t="str">
        <v>10101146</v>
      </c>
      <c r="D793">
        <v>195</v>
      </c>
      <c r="G793">
        <v>10222</v>
      </c>
      <c r="H793" s="14">
        <v>45323</v>
      </c>
      <c r="I793" t="str">
        <v>566c44a8</v>
      </c>
      <c r="J793">
        <v>123</v>
      </c>
      <c r="M793" t="str">
        <v>566c44a8</v>
      </c>
      <c r="N793" s="16" t="str" cm="1">
        <f t="array" ref="N793">_xlfn.TEXTJOIN(", ", TRUE, _xlfn._xlws.FILTER('Content Tags'!B$2:B$2001, 'Content Tags'!A$2:A$2001 = M793))</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793" t="s">
        <v>379</v>
      </c>
    </row>
    <row r="794" spans="1:17" ht="14.4" customHeight="1" x14ac:dyDescent="0.3">
      <c r="A794">
        <v>10075</v>
      </c>
      <c r="B794" s="14">
        <v>44805</v>
      </c>
      <c r="C794" t="str">
        <v>8ce0be18</v>
      </c>
      <c r="D794">
        <v>275</v>
      </c>
      <c r="G794">
        <v>10222</v>
      </c>
      <c r="H794" s="14">
        <v>45444</v>
      </c>
      <c r="I794" t="str">
        <v>ed012678</v>
      </c>
      <c r="J794">
        <v>279</v>
      </c>
      <c r="M794" t="str">
        <v>ed012678</v>
      </c>
      <c r="N794" s="16" t="str" cm="1">
        <f t="array" ref="N794">_xlfn.TEXTJOIN(", ", TRUE, _xlfn._xlws.FILTER('Content Tags'!B$2:B$2001, 'Content Tags'!A$2:A$2001 = M794))</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794" t="s">
        <v>284</v>
      </c>
    </row>
    <row r="795" spans="1:17" ht="14.4" customHeight="1" x14ac:dyDescent="0.3">
      <c r="A795">
        <v>10075</v>
      </c>
      <c r="B795" s="14">
        <v>45200</v>
      </c>
      <c r="C795" t="str">
        <v>07976026</v>
      </c>
      <c r="D795">
        <v>93</v>
      </c>
      <c r="G795">
        <v>10223</v>
      </c>
      <c r="H795" s="14">
        <v>45352</v>
      </c>
      <c r="I795" t="str">
        <v>35e41ff6</v>
      </c>
      <c r="J795">
        <v>67</v>
      </c>
      <c r="M795" t="str">
        <v>35e41ff6</v>
      </c>
      <c r="N795" s="16" t="str" cm="1">
        <f t="array" ref="N795">_xlfn.TEXTJOIN(", ", TRUE, _xlfn._xlws.FILTER('Content Tags'!B$2:B$2001, 'Content Tags'!A$2:A$2001 = M795))</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795" t="s">
        <v>245</v>
      </c>
    </row>
    <row r="796" spans="1:17" ht="14.4" customHeight="1" x14ac:dyDescent="0.3">
      <c r="A796">
        <v>10075</v>
      </c>
      <c r="B796" s="14">
        <v>44986</v>
      </c>
      <c r="C796" t="str">
        <v>1187d074</v>
      </c>
      <c r="D796">
        <v>106</v>
      </c>
      <c r="G796">
        <v>10223</v>
      </c>
      <c r="H796" s="14">
        <v>45292</v>
      </c>
      <c r="I796" t="str">
        <v>7fb18db3</v>
      </c>
      <c r="J796">
        <v>180</v>
      </c>
      <c r="M796" t="str">
        <v>7fb18db3</v>
      </c>
      <c r="N796" s="16" t="str" cm="1">
        <f t="array" ref="N796">_xlfn.TEXTJOIN(", ", TRUE, _xlfn._xlws.FILTER('Content Tags'!B$2:B$2001, 'Content Tags'!A$2:A$2001 = M796))</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796" t="s">
        <v>335</v>
      </c>
    </row>
    <row r="797" spans="1:17" ht="14.4" customHeight="1" x14ac:dyDescent="0.3">
      <c r="A797">
        <v>10075</v>
      </c>
      <c r="B797" s="14">
        <v>45627</v>
      </c>
      <c r="C797" t="str">
        <v>af4e0c6c</v>
      </c>
      <c r="D797">
        <v>68</v>
      </c>
      <c r="G797">
        <v>10223</v>
      </c>
      <c r="H797" s="14">
        <v>45566</v>
      </c>
      <c r="I797" t="str">
        <v>921da29a</v>
      </c>
      <c r="J797">
        <v>254</v>
      </c>
      <c r="M797" t="str">
        <v>921da29a</v>
      </c>
      <c r="N797" s="16" t="str" cm="1">
        <f t="array" ref="N797">_xlfn.TEXTJOIN(", ", TRUE, _xlfn._xlws.FILTER('Content Tags'!B$2:B$2001, 'Content Tags'!A$2:A$2001 = M797))</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797" t="s">
        <v>314</v>
      </c>
    </row>
    <row r="798" spans="1:17" ht="14.4" customHeight="1" x14ac:dyDescent="0.3">
      <c r="A798">
        <v>10075</v>
      </c>
      <c r="B798" s="14">
        <v>44805</v>
      </c>
      <c r="C798" t="str">
        <v>6cec19a5</v>
      </c>
      <c r="D798">
        <v>18</v>
      </c>
      <c r="G798">
        <v>10224</v>
      </c>
      <c r="H798" s="14">
        <v>45383</v>
      </c>
      <c r="I798" t="str">
        <v>7495495f</v>
      </c>
      <c r="J798">
        <v>232</v>
      </c>
      <c r="M798" t="str">
        <v>7495495f</v>
      </c>
      <c r="N798" s="16" t="str" cm="1">
        <f t="array" ref="N798">_xlfn.TEXTJOIN(", ", TRUE, _xlfn._xlws.FILTER('Content Tags'!B$2:B$2001, 'Content Tags'!A$2:A$2001 = M798))</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798" t="s">
        <v>244</v>
      </c>
    </row>
    <row r="799" spans="1:17" ht="14.4" customHeight="1" x14ac:dyDescent="0.3">
      <c r="A799">
        <v>10075</v>
      </c>
      <c r="B799" s="14">
        <v>45261</v>
      </c>
      <c r="C799" t="str">
        <v>3abe3a47</v>
      </c>
      <c r="D799">
        <v>81</v>
      </c>
      <c r="G799">
        <v>10224</v>
      </c>
      <c r="H799" s="14">
        <v>45383</v>
      </c>
      <c r="I799" t="str">
        <v>30bb7728</v>
      </c>
      <c r="J799">
        <v>19</v>
      </c>
      <c r="M799" t="str">
        <v>30bb7728</v>
      </c>
      <c r="N799" s="16" t="str" cm="1">
        <f t="array" ref="N799">_xlfn.TEXTJOIN(", ", TRUE, _xlfn._xlws.FILTER('Content Tags'!B$2:B$2001, 'Content Tags'!A$2:A$2001 = M799))</f>
        <v>budget planners, work-life balance, health-conscious, podcast listeners, spiritual seekers, subscription buyers, movie buffs, new parents, language learners, HR professionals, weekend getaway seekers, South Indian viewers, energy-efficient adopters, runners, fitness, Telugu speakers, photography, Smart TV viewers, frequent flyers, mental wellness</v>
      </c>
      <c r="Q799" t="s">
        <v>306</v>
      </c>
    </row>
    <row r="800" spans="1:17" ht="14.4" customHeight="1" x14ac:dyDescent="0.3">
      <c r="A800">
        <v>10075</v>
      </c>
      <c r="B800" s="14">
        <v>44896</v>
      </c>
      <c r="C800" t="str">
        <v>044707f1</v>
      </c>
      <c r="D800">
        <v>165</v>
      </c>
      <c r="G800">
        <v>10224</v>
      </c>
      <c r="H800" s="14">
        <v>45292</v>
      </c>
      <c r="I800" t="str">
        <v>8ce0be18</v>
      </c>
      <c r="J800">
        <v>88</v>
      </c>
      <c r="M800" t="str">
        <v>8ce0be18</v>
      </c>
      <c r="N800" s="16" t="str" cm="1">
        <f t="array" ref="N800">_xlfn.TEXTJOIN(", ", TRUE, _xlfn._xlws.FILTER('Content Tags'!B$2:B$2001, 'Content Tags'!A$2:A$2001 = M800))</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800" t="s">
        <v>271</v>
      </c>
    </row>
    <row r="801" spans="1:17" ht="14.4" customHeight="1" x14ac:dyDescent="0.3">
      <c r="A801">
        <v>10075</v>
      </c>
      <c r="B801" s="14">
        <v>44835</v>
      </c>
      <c r="C801" t="str">
        <v>ae026103</v>
      </c>
      <c r="D801">
        <v>126</v>
      </c>
      <c r="G801">
        <v>10226</v>
      </c>
      <c r="H801" s="14">
        <v>45352</v>
      </c>
      <c r="I801" t="str">
        <v>e9c2f251</v>
      </c>
      <c r="J801">
        <v>202</v>
      </c>
      <c r="M801" t="str">
        <v>e9c2f251</v>
      </c>
      <c r="N801" s="16" t="str" cm="1">
        <f t="array" ref="N801">_xlfn.TEXTJOIN(", ", TRUE, _xlfn._xlws.FILTER('Content Tags'!B$2:B$2001, 'Content Tags'!A$2:A$2001 = M801))</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801" t="s">
        <v>334</v>
      </c>
    </row>
    <row r="802" spans="1:17" ht="14.4" customHeight="1" x14ac:dyDescent="0.3">
      <c r="A802">
        <v>10075</v>
      </c>
      <c r="B802" s="14">
        <v>44713</v>
      </c>
      <c r="C802" t="str">
        <v>9c8c4c67</v>
      </c>
      <c r="D802">
        <v>227</v>
      </c>
      <c r="G802">
        <v>10227</v>
      </c>
      <c r="H802" s="14">
        <v>45627</v>
      </c>
      <c r="I802" t="str">
        <v>c5c4fdf9</v>
      </c>
      <c r="J802">
        <v>38</v>
      </c>
      <c r="M802" t="str">
        <v>c5c4fdf9</v>
      </c>
      <c r="N802" s="16" t="str" cm="1">
        <f t="array" ref="N802">_xlfn.TEXTJOIN(", ", TRUE, _xlfn._xlws.FILTER('Content Tags'!B$2:B$2001, 'Content Tags'!A$2:A$2001 = M802))</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802" t="s">
        <v>268</v>
      </c>
    </row>
    <row r="803" spans="1:17" ht="14.4" customHeight="1" x14ac:dyDescent="0.3">
      <c r="A803">
        <v>10075</v>
      </c>
      <c r="B803" s="14">
        <v>45383</v>
      </c>
      <c r="C803" t="str">
        <v>0be1e40e</v>
      </c>
      <c r="D803">
        <v>31</v>
      </c>
      <c r="G803">
        <v>10227</v>
      </c>
      <c r="H803" s="14">
        <v>45474</v>
      </c>
      <c r="I803" t="str">
        <v>872a4423</v>
      </c>
      <c r="J803">
        <v>89</v>
      </c>
      <c r="M803" t="str">
        <v>872a4423</v>
      </c>
      <c r="N803" s="16" t="str" cm="1">
        <f t="array" ref="N803">_xlfn.TEXTJOIN(", ", TRUE, _xlfn._xlws.FILTER('Content Tags'!B$2:B$2001, 'Content Tags'!A$2:A$2001 = M803))</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803" t="s">
        <v>285</v>
      </c>
    </row>
    <row r="804" spans="1:17" ht="14.4" customHeight="1" x14ac:dyDescent="0.3">
      <c r="A804">
        <v>10076</v>
      </c>
      <c r="B804" s="14">
        <v>44958</v>
      </c>
      <c r="C804" t="str">
        <v>e0abb092</v>
      </c>
      <c r="D804">
        <v>112</v>
      </c>
      <c r="G804">
        <v>10227</v>
      </c>
      <c r="H804" s="14">
        <v>45627</v>
      </c>
      <c r="I804" t="str">
        <v>2888a95e</v>
      </c>
      <c r="J804">
        <v>126</v>
      </c>
      <c r="M804" t="str">
        <v>2888a95e</v>
      </c>
      <c r="N804" s="16" t="str" cm="1">
        <f t="array" ref="N804">_xlfn.TEXTJOIN(", ", TRUE, _xlfn._xlws.FILTER('Content Tags'!B$2:B$2001, 'Content Tags'!A$2:A$2001 = M804))</f>
        <v>entrepreneurs, car owners, photography, yoga practitioners, college students, just graduated, blue-collar workers, sales professionals, South Indian viewers, lifelong learners, tech adopters, consultants, healthcare workers, single, daily soap fans, startup founders, mental wellness, MBA aspirants, in-store shoppers, rural population</v>
      </c>
      <c r="Q804" t="s">
        <v>405</v>
      </c>
    </row>
    <row r="805" spans="1:17" ht="14.4" customHeight="1" x14ac:dyDescent="0.3">
      <c r="A805">
        <v>10076</v>
      </c>
      <c r="B805" s="14">
        <v>44713</v>
      </c>
      <c r="C805" t="str">
        <v>044707f1</v>
      </c>
      <c r="D805">
        <v>84</v>
      </c>
      <c r="G805">
        <v>10227</v>
      </c>
      <c r="H805" s="14">
        <v>45383</v>
      </c>
      <c r="I805" t="str">
        <v>f82d44ce</v>
      </c>
      <c r="J805">
        <v>184</v>
      </c>
      <c r="M805" t="str">
        <v>f82d44ce</v>
      </c>
      <c r="N805" s="16" t="str" cm="1">
        <f t="array" ref="N805">_xlfn.TEXTJOIN(", ", TRUE, _xlfn._xlws.FILTER('Content Tags'!B$2:B$2001, 'Content Tags'!A$2:A$2001 = M805))</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805" t="s">
        <v>300</v>
      </c>
    </row>
    <row r="806" spans="1:17" ht="14.4" customHeight="1" x14ac:dyDescent="0.3">
      <c r="A806">
        <v>10076</v>
      </c>
      <c r="B806" s="14">
        <v>45536</v>
      </c>
      <c r="C806" t="str">
        <v>e2949854</v>
      </c>
      <c r="D806">
        <v>133</v>
      </c>
      <c r="G806">
        <v>10227</v>
      </c>
      <c r="H806" s="14">
        <v>45627</v>
      </c>
      <c r="I806" t="str">
        <v>ed012678</v>
      </c>
      <c r="J806">
        <v>205</v>
      </c>
      <c r="M806" t="str">
        <v>ed012678</v>
      </c>
      <c r="N806" s="16" t="str" cm="1">
        <f t="array" ref="N806">_xlfn.TEXTJOIN(", ", TRUE, _xlfn._xlws.FILTER('Content Tags'!B$2:B$2001, 'Content Tags'!A$2:A$2001 = M806))</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806" t="s">
        <v>404</v>
      </c>
    </row>
    <row r="807" spans="1:17" ht="14.4" customHeight="1" x14ac:dyDescent="0.3">
      <c r="A807">
        <v>10076</v>
      </c>
      <c r="B807" s="14">
        <v>44562</v>
      </c>
      <c r="C807" t="str">
        <v>18f2ed16</v>
      </c>
      <c r="D807">
        <v>280</v>
      </c>
      <c r="G807">
        <v>10228</v>
      </c>
      <c r="H807" s="14">
        <v>45566</v>
      </c>
      <c r="I807" t="str">
        <v>607da286</v>
      </c>
      <c r="J807">
        <v>38</v>
      </c>
      <c r="M807" t="str">
        <v>607da286</v>
      </c>
      <c r="N807" s="16" t="str" cm="1">
        <f t="array" ref="N807">_xlfn.TEXTJOIN(", ", TRUE, _xlfn._xlws.FILTER('Content Tags'!B$2:B$2001, 'Content Tags'!A$2:A$2001 = M807))</f>
        <v>DTH users, investing first time, buying first car, mobile-only users, homemakers, travel, short-form video fans, leadership aspirants, online shoppers, working professionals, teens, competitive exam prep, premium trial users, DIYers, podcast listeners, small business owners, physiotherapy followers, Kannada speakers, credit card users, gym members</v>
      </c>
      <c r="Q807" t="s">
        <v>331</v>
      </c>
    </row>
    <row r="808" spans="1:17" ht="14.4" customHeight="1" x14ac:dyDescent="0.3">
      <c r="A808">
        <v>10076</v>
      </c>
      <c r="B808" s="14">
        <v>44866</v>
      </c>
      <c r="C808" t="str">
        <v>591bdfe5</v>
      </c>
      <c r="D808">
        <v>285</v>
      </c>
      <c r="G808">
        <v>10228</v>
      </c>
      <c r="H808" s="14">
        <v>45352</v>
      </c>
      <c r="I808" t="str">
        <v>ed012678</v>
      </c>
      <c r="J808">
        <v>83</v>
      </c>
      <c r="M808" t="str">
        <v>ed012678</v>
      </c>
      <c r="N808" s="16" t="str" cm="1">
        <f t="array" ref="N808">_xlfn.TEXTJOIN(", ", TRUE, _xlfn._xlws.FILTER('Content Tags'!B$2:B$2001, 'Content Tags'!A$2:A$2001 = M808))</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808" t="s">
        <v>241</v>
      </c>
    </row>
    <row r="809" spans="1:17" ht="14.4" customHeight="1" x14ac:dyDescent="0.3">
      <c r="A809">
        <v>10076</v>
      </c>
      <c r="B809" s="14">
        <v>45474</v>
      </c>
      <c r="C809" t="str">
        <v>e24dee1d</v>
      </c>
      <c r="D809">
        <v>197</v>
      </c>
      <c r="G809">
        <v>10228</v>
      </c>
      <c r="H809" s="14">
        <v>45323</v>
      </c>
      <c r="I809" t="str">
        <v>10101146</v>
      </c>
      <c r="J809">
        <v>220</v>
      </c>
      <c r="M809" t="str">
        <v>10101146</v>
      </c>
      <c r="N809" s="16" t="str" cm="1">
        <f t="array" ref="N809">_xlfn.TEXTJOIN(", ", TRUE, _xlfn._xlws.FILTER('Content Tags'!B$2:B$2001, 'Content Tags'!A$2:A$2001 = M809))</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809" t="s">
        <v>328</v>
      </c>
    </row>
    <row r="810" spans="1:17" ht="14.4" customHeight="1" x14ac:dyDescent="0.3">
      <c r="A810">
        <v>10076</v>
      </c>
      <c r="B810" s="14">
        <v>44743</v>
      </c>
      <c r="C810" t="str">
        <v>53dcee70</v>
      </c>
      <c r="D810">
        <v>102</v>
      </c>
      <c r="G810">
        <v>10229</v>
      </c>
      <c r="H810" s="14">
        <v>45383</v>
      </c>
      <c r="I810" t="str">
        <v>f1c74cb8</v>
      </c>
      <c r="J810">
        <v>131</v>
      </c>
      <c r="M810" t="str">
        <v>f1c74cb8</v>
      </c>
      <c r="N810" s="16" t="str" cm="1">
        <f t="array" ref="N810">_xlfn.TEXTJOIN(", ", TRUE, _xlfn._xlws.FILTER('Content Tags'!B$2:B$2001, 'Content Tags'!A$2:A$2001 = M810))</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810" t="s">
        <v>415</v>
      </c>
    </row>
    <row r="811" spans="1:17" ht="14.4" customHeight="1" x14ac:dyDescent="0.3">
      <c r="A811">
        <v>10076</v>
      </c>
      <c r="B811" s="14">
        <v>45536</v>
      </c>
      <c r="C811" t="str">
        <v>2e190b5a</v>
      </c>
      <c r="D811">
        <v>126</v>
      </c>
      <c r="G811">
        <v>10229</v>
      </c>
      <c r="H811" s="14">
        <v>45444</v>
      </c>
      <c r="I811" t="str">
        <v>6fc6d737</v>
      </c>
      <c r="J811">
        <v>263</v>
      </c>
      <c r="M811" t="str">
        <v>6fc6d737</v>
      </c>
      <c r="N811" s="16" t="str" cm="1">
        <f t="array" ref="N811">_xlfn.TEXTJOIN(", ", TRUE, _xlfn._xlws.FILTER('Content Tags'!B$2:B$2001, 'Content Tags'!A$2:A$2001 = M811))</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811" t="s">
        <v>326</v>
      </c>
    </row>
    <row r="812" spans="1:17" ht="14.4" customHeight="1" x14ac:dyDescent="0.3">
      <c r="A812">
        <v>10076</v>
      </c>
      <c r="B812" s="14">
        <v>45444</v>
      </c>
      <c r="C812" t="str">
        <v>586db896</v>
      </c>
      <c r="D812">
        <v>66</v>
      </c>
      <c r="G812">
        <v>10229</v>
      </c>
      <c r="H812" s="14">
        <v>45597</v>
      </c>
      <c r="I812" t="str">
        <v>cc777b0c</v>
      </c>
      <c r="J812">
        <v>161</v>
      </c>
      <c r="M812" t="str">
        <v>cc777b0c</v>
      </c>
      <c r="N812" s="16" t="str" cm="1">
        <f t="array" ref="N812">_xlfn.TEXTJOIN(", ", TRUE, _xlfn._xlws.FILTER('Content Tags'!B$2:B$2001, 'Content Tags'!A$2:A$2001 = M812))</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812" t="s">
        <v>386</v>
      </c>
    </row>
    <row r="813" spans="1:17" ht="14.4" customHeight="1" x14ac:dyDescent="0.3">
      <c r="A813">
        <v>10076</v>
      </c>
      <c r="B813" s="14">
        <v>45108</v>
      </c>
      <c r="C813" t="str">
        <v>f1c74cb8</v>
      </c>
      <c r="D813">
        <v>295</v>
      </c>
      <c r="G813">
        <v>10230</v>
      </c>
      <c r="H813" s="14">
        <v>45474</v>
      </c>
      <c r="I813" t="str">
        <v>e24dee1d</v>
      </c>
      <c r="J813">
        <v>283</v>
      </c>
      <c r="M813" t="str">
        <v>e24dee1d</v>
      </c>
      <c r="N813" s="16" t="str" cm="1">
        <f t="array" ref="N813">_xlfn.TEXTJOIN(", ", TRUE, _xlfn._xlws.FILTER('Content Tags'!B$2:B$2001, 'Content Tags'!A$2:A$2001 = M813))</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813" t="s">
        <v>403</v>
      </c>
    </row>
    <row r="814" spans="1:17" ht="14.4" customHeight="1" x14ac:dyDescent="0.3">
      <c r="A814">
        <v>10076</v>
      </c>
      <c r="B814" s="14">
        <v>44774</v>
      </c>
      <c r="C814" t="str">
        <v>92becfc7</v>
      </c>
      <c r="D814">
        <v>207</v>
      </c>
      <c r="G814">
        <v>10230</v>
      </c>
      <c r="H814" s="14">
        <v>45536</v>
      </c>
      <c r="I814" t="str">
        <v>67b09f1b</v>
      </c>
      <c r="J814">
        <v>97</v>
      </c>
      <c r="M814" t="str">
        <v>67b09f1b</v>
      </c>
      <c r="N814" s="16" t="str" cm="1">
        <f t="array" ref="N814">_xlfn.TEXTJOIN(", ", TRUE, _xlfn._xlws.FILTER('Content Tags'!B$2:B$2001, 'Content Tags'!A$2:A$2001 = M814))</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814" t="s">
        <v>334</v>
      </c>
    </row>
    <row r="815" spans="1:17" ht="14.4" customHeight="1" x14ac:dyDescent="0.3">
      <c r="A815">
        <v>10076</v>
      </c>
      <c r="B815" s="14">
        <v>45413</v>
      </c>
      <c r="C815" t="str">
        <v>67b09f1b</v>
      </c>
      <c r="D815">
        <v>125</v>
      </c>
      <c r="G815">
        <v>10230</v>
      </c>
      <c r="H815" s="14">
        <v>45597</v>
      </c>
      <c r="I815" t="str">
        <v>fa1a76a3</v>
      </c>
      <c r="J815">
        <v>184</v>
      </c>
      <c r="M815" t="str">
        <v>fa1a76a3</v>
      </c>
      <c r="N815" s="16" t="str" cm="1">
        <f t="array" ref="N815">_xlfn.TEXTJOIN(", ", TRUE, _xlfn._xlws.FILTER('Content Tags'!B$2:B$2001, 'Content Tags'!A$2:A$2001 = M815))</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815" t="s">
        <v>239</v>
      </c>
    </row>
    <row r="816" spans="1:17" ht="14.4" customHeight="1" x14ac:dyDescent="0.3">
      <c r="A816">
        <v>10076</v>
      </c>
      <c r="B816" s="14">
        <v>44927</v>
      </c>
      <c r="C816" t="str">
        <v>c5000cc1</v>
      </c>
      <c r="D816">
        <v>45</v>
      </c>
      <c r="G816">
        <v>10230</v>
      </c>
      <c r="H816" s="14">
        <v>45383</v>
      </c>
      <c r="I816" t="str">
        <v>fc3255a1</v>
      </c>
      <c r="J816">
        <v>128</v>
      </c>
      <c r="M816" t="str">
        <v>fc3255a1</v>
      </c>
      <c r="N816" s="16" t="str" cm="1">
        <f t="array" ref="N816">_xlfn.TEXTJOIN(", ", TRUE, _xlfn._xlws.FILTER('Content Tags'!B$2:B$2001, 'Content Tags'!A$2:A$2001 = M816))</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816" t="s">
        <v>323</v>
      </c>
    </row>
    <row r="817" spans="1:17" ht="14.4" customHeight="1" x14ac:dyDescent="0.3">
      <c r="A817">
        <v>10077</v>
      </c>
      <c r="B817" s="14">
        <v>44682</v>
      </c>
      <c r="C817" t="str">
        <v>9452bf77</v>
      </c>
      <c r="D817">
        <v>196</v>
      </c>
      <c r="G817">
        <v>10231</v>
      </c>
      <c r="H817" s="14">
        <v>45383</v>
      </c>
      <c r="I817" t="str">
        <v>b72e97f6</v>
      </c>
      <c r="J817">
        <v>287</v>
      </c>
      <c r="M817" t="str">
        <v>b72e97f6</v>
      </c>
      <c r="N817" s="16" t="str" cm="1">
        <f t="array" ref="N817">_xlfn.TEXTJOIN(", ", TRUE, _xlfn._xlws.FILTER('Content Tags'!B$2:B$2001, 'Content Tags'!A$2:A$2001 = M817))</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817" t="s">
        <v>358</v>
      </c>
    </row>
    <row r="818" spans="1:17" ht="14.4" customHeight="1" x14ac:dyDescent="0.3">
      <c r="A818">
        <v>10077</v>
      </c>
      <c r="B818" s="14">
        <v>45323</v>
      </c>
      <c r="C818" t="str">
        <v>cc777b0c</v>
      </c>
      <c r="D818">
        <v>72</v>
      </c>
      <c r="G818">
        <v>10231</v>
      </c>
      <c r="H818" s="14">
        <v>45413</v>
      </c>
      <c r="I818" t="str">
        <v>8ce0be18</v>
      </c>
      <c r="J818">
        <v>56</v>
      </c>
      <c r="M818" t="str">
        <v>8ce0be18</v>
      </c>
      <c r="N818" s="16" t="str" cm="1">
        <f t="array" ref="N818">_xlfn.TEXTJOIN(", ", TRUE, _xlfn._xlws.FILTER('Content Tags'!B$2:B$2001, 'Content Tags'!A$2:A$2001 = M818))</f>
        <v>suburban families, minimalist consumers, NRIs, English speakers, college students, retirees, hikers, discount seekers, newlyweds, series marathoners, travel, honeymooners, train travelers, investing first time, adventure seekers, home loan seekers, credit card users, physiotherapy followers, school students, budget planners</v>
      </c>
      <c r="Q818" t="s">
        <v>248</v>
      </c>
    </row>
    <row r="819" spans="1:17" ht="14.4" customHeight="1" x14ac:dyDescent="0.3">
      <c r="A819">
        <v>10077</v>
      </c>
      <c r="B819" s="14">
        <v>45078</v>
      </c>
      <c r="C819" t="str">
        <v>982b8061</v>
      </c>
      <c r="D819">
        <v>214</v>
      </c>
      <c r="G819">
        <v>10231</v>
      </c>
      <c r="H819" s="14">
        <v>45323</v>
      </c>
      <c r="I819" t="str">
        <v>35e41ff6</v>
      </c>
      <c r="J819">
        <v>239</v>
      </c>
      <c r="M819" t="str">
        <v>35e41ff6</v>
      </c>
      <c r="N819" s="16" t="str" cm="1">
        <f t="array" ref="N819">_xlfn.TEXTJOIN(", ", TRUE, _xlfn._xlws.FILTER('Content Tags'!B$2:B$2001, 'Content Tags'!A$2:A$2001 = M819))</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819" t="s">
        <v>253</v>
      </c>
    </row>
    <row r="820" spans="1:17" ht="14.4" customHeight="1" x14ac:dyDescent="0.3">
      <c r="A820">
        <v>10077</v>
      </c>
      <c r="B820" s="14">
        <v>45536</v>
      </c>
      <c r="C820" t="str">
        <v>7bc7f2c7</v>
      </c>
      <c r="D820">
        <v>152</v>
      </c>
      <c r="G820">
        <v>10231</v>
      </c>
      <c r="H820" s="14">
        <v>45597</v>
      </c>
      <c r="I820" t="str">
        <v>566c44a8</v>
      </c>
      <c r="J820">
        <v>86</v>
      </c>
      <c r="M820" t="str">
        <v>566c44a8</v>
      </c>
      <c r="N820" s="16" t="str" cm="1">
        <f t="array" ref="N820">_xlfn.TEXTJOIN(", ", TRUE, _xlfn._xlws.FILTER('Content Tags'!B$2:B$2001, 'Content Tags'!A$2:A$2001 = M820))</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820" t="s">
        <v>320</v>
      </c>
    </row>
    <row r="821" spans="1:17" ht="14.4" customHeight="1" x14ac:dyDescent="0.3">
      <c r="A821">
        <v>10077</v>
      </c>
      <c r="B821" s="14">
        <v>45047</v>
      </c>
      <c r="C821" t="str">
        <v>7fd28e87</v>
      </c>
      <c r="D821">
        <v>260</v>
      </c>
      <c r="G821">
        <v>10231</v>
      </c>
      <c r="H821" s="14">
        <v>45505</v>
      </c>
      <c r="I821" t="str">
        <v>34ac25b9</v>
      </c>
      <c r="J821">
        <v>88</v>
      </c>
      <c r="M821" t="str">
        <v>34ac25b9</v>
      </c>
      <c r="N821" s="16" t="str" cm="1">
        <f t="array" ref="N821">_xlfn.TEXTJOIN(", ", TRUE, _xlfn._xlws.FILTER('Content Tags'!B$2:B$2001, 'Content Tags'!A$2:A$2001 = M821))</f>
        <v>time managers, insurance seekers, middle-aged, music enthusiasts, newlyweds, energy-efficient adopters, bookworms, winter product seekers, college students, hikers, premium product buyers, credit card users, makeup lovers, Tamil speakers, gardening, school students, tech adopters, cyclists, football fans, finance professionals</v>
      </c>
      <c r="Q821" t="s">
        <v>357</v>
      </c>
    </row>
    <row r="822" spans="1:17" ht="14.4" customHeight="1" x14ac:dyDescent="0.3">
      <c r="A822">
        <v>10077</v>
      </c>
      <c r="B822" s="14">
        <v>44743</v>
      </c>
      <c r="C822" t="str">
        <v>74c9ff93</v>
      </c>
      <c r="D822">
        <v>37</v>
      </c>
      <c r="G822">
        <v>10232</v>
      </c>
      <c r="H822" s="14">
        <v>45292</v>
      </c>
      <c r="I822" t="str">
        <v>9c8c4c67</v>
      </c>
      <c r="J822">
        <v>179</v>
      </c>
      <c r="M822" t="str">
        <v>9c8c4c67</v>
      </c>
      <c r="N822" s="16" t="str" cm="1">
        <f t="array" ref="N822">_xlfn.TEXTJOIN(", ", TRUE, _xlfn._xlws.FILTER('Content Tags'!B$2:B$2001, 'Content Tags'!A$2:A$2001 = M822))</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822" t="s">
        <v>416</v>
      </c>
    </row>
    <row r="823" spans="1:17" ht="14.4" customHeight="1" x14ac:dyDescent="0.3">
      <c r="A823">
        <v>10077</v>
      </c>
      <c r="B823" s="14">
        <v>45292</v>
      </c>
      <c r="C823" t="str">
        <v>2f9c6d63</v>
      </c>
      <c r="D823">
        <v>177</v>
      </c>
      <c r="G823">
        <v>10233</v>
      </c>
      <c r="H823" s="14">
        <v>45323</v>
      </c>
      <c r="I823" t="str">
        <v>7bc7f2c7</v>
      </c>
      <c r="J823">
        <v>123</v>
      </c>
      <c r="M823" t="str">
        <v>7bc7f2c7</v>
      </c>
      <c r="N823" s="16" t="str" cm="1">
        <f t="array" ref="N823">_xlfn.TEXTJOIN(", ", TRUE, _xlfn._xlws.FILTER('Content Tags'!B$2:B$2001, 'Content Tags'!A$2:A$2001 = M823))</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823" t="s">
        <v>224</v>
      </c>
    </row>
    <row r="824" spans="1:17" ht="14.4" customHeight="1" x14ac:dyDescent="0.3">
      <c r="A824">
        <v>10077</v>
      </c>
      <c r="B824" s="14">
        <v>45566</v>
      </c>
      <c r="C824" t="str">
        <v>7fb18db3</v>
      </c>
      <c r="D824">
        <v>262</v>
      </c>
      <c r="G824">
        <v>10233</v>
      </c>
      <c r="H824" s="14">
        <v>45536</v>
      </c>
      <c r="I824" t="str">
        <v>2fa395f5</v>
      </c>
      <c r="J824">
        <v>64</v>
      </c>
      <c r="M824" t="str">
        <v>2fa395f5</v>
      </c>
      <c r="N824" s="16" t="str" cm="1">
        <f t="array" ref="N824">_xlfn.TEXTJOIN(", ", TRUE, _xlfn._xlws.FILTER('Content Tags'!B$2:B$2001, 'Content Tags'!A$2:A$2001 = M824))</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824" t="s">
        <v>350</v>
      </c>
    </row>
    <row r="825" spans="1:17" ht="14.4" customHeight="1" x14ac:dyDescent="0.3">
      <c r="A825">
        <v>10077</v>
      </c>
      <c r="B825" s="14">
        <v>45505</v>
      </c>
      <c r="C825" t="str">
        <v>18f2ed16</v>
      </c>
      <c r="D825">
        <v>261</v>
      </c>
      <c r="G825">
        <v>10233</v>
      </c>
      <c r="H825" s="14">
        <v>45627</v>
      </c>
      <c r="I825" t="str">
        <v>b06fbc58</v>
      </c>
      <c r="J825">
        <v>176</v>
      </c>
      <c r="M825" t="str">
        <v>b06fbc58</v>
      </c>
      <c r="N825" s="16" t="str" cm="1">
        <f t="array" ref="N825">_xlfn.TEXTJOIN(", ", TRUE, _xlfn._xlws.FILTER('Content Tags'!B$2:B$2001, 'Content Tags'!A$2:A$2001 = M825))</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825" t="s">
        <v>280</v>
      </c>
    </row>
    <row r="826" spans="1:17" ht="14.4" customHeight="1" x14ac:dyDescent="0.3">
      <c r="A826">
        <v>10077</v>
      </c>
      <c r="B826" s="14">
        <v>45597</v>
      </c>
      <c r="C826" t="str">
        <v>ae026103</v>
      </c>
      <c r="D826">
        <v>289</v>
      </c>
      <c r="G826">
        <v>10233</v>
      </c>
      <c r="H826" s="14">
        <v>45474</v>
      </c>
      <c r="I826" t="str">
        <v>a48a202b</v>
      </c>
      <c r="J826">
        <v>94</v>
      </c>
      <c r="M826" t="str">
        <v>a48a202b</v>
      </c>
      <c r="N826" s="16" t="str" cm="1">
        <f t="array" ref="N826">_xlfn.TEXTJOIN(", ", TRUE, _xlfn._xlws.FILTER('Content Tags'!B$2:B$2001, 'Content Tags'!A$2:A$2001 = M826))</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826" t="s">
        <v>391</v>
      </c>
    </row>
    <row r="827" spans="1:17" ht="14.4" customHeight="1" x14ac:dyDescent="0.3">
      <c r="A827">
        <v>10077</v>
      </c>
      <c r="B827" s="14">
        <v>45292</v>
      </c>
      <c r="C827" t="str">
        <v>4130ea10</v>
      </c>
      <c r="D827">
        <v>240</v>
      </c>
      <c r="G827">
        <v>10233</v>
      </c>
      <c r="H827" s="14">
        <v>45323</v>
      </c>
      <c r="I827" t="str">
        <v>07976026</v>
      </c>
      <c r="J827">
        <v>167</v>
      </c>
      <c r="M827" t="str">
        <v>07976026</v>
      </c>
      <c r="N827" s="16" t="str" cm="1">
        <f t="array" ref="N827">_xlfn.TEXTJOIN(", ", TRUE, _xlfn._xlws.FILTER('Content Tags'!B$2:B$2001, 'Content Tags'!A$2:A$2001 = M827))</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827" t="s">
        <v>289</v>
      </c>
    </row>
    <row r="828" spans="1:17" ht="14.4" customHeight="1" x14ac:dyDescent="0.3">
      <c r="A828">
        <v>10077</v>
      </c>
      <c r="B828" s="14">
        <v>44621</v>
      </c>
      <c r="C828" t="str">
        <v>b9f74c1c</v>
      </c>
      <c r="D828">
        <v>26</v>
      </c>
      <c r="G828">
        <v>10234</v>
      </c>
      <c r="H828" s="14">
        <v>45292</v>
      </c>
      <c r="I828" t="str">
        <v>c1fb785c</v>
      </c>
      <c r="J828">
        <v>280</v>
      </c>
      <c r="M828" t="str">
        <v>c1fb785c</v>
      </c>
      <c r="N828" s="16" t="str" cm="1">
        <f t="array" ref="N828">_xlfn.TEXTJOIN(", ", TRUE, _xlfn._xlws.FILTER('Content Tags'!B$2:B$2001, 'Content Tags'!A$2:A$2001 = M828))</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828" t="s">
        <v>357</v>
      </c>
    </row>
    <row r="829" spans="1:17" ht="14.4" customHeight="1" x14ac:dyDescent="0.3">
      <c r="A829">
        <v>10077</v>
      </c>
      <c r="B829" s="14">
        <v>44866</v>
      </c>
      <c r="C829" t="str">
        <v>e0abb092</v>
      </c>
      <c r="D829">
        <v>261</v>
      </c>
      <c r="G829">
        <v>10235</v>
      </c>
      <c r="H829" s="14">
        <v>45383</v>
      </c>
      <c r="I829" t="str">
        <v>40e9137d</v>
      </c>
      <c r="J829">
        <v>294</v>
      </c>
      <c r="M829" t="str">
        <v>40e9137d</v>
      </c>
      <c r="N829" s="16" t="str" cm="1">
        <f t="array" ref="N829">_xlfn.TEXTJOIN(", ", TRUE, _xlfn._xlws.FILTER('Content Tags'!B$2:B$2001, 'Content Tags'!A$2:A$2001 = M829))</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829" t="s">
        <v>271</v>
      </c>
    </row>
    <row r="830" spans="1:17" ht="14.4" customHeight="1" x14ac:dyDescent="0.3">
      <c r="A830">
        <v>10077</v>
      </c>
      <c r="B830" s="14">
        <v>45505</v>
      </c>
      <c r="C830" t="str">
        <v>5833d4f3</v>
      </c>
      <c r="D830">
        <v>66</v>
      </c>
      <c r="G830">
        <v>10236</v>
      </c>
      <c r="H830" s="14">
        <v>45413</v>
      </c>
      <c r="I830" t="str">
        <v>e0abb092</v>
      </c>
      <c r="J830">
        <v>159</v>
      </c>
      <c r="M830" t="str">
        <v>e0abb092</v>
      </c>
      <c r="N830" s="16" t="str" cm="1">
        <f t="array" ref="N830">_xlfn.TEXTJOIN(", ", TRUE, _xlfn._xlws.FILTER('Content Tags'!B$2:B$2001, 'Content Tags'!A$2:A$2001 = M830))</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830" t="s">
        <v>331</v>
      </c>
    </row>
    <row r="831" spans="1:17" ht="14.4" customHeight="1" x14ac:dyDescent="0.3">
      <c r="A831">
        <v>10077</v>
      </c>
      <c r="B831" s="14">
        <v>45627</v>
      </c>
      <c r="C831" t="str">
        <v>607da286</v>
      </c>
      <c r="D831">
        <v>286</v>
      </c>
      <c r="G831">
        <v>10236</v>
      </c>
      <c r="H831" s="14">
        <v>45505</v>
      </c>
      <c r="I831" t="str">
        <v>b9f74c1c</v>
      </c>
      <c r="J831">
        <v>91</v>
      </c>
      <c r="M831" t="str">
        <v>b9f74c1c</v>
      </c>
      <c r="N831" s="16" t="str" cm="1">
        <f t="array" ref="N831">_xlfn.TEXTJOIN(", ", TRUE, _xlfn._xlws.FILTER('Content Tags'!B$2:B$2001, 'Content Tags'!A$2:A$2001 = M831))</f>
        <v>DIYers, yoga practitioners, end-of-year spenders, gym members, consultants, applying for loans, insurance seekers, furniture shoppers, cricket fans, suburban families, self-improvement, physiotherapy followers, school students, Telugu speakers, parents, South Indian viewers, newlyweds, STEM learners, stock market watchers, time managers</v>
      </c>
      <c r="Q831" t="s">
        <v>262</v>
      </c>
    </row>
    <row r="832" spans="1:17" ht="14.4" customHeight="1" x14ac:dyDescent="0.3">
      <c r="A832">
        <v>10078</v>
      </c>
      <c r="B832" s="14">
        <v>45231</v>
      </c>
      <c r="C832" t="str">
        <v>6d9b457c</v>
      </c>
      <c r="D832">
        <v>155</v>
      </c>
      <c r="G832">
        <v>10236</v>
      </c>
      <c r="H832" s="14">
        <v>45566</v>
      </c>
      <c r="I832" t="str">
        <v>5b93d799</v>
      </c>
      <c r="J832">
        <v>54</v>
      </c>
      <c r="M832" t="str">
        <v>5b93d799</v>
      </c>
      <c r="N832" s="16" t="str" cm="1">
        <f t="array" ref="N832">_xlfn.TEXTJOIN(", ", TRUE, _xlfn._xlws.FILTER('Content Tags'!B$2:B$2001, 'Content Tags'!A$2:A$2001 = M832))</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832" t="s">
        <v>233</v>
      </c>
    </row>
    <row r="833" spans="1:17" ht="14.4" customHeight="1" x14ac:dyDescent="0.3">
      <c r="A833">
        <v>10078</v>
      </c>
      <c r="B833" s="14">
        <v>44621</v>
      </c>
      <c r="C833" t="str">
        <v>044707f1</v>
      </c>
      <c r="D833">
        <v>75</v>
      </c>
      <c r="G833">
        <v>10236</v>
      </c>
      <c r="H833" s="14">
        <v>45474</v>
      </c>
      <c r="I833" t="str">
        <v>2aac9072</v>
      </c>
      <c r="J833">
        <v>247</v>
      </c>
      <c r="M833" t="str">
        <v>2aac9072</v>
      </c>
      <c r="N833" s="16" t="str" cm="1">
        <f t="array" ref="N833">_xlfn.TEXTJOIN(", ", TRUE, _xlfn._xlws.FILTER('Content Tags'!B$2:B$2001, 'Content Tags'!A$2:A$2001 = M833))</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833" t="s">
        <v>320</v>
      </c>
    </row>
    <row r="834" spans="1:17" ht="14.4" customHeight="1" x14ac:dyDescent="0.3">
      <c r="A834">
        <v>10078</v>
      </c>
      <c r="B834" s="14">
        <v>44593</v>
      </c>
      <c r="C834" t="str">
        <v>7bc7f2c7</v>
      </c>
      <c r="D834">
        <v>184</v>
      </c>
      <c r="G834">
        <v>10236</v>
      </c>
      <c r="H834" s="14">
        <v>45627</v>
      </c>
      <c r="I834" t="str">
        <v>b06fbc58</v>
      </c>
      <c r="J834">
        <v>146</v>
      </c>
      <c r="M834" t="str">
        <v>b06fbc58</v>
      </c>
      <c r="N834" s="16" t="str" cm="1">
        <f t="array" ref="N834">_xlfn.TEXTJOIN(", ", TRUE, _xlfn._xlws.FILTER('Content Tags'!B$2:B$2001, 'Content Tags'!A$2:A$2001 = M834))</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834" t="s">
        <v>358</v>
      </c>
    </row>
    <row r="835" spans="1:17" ht="14.4" customHeight="1" x14ac:dyDescent="0.3">
      <c r="A835">
        <v>10078</v>
      </c>
      <c r="B835" s="14">
        <v>45231</v>
      </c>
      <c r="C835" t="str">
        <v>af4e0c6c</v>
      </c>
      <c r="D835">
        <v>220</v>
      </c>
      <c r="G835">
        <v>10237</v>
      </c>
      <c r="H835" s="14">
        <v>45474</v>
      </c>
      <c r="I835" t="str">
        <v>6148f50b</v>
      </c>
      <c r="J835">
        <v>99</v>
      </c>
      <c r="M835" t="str">
        <v>6148f50b</v>
      </c>
      <c r="N835" s="16" t="str" cm="1">
        <f t="array" ref="N835">_xlfn.TEXTJOIN(", ", TRUE, _xlfn._xlws.FILTER('Content Tags'!B$2:B$2001, 'Content Tags'!A$2:A$2001 = M835))</f>
        <v>mutual fund investors, school students, academic achievers, end-of-year spenders, time managers, action movie fans, hikers, rural population, investing first time, series marathoners, arts &amp; design students, seniors, growth mindset, buying first car, photography, Tamil speakers, runners, short-form video fans, South Indian viewers, health-conscious</v>
      </c>
      <c r="Q835" t="s">
        <v>371</v>
      </c>
    </row>
    <row r="836" spans="1:17" ht="14.4" customHeight="1" x14ac:dyDescent="0.3">
      <c r="A836">
        <v>10078</v>
      </c>
      <c r="B836" s="14">
        <v>45017</v>
      </c>
      <c r="C836" t="str">
        <v>921da29a</v>
      </c>
      <c r="D836">
        <v>169</v>
      </c>
      <c r="G836">
        <v>10237</v>
      </c>
      <c r="H836" s="14">
        <v>45413</v>
      </c>
      <c r="I836" t="str">
        <v>ae026103</v>
      </c>
      <c r="J836">
        <v>121</v>
      </c>
      <c r="M836" t="str">
        <v>ae026103</v>
      </c>
      <c r="N836" s="16" t="str" cm="1">
        <f t="array" ref="N836">_xlfn.TEXTJOIN(", ", TRUE, _xlfn._xlws.FILTER('Content Tags'!B$2:B$2001, 'Content Tags'!A$2:A$2001 = M836))</f>
        <v>premium product buyers, mutual fund investors, holiday season buyers, STEM learners, OTT subscribers, marketing executives, furniture shoppers, weight watchers, iOS users, DTH users, self-improvement, DIYers, series marathoners, brand loyalists, South Indian viewers, dormant users, suburban families, middle-aged, travel vlog viewers, fashion lovers</v>
      </c>
      <c r="Q836" t="s">
        <v>290</v>
      </c>
    </row>
    <row r="837" spans="1:17" ht="14.4" customHeight="1" x14ac:dyDescent="0.3">
      <c r="A837">
        <v>10078</v>
      </c>
      <c r="B837" s="14">
        <v>44774</v>
      </c>
      <c r="C837" t="str">
        <v>e0abb092</v>
      </c>
      <c r="D837">
        <v>182</v>
      </c>
      <c r="G837">
        <v>10237</v>
      </c>
      <c r="H837" s="14">
        <v>45597</v>
      </c>
      <c r="I837" t="str">
        <v>586db896</v>
      </c>
      <c r="J837">
        <v>114</v>
      </c>
      <c r="M837" t="str">
        <v>586db896</v>
      </c>
      <c r="N837" s="16" t="str" cm="1">
        <f t="array" ref="N837">_xlfn.TEXTJOIN(", ", TRUE, _xlfn._xlws.FILTER('Content Tags'!B$2:B$2001, 'Content Tags'!A$2:A$2001 = M837))</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837" t="s">
        <v>245</v>
      </c>
    </row>
    <row r="838" spans="1:17" ht="14.4" customHeight="1" x14ac:dyDescent="0.3">
      <c r="A838">
        <v>10078</v>
      </c>
      <c r="B838" s="14">
        <v>45444</v>
      </c>
      <c r="C838" t="str">
        <v>5c52d1ad</v>
      </c>
      <c r="D838">
        <v>226</v>
      </c>
      <c r="G838">
        <v>10237</v>
      </c>
      <c r="H838" s="14">
        <v>45323</v>
      </c>
      <c r="I838" t="str">
        <v>b142e834</v>
      </c>
      <c r="J838">
        <v>158</v>
      </c>
      <c r="M838" t="str">
        <v>b142e834</v>
      </c>
      <c r="N838" s="16" t="str" cm="1">
        <f t="array" ref="N838">_xlfn.TEXTJOIN(", ", TRUE, _xlfn._xlws.FILTER('Content Tags'!B$2:B$2001, 'Content Tags'!A$2:A$2001 = M838))</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838" t="s">
        <v>285</v>
      </c>
    </row>
    <row r="839" spans="1:17" ht="14.4" customHeight="1" x14ac:dyDescent="0.3">
      <c r="A839">
        <v>10079</v>
      </c>
      <c r="B839" s="14">
        <v>45292</v>
      </c>
      <c r="C839" t="str">
        <v>30bb7728</v>
      </c>
      <c r="D839">
        <v>209</v>
      </c>
      <c r="G839">
        <v>10238</v>
      </c>
      <c r="H839" s="14">
        <v>45323</v>
      </c>
      <c r="I839" t="str">
        <v>6d98c117</v>
      </c>
      <c r="J839">
        <v>37</v>
      </c>
      <c r="M839" t="str">
        <v>6d98c117</v>
      </c>
      <c r="N839" s="16" t="str" cm="1">
        <f t="array" ref="N839">_xlfn.TEXTJOIN(", ", TRUE, _xlfn._xlws.FILTER('Content Tags'!B$2:B$2001, 'Content Tags'!A$2:A$2001 = M839))</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839" t="s">
        <v>301</v>
      </c>
    </row>
    <row r="840" spans="1:17" ht="14.4" customHeight="1" x14ac:dyDescent="0.3">
      <c r="A840">
        <v>10079</v>
      </c>
      <c r="B840" s="14">
        <v>44958</v>
      </c>
      <c r="C840" t="str">
        <v>e2949854</v>
      </c>
      <c r="D840">
        <v>182</v>
      </c>
      <c r="G840">
        <v>10238</v>
      </c>
      <c r="H840" s="14">
        <v>45536</v>
      </c>
      <c r="I840" t="str">
        <v>1b7fe76a</v>
      </c>
      <c r="J840">
        <v>269</v>
      </c>
      <c r="M840" t="str">
        <v>1b7fe76a</v>
      </c>
      <c r="N840" s="16" t="str" cm="1">
        <f t="array" ref="N840">_xlfn.TEXTJOIN(", ", TRUE, _xlfn._xlws.FILTER('Content Tags'!B$2:B$2001, 'Content Tags'!A$2:A$2001 = M840))</f>
        <v>applying for loans, exam season viewers, entrepreneurs, retirees, festival shoppers, tech, teachers, rural population, train travelers, kitchen appliance buyers, Android users, work-life balance, home decor, crypto curious, tablet users, home loan seekers, school students, weekend getaway seekers, growth mindset, daily soap fans</v>
      </c>
      <c r="Q840" t="s">
        <v>332</v>
      </c>
    </row>
    <row r="841" spans="1:17" ht="14.4" customHeight="1" x14ac:dyDescent="0.3">
      <c r="A841">
        <v>10079</v>
      </c>
      <c r="B841" s="14">
        <v>45139</v>
      </c>
      <c r="C841" t="str">
        <v>e0abb092</v>
      </c>
      <c r="D841">
        <v>196</v>
      </c>
      <c r="G841">
        <v>10238</v>
      </c>
      <c r="H841" s="14">
        <v>45597</v>
      </c>
      <c r="I841" t="str">
        <v>0cbc4720</v>
      </c>
      <c r="J841">
        <v>211</v>
      </c>
      <c r="M841" t="str">
        <v>0cbc4720</v>
      </c>
      <c r="N841" s="16" t="str" cm="1">
        <f t="array" ref="N841">_xlfn.TEXTJOIN(", ", TRUE, _xlfn._xlws.FILTER('Content Tags'!B$2:B$2001, 'Content Tags'!A$2:A$2001 = M841))</f>
        <v>cooking, bilingual families, hikers, kitchen appliance buyers, recently churned, DTH users, premium product buyers, yoga practitioners, podcast listeners, swimmers, photography, educators, just graduated, single, weekend getaway seekers, insurance seekers, language learners, international explorers, blue-collar workers, series marathoners</v>
      </c>
      <c r="Q841" t="s">
        <v>238</v>
      </c>
    </row>
    <row r="842" spans="1:17" ht="14.4" customHeight="1" x14ac:dyDescent="0.3">
      <c r="A842">
        <v>10079</v>
      </c>
      <c r="B842" s="14">
        <v>44682</v>
      </c>
      <c r="C842" t="str">
        <v>1187d074</v>
      </c>
      <c r="D842">
        <v>284</v>
      </c>
      <c r="G842">
        <v>10239</v>
      </c>
      <c r="H842" s="14">
        <v>45352</v>
      </c>
      <c r="I842" t="str">
        <v>39c8c16a</v>
      </c>
      <c r="J842">
        <v>250</v>
      </c>
      <c r="M842" t="str">
        <v>39c8c16a</v>
      </c>
      <c r="N842" s="16" t="str" cm="1">
        <f t="array" ref="N842">_xlfn.TEXTJOIN(", ", TRUE, _xlfn._xlws.FILTER('Content Tags'!B$2:B$2001, 'Content Tags'!A$2:A$2001 = M842))</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842" t="s">
        <v>256</v>
      </c>
    </row>
    <row r="843" spans="1:17" ht="14.4" customHeight="1" x14ac:dyDescent="0.3">
      <c r="A843">
        <v>10079</v>
      </c>
      <c r="B843" s="14">
        <v>45139</v>
      </c>
      <c r="C843" t="str">
        <v>9c8c4c67</v>
      </c>
      <c r="D843">
        <v>215</v>
      </c>
      <c r="G843">
        <v>10239</v>
      </c>
      <c r="H843" s="14">
        <v>45444</v>
      </c>
      <c r="I843" t="str">
        <v>fe8686d0</v>
      </c>
      <c r="J843">
        <v>81</v>
      </c>
      <c r="M843" t="str">
        <v>fe8686d0</v>
      </c>
      <c r="N843" s="16" t="str" cm="1">
        <f t="array" ref="N843">_xlfn.TEXTJOIN(", ", TRUE, _xlfn._xlws.FILTER('Content Tags'!B$2:B$2001, 'Content Tags'!A$2:A$2001 = M843))</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843" t="s">
        <v>337</v>
      </c>
    </row>
    <row r="844" spans="1:17" ht="14.4" customHeight="1" x14ac:dyDescent="0.3">
      <c r="A844">
        <v>10080</v>
      </c>
      <c r="B844" s="14">
        <v>45536</v>
      </c>
      <c r="C844" t="str">
        <v>67b09f1b</v>
      </c>
      <c r="D844">
        <v>163</v>
      </c>
      <c r="G844">
        <v>10240</v>
      </c>
      <c r="H844" s="14">
        <v>45566</v>
      </c>
      <c r="I844" t="str">
        <v>7e543bc4</v>
      </c>
      <c r="J844">
        <v>81</v>
      </c>
      <c r="M844" t="str">
        <v>7e543bc4</v>
      </c>
      <c r="N844" s="16" t="str" cm="1">
        <f t="array" ref="N844">_xlfn.TEXTJOIN(", ", TRUE, _xlfn._xlws.FILTER('Content Tags'!B$2:B$2001, 'Content Tags'!A$2:A$2001 = M844))</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844" t="s">
        <v>340</v>
      </c>
    </row>
    <row r="845" spans="1:17" ht="14.4" customHeight="1" x14ac:dyDescent="0.3">
      <c r="A845">
        <v>10080</v>
      </c>
      <c r="B845" s="14">
        <v>45352</v>
      </c>
      <c r="C845" t="str">
        <v>e0abb092</v>
      </c>
      <c r="D845">
        <v>215</v>
      </c>
      <c r="G845">
        <v>10241</v>
      </c>
      <c r="H845" s="14">
        <v>45505</v>
      </c>
      <c r="I845" t="str">
        <v>9787b7de</v>
      </c>
      <c r="J845">
        <v>18</v>
      </c>
      <c r="M845" t="str">
        <v>9787b7de</v>
      </c>
      <c r="N845" s="16" t="str" cm="1">
        <f t="array" ref="N845">_xlfn.TEXTJOIN(", ", TRUE, _xlfn._xlws.FILTER('Content Tags'!B$2:B$2001, 'Content Tags'!A$2:A$2001 = M845))</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845" t="s">
        <v>353</v>
      </c>
    </row>
    <row r="846" spans="1:17" ht="14.4" customHeight="1" x14ac:dyDescent="0.3">
      <c r="A846">
        <v>10080</v>
      </c>
      <c r="B846" s="14">
        <v>45566</v>
      </c>
      <c r="C846" t="str">
        <v>fd1ad95a</v>
      </c>
      <c r="D846">
        <v>105</v>
      </c>
      <c r="G846">
        <v>10242</v>
      </c>
      <c r="H846" s="14">
        <v>45505</v>
      </c>
      <c r="I846" t="str">
        <v>1187d074</v>
      </c>
      <c r="J846">
        <v>298</v>
      </c>
      <c r="M846" t="str">
        <v>1187d074</v>
      </c>
      <c r="N846" s="16" t="str" cm="1">
        <f t="array" ref="N846">_xlfn.TEXTJOIN(", ", TRUE, _xlfn._xlws.FILTER('Content Tags'!B$2:B$2001, 'Content Tags'!A$2:A$2001 = M846))</f>
        <v>in-store shoppers, art lovers, real estate agents, heavy data users, coding students, pet owners, travel, yoga practitioners, foodies, football fans, academic achievers, solo travelers, DTH users, working professionals, sleep improvement seekers, South Indian viewers, summer break planners, cooking, gym goers, tech</v>
      </c>
      <c r="Q846" t="s">
        <v>396</v>
      </c>
    </row>
    <row r="847" spans="1:17" ht="14.4" customHeight="1" x14ac:dyDescent="0.3">
      <c r="A847">
        <v>10080</v>
      </c>
      <c r="B847" s="14">
        <v>45444</v>
      </c>
      <c r="C847" t="str">
        <v>7fc77e90</v>
      </c>
      <c r="D847">
        <v>147</v>
      </c>
      <c r="G847">
        <v>10243</v>
      </c>
      <c r="H847" s="14">
        <v>45413</v>
      </c>
      <c r="I847" t="str">
        <v>0be1e40e</v>
      </c>
      <c r="J847">
        <v>214</v>
      </c>
      <c r="M847" t="str">
        <v>0be1e40e</v>
      </c>
      <c r="N847" s="16" t="str" cm="1">
        <f t="array" ref="N847">_xlfn.TEXTJOIN(", ", TRUE, _xlfn._xlws.FILTER('Content Tags'!B$2:B$2001, 'Content Tags'!A$2:A$2001 = M847))</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847" t="s">
        <v>244</v>
      </c>
    </row>
    <row r="848" spans="1:17" ht="14.4" customHeight="1" x14ac:dyDescent="0.3">
      <c r="A848">
        <v>10080</v>
      </c>
      <c r="B848" s="14">
        <v>44652</v>
      </c>
      <c r="C848" t="str">
        <v>53dcee70</v>
      </c>
      <c r="D848">
        <v>277</v>
      </c>
      <c r="G848">
        <v>10243</v>
      </c>
      <c r="H848" s="14">
        <v>45383</v>
      </c>
      <c r="I848" t="str">
        <v>d71466ea</v>
      </c>
      <c r="J848">
        <v>274</v>
      </c>
      <c r="M848" t="str">
        <v>d71466ea</v>
      </c>
      <c r="N848" s="16" t="str" cm="1">
        <f t="array" ref="N848">_xlfn.TEXTJOIN(", ", TRUE, _xlfn._xlws.FILTER('Content Tags'!B$2:B$2001, 'Content Tags'!A$2:A$2001 = M848))</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848" t="s">
        <v>301</v>
      </c>
    </row>
    <row r="849" spans="1:17" ht="14.4" customHeight="1" x14ac:dyDescent="0.3">
      <c r="A849">
        <v>10080</v>
      </c>
      <c r="B849" s="14">
        <v>45017</v>
      </c>
      <c r="C849" t="str">
        <v>872a4423</v>
      </c>
      <c r="D849">
        <v>87</v>
      </c>
      <c r="G849">
        <v>10244</v>
      </c>
      <c r="H849" s="14">
        <v>45444</v>
      </c>
      <c r="I849" t="str">
        <v>c324f9b4</v>
      </c>
      <c r="J849">
        <v>127</v>
      </c>
      <c r="M849" t="str">
        <v>c324f9b4</v>
      </c>
      <c r="N849" s="16" t="str" cm="1">
        <f t="array" ref="N849">_xlfn.TEXTJOIN(", ", TRUE, _xlfn._xlws.FILTER('Content Tags'!B$2:B$2001, 'Content Tags'!A$2:A$2001 = M849))</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849" t="s">
        <v>413</v>
      </c>
    </row>
    <row r="850" spans="1:17" ht="14.4" customHeight="1" x14ac:dyDescent="0.3">
      <c r="A850">
        <v>10080</v>
      </c>
      <c r="B850" s="14">
        <v>44682</v>
      </c>
      <c r="C850" t="str">
        <v>420e1019</v>
      </c>
      <c r="D850">
        <v>114</v>
      </c>
      <c r="G850">
        <v>10244</v>
      </c>
      <c r="H850" s="14">
        <v>45323</v>
      </c>
      <c r="I850" t="str">
        <v>982b8061</v>
      </c>
      <c r="J850">
        <v>99</v>
      </c>
      <c r="M850" t="str">
        <v>982b8061</v>
      </c>
      <c r="N850" s="16" t="str" cm="1">
        <f t="array" ref="N850">_xlfn.TEXTJOIN(", ", TRUE, _xlfn._xlws.FILTER('Content Tags'!B$2:B$2001, 'Content Tags'!A$2:A$2001 = M850))</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850" t="s">
        <v>267</v>
      </c>
    </row>
    <row r="851" spans="1:17" ht="14.4" customHeight="1" x14ac:dyDescent="0.3">
      <c r="A851">
        <v>10080</v>
      </c>
      <c r="B851" s="14">
        <v>44866</v>
      </c>
      <c r="C851" t="str">
        <v>e2949854</v>
      </c>
      <c r="D851">
        <v>141</v>
      </c>
      <c r="G851">
        <v>10244</v>
      </c>
      <c r="H851" s="14">
        <v>45383</v>
      </c>
      <c r="I851" t="str">
        <v>9544ce3b</v>
      </c>
      <c r="J851">
        <v>103</v>
      </c>
      <c r="M851" t="str">
        <v>9544ce3b</v>
      </c>
      <c r="N851" s="16" t="str" cm="1">
        <f t="array" ref="N851">_xlfn.TEXTJOIN(", ", TRUE, _xlfn._xlws.FILTER('Content Tags'!B$2:B$2001, 'Content Tags'!A$2:A$2001 = M851))</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851" t="s">
        <v>307</v>
      </c>
    </row>
    <row r="852" spans="1:17" ht="14.4" customHeight="1" x14ac:dyDescent="0.3">
      <c r="A852">
        <v>10080</v>
      </c>
      <c r="B852" s="14">
        <v>44774</v>
      </c>
      <c r="C852" t="str">
        <v>5b93d799</v>
      </c>
      <c r="D852">
        <v>86</v>
      </c>
      <c r="G852">
        <v>10244</v>
      </c>
      <c r="H852" s="14">
        <v>45383</v>
      </c>
      <c r="I852" t="str">
        <v>fc3255a1</v>
      </c>
      <c r="J852">
        <v>139</v>
      </c>
      <c r="M852" t="str">
        <v>fc3255a1</v>
      </c>
      <c r="N852" s="16" t="str" cm="1">
        <f t="array" ref="N852">_xlfn.TEXTJOIN(", ", TRUE, _xlfn._xlws.FILTER('Content Tags'!B$2:B$2001, 'Content Tags'!A$2:A$2001 = M852))</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852" t="s">
        <v>388</v>
      </c>
    </row>
    <row r="853" spans="1:17" ht="14.4" customHeight="1" x14ac:dyDescent="0.3">
      <c r="A853">
        <v>10080</v>
      </c>
      <c r="B853" s="14">
        <v>45444</v>
      </c>
      <c r="C853" t="str">
        <v>6fc6d737</v>
      </c>
      <c r="D853">
        <v>258</v>
      </c>
      <c r="G853">
        <v>10245</v>
      </c>
      <c r="H853" s="14">
        <v>45474</v>
      </c>
      <c r="I853" t="str">
        <v>8ab4abc6</v>
      </c>
      <c r="J853">
        <v>19</v>
      </c>
      <c r="M853" t="str">
        <v>8ab4abc6</v>
      </c>
      <c r="N853" s="16" t="str" cm="1">
        <f t="array" ref="N853">_xlfn.TEXTJOIN(", ", TRUE, _xlfn._xlws.FILTER('Content Tags'!B$2:B$2001, 'Content Tags'!A$2:A$2001 = M853))</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853" t="s">
        <v>330</v>
      </c>
    </row>
    <row r="854" spans="1:17" ht="14.4" customHeight="1" x14ac:dyDescent="0.3">
      <c r="A854">
        <v>10080</v>
      </c>
      <c r="B854" s="14">
        <v>44621</v>
      </c>
      <c r="C854" t="str">
        <v>fcc640cb</v>
      </c>
      <c r="D854">
        <v>113</v>
      </c>
      <c r="G854">
        <v>10245</v>
      </c>
      <c r="H854" s="14">
        <v>45352</v>
      </c>
      <c r="I854" t="str">
        <v>a4c168f1</v>
      </c>
      <c r="J854">
        <v>227</v>
      </c>
      <c r="M854" t="str">
        <v>a4c168f1</v>
      </c>
      <c r="N854" s="16" t="str" cm="1">
        <f t="array" ref="N854">_xlfn.TEXTJOIN(", ", TRUE, _xlfn._xlws.FILTER('Content Tags'!B$2:B$2001, 'Content Tags'!A$2:A$2001 = M854))</f>
        <v>premium trial users, in-store shoppers, lifelong learners, YouTube viewers, festival shoppers, mental wellness, family planners, summer break planners, MBA aspirants, married, movie buffs, OTT subscribers, doctors, home loan seekers, DTH users, college students, photography, train travelers, Telugu speakers, academic achievers</v>
      </c>
      <c r="Q854" t="s">
        <v>232</v>
      </c>
    </row>
    <row r="855" spans="1:17" ht="14.4" customHeight="1" x14ac:dyDescent="0.3">
      <c r="A855">
        <v>10080</v>
      </c>
      <c r="B855" s="14">
        <v>45047</v>
      </c>
      <c r="C855" t="str">
        <v>35e41ff6</v>
      </c>
      <c r="D855">
        <v>152</v>
      </c>
      <c r="G855">
        <v>10245</v>
      </c>
      <c r="H855" s="14">
        <v>45505</v>
      </c>
      <c r="I855" t="str">
        <v>19351768</v>
      </c>
      <c r="J855">
        <v>249</v>
      </c>
      <c r="M855" t="str">
        <v>19351768</v>
      </c>
      <c r="N855" s="16" t="str" cm="1">
        <f t="array" ref="N855">_xlfn.TEXTJOIN(", ", TRUE, _xlfn._xlws.FILTER('Content Tags'!B$2:B$2001, 'Content Tags'!A$2:A$2001 = M855))</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855" t="s">
        <v>293</v>
      </c>
    </row>
    <row r="856" spans="1:17" ht="14.4" customHeight="1" x14ac:dyDescent="0.3">
      <c r="A856">
        <v>10080</v>
      </c>
      <c r="B856" s="14">
        <v>44593</v>
      </c>
      <c r="C856" t="str">
        <v>cc9d9893</v>
      </c>
      <c r="D856">
        <v>38</v>
      </c>
      <c r="G856">
        <v>10245</v>
      </c>
      <c r="H856" s="14">
        <v>45505</v>
      </c>
      <c r="I856" t="str">
        <v>7fd28e87</v>
      </c>
      <c r="J856">
        <v>212</v>
      </c>
      <c r="M856" t="str">
        <v>7fd28e87</v>
      </c>
      <c r="N856" s="16" t="str" cm="1">
        <f t="array" ref="N856">_xlfn.TEXTJOIN(", ", TRUE, _xlfn._xlws.FILTER('Content Tags'!B$2:B$2001, 'Content Tags'!A$2:A$2001 = M856))</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856" t="s">
        <v>347</v>
      </c>
    </row>
    <row r="857" spans="1:17" ht="14.4" customHeight="1" x14ac:dyDescent="0.3">
      <c r="A857">
        <v>10080</v>
      </c>
      <c r="B857" s="14">
        <v>45352</v>
      </c>
      <c r="C857" t="str">
        <v>2e190b5a</v>
      </c>
      <c r="D857">
        <v>196</v>
      </c>
      <c r="G857">
        <v>10245</v>
      </c>
      <c r="H857" s="14">
        <v>45505</v>
      </c>
      <c r="I857" t="str">
        <v>fe8686d0</v>
      </c>
      <c r="J857">
        <v>156</v>
      </c>
      <c r="M857" t="str">
        <v>fe8686d0</v>
      </c>
      <c r="N857" s="16" t="str" cm="1">
        <f t="array" ref="N857">_xlfn.TEXTJOIN(", ", TRUE, _xlfn._xlws.FILTER('Content Tags'!B$2:B$2001, 'Content Tags'!A$2:A$2001 = M857))</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857" t="s">
        <v>224</v>
      </c>
    </row>
    <row r="858" spans="1:17" ht="14.4" customHeight="1" x14ac:dyDescent="0.3">
      <c r="A858">
        <v>10081</v>
      </c>
      <c r="B858" s="14">
        <v>45566</v>
      </c>
      <c r="C858" t="str">
        <v>07976026</v>
      </c>
      <c r="D858">
        <v>138</v>
      </c>
      <c r="G858">
        <v>10246</v>
      </c>
      <c r="H858" s="14">
        <v>45536</v>
      </c>
      <c r="I858" t="str">
        <v>9544ce3b</v>
      </c>
      <c r="J858">
        <v>158</v>
      </c>
      <c r="M858" t="str">
        <v>9544ce3b</v>
      </c>
      <c r="N858" s="16" t="str" cm="1">
        <f t="array" ref="N858">_xlfn.TEXTJOIN(", ", TRUE, _xlfn._xlws.FILTER('Content Tags'!B$2:B$2001, 'Content Tags'!A$2:A$2001 = M858))</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858" t="s">
        <v>231</v>
      </c>
    </row>
    <row r="859" spans="1:17" ht="14.4" customHeight="1" x14ac:dyDescent="0.3">
      <c r="A859">
        <v>10081</v>
      </c>
      <c r="B859" s="14">
        <v>44774</v>
      </c>
      <c r="C859" t="str">
        <v>5833d4f3</v>
      </c>
      <c r="D859">
        <v>170</v>
      </c>
      <c r="G859">
        <v>10246</v>
      </c>
      <c r="H859" s="14">
        <v>45413</v>
      </c>
      <c r="I859" t="str">
        <v>ef45c45f</v>
      </c>
      <c r="J859">
        <v>17</v>
      </c>
      <c r="M859" t="str">
        <v>ef45c45f</v>
      </c>
      <c r="N859" s="16" t="str" cm="1">
        <f t="array" ref="N859">_xlfn.TEXTJOIN(", ", TRUE, _xlfn._xlws.FILTER('Content Tags'!B$2:B$2001, 'Content Tags'!A$2:A$2001 = M859))</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859" t="s">
        <v>250</v>
      </c>
    </row>
    <row r="860" spans="1:17" ht="14.4" customHeight="1" x14ac:dyDescent="0.3">
      <c r="A860">
        <v>10081</v>
      </c>
      <c r="B860" s="14">
        <v>44958</v>
      </c>
      <c r="C860" t="str">
        <v>6d9b457c</v>
      </c>
      <c r="D860">
        <v>83</v>
      </c>
      <c r="G860">
        <v>10246</v>
      </c>
      <c r="H860" s="14">
        <v>45444</v>
      </c>
      <c r="I860" t="str">
        <v>7e543bc4</v>
      </c>
      <c r="J860">
        <v>286</v>
      </c>
      <c r="M860" t="str">
        <v>7e543bc4</v>
      </c>
      <c r="N860" s="16" t="str" cm="1">
        <f t="array" ref="N860">_xlfn.TEXTJOIN(", ", TRUE, _xlfn._xlws.FILTER('Content Tags'!B$2:B$2001, 'Content Tags'!A$2:A$2001 = M860))</f>
        <v>DIYers, train travelers, health-conscious, gaming, minimalist consumers, insurance seekers, gym goers, YouTube viewers, MBA aspirants, gardening, furniture shoppers, car owners, physiotherapy followers, single-income families, back-to-school, travel, series marathoners, leadership aspirants, festival shoppers, runners</v>
      </c>
      <c r="Q860" t="s">
        <v>365</v>
      </c>
    </row>
    <row r="861" spans="1:17" ht="14.4" customHeight="1" x14ac:dyDescent="0.3">
      <c r="A861">
        <v>10081</v>
      </c>
      <c r="B861" s="14">
        <v>45413</v>
      </c>
      <c r="C861" t="str">
        <v>18f2ed16</v>
      </c>
      <c r="D861">
        <v>219</v>
      </c>
      <c r="G861">
        <v>10246</v>
      </c>
      <c r="H861" s="14">
        <v>45597</v>
      </c>
      <c r="I861" t="str">
        <v>6fc6d737</v>
      </c>
      <c r="J861">
        <v>214</v>
      </c>
      <c r="M861" t="str">
        <v>6fc6d737</v>
      </c>
      <c r="N861" s="16" t="str" cm="1">
        <f t="array" ref="N861">_xlfn.TEXTJOIN(", ", TRUE, _xlfn._xlws.FILTER('Content Tags'!B$2:B$2001, 'Content Tags'!A$2:A$2001 = M861))</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861" t="s">
        <v>336</v>
      </c>
    </row>
    <row r="862" spans="1:17" ht="14.4" customHeight="1" x14ac:dyDescent="0.3">
      <c r="A862">
        <v>10081</v>
      </c>
      <c r="B862" s="14">
        <v>45261</v>
      </c>
      <c r="C862" t="str">
        <v>74c9ff93</v>
      </c>
      <c r="D862">
        <v>67</v>
      </c>
      <c r="G862">
        <v>10247</v>
      </c>
      <c r="H862" s="14">
        <v>45383</v>
      </c>
      <c r="I862" t="str">
        <v>f1c74cb8</v>
      </c>
      <c r="J862">
        <v>296</v>
      </c>
      <c r="M862" t="str">
        <v>f1c74cb8</v>
      </c>
      <c r="N862" s="16" t="str" cm="1">
        <f t="array" ref="N862">_xlfn.TEXTJOIN(", ", TRUE, _xlfn._xlws.FILTER('Content Tags'!B$2:B$2001, 'Content Tags'!A$2:A$2001 = M862))</f>
        <v>investing first time, solo travelers, single, insurance seekers, creative professionals, weight watchers, kids content viewers, car owners, winter product seekers, growth mindset, blue-collar workers, Hindi speakers, frequent flyers, in-store shoppers, young adults, ad watchers, entrepreneurs, cable cutters, leadership aspirants, arts &amp; design students</v>
      </c>
      <c r="Q862" t="s">
        <v>402</v>
      </c>
    </row>
    <row r="863" spans="1:17" ht="14.4" customHeight="1" x14ac:dyDescent="0.3">
      <c r="A863">
        <v>10081</v>
      </c>
      <c r="B863" s="14">
        <v>45017</v>
      </c>
      <c r="C863" t="str">
        <v>586db896</v>
      </c>
      <c r="D863">
        <v>152</v>
      </c>
      <c r="G863">
        <v>10247</v>
      </c>
      <c r="H863" s="14">
        <v>45474</v>
      </c>
      <c r="I863" t="str">
        <v>9767fb4f</v>
      </c>
      <c r="J863">
        <v>35</v>
      </c>
      <c r="M863" t="str">
        <v>9767fb4f</v>
      </c>
      <c r="N863" s="16" t="str" cm="1">
        <f t="array" ref="N863">_xlfn.TEXTJOIN(", ", TRUE, _xlfn._xlws.FILTER('Content Tags'!B$2:B$2001, 'Content Tags'!A$2:A$2001 = M863))</f>
        <v>minimalist consumers, Malayalam speakers, divorced, home loan seekers, cyclists, skincare enthusiasts, DIYers, travel, high spenders, language learners, recently churned, spiritual seekers, engineers, sales professionals, monsoon viewers, exam season viewers, applying for loans, e-readers, corporate managers, laptop users</v>
      </c>
      <c r="Q863" t="s">
        <v>352</v>
      </c>
    </row>
    <row r="864" spans="1:17" ht="14.4" customHeight="1" x14ac:dyDescent="0.3">
      <c r="A864">
        <v>10082</v>
      </c>
      <c r="B864" s="14">
        <v>45017</v>
      </c>
      <c r="C864" t="str">
        <v>1187d074</v>
      </c>
      <c r="D864">
        <v>139</v>
      </c>
      <c r="G864">
        <v>10247</v>
      </c>
      <c r="H864" s="14">
        <v>45383</v>
      </c>
      <c r="I864" t="str">
        <v>044707f1</v>
      </c>
      <c r="J864">
        <v>32</v>
      </c>
      <c r="M864" t="str">
        <v>044707f1</v>
      </c>
      <c r="N864" s="16" t="str" cm="1">
        <f t="array" ref="N864">_xlfn.TEXTJOIN(", ", TRUE, _xlfn._xlws.FILTER('Content Tags'!B$2:B$2001, 'Content Tags'!A$2:A$2001 = M864))</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864" t="s">
        <v>319</v>
      </c>
    </row>
    <row r="865" spans="1:17" ht="14.4" customHeight="1" x14ac:dyDescent="0.3">
      <c r="A865">
        <v>10082</v>
      </c>
      <c r="B865" s="14">
        <v>45261</v>
      </c>
      <c r="C865" t="str">
        <v>fe99e0ba</v>
      </c>
      <c r="D865">
        <v>72</v>
      </c>
      <c r="G865">
        <v>10248</v>
      </c>
      <c r="H865" s="14">
        <v>45444</v>
      </c>
      <c r="I865" t="str">
        <v>fa1a76a3</v>
      </c>
      <c r="J865">
        <v>213</v>
      </c>
      <c r="M865" t="str">
        <v>fa1a76a3</v>
      </c>
      <c r="N865" s="16" t="str" cm="1">
        <f t="array" ref="N865">_xlfn.TEXTJOIN(", ", TRUE, _xlfn._xlws.FILTER('Content Tags'!B$2:B$2001, 'Content Tags'!A$2:A$2001 = M865))</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865" t="s">
        <v>366</v>
      </c>
    </row>
    <row r="866" spans="1:17" ht="14.4" customHeight="1" x14ac:dyDescent="0.3">
      <c r="A866">
        <v>10082</v>
      </c>
      <c r="B866" s="14">
        <v>44562</v>
      </c>
      <c r="C866" t="str">
        <v>c5000cc1</v>
      </c>
      <c r="D866">
        <v>211</v>
      </c>
      <c r="G866">
        <v>10248</v>
      </c>
      <c r="H866" s="14">
        <v>45352</v>
      </c>
      <c r="I866" t="str">
        <v>cc777b0c</v>
      </c>
      <c r="J866">
        <v>154</v>
      </c>
      <c r="M866" t="str">
        <v>cc777b0c</v>
      </c>
      <c r="N866" s="16" t="str" cm="1">
        <f t="array" ref="N866">_xlfn.TEXTJOIN(", ", TRUE, _xlfn._xlws.FILTER('Content Tags'!B$2:B$2001, 'Content Tags'!A$2:A$2001 = M866))</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866" t="s">
        <v>303</v>
      </c>
    </row>
    <row r="867" spans="1:17" ht="14.4" customHeight="1" x14ac:dyDescent="0.3">
      <c r="A867">
        <v>10082</v>
      </c>
      <c r="B867" s="14">
        <v>45139</v>
      </c>
      <c r="C867" t="str">
        <v>7495495f</v>
      </c>
      <c r="D867">
        <v>117</v>
      </c>
      <c r="G867">
        <v>10248</v>
      </c>
      <c r="H867" s="14">
        <v>45413</v>
      </c>
      <c r="I867" t="str">
        <v>d6e6f4af</v>
      </c>
      <c r="J867">
        <v>271</v>
      </c>
      <c r="M867" t="str">
        <v>d6e6f4af</v>
      </c>
      <c r="N867" s="16" t="str" cm="1">
        <f t="array" ref="N867">_xlfn.TEXTJOIN(", ", TRUE, _xlfn._xlws.FILTER('Content Tags'!B$2:B$2001, 'Content Tags'!A$2:A$2001 = M867))</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867" t="s">
        <v>257</v>
      </c>
    </row>
    <row r="868" spans="1:17" ht="14.4" customHeight="1" x14ac:dyDescent="0.3">
      <c r="A868">
        <v>10082</v>
      </c>
      <c r="B868" s="14">
        <v>45352</v>
      </c>
      <c r="C868" t="str">
        <v>5833d4f3</v>
      </c>
      <c r="D868">
        <v>27</v>
      </c>
      <c r="G868">
        <v>10248</v>
      </c>
      <c r="H868" s="14">
        <v>45597</v>
      </c>
      <c r="I868" t="str">
        <v>8ab4abc6</v>
      </c>
      <c r="J868">
        <v>289</v>
      </c>
      <c r="M868" t="str">
        <v>8ab4abc6</v>
      </c>
      <c r="N868" s="16" t="str" cm="1">
        <f t="array" ref="N868">_xlfn.TEXTJOIN(", ", TRUE, _xlfn._xlws.FILTER('Content Tags'!B$2:B$2001, 'Content Tags'!A$2:A$2001 = M868))</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868" t="s">
        <v>414</v>
      </c>
    </row>
    <row r="869" spans="1:17" ht="14.4" customHeight="1" x14ac:dyDescent="0.3">
      <c r="A869">
        <v>10082</v>
      </c>
      <c r="B869" s="14">
        <v>45352</v>
      </c>
      <c r="C869" t="str">
        <v>2f9c6d63</v>
      </c>
      <c r="D869">
        <v>180</v>
      </c>
      <c r="G869">
        <v>10248</v>
      </c>
      <c r="H869" s="14">
        <v>45597</v>
      </c>
      <c r="I869" t="str">
        <v>5988d89d</v>
      </c>
      <c r="J869">
        <v>214</v>
      </c>
      <c r="M869" t="str">
        <v>5988d89d</v>
      </c>
      <c r="N869" s="16" t="str" cm="1">
        <f t="array" ref="N869">_xlfn.TEXTJOIN(", ", TRUE, _xlfn._xlws.FILTER('Content Tags'!B$2:B$2001, 'Content Tags'!A$2:A$2001 = M869))</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869" t="s">
        <v>297</v>
      </c>
    </row>
    <row r="870" spans="1:17" ht="14.4" customHeight="1" x14ac:dyDescent="0.3">
      <c r="A870">
        <v>10082</v>
      </c>
      <c r="B870" s="14">
        <v>45047</v>
      </c>
      <c r="C870" t="str">
        <v>fc3255a1</v>
      </c>
      <c r="D870">
        <v>269</v>
      </c>
      <c r="G870">
        <v>10248</v>
      </c>
      <c r="H870" s="14">
        <v>45383</v>
      </c>
      <c r="I870" t="str">
        <v>982b8061</v>
      </c>
      <c r="J870">
        <v>21</v>
      </c>
      <c r="M870" t="str">
        <v>982b8061</v>
      </c>
      <c r="N870" s="16" t="str" cm="1">
        <f t="array" ref="N870">_xlfn.TEXTJOIN(", ", TRUE, _xlfn._xlws.FILTER('Content Tags'!B$2:B$2001, 'Content Tags'!A$2:A$2001 = M870))</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870" t="s">
        <v>328</v>
      </c>
    </row>
    <row r="871" spans="1:17" ht="14.4" customHeight="1" x14ac:dyDescent="0.3">
      <c r="A871">
        <v>10082</v>
      </c>
      <c r="B871" s="14">
        <v>45627</v>
      </c>
      <c r="C871" t="str">
        <v>b9f74c1c</v>
      </c>
      <c r="D871">
        <v>177</v>
      </c>
      <c r="G871">
        <v>10249</v>
      </c>
      <c r="H871" s="14">
        <v>45352</v>
      </c>
      <c r="I871" t="str">
        <v>c324f9b4</v>
      </c>
      <c r="J871">
        <v>215</v>
      </c>
      <c r="M871" t="str">
        <v>c324f9b4</v>
      </c>
      <c r="N871" s="16" t="str" cm="1">
        <f t="array" ref="N871">_xlfn.TEXTJOIN(", ", TRUE, _xlfn._xlws.FILTER('Content Tags'!B$2:B$2001, 'Content Tags'!A$2:A$2001 = M871))</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871" t="s">
        <v>274</v>
      </c>
    </row>
    <row r="872" spans="1:17" ht="14.4" customHeight="1" x14ac:dyDescent="0.3">
      <c r="A872">
        <v>10082</v>
      </c>
      <c r="B872" s="14">
        <v>44896</v>
      </c>
      <c r="C872" t="str">
        <v>586db896</v>
      </c>
      <c r="D872">
        <v>237</v>
      </c>
      <c r="G872">
        <v>10249</v>
      </c>
      <c r="H872" s="14">
        <v>45566</v>
      </c>
      <c r="I872" t="str">
        <v>982b8061</v>
      </c>
      <c r="J872">
        <v>74</v>
      </c>
      <c r="M872" t="str">
        <v>982b8061</v>
      </c>
      <c r="N872" s="16" t="str" cm="1">
        <f t="array" ref="N872">_xlfn.TEXTJOIN(", ", TRUE, _xlfn._xlws.FILTER('Content Tags'!B$2:B$2001, 'Content Tags'!A$2:A$2001 = M872))</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872" t="s">
        <v>225</v>
      </c>
    </row>
    <row r="873" spans="1:17" ht="14.4" customHeight="1" x14ac:dyDescent="0.3">
      <c r="A873">
        <v>10083</v>
      </c>
      <c r="B873" s="14">
        <v>45352</v>
      </c>
      <c r="C873" t="str">
        <v>c5c4fdf9</v>
      </c>
      <c r="D873">
        <v>173</v>
      </c>
      <c r="G873">
        <v>10249</v>
      </c>
      <c r="H873" s="14">
        <v>45444</v>
      </c>
      <c r="I873" t="str">
        <v>ef45c45f</v>
      </c>
      <c r="J873">
        <v>292</v>
      </c>
      <c r="M873" t="str">
        <v>ef45c45f</v>
      </c>
      <c r="N873" s="16" t="str" cm="1">
        <f t="array" ref="N873">_xlfn.TEXTJOIN(", ", TRUE, _xlfn._xlws.FILTER('Content Tags'!B$2:B$2001, 'Content Tags'!A$2:A$2001 = M873))</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873" t="s">
        <v>307</v>
      </c>
    </row>
    <row r="874" spans="1:17" ht="14.4" customHeight="1" x14ac:dyDescent="0.3">
      <c r="A874">
        <v>10083</v>
      </c>
      <c r="B874" s="14">
        <v>44896</v>
      </c>
      <c r="C874" t="str">
        <v>9c8c4c67</v>
      </c>
      <c r="D874">
        <v>177</v>
      </c>
      <c r="G874">
        <v>10249</v>
      </c>
      <c r="H874" s="14">
        <v>45413</v>
      </c>
      <c r="I874" t="str">
        <v>459528e0</v>
      </c>
      <c r="J874">
        <v>148</v>
      </c>
      <c r="M874" t="str">
        <v>459528e0</v>
      </c>
      <c r="N874" s="16" t="str" cm="1">
        <f t="array" ref="N874">_xlfn.TEXTJOIN(", ", TRUE, _xlfn._xlws.FILTER('Content Tags'!B$2:B$2001, 'Content Tags'!A$2:A$2001 = M874))</f>
        <v>creative professionals, cyclists, Tamil speakers, rural population, home improvers, MBA aspirants, travel vlog viewers, STEM learners, action movie fans, cooking, mental health trackers, brand loyalists, investing first time, minimalist consumers, goal setters, language learners, work-life balance, cable cutters, high spenders, credit card users</v>
      </c>
      <c r="Q874" t="s">
        <v>396</v>
      </c>
    </row>
    <row r="875" spans="1:17" ht="14.4" customHeight="1" x14ac:dyDescent="0.3">
      <c r="A875">
        <v>10083</v>
      </c>
      <c r="B875" s="14">
        <v>45261</v>
      </c>
      <c r="C875" t="str">
        <v>07976026</v>
      </c>
      <c r="D875">
        <v>103</v>
      </c>
      <c r="G875">
        <v>10249</v>
      </c>
      <c r="H875" s="14">
        <v>45383</v>
      </c>
      <c r="I875" t="str">
        <v>5988d89d</v>
      </c>
      <c r="J875">
        <v>285</v>
      </c>
      <c r="M875" t="str">
        <v>5988d89d</v>
      </c>
      <c r="N875" s="16" t="str" cm="1">
        <f t="array" ref="N875">_xlfn.TEXTJOIN(", ", TRUE, _xlfn._xlws.FILTER('Content Tags'!B$2:B$2001, 'Content Tags'!A$2:A$2001 = M875))</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875" t="s">
        <v>259</v>
      </c>
    </row>
    <row r="876" spans="1:17" ht="14.4" customHeight="1" x14ac:dyDescent="0.3">
      <c r="A876">
        <v>10083</v>
      </c>
      <c r="B876" s="14">
        <v>44593</v>
      </c>
      <c r="C876" t="str">
        <v>7fb18db3</v>
      </c>
      <c r="D876">
        <v>295</v>
      </c>
      <c r="G876">
        <v>10249</v>
      </c>
      <c r="H876" s="14">
        <v>45627</v>
      </c>
      <c r="I876" t="str">
        <v>c741736d</v>
      </c>
      <c r="J876">
        <v>235</v>
      </c>
      <c r="M876" t="str">
        <v>c741736d</v>
      </c>
      <c r="N876" s="16" t="str" cm="1">
        <f t="array" ref="N876">_xlfn.TEXTJOIN(", ", TRUE, _xlfn._xlws.FILTER('Content Tags'!B$2:B$2001, 'Content Tags'!A$2:A$2001 = M876))</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876" t="s">
        <v>365</v>
      </c>
    </row>
    <row r="877" spans="1:17" ht="14.4" customHeight="1" x14ac:dyDescent="0.3">
      <c r="A877">
        <v>10083</v>
      </c>
      <c r="B877" s="14">
        <v>45444</v>
      </c>
      <c r="C877" t="str">
        <v>f6d69d19</v>
      </c>
      <c r="D877">
        <v>111</v>
      </c>
      <c r="G877">
        <v>10249</v>
      </c>
      <c r="H877" s="14">
        <v>45474</v>
      </c>
      <c r="I877" t="str">
        <v>9544ce3b</v>
      </c>
      <c r="J877">
        <v>194</v>
      </c>
      <c r="M877" t="str">
        <v>9544ce3b</v>
      </c>
      <c r="N877" s="16" t="str" cm="1">
        <f t="array" ref="N877">_xlfn.TEXTJOIN(", ", TRUE, _xlfn._xlws.FILTER('Content Tags'!B$2:B$2001, 'Content Tags'!A$2:A$2001 = M877))</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877" t="s">
        <v>386</v>
      </c>
    </row>
    <row r="878" spans="1:17" ht="14.4" customHeight="1" x14ac:dyDescent="0.3">
      <c r="A878">
        <v>10083</v>
      </c>
      <c r="B878" s="14">
        <v>45383</v>
      </c>
      <c r="C878" t="str">
        <v>6cec19a5</v>
      </c>
      <c r="D878">
        <v>143</v>
      </c>
      <c r="G878">
        <v>10250</v>
      </c>
      <c r="H878" s="14">
        <v>45383</v>
      </c>
      <c r="I878" t="str">
        <v>fcc640cb</v>
      </c>
      <c r="J878">
        <v>41</v>
      </c>
      <c r="M878" t="str">
        <v>fcc640cb</v>
      </c>
      <c r="N878" s="16" t="str" cm="1">
        <f t="array" ref="N878">_xlfn.TEXTJOIN(", ", TRUE, _xlfn._xlws.FILTER('Content Tags'!B$2:B$2001, 'Content Tags'!A$2:A$2001 = M878))</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878" t="s">
        <v>342</v>
      </c>
    </row>
    <row r="879" spans="1:17" ht="14.4" customHeight="1" x14ac:dyDescent="0.3">
      <c r="A879">
        <v>10083</v>
      </c>
      <c r="B879" s="14">
        <v>44774</v>
      </c>
      <c r="C879" t="str">
        <v>9544ce3b</v>
      </c>
      <c r="D879">
        <v>17</v>
      </c>
      <c r="G879">
        <v>10250</v>
      </c>
      <c r="H879" s="14">
        <v>45323</v>
      </c>
      <c r="I879" t="str">
        <v>f6d69d19</v>
      </c>
      <c r="J879">
        <v>116</v>
      </c>
      <c r="M879" t="str">
        <v>f6d69d19</v>
      </c>
      <c r="N879" s="16" t="str" cm="1">
        <f t="array" ref="N879">_xlfn.TEXTJOIN(", ", TRUE, _xlfn._xlws.FILTER('Content Tags'!B$2:B$2001, 'Content Tags'!A$2:A$2001 = M879))</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879" t="s">
        <v>249</v>
      </c>
    </row>
    <row r="880" spans="1:17" ht="14.4" customHeight="1" x14ac:dyDescent="0.3">
      <c r="A880">
        <v>10083</v>
      </c>
      <c r="B880" s="14">
        <v>45505</v>
      </c>
      <c r="C880" t="str">
        <v>74c9ff93</v>
      </c>
      <c r="D880">
        <v>70</v>
      </c>
      <c r="G880">
        <v>10251</v>
      </c>
      <c r="H880" s="14">
        <v>45627</v>
      </c>
      <c r="I880" t="str">
        <v>2fa395f5</v>
      </c>
      <c r="J880">
        <v>232</v>
      </c>
      <c r="M880" t="str">
        <v>2fa395f5</v>
      </c>
      <c r="N880" s="16" t="str" cm="1">
        <f t="array" ref="N880">_xlfn.TEXTJOIN(", ", TRUE, _xlfn._xlws.FILTER('Content Tags'!B$2:B$2001, 'Content Tags'!A$2:A$2001 = M880))</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880" t="s">
        <v>323</v>
      </c>
    </row>
    <row r="881" spans="1:17" ht="14.4" customHeight="1" x14ac:dyDescent="0.3">
      <c r="A881">
        <v>10083</v>
      </c>
      <c r="B881" s="14">
        <v>45078</v>
      </c>
      <c r="C881" t="str">
        <v>f72d44e6</v>
      </c>
      <c r="D881">
        <v>157</v>
      </c>
      <c r="G881">
        <v>10251</v>
      </c>
      <c r="H881" s="14">
        <v>45597</v>
      </c>
      <c r="I881" t="str">
        <v>40e9137d</v>
      </c>
      <c r="J881">
        <v>24</v>
      </c>
      <c r="M881" t="str">
        <v>40e9137d</v>
      </c>
      <c r="N881" s="16" t="str" cm="1">
        <f t="array" ref="N881">_xlfn.TEXTJOIN(", ", TRUE, _xlfn._xlws.FILTER('Content Tags'!B$2:B$2001, 'Content Tags'!A$2:A$2001 = M881))</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881" t="s">
        <v>350</v>
      </c>
    </row>
    <row r="882" spans="1:17" ht="14.4" customHeight="1" x14ac:dyDescent="0.3">
      <c r="A882">
        <v>10083</v>
      </c>
      <c r="B882" s="14">
        <v>44958</v>
      </c>
      <c r="C882" t="str">
        <v>566c44a8</v>
      </c>
      <c r="D882">
        <v>120</v>
      </c>
      <c r="G882">
        <v>10252</v>
      </c>
      <c r="H882" s="14">
        <v>45323</v>
      </c>
      <c r="I882" t="str">
        <v>e9c2f251</v>
      </c>
      <c r="J882">
        <v>181</v>
      </c>
      <c r="M882" t="str">
        <v>e9c2f251</v>
      </c>
      <c r="N882" s="16" t="str" cm="1">
        <f t="array" ref="N882">_xlfn.TEXTJOIN(", ", TRUE, _xlfn._xlws.FILTER('Content Tags'!B$2:B$2001, 'Content Tags'!A$2:A$2001 = M882))</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882" t="s">
        <v>339</v>
      </c>
    </row>
    <row r="883" spans="1:17" ht="14.4" customHeight="1" x14ac:dyDescent="0.3">
      <c r="A883">
        <v>10083</v>
      </c>
      <c r="B883" s="14">
        <v>45352</v>
      </c>
      <c r="C883" t="str">
        <v>cc9d9893</v>
      </c>
      <c r="D883">
        <v>84</v>
      </c>
      <c r="G883">
        <v>10252</v>
      </c>
      <c r="H883" s="14">
        <v>45474</v>
      </c>
      <c r="I883" t="str">
        <v>5c52d1ad</v>
      </c>
      <c r="J883">
        <v>252</v>
      </c>
      <c r="M883" t="str">
        <v>5c52d1ad</v>
      </c>
      <c r="N883" s="16" t="str" cm="1">
        <f t="array" ref="N883">_xlfn.TEXTJOIN(", ", TRUE, _xlfn._xlws.FILTER('Content Tags'!B$2:B$2001, 'Content Tags'!A$2:A$2001 = M883))</f>
        <v>seniors, budget planners, impulse buyers, just graduated, career switchers, Malayalam speakers, arts &amp; design students, teachers, homemakers, mobile-only users, movie buffs, urban dwellers, mental wellness, buying first car, suburban families, stock market watchers, news followers, single-income families, bookworms, mutual fund investors</v>
      </c>
      <c r="Q883" t="s">
        <v>331</v>
      </c>
    </row>
    <row r="884" spans="1:17" ht="14.4" customHeight="1" x14ac:dyDescent="0.3">
      <c r="A884">
        <v>10083</v>
      </c>
      <c r="B884" s="14">
        <v>45413</v>
      </c>
      <c r="C884" t="str">
        <v>7e543bc4</v>
      </c>
      <c r="D884">
        <v>137</v>
      </c>
      <c r="G884">
        <v>10253</v>
      </c>
      <c r="H884" s="14">
        <v>45505</v>
      </c>
      <c r="I884" t="str">
        <v>b06fbc58</v>
      </c>
      <c r="J884">
        <v>296</v>
      </c>
      <c r="M884" t="str">
        <v>b06fbc58</v>
      </c>
      <c r="N884" s="16" t="str" cm="1">
        <f t="array" ref="N884">_xlfn.TEXTJOIN(", ", TRUE, _xlfn._xlws.FILTER('Content Tags'!B$2:B$2001, 'Content Tags'!A$2:A$2001 = M884))</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884" t="s">
        <v>253</v>
      </c>
    </row>
    <row r="885" spans="1:17" ht="14.4" customHeight="1" x14ac:dyDescent="0.3">
      <c r="A885">
        <v>10083</v>
      </c>
      <c r="B885" s="14">
        <v>45474</v>
      </c>
      <c r="C885" t="str">
        <v>2560b2d1</v>
      </c>
      <c r="D885">
        <v>78</v>
      </c>
      <c r="G885">
        <v>10253</v>
      </c>
      <c r="H885" s="14">
        <v>45352</v>
      </c>
      <c r="I885" t="str">
        <v>044707f1</v>
      </c>
      <c r="J885">
        <v>144</v>
      </c>
      <c r="M885" t="str">
        <v>044707f1</v>
      </c>
      <c r="N885" s="16" t="str" cm="1">
        <f t="array" ref="N885">_xlfn.TEXTJOIN(", ", TRUE, _xlfn._xlws.FILTER('Content Tags'!B$2:B$2001, 'Content Tags'!A$2:A$2001 = M885))</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885" t="s">
        <v>308</v>
      </c>
    </row>
    <row r="886" spans="1:17" ht="14.4" customHeight="1" x14ac:dyDescent="0.3">
      <c r="A886">
        <v>10083</v>
      </c>
      <c r="B886" s="14">
        <v>45383</v>
      </c>
      <c r="C886" t="str">
        <v>fda707e0</v>
      </c>
      <c r="D886">
        <v>141</v>
      </c>
      <c r="G886">
        <v>10253</v>
      </c>
      <c r="H886" s="14">
        <v>45413</v>
      </c>
      <c r="I886" t="str">
        <v>7bc7f2c7</v>
      </c>
      <c r="J886">
        <v>156</v>
      </c>
      <c r="M886" t="str">
        <v>7bc7f2c7</v>
      </c>
      <c r="N886" s="16" t="str" cm="1">
        <f t="array" ref="N886">_xlfn.TEXTJOIN(", ", TRUE, _xlfn._xlws.FILTER('Content Tags'!B$2:B$2001, 'Content Tags'!A$2:A$2001 = M886))</f>
        <v>crypto curious, weekend getaway seekers, bachelors, international explorers, physiotherapy followers, fashion lovers, heavy data users, finance professionals, binge watchers, government employees, DTH users, action movie fans, tech, entrepreneurs, iOS users, engineers, credit card users, newlyweds, teens, goal setters</v>
      </c>
      <c r="Q886" t="s">
        <v>324</v>
      </c>
    </row>
    <row r="887" spans="1:17" ht="14.4" customHeight="1" x14ac:dyDescent="0.3">
      <c r="A887">
        <v>10083</v>
      </c>
      <c r="B887" s="14">
        <v>45200</v>
      </c>
      <c r="C887" t="str">
        <v>b72e97f6</v>
      </c>
      <c r="D887">
        <v>130</v>
      </c>
      <c r="G887">
        <v>10254</v>
      </c>
      <c r="H887" s="14">
        <v>45536</v>
      </c>
      <c r="I887" t="str">
        <v>9452bf77</v>
      </c>
      <c r="J887">
        <v>156</v>
      </c>
      <c r="M887" t="str">
        <v>9452bf77</v>
      </c>
      <c r="N887" s="16" t="str" cm="1">
        <f t="array" ref="N887">_xlfn.TEXTJOIN(", ", TRUE, _xlfn._xlws.FILTER('Content Tags'!B$2:B$2001, 'Content Tags'!A$2:A$2001 = M887))</f>
        <v>Malayalam speakers, fashion lovers, back-to-school, bilingual families, seniors, mental health trackers, bargain hunters, goal setters, religious content viewers, art lovers, newlyweds, just graduated, DTH users, coding students, travel vlog viewers, gadget-loving households, self-improvement, kids content viewers, tech, MBA aspirants</v>
      </c>
      <c r="Q887" t="s">
        <v>270</v>
      </c>
    </row>
    <row r="888" spans="1:17" ht="14.4" customHeight="1" x14ac:dyDescent="0.3">
      <c r="A888">
        <v>10084</v>
      </c>
      <c r="B888" s="14">
        <v>44621</v>
      </c>
      <c r="C888" t="str">
        <v>6d98c117</v>
      </c>
      <c r="D888">
        <v>101</v>
      </c>
      <c r="G888">
        <v>10254</v>
      </c>
      <c r="H888" s="14">
        <v>45413</v>
      </c>
      <c r="I888" t="str">
        <v>a48a202b</v>
      </c>
      <c r="J888">
        <v>292</v>
      </c>
      <c r="M888" t="str">
        <v>a48a202b</v>
      </c>
      <c r="N888" s="16" t="str" cm="1">
        <f t="array" ref="N888">_xlfn.TEXTJOIN(", ", TRUE, _xlfn._xlws.FILTER('Content Tags'!B$2:B$2001, 'Content Tags'!A$2:A$2001 = M888))</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888" t="s">
        <v>393</v>
      </c>
    </row>
    <row r="889" spans="1:17" ht="14.4" customHeight="1" x14ac:dyDescent="0.3">
      <c r="A889">
        <v>10084</v>
      </c>
      <c r="B889" s="14">
        <v>45444</v>
      </c>
      <c r="C889" t="str">
        <v>75fa1246</v>
      </c>
      <c r="D889">
        <v>77</v>
      </c>
      <c r="G889">
        <v>10254</v>
      </c>
      <c r="H889" s="14">
        <v>45292</v>
      </c>
      <c r="I889" t="str">
        <v>b72e97f6</v>
      </c>
      <c r="J889">
        <v>300</v>
      </c>
      <c r="M889" t="str">
        <v>b72e97f6</v>
      </c>
      <c r="N889" s="16" t="str" cm="1">
        <f t="array" ref="N889">_xlfn.TEXTJOIN(", ", TRUE, _xlfn._xlws.FILTER('Content Tags'!B$2:B$2001, 'Content Tags'!A$2:A$2001 = M889))</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889" t="s">
        <v>279</v>
      </c>
    </row>
    <row r="890" spans="1:17" ht="14.4" customHeight="1" x14ac:dyDescent="0.3">
      <c r="A890">
        <v>10084</v>
      </c>
      <c r="B890" s="14">
        <v>45047</v>
      </c>
      <c r="C890" t="str">
        <v>e24dee1d</v>
      </c>
      <c r="D890">
        <v>69</v>
      </c>
      <c r="G890">
        <v>10255</v>
      </c>
      <c r="H890" s="14">
        <v>45627</v>
      </c>
      <c r="I890" t="str">
        <v>6fc6d737</v>
      </c>
      <c r="J890">
        <v>265</v>
      </c>
      <c r="M890" t="str">
        <v>6fc6d737</v>
      </c>
      <c r="N890" s="16" t="str" cm="1">
        <f t="array" ref="N890">_xlfn.TEXTJOIN(", ", TRUE, _xlfn._xlws.FILTER('Content Tags'!B$2:B$2001, 'Content Tags'!A$2:A$2001 = M890))</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890" t="s">
        <v>328</v>
      </c>
    </row>
    <row r="891" spans="1:17" ht="14.4" customHeight="1" x14ac:dyDescent="0.3">
      <c r="A891">
        <v>10084</v>
      </c>
      <c r="B891" s="14">
        <v>45078</v>
      </c>
      <c r="C891" t="str">
        <v>c741736d</v>
      </c>
      <c r="D891">
        <v>194</v>
      </c>
      <c r="G891">
        <v>10255</v>
      </c>
      <c r="H891" s="14">
        <v>45627</v>
      </c>
      <c r="I891" t="str">
        <v>cc9d9893</v>
      </c>
      <c r="J891">
        <v>118</v>
      </c>
      <c r="M891" t="str">
        <v>cc9d9893</v>
      </c>
      <c r="N891" s="16" t="str" cm="1">
        <f t="array" ref="N891">_xlfn.TEXTJOIN(", ", TRUE, _xlfn._xlws.FILTER('Content Tags'!B$2:B$2001, 'Content Tags'!A$2:A$2001 = M891))</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891" t="s">
        <v>382</v>
      </c>
    </row>
    <row r="892" spans="1:17" ht="14.4" customHeight="1" x14ac:dyDescent="0.3">
      <c r="A892">
        <v>10084</v>
      </c>
      <c r="B892" s="14">
        <v>45047</v>
      </c>
      <c r="C892" t="str">
        <v>591bdfe5</v>
      </c>
      <c r="D892">
        <v>274</v>
      </c>
      <c r="G892">
        <v>10255</v>
      </c>
      <c r="H892" s="14">
        <v>45292</v>
      </c>
      <c r="I892" t="str">
        <v>2aac9072</v>
      </c>
      <c r="J892">
        <v>68</v>
      </c>
      <c r="M892" t="str">
        <v>2aac9072</v>
      </c>
      <c r="N892" s="16" t="str" cm="1">
        <f t="array" ref="N892">_xlfn.TEXTJOIN(", ", TRUE, _xlfn._xlws.FILTER('Content Tags'!B$2:B$2001, 'Content Tags'!A$2:A$2001 = M892))</f>
        <v>Kannada speakers, ad watchers, homemakers, marketing executives, console gamers, EMI payers, DIYers, discount seekers, Malayalam speakers, cable cutters, expecting parents, cooking, married, news followers, family vacationers, iOS users, health-conscious, entrepreneurs, minimalist consumers, credit card users</v>
      </c>
      <c r="Q892" t="s">
        <v>373</v>
      </c>
    </row>
    <row r="893" spans="1:17" ht="14.4" customHeight="1" x14ac:dyDescent="0.3">
      <c r="A893">
        <v>10084</v>
      </c>
      <c r="B893" s="14">
        <v>45505</v>
      </c>
      <c r="C893" t="str">
        <v>6d9b457c</v>
      </c>
      <c r="D893">
        <v>87</v>
      </c>
      <c r="G893">
        <v>10256</v>
      </c>
      <c r="H893" s="14">
        <v>45627</v>
      </c>
      <c r="I893" t="str">
        <v>2fa395f5</v>
      </c>
      <c r="J893">
        <v>80</v>
      </c>
      <c r="M893" t="str">
        <v>2fa395f5</v>
      </c>
      <c r="N893" s="16" t="str" cm="1">
        <f t="array" ref="N893">_xlfn.TEXTJOIN(", ", TRUE, _xlfn._xlws.FILTER('Content Tags'!B$2:B$2001, 'Content Tags'!A$2:A$2001 = M893))</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893" t="s">
        <v>383</v>
      </c>
    </row>
    <row r="894" spans="1:17" ht="14.4" customHeight="1" x14ac:dyDescent="0.3">
      <c r="A894">
        <v>10084</v>
      </c>
      <c r="B894" s="14">
        <v>44652</v>
      </c>
      <c r="C894" t="str">
        <v>c9f9dfdb</v>
      </c>
      <c r="D894">
        <v>106</v>
      </c>
      <c r="G894">
        <v>10256</v>
      </c>
      <c r="H894" s="14">
        <v>45444</v>
      </c>
      <c r="I894" t="str">
        <v>cc9d9893</v>
      </c>
      <c r="J894">
        <v>216</v>
      </c>
      <c r="M894" t="str">
        <v>cc9d9893</v>
      </c>
      <c r="N894" s="16" t="str" cm="1">
        <f t="array" ref="N894">_xlfn.TEXTJOIN(", ", TRUE, _xlfn._xlws.FILTER('Content Tags'!B$2:B$2001, 'Content Tags'!A$2:A$2001 = M894))</f>
        <v>in-store shoppers, budget planners, healthcare workers, time managers, insurance seekers, reward seekers, travel vlog viewers, honeymooners, kitchen appliance buyers, YouTube viewers, UPI adopters, single, family vacationers, daily soap fans, gadget-loving households, console gamers, married, lawyers, e-readers, car owners</v>
      </c>
      <c r="Q894" t="s">
        <v>366</v>
      </c>
    </row>
    <row r="895" spans="1:17" ht="14.4" customHeight="1" x14ac:dyDescent="0.3">
      <c r="A895">
        <v>10084</v>
      </c>
      <c r="B895" s="14">
        <v>44621</v>
      </c>
      <c r="C895" t="str">
        <v>5c52d1ad</v>
      </c>
      <c r="D895">
        <v>250</v>
      </c>
      <c r="G895">
        <v>10256</v>
      </c>
      <c r="H895" s="14">
        <v>45597</v>
      </c>
      <c r="I895" t="str">
        <v>10101146</v>
      </c>
      <c r="J895">
        <v>175</v>
      </c>
      <c r="M895" t="str">
        <v>10101146</v>
      </c>
      <c r="N895" s="16" t="str" cm="1">
        <f t="array" ref="N895">_xlfn.TEXTJOIN(", ", TRUE, _xlfn._xlws.FILTER('Content Tags'!B$2:B$2001, 'Content Tags'!A$2:A$2001 = M895))</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895" t="s">
        <v>313</v>
      </c>
    </row>
    <row r="896" spans="1:17" ht="14.4" customHeight="1" x14ac:dyDescent="0.3">
      <c r="A896">
        <v>10084</v>
      </c>
      <c r="B896" s="14">
        <v>44774</v>
      </c>
      <c r="C896" t="str">
        <v>2e190b5a</v>
      </c>
      <c r="D896">
        <v>263</v>
      </c>
      <c r="G896">
        <v>10256</v>
      </c>
      <c r="H896" s="14">
        <v>45474</v>
      </c>
      <c r="I896" t="str">
        <v>92becfc7</v>
      </c>
      <c r="J896">
        <v>31</v>
      </c>
      <c r="M896" t="str">
        <v>92becfc7</v>
      </c>
      <c r="N896" s="16" t="str" cm="1">
        <f t="array" ref="N896">_xlfn.TEXTJOIN(", ", TRUE, _xlfn._xlws.FILTER('Content Tags'!B$2:B$2001, 'Content Tags'!A$2:A$2001 = M896))</f>
        <v>foodies, UPI adopters, family planners, adventure seekers, impulse buyers, mobile-only users, diabetic support seekers, daily soap fans, solo travelers, bookworms, competitive exam prep, tech, premium product buyers, action movie fans, bargain hunters, lifelong learners, minimalist consumers, religious content viewers, cable cutters, productivity seekers</v>
      </c>
      <c r="Q896" t="s">
        <v>319</v>
      </c>
    </row>
    <row r="897" spans="1:17" ht="14.4" customHeight="1" x14ac:dyDescent="0.3">
      <c r="A897">
        <v>10084</v>
      </c>
      <c r="B897" s="14">
        <v>45627</v>
      </c>
      <c r="C897" t="str">
        <v>7bc7f2c7</v>
      </c>
      <c r="D897">
        <v>258</v>
      </c>
      <c r="G897">
        <v>10256</v>
      </c>
      <c r="H897" s="14">
        <v>45627</v>
      </c>
      <c r="I897" t="str">
        <v>fc3255a1</v>
      </c>
      <c r="J897">
        <v>109</v>
      </c>
      <c r="M897" t="str">
        <v>fc3255a1</v>
      </c>
      <c r="N897" s="16" t="str" cm="1">
        <f t="array" ref="N897">_xlfn.TEXTJOIN(", ", TRUE, _xlfn._xlws.FILTER('Content Tags'!B$2:B$2001, 'Content Tags'!A$2:A$2001 = M897))</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897" t="s">
        <v>391</v>
      </c>
    </row>
    <row r="898" spans="1:17" ht="14.4" customHeight="1" x14ac:dyDescent="0.3">
      <c r="A898">
        <v>10084</v>
      </c>
      <c r="B898" s="14">
        <v>44774</v>
      </c>
      <c r="C898" t="str">
        <v>586db896</v>
      </c>
      <c r="D898">
        <v>188</v>
      </c>
      <c r="G898">
        <v>10256</v>
      </c>
      <c r="H898" s="14">
        <v>45627</v>
      </c>
      <c r="I898" t="str">
        <v>b49e8b74</v>
      </c>
      <c r="J898">
        <v>82</v>
      </c>
      <c r="M898" t="str">
        <v>b49e8b74</v>
      </c>
      <c r="N898" s="16" t="str" cm="1">
        <f t="array" ref="N898">_xlfn.TEXTJOIN(", ", TRUE, _xlfn._xlws.FILTER('Content Tags'!B$2:B$2001, 'Content Tags'!A$2:A$2001 = M898))</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898" t="s">
        <v>394</v>
      </c>
    </row>
    <row r="899" spans="1:17" ht="14.4" customHeight="1" x14ac:dyDescent="0.3">
      <c r="A899">
        <v>10084</v>
      </c>
      <c r="B899" s="14">
        <v>44866</v>
      </c>
      <c r="C899" t="str">
        <v>e9c2f251</v>
      </c>
      <c r="D899">
        <v>270</v>
      </c>
      <c r="G899">
        <v>10256</v>
      </c>
      <c r="H899" s="14">
        <v>45323</v>
      </c>
      <c r="I899" t="str">
        <v>40e9137d</v>
      </c>
      <c r="J899">
        <v>91</v>
      </c>
      <c r="M899" t="str">
        <v>40e9137d</v>
      </c>
      <c r="N899" s="16" t="str" cm="1">
        <f t="array" ref="N899">_xlfn.TEXTJOIN(", ", TRUE, _xlfn._xlws.FILTER('Content Tags'!B$2:B$2001, 'Content Tags'!A$2:A$2001 = M899))</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899" t="s">
        <v>274</v>
      </c>
    </row>
    <row r="900" spans="1:17" ht="14.4" customHeight="1" x14ac:dyDescent="0.3">
      <c r="A900">
        <v>10084</v>
      </c>
      <c r="B900" s="14">
        <v>44896</v>
      </c>
      <c r="C900" t="str">
        <v>2560b2d1</v>
      </c>
      <c r="D900">
        <v>223</v>
      </c>
      <c r="G900">
        <v>10256</v>
      </c>
      <c r="H900" s="14">
        <v>45566</v>
      </c>
      <c r="I900" t="str">
        <v>c1fb785c</v>
      </c>
      <c r="J900">
        <v>129</v>
      </c>
      <c r="M900" t="str">
        <v>c1fb785c</v>
      </c>
      <c r="N900" s="16" t="str" cm="1">
        <f t="array" ref="N900">_xlfn.TEXTJOIN(", ", TRUE, _xlfn._xlws.FILTER('Content Tags'!B$2:B$2001, 'Content Tags'!A$2:A$2001 = M900))</f>
        <v>car owners, work-life balance, e-readers, applying for loans, monsoon viewers, new home buyers, Malayalam speakers, tech, budget travelers, school students, Tamil speakers, healthy recipe viewers, online learners, solo travelers, mobile-only users, single, travel, consultants, kitchen appliance buyers, stock market watchers</v>
      </c>
      <c r="Q900" t="s">
        <v>246</v>
      </c>
    </row>
    <row r="901" spans="1:17" ht="14.4" customHeight="1" x14ac:dyDescent="0.3">
      <c r="A901">
        <v>10084</v>
      </c>
      <c r="B901" s="14">
        <v>44743</v>
      </c>
      <c r="C901" t="str">
        <v>0cbc4720</v>
      </c>
      <c r="D901">
        <v>178</v>
      </c>
      <c r="G901">
        <v>10257</v>
      </c>
      <c r="H901" s="14">
        <v>45566</v>
      </c>
      <c r="I901" t="str">
        <v>fe99e0ba</v>
      </c>
      <c r="J901">
        <v>296</v>
      </c>
      <c r="M901" t="str">
        <v>fe99e0ba</v>
      </c>
      <c r="N901" s="16" t="str" cm="1">
        <f t="array" ref="N901">_xlfn.TEXTJOIN(", ", TRUE, _xlfn._xlws.FILTER('Content Tags'!B$2:B$2001, 'Content Tags'!A$2:A$2001 = M901))</f>
        <v>mental health trackers, homemakers, discount seekers, budget travelers, minimalist consumers, cricket fans, pet owners, stock market watchers, investing first time, government employees, art lovers, daily soap fans, planning to marry, healthcare workers, photography, lifelong learners, UPI adopters, hikers, movie buffs, heavy data users</v>
      </c>
      <c r="Q901" t="s">
        <v>356</v>
      </c>
    </row>
    <row r="902" spans="1:17" ht="14.4" customHeight="1" x14ac:dyDescent="0.3">
      <c r="A902">
        <v>10085</v>
      </c>
      <c r="B902" s="14">
        <v>45444</v>
      </c>
      <c r="C902" t="str">
        <v>e0abb092</v>
      </c>
      <c r="D902">
        <v>147</v>
      </c>
      <c r="G902">
        <v>10257</v>
      </c>
      <c r="H902" s="14">
        <v>45444</v>
      </c>
      <c r="I902" t="str">
        <v>577b4107</v>
      </c>
      <c r="J902">
        <v>194</v>
      </c>
      <c r="M902" t="str">
        <v>577b4107</v>
      </c>
      <c r="N902" s="16" t="str" cm="1">
        <f t="array" ref="N902">_xlfn.TEXTJOIN(", ", TRUE, _xlfn._xlws.FILTER('Content Tags'!B$2:B$2001, 'Content Tags'!A$2:A$2001 = M902))</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902" t="s">
        <v>294</v>
      </c>
    </row>
    <row r="903" spans="1:17" ht="14.4" customHeight="1" x14ac:dyDescent="0.3">
      <c r="A903">
        <v>10085</v>
      </c>
      <c r="B903" s="14">
        <v>44621</v>
      </c>
      <c r="C903" t="str">
        <v>982b8061</v>
      </c>
      <c r="D903">
        <v>241</v>
      </c>
      <c r="G903">
        <v>10257</v>
      </c>
      <c r="H903" s="14">
        <v>45505</v>
      </c>
      <c r="I903" t="str">
        <v>35e41ff6</v>
      </c>
      <c r="J903">
        <v>243</v>
      </c>
      <c r="M903" t="str">
        <v>35e41ff6</v>
      </c>
      <c r="N903" s="16" t="str" cm="1">
        <f t="array" ref="N903">_xlfn.TEXTJOIN(", ", TRUE, _xlfn._xlws.FILTER('Content Tags'!B$2:B$2001, 'Content Tags'!A$2:A$2001 = M903))</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903" t="s">
        <v>395</v>
      </c>
    </row>
    <row r="904" spans="1:17" ht="14.4" customHeight="1" x14ac:dyDescent="0.3">
      <c r="A904">
        <v>10085</v>
      </c>
      <c r="B904" s="14">
        <v>45108</v>
      </c>
      <c r="C904" t="str">
        <v>6148f50b</v>
      </c>
      <c r="D904">
        <v>175</v>
      </c>
      <c r="G904">
        <v>10257</v>
      </c>
      <c r="H904" s="14">
        <v>45597</v>
      </c>
      <c r="I904" t="str">
        <v>18110fb2</v>
      </c>
      <c r="J904">
        <v>292</v>
      </c>
      <c r="M904" t="str">
        <v>18110fb2</v>
      </c>
      <c r="N904" s="16" t="str" cm="1">
        <f t="array" ref="N904">_xlfn.TEXTJOIN(", ", TRUE, _xlfn._xlws.FILTER('Content Tags'!B$2:B$2001, 'Content Tags'!A$2:A$2001 = M904))</f>
        <v>credit card users, high spenders, binge watchers, weekend getaway seekers, runners, stock market watchers, startup founders, gym members, rural population, working professionals, action movie fans, consultants, premium trial users, subscription buyers, tech, educators, fashion lovers, yoga practitioners, in-store shoppers, bilingual families</v>
      </c>
      <c r="Q904" t="s">
        <v>317</v>
      </c>
    </row>
    <row r="905" spans="1:17" ht="14.4" customHeight="1" x14ac:dyDescent="0.3">
      <c r="A905">
        <v>10085</v>
      </c>
      <c r="B905" s="14">
        <v>45323</v>
      </c>
      <c r="C905" t="str">
        <v>fe8686d0</v>
      </c>
      <c r="D905">
        <v>140</v>
      </c>
      <c r="G905">
        <v>10257</v>
      </c>
      <c r="H905" s="14">
        <v>45323</v>
      </c>
      <c r="I905" t="str">
        <v>e9c2f251</v>
      </c>
      <c r="J905">
        <v>80</v>
      </c>
      <c r="M905" t="str">
        <v>e9c2f251</v>
      </c>
      <c r="N905" s="16" t="str" cm="1">
        <f t="array" ref="N905">_xlfn.TEXTJOIN(", ", TRUE, _xlfn._xlws.FILTER('Content Tags'!B$2:B$2001, 'Content Tags'!A$2:A$2001 = M905))</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905" t="s">
        <v>286</v>
      </c>
    </row>
    <row r="906" spans="1:17" ht="14.4" customHeight="1" x14ac:dyDescent="0.3">
      <c r="A906">
        <v>10085</v>
      </c>
      <c r="B906" s="14">
        <v>44593</v>
      </c>
      <c r="C906" t="str">
        <v>18110fb2</v>
      </c>
      <c r="D906">
        <v>116</v>
      </c>
      <c r="G906">
        <v>10257</v>
      </c>
      <c r="H906" s="14">
        <v>45383</v>
      </c>
      <c r="I906" t="str">
        <v>b142e834</v>
      </c>
      <c r="J906">
        <v>268</v>
      </c>
      <c r="M906" t="str">
        <v>b142e834</v>
      </c>
      <c r="N906" s="16" t="str" cm="1">
        <f t="array" ref="N906">_xlfn.TEXTJOIN(", ", TRUE, _xlfn._xlws.FILTER('Content Tags'!B$2:B$2001, 'Content Tags'!A$2:A$2001 = M906))</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906" t="s">
        <v>399</v>
      </c>
    </row>
    <row r="907" spans="1:17" ht="14.4" customHeight="1" x14ac:dyDescent="0.3">
      <c r="A907">
        <v>10085</v>
      </c>
      <c r="B907" s="14">
        <v>44835</v>
      </c>
      <c r="C907" t="str">
        <v>7fb18db3</v>
      </c>
      <c r="D907">
        <v>71</v>
      </c>
      <c r="G907">
        <v>10258</v>
      </c>
      <c r="H907" s="14">
        <v>45536</v>
      </c>
      <c r="I907" t="str">
        <v>6d98c117</v>
      </c>
      <c r="J907">
        <v>93</v>
      </c>
      <c r="M907" t="str">
        <v>6d98c117</v>
      </c>
      <c r="N907" s="16" t="str" cm="1">
        <f t="array" ref="N907">_xlfn.TEXTJOIN(", ", TRUE, _xlfn._xlws.FILTER('Content Tags'!B$2:B$2001, 'Content Tags'!A$2:A$2001 = M907))</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907" t="s">
        <v>347</v>
      </c>
    </row>
    <row r="908" spans="1:17" ht="14.4" customHeight="1" x14ac:dyDescent="0.3">
      <c r="A908">
        <v>10085</v>
      </c>
      <c r="B908" s="14">
        <v>44805</v>
      </c>
      <c r="C908" t="str">
        <v>b142e834</v>
      </c>
      <c r="D908">
        <v>193</v>
      </c>
      <c r="G908">
        <v>10259</v>
      </c>
      <c r="H908" s="14">
        <v>45352</v>
      </c>
      <c r="I908" t="str">
        <v>d71466ea</v>
      </c>
      <c r="J908">
        <v>294</v>
      </c>
      <c r="M908" t="str">
        <v>d71466ea</v>
      </c>
      <c r="N908" s="16" t="str" cm="1">
        <f t="array" ref="N908">_xlfn.TEXTJOIN(", ", TRUE, _xlfn._xlws.FILTER('Content Tags'!B$2:B$2001, 'Content Tags'!A$2:A$2001 = M908))</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908" t="s">
        <v>273</v>
      </c>
    </row>
    <row r="909" spans="1:17" ht="14.4" customHeight="1" x14ac:dyDescent="0.3">
      <c r="A909">
        <v>10085</v>
      </c>
      <c r="B909" s="14">
        <v>45413</v>
      </c>
      <c r="C909" t="str">
        <v>6d98c117</v>
      </c>
      <c r="D909">
        <v>208</v>
      </c>
      <c r="G909">
        <v>10260</v>
      </c>
      <c r="H909" s="14">
        <v>45323</v>
      </c>
      <c r="I909" t="str">
        <v>10101146</v>
      </c>
      <c r="J909">
        <v>123</v>
      </c>
      <c r="M909" t="str">
        <v>10101146</v>
      </c>
      <c r="N909" s="16" t="str" cm="1">
        <f t="array" ref="N909">_xlfn.TEXTJOIN(", ", TRUE, _xlfn._xlws.FILTER('Content Tags'!B$2:B$2001, 'Content Tags'!A$2:A$2001 = M909))</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909" t="s">
        <v>309</v>
      </c>
    </row>
    <row r="910" spans="1:17" ht="14.4" customHeight="1" x14ac:dyDescent="0.3">
      <c r="A910">
        <v>10085</v>
      </c>
      <c r="B910" s="14">
        <v>45383</v>
      </c>
      <c r="C910" t="str">
        <v>2f9c6d63</v>
      </c>
      <c r="D910">
        <v>56</v>
      </c>
      <c r="G910">
        <v>10261</v>
      </c>
      <c r="H910" s="14">
        <v>45292</v>
      </c>
      <c r="I910" t="str">
        <v>d6e6f4af</v>
      </c>
      <c r="J910">
        <v>162</v>
      </c>
      <c r="M910" t="str">
        <v>d6e6f4af</v>
      </c>
      <c r="N910" s="16" t="str" cm="1">
        <f t="array" ref="N910">_xlfn.TEXTJOIN(", ", TRUE, _xlfn._xlws.FILTER('Content Tags'!B$2:B$2001, 'Content Tags'!A$2:A$2001 = M910))</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910" t="s">
        <v>407</v>
      </c>
    </row>
    <row r="911" spans="1:17" ht="14.4" customHeight="1" x14ac:dyDescent="0.3">
      <c r="A911">
        <v>10085</v>
      </c>
      <c r="B911" s="14">
        <v>45383</v>
      </c>
      <c r="C911" t="str">
        <v>b49e8b74</v>
      </c>
      <c r="D911">
        <v>228</v>
      </c>
      <c r="G911">
        <v>10263</v>
      </c>
      <c r="H911" s="14">
        <v>45597</v>
      </c>
      <c r="I911" t="str">
        <v>f83fb848</v>
      </c>
      <c r="J911">
        <v>208</v>
      </c>
      <c r="M911" t="str">
        <v>f83fb848</v>
      </c>
      <c r="N911" s="16" t="str" cm="1">
        <f t="array" ref="N911">_xlfn.TEXTJOIN(", ", TRUE, _xlfn._xlws.FILTER('Content Tags'!B$2:B$2001, 'Content Tags'!A$2:A$2001 = M911))</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911" t="s">
        <v>363</v>
      </c>
    </row>
    <row r="912" spans="1:17" ht="14.4" customHeight="1" x14ac:dyDescent="0.3">
      <c r="A912">
        <v>10086</v>
      </c>
      <c r="B912" s="14">
        <v>45139</v>
      </c>
      <c r="C912" t="str">
        <v>ed012678</v>
      </c>
      <c r="D912">
        <v>137</v>
      </c>
      <c r="G912">
        <v>10263</v>
      </c>
      <c r="H912" s="14">
        <v>45444</v>
      </c>
      <c r="I912" t="str">
        <v>9544ce3b</v>
      </c>
      <c r="J912">
        <v>203</v>
      </c>
      <c r="M912" t="str">
        <v>9544ce3b</v>
      </c>
      <c r="N912" s="16" t="str" cm="1">
        <f t="array" ref="N912">_xlfn.TEXTJOIN(", ", TRUE, _xlfn._xlws.FILTER('Content Tags'!B$2:B$2001, 'Content Tags'!A$2:A$2001 = M912))</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912" t="s">
        <v>279</v>
      </c>
    </row>
    <row r="913" spans="1:17" ht="14.4" customHeight="1" x14ac:dyDescent="0.3">
      <c r="A913">
        <v>10086</v>
      </c>
      <c r="B913" s="14">
        <v>44652</v>
      </c>
      <c r="C913" t="str">
        <v>fe99e0ba</v>
      </c>
      <c r="D913">
        <v>292</v>
      </c>
      <c r="G913">
        <v>10264</v>
      </c>
      <c r="H913" s="14">
        <v>45413</v>
      </c>
      <c r="I913" t="str">
        <v>f82d44ce</v>
      </c>
      <c r="J913">
        <v>122</v>
      </c>
      <c r="M913" t="str">
        <v>f82d44ce</v>
      </c>
      <c r="N913" s="16" t="str" cm="1">
        <f t="array" ref="N913">_xlfn.TEXTJOIN(", ", TRUE, _xlfn._xlws.FILTER('Content Tags'!B$2:B$2001, 'Content Tags'!A$2:A$2001 = M913))</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913" t="s">
        <v>410</v>
      </c>
    </row>
    <row r="914" spans="1:17" ht="14.4" customHeight="1" x14ac:dyDescent="0.3">
      <c r="A914">
        <v>10086</v>
      </c>
      <c r="B914" s="14">
        <v>45383</v>
      </c>
      <c r="C914" t="str">
        <v>b72e97f6</v>
      </c>
      <c r="D914">
        <v>221</v>
      </c>
      <c r="G914">
        <v>10265</v>
      </c>
      <c r="H914" s="14">
        <v>45566</v>
      </c>
      <c r="I914" t="str">
        <v>e0abb092</v>
      </c>
      <c r="J914">
        <v>105</v>
      </c>
      <c r="M914" t="str">
        <v>e0abb092</v>
      </c>
      <c r="N914" s="16" t="str" cm="1">
        <f t="array" ref="N914">_xlfn.TEXTJOIN(", ", TRUE, _xlfn._xlws.FILTER('Content Tags'!B$2:B$2001, 'Content Tags'!A$2:A$2001 = M914))</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914" t="s">
        <v>386</v>
      </c>
    </row>
    <row r="915" spans="1:17" ht="14.4" customHeight="1" x14ac:dyDescent="0.3">
      <c r="A915">
        <v>10086</v>
      </c>
      <c r="B915" s="14">
        <v>45047</v>
      </c>
      <c r="C915" t="str">
        <v>f72d44e6</v>
      </c>
      <c r="D915">
        <v>51</v>
      </c>
      <c r="G915">
        <v>10266</v>
      </c>
      <c r="H915" s="14">
        <v>45627</v>
      </c>
      <c r="I915" t="str">
        <v>872a4423</v>
      </c>
      <c r="J915">
        <v>274</v>
      </c>
      <c r="M915" t="str">
        <v>872a4423</v>
      </c>
      <c r="N915" s="16" t="str" cm="1">
        <f t="array" ref="N915">_xlfn.TEXTJOIN(", ", TRUE, _xlfn._xlws.FILTER('Content Tags'!B$2:B$2001, 'Content Tags'!A$2:A$2001 = M915))</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915" t="s">
        <v>369</v>
      </c>
    </row>
    <row r="916" spans="1:17" ht="14.4" customHeight="1" x14ac:dyDescent="0.3">
      <c r="A916">
        <v>10086</v>
      </c>
      <c r="B916" s="14">
        <v>45444</v>
      </c>
      <c r="C916" t="str">
        <v>fe8686d0</v>
      </c>
      <c r="D916">
        <v>101</v>
      </c>
      <c r="G916">
        <v>10266</v>
      </c>
      <c r="H916" s="14">
        <v>45474</v>
      </c>
      <c r="I916" t="str">
        <v>67b09f1b</v>
      </c>
      <c r="J916">
        <v>283</v>
      </c>
      <c r="M916" t="str">
        <v>67b09f1b</v>
      </c>
      <c r="N916" s="16" t="str" cm="1">
        <f t="array" ref="N916">_xlfn.TEXTJOIN(", ", TRUE, _xlfn._xlws.FILTER('Content Tags'!B$2:B$2001, 'Content Tags'!A$2:A$2001 = M916))</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916" t="s">
        <v>402</v>
      </c>
    </row>
    <row r="917" spans="1:17" ht="14.4" customHeight="1" x14ac:dyDescent="0.3">
      <c r="A917">
        <v>10086</v>
      </c>
      <c r="B917" s="14">
        <v>45352</v>
      </c>
      <c r="C917" t="str">
        <v>921da29a</v>
      </c>
      <c r="D917">
        <v>162</v>
      </c>
      <c r="G917">
        <v>10266</v>
      </c>
      <c r="H917" s="14">
        <v>45292</v>
      </c>
      <c r="I917" t="str">
        <v>d71466ea</v>
      </c>
      <c r="J917">
        <v>89</v>
      </c>
      <c r="M917" t="str">
        <v>d71466ea</v>
      </c>
      <c r="N917" s="16" t="str" cm="1">
        <f t="array" ref="N917">_xlfn.TEXTJOIN(", ", TRUE, _xlfn._xlws.FILTER('Content Tags'!B$2:B$2001, 'Content Tags'!A$2:A$2001 = M917))</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917" t="s">
        <v>223</v>
      </c>
    </row>
    <row r="918" spans="1:17" ht="14.4" customHeight="1" x14ac:dyDescent="0.3">
      <c r="A918">
        <v>10086</v>
      </c>
      <c r="B918" s="14">
        <v>45047</v>
      </c>
      <c r="C918" t="str">
        <v>420e1019</v>
      </c>
      <c r="D918">
        <v>184</v>
      </c>
      <c r="G918">
        <v>10266</v>
      </c>
      <c r="H918" s="14">
        <v>45536</v>
      </c>
      <c r="I918" t="str">
        <v>982b8061</v>
      </c>
      <c r="J918">
        <v>151</v>
      </c>
      <c r="M918" t="str">
        <v>982b8061</v>
      </c>
      <c r="N918" s="16" t="str" cm="1">
        <f t="array" ref="N918">_xlfn.TEXTJOIN(", ", TRUE, _xlfn._xlws.FILTER('Content Tags'!B$2:B$2001, 'Content Tags'!A$2:A$2001 = M918))</f>
        <v>diabetic support seekers, budget planners, stock market watchers, first job, Smart TV viewers, goal setters, software developers, foodies, daily soap fans, Tamil speakers, cricket fans, leadership aspirants, mindfulness seekers, multilingual kids, sleep improvement seekers, homemakers, kitchen appliance buyers, religious content viewers, series marathoners, fashion lovers</v>
      </c>
      <c r="Q918" t="s">
        <v>232</v>
      </c>
    </row>
    <row r="919" spans="1:17" ht="14.4" customHeight="1" x14ac:dyDescent="0.3">
      <c r="A919">
        <v>10086</v>
      </c>
      <c r="B919" s="14">
        <v>45047</v>
      </c>
      <c r="C919" t="str">
        <v>4cfd0dd8</v>
      </c>
      <c r="D919">
        <v>64</v>
      </c>
      <c r="G919">
        <v>10266</v>
      </c>
      <c r="H919" s="14">
        <v>45505</v>
      </c>
      <c r="I919" t="str">
        <v>a48a202b</v>
      </c>
      <c r="J919">
        <v>152</v>
      </c>
      <c r="M919" t="str">
        <v>a48a202b</v>
      </c>
      <c r="N919" s="16" t="str" cm="1">
        <f t="array" ref="N919">_xlfn.TEXTJOIN(", ", TRUE, _xlfn._xlws.FILTER('Content Tags'!B$2:B$2001, 'Content Tags'!A$2:A$2001 = M919))</f>
        <v>low attention span, consultants, family vacationers, cricket fans, blue-collar workers, short-form video fans, software developers, weekend getaway seekers, mobile-only users, family planners, ad skippers, mental health trackers, reward seekers, daily soap fans, budget homemakers, luxury seekers, binge watchers, foodies, series marathoners, school students</v>
      </c>
      <c r="Q919" t="s">
        <v>308</v>
      </c>
    </row>
    <row r="920" spans="1:17" ht="14.4" customHeight="1" x14ac:dyDescent="0.3">
      <c r="A920">
        <v>10086</v>
      </c>
      <c r="B920" s="14">
        <v>45323</v>
      </c>
      <c r="C920" t="str">
        <v>7fb18db3</v>
      </c>
      <c r="D920">
        <v>69</v>
      </c>
      <c r="G920">
        <v>10267</v>
      </c>
      <c r="H920" s="14">
        <v>45352</v>
      </c>
      <c r="I920" t="str">
        <v>19351768</v>
      </c>
      <c r="J920">
        <v>181</v>
      </c>
      <c r="M920" t="str">
        <v>19351768</v>
      </c>
      <c r="N920" s="16" t="str" cm="1">
        <f t="array" ref="N920">_xlfn.TEXTJOIN(", ", TRUE, _xlfn._xlws.FILTER('Content Tags'!B$2:B$2001, 'Content Tags'!A$2:A$2001 = M920))</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920" t="s">
        <v>290</v>
      </c>
    </row>
    <row r="921" spans="1:17" ht="14.4" customHeight="1" x14ac:dyDescent="0.3">
      <c r="A921">
        <v>10086</v>
      </c>
      <c r="B921" s="14">
        <v>45323</v>
      </c>
      <c r="C921" t="str">
        <v>2fa395f5</v>
      </c>
      <c r="D921">
        <v>259</v>
      </c>
      <c r="G921">
        <v>10267</v>
      </c>
      <c r="H921" s="14">
        <v>45444</v>
      </c>
      <c r="I921" t="str">
        <v>2560b2d1</v>
      </c>
      <c r="J921">
        <v>245</v>
      </c>
      <c r="M921" t="str">
        <v>2560b2d1</v>
      </c>
      <c r="N921" s="16" t="str" cm="1">
        <f t="array" ref="N921">_xlfn.TEXTJOIN(", ", TRUE, _xlfn._xlws.FILTER('Content Tags'!B$2:B$2001, 'Content Tags'!A$2:A$2001 = M921))</f>
        <v>cable cutters, skincare enthusiasts, UPI adopters, action movie fans, weight watchers, expecting parents, art lovers, software developers, high spenders, real estate agents, retirees, home loan seekers, healthy recipe viewers, monsoon viewers, bachelors, recently churned, STEM learners, freelancers, premium product buyers, career switchers</v>
      </c>
      <c r="Q921" t="s">
        <v>239</v>
      </c>
    </row>
    <row r="922" spans="1:17" ht="14.4" customHeight="1" x14ac:dyDescent="0.3">
      <c r="A922">
        <v>10086</v>
      </c>
      <c r="B922" s="14">
        <v>45323</v>
      </c>
      <c r="C922" t="str">
        <v>0be1e40e</v>
      </c>
      <c r="D922">
        <v>164</v>
      </c>
      <c r="G922">
        <v>10267</v>
      </c>
      <c r="H922" s="14">
        <v>45597</v>
      </c>
      <c r="I922" t="str">
        <v>6d9b457c</v>
      </c>
      <c r="J922">
        <v>124</v>
      </c>
      <c r="M922" t="str">
        <v>6d9b457c</v>
      </c>
      <c r="N922" s="16" t="str" cm="1">
        <f t="array" ref="N922">_xlfn.TEXTJOIN(", ", TRUE, _xlfn._xlws.FILTER('Content Tags'!B$2:B$2001, 'Content Tags'!A$2:A$2001 = M922))</f>
        <v>fashion lovers, ad watchers, short-form video fans, gym members, Kannada speakers, corporate managers, gadget-loving households, brand loyalists, married, working professionals, language learners, retirees, high spenders, football fans, swimmers, Tamil speakers, makeup lovers, Smart TV viewers, exam season viewers, mindfulness seekers</v>
      </c>
      <c r="Q922" t="s">
        <v>284</v>
      </c>
    </row>
    <row r="923" spans="1:17" ht="14.4" customHeight="1" x14ac:dyDescent="0.3">
      <c r="A923">
        <v>10086</v>
      </c>
      <c r="B923" s="14">
        <v>44927</v>
      </c>
      <c r="C923" t="str">
        <v>d71466ea</v>
      </c>
      <c r="D923">
        <v>67</v>
      </c>
      <c r="G923">
        <v>10268</v>
      </c>
      <c r="H923" s="14">
        <v>45597</v>
      </c>
      <c r="I923" t="str">
        <v>c5000cc1</v>
      </c>
      <c r="J923">
        <v>151</v>
      </c>
      <c r="M923" t="str">
        <v>c5000cc1</v>
      </c>
      <c r="N923" s="16" t="str" cm="1">
        <f t="array" ref="N923">_xlfn.TEXTJOIN(", ", TRUE, _xlfn._xlws.FILTER('Content Tags'!B$2:B$2001, 'Content Tags'!A$2:A$2001 = M923))</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923" t="s">
        <v>252</v>
      </c>
    </row>
    <row r="924" spans="1:17" ht="14.4" customHeight="1" x14ac:dyDescent="0.3">
      <c r="A924">
        <v>10086</v>
      </c>
      <c r="B924" s="14">
        <v>45474</v>
      </c>
      <c r="C924" t="str">
        <v>b49e8b74</v>
      </c>
      <c r="D924">
        <v>84</v>
      </c>
      <c r="G924">
        <v>10268</v>
      </c>
      <c r="H924" s="14">
        <v>45505</v>
      </c>
      <c r="I924" t="str">
        <v>6cec19a5</v>
      </c>
      <c r="J924">
        <v>17</v>
      </c>
      <c r="M924" t="str">
        <v>6cec19a5</v>
      </c>
      <c r="N924" s="16" t="str" cm="1">
        <f t="array" ref="N924">_xlfn.TEXTJOIN(", ", TRUE, _xlfn._xlws.FILTER('Content Tags'!B$2:B$2001, 'Content Tags'!A$2:A$2001 = M924))</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924" t="s">
        <v>286</v>
      </c>
    </row>
    <row r="925" spans="1:17" ht="14.4" customHeight="1" x14ac:dyDescent="0.3">
      <c r="A925">
        <v>10086</v>
      </c>
      <c r="B925" s="14">
        <v>45139</v>
      </c>
      <c r="C925" t="str">
        <v>2e190b5a</v>
      </c>
      <c r="D925">
        <v>247</v>
      </c>
      <c r="G925">
        <v>10268</v>
      </c>
      <c r="H925" s="14">
        <v>45627</v>
      </c>
      <c r="I925" t="str">
        <v>3abe3a47</v>
      </c>
      <c r="J925">
        <v>198</v>
      </c>
      <c r="M925" t="str">
        <v>3abe3a47</v>
      </c>
      <c r="N925" s="16" t="str" cm="1">
        <f t="array" ref="N925">_xlfn.TEXTJOIN(", ", TRUE, _xlfn._xlws.FILTER('Content Tags'!B$2:B$2001, 'Content Tags'!A$2:A$2001 = M925))</f>
        <v>runners, fashion lovers, single-income families, hikers, winter product seekers, series marathoners, football fans, bachelors, self-improvement, online shoppers, software developers, cooking, bilingual families, travel, action movie fans, government employees, YouTube viewers, podcast listeners, train travelers, new parents</v>
      </c>
      <c r="Q925" t="s">
        <v>278</v>
      </c>
    </row>
    <row r="926" spans="1:17" ht="14.4" customHeight="1" x14ac:dyDescent="0.3">
      <c r="A926">
        <v>10086</v>
      </c>
      <c r="B926" s="14">
        <v>44774</v>
      </c>
      <c r="C926" t="str">
        <v>2560b2d1</v>
      </c>
      <c r="D926">
        <v>95</v>
      </c>
      <c r="G926">
        <v>10268</v>
      </c>
      <c r="H926" s="14">
        <v>45292</v>
      </c>
      <c r="I926" t="str">
        <v>75fa1246</v>
      </c>
      <c r="J926">
        <v>129</v>
      </c>
      <c r="M926" t="str">
        <v>75fa1246</v>
      </c>
      <c r="N926" s="16" t="str" cm="1">
        <f t="array" ref="N926">_xlfn.TEXTJOIN(", ", TRUE, _xlfn._xlws.FILTER('Content Tags'!B$2:B$2001, 'Content Tags'!A$2:A$2001 = M926))</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926" t="s">
        <v>386</v>
      </c>
    </row>
    <row r="927" spans="1:17" ht="14.4" customHeight="1" x14ac:dyDescent="0.3">
      <c r="A927">
        <v>10087</v>
      </c>
      <c r="B927" s="14">
        <v>44743</v>
      </c>
      <c r="C927" t="str">
        <v>e2949854</v>
      </c>
      <c r="D927">
        <v>231</v>
      </c>
      <c r="G927">
        <v>10268</v>
      </c>
      <c r="H927" s="14">
        <v>45536</v>
      </c>
      <c r="I927" t="str">
        <v>420e1019</v>
      </c>
      <c r="J927">
        <v>211</v>
      </c>
      <c r="M927" t="str">
        <v>420e1019</v>
      </c>
      <c r="N927" s="16" t="str" cm="1">
        <f t="array" ref="N927">_xlfn.TEXTJOIN(", ", TRUE, _xlfn._xlws.FILTER('Content Tags'!B$2:B$2001, 'Content Tags'!A$2:A$2001 = M927))</f>
        <v>Android users, yoga practitioners, budget planners, football fans, stock market watchers, high spenders, car owners, new parents, daily soap fans, self-improvement, online shoppers, middle-aged, mutual fund investors, single-income families, high conversion users, high engagement, freelancers, family vacationers, saving for travel, discount seekers</v>
      </c>
      <c r="Q927" t="s">
        <v>359</v>
      </c>
    </row>
    <row r="928" spans="1:17" ht="14.4" customHeight="1" x14ac:dyDescent="0.3">
      <c r="A928">
        <v>10087</v>
      </c>
      <c r="B928" s="14">
        <v>45505</v>
      </c>
      <c r="C928" t="str">
        <v>1187d074</v>
      </c>
      <c r="D928">
        <v>214</v>
      </c>
      <c r="G928">
        <v>10268</v>
      </c>
      <c r="H928" s="14">
        <v>45323</v>
      </c>
      <c r="I928" t="str">
        <v>18f2ed16</v>
      </c>
      <c r="J928">
        <v>110</v>
      </c>
      <c r="M928" t="str">
        <v>18f2ed16</v>
      </c>
      <c r="N928" s="16" t="str" cm="1">
        <f t="array" ref="N928">_xlfn.TEXTJOIN(", ", TRUE, _xlfn._xlws.FILTER('Content Tags'!B$2:B$2001, 'Content Tags'!A$2:A$2001 = M928))</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928" t="s">
        <v>416</v>
      </c>
    </row>
    <row r="929" spans="1:17" ht="14.4" customHeight="1" x14ac:dyDescent="0.3">
      <c r="A929">
        <v>10087</v>
      </c>
      <c r="B929" s="14">
        <v>45505</v>
      </c>
      <c r="C929" t="str">
        <v>2aac9072</v>
      </c>
      <c r="D929">
        <v>128</v>
      </c>
      <c r="G929">
        <v>10268</v>
      </c>
      <c r="H929" s="14">
        <v>45352</v>
      </c>
      <c r="I929" t="str">
        <v>18110fb2</v>
      </c>
      <c r="J929">
        <v>186</v>
      </c>
      <c r="M929" t="str">
        <v>18110fb2</v>
      </c>
      <c r="N929" s="16" t="str" cm="1">
        <f t="array" ref="N929">_xlfn.TEXTJOIN(", ", TRUE, _xlfn._xlws.FILTER('Content Tags'!B$2:B$2001, 'Content Tags'!A$2:A$2001 = M929))</f>
        <v>credit card users, high spenders, binge watchers, weekend getaway seekers, runners, stock market watchers, startup founders, gym members, rural population, working professionals, action movie fans, consultants, premium trial users, subscription buyers, tech, educators, fashion lovers, yoga practitioners, in-store shoppers, bilingual families</v>
      </c>
      <c r="Q929" t="s">
        <v>342</v>
      </c>
    </row>
    <row r="930" spans="1:17" ht="14.4" customHeight="1" x14ac:dyDescent="0.3">
      <c r="A930">
        <v>10087</v>
      </c>
      <c r="B930" s="14">
        <v>45170</v>
      </c>
      <c r="C930" t="str">
        <v>3abe3a47</v>
      </c>
      <c r="D930">
        <v>293</v>
      </c>
      <c r="G930">
        <v>10268</v>
      </c>
      <c r="H930" s="14">
        <v>45444</v>
      </c>
      <c r="I930" t="str">
        <v>af4e0c6c</v>
      </c>
      <c r="J930">
        <v>107</v>
      </c>
      <c r="M930" t="str">
        <v>af4e0c6c</v>
      </c>
      <c r="N930" s="16" t="str" cm="1">
        <f t="array" ref="N930">_xlfn.TEXTJOIN(", ", TRUE, _xlfn._xlws.FILTER('Content Tags'!B$2:B$2001, 'Content Tags'!A$2:A$2001 = M930))</f>
        <v>English speakers, OTT subscribers, dormant users, tablet users, podcast listeners, online shoppers, reward seekers, high conversion users, holiday season buyers, expecting parents, binge watchers, iOS users, Malayalam speakers, newlyweds, supplement buyers, discount seekers, Android users, e-readers, competitive exam prep, humanities students</v>
      </c>
      <c r="Q930" t="s">
        <v>235</v>
      </c>
    </row>
    <row r="931" spans="1:17" ht="14.4" customHeight="1" x14ac:dyDescent="0.3">
      <c r="A931">
        <v>10087</v>
      </c>
      <c r="B931" s="14">
        <v>44774</v>
      </c>
      <c r="C931" t="str">
        <v>9544ce3b</v>
      </c>
      <c r="D931">
        <v>263</v>
      </c>
      <c r="G931">
        <v>10268</v>
      </c>
      <c r="H931" s="14">
        <v>45383</v>
      </c>
      <c r="I931" t="str">
        <v>9544ce3b</v>
      </c>
      <c r="J931">
        <v>70</v>
      </c>
      <c r="M931" t="str">
        <v>9544ce3b</v>
      </c>
      <c r="N931" s="16" t="str" cm="1">
        <f t="array" ref="N931">_xlfn.TEXTJOIN(", ", TRUE, _xlfn._xlws.FILTER('Content Tags'!B$2:B$2001, 'Content Tags'!A$2:A$2001 = M931))</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931" t="s">
        <v>264</v>
      </c>
    </row>
    <row r="932" spans="1:17" ht="14.4" customHeight="1" x14ac:dyDescent="0.3">
      <c r="A932">
        <v>10087</v>
      </c>
      <c r="B932" s="14">
        <v>45383</v>
      </c>
      <c r="C932" t="str">
        <v>a4c168f1</v>
      </c>
      <c r="D932">
        <v>20</v>
      </c>
      <c r="G932">
        <v>10269</v>
      </c>
      <c r="H932" s="14">
        <v>45505</v>
      </c>
      <c r="I932" t="str">
        <v>586db896</v>
      </c>
      <c r="J932">
        <v>60</v>
      </c>
      <c r="M932" t="str">
        <v>586db896</v>
      </c>
      <c r="N932" s="16" t="str" cm="1">
        <f t="array" ref="N932">_xlfn.TEXTJOIN(", ", TRUE, _xlfn._xlws.FILTER('Content Tags'!B$2:B$2001, 'Content Tags'!A$2:A$2001 = M932))</f>
        <v>bilingual families, arts &amp; design students, entrepreneurs, hikers, minimalist consumers, mental health trackers, language learners, low attention span, crypto curious, train travelers, gaming, homemakers, art lovers, ad skippers, weekend getaway seekers, freelancers, kitchen appliance buyers, tech, e-readers, Kannada speakers</v>
      </c>
      <c r="Q932" t="s">
        <v>305</v>
      </c>
    </row>
    <row r="933" spans="1:17" ht="14.4" customHeight="1" x14ac:dyDescent="0.3">
      <c r="A933">
        <v>10087</v>
      </c>
      <c r="B933" s="14">
        <v>45231</v>
      </c>
      <c r="C933" t="str">
        <v>2fa395f5</v>
      </c>
      <c r="D933">
        <v>234</v>
      </c>
      <c r="G933">
        <v>10269</v>
      </c>
      <c r="H933" s="14">
        <v>45444</v>
      </c>
      <c r="I933" t="str">
        <v>fd1ad95a</v>
      </c>
      <c r="J933">
        <v>105</v>
      </c>
      <c r="M933" t="str">
        <v>fd1ad95a</v>
      </c>
      <c r="N933" s="16" t="str" cm="1">
        <f t="array" ref="N933">_xlfn.TEXTJOIN(", ", TRUE, _xlfn._xlws.FILTER('Content Tags'!B$2:B$2001, 'Content Tags'!A$2:A$2001 = M933))</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933" t="s">
        <v>308</v>
      </c>
    </row>
    <row r="934" spans="1:17" ht="14.4" customHeight="1" x14ac:dyDescent="0.3">
      <c r="A934">
        <v>10087</v>
      </c>
      <c r="B934" s="14">
        <v>45200</v>
      </c>
      <c r="C934" t="str">
        <v>872a4423</v>
      </c>
      <c r="D934">
        <v>249</v>
      </c>
      <c r="G934">
        <v>10270</v>
      </c>
      <c r="H934" s="14">
        <v>45383</v>
      </c>
      <c r="I934" t="str">
        <v>cc777b0c</v>
      </c>
      <c r="J934">
        <v>199</v>
      </c>
      <c r="M934" t="str">
        <v>cc777b0c</v>
      </c>
      <c r="N934" s="16" t="str" cm="1">
        <f t="array" ref="N934">_xlfn.TEXTJOIN(", ", TRUE, _xlfn._xlws.FILTER('Content Tags'!B$2:B$2001, 'Content Tags'!A$2:A$2001 = M934))</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934" t="s">
        <v>272</v>
      </c>
    </row>
    <row r="935" spans="1:17" ht="14.4" customHeight="1" x14ac:dyDescent="0.3">
      <c r="A935">
        <v>10087</v>
      </c>
      <c r="B935" s="14">
        <v>45261</v>
      </c>
      <c r="C935" t="str">
        <v>7bc7f2c7</v>
      </c>
      <c r="D935">
        <v>251</v>
      </c>
      <c r="G935">
        <v>10270</v>
      </c>
      <c r="H935" s="14">
        <v>45292</v>
      </c>
      <c r="I935" t="str">
        <v>7fc77e90</v>
      </c>
      <c r="J935">
        <v>267</v>
      </c>
      <c r="M935" t="str">
        <v>7fc77e90</v>
      </c>
      <c r="N935" s="16" t="str" cm="1">
        <f t="array" ref="N935">_xlfn.TEXTJOIN(", ", TRUE, _xlfn._xlws.FILTER('Content Tags'!B$2:B$2001, 'Content Tags'!A$2:A$2001 = M935))</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935" t="s">
        <v>261</v>
      </c>
    </row>
    <row r="936" spans="1:17" ht="14.4" customHeight="1" x14ac:dyDescent="0.3">
      <c r="A936">
        <v>10087</v>
      </c>
      <c r="B936" s="14">
        <v>44713</v>
      </c>
      <c r="C936" t="str">
        <v>fc3255a1</v>
      </c>
      <c r="D936">
        <v>257</v>
      </c>
      <c r="G936">
        <v>10270</v>
      </c>
      <c r="H936" s="14">
        <v>45323</v>
      </c>
      <c r="I936" t="str">
        <v>4130ea10</v>
      </c>
      <c r="J936">
        <v>83</v>
      </c>
      <c r="M936" t="str">
        <v>4130ea10</v>
      </c>
      <c r="N936" s="16" t="str" cm="1">
        <f t="array" ref="N936">_xlfn.TEXTJOIN(", ", TRUE, _xlfn._xlws.FILTER('Content Tags'!B$2:B$2001, 'Content Tags'!A$2:A$2001 = M936))</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936" t="s">
        <v>343</v>
      </c>
    </row>
    <row r="937" spans="1:17" ht="14.4" customHeight="1" x14ac:dyDescent="0.3">
      <c r="A937">
        <v>10087</v>
      </c>
      <c r="B937" s="14">
        <v>45505</v>
      </c>
      <c r="C937" t="str">
        <v>8ab4abc6</v>
      </c>
      <c r="D937">
        <v>61</v>
      </c>
      <c r="G937">
        <v>10270</v>
      </c>
      <c r="H937" s="14">
        <v>45323</v>
      </c>
      <c r="I937" t="str">
        <v>e0abb092</v>
      </c>
      <c r="J937">
        <v>164</v>
      </c>
      <c r="M937" t="str">
        <v>e0abb092</v>
      </c>
      <c r="N937" s="16" t="str" cm="1">
        <f t="array" ref="N937">_xlfn.TEXTJOIN(", ", TRUE, _xlfn._xlws.FILTER('Content Tags'!B$2:B$2001, 'Content Tags'!A$2:A$2001 = M937))</f>
        <v>freelancers, competitive exam prep, Smart TV viewers, gardening, mutual fund investors, marketing executives, rural population, heavy data users, credit card users, finance professionals, frequent flyers, real estate agents, educators, MBA aspirants, low attention span, makeup lovers, train travelers, teens, online shoppers, DIYers</v>
      </c>
      <c r="Q937" t="s">
        <v>379</v>
      </c>
    </row>
    <row r="938" spans="1:17" ht="14.4" customHeight="1" x14ac:dyDescent="0.3">
      <c r="A938">
        <v>10087</v>
      </c>
      <c r="B938" s="14">
        <v>44958</v>
      </c>
      <c r="C938" t="str">
        <v>f1c74cb8</v>
      </c>
      <c r="D938">
        <v>295</v>
      </c>
      <c r="G938">
        <v>10270</v>
      </c>
      <c r="H938" s="14">
        <v>45444</v>
      </c>
      <c r="I938" t="str">
        <v>9787b7de</v>
      </c>
      <c r="J938">
        <v>125</v>
      </c>
      <c r="M938" t="str">
        <v>9787b7de</v>
      </c>
      <c r="N938" s="16" t="str" cm="1">
        <f t="array" ref="N938">_xlfn.TEXTJOIN(", ", TRUE, _xlfn._xlws.FILTER('Content Tags'!B$2:B$2001, 'Content Tags'!A$2:A$2001 = M938))</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938" t="s">
        <v>409</v>
      </c>
    </row>
    <row r="939" spans="1:17" ht="14.4" customHeight="1" x14ac:dyDescent="0.3">
      <c r="A939">
        <v>10088</v>
      </c>
      <c r="B939" s="14">
        <v>44986</v>
      </c>
      <c r="C939" t="str">
        <v>cc777b0c</v>
      </c>
      <c r="D939">
        <v>71</v>
      </c>
      <c r="G939">
        <v>10271</v>
      </c>
      <c r="H939" s="14">
        <v>45627</v>
      </c>
      <c r="I939" t="str">
        <v>7fb18db3</v>
      </c>
      <c r="J939">
        <v>153</v>
      </c>
      <c r="M939" t="str">
        <v>7fb18db3</v>
      </c>
      <c r="N939" s="16" t="str" cm="1">
        <f t="array" ref="N939">_xlfn.TEXTJOIN(", ", TRUE, _xlfn._xlws.FILTER('Content Tags'!B$2:B$2001, 'Content Tags'!A$2:A$2001 = M939))</f>
        <v>iOS users, crypto curious, tech, gaming, skincare enthusiasts, expecting parents, rural population, ad watchers, end-of-year spenders, reward seekers, gardening, daily soap fans, first job, EMI payers, corporate managers, DTH users, exam season viewers, family vacationers, leadership aspirants, government employees</v>
      </c>
      <c r="Q939" t="s">
        <v>224</v>
      </c>
    </row>
    <row r="940" spans="1:17" ht="14.4" customHeight="1" x14ac:dyDescent="0.3">
      <c r="A940">
        <v>10088</v>
      </c>
      <c r="B940" s="14">
        <v>45200</v>
      </c>
      <c r="C940" t="str">
        <v>6cec19a5</v>
      </c>
      <c r="D940">
        <v>191</v>
      </c>
      <c r="G940">
        <v>10271</v>
      </c>
      <c r="H940" s="14">
        <v>45383</v>
      </c>
      <c r="I940" t="str">
        <v>39c8c16a</v>
      </c>
      <c r="J940">
        <v>214</v>
      </c>
      <c r="M940" t="str">
        <v>39c8c16a</v>
      </c>
      <c r="N940" s="16" t="str" cm="1">
        <f t="array" ref="N940">_xlfn.TEXTJOIN(", ", TRUE, _xlfn._xlws.FILTER('Content Tags'!B$2:B$2001, 'Content Tags'!A$2:A$2001 = M940))</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940" t="s">
        <v>331</v>
      </c>
    </row>
    <row r="941" spans="1:17" ht="14.4" customHeight="1" x14ac:dyDescent="0.3">
      <c r="A941">
        <v>10088</v>
      </c>
      <c r="B941" s="14">
        <v>45536</v>
      </c>
      <c r="C941" t="str">
        <v>34ac25b9</v>
      </c>
      <c r="D941">
        <v>63</v>
      </c>
      <c r="G941">
        <v>10272</v>
      </c>
      <c r="H941" s="14">
        <v>45597</v>
      </c>
      <c r="I941" t="str">
        <v>c741736d</v>
      </c>
      <c r="J941">
        <v>42</v>
      </c>
      <c r="M941" t="str">
        <v>c741736d</v>
      </c>
      <c r="N941" s="16" t="str" cm="1">
        <f t="array" ref="N941">_xlfn.TEXTJOIN(", ", TRUE, _xlfn._xlws.FILTER('Content Tags'!B$2:B$2001, 'Content Tags'!A$2:A$2001 = M941))</f>
        <v>podcast listeners, music enthusiasts, single, physiotherapy followers, online shoppers, Smart TV viewers, healthcare workers, luxury seekers, healthy recipe viewers, pet owners, family planners, winter product seekers, fitness, road trippers, leadership aspirants, divorced, married, travel, real estate agents, educators</v>
      </c>
      <c r="Q941" t="s">
        <v>380</v>
      </c>
    </row>
    <row r="942" spans="1:17" ht="14.4" customHeight="1" x14ac:dyDescent="0.3">
      <c r="A942">
        <v>10088</v>
      </c>
      <c r="B942" s="14">
        <v>44743</v>
      </c>
      <c r="C942" t="str">
        <v>6d9b457c</v>
      </c>
      <c r="D942">
        <v>62</v>
      </c>
      <c r="G942">
        <v>10272</v>
      </c>
      <c r="H942" s="14">
        <v>45566</v>
      </c>
      <c r="I942" t="str">
        <v>f6d69d19</v>
      </c>
      <c r="J942">
        <v>33</v>
      </c>
      <c r="M942" t="str">
        <v>f6d69d19</v>
      </c>
      <c r="N942" s="16" t="str" cm="1">
        <f t="array" ref="N942">_xlfn.TEXTJOIN(", ", TRUE, _xlfn._xlws.FILTER('Content Tags'!B$2:B$2001, 'Content Tags'!A$2:A$2001 = M942))</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942" t="s">
        <v>344</v>
      </c>
    </row>
    <row r="943" spans="1:17" ht="14.4" customHeight="1" x14ac:dyDescent="0.3">
      <c r="A943">
        <v>10088</v>
      </c>
      <c r="B943" s="14">
        <v>44774</v>
      </c>
      <c r="C943" t="str">
        <v>7495495f</v>
      </c>
      <c r="D943">
        <v>115</v>
      </c>
      <c r="G943">
        <v>10272</v>
      </c>
      <c r="H943" s="14">
        <v>45444</v>
      </c>
      <c r="I943" t="str">
        <v>044707f1</v>
      </c>
      <c r="J943">
        <v>109</v>
      </c>
      <c r="M943" t="str">
        <v>044707f1</v>
      </c>
      <c r="N943" s="16" t="str" cm="1">
        <f t="array" ref="N943">_xlfn.TEXTJOIN(", ", TRUE, _xlfn._xlws.FILTER('Content Tags'!B$2:B$2001, 'Content Tags'!A$2:A$2001 = M943))</f>
        <v>freelancers, music enthusiasts, art lovers, binge watchers, entrepreneurs, budget homemakers, leadership aspirants, train travelers, urban dwellers, adventure seekers, yoga practitioners, multilingual kids, exam season viewers, mobile-only users, credit card users, middle-aged, mental health trackers, movie buffs, summer break planners, dormant users</v>
      </c>
      <c r="Q943" t="s">
        <v>270</v>
      </c>
    </row>
    <row r="944" spans="1:17" ht="14.4" customHeight="1" x14ac:dyDescent="0.3">
      <c r="A944">
        <v>10088</v>
      </c>
      <c r="B944" s="14">
        <v>45413</v>
      </c>
      <c r="C944" t="str">
        <v>53dcee70</v>
      </c>
      <c r="D944">
        <v>269</v>
      </c>
      <c r="G944">
        <v>10272</v>
      </c>
      <c r="H944" s="14">
        <v>45323</v>
      </c>
      <c r="I944" t="str">
        <v>e24dee1d</v>
      </c>
      <c r="J944">
        <v>280</v>
      </c>
      <c r="M944" t="str">
        <v>e24dee1d</v>
      </c>
      <c r="N944" s="16" t="str" cm="1">
        <f t="array" ref="N944">_xlfn.TEXTJOIN(", ", TRUE, _xlfn._xlws.FILTER('Content Tags'!B$2:B$2001, 'Content Tags'!A$2:A$2001 = M944))</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944" t="s">
        <v>226</v>
      </c>
    </row>
    <row r="945" spans="1:17" ht="14.4" customHeight="1" x14ac:dyDescent="0.3">
      <c r="A945">
        <v>10088</v>
      </c>
      <c r="B945" s="14">
        <v>45261</v>
      </c>
      <c r="C945" t="str">
        <v>fd1ad95a</v>
      </c>
      <c r="D945">
        <v>181</v>
      </c>
      <c r="G945">
        <v>10272</v>
      </c>
      <c r="H945" s="14">
        <v>45413</v>
      </c>
      <c r="I945" t="str">
        <v>fe8686d0</v>
      </c>
      <c r="J945">
        <v>126</v>
      </c>
      <c r="M945" t="str">
        <v>fe8686d0</v>
      </c>
      <c r="N945" s="16" t="str" cm="1">
        <f t="array" ref="N945">_xlfn.TEXTJOIN(", ", TRUE, _xlfn._xlws.FILTER('Content Tags'!B$2:B$2001, 'Content Tags'!A$2:A$2001 = M945))</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945" t="s">
        <v>407</v>
      </c>
    </row>
    <row r="946" spans="1:17" ht="14.4" customHeight="1" x14ac:dyDescent="0.3">
      <c r="A946">
        <v>10088</v>
      </c>
      <c r="B946" s="14">
        <v>45352</v>
      </c>
      <c r="C946" t="str">
        <v>d71466ea</v>
      </c>
      <c r="D946">
        <v>13</v>
      </c>
      <c r="G946">
        <v>10273</v>
      </c>
      <c r="H946" s="14">
        <v>45323</v>
      </c>
      <c r="I946" t="str">
        <v>ef45c45f</v>
      </c>
      <c r="J946">
        <v>56</v>
      </c>
      <c r="M946" t="str">
        <v>ef45c45f</v>
      </c>
      <c r="N946" s="16" t="str" cm="1">
        <f t="array" ref="N946">_xlfn.TEXTJOIN(", ", TRUE, _xlfn._xlws.FILTER('Content Tags'!B$2:B$2001, 'Content Tags'!A$2:A$2001 = M946))</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946" t="s">
        <v>238</v>
      </c>
    </row>
    <row r="947" spans="1:17" ht="14.4" customHeight="1" x14ac:dyDescent="0.3">
      <c r="A947">
        <v>10088</v>
      </c>
      <c r="B947" s="14">
        <v>45536</v>
      </c>
      <c r="C947" t="str">
        <v>f6d69d19</v>
      </c>
      <c r="D947">
        <v>97</v>
      </c>
      <c r="G947">
        <v>10273</v>
      </c>
      <c r="H947" s="14">
        <v>45505</v>
      </c>
      <c r="I947" t="str">
        <v>6d9b457c</v>
      </c>
      <c r="J947">
        <v>73</v>
      </c>
      <c r="M947" t="str">
        <v>6d9b457c</v>
      </c>
      <c r="N947" s="16" t="str" cm="1">
        <f t="array" ref="N947">_xlfn.TEXTJOIN(", ", TRUE, _xlfn._xlws.FILTER('Content Tags'!B$2:B$2001, 'Content Tags'!A$2:A$2001 = M947))</f>
        <v>fashion lovers, ad watchers, short-form video fans, gym members, Kannada speakers, corporate managers, gadget-loving households, brand loyalists, married, working professionals, language learners, retirees, high spenders, football fans, swimmers, Tamil speakers, makeup lovers, Smart TV viewers, exam season viewers, mindfulness seekers</v>
      </c>
      <c r="Q947" t="s">
        <v>329</v>
      </c>
    </row>
    <row r="948" spans="1:17" ht="14.4" customHeight="1" x14ac:dyDescent="0.3">
      <c r="A948">
        <v>10088</v>
      </c>
      <c r="B948" s="14">
        <v>45261</v>
      </c>
      <c r="C948" t="str">
        <v>c9f9dfdb</v>
      </c>
      <c r="D948">
        <v>135</v>
      </c>
      <c r="G948">
        <v>10273</v>
      </c>
      <c r="H948" s="14">
        <v>45627</v>
      </c>
      <c r="I948" t="str">
        <v>fcc640cb</v>
      </c>
      <c r="J948">
        <v>123</v>
      </c>
      <c r="M948" t="str">
        <v>fcc640cb</v>
      </c>
      <c r="N948" s="16" t="str" cm="1">
        <f t="array" ref="N948">_xlfn.TEXTJOIN(", ", TRUE, _xlfn._xlws.FILTER('Content Tags'!B$2:B$2001, 'Content Tags'!A$2:A$2001 = M948))</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948" t="s">
        <v>416</v>
      </c>
    </row>
    <row r="949" spans="1:17" ht="14.4" customHeight="1" x14ac:dyDescent="0.3">
      <c r="A949">
        <v>10089</v>
      </c>
      <c r="B949" s="14">
        <v>45413</v>
      </c>
      <c r="C949" t="str">
        <v>5b93d799</v>
      </c>
      <c r="D949">
        <v>84</v>
      </c>
      <c r="G949">
        <v>10274</v>
      </c>
      <c r="H949" s="14">
        <v>45474</v>
      </c>
      <c r="I949" t="str">
        <v>b9f74c1c</v>
      </c>
      <c r="J949">
        <v>135</v>
      </c>
      <c r="M949" t="str">
        <v>b9f74c1c</v>
      </c>
      <c r="N949" s="16" t="str" cm="1">
        <f t="array" ref="N949">_xlfn.TEXTJOIN(", ", TRUE, _xlfn._xlws.FILTER('Content Tags'!B$2:B$2001, 'Content Tags'!A$2:A$2001 = M949))</f>
        <v>DIYers, yoga practitioners, end-of-year spenders, gym members, consultants, applying for loans, insurance seekers, furniture shoppers, cricket fans, suburban families, self-improvement, physiotherapy followers, school students, Telugu speakers, parents, South Indian viewers, newlyweds, STEM learners, stock market watchers, time managers</v>
      </c>
      <c r="Q949" t="s">
        <v>256</v>
      </c>
    </row>
    <row r="950" spans="1:17" ht="14.4" customHeight="1" x14ac:dyDescent="0.3">
      <c r="A950">
        <v>10089</v>
      </c>
      <c r="B950" s="14">
        <v>45170</v>
      </c>
      <c r="C950" t="str">
        <v>c324f9b4</v>
      </c>
      <c r="D950">
        <v>215</v>
      </c>
      <c r="G950">
        <v>10274</v>
      </c>
      <c r="H950" s="14">
        <v>45323</v>
      </c>
      <c r="I950" t="str">
        <v>fe8686d0</v>
      </c>
      <c r="J950">
        <v>261</v>
      </c>
      <c r="M950" t="str">
        <v>fe8686d0</v>
      </c>
      <c r="N950" s="16" t="str" cm="1">
        <f t="array" ref="N950">_xlfn.TEXTJOIN(", ", TRUE, _xlfn._xlws.FILTER('Content Tags'!B$2:B$2001, 'Content Tags'!A$2:A$2001 = M950))</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950" t="s">
        <v>278</v>
      </c>
    </row>
    <row r="951" spans="1:17" ht="14.4" customHeight="1" x14ac:dyDescent="0.3">
      <c r="A951">
        <v>10089</v>
      </c>
      <c r="B951" s="14">
        <v>44621</v>
      </c>
      <c r="C951" t="str">
        <v>b142e834</v>
      </c>
      <c r="D951">
        <v>87</v>
      </c>
      <c r="G951">
        <v>10274</v>
      </c>
      <c r="H951" s="14">
        <v>45505</v>
      </c>
      <c r="I951" t="str">
        <v>6cec19a5</v>
      </c>
      <c r="J951">
        <v>171</v>
      </c>
      <c r="M951" t="str">
        <v>6cec19a5</v>
      </c>
      <c r="N951" s="16" t="str" cm="1">
        <f t="array" ref="N951">_xlfn.TEXTJOIN(", ", TRUE, _xlfn._xlws.FILTER('Content Tags'!B$2:B$2001, 'Content Tags'!A$2:A$2001 = M951))</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951" t="s">
        <v>312</v>
      </c>
    </row>
    <row r="952" spans="1:17" ht="14.4" customHeight="1" x14ac:dyDescent="0.3">
      <c r="A952">
        <v>10089</v>
      </c>
      <c r="B952" s="14">
        <v>45323</v>
      </c>
      <c r="C952" t="str">
        <v>74c9ff93</v>
      </c>
      <c r="D952">
        <v>293</v>
      </c>
      <c r="G952">
        <v>10274</v>
      </c>
      <c r="H952" s="14">
        <v>45627</v>
      </c>
      <c r="I952" t="str">
        <v>f72d44e6</v>
      </c>
      <c r="J952">
        <v>175</v>
      </c>
      <c r="M952" t="str">
        <v>f72d44e6</v>
      </c>
      <c r="N952" s="16" t="str" cm="1">
        <f t="array" ref="N952">_xlfn.TEXTJOIN(", ", TRUE, _xlfn._xlws.FILTER('Content Tags'!B$2:B$2001, 'Content Tags'!A$2:A$2001 = M952))</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952" t="s">
        <v>311</v>
      </c>
    </row>
    <row r="953" spans="1:17" ht="14.4" customHeight="1" x14ac:dyDescent="0.3">
      <c r="A953">
        <v>10089</v>
      </c>
      <c r="B953" s="14">
        <v>45078</v>
      </c>
      <c r="C953" t="str">
        <v>b72e97f6</v>
      </c>
      <c r="D953">
        <v>280</v>
      </c>
      <c r="G953">
        <v>10274</v>
      </c>
      <c r="H953" s="14">
        <v>45292</v>
      </c>
      <c r="I953" t="str">
        <v>10101146</v>
      </c>
      <c r="J953">
        <v>99</v>
      </c>
      <c r="M953" t="str">
        <v>10101146</v>
      </c>
      <c r="N953" s="16" t="str" cm="1">
        <f t="array" ref="N953">_xlfn.TEXTJOIN(", ", TRUE, _xlfn._xlws.FILTER('Content Tags'!B$2:B$2001, 'Content Tags'!A$2:A$2001 = M953))</f>
        <v>mutual fund investors, budget homemakers, lawyers, HR professionals, engineers, tech, international explorers, yoga practitioners, weekend getaway seekers, iOS users, saving for travel, premium product buyers, bargain hunters, educators, NRIs, podcast listeners, laptop users, South Indian viewers, home improvers, middle-aged</v>
      </c>
      <c r="Q953" t="s">
        <v>414</v>
      </c>
    </row>
    <row r="954" spans="1:17" ht="14.4" customHeight="1" x14ac:dyDescent="0.3">
      <c r="A954">
        <v>10089</v>
      </c>
      <c r="B954" s="14">
        <v>44958</v>
      </c>
      <c r="C954" t="str">
        <v>9787b7de</v>
      </c>
      <c r="D954">
        <v>288</v>
      </c>
      <c r="G954">
        <v>10275</v>
      </c>
      <c r="H954" s="14">
        <v>45474</v>
      </c>
      <c r="I954" t="str">
        <v>ef45c45f</v>
      </c>
      <c r="J954">
        <v>33</v>
      </c>
      <c r="M954" t="str">
        <v>ef45c45f</v>
      </c>
      <c r="N954" s="16" t="str" cm="1">
        <f t="array" ref="N954">_xlfn.TEXTJOIN(", ", TRUE, _xlfn._xlws.FILTER('Content Tags'!B$2:B$2001, 'Content Tags'!A$2:A$2001 = M954))</f>
        <v>online learners, multilingual kids, Kannada speakers, kitchen appliance buyers, government employees, festival shoppers, first job, healthy recipe viewers, HR professionals, daily soap fans, gaming, impulse buyers, birthday planners, action movie fans, short-form video fans, weekend getaway seekers, competitive exam prep, travel, dormant users, Android users</v>
      </c>
      <c r="Q954" t="s">
        <v>377</v>
      </c>
    </row>
    <row r="955" spans="1:17" ht="14.4" customHeight="1" x14ac:dyDescent="0.3">
      <c r="A955">
        <v>10089</v>
      </c>
      <c r="B955" s="14">
        <v>45231</v>
      </c>
      <c r="C955" t="str">
        <v>18110fb2</v>
      </c>
      <c r="D955">
        <v>217</v>
      </c>
      <c r="G955">
        <v>10275</v>
      </c>
      <c r="H955" s="14">
        <v>45292</v>
      </c>
      <c r="I955" t="str">
        <v>2f9c6d63</v>
      </c>
      <c r="J955">
        <v>118</v>
      </c>
      <c r="M955" t="str">
        <v>2f9c6d63</v>
      </c>
      <c r="N955" s="16" t="str" cm="1">
        <f t="array" ref="N955">_xlfn.TEXTJOIN(", ", TRUE, _xlfn._xlws.FILTER('Content Tags'!B$2:B$2001, 'Content Tags'!A$2:A$2001 = M955))</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955" t="s">
        <v>371</v>
      </c>
    </row>
    <row r="956" spans="1:17" ht="14.4" customHeight="1" x14ac:dyDescent="0.3">
      <c r="A956">
        <v>10090</v>
      </c>
      <c r="B956" s="14">
        <v>45566</v>
      </c>
      <c r="C956" t="str">
        <v>8ab4abc6</v>
      </c>
      <c r="D956">
        <v>184</v>
      </c>
      <c r="G956">
        <v>10275</v>
      </c>
      <c r="H956" s="14">
        <v>45505</v>
      </c>
      <c r="I956" t="str">
        <v>9787b7de</v>
      </c>
      <c r="J956">
        <v>193</v>
      </c>
      <c r="M956" t="str">
        <v>9787b7de</v>
      </c>
      <c r="N956" s="16" t="str" cm="1">
        <f t="array" ref="N956">_xlfn.TEXTJOIN(", ", TRUE, _xlfn._xlws.FILTER('Content Tags'!B$2:B$2001, 'Content Tags'!A$2:A$2001 = M956))</f>
        <v>home decor, mental health trackers, startup founders, STEM learners, high engagement, summer break planners, heavy data users, energy-efficient adopters, teachers, real estate agents, physiotherapy followers, planning to marry, online shoppers, diabetic support seekers, frequent flyers, ad watchers, back-to-school, train travelers, impulse buyers, fashion lovers</v>
      </c>
      <c r="Q956" t="s">
        <v>330</v>
      </c>
    </row>
    <row r="957" spans="1:17" ht="14.4" customHeight="1" x14ac:dyDescent="0.3">
      <c r="A957">
        <v>10090</v>
      </c>
      <c r="B957" s="14">
        <v>45047</v>
      </c>
      <c r="C957" t="str">
        <v>618d5c47</v>
      </c>
      <c r="D957">
        <v>133</v>
      </c>
      <c r="G957">
        <v>10275</v>
      </c>
      <c r="H957" s="14">
        <v>45444</v>
      </c>
      <c r="I957" t="str">
        <v>40e9137d</v>
      </c>
      <c r="J957">
        <v>217</v>
      </c>
      <c r="M957" t="str">
        <v>40e9137d</v>
      </c>
      <c r="N957" s="16" t="str" cm="1">
        <f t="array" ref="N957">_xlfn.TEXTJOIN(", ", TRUE, _xlfn._xlws.FILTER('Content Tags'!B$2:B$2001, 'Content Tags'!A$2:A$2001 = M957))</f>
        <v>premium product buyers, cable cutters, new parents, heavy data users, stock market watchers, yoga practitioners, career switchers, young adults, cricket fans, brand loyalists, dormant users, marathoners, growth mindset, summer break planners, recently churned, healthy recipe viewers, winter product seekers, solo travelers, blue-collar workers, expecting parents</v>
      </c>
      <c r="Q957" t="s">
        <v>370</v>
      </c>
    </row>
    <row r="958" spans="1:17" ht="14.4" customHeight="1" x14ac:dyDescent="0.3">
      <c r="A958">
        <v>10090</v>
      </c>
      <c r="B958" s="14">
        <v>45261</v>
      </c>
      <c r="C958" t="str">
        <v>5988d89d</v>
      </c>
      <c r="D958">
        <v>142</v>
      </c>
      <c r="G958">
        <v>10276</v>
      </c>
      <c r="H958" s="14">
        <v>45597</v>
      </c>
      <c r="I958" t="str">
        <v>b49e8b74</v>
      </c>
      <c r="J958">
        <v>225</v>
      </c>
      <c r="M958" t="str">
        <v>b49e8b74</v>
      </c>
      <c r="N958" s="16" t="str" cm="1">
        <f t="array" ref="N958">_xlfn.TEXTJOIN(", ", TRUE, _xlfn._xlws.FILTER('Content Tags'!B$2:B$2001, 'Content Tags'!A$2:A$2001 = M958))</f>
        <v>adventure seekers, educators, low attention span, mindfulness seekers, working professionals, humanities students, high engagement, first job, gym members, yoga practitioners, action movie fans, kids content viewers, bookworms, new home buyers, college students, gardening, applying for loans, road trippers, MBA aspirants, fashion lovers</v>
      </c>
      <c r="Q958" t="s">
        <v>398</v>
      </c>
    </row>
    <row r="959" spans="1:17" ht="14.4" customHeight="1" x14ac:dyDescent="0.3">
      <c r="A959">
        <v>10090</v>
      </c>
      <c r="B959" s="14">
        <v>44774</v>
      </c>
      <c r="C959" t="str">
        <v>5833d4f3</v>
      </c>
      <c r="D959">
        <v>239</v>
      </c>
      <c r="G959">
        <v>10277</v>
      </c>
      <c r="H959" s="14">
        <v>45352</v>
      </c>
      <c r="I959" t="str">
        <v>fa1a76a3</v>
      </c>
      <c r="J959">
        <v>297</v>
      </c>
      <c r="M959" t="str">
        <v>fa1a76a3</v>
      </c>
      <c r="N959" s="16" t="str" cm="1">
        <f t="array" ref="N959">_xlfn.TEXTJOIN(", ", TRUE, _xlfn._xlws.FILTER('Content Tags'!B$2:B$2001, 'Content Tags'!A$2:A$2001 = M959))</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959" t="s">
        <v>246</v>
      </c>
    </row>
    <row r="960" spans="1:17" ht="14.4" customHeight="1" x14ac:dyDescent="0.3">
      <c r="A960">
        <v>10090</v>
      </c>
      <c r="B960" s="14">
        <v>45017</v>
      </c>
      <c r="C960" t="str">
        <v>2560b2d1</v>
      </c>
      <c r="D960">
        <v>299</v>
      </c>
      <c r="G960">
        <v>10277</v>
      </c>
      <c r="H960" s="14">
        <v>45597</v>
      </c>
      <c r="I960" t="str">
        <v>872a4423</v>
      </c>
      <c r="J960">
        <v>232</v>
      </c>
      <c r="M960" t="str">
        <v>872a4423</v>
      </c>
      <c r="N960" s="16" t="str" cm="1">
        <f t="array" ref="N960">_xlfn.TEXTJOIN(", ", TRUE, _xlfn._xlws.FILTER('Content Tags'!B$2:B$2001, 'Content Tags'!A$2:A$2001 = M960))</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960" t="s">
        <v>389</v>
      </c>
    </row>
    <row r="961" spans="1:17" ht="14.4" customHeight="1" x14ac:dyDescent="0.3">
      <c r="A961">
        <v>10090</v>
      </c>
      <c r="B961" s="14">
        <v>45139</v>
      </c>
      <c r="C961" t="str">
        <v>74c9ff93</v>
      </c>
      <c r="D961">
        <v>155</v>
      </c>
      <c r="G961">
        <v>10277</v>
      </c>
      <c r="H961" s="14">
        <v>45413</v>
      </c>
      <c r="I961" t="str">
        <v>b06fbc58</v>
      </c>
      <c r="J961">
        <v>240</v>
      </c>
      <c r="M961" t="str">
        <v>b06fbc58</v>
      </c>
      <c r="N961" s="16" t="str" cm="1">
        <f t="array" ref="N961">_xlfn.TEXTJOIN(", ", TRUE, _xlfn._xlws.FILTER('Content Tags'!B$2:B$2001, 'Content Tags'!A$2:A$2001 = M961))</f>
        <v>travel, gaming, Tamil speakers, foodies, high engagement, physiotherapy followers, swimmers, DIYers, UPI adopters, bachelors, frequent flyers, insurance seekers, MBA aspirants, furniture shoppers, cooking, mindfulness seekers, cricket fans, home improvers, dormant users, leadership aspirants</v>
      </c>
      <c r="Q961" t="s">
        <v>282</v>
      </c>
    </row>
    <row r="962" spans="1:17" ht="14.4" customHeight="1" x14ac:dyDescent="0.3">
      <c r="A962">
        <v>10090</v>
      </c>
      <c r="B962" s="14">
        <v>45566</v>
      </c>
      <c r="C962" t="str">
        <v>9767fb4f</v>
      </c>
      <c r="D962">
        <v>136</v>
      </c>
      <c r="G962">
        <v>10277</v>
      </c>
      <c r="H962" s="14">
        <v>45292</v>
      </c>
      <c r="I962" t="str">
        <v>b142e834</v>
      </c>
      <c r="J962">
        <v>187</v>
      </c>
      <c r="M962" t="str">
        <v>b142e834</v>
      </c>
      <c r="N962" s="16" t="str" cm="1">
        <f t="array" ref="N962">_xlfn.TEXTJOIN(", ", TRUE, _xlfn._xlws.FILTER('Content Tags'!B$2:B$2001, 'Content Tags'!A$2:A$2001 = M962))</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962" t="s">
        <v>410</v>
      </c>
    </row>
    <row r="963" spans="1:17" ht="14.4" customHeight="1" x14ac:dyDescent="0.3">
      <c r="A963">
        <v>10090</v>
      </c>
      <c r="B963" s="14">
        <v>45444</v>
      </c>
      <c r="C963" t="str">
        <v>fa1a76a3</v>
      </c>
      <c r="D963">
        <v>60</v>
      </c>
      <c r="G963">
        <v>10277</v>
      </c>
      <c r="H963" s="14">
        <v>45383</v>
      </c>
      <c r="I963" t="str">
        <v>f72d44e6</v>
      </c>
      <c r="J963">
        <v>105</v>
      </c>
      <c r="M963" t="str">
        <v>f72d44e6</v>
      </c>
      <c r="N963" s="16" t="str" cm="1">
        <f t="array" ref="N963">_xlfn.TEXTJOIN(", ", TRUE, _xlfn._xlws.FILTER('Content Tags'!B$2:B$2001, 'Content Tags'!A$2:A$2001 = M963))</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963" t="s">
        <v>400</v>
      </c>
    </row>
    <row r="964" spans="1:17" ht="14.4" customHeight="1" x14ac:dyDescent="0.3">
      <c r="A964">
        <v>10090</v>
      </c>
      <c r="B964" s="14">
        <v>44713</v>
      </c>
      <c r="C964" t="str">
        <v>459528e0</v>
      </c>
      <c r="D964">
        <v>57</v>
      </c>
      <c r="G964">
        <v>10278</v>
      </c>
      <c r="H964" s="14">
        <v>45323</v>
      </c>
      <c r="I964" t="str">
        <v>f6d69d19</v>
      </c>
      <c r="J964">
        <v>188</v>
      </c>
      <c r="M964" t="str">
        <v>f6d69d19</v>
      </c>
      <c r="N964" s="16" t="str" cm="1">
        <f t="array" ref="N964">_xlfn.TEXTJOIN(", ", TRUE, _xlfn._xlws.FILTER('Content Tags'!B$2:B$2001, 'Content Tags'!A$2:A$2001 = M964))</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964" t="s">
        <v>377</v>
      </c>
    </row>
    <row r="965" spans="1:17" ht="14.4" customHeight="1" x14ac:dyDescent="0.3">
      <c r="A965">
        <v>10090</v>
      </c>
      <c r="B965" s="14">
        <v>44958</v>
      </c>
      <c r="C965" t="str">
        <v>39c8c16a</v>
      </c>
      <c r="D965">
        <v>238</v>
      </c>
      <c r="G965">
        <v>10279</v>
      </c>
      <c r="H965" s="14">
        <v>45627</v>
      </c>
      <c r="I965" t="str">
        <v>420e1019</v>
      </c>
      <c r="J965">
        <v>97</v>
      </c>
      <c r="M965" t="str">
        <v>420e1019</v>
      </c>
      <c r="N965" s="16" t="str" cm="1">
        <f t="array" ref="N965">_xlfn.TEXTJOIN(", ", TRUE, _xlfn._xlws.FILTER('Content Tags'!B$2:B$2001, 'Content Tags'!A$2:A$2001 = M965))</f>
        <v>Android users, yoga practitioners, budget planners, football fans, stock market watchers, high spenders, car owners, new parents, daily soap fans, self-improvement, online shoppers, middle-aged, mutual fund investors, single-income families, high conversion users, high engagement, freelancers, family vacationers, saving for travel, discount seekers</v>
      </c>
      <c r="Q965" t="s">
        <v>406</v>
      </c>
    </row>
    <row r="966" spans="1:17" ht="14.4" customHeight="1" x14ac:dyDescent="0.3">
      <c r="A966">
        <v>10090</v>
      </c>
      <c r="B966" s="14">
        <v>45627</v>
      </c>
      <c r="C966" t="str">
        <v>10101146</v>
      </c>
      <c r="D966">
        <v>275</v>
      </c>
      <c r="G966">
        <v>10279</v>
      </c>
      <c r="H966" s="14">
        <v>45597</v>
      </c>
      <c r="I966" t="str">
        <v>cc777b0c</v>
      </c>
      <c r="J966">
        <v>277</v>
      </c>
      <c r="M966" t="str">
        <v>cc777b0c</v>
      </c>
      <c r="N966" s="16" t="str" cm="1">
        <f t="array" ref="N966">_xlfn.TEXTJOIN(", ", TRUE, _xlfn._xlws.FILTER('Content Tags'!B$2:B$2001, 'Content Tags'!A$2:A$2001 = M966))</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966" t="s">
        <v>347</v>
      </c>
    </row>
    <row r="967" spans="1:17" ht="14.4" customHeight="1" x14ac:dyDescent="0.3">
      <c r="A967">
        <v>10090</v>
      </c>
      <c r="B967" s="14">
        <v>45383</v>
      </c>
      <c r="C967" t="str">
        <v>d6e6f4af</v>
      </c>
      <c r="D967">
        <v>235</v>
      </c>
      <c r="G967">
        <v>10280</v>
      </c>
      <c r="H967" s="14">
        <v>45474</v>
      </c>
      <c r="I967" t="str">
        <v>74c9ff93</v>
      </c>
      <c r="J967">
        <v>77</v>
      </c>
      <c r="M967" t="str">
        <v>74c9ff93</v>
      </c>
      <c r="N967" s="16" t="str" cm="1">
        <f t="array" ref="N967">_xlfn.TEXTJOIN(", ", TRUE, _xlfn._xlws.FILTER('Content Tags'!B$2:B$2001, 'Content Tags'!A$2:A$2001 = M967))</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967" t="s">
        <v>292</v>
      </c>
    </row>
    <row r="968" spans="1:17" ht="14.4" customHeight="1" x14ac:dyDescent="0.3">
      <c r="A968">
        <v>10090</v>
      </c>
      <c r="B968" s="14">
        <v>45536</v>
      </c>
      <c r="C968" t="str">
        <v>c5c4fdf9</v>
      </c>
      <c r="D968">
        <v>75</v>
      </c>
      <c r="G968">
        <v>10280</v>
      </c>
      <c r="H968" s="14">
        <v>45444</v>
      </c>
      <c r="I968" t="str">
        <v>4cfd0dd8</v>
      </c>
      <c r="J968">
        <v>180</v>
      </c>
      <c r="M968" t="str">
        <v>4cfd0dd8</v>
      </c>
      <c r="N968" s="16" t="str" cm="1">
        <f t="array" ref="N968">_xlfn.TEXTJOIN(", ", TRUE, _xlfn._xlws.FILTER('Content Tags'!B$2:B$2001, 'Content Tags'!A$2:A$2001 = M968))</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968" t="s">
        <v>228</v>
      </c>
    </row>
    <row r="969" spans="1:17" ht="14.4" customHeight="1" x14ac:dyDescent="0.3">
      <c r="A969">
        <v>10091</v>
      </c>
      <c r="B969" s="14">
        <v>44774</v>
      </c>
      <c r="C969" t="str">
        <v>420e1019</v>
      </c>
      <c r="D969">
        <v>71</v>
      </c>
      <c r="G969">
        <v>10280</v>
      </c>
      <c r="H969" s="14">
        <v>45323</v>
      </c>
      <c r="I969" t="str">
        <v>6d98c117</v>
      </c>
      <c r="J969">
        <v>107</v>
      </c>
      <c r="M969" t="str">
        <v>6d98c117</v>
      </c>
      <c r="N969" s="16" t="str" cm="1">
        <f t="array" ref="N969">_xlfn.TEXTJOIN(", ", TRUE, _xlfn._xlws.FILTER('Content Tags'!B$2:B$2001, 'Content Tags'!A$2:A$2001 = M969))</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969" t="s">
        <v>288</v>
      </c>
    </row>
    <row r="970" spans="1:17" ht="14.4" customHeight="1" x14ac:dyDescent="0.3">
      <c r="A970">
        <v>10091</v>
      </c>
      <c r="B970" s="14">
        <v>44835</v>
      </c>
      <c r="C970" t="str">
        <v>18f2ed16</v>
      </c>
      <c r="D970">
        <v>70</v>
      </c>
      <c r="G970">
        <v>10280</v>
      </c>
      <c r="H970" s="14">
        <v>45474</v>
      </c>
      <c r="I970" t="str">
        <v>c324f9b4</v>
      </c>
      <c r="J970">
        <v>11</v>
      </c>
      <c r="M970" t="str">
        <v>c324f9b4</v>
      </c>
      <c r="N970" s="16" t="str" cm="1">
        <f t="array" ref="N970">_xlfn.TEXTJOIN(", ", TRUE, _xlfn._xlws.FILTER('Content Tags'!B$2:B$2001, 'Content Tags'!A$2:A$2001 = M970))</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970" t="s">
        <v>371</v>
      </c>
    </row>
    <row r="971" spans="1:17" ht="14.4" customHeight="1" x14ac:dyDescent="0.3">
      <c r="A971">
        <v>10091</v>
      </c>
      <c r="B971" s="14">
        <v>45108</v>
      </c>
      <c r="C971" t="str">
        <v>b9f74c1c</v>
      </c>
      <c r="D971">
        <v>258</v>
      </c>
      <c r="G971">
        <v>10281</v>
      </c>
      <c r="H971" s="14">
        <v>45352</v>
      </c>
      <c r="I971" t="str">
        <v>e9c2f251</v>
      </c>
      <c r="J971">
        <v>268</v>
      </c>
      <c r="M971" t="str">
        <v>e9c2f251</v>
      </c>
      <c r="N971" s="16" t="str" cm="1">
        <f t="array" ref="N971">_xlfn.TEXTJOIN(", ", TRUE, _xlfn._xlws.FILTER('Content Tags'!B$2:B$2001, 'Content Tags'!A$2:A$2001 = M971))</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971" t="s">
        <v>380</v>
      </c>
    </row>
    <row r="972" spans="1:17" ht="14.4" customHeight="1" x14ac:dyDescent="0.3">
      <c r="A972">
        <v>10091</v>
      </c>
      <c r="B972" s="14">
        <v>45352</v>
      </c>
      <c r="C972" t="str">
        <v>459528e0</v>
      </c>
      <c r="D972">
        <v>34</v>
      </c>
      <c r="G972">
        <v>10281</v>
      </c>
      <c r="H972" s="14">
        <v>45627</v>
      </c>
      <c r="I972" t="str">
        <v>fc3255a1</v>
      </c>
      <c r="J972">
        <v>170</v>
      </c>
      <c r="M972" t="str">
        <v>fc3255a1</v>
      </c>
      <c r="N972" s="16" t="str" cm="1">
        <f t="array" ref="N972">_xlfn.TEXTJOIN(", ", TRUE, _xlfn._xlws.FILTER('Content Tags'!B$2:B$2001, 'Content Tags'!A$2:A$2001 = M972))</f>
        <v>self-improvement, YouTube viewers, South Indian viewers, bargain hunters, DTH users, luxury seekers, tablet users, high engagement, insurance seekers, summer break planners, recently churned, premium product buyers, time managers, mental wellness, runners, blue-collar workers, festival shoppers, new home buyers, travel, ad skippers</v>
      </c>
      <c r="Q972" t="s">
        <v>416</v>
      </c>
    </row>
    <row r="973" spans="1:17" ht="14.4" customHeight="1" x14ac:dyDescent="0.3">
      <c r="A973">
        <v>10091</v>
      </c>
      <c r="B973" s="14">
        <v>45505</v>
      </c>
      <c r="C973" t="str">
        <v>b142e834</v>
      </c>
      <c r="D973">
        <v>11</v>
      </c>
      <c r="G973">
        <v>10282</v>
      </c>
      <c r="H973" s="14">
        <v>45597</v>
      </c>
      <c r="I973" t="str">
        <v>fe8686d0</v>
      </c>
      <c r="J973">
        <v>197</v>
      </c>
      <c r="M973" t="str">
        <v>fe8686d0</v>
      </c>
      <c r="N973" s="16" t="str" cm="1">
        <f t="array" ref="N973">_xlfn.TEXTJOIN(", ", TRUE, _xlfn._xlws.FILTER('Content Tags'!B$2:B$2001, 'Content Tags'!A$2:A$2001 = M973))</f>
        <v>suburban families, summer break planners, government employees, investing first time, DTH users, DIYers, lifelong learners, rural population, Smart TV viewers, hikers, impulse buyers, entrepreneurs, Malayalam speakers, winter product seekers, gym members, eco-conscious buyers, international explorers, religious content viewers, exam season viewers, middle-aged</v>
      </c>
      <c r="Q973" t="s">
        <v>325</v>
      </c>
    </row>
    <row r="974" spans="1:17" ht="14.4" customHeight="1" x14ac:dyDescent="0.3">
      <c r="A974">
        <v>10091</v>
      </c>
      <c r="B974" s="14">
        <v>45352</v>
      </c>
      <c r="C974" t="str">
        <v>e2949854</v>
      </c>
      <c r="D974">
        <v>256</v>
      </c>
      <c r="G974">
        <v>10282</v>
      </c>
      <c r="H974" s="14">
        <v>45352</v>
      </c>
      <c r="I974" t="str">
        <v>7fd28e87</v>
      </c>
      <c r="J974">
        <v>249</v>
      </c>
      <c r="M974" t="str">
        <v>7fd28e87</v>
      </c>
      <c r="N974" s="16" t="str" cm="1">
        <f t="array" ref="N974">_xlfn.TEXTJOIN(", ", TRUE, _xlfn._xlws.FILTER('Content Tags'!B$2:B$2001, 'Content Tags'!A$2:A$2001 = M974))</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974" t="s">
        <v>390</v>
      </c>
    </row>
    <row r="975" spans="1:17" ht="14.4" customHeight="1" x14ac:dyDescent="0.3">
      <c r="A975">
        <v>10091</v>
      </c>
      <c r="B975" s="14">
        <v>45200</v>
      </c>
      <c r="C975" t="str">
        <v>7495495f</v>
      </c>
      <c r="D975">
        <v>203</v>
      </c>
      <c r="G975">
        <v>10282</v>
      </c>
      <c r="H975" s="14">
        <v>45383</v>
      </c>
      <c r="I975" t="str">
        <v>fa1a76a3</v>
      </c>
      <c r="J975">
        <v>243</v>
      </c>
      <c r="M975" t="str">
        <v>fa1a76a3</v>
      </c>
      <c r="N975" s="16" t="str" cm="1">
        <f t="array" ref="N975">_xlfn.TEXTJOIN(", ", TRUE, _xlfn._xlws.FILTER('Content Tags'!B$2:B$2001, 'Content Tags'!A$2:A$2001 = M975))</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975" t="s">
        <v>280</v>
      </c>
    </row>
    <row r="976" spans="1:17" ht="14.4" customHeight="1" x14ac:dyDescent="0.3">
      <c r="A976">
        <v>10091</v>
      </c>
      <c r="B976" s="14">
        <v>45536</v>
      </c>
      <c r="C976" t="str">
        <v>75fa1246</v>
      </c>
      <c r="D976">
        <v>245</v>
      </c>
      <c r="G976">
        <v>10283</v>
      </c>
      <c r="H976" s="14">
        <v>45352</v>
      </c>
      <c r="I976" t="str">
        <v>5833d4f3</v>
      </c>
      <c r="J976">
        <v>142</v>
      </c>
      <c r="M976" t="str">
        <v>5833d4f3</v>
      </c>
      <c r="N976" s="16" t="str" cm="1">
        <f t="array" ref="N976">_xlfn.TEXTJOIN(", ", TRUE, _xlfn._xlws.FILTER('Content Tags'!B$2:B$2001, 'Content Tags'!A$2:A$2001 = M976))</f>
        <v>kids content viewers, software developers, online learners, solo travelers, first job, applying for loans, bookworms, bachelors, English speakers, pet owners, arts &amp; design students, supplement buyers, gaming, investing first time, series marathoners, engineers, school students, tablet users, health-conscious, Malayalam speakers</v>
      </c>
      <c r="Q976" t="s">
        <v>310</v>
      </c>
    </row>
    <row r="977" spans="1:17" ht="14.4" customHeight="1" x14ac:dyDescent="0.3">
      <c r="A977">
        <v>10091</v>
      </c>
      <c r="B977" s="14">
        <v>44713</v>
      </c>
      <c r="C977" t="str">
        <v>6cec19a5</v>
      </c>
      <c r="D977">
        <v>219</v>
      </c>
      <c r="G977">
        <v>10283</v>
      </c>
      <c r="H977" s="14">
        <v>45505</v>
      </c>
      <c r="I977" t="str">
        <v>566c44a8</v>
      </c>
      <c r="J977">
        <v>174</v>
      </c>
      <c r="M977" t="str">
        <v>566c44a8</v>
      </c>
      <c r="N977" s="16" t="str" cm="1">
        <f t="array" ref="N977">_xlfn.TEXTJOIN(", ", TRUE, _xlfn._xlws.FILTER('Content Tags'!B$2:B$2001, 'Content Tags'!A$2:A$2001 = M977))</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977" t="s">
        <v>252</v>
      </c>
    </row>
    <row r="978" spans="1:17" ht="14.4" customHeight="1" x14ac:dyDescent="0.3">
      <c r="A978">
        <v>10091</v>
      </c>
      <c r="B978" s="14">
        <v>45597</v>
      </c>
      <c r="C978" t="str">
        <v>0cbc4720</v>
      </c>
      <c r="D978">
        <v>33</v>
      </c>
      <c r="G978">
        <v>10283</v>
      </c>
      <c r="H978" s="14">
        <v>45597</v>
      </c>
      <c r="I978" t="str">
        <v>39c8c16a</v>
      </c>
      <c r="J978">
        <v>126</v>
      </c>
      <c r="M978" t="str">
        <v>39c8c16a</v>
      </c>
      <c r="N978" s="16" t="str" cm="1">
        <f t="array" ref="N978">_xlfn.TEXTJOIN(", ", TRUE, _xlfn._xlws.FILTER('Content Tags'!B$2:B$2001, 'Content Tags'!A$2:A$2001 = M978))</f>
        <v>monsoon viewers, ad skippers, sleep improvement seekers, energy-efficient adopters, sales professionals, supplement buyers, minimalist consumers, mental wellness, furniture shoppers, kids content viewers, swimmers, Malayalam speakers, wedding planners, English speakers, home decor, tablet users, healthcare workers, urban dwellers, coding students, new parents</v>
      </c>
      <c r="Q978" t="s">
        <v>358</v>
      </c>
    </row>
    <row r="979" spans="1:17" ht="14.4" customHeight="1" x14ac:dyDescent="0.3">
      <c r="A979">
        <v>10091</v>
      </c>
      <c r="B979" s="14">
        <v>44866</v>
      </c>
      <c r="C979" t="str">
        <v>e9c2f251</v>
      </c>
      <c r="D979">
        <v>22</v>
      </c>
      <c r="G979">
        <v>10283</v>
      </c>
      <c r="H979" s="14">
        <v>45474</v>
      </c>
      <c r="I979" t="str">
        <v>b142e834</v>
      </c>
      <c r="J979">
        <v>85</v>
      </c>
      <c r="M979" t="str">
        <v>b142e834</v>
      </c>
      <c r="N979" s="16" t="str" cm="1">
        <f t="array" ref="N979">_xlfn.TEXTJOIN(", ", TRUE, _xlfn._xlws.FILTER('Content Tags'!B$2:B$2001, 'Content Tags'!A$2:A$2001 = M979))</f>
        <v>seniors, credit card users, goal setters, travel, healthcare workers, movie buffs, NRIs, home decor, series marathoners, art lovers, saving for travel, weight watchers, subscription buyers, festival shoppers, gym members, e-readers, spiritual seekers, planning to marry, just graduated, Smart TV viewers</v>
      </c>
      <c r="Q979" t="s">
        <v>408</v>
      </c>
    </row>
    <row r="980" spans="1:17" ht="14.4" customHeight="1" x14ac:dyDescent="0.3">
      <c r="A980">
        <v>10091</v>
      </c>
      <c r="B980" s="14">
        <v>45627</v>
      </c>
      <c r="C980" t="str">
        <v>c5000cc1</v>
      </c>
      <c r="D980">
        <v>73</v>
      </c>
      <c r="G980">
        <v>10283</v>
      </c>
      <c r="H980" s="14">
        <v>45323</v>
      </c>
      <c r="I980" t="str">
        <v>6cec19a5</v>
      </c>
      <c r="J980">
        <v>283</v>
      </c>
      <c r="M980" t="str">
        <v>6cec19a5</v>
      </c>
      <c r="N980" s="16" t="str" cm="1">
        <f t="array" ref="N980">_xlfn.TEXTJOIN(", ", TRUE, _xlfn._xlws.FILTER('Content Tags'!B$2:B$2001, 'Content Tags'!A$2:A$2001 = M980))</f>
        <v>home improvers, credit card users, brand loyalists, action movie fans, pet owners, sports fans, DTH users, movie buffs, photography, high engagement, art lovers, e-readers, impulse buyers, solo travelers, finance professionals, weight watchers, arts &amp; design students, marketing executives, single-income families, short-form video fans</v>
      </c>
      <c r="Q980" t="s">
        <v>285</v>
      </c>
    </row>
    <row r="981" spans="1:17" ht="14.4" customHeight="1" x14ac:dyDescent="0.3">
      <c r="A981">
        <v>10091</v>
      </c>
      <c r="B981" s="14">
        <v>45597</v>
      </c>
      <c r="C981" t="str">
        <v>c324f9b4</v>
      </c>
      <c r="D981">
        <v>37</v>
      </c>
      <c r="G981">
        <v>10284</v>
      </c>
      <c r="H981" s="14">
        <v>45597</v>
      </c>
      <c r="I981" t="str">
        <v>921da29a</v>
      </c>
      <c r="J981">
        <v>110</v>
      </c>
      <c r="M981" t="str">
        <v>921da29a</v>
      </c>
      <c r="N981" s="16" t="str" cm="1">
        <f t="array" ref="N981">_xlfn.TEXTJOIN(", ", TRUE, _xlfn._xlws.FILTER('Content Tags'!B$2:B$2001, 'Content Tags'!A$2:A$2001 = M981))</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981" t="s">
        <v>231</v>
      </c>
    </row>
    <row r="982" spans="1:17" ht="14.4" customHeight="1" x14ac:dyDescent="0.3">
      <c r="A982">
        <v>10092</v>
      </c>
      <c r="B982" s="14">
        <v>45170</v>
      </c>
      <c r="C982" t="str">
        <v>1187d074</v>
      </c>
      <c r="D982">
        <v>215</v>
      </c>
      <c r="G982">
        <v>10284</v>
      </c>
      <c r="H982" s="14">
        <v>45413</v>
      </c>
      <c r="I982" t="str">
        <v>618d5c47</v>
      </c>
      <c r="J982">
        <v>19</v>
      </c>
      <c r="M982" t="str">
        <v>618d5c47</v>
      </c>
      <c r="N982" s="16" t="str" cm="1">
        <f t="array" ref="N982">_xlfn.TEXTJOIN(", ", TRUE, _xlfn._xlws.FILTER('Content Tags'!B$2:B$2001, 'Content Tags'!A$2:A$2001 = M982))</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982" t="s">
        <v>245</v>
      </c>
    </row>
    <row r="983" spans="1:17" ht="14.4" customHeight="1" x14ac:dyDescent="0.3">
      <c r="A983">
        <v>10092</v>
      </c>
      <c r="B983" s="14">
        <v>45200</v>
      </c>
      <c r="C983" t="str">
        <v>18f2ed16</v>
      </c>
      <c r="D983">
        <v>233</v>
      </c>
      <c r="G983">
        <v>10284</v>
      </c>
      <c r="H983" s="14">
        <v>45292</v>
      </c>
      <c r="I983" t="str">
        <v>591bdfe5</v>
      </c>
      <c r="J983">
        <v>269</v>
      </c>
      <c r="M983" t="str">
        <v>591bdfe5</v>
      </c>
      <c r="N983" s="16" t="str" cm="1">
        <f t="array" ref="N983">_xlfn.TEXTJOIN(", ", TRUE, _xlfn._xlws.FILTER('Content Tags'!B$2:B$2001, 'Content Tags'!A$2:A$2001 = M983))</f>
        <v>cooking, bilingual families, sports fans, NRIs, home improvers, exam season viewers, insurance seekers, train travelers, humanities students, ad skippers, Kannada speakers, international explorers, mental health trackers, investing first time, time managers, EMI payers, Hindi speakers, entrepreneurs, high engagement, first job</v>
      </c>
      <c r="Q983" t="s">
        <v>383</v>
      </c>
    </row>
    <row r="984" spans="1:17" ht="14.4" customHeight="1" x14ac:dyDescent="0.3">
      <c r="A984">
        <v>10092</v>
      </c>
      <c r="B984" s="14">
        <v>45170</v>
      </c>
      <c r="C984" t="str">
        <v>2f9c6d63</v>
      </c>
      <c r="D984">
        <v>205</v>
      </c>
      <c r="G984">
        <v>10284</v>
      </c>
      <c r="H984" s="14">
        <v>45413</v>
      </c>
      <c r="I984" t="str">
        <v>9544ce3b</v>
      </c>
      <c r="J984">
        <v>264</v>
      </c>
      <c r="M984" t="str">
        <v>9544ce3b</v>
      </c>
      <c r="N984" s="16" t="str" cm="1">
        <f t="array" ref="N984">_xlfn.TEXTJOIN(", ", TRUE, _xlfn._xlws.FILTER('Content Tags'!B$2:B$2001, 'Content Tags'!A$2:A$2001 = M984))</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984" t="s">
        <v>301</v>
      </c>
    </row>
    <row r="985" spans="1:17" ht="14.4" customHeight="1" x14ac:dyDescent="0.3">
      <c r="A985">
        <v>10092</v>
      </c>
      <c r="B985" s="14">
        <v>45597</v>
      </c>
      <c r="C985" t="str">
        <v>a48a202b</v>
      </c>
      <c r="D985">
        <v>96</v>
      </c>
      <c r="G985">
        <v>10284</v>
      </c>
      <c r="H985" s="14">
        <v>45352</v>
      </c>
      <c r="I985" t="str">
        <v>f82d44ce</v>
      </c>
      <c r="J985">
        <v>51</v>
      </c>
      <c r="M985" t="str">
        <v>f82d44ce</v>
      </c>
      <c r="N985" s="16" t="str" cm="1">
        <f t="array" ref="N985">_xlfn.TEXTJOIN(", ", TRUE, _xlfn._xlws.FILTER('Content Tags'!B$2:B$2001, 'Content Tags'!A$2:A$2001 = M985))</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985" t="s">
        <v>339</v>
      </c>
    </row>
    <row r="986" spans="1:17" ht="14.4" customHeight="1" x14ac:dyDescent="0.3">
      <c r="A986">
        <v>10092</v>
      </c>
      <c r="B986" s="14">
        <v>44713</v>
      </c>
      <c r="C986" t="str">
        <v>f82d44ce</v>
      </c>
      <c r="D986">
        <v>88</v>
      </c>
      <c r="G986">
        <v>10285</v>
      </c>
      <c r="H986" s="14">
        <v>45627</v>
      </c>
      <c r="I986" t="str">
        <v>5988d89d</v>
      </c>
      <c r="J986">
        <v>183</v>
      </c>
      <c r="M986" t="str">
        <v>5988d89d</v>
      </c>
      <c r="N986" s="16" t="str" cm="1">
        <f t="array" ref="N986">_xlfn.TEXTJOIN(", ", TRUE, _xlfn._xlws.FILTER('Content Tags'!B$2:B$2001, 'Content Tags'!A$2:A$2001 = M986))</f>
        <v>budget homemakers, mutual fund investors, YouTube viewers, short-form video fans, travel vlog viewers, online learners, binge watchers, STEM learners, bookworms, Malayalam speakers, rural population, just graduated, Kannada speakers, news followers, eco-conscious buyers, online shoppers, road trippers, retirees, cricket fans, investing first time</v>
      </c>
      <c r="Q986" t="s">
        <v>344</v>
      </c>
    </row>
    <row r="987" spans="1:17" ht="14.4" customHeight="1" x14ac:dyDescent="0.3">
      <c r="A987">
        <v>10092</v>
      </c>
      <c r="B987" s="14">
        <v>45170</v>
      </c>
      <c r="C987" t="str">
        <v>40e9137d</v>
      </c>
      <c r="D987">
        <v>102</v>
      </c>
      <c r="G987">
        <v>10286</v>
      </c>
      <c r="H987" s="14">
        <v>45352</v>
      </c>
      <c r="I987" t="str">
        <v>e24dee1d</v>
      </c>
      <c r="J987">
        <v>284</v>
      </c>
      <c r="M987" t="str">
        <v>e24dee1d</v>
      </c>
      <c r="N987" s="16" t="str" cm="1">
        <f t="array" ref="N987">_xlfn.TEXTJOIN(", ", TRUE, _xlfn._xlws.FILTER('Content Tags'!B$2:B$2001, 'Content Tags'!A$2:A$2001 = M987))</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987" t="s">
        <v>325</v>
      </c>
    </row>
    <row r="988" spans="1:17" ht="14.4" customHeight="1" x14ac:dyDescent="0.3">
      <c r="A988">
        <v>10092</v>
      </c>
      <c r="B988" s="14">
        <v>44743</v>
      </c>
      <c r="C988" t="str">
        <v>6fc6d737</v>
      </c>
      <c r="D988">
        <v>173</v>
      </c>
      <c r="G988">
        <v>10286</v>
      </c>
      <c r="H988" s="14">
        <v>45597</v>
      </c>
      <c r="I988" t="str">
        <v>07976026</v>
      </c>
      <c r="J988">
        <v>39</v>
      </c>
      <c r="M988" t="str">
        <v>07976026</v>
      </c>
      <c r="N988" s="16" t="str" cm="1">
        <f t="array" ref="N988">_xlfn.TEXTJOIN(", ", TRUE, _xlfn._xlws.FILTER('Content Tags'!B$2:B$2001, 'Content Tags'!A$2:A$2001 = M988))</f>
        <v>high engagement, cable cutters, monsoon viewers, growth mindset, frequent flyers, sleep improvement seekers, art lovers, spiritual seekers, religious content viewers, fashion lovers, buying first car, honeymooners, goal setters, in-store shoppers, divorced, energy-efficient adopters, hikers, real estate agents, Kannada speakers, Android users</v>
      </c>
      <c r="Q988" t="s">
        <v>363</v>
      </c>
    </row>
    <row r="989" spans="1:17" ht="14.4" customHeight="1" x14ac:dyDescent="0.3">
      <c r="A989">
        <v>10092</v>
      </c>
      <c r="B989" s="14">
        <v>45292</v>
      </c>
      <c r="C989" t="str">
        <v>9544ce3b</v>
      </c>
      <c r="D989">
        <v>71</v>
      </c>
      <c r="G989">
        <v>10286</v>
      </c>
      <c r="H989" s="14">
        <v>45566</v>
      </c>
      <c r="I989" t="str">
        <v>6d98c117</v>
      </c>
      <c r="J989">
        <v>255</v>
      </c>
      <c r="M989" t="str">
        <v>6d98c117</v>
      </c>
      <c r="N989" s="16" t="str" cm="1">
        <f t="array" ref="N989">_xlfn.TEXTJOIN(", ", TRUE, _xlfn._xlws.FILTER('Content Tags'!B$2:B$2001, 'Content Tags'!A$2:A$2001 = M989))</f>
        <v>back-to-school, tech, self-improvement, minimalist consumers, high engagement, coding students, blue-collar workers, competitive exam prep, high conversion users, HR professionals, newlyweds, festival shoppers, short-form video fans, movie buffs, exam season viewers, startup founders, low attention span, lifelong learners, sleep improvement seekers, series marathoners</v>
      </c>
      <c r="Q989" t="s">
        <v>270</v>
      </c>
    </row>
    <row r="990" spans="1:17" ht="14.4" customHeight="1" x14ac:dyDescent="0.3">
      <c r="A990">
        <v>10092</v>
      </c>
      <c r="B990" s="14">
        <v>45017</v>
      </c>
      <c r="C990" t="str">
        <v>6d98c117</v>
      </c>
      <c r="D990">
        <v>262</v>
      </c>
      <c r="G990">
        <v>10287</v>
      </c>
      <c r="H990" s="14">
        <v>45505</v>
      </c>
      <c r="I990" t="str">
        <v>c5c4fdf9</v>
      </c>
      <c r="J990">
        <v>271</v>
      </c>
      <c r="M990" t="str">
        <v>c5c4fdf9</v>
      </c>
      <c r="N990" s="16" t="str" cm="1">
        <f t="array" ref="N990">_xlfn.TEXTJOIN(", ", TRUE, _xlfn._xlws.FILTER('Content Tags'!B$2:B$2001, 'Content Tags'!A$2:A$2001 = M990))</f>
        <v>gardening, first job, furniture shoppers, movie buffs, mutual fund investors, real estate agents, multilingual kids, car owners, laptop users, reward seekers, hikers, corporate managers, family vacationers, recently churned, weight watchers, high conversion users, small business owners, minimalist consumers, photography, home loan seekers</v>
      </c>
      <c r="Q990" t="s">
        <v>346</v>
      </c>
    </row>
    <row r="991" spans="1:17" ht="14.4" customHeight="1" x14ac:dyDescent="0.3">
      <c r="A991">
        <v>10092</v>
      </c>
      <c r="B991" s="14">
        <v>45078</v>
      </c>
      <c r="C991" t="str">
        <v>3abe3a47</v>
      </c>
      <c r="D991">
        <v>41</v>
      </c>
      <c r="G991">
        <v>10287</v>
      </c>
      <c r="H991" s="14">
        <v>45474</v>
      </c>
      <c r="I991" t="str">
        <v>19351768</v>
      </c>
      <c r="J991">
        <v>238</v>
      </c>
      <c r="M991" t="str">
        <v>19351768</v>
      </c>
      <c r="N991" s="16" t="str" cm="1">
        <f t="array" ref="N991">_xlfn.TEXTJOIN(", ", TRUE, _xlfn._xlws.FILTER('Content Tags'!B$2:B$2001, 'Content Tags'!A$2:A$2001 = M991))</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991" t="s">
        <v>394</v>
      </c>
    </row>
    <row r="992" spans="1:17" ht="14.4" customHeight="1" x14ac:dyDescent="0.3">
      <c r="A992">
        <v>10092</v>
      </c>
      <c r="B992" s="14">
        <v>45474</v>
      </c>
      <c r="C992" t="str">
        <v>7fd28e87</v>
      </c>
      <c r="D992">
        <v>24</v>
      </c>
      <c r="G992">
        <v>10287</v>
      </c>
      <c r="H992" s="14">
        <v>45566</v>
      </c>
      <c r="I992" t="str">
        <v>18f2ed16</v>
      </c>
      <c r="J992">
        <v>59</v>
      </c>
      <c r="M992" t="str">
        <v>18f2ed16</v>
      </c>
      <c r="N992" s="16" t="str" cm="1">
        <f t="array" ref="N992">_xlfn.TEXTJOIN(", ", TRUE, _xlfn._xlws.FILTER('Content Tags'!B$2:B$2001, 'Content Tags'!A$2:A$2001 = M992))</f>
        <v>kids content viewers, monsoon viewers, seniors, travel, dormant users, Android users, corporate managers, goal setters, expecting parents, planning to marry, government employees, mental wellness, bachelors, yoga practitioners, teens, marathoners, DTH users, bilingual families, discount seekers, leadership aspirants</v>
      </c>
      <c r="Q992" t="s">
        <v>379</v>
      </c>
    </row>
    <row r="993" spans="1:17" ht="14.4" customHeight="1" x14ac:dyDescent="0.3">
      <c r="A993">
        <v>10092</v>
      </c>
      <c r="B993" s="14">
        <v>45627</v>
      </c>
      <c r="C993" t="str">
        <v>7fb18db3</v>
      </c>
      <c r="D993">
        <v>61</v>
      </c>
      <c r="G993">
        <v>10287</v>
      </c>
      <c r="H993" s="14">
        <v>45383</v>
      </c>
      <c r="I993" t="str">
        <v>d71466ea</v>
      </c>
      <c r="J993">
        <v>219</v>
      </c>
      <c r="M993" t="str">
        <v>d71466ea</v>
      </c>
      <c r="N993" s="16" t="str" cm="1">
        <f t="array" ref="N993">_xlfn.TEXTJOIN(", ", TRUE, _xlfn._xlws.FILTER('Content Tags'!B$2:B$2001, 'Content Tags'!A$2:A$2001 = M993))</f>
        <v>just graduated, lifelong learners, goal setters, competitive exam prep, online learners, furniture shoppers, pet owners, small business owners, MBA aspirants, mindfulness seekers, gadget-loving households, new home buyers, discount seekers, action movie fans, mental wellness, ad watchers, EMI payers, college students, bilingual families, fitness</v>
      </c>
      <c r="Q993" t="s">
        <v>227</v>
      </c>
    </row>
    <row r="994" spans="1:17" ht="14.4" customHeight="1" x14ac:dyDescent="0.3">
      <c r="A994">
        <v>10092</v>
      </c>
      <c r="B994" s="14">
        <v>45139</v>
      </c>
      <c r="C994" t="str">
        <v>c5000cc1</v>
      </c>
      <c r="D994">
        <v>300</v>
      </c>
      <c r="G994">
        <v>10287</v>
      </c>
      <c r="H994" s="14">
        <v>45444</v>
      </c>
      <c r="I994" t="str">
        <v>f6d69d19</v>
      </c>
      <c r="J994">
        <v>233</v>
      </c>
      <c r="M994" t="str">
        <v>f6d69d19</v>
      </c>
      <c r="N994" s="16" t="str" cm="1">
        <f t="array" ref="N994">_xlfn.TEXTJOIN(", ", TRUE, _xlfn._xlws.FILTER('Content Tags'!B$2:B$2001, 'Content Tags'!A$2:A$2001 = M994))</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994" t="s">
        <v>347</v>
      </c>
    </row>
    <row r="995" spans="1:17" ht="14.4" customHeight="1" x14ac:dyDescent="0.3">
      <c r="A995">
        <v>10093</v>
      </c>
      <c r="B995" s="14">
        <v>45108</v>
      </c>
      <c r="C995" t="str">
        <v>6fc6d737</v>
      </c>
      <c r="D995">
        <v>95</v>
      </c>
      <c r="G995">
        <v>10288</v>
      </c>
      <c r="H995" s="14">
        <v>45323</v>
      </c>
      <c r="I995" t="str">
        <v>577b4107</v>
      </c>
      <c r="J995">
        <v>242</v>
      </c>
      <c r="M995" t="str">
        <v>577b4107</v>
      </c>
      <c r="N995" s="16" t="str" cm="1">
        <f t="array" ref="N995">_xlfn.TEXTJOIN(", ", TRUE, _xlfn._xlws.FILTER('Content Tags'!B$2:B$2001, 'Content Tags'!A$2:A$2001 = M995))</f>
        <v>married, bachelors, career switchers, mental wellness, time managers, single-income families, photography, buying first car, supplement buyers, Kannada speakers, suburban families, tech, online learners, family vacationers, makeup lovers, urban dwellers, gardening, online shoppers, travel vlog viewers, short-form video fans</v>
      </c>
      <c r="Q995" t="s">
        <v>240</v>
      </c>
    </row>
    <row r="996" spans="1:17" ht="14.4" customHeight="1" x14ac:dyDescent="0.3">
      <c r="A996">
        <v>10093</v>
      </c>
      <c r="B996" s="14">
        <v>45047</v>
      </c>
      <c r="C996" t="str">
        <v>ae026103</v>
      </c>
      <c r="D996">
        <v>204</v>
      </c>
      <c r="G996">
        <v>10288</v>
      </c>
      <c r="H996" s="14">
        <v>45536</v>
      </c>
      <c r="I996" t="str">
        <v>cc777b0c</v>
      </c>
      <c r="J996">
        <v>90</v>
      </c>
      <c r="M996" t="str">
        <v>cc777b0c</v>
      </c>
      <c r="N996" s="16" t="str" cm="1">
        <f t="array" ref="N996">_xlfn.TEXTJOIN(", ", TRUE, _xlfn._xlws.FILTER('Content Tags'!B$2:B$2001, 'Content Tags'!A$2:A$2001 = M996))</f>
        <v>action movie fans, leadership aspirants, expecting parents, family vacationers, Kannada speakers, spiritual seekers, e-readers, real estate agents, ad skippers, birthday planners, movie buffs, academic achievers, Tamil speakers, music enthusiasts, impulse buyers, family planners, road trippers, back-to-school, home improvers, tech adopters</v>
      </c>
      <c r="Q996" t="s">
        <v>332</v>
      </c>
    </row>
    <row r="997" spans="1:17" ht="14.4" customHeight="1" x14ac:dyDescent="0.3">
      <c r="A997">
        <v>10093</v>
      </c>
      <c r="B997" s="14">
        <v>44866</v>
      </c>
      <c r="C997" t="str">
        <v>e9c2f251</v>
      </c>
      <c r="D997">
        <v>283</v>
      </c>
      <c r="G997">
        <v>10288</v>
      </c>
      <c r="H997" s="14">
        <v>45597</v>
      </c>
      <c r="I997" t="str">
        <v>6fc6d737</v>
      </c>
      <c r="J997">
        <v>270</v>
      </c>
      <c r="M997" t="str">
        <v>6fc6d737</v>
      </c>
      <c r="N997" s="16" t="str" cm="1">
        <f t="array" ref="N997">_xlfn.TEXTJOIN(", ", TRUE, _xlfn._xlws.FILTER('Content Tags'!B$2:B$2001, 'Content Tags'!A$2:A$2001 = M997))</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997" t="s">
        <v>221</v>
      </c>
    </row>
    <row r="998" spans="1:17" ht="14.4" customHeight="1" x14ac:dyDescent="0.3">
      <c r="A998">
        <v>10093</v>
      </c>
      <c r="B998" s="14">
        <v>45323</v>
      </c>
      <c r="C998" t="str">
        <v>9767fb4f</v>
      </c>
      <c r="D998">
        <v>72</v>
      </c>
      <c r="G998">
        <v>10289</v>
      </c>
      <c r="H998" s="14">
        <v>45352</v>
      </c>
      <c r="I998" t="str">
        <v>67b09f1b</v>
      </c>
      <c r="J998">
        <v>283</v>
      </c>
      <c r="M998" t="str">
        <v>67b09f1b</v>
      </c>
      <c r="N998" s="16" t="str" cm="1">
        <f t="array" ref="N998">_xlfn.TEXTJOIN(", ", TRUE, _xlfn._xlws.FILTER('Content Tags'!B$2:B$2001, 'Content Tags'!A$2:A$2001 = M998))</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998" t="s">
        <v>236</v>
      </c>
    </row>
    <row r="999" spans="1:17" ht="14.4" customHeight="1" x14ac:dyDescent="0.3">
      <c r="A999">
        <v>10093</v>
      </c>
      <c r="B999" s="14">
        <v>45383</v>
      </c>
      <c r="C999" t="str">
        <v>607da286</v>
      </c>
      <c r="D999">
        <v>117</v>
      </c>
      <c r="G999">
        <v>10289</v>
      </c>
      <c r="H999" s="14">
        <v>45597</v>
      </c>
      <c r="I999" t="str">
        <v>9544ce3b</v>
      </c>
      <c r="J999">
        <v>206</v>
      </c>
      <c r="M999" t="str">
        <v>9544ce3b</v>
      </c>
      <c r="N999" s="16" t="str" cm="1">
        <f t="array" ref="N999">_xlfn.TEXTJOIN(", ", TRUE, _xlfn._xlws.FILTER('Content Tags'!B$2:B$2001, 'Content Tags'!A$2:A$2001 = M999))</f>
        <v>new home buyers, mental wellness, Smart TV viewers, makeup lovers, religious content viewers, energy-efficient adopters, young adults, dormant users, premium trial users, photography, high conversion users, leadership aspirants, blue-collar workers, doctors, cable cutters, wedding planners, NRIs, freelancers, UPI adopters, tablet users</v>
      </c>
      <c r="Q999" t="s">
        <v>281</v>
      </c>
    </row>
    <row r="1000" spans="1:17" ht="14.4" customHeight="1" x14ac:dyDescent="0.3">
      <c r="A1000">
        <v>10093</v>
      </c>
      <c r="B1000" s="14">
        <v>45200</v>
      </c>
      <c r="C1000" t="str">
        <v>9544ce3b</v>
      </c>
      <c r="D1000">
        <v>143</v>
      </c>
      <c r="G1000">
        <v>10289</v>
      </c>
      <c r="H1000" s="14">
        <v>45536</v>
      </c>
      <c r="I1000" t="str">
        <v>35e41ff6</v>
      </c>
      <c r="J1000">
        <v>299</v>
      </c>
      <c r="M1000" t="str">
        <v>35e41ff6</v>
      </c>
      <c r="N1000" s="16" t="str" cm="1">
        <f t="array" ref="N1000">_xlfn.TEXTJOIN(", ", TRUE, _xlfn._xlws.FILTER('Content Tags'!B$2:B$2001, 'Content Tags'!A$2:A$2001 = M1000))</f>
        <v>investing first time, family vacationers, creative professionals, art lovers, swimmers, heavy data users, small business owners, monsoon viewers, high conversion users, exam season viewers, teens, budget travelers, online learners, buying first car, parents, music enthusiasts, runners, tech adopters, iOS users, retirees</v>
      </c>
      <c r="Q1000" t="s">
        <v>382</v>
      </c>
    </row>
    <row r="1001" spans="1:17" ht="14.4" customHeight="1" x14ac:dyDescent="0.3">
      <c r="A1001">
        <v>10093</v>
      </c>
      <c r="B1001" s="14">
        <v>45170</v>
      </c>
      <c r="C1001" t="str">
        <v>a48a202b</v>
      </c>
      <c r="D1001">
        <v>184</v>
      </c>
      <c r="G1001">
        <v>10289</v>
      </c>
      <c r="H1001" s="14">
        <v>45352</v>
      </c>
      <c r="I1001" t="str">
        <v>0be1e40e</v>
      </c>
      <c r="J1001">
        <v>226</v>
      </c>
      <c r="M1001" t="str">
        <v>0be1e40e</v>
      </c>
      <c r="N1001" s="16" t="str" cm="1">
        <f t="array" ref="N1001">_xlfn.TEXTJOIN(", ", TRUE, _xlfn._xlws.FILTER('Content Tags'!B$2:B$2001, 'Content Tags'!A$2:A$2001 = M1001))</f>
        <v>bilingual families, credit card users, makeup lovers, adventure seekers, software developers, budget travelers, festival shoppers, recently churned, sports fans, rural population, online shoppers, premium trial users, spiritual seekers, arts &amp; design students, investing first time, console gamers, teens, impulse buyers, diabetic support seekers, brand loyalists</v>
      </c>
      <c r="Q1001" t="s">
        <v>276</v>
      </c>
    </row>
    <row r="1002" spans="1:17" ht="14.4" customHeight="1" x14ac:dyDescent="0.3">
      <c r="A1002">
        <v>10093</v>
      </c>
      <c r="B1002" s="14">
        <v>44805</v>
      </c>
      <c r="C1002" t="str">
        <v>5b93d799</v>
      </c>
      <c r="D1002">
        <v>11</v>
      </c>
      <c r="G1002">
        <v>10289</v>
      </c>
      <c r="H1002" s="14">
        <v>45323</v>
      </c>
      <c r="I1002" t="str">
        <v>c5000cc1</v>
      </c>
      <c r="J1002">
        <v>258</v>
      </c>
      <c r="M1002" t="str">
        <v>c5000cc1</v>
      </c>
      <c r="N1002" s="16" t="str" cm="1">
        <f t="array" ref="N1002">_xlfn.TEXTJOIN(", ", TRUE, _xlfn._xlws.FILTER('Content Tags'!B$2:B$2001, 'Content Tags'!A$2:A$2001 = M1002))</f>
        <v>high engagement, urban dwellers, first job, Hindi speakers, high conversion users, runners, birthday planners, road trippers, photography, English speakers, applying for loans, blue-collar workers, honeymooners, working professionals, sleep improvement seekers, daily soap fans, holiday season buyers, eco-conscious buyers, South Indian viewers, YouTube viewers</v>
      </c>
      <c r="Q1002" t="s">
        <v>307</v>
      </c>
    </row>
    <row r="1003" spans="1:17" ht="14.4" customHeight="1" x14ac:dyDescent="0.3">
      <c r="A1003">
        <v>10093</v>
      </c>
      <c r="B1003" s="14">
        <v>44896</v>
      </c>
      <c r="C1003" t="str">
        <v>0cbc4720</v>
      </c>
      <c r="D1003">
        <v>221</v>
      </c>
      <c r="G1003">
        <v>10289</v>
      </c>
      <c r="H1003" s="14">
        <v>45505</v>
      </c>
      <c r="I1003" t="str">
        <v>7fd28e87</v>
      </c>
      <c r="J1003">
        <v>140</v>
      </c>
      <c r="M1003" t="str">
        <v>7fd28e87</v>
      </c>
      <c r="N1003" s="16" t="str" cm="1">
        <f t="array" ref="N1003">_xlfn.TEXTJOIN(", ", TRUE, _xlfn._xlws.FILTER('Content Tags'!B$2:B$2001, 'Content Tags'!A$2:A$2001 = M1003))</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1003" t="s">
        <v>281</v>
      </c>
    </row>
    <row r="1004" spans="1:17" ht="14.4" customHeight="1" x14ac:dyDescent="0.3">
      <c r="A1004">
        <v>10093</v>
      </c>
      <c r="B1004" s="14">
        <v>45323</v>
      </c>
      <c r="C1004" t="str">
        <v>2aac9072</v>
      </c>
      <c r="D1004">
        <v>285</v>
      </c>
      <c r="G1004">
        <v>10290</v>
      </c>
      <c r="H1004" s="14">
        <v>45597</v>
      </c>
      <c r="I1004" t="str">
        <v>2e190b5a</v>
      </c>
      <c r="J1004">
        <v>283</v>
      </c>
      <c r="M1004" t="str">
        <v>2e190b5a</v>
      </c>
      <c r="N1004" s="16" t="str" cm="1">
        <f t="array" ref="N1004">_xlfn.TEXTJOIN(", ", TRUE, _xlfn._xlws.FILTER('Content Tags'!B$2:B$2001, 'Content Tags'!A$2:A$2001 = M1004))</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1004" t="s">
        <v>297</v>
      </c>
    </row>
    <row r="1005" spans="1:17" ht="14.4" customHeight="1" x14ac:dyDescent="0.3">
      <c r="A1005">
        <v>10093</v>
      </c>
      <c r="B1005" s="14">
        <v>45413</v>
      </c>
      <c r="C1005" t="str">
        <v>e24dee1d</v>
      </c>
      <c r="D1005">
        <v>73</v>
      </c>
      <c r="G1005">
        <v>10290</v>
      </c>
      <c r="H1005" s="14">
        <v>45597</v>
      </c>
      <c r="I1005" t="str">
        <v>f6d69d19</v>
      </c>
      <c r="J1005">
        <v>24</v>
      </c>
      <c r="M1005" t="str">
        <v>f6d69d19</v>
      </c>
      <c r="N1005" s="16" t="str" cm="1">
        <f t="array" ref="N1005">_xlfn.TEXTJOIN(", ", TRUE, _xlfn._xlws.FILTER('Content Tags'!B$2:B$2001, 'Content Tags'!A$2:A$2001 = M1005))</f>
        <v>bachelors, work-life balance, sleep improvement seekers, coding students, photography, tablet users, startup founders, software developers, summer break planners, Hindi speakers, luxury seekers, leadership aspirants, lawyers, in-store shoppers, NRIs, newlyweds, Kannada speakers, EMI payers, fashion lovers, freelancers</v>
      </c>
      <c r="Q1005" t="s">
        <v>290</v>
      </c>
    </row>
    <row r="1006" spans="1:17" ht="14.4" customHeight="1" x14ac:dyDescent="0.3">
      <c r="A1006">
        <v>10093</v>
      </c>
      <c r="B1006" s="14">
        <v>44896</v>
      </c>
      <c r="C1006" t="str">
        <v>c741736d</v>
      </c>
      <c r="D1006">
        <v>14</v>
      </c>
      <c r="G1006">
        <v>10290</v>
      </c>
      <c r="H1006" s="14">
        <v>45627</v>
      </c>
      <c r="I1006" t="str">
        <v>74c9ff93</v>
      </c>
      <c r="J1006">
        <v>286</v>
      </c>
      <c r="M1006" t="str">
        <v>74c9ff93</v>
      </c>
      <c r="N1006" s="16" t="str" cm="1">
        <f t="array" ref="N1006">_xlfn.TEXTJOIN(", ", TRUE, _xlfn._xlws.FILTER('Content Tags'!B$2:B$2001, 'Content Tags'!A$2:A$2001 = M1006))</f>
        <v>multilingual kids, discount seekers, family planners, winter product seekers, entrepreneurs, suburban families, Kannada speakers, academic achievers, frequent flyers, brand loyalists, podcast listeners, leadership aspirants, energy-efficient adopters, mobile-only users, bilingual families, eco-conscious buyers, creative professionals, adventure seekers, planning to marry, photography</v>
      </c>
      <c r="Q1006" t="s">
        <v>247</v>
      </c>
    </row>
    <row r="1007" spans="1:17" ht="14.4" customHeight="1" x14ac:dyDescent="0.3">
      <c r="A1007">
        <v>10093</v>
      </c>
      <c r="B1007" s="14">
        <v>45413</v>
      </c>
      <c r="C1007" t="str">
        <v>0be1e40e</v>
      </c>
      <c r="D1007">
        <v>14</v>
      </c>
      <c r="G1007">
        <v>10290</v>
      </c>
      <c r="H1007" s="14">
        <v>45627</v>
      </c>
      <c r="I1007" t="str">
        <v>fd1ad95a</v>
      </c>
      <c r="J1007">
        <v>131</v>
      </c>
      <c r="M1007" t="str">
        <v>fd1ad95a</v>
      </c>
      <c r="N1007" s="16" t="str" cm="1">
        <f t="array" ref="N1007">_xlfn.TEXTJOIN(", ", TRUE, _xlfn._xlws.FILTER('Content Tags'!B$2:B$2001, 'Content Tags'!A$2:A$2001 = M1007))</f>
        <v>NRIs, crypto curious, international explorers, furniture shoppers, yoga practitioners, coding students, married, new home buyers, language learners, lawyers, expecting parents, government employees, cricket fans, OTT subscribers, arts &amp; design students, in-store shoppers, train travelers, car owners, online shoppers, UPI adopters</v>
      </c>
      <c r="Q1007" t="s">
        <v>286</v>
      </c>
    </row>
    <row r="1008" spans="1:17" ht="14.4" customHeight="1" x14ac:dyDescent="0.3">
      <c r="A1008">
        <v>10094</v>
      </c>
      <c r="B1008" s="14">
        <v>44958</v>
      </c>
      <c r="C1008" t="str">
        <v>6d98c117</v>
      </c>
      <c r="D1008">
        <v>13</v>
      </c>
      <c r="G1008">
        <v>10291</v>
      </c>
      <c r="H1008" s="14">
        <v>45413</v>
      </c>
      <c r="I1008" t="str">
        <v>19351768</v>
      </c>
      <c r="J1008">
        <v>287</v>
      </c>
      <c r="M1008" t="str">
        <v>19351768</v>
      </c>
      <c r="N1008" s="16" t="str" cm="1">
        <f t="array" ref="N1008">_xlfn.TEXTJOIN(", ", TRUE, _xlfn._xlws.FILTER('Content Tags'!B$2:B$2001, 'Content Tags'!A$2:A$2001 = M1008))</f>
        <v>college students, action movie fans, coding students, reward seekers, weekend getaway seekers, DIYers, train travelers, gym goers, art lovers, small business owners, lawyers, gadget-loving households, premium trial users, travel vlog viewers, corporate managers, mental health trackers, Malayalam speakers, working professionals, mindfulness seekers, cyclists</v>
      </c>
      <c r="Q1008" t="s">
        <v>378</v>
      </c>
    </row>
    <row r="1009" spans="1:17" ht="14.4" customHeight="1" x14ac:dyDescent="0.3">
      <c r="A1009">
        <v>10094</v>
      </c>
      <c r="B1009" s="14">
        <v>45078</v>
      </c>
      <c r="C1009" t="str">
        <v>f83fb848</v>
      </c>
      <c r="D1009">
        <v>266</v>
      </c>
      <c r="G1009">
        <v>10291</v>
      </c>
      <c r="H1009" s="14">
        <v>45474</v>
      </c>
      <c r="I1009" t="str">
        <v>f83fb848</v>
      </c>
      <c r="J1009">
        <v>92</v>
      </c>
      <c r="M1009" t="str">
        <v>f83fb848</v>
      </c>
      <c r="N1009" s="16" t="str" cm="1">
        <f t="array" ref="N1009">_xlfn.TEXTJOIN(", ", TRUE, _xlfn._xlws.FILTER('Content Tags'!B$2:B$2001, 'Content Tags'!A$2:A$2001 = M1009))</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1009" t="s">
        <v>274</v>
      </c>
    </row>
    <row r="1010" spans="1:17" ht="14.4" customHeight="1" x14ac:dyDescent="0.3">
      <c r="A1010">
        <v>10094</v>
      </c>
      <c r="B1010" s="14">
        <v>44896</v>
      </c>
      <c r="C1010" t="str">
        <v>2888a95e</v>
      </c>
      <c r="D1010">
        <v>43</v>
      </c>
      <c r="G1010">
        <v>10291</v>
      </c>
      <c r="H1010" s="14">
        <v>45383</v>
      </c>
      <c r="I1010" t="str">
        <v>618d5c47</v>
      </c>
      <c r="J1010">
        <v>296</v>
      </c>
      <c r="M1010" t="str">
        <v>618d5c47</v>
      </c>
      <c r="N1010" s="16" t="str" cm="1">
        <f t="array" ref="N1010">_xlfn.TEXTJOIN(", ", TRUE, _xlfn._xlws.FILTER('Content Tags'!B$2:B$2001, 'Content Tags'!A$2:A$2001 = M1010))</f>
        <v>eco-conscious buyers, gaming, tablet users, home decor, UPI adopters, heavy data users, spiritual seekers, family vacationers, train travelers, weekend getaway seekers, healthcare workers, low attention span, holiday season buyers, yoga practitioners, English speakers, Kannada speakers, brand loyalists, frequent flyers, time managers, tech adopters</v>
      </c>
      <c r="Q1010" t="s">
        <v>332</v>
      </c>
    </row>
    <row r="1011" spans="1:17" ht="14.4" customHeight="1" x14ac:dyDescent="0.3">
      <c r="A1011">
        <v>10094</v>
      </c>
      <c r="B1011" s="14">
        <v>45047</v>
      </c>
      <c r="C1011" t="str">
        <v>39c8c16a</v>
      </c>
      <c r="D1011">
        <v>126</v>
      </c>
      <c r="G1011">
        <v>10291</v>
      </c>
      <c r="H1011">
        <v>45505</v>
      </c>
      <c r="I1011" t="str">
        <v>566c44a8</v>
      </c>
      <c r="J1011">
        <v>167</v>
      </c>
      <c r="M1011" t="str">
        <v>566c44a8</v>
      </c>
      <c r="N1011" s="16" t="str" cm="1">
        <f t="array" ref="N1011">_xlfn.TEXTJOIN(", ", TRUE, _xlfn._xlws.FILTER('Content Tags'!B$2:B$2001, 'Content Tags'!A$2:A$2001 = M1011))</f>
        <v>parents, runners, minimalist consumers, lawyers, government employees, arts &amp; design students, reward seekers, expecting parents, startup founders, healthcare workers, luxury seekers, art lovers, newlyweds, high spenders, fashion lovers, investing first time, premium trial users, monsoon viewers, physiotherapy followers, back-to-school</v>
      </c>
      <c r="Q1011" t="s">
        <v>229</v>
      </c>
    </row>
    <row r="1012" spans="1:17" ht="14.4" customHeight="1" x14ac:dyDescent="0.3">
      <c r="A1012">
        <v>10094</v>
      </c>
      <c r="B1012" s="14">
        <v>44593</v>
      </c>
      <c r="C1012" t="str">
        <v>577b4107</v>
      </c>
      <c r="D1012">
        <v>282</v>
      </c>
      <c r="G1012">
        <v>10292</v>
      </c>
      <c r="H1012" s="14">
        <v>45444</v>
      </c>
      <c r="I1012" t="str">
        <v>fa1a76a3</v>
      </c>
      <c r="J1012">
        <v>263</v>
      </c>
      <c r="M1012" t="str">
        <v>fa1a76a3</v>
      </c>
      <c r="N1012" s="16" t="str" cm="1">
        <f t="array" ref="N1012">_xlfn.TEXTJOIN(", ", TRUE, _xlfn._xlws.FILTER('Content Tags'!B$2:B$2001, 'Content Tags'!A$2:A$2001 = M1012))</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1012" t="s">
        <v>326</v>
      </c>
    </row>
    <row r="1013" spans="1:17" ht="14.4" customHeight="1" x14ac:dyDescent="0.3">
      <c r="A1013">
        <v>10094</v>
      </c>
      <c r="B1013" s="14">
        <v>45444</v>
      </c>
      <c r="C1013" t="str">
        <v>4cfd0dd8</v>
      </c>
      <c r="D1013">
        <v>11</v>
      </c>
      <c r="G1013">
        <v>10292</v>
      </c>
      <c r="H1013" s="14">
        <v>45597</v>
      </c>
      <c r="I1013" t="str">
        <v>8ab4abc6</v>
      </c>
      <c r="J1013">
        <v>136</v>
      </c>
      <c r="M1013" t="str">
        <v>8ab4abc6</v>
      </c>
      <c r="N1013" s="16" t="str" cm="1">
        <f t="array" ref="N1013">_xlfn.TEXTJOIN(", ", TRUE, _xlfn._xlws.FILTER('Content Tags'!B$2:B$2001, 'Content Tags'!A$2:A$2001 = M1013))</f>
        <v>art lovers, Telugu speakers, doctors, skincare enthusiasts, holiday season buyers, kids content viewers, e-readers, honeymooners, summer break planners, low attention span, planning to marry, multilingual kids, road trippers, console gamers, online learners, Smart TV viewers, fitness, in-store shoppers, English speakers, dormant users</v>
      </c>
      <c r="Q1013" t="s">
        <v>334</v>
      </c>
    </row>
    <row r="1014" spans="1:17" ht="14.4" customHeight="1" x14ac:dyDescent="0.3">
      <c r="A1014">
        <v>10094</v>
      </c>
      <c r="B1014" s="14">
        <v>45352</v>
      </c>
      <c r="C1014" t="str">
        <v>2e190b5a</v>
      </c>
      <c r="D1014">
        <v>150</v>
      </c>
      <c r="G1014">
        <v>10293</v>
      </c>
      <c r="H1014" s="14">
        <v>45536</v>
      </c>
      <c r="I1014" t="str">
        <v>6148f50b</v>
      </c>
      <c r="J1014">
        <v>177</v>
      </c>
      <c r="M1014" t="str">
        <v>6148f50b</v>
      </c>
      <c r="N1014" s="16" t="str" cm="1">
        <f t="array" ref="N1014">_xlfn.TEXTJOIN(", ", TRUE, _xlfn._xlws.FILTER('Content Tags'!B$2:B$2001, 'Content Tags'!A$2:A$2001 = M1014))</f>
        <v>mutual fund investors, school students, academic achievers, end-of-year spenders, time managers, action movie fans, hikers, rural population, investing first time, series marathoners, arts &amp; design students, seniors, growth mindset, buying first car, photography, Tamil speakers, runners, short-form video fans, South Indian viewers, health-conscious</v>
      </c>
      <c r="Q1014" t="s">
        <v>306</v>
      </c>
    </row>
    <row r="1015" spans="1:17" ht="14.4" customHeight="1" x14ac:dyDescent="0.3">
      <c r="A1015">
        <v>10094</v>
      </c>
      <c r="B1015" s="14">
        <v>45566</v>
      </c>
      <c r="C1015" t="str">
        <v>f72d44e6</v>
      </c>
      <c r="D1015">
        <v>32</v>
      </c>
      <c r="G1015">
        <v>10293</v>
      </c>
      <c r="H1015" s="14">
        <v>45413</v>
      </c>
      <c r="I1015" t="str">
        <v>d6e6f4af</v>
      </c>
      <c r="J1015">
        <v>44</v>
      </c>
      <c r="M1015" t="str">
        <v>d6e6f4af</v>
      </c>
      <c r="N1015" s="16" t="str" cm="1">
        <f t="array" ref="N1015">_xlfn.TEXTJOIN(", ", TRUE, _xlfn._xlws.FILTER('Content Tags'!B$2:B$2001, 'Content Tags'!A$2:A$2001 = M1015))</f>
        <v>planning to marry, high spenders, recently churned, coding students, movie buffs, multilingual kids, newlyweds, bargain hunters, ad skippers, healthcare workers, family planners, diabetic support seekers, kitchen appliance buyers, self-improvement, UPI adopters, cyclists, travel, seniors, DTH users, summer break planners</v>
      </c>
      <c r="Q1015" t="s">
        <v>356</v>
      </c>
    </row>
    <row r="1016" spans="1:17" ht="14.4" customHeight="1" x14ac:dyDescent="0.3">
      <c r="A1016">
        <v>10094</v>
      </c>
      <c r="B1016" s="14">
        <v>45597</v>
      </c>
      <c r="C1016" t="str">
        <v>ed012678</v>
      </c>
      <c r="D1016">
        <v>239</v>
      </c>
      <c r="G1016">
        <v>10293</v>
      </c>
      <c r="H1016" s="14">
        <v>45444</v>
      </c>
      <c r="I1016" t="str">
        <v>f82d44ce</v>
      </c>
      <c r="J1016">
        <v>167</v>
      </c>
      <c r="M1016" t="str">
        <v>f82d44ce</v>
      </c>
      <c r="N1016" s="16" t="str" cm="1">
        <f t="array" ref="N1016">_xlfn.TEXTJOIN(", ", TRUE, _xlfn._xlws.FILTER('Content Tags'!B$2:B$2001, 'Content Tags'!A$2:A$2001 = M1016))</f>
        <v>budget homemakers, tablet users, home improvers, pet owners, cricket fans, high conversion users, insurance seekers, goal setters, weekend getaway seekers, recently churned, art lovers, Android users, small business owners, doctors, mindfulness seekers, single, healthy recipe viewers, competitive exam prep, furniture shoppers, console gamers</v>
      </c>
      <c r="Q1016" t="s">
        <v>294</v>
      </c>
    </row>
    <row r="1017" spans="1:17" ht="14.4" customHeight="1" x14ac:dyDescent="0.3">
      <c r="A1017">
        <v>10094</v>
      </c>
      <c r="B1017" s="14">
        <v>45200</v>
      </c>
      <c r="C1017" t="str">
        <v>ef45c45f</v>
      </c>
      <c r="D1017">
        <v>51</v>
      </c>
      <c r="G1017">
        <v>10293</v>
      </c>
      <c r="H1017" s="14">
        <v>45597</v>
      </c>
      <c r="I1017" t="str">
        <v>fcc640cb</v>
      </c>
      <c r="J1017">
        <v>25</v>
      </c>
      <c r="M1017" t="str">
        <v>fcc640cb</v>
      </c>
      <c r="N1017" s="16" t="str" cm="1">
        <f t="array" ref="N1017">_xlfn.TEXTJOIN(", ", TRUE, _xlfn._xlws.FILTER('Content Tags'!B$2:B$2001, 'Content Tags'!A$2:A$2001 = M1017))</f>
        <v>middle-aged, wedding planners, software developers, gaming, iOS users, mental health trackers, goal setters, buying first car, UPI adopters, ad watchers, energy-efficient adopters, first job, series marathoners, supplement buyers, Hindi speakers, parents, travel, high spenders, blue-collar workers, work-life balance</v>
      </c>
      <c r="Q1017" t="s">
        <v>226</v>
      </c>
    </row>
    <row r="1018" spans="1:17" ht="14.4" customHeight="1" x14ac:dyDescent="0.3">
      <c r="A1018">
        <v>10094</v>
      </c>
      <c r="B1018" s="14">
        <v>45383</v>
      </c>
      <c r="C1018" t="str">
        <v>921da29a</v>
      </c>
      <c r="D1018">
        <v>48</v>
      </c>
      <c r="G1018">
        <v>10293</v>
      </c>
      <c r="H1018" s="14">
        <v>45566</v>
      </c>
      <c r="I1018" t="str">
        <v>f72d44e6</v>
      </c>
      <c r="J1018">
        <v>103</v>
      </c>
      <c r="M1018" t="str">
        <v>f72d44e6</v>
      </c>
      <c r="N1018" s="16" t="str" cm="1">
        <f t="array" ref="N1018">_xlfn.TEXTJOIN(", ", TRUE, _xlfn._xlws.FILTER('Content Tags'!B$2:B$2001, 'Content Tags'!A$2:A$2001 = M1018))</f>
        <v>makeup lovers, Android users, pet owners, laptop users, creative professionals, engineers, solo travelers, art lovers, ad watchers, religious content viewers, newlyweds, doctors, premium trial users, binge watchers, new home buyers, NRIs, ad skippers, mutual fund investors, home loan seekers, Hindi speakers</v>
      </c>
      <c r="Q1018" t="s">
        <v>273</v>
      </c>
    </row>
    <row r="1019" spans="1:17" ht="14.4" customHeight="1" x14ac:dyDescent="0.3">
      <c r="A1019">
        <v>10094</v>
      </c>
      <c r="B1019" s="14">
        <v>45139</v>
      </c>
      <c r="C1019" t="str">
        <v>9787b7de</v>
      </c>
      <c r="D1019">
        <v>42</v>
      </c>
      <c r="G1019">
        <v>10293</v>
      </c>
      <c r="H1019" s="14">
        <v>45597</v>
      </c>
      <c r="I1019" t="str">
        <v>9c8c4c67</v>
      </c>
      <c r="J1019">
        <v>99</v>
      </c>
      <c r="M1019" t="str">
        <v>9c8c4c67</v>
      </c>
      <c r="N1019" s="16" t="str" cm="1">
        <f t="array" ref="N1019">_xlfn.TEXTJOIN(", ", TRUE, _xlfn._xlws.FILTER('Content Tags'!B$2:B$2001, 'Content Tags'!A$2:A$2001 = M1019))</f>
        <v>single, minimalist consumers, stock market watchers, family planners, gym goers, self-improvement, weight watchers, creative professionals, newlyweds, road trippers, energy-efficient adopters, binge watchers, Smart TV viewers, pet owners, cable cutters, premium trial users, eco-conscious buyers, single-income families, budget travelers, home decor</v>
      </c>
      <c r="Q1019" t="s">
        <v>260</v>
      </c>
    </row>
    <row r="1020" spans="1:17" ht="14.4" customHeight="1" x14ac:dyDescent="0.3">
      <c r="A1020">
        <v>10094</v>
      </c>
      <c r="B1020" s="14">
        <v>44593</v>
      </c>
      <c r="C1020" t="str">
        <v>7495495f</v>
      </c>
      <c r="D1020">
        <v>181</v>
      </c>
      <c r="G1020">
        <v>10293</v>
      </c>
      <c r="H1020" s="14">
        <v>45474</v>
      </c>
      <c r="I1020" t="str">
        <v>67b09f1b</v>
      </c>
      <c r="J1020">
        <v>288</v>
      </c>
      <c r="M1020" t="str">
        <v>67b09f1b</v>
      </c>
      <c r="N1020" s="16" t="str" cm="1">
        <f t="array" ref="N1020">_xlfn.TEXTJOIN(", ", TRUE, _xlfn._xlws.FILTER('Content Tags'!B$2:B$2001, 'Content Tags'!A$2:A$2001 = M1020))</f>
        <v>frequent flyers, credit card users, consultants, blue-collar workers, young adults, suburban families, health-conscious, news followers, bachelors, rural population, divorced, MBA aspirants, birthday planners, Android users, in-store shoppers, furniture shoppers, expecting parents, government employees, monsoon viewers, DIYers</v>
      </c>
      <c r="Q1020" t="s">
        <v>295</v>
      </c>
    </row>
    <row r="1021" spans="1:17" ht="14.4" customHeight="1" x14ac:dyDescent="0.3">
      <c r="A1021">
        <v>10094</v>
      </c>
      <c r="B1021" s="14">
        <v>45017</v>
      </c>
      <c r="C1021" t="str">
        <v>40e9137d</v>
      </c>
      <c r="D1021">
        <v>184</v>
      </c>
      <c r="G1021">
        <v>10293</v>
      </c>
      <c r="H1021" s="14">
        <v>45627</v>
      </c>
      <c r="I1021" t="str">
        <v>4130ea10</v>
      </c>
      <c r="J1021">
        <v>232</v>
      </c>
      <c r="M1021" t="str">
        <v>4130ea10</v>
      </c>
      <c r="N1021" s="16" t="str" cm="1">
        <f t="array" ref="N1021">_xlfn.TEXTJOIN(", ", TRUE, _xlfn._xlws.FILTER('Content Tags'!B$2:B$2001, 'Content Tags'!A$2:A$2001 = M1021))</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1021" t="s">
        <v>394</v>
      </c>
    </row>
    <row r="1022" spans="1:17" ht="14.4" customHeight="1" x14ac:dyDescent="0.3">
      <c r="A1022">
        <v>10094</v>
      </c>
      <c r="B1022" s="14">
        <v>45413</v>
      </c>
      <c r="C1022" t="str">
        <v>c5000cc1</v>
      </c>
      <c r="D1022">
        <v>58</v>
      </c>
      <c r="G1022">
        <v>10294</v>
      </c>
      <c r="H1022" s="14">
        <v>45292</v>
      </c>
      <c r="I1022" t="str">
        <v>6148f50b</v>
      </c>
      <c r="J1022">
        <v>93</v>
      </c>
      <c r="M1022" t="str">
        <v>6148f50b</v>
      </c>
      <c r="N1022" s="16" t="str" cm="1">
        <f t="array" ref="N1022">_xlfn.TEXTJOIN(", ", TRUE, _xlfn._xlws.FILTER('Content Tags'!B$2:B$2001, 'Content Tags'!A$2:A$2001 = M1022))</f>
        <v>mutual fund investors, school students, academic achievers, end-of-year spenders, time managers, action movie fans, hikers, rural population, investing first time, series marathoners, arts &amp; design students, seniors, growth mindset, buying first car, photography, Tamil speakers, runners, short-form video fans, South Indian viewers, health-conscious</v>
      </c>
      <c r="Q1022" t="s">
        <v>245</v>
      </c>
    </row>
    <row r="1023" spans="1:17" ht="14.4" customHeight="1" x14ac:dyDescent="0.3">
      <c r="A1023">
        <v>10095</v>
      </c>
      <c r="B1023" s="14">
        <v>44805</v>
      </c>
      <c r="C1023" t="str">
        <v>7495495f</v>
      </c>
      <c r="D1023">
        <v>41</v>
      </c>
      <c r="G1023">
        <v>10294</v>
      </c>
      <c r="H1023" s="14">
        <v>45383</v>
      </c>
      <c r="I1023" t="str">
        <v>ed012678</v>
      </c>
      <c r="J1023">
        <v>144</v>
      </c>
      <c r="M1023" t="str">
        <v>ed012678</v>
      </c>
      <c r="N1023" s="16" t="str" cm="1">
        <f t="array" ref="N1023">_xlfn.TEXTJOIN(", ", TRUE, _xlfn._xlws.FILTER('Content Tags'!B$2:B$2001, 'Content Tags'!A$2:A$2001 = M1023))</f>
        <v>gardening, startup founders, growth mindset, home improvers, yoga practitioners, family planners, recently churned, engineers, honeymooners, crypto curious, eco-conscious buyers, work-life balance, EMI payers, teens, discount seekers, finance professionals, Tamil speakers, home loan seekers, family vacationers, religious content viewers</v>
      </c>
      <c r="Q1023" t="s">
        <v>383</v>
      </c>
    </row>
    <row r="1024" spans="1:17" ht="14.4" customHeight="1" x14ac:dyDescent="0.3">
      <c r="A1024">
        <v>10095</v>
      </c>
      <c r="B1024" s="14">
        <v>45383</v>
      </c>
      <c r="C1024" t="str">
        <v>5c52d1ad</v>
      </c>
      <c r="D1024">
        <v>43</v>
      </c>
      <c r="G1024">
        <v>10294</v>
      </c>
      <c r="H1024" s="14">
        <v>45566</v>
      </c>
      <c r="I1024" t="str">
        <v>872a4423</v>
      </c>
      <c r="J1024">
        <v>162</v>
      </c>
      <c r="M1024" t="str">
        <v>872a4423</v>
      </c>
      <c r="N1024" s="16" t="str" cm="1">
        <f t="array" ref="N1024">_xlfn.TEXTJOIN(", ", TRUE, _xlfn._xlws.FILTER('Content Tags'!B$2:B$2001, 'Content Tags'!A$2:A$2001 = M1024))</f>
        <v>urban dwellers, short-form video fans, NRIs, car owners, eco-conscious buyers, kids content viewers, goal setters, movie buffs, luxury seekers, working professionals, college students, new home buyers, foodies, Android users, summer break planners, sports fans, marathoners, bilingual families, hikers, furniture shoppers</v>
      </c>
      <c r="Q1024" t="s">
        <v>301</v>
      </c>
    </row>
    <row r="1025" spans="1:17" ht="14.4" customHeight="1" x14ac:dyDescent="0.3">
      <c r="A1025">
        <v>10095</v>
      </c>
      <c r="B1025" s="14">
        <v>45292</v>
      </c>
      <c r="C1025" t="str">
        <v>9c8c4c67</v>
      </c>
      <c r="D1025">
        <v>215</v>
      </c>
      <c r="G1025">
        <v>10294</v>
      </c>
      <c r="H1025" s="14">
        <v>45444</v>
      </c>
      <c r="I1025" t="str">
        <v>b72e97f6</v>
      </c>
      <c r="J1025">
        <v>285</v>
      </c>
      <c r="M1025" t="str">
        <v>b72e97f6</v>
      </c>
      <c r="N1025" s="16" t="str" cm="1">
        <f t="array" ref="N1025">_xlfn.TEXTJOIN(", ", TRUE, _xlfn._xlws.FILTER('Content Tags'!B$2:B$2001, 'Content Tags'!A$2:A$2001 = M1025))</f>
        <v>working professionals, blue-collar workers, self-improvement, budget travelers, retirees, young adults, marketing executives, eco-conscious buyers, government employees, reward seekers, luxury seekers, heavy data users, laptop users, subscription buyers, language learners, home decor, saving for travel, recently churned, Tamil speakers, engineers</v>
      </c>
      <c r="Q1025" t="s">
        <v>339</v>
      </c>
    </row>
    <row r="1026" spans="1:17" ht="14.4" customHeight="1" x14ac:dyDescent="0.3">
      <c r="A1026">
        <v>10095</v>
      </c>
      <c r="B1026" s="14">
        <v>44562</v>
      </c>
      <c r="C1026" t="str">
        <v>b9f74c1c</v>
      </c>
      <c r="D1026">
        <v>242</v>
      </c>
      <c r="G1026">
        <v>10294</v>
      </c>
      <c r="H1026" s="14">
        <v>45444</v>
      </c>
      <c r="I1026" t="str">
        <v>2fa395f5</v>
      </c>
      <c r="J1026">
        <v>17</v>
      </c>
      <c r="M1026" t="str">
        <v>2fa395f5</v>
      </c>
      <c r="N1026" s="16" t="str" cm="1">
        <f t="array" ref="N1026">_xlfn.TEXTJOIN(", ", TRUE, _xlfn._xlws.FILTER('Content Tags'!B$2:B$2001, 'Content Tags'!A$2:A$2001 = M1026))</f>
        <v>action movie fans, single, gaming, YouTube viewers, time managers, sports fans, NRIs, lawyers, freelancers, OTT subscribers, yoga practitioners, language learners, government employees, bilingual families, coding students, ad watchers, in-store shoppers, dormant users, growth mindset, mobile-only users</v>
      </c>
      <c r="Q1026" t="s">
        <v>344</v>
      </c>
    </row>
    <row r="1027" spans="1:17" ht="14.4" customHeight="1" x14ac:dyDescent="0.3">
      <c r="A1027">
        <v>10095</v>
      </c>
      <c r="B1027" s="14">
        <v>44743</v>
      </c>
      <c r="C1027" t="str">
        <v>53dcee70</v>
      </c>
      <c r="D1027">
        <v>183</v>
      </c>
      <c r="G1027">
        <v>10295</v>
      </c>
      <c r="H1027" s="14">
        <v>45566</v>
      </c>
      <c r="I1027" t="str">
        <v>7fc77e90</v>
      </c>
      <c r="J1027">
        <v>210</v>
      </c>
      <c r="M1027" t="str">
        <v>7fc77e90</v>
      </c>
      <c r="N1027" s="16" t="str" cm="1">
        <f t="array" ref="N1027">_xlfn.TEXTJOIN(", ", TRUE, _xlfn._xlws.FILTER('Content Tags'!B$2:B$2001, 'Content Tags'!A$2:A$2001 = M1027))</f>
        <v>monsoon viewers, tech, luxury seekers, bookworms, educators, adventure seekers, gadget-loving households, art lovers, gym members, government employees, urban dwellers, spiritual seekers, goal setters, MBA aspirants, multilingual kids, bachelors, marketing executives, growth mindset, marathoners, premium trial users</v>
      </c>
      <c r="Q1027" t="s">
        <v>325</v>
      </c>
    </row>
    <row r="1028" spans="1:17" ht="14.4" customHeight="1" x14ac:dyDescent="0.3">
      <c r="A1028">
        <v>10096</v>
      </c>
      <c r="B1028" s="14">
        <v>44805</v>
      </c>
      <c r="C1028" t="str">
        <v>982b8061</v>
      </c>
      <c r="D1028">
        <v>270</v>
      </c>
      <c r="G1028">
        <v>10295</v>
      </c>
      <c r="H1028" s="14">
        <v>45383</v>
      </c>
      <c r="I1028" t="str">
        <v>5b93d799</v>
      </c>
      <c r="J1028">
        <v>284</v>
      </c>
      <c r="M1028" t="str">
        <v>5b93d799</v>
      </c>
      <c r="N1028" s="16" t="str" cm="1">
        <f t="array" ref="N1028">_xlfn.TEXTJOIN(", ", TRUE, _xlfn._xlws.FILTER('Content Tags'!B$2:B$2001, 'Content Tags'!A$2:A$2001 = M1028))</f>
        <v>frequent flyers, new parents, heavy data users, kitchen appliance buyers, console gamers, stock market watchers, school students, ad skippers, engineers, just graduated, wedding planners, kids content viewers, Kannada speakers, in-store shoppers, lawyers, premium product buyers, Telugu speakers, short-form video fans, buying first car, travel</v>
      </c>
      <c r="Q1028" t="s">
        <v>363</v>
      </c>
    </row>
    <row r="1029" spans="1:17" ht="14.4" customHeight="1" x14ac:dyDescent="0.3">
      <c r="A1029">
        <v>10096</v>
      </c>
      <c r="B1029" s="14">
        <v>45413</v>
      </c>
      <c r="C1029" t="str">
        <v>f1c74cb8</v>
      </c>
      <c r="D1029">
        <v>105</v>
      </c>
      <c r="G1029">
        <v>10295</v>
      </c>
      <c r="H1029" s="14">
        <v>45505</v>
      </c>
      <c r="I1029" t="str">
        <v>921da29a</v>
      </c>
      <c r="J1029">
        <v>285</v>
      </c>
      <c r="M1029" t="str">
        <v>921da29a</v>
      </c>
      <c r="N1029" s="16" t="str" cm="1">
        <f t="array" ref="N1029">_xlfn.TEXTJOIN(", ", TRUE, _xlfn._xlws.FILTER('Content Tags'!B$2:B$2001, 'Content Tags'!A$2:A$2001 = M1029))</f>
        <v>kitchen appliance buyers, end-of-year spenders, yoga practitioners, humanities students, binge watchers, weight watchers, ad watchers, expecting parents, monsoon viewers, college students, weekend getaway seekers, rural population, Android users, news followers, single-income families, discount seekers, consultants, recently churned, travel, Telugu speakers</v>
      </c>
      <c r="Q1029" t="s">
        <v>270</v>
      </c>
    </row>
    <row r="1030" spans="1:17" ht="14.4" customHeight="1" x14ac:dyDescent="0.3">
      <c r="A1030">
        <v>10096</v>
      </c>
      <c r="B1030" s="14">
        <v>44805</v>
      </c>
      <c r="C1030" t="str">
        <v>fda707e0</v>
      </c>
      <c r="D1030">
        <v>169</v>
      </c>
      <c r="G1030">
        <v>10296</v>
      </c>
      <c r="H1030" s="14">
        <v>45536</v>
      </c>
      <c r="I1030" t="str">
        <v>e9c2f251</v>
      </c>
      <c r="J1030">
        <v>72</v>
      </c>
      <c r="M1030" t="str">
        <v>e9c2f251</v>
      </c>
      <c r="N1030" s="16" t="str" cm="1">
        <f t="array" ref="N1030">_xlfn.TEXTJOIN(", ", TRUE, _xlfn._xlws.FILTER('Content Tags'!B$2:B$2001, 'Content Tags'!A$2:A$2001 = M1030))</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1030" t="s">
        <v>346</v>
      </c>
    </row>
    <row r="1031" spans="1:17" ht="14.4" customHeight="1" x14ac:dyDescent="0.3">
      <c r="A1031">
        <v>10096</v>
      </c>
      <c r="B1031" s="14">
        <v>45597</v>
      </c>
      <c r="C1031" t="str">
        <v>f72d44e6</v>
      </c>
      <c r="D1031">
        <v>84</v>
      </c>
      <c r="G1031">
        <v>10296</v>
      </c>
      <c r="H1031" s="14">
        <v>45323</v>
      </c>
      <c r="I1031" t="str">
        <v>4cfd0dd8</v>
      </c>
      <c r="J1031">
        <v>45</v>
      </c>
      <c r="M1031" t="str">
        <v>4cfd0dd8</v>
      </c>
      <c r="N1031" s="16" t="str" cm="1">
        <f t="array" ref="N1031">_xlfn.TEXTJOIN(", ", TRUE, _xlfn._xlws.FILTER('Content Tags'!B$2:B$2001, 'Content Tags'!A$2:A$2001 = M1031))</f>
        <v>real estate agents, Tamil speakers, English speakers, consultants, mindfulness seekers, coding students, bilingual families, mental wellness, spiritual seekers, sleep improvement seekers, foodies, STEM learners, time managers, home improvers, laptop users, swimmers, art lovers, single-income families, first job, rural population</v>
      </c>
      <c r="Q1031" t="s">
        <v>394</v>
      </c>
    </row>
    <row r="1032" spans="1:17" ht="14.4" customHeight="1" x14ac:dyDescent="0.3">
      <c r="A1032">
        <v>10096</v>
      </c>
      <c r="B1032" s="14">
        <v>45200</v>
      </c>
      <c r="C1032" t="str">
        <v>53dcee70</v>
      </c>
      <c r="D1032">
        <v>159</v>
      </c>
      <c r="G1032">
        <v>10296</v>
      </c>
      <c r="H1032" s="14">
        <v>45323</v>
      </c>
      <c r="I1032" t="str">
        <v>2f9c6d63</v>
      </c>
      <c r="J1032">
        <v>81</v>
      </c>
      <c r="M1032" t="str">
        <v>2f9c6d63</v>
      </c>
      <c r="N1032" s="16" t="str" cm="1">
        <f t="array" ref="N1032">_xlfn.TEXTJOIN(", ", TRUE, _xlfn._xlws.FILTER('Content Tags'!B$2:B$2001, 'Content Tags'!A$2:A$2001 = M1032))</f>
        <v>heavy data users, minimalist consumers, coding students, lifelong learners, young adults, lawyers, bargain hunters, mutual fund investors, daily soap fans, mental wellness, rural population, physiotherapy followers, short-form video fans, married, travel, recently churned, exam season viewers, real estate agents, gym goers, growth mindset</v>
      </c>
      <c r="Q1032" t="s">
        <v>379</v>
      </c>
    </row>
    <row r="1033" spans="1:17" ht="14.4" customHeight="1" x14ac:dyDescent="0.3">
      <c r="A1033">
        <v>10096</v>
      </c>
      <c r="B1033" s="14">
        <v>45017</v>
      </c>
      <c r="C1033" t="str">
        <v>e0abb092</v>
      </c>
      <c r="D1033">
        <v>269</v>
      </c>
      <c r="G1033">
        <v>10297</v>
      </c>
      <c r="H1033" s="14">
        <v>45444</v>
      </c>
      <c r="I1033" t="str">
        <v>6fc6d737</v>
      </c>
      <c r="J1033">
        <v>24</v>
      </c>
      <c r="M1033" t="str">
        <v>6fc6d737</v>
      </c>
      <c r="N1033" s="16" t="str" cm="1">
        <f t="array" ref="N1033">_xlfn.TEXTJOIN(", ", TRUE, _xlfn._xlws.FILTER('Content Tags'!B$2:B$2001, 'Content Tags'!A$2:A$2001 = M1033))</f>
        <v>sleep improvement seekers, STEM learners, Telugu speakers, family vacationers, festival shoppers, movie buffs, adventure seekers, stock market watchers, software developers, laptop users, working professionals, health-conscious, teens, holiday season buyers, summer break planners, single-income families, mental health trackers, physiotherapy followers, healthy recipe viewers, furniture shoppers</v>
      </c>
      <c r="Q1033" t="s">
        <v>227</v>
      </c>
    </row>
    <row r="1034" spans="1:17" ht="14.4" customHeight="1" x14ac:dyDescent="0.3">
      <c r="A1034">
        <v>10096</v>
      </c>
      <c r="B1034" s="14">
        <v>44927</v>
      </c>
      <c r="C1034" t="str">
        <v>2888a95e</v>
      </c>
      <c r="D1034">
        <v>112</v>
      </c>
      <c r="G1034">
        <v>10297</v>
      </c>
      <c r="H1034" s="14">
        <v>45292</v>
      </c>
      <c r="I1034" t="str">
        <v>f83fb848</v>
      </c>
      <c r="J1034">
        <v>219</v>
      </c>
      <c r="M1034" t="str">
        <v>f83fb848</v>
      </c>
      <c r="N1034" s="16" t="str" cm="1">
        <f t="array" ref="N1034">_xlfn.TEXTJOIN(", ", TRUE, _xlfn._xlws.FILTER('Content Tags'!B$2:B$2001, 'Content Tags'!A$2:A$2001 = M1034))</f>
        <v>gadget-loving households, Smart TV viewers, tech adopters, action movie fans, home loan seekers, hikers, first job, credit card users, exam season viewers, academic achievers, leadership aspirants, high engagement, EMI payers, MBA aspirants, cricket fans, car owners, bilingual families, e-readers, mobile-only users, educators</v>
      </c>
      <c r="Q1034" t="s">
        <v>347</v>
      </c>
    </row>
    <row r="1035" spans="1:17" ht="14.4" customHeight="1" x14ac:dyDescent="0.3">
      <c r="A1035">
        <v>10096</v>
      </c>
      <c r="B1035" s="14">
        <v>45474</v>
      </c>
      <c r="C1035" t="str">
        <v>07976026</v>
      </c>
      <c r="D1035">
        <v>249</v>
      </c>
      <c r="G1035">
        <v>10298</v>
      </c>
      <c r="H1035" s="14">
        <v>45505</v>
      </c>
      <c r="I1035" t="str">
        <v>2e190b5a</v>
      </c>
      <c r="J1035">
        <v>215</v>
      </c>
      <c r="M1035" t="str">
        <v>2e190b5a</v>
      </c>
      <c r="N1035" s="16" t="str" cm="1">
        <f t="array" ref="N1035">_xlfn.TEXTJOIN(", ", TRUE, _xlfn._xlws.FILTER('Content Tags'!B$2:B$2001, 'Content Tags'!A$2:A$2001 = M1035))</f>
        <v>tech, just graduated, parents, recently churned, monsoon viewers, homemakers, lifelong learners, healthcare workers, kids content viewers, rural population, high conversion users, school students, ad skippers, married, tablet users, sales professionals, new parents, travel vlog viewers, art lovers, iOS users</v>
      </c>
      <c r="Q1035" t="s">
        <v>240</v>
      </c>
    </row>
    <row r="1036" spans="1:17" ht="14.4" customHeight="1" x14ac:dyDescent="0.3">
      <c r="A1036">
        <v>10097</v>
      </c>
      <c r="B1036" s="14">
        <v>45444</v>
      </c>
      <c r="C1036" t="str">
        <v>8ab4abc6</v>
      </c>
      <c r="D1036">
        <v>119</v>
      </c>
      <c r="G1036">
        <v>10298</v>
      </c>
      <c r="H1036" s="14">
        <v>45536</v>
      </c>
      <c r="I1036" t="str">
        <v>c324f9b4</v>
      </c>
      <c r="J1036">
        <v>284</v>
      </c>
      <c r="M1036" t="str">
        <v>c324f9b4</v>
      </c>
      <c r="N1036" s="16" t="str" cm="1">
        <f t="array" ref="N1036">_xlfn.TEXTJOIN(", ", TRUE, _xlfn._xlws.FILTER('Content Tags'!B$2:B$2001, 'Content Tags'!A$2:A$2001 = M1036))</f>
        <v>movie buffs, winter product seekers, healthcare workers, series marathoners, bookworms, console gamers, bargain hunters, suburban families, bachelors, corporate managers, tech adopters, train travelers, recently churned, crypto curious, discount seekers, Malayalam speakers, cooking, multilingual kids, energy-efficient adopters, eco-conscious buyers</v>
      </c>
      <c r="Q1036" t="s">
        <v>332</v>
      </c>
    </row>
    <row r="1037" spans="1:17" ht="14.4" customHeight="1" x14ac:dyDescent="0.3">
      <c r="A1037">
        <v>10097</v>
      </c>
      <c r="B1037" s="14">
        <v>44958</v>
      </c>
      <c r="C1037" t="str">
        <v>577b4107</v>
      </c>
      <c r="D1037">
        <v>214</v>
      </c>
      <c r="G1037">
        <v>10298</v>
      </c>
      <c r="H1037" s="14">
        <v>45505</v>
      </c>
      <c r="I1037" t="str">
        <v>e24dee1d</v>
      </c>
      <c r="J1037">
        <v>73</v>
      </c>
      <c r="M1037" t="str">
        <v>e24dee1d</v>
      </c>
      <c r="N1037" s="16" t="str" cm="1">
        <f t="array" ref="N1037">_xlfn.TEXTJOIN(", ", TRUE, _xlfn._xlws.FILTER('Content Tags'!B$2:B$2001, 'Content Tags'!A$2:A$2001 = M1037))</f>
        <v>podcast listeners, energy-efficient adopters, UPI adopters, blue-collar workers, single-income families, language learners, reward seekers, low attention span, retirees, consultants, divorced, STEM learners, mental wellness, console gamers, urban dwellers, government employees, crypto curious, weight watchers, religious content viewers, saving for travel</v>
      </c>
      <c r="Q1037" t="s">
        <v>221</v>
      </c>
    </row>
    <row r="1038" spans="1:17" ht="14.4" customHeight="1" x14ac:dyDescent="0.3">
      <c r="A1038">
        <v>10097</v>
      </c>
      <c r="B1038" s="14">
        <v>44682</v>
      </c>
      <c r="C1038" t="str">
        <v>2e190b5a</v>
      </c>
      <c r="D1038">
        <v>193</v>
      </c>
      <c r="G1038">
        <v>10298</v>
      </c>
      <c r="H1038" s="14">
        <v>45383</v>
      </c>
      <c r="I1038" t="str">
        <v>e9c2f251</v>
      </c>
      <c r="J1038">
        <v>293</v>
      </c>
      <c r="M1038" t="str">
        <v>e9c2f251</v>
      </c>
      <c r="N1038" s="16" t="str" cm="1">
        <f t="array" ref="N1038">_xlfn.TEXTJOIN(", ", TRUE, _xlfn._xlws.FILTER('Content Tags'!B$2:B$2001, 'Content Tags'!A$2:A$2001 = M1038))</f>
        <v>startup founders, high spenders, consultants, runners, doctors, eco-conscious buyers, seniors, health-conscious, end-of-year spenders, gardening, online shoppers, working professionals, homemakers, credit card users, subscription buyers, cable cutters, podcast listeners, dormant users, buying first car, pet owners</v>
      </c>
      <c r="Q1038" t="s">
        <v>236</v>
      </c>
    </row>
    <row r="1039" spans="1:17" ht="14.4" customHeight="1" x14ac:dyDescent="0.3">
      <c r="A1039">
        <v>10097</v>
      </c>
      <c r="B1039" s="14">
        <v>45413</v>
      </c>
      <c r="C1039" t="str">
        <v>c1fb785c</v>
      </c>
      <c r="D1039">
        <v>109</v>
      </c>
      <c r="G1039">
        <v>10298</v>
      </c>
      <c r="H1039" s="14">
        <v>45536</v>
      </c>
      <c r="I1039" t="str">
        <v>7495495f</v>
      </c>
      <c r="J1039">
        <v>277</v>
      </c>
      <c r="M1039" t="str">
        <v>7495495f</v>
      </c>
      <c r="N1039" s="16" t="str" cm="1">
        <f t="array" ref="N1039">_xlfn.TEXTJOIN(", ", TRUE, _xlfn._xlws.FILTER('Content Tags'!B$2:B$2001, 'Content Tags'!A$2:A$2001 = M1039))</f>
        <v>short-form video fans, cyclists, small business owners, hikers, cricket fans, finance professionals, furniture shoppers, console gamers, car owners, budget homemakers, series marathoners, suburban families, family vacationers, HR professionals, end-of-year spenders, sleep improvement seekers, Smart TV viewers, NRIs, yoga practitioners, e-readers</v>
      </c>
      <c r="Q1039" t="s">
        <v>281</v>
      </c>
    </row>
    <row r="1040" spans="1:17" ht="14.4" customHeight="1" x14ac:dyDescent="0.3">
      <c r="A1040">
        <v>10097</v>
      </c>
      <c r="B1040" s="14">
        <v>44927</v>
      </c>
      <c r="C1040" t="str">
        <v>6cec19a5</v>
      </c>
      <c r="D1040">
        <v>111</v>
      </c>
      <c r="G1040">
        <v>10299</v>
      </c>
      <c r="H1040" s="14">
        <v>45474</v>
      </c>
      <c r="I1040" t="str">
        <v>7fd28e87</v>
      </c>
      <c r="J1040">
        <v>240</v>
      </c>
      <c r="M1040" t="str">
        <v>7fd28e87</v>
      </c>
      <c r="N1040" s="16" t="str" cm="1">
        <f t="array" ref="N1040">_xlfn.TEXTJOIN(", ", TRUE, _xlfn._xlws.FILTER('Content Tags'!B$2:B$2001, 'Content Tags'!A$2:A$2001 = M1040))</f>
        <v>STEM learners, mobile-only users, online learners, movie buffs, premium trial users, work-life balance, birthday planners, teens, daily soap fans, monsoon viewers, NRIs, mindfulness seekers, homemakers, software developers, wedding planners, runners, travel vlog viewers, ad skippers, saving for travel, binge watchers</v>
      </c>
      <c r="Q1040" t="s">
        <v>382</v>
      </c>
    </row>
    <row r="1041" spans="1:17" ht="14.4" customHeight="1" x14ac:dyDescent="0.3">
      <c r="A1041">
        <v>10097</v>
      </c>
      <c r="B1041" s="14">
        <v>44896</v>
      </c>
      <c r="C1041" t="str">
        <v>982b8061</v>
      </c>
      <c r="D1041">
        <v>183</v>
      </c>
      <c r="G1041">
        <v>10299</v>
      </c>
      <c r="H1041" s="14">
        <v>45536</v>
      </c>
      <c r="I1041" t="str">
        <v>75fa1246</v>
      </c>
      <c r="J1041">
        <v>224</v>
      </c>
      <c r="M1041" t="str">
        <v>75fa1246</v>
      </c>
      <c r="N1041" s="16" t="str" cm="1">
        <f t="array" ref="N1041">_xlfn.TEXTJOIN(", ", TRUE, _xlfn._xlws.FILTER('Content Tags'!B$2:B$2001, 'Content Tags'!A$2:A$2001 = M1041))</f>
        <v>Malayalam speakers, back-to-school, holiday season buyers, international explorers, entrepreneurs, cyclists, swimmers, impulse buyers, marathoners, goal setters, low attention span, coding students, family planners, budget travelers, homemakers, news followers, series marathoners, competitive exam prep, urban dwellers, MBA aspirants</v>
      </c>
      <c r="Q1041" t="s">
        <v>276</v>
      </c>
    </row>
    <row r="1042" spans="1:17" ht="14.4" customHeight="1" x14ac:dyDescent="0.3">
      <c r="A1042">
        <v>10097</v>
      </c>
      <c r="B1042" s="14">
        <v>44593</v>
      </c>
      <c r="C1042" t="str">
        <v>b142e834</v>
      </c>
      <c r="D1042">
        <v>100</v>
      </c>
      <c r="G1042">
        <v>10299</v>
      </c>
      <c r="H1042" s="14">
        <v>45474</v>
      </c>
      <c r="I1042" t="str">
        <v>4130ea10</v>
      </c>
      <c r="J1042">
        <v>168</v>
      </c>
      <c r="M1042" t="str">
        <v>4130ea10</v>
      </c>
      <c r="N1042" s="16" t="str" cm="1">
        <f t="array" ref="N1042">_xlfn.TEXTJOIN(", ", TRUE, _xlfn._xlws.FILTER('Content Tags'!B$2:B$2001, 'Content Tags'!A$2:A$2001 = M1042))</f>
        <v>English speakers, energy-efficient adopters, train travelers, just graduated, subscription buyers, divorced, educators, discount seekers, gym members, impulse buyers, car owners, bilingual families, suburban families, single-income families, DTH users, binge watchers, frequent flyers, action movie fans, creative professionals, leadership aspirants</v>
      </c>
      <c r="Q1042" t="s">
        <v>366</v>
      </c>
    </row>
    <row r="1043" spans="1:17" ht="14.4" customHeight="1" x14ac:dyDescent="0.3">
      <c r="A1043">
        <v>10097</v>
      </c>
      <c r="B1043" s="14">
        <v>44805</v>
      </c>
      <c r="C1043" t="str">
        <v>e24dee1d</v>
      </c>
      <c r="D1043">
        <v>204</v>
      </c>
      <c r="G1043">
        <v>10299</v>
      </c>
      <c r="H1043" s="14">
        <v>45597</v>
      </c>
      <c r="I1043" t="str">
        <v>fa1a76a3</v>
      </c>
      <c r="J1043">
        <v>248</v>
      </c>
      <c r="M1043" t="str">
        <v>fa1a76a3</v>
      </c>
      <c r="N1043" s="16" t="str" cm="1">
        <f t="array" ref="N1043">_xlfn.TEXTJOIN(", ", TRUE, _xlfn._xlws.FILTER('Content Tags'!B$2:B$2001, 'Content Tags'!A$2:A$2001 = M1043))</f>
        <v>blue-collar workers, e-readers, Telugu speakers, expecting parents, married, marathoners, coding students, furniture shoppers, family planners, work-life balance, diabetic support seekers, corporate managers, multilingual kids, gardening, travel vlog viewers, end-of-year spenders, single, productivity seekers, road trippers, mutual fund investors</v>
      </c>
      <c r="Q1043" t="s">
        <v>334</v>
      </c>
    </row>
    <row r="1044" spans="1:17" x14ac:dyDescent="0.3">
      <c r="A1044">
        <v>10097</v>
      </c>
      <c r="B1044" s="14">
        <v>45444</v>
      </c>
      <c r="C1044" t="str">
        <v>921da29a</v>
      </c>
      <c r="D1044">
        <v>132</v>
      </c>
      <c r="Q1044" t="s">
        <v>277</v>
      </c>
    </row>
    <row r="1045" spans="1:17" x14ac:dyDescent="0.3">
      <c r="A1045">
        <v>10097</v>
      </c>
      <c r="B1045" s="14">
        <v>45566</v>
      </c>
      <c r="C1045" t="str">
        <v>ed012678</v>
      </c>
      <c r="D1045">
        <v>232</v>
      </c>
      <c r="Q1045" t="s">
        <v>309</v>
      </c>
    </row>
    <row r="1046" spans="1:17" x14ac:dyDescent="0.3">
      <c r="A1046">
        <v>10097</v>
      </c>
      <c r="B1046" s="14">
        <v>44927</v>
      </c>
      <c r="C1046" t="str">
        <v>c741736d</v>
      </c>
      <c r="D1046">
        <v>108</v>
      </c>
      <c r="Q1046" t="s">
        <v>320</v>
      </c>
    </row>
    <row r="1047" spans="1:17" x14ac:dyDescent="0.3">
      <c r="A1047">
        <v>10097</v>
      </c>
      <c r="B1047" s="14">
        <v>45383</v>
      </c>
      <c r="C1047" t="str">
        <v>b06fbc58</v>
      </c>
      <c r="D1047">
        <v>135</v>
      </c>
      <c r="Q1047" t="s">
        <v>267</v>
      </c>
    </row>
    <row r="1048" spans="1:17" x14ac:dyDescent="0.3">
      <c r="A1048">
        <v>10097</v>
      </c>
      <c r="B1048" s="14">
        <v>45170</v>
      </c>
      <c r="C1048" t="str">
        <v>b9f74c1c</v>
      </c>
      <c r="D1048">
        <v>136</v>
      </c>
      <c r="Q1048" t="s">
        <v>257</v>
      </c>
    </row>
    <row r="1049" spans="1:17" x14ac:dyDescent="0.3">
      <c r="A1049">
        <v>10097</v>
      </c>
      <c r="B1049" s="14">
        <v>45505</v>
      </c>
      <c r="C1049" t="str">
        <v>ef45c45f</v>
      </c>
      <c r="D1049">
        <v>117</v>
      </c>
      <c r="Q1049" t="s">
        <v>302</v>
      </c>
    </row>
    <row r="1050" spans="1:17" x14ac:dyDescent="0.3">
      <c r="A1050">
        <v>10098</v>
      </c>
      <c r="B1050" s="14">
        <v>45474</v>
      </c>
      <c r="C1050" t="str">
        <v>618d5c47</v>
      </c>
      <c r="D1050">
        <v>263</v>
      </c>
      <c r="Q1050" t="s">
        <v>393</v>
      </c>
    </row>
    <row r="1051" spans="1:17" x14ac:dyDescent="0.3">
      <c r="A1051">
        <v>10098</v>
      </c>
      <c r="B1051" s="14">
        <v>44621</v>
      </c>
      <c r="C1051" t="str">
        <v>92becfc7</v>
      </c>
      <c r="D1051">
        <v>116</v>
      </c>
      <c r="Q1051" t="s">
        <v>237</v>
      </c>
    </row>
    <row r="1052" spans="1:17" x14ac:dyDescent="0.3">
      <c r="A1052">
        <v>10098</v>
      </c>
      <c r="B1052" s="14">
        <v>45323</v>
      </c>
      <c r="C1052" t="str">
        <v>fe99e0ba</v>
      </c>
      <c r="D1052">
        <v>121</v>
      </c>
      <c r="Q1052" t="s">
        <v>222</v>
      </c>
    </row>
    <row r="1053" spans="1:17" x14ac:dyDescent="0.3">
      <c r="A1053">
        <v>10098</v>
      </c>
      <c r="B1053" s="14">
        <v>44866</v>
      </c>
      <c r="C1053" t="str">
        <v>10101146</v>
      </c>
      <c r="D1053">
        <v>201</v>
      </c>
      <c r="Q1053" t="s">
        <v>388</v>
      </c>
    </row>
    <row r="1054" spans="1:17" x14ac:dyDescent="0.3">
      <c r="A1054">
        <v>10098</v>
      </c>
      <c r="B1054" s="14">
        <v>45108</v>
      </c>
      <c r="C1054" t="str">
        <v>e9c2f251</v>
      </c>
      <c r="D1054">
        <v>237</v>
      </c>
      <c r="Q1054" t="s">
        <v>223</v>
      </c>
    </row>
    <row r="1055" spans="1:17" x14ac:dyDescent="0.3">
      <c r="A1055">
        <v>10098</v>
      </c>
      <c r="B1055" s="14">
        <v>44621</v>
      </c>
      <c r="C1055" t="str">
        <v>921da29a</v>
      </c>
      <c r="D1055">
        <v>248</v>
      </c>
      <c r="Q1055" t="s">
        <v>375</v>
      </c>
    </row>
    <row r="1056" spans="1:17" x14ac:dyDescent="0.3">
      <c r="A1056">
        <v>10098</v>
      </c>
      <c r="B1056" s="14">
        <v>45413</v>
      </c>
      <c r="C1056" t="str">
        <v>74c9ff93</v>
      </c>
      <c r="D1056">
        <v>249</v>
      </c>
      <c r="Q1056" t="s">
        <v>249</v>
      </c>
    </row>
    <row r="1057" spans="1:17" x14ac:dyDescent="0.3">
      <c r="A1057">
        <v>10098</v>
      </c>
      <c r="B1057" s="14">
        <v>45170</v>
      </c>
      <c r="C1057" t="str">
        <v>0be1e40e</v>
      </c>
      <c r="D1057">
        <v>149</v>
      </c>
      <c r="Q1057" t="s">
        <v>252</v>
      </c>
    </row>
    <row r="1058" spans="1:17" x14ac:dyDescent="0.3">
      <c r="A1058">
        <v>10098</v>
      </c>
      <c r="B1058" s="14">
        <v>44986</v>
      </c>
      <c r="C1058" t="str">
        <v>34ac25b9</v>
      </c>
      <c r="D1058">
        <v>145</v>
      </c>
      <c r="Q1058" t="s">
        <v>418</v>
      </c>
    </row>
    <row r="1059" spans="1:17" x14ac:dyDescent="0.3">
      <c r="A1059">
        <v>10098</v>
      </c>
      <c r="B1059" s="14">
        <v>45536</v>
      </c>
      <c r="C1059" t="str">
        <v>6148f50b</v>
      </c>
      <c r="D1059">
        <v>272</v>
      </c>
      <c r="Q1059" t="s">
        <v>328</v>
      </c>
    </row>
    <row r="1060" spans="1:17" x14ac:dyDescent="0.3">
      <c r="A1060">
        <v>10098</v>
      </c>
      <c r="B1060" s="14">
        <v>44986</v>
      </c>
      <c r="C1060" t="str">
        <v>f72d44e6</v>
      </c>
      <c r="D1060">
        <v>60</v>
      </c>
      <c r="Q1060" t="s">
        <v>401</v>
      </c>
    </row>
    <row r="1061" spans="1:17" x14ac:dyDescent="0.3">
      <c r="A1061">
        <v>10098</v>
      </c>
      <c r="B1061" s="14">
        <v>45597</v>
      </c>
      <c r="C1061" t="str">
        <v>420e1019</v>
      </c>
      <c r="D1061">
        <v>112</v>
      </c>
      <c r="Q1061" t="s">
        <v>284</v>
      </c>
    </row>
    <row r="1062" spans="1:17" x14ac:dyDescent="0.3">
      <c r="A1062">
        <v>10098</v>
      </c>
      <c r="B1062" s="14">
        <v>45139</v>
      </c>
      <c r="C1062" t="str">
        <v>b9f74c1c</v>
      </c>
      <c r="D1062">
        <v>150</v>
      </c>
      <c r="Q1062" t="s">
        <v>237</v>
      </c>
    </row>
    <row r="1063" spans="1:17" x14ac:dyDescent="0.3">
      <c r="A1063">
        <v>10099</v>
      </c>
      <c r="B1063" s="14">
        <v>44835</v>
      </c>
      <c r="C1063" t="str">
        <v>af4e0c6c</v>
      </c>
      <c r="D1063">
        <v>213</v>
      </c>
      <c r="Q1063" t="s">
        <v>379</v>
      </c>
    </row>
    <row r="1064" spans="1:17" x14ac:dyDescent="0.3">
      <c r="A1064">
        <v>10099</v>
      </c>
      <c r="B1064" s="14">
        <v>44986</v>
      </c>
      <c r="C1064" t="str">
        <v>f1c74cb8</v>
      </c>
      <c r="D1064">
        <v>274</v>
      </c>
      <c r="Q1064" t="s">
        <v>365</v>
      </c>
    </row>
    <row r="1065" spans="1:17" x14ac:dyDescent="0.3">
      <c r="A1065">
        <v>10099</v>
      </c>
      <c r="B1065" s="14">
        <v>45200</v>
      </c>
      <c r="C1065" t="str">
        <v>566c44a8</v>
      </c>
      <c r="D1065">
        <v>53</v>
      </c>
      <c r="Q1065" t="s">
        <v>281</v>
      </c>
    </row>
    <row r="1066" spans="1:17" x14ac:dyDescent="0.3">
      <c r="A1066">
        <v>10099</v>
      </c>
      <c r="B1066" s="14">
        <v>45352</v>
      </c>
      <c r="C1066" t="str">
        <v>2e190b5a</v>
      </c>
      <c r="D1066">
        <v>117</v>
      </c>
      <c r="Q1066" t="s">
        <v>380</v>
      </c>
    </row>
    <row r="1067" spans="1:17" x14ac:dyDescent="0.3">
      <c r="A1067">
        <v>10099</v>
      </c>
      <c r="B1067" s="14">
        <v>44805</v>
      </c>
      <c r="C1067" t="str">
        <v>fa1a76a3</v>
      </c>
      <c r="D1067">
        <v>75</v>
      </c>
      <c r="Q1067" t="s">
        <v>258</v>
      </c>
    </row>
    <row r="1068" spans="1:17" x14ac:dyDescent="0.3">
      <c r="A1068">
        <v>10099</v>
      </c>
      <c r="B1068" s="14">
        <v>45231</v>
      </c>
      <c r="C1068" t="str">
        <v>fcc640cb</v>
      </c>
      <c r="D1068">
        <v>183</v>
      </c>
      <c r="Q1068" t="s">
        <v>285</v>
      </c>
    </row>
    <row r="1069" spans="1:17" x14ac:dyDescent="0.3">
      <c r="A1069">
        <v>10099</v>
      </c>
      <c r="B1069" s="14">
        <v>45323</v>
      </c>
      <c r="C1069" t="str">
        <v>4130ea10</v>
      </c>
      <c r="D1069">
        <v>285</v>
      </c>
      <c r="Q1069" t="s">
        <v>310</v>
      </c>
    </row>
    <row r="1070" spans="1:17" x14ac:dyDescent="0.3">
      <c r="A1070">
        <v>10099</v>
      </c>
      <c r="B1070" s="14">
        <v>44621</v>
      </c>
      <c r="C1070" t="str">
        <v>3abe3a47</v>
      </c>
      <c r="D1070">
        <v>81</v>
      </c>
      <c r="Q1070" t="s">
        <v>414</v>
      </c>
    </row>
    <row r="1071" spans="1:17" x14ac:dyDescent="0.3">
      <c r="A1071">
        <v>10099</v>
      </c>
      <c r="B1071" s="14">
        <v>44958</v>
      </c>
      <c r="C1071" t="str">
        <v>92becfc7</v>
      </c>
      <c r="D1071">
        <v>210</v>
      </c>
      <c r="Q1071" t="s">
        <v>265</v>
      </c>
    </row>
    <row r="1072" spans="1:17" x14ac:dyDescent="0.3">
      <c r="A1072">
        <v>10099</v>
      </c>
      <c r="B1072" s="14">
        <v>44743</v>
      </c>
      <c r="C1072" t="str">
        <v>cc9d9893</v>
      </c>
      <c r="D1072">
        <v>178</v>
      </c>
      <c r="Q1072" t="s">
        <v>260</v>
      </c>
    </row>
    <row r="1073" spans="1:17" x14ac:dyDescent="0.3">
      <c r="A1073">
        <v>10099</v>
      </c>
      <c r="B1073" s="14">
        <v>44866</v>
      </c>
      <c r="C1073" t="str">
        <v>e2949854</v>
      </c>
      <c r="D1073">
        <v>63</v>
      </c>
      <c r="Q1073" t="s">
        <v>309</v>
      </c>
    </row>
    <row r="1074" spans="1:17" x14ac:dyDescent="0.3">
      <c r="A1074">
        <v>10099</v>
      </c>
      <c r="B1074" s="14">
        <v>45505</v>
      </c>
      <c r="C1074" t="str">
        <v>10101146</v>
      </c>
      <c r="D1074">
        <v>23</v>
      </c>
      <c r="Q1074" t="s">
        <v>323</v>
      </c>
    </row>
    <row r="1075" spans="1:17" x14ac:dyDescent="0.3">
      <c r="A1075">
        <v>10099</v>
      </c>
      <c r="B1075" s="14">
        <v>45108</v>
      </c>
      <c r="C1075" t="str">
        <v>7e543bc4</v>
      </c>
      <c r="D1075">
        <v>115</v>
      </c>
      <c r="Q1075" t="s">
        <v>404</v>
      </c>
    </row>
    <row r="1076" spans="1:17" x14ac:dyDescent="0.3">
      <c r="A1076">
        <v>10100</v>
      </c>
      <c r="B1076" s="14">
        <v>45352</v>
      </c>
      <c r="C1076" t="str">
        <v>e9c2f251</v>
      </c>
      <c r="D1076">
        <v>210</v>
      </c>
      <c r="Q1076" t="s">
        <v>411</v>
      </c>
    </row>
    <row r="1077" spans="1:17" x14ac:dyDescent="0.3">
      <c r="A1077">
        <v>10100</v>
      </c>
      <c r="B1077" s="14">
        <v>45352</v>
      </c>
      <c r="C1077" t="str">
        <v>74c9ff93</v>
      </c>
      <c r="D1077">
        <v>254</v>
      </c>
      <c r="Q1077" t="s">
        <v>343</v>
      </c>
    </row>
    <row r="1078" spans="1:17" x14ac:dyDescent="0.3">
      <c r="A1078">
        <v>10100</v>
      </c>
      <c r="B1078" s="14">
        <v>44958</v>
      </c>
      <c r="C1078" t="str">
        <v>f1c74cb8</v>
      </c>
      <c r="D1078">
        <v>168</v>
      </c>
      <c r="Q1078" t="s">
        <v>256</v>
      </c>
    </row>
    <row r="1079" spans="1:17" x14ac:dyDescent="0.3">
      <c r="A1079">
        <v>10100</v>
      </c>
      <c r="B1079" s="14">
        <v>45139</v>
      </c>
      <c r="C1079" t="str">
        <v>607da286</v>
      </c>
      <c r="D1079">
        <v>113</v>
      </c>
      <c r="Q1079" t="s">
        <v>304</v>
      </c>
    </row>
    <row r="1080" spans="1:17" x14ac:dyDescent="0.3">
      <c r="A1080">
        <v>10100</v>
      </c>
      <c r="B1080" s="14">
        <v>45078</v>
      </c>
      <c r="C1080" t="str">
        <v>6148f50b</v>
      </c>
      <c r="D1080">
        <v>113</v>
      </c>
      <c r="Q1080" t="s">
        <v>357</v>
      </c>
    </row>
    <row r="1081" spans="1:17" x14ac:dyDescent="0.3">
      <c r="A1081">
        <v>10101</v>
      </c>
      <c r="B1081" s="14">
        <v>44713</v>
      </c>
      <c r="C1081" t="str">
        <v>c5000cc1</v>
      </c>
      <c r="D1081">
        <v>157</v>
      </c>
      <c r="Q1081" t="s">
        <v>279</v>
      </c>
    </row>
    <row r="1082" spans="1:17" x14ac:dyDescent="0.3">
      <c r="A1082">
        <v>10101</v>
      </c>
      <c r="B1082" s="14">
        <v>45323</v>
      </c>
      <c r="C1082" t="str">
        <v>9544ce3b</v>
      </c>
      <c r="D1082">
        <v>99</v>
      </c>
      <c r="Q1082" t="s">
        <v>235</v>
      </c>
    </row>
    <row r="1083" spans="1:17" x14ac:dyDescent="0.3">
      <c r="A1083">
        <v>10101</v>
      </c>
      <c r="B1083" s="14">
        <v>45383</v>
      </c>
      <c r="C1083" t="str">
        <v>420e1019</v>
      </c>
      <c r="D1083">
        <v>244</v>
      </c>
      <c r="Q1083" t="s">
        <v>370</v>
      </c>
    </row>
    <row r="1084" spans="1:17" x14ac:dyDescent="0.3">
      <c r="A1084">
        <v>10101</v>
      </c>
      <c r="B1084" s="14">
        <v>44621</v>
      </c>
      <c r="C1084" t="str">
        <v>8ab4abc6</v>
      </c>
      <c r="D1084">
        <v>132</v>
      </c>
      <c r="Q1084" t="s">
        <v>392</v>
      </c>
    </row>
    <row r="1085" spans="1:17" x14ac:dyDescent="0.3">
      <c r="A1085">
        <v>10101</v>
      </c>
      <c r="B1085" s="14">
        <v>44682</v>
      </c>
      <c r="C1085" t="str">
        <v>872a4423</v>
      </c>
      <c r="D1085">
        <v>121</v>
      </c>
      <c r="Q1085" t="s">
        <v>310</v>
      </c>
    </row>
    <row r="1086" spans="1:17" x14ac:dyDescent="0.3">
      <c r="A1086">
        <v>10101</v>
      </c>
      <c r="B1086" s="14">
        <v>44682</v>
      </c>
      <c r="C1086" t="str">
        <v>9452bf77</v>
      </c>
      <c r="D1086">
        <v>63</v>
      </c>
      <c r="Q1086" t="s">
        <v>323</v>
      </c>
    </row>
    <row r="1087" spans="1:17" x14ac:dyDescent="0.3">
      <c r="A1087">
        <v>10101</v>
      </c>
      <c r="B1087" s="14">
        <v>44866</v>
      </c>
      <c r="C1087" t="str">
        <v>b142e834</v>
      </c>
      <c r="D1087">
        <v>139</v>
      </c>
      <c r="Q1087" t="s">
        <v>304</v>
      </c>
    </row>
    <row r="1088" spans="1:17" x14ac:dyDescent="0.3">
      <c r="A1088">
        <v>10101</v>
      </c>
      <c r="B1088" s="14">
        <v>44593</v>
      </c>
      <c r="C1088" t="str">
        <v>0be1e40e</v>
      </c>
      <c r="D1088">
        <v>47</v>
      </c>
      <c r="Q1088" t="s">
        <v>341</v>
      </c>
    </row>
    <row r="1089" spans="1:17" x14ac:dyDescent="0.3">
      <c r="A1089">
        <v>10101</v>
      </c>
      <c r="B1089" s="14">
        <v>44927</v>
      </c>
      <c r="C1089" t="str">
        <v>07976026</v>
      </c>
      <c r="D1089">
        <v>213</v>
      </c>
      <c r="Q1089" t="s">
        <v>348</v>
      </c>
    </row>
    <row r="1090" spans="1:17" x14ac:dyDescent="0.3">
      <c r="A1090">
        <v>10101</v>
      </c>
      <c r="B1090" s="14">
        <v>44805</v>
      </c>
      <c r="C1090" t="str">
        <v>e24dee1d</v>
      </c>
      <c r="D1090">
        <v>177</v>
      </c>
      <c r="Q1090" t="s">
        <v>361</v>
      </c>
    </row>
    <row r="1091" spans="1:17" x14ac:dyDescent="0.3">
      <c r="A1091">
        <v>10101</v>
      </c>
      <c r="B1091" s="14">
        <v>44713</v>
      </c>
      <c r="C1091" t="str">
        <v>5833d4f3</v>
      </c>
      <c r="D1091">
        <v>290</v>
      </c>
      <c r="Q1091" t="s">
        <v>386</v>
      </c>
    </row>
    <row r="1092" spans="1:17" x14ac:dyDescent="0.3">
      <c r="A1092">
        <v>10102</v>
      </c>
      <c r="B1092" s="14">
        <v>44866</v>
      </c>
      <c r="C1092" t="str">
        <v>40e9137d</v>
      </c>
      <c r="D1092">
        <v>49</v>
      </c>
      <c r="Q1092" t="s">
        <v>296</v>
      </c>
    </row>
    <row r="1093" spans="1:17" x14ac:dyDescent="0.3">
      <c r="A1093">
        <v>10102</v>
      </c>
      <c r="B1093" s="14">
        <v>45231</v>
      </c>
      <c r="C1093" t="str">
        <v>6cec19a5</v>
      </c>
      <c r="D1093">
        <v>101</v>
      </c>
      <c r="Q1093" t="s">
        <v>270</v>
      </c>
    </row>
    <row r="1094" spans="1:17" x14ac:dyDescent="0.3">
      <c r="A1094">
        <v>10102</v>
      </c>
      <c r="B1094" s="14">
        <v>45597</v>
      </c>
      <c r="C1094" t="str">
        <v>607da286</v>
      </c>
      <c r="D1094">
        <v>120</v>
      </c>
      <c r="Q1094" t="s">
        <v>347</v>
      </c>
    </row>
    <row r="1095" spans="1:17" x14ac:dyDescent="0.3">
      <c r="A1095">
        <v>10102</v>
      </c>
      <c r="B1095" s="14">
        <v>45139</v>
      </c>
      <c r="C1095" t="str">
        <v>1187d074</v>
      </c>
      <c r="D1095">
        <v>237</v>
      </c>
      <c r="Q1095" t="s">
        <v>297</v>
      </c>
    </row>
    <row r="1096" spans="1:17" x14ac:dyDescent="0.3">
      <c r="A1096">
        <v>10102</v>
      </c>
      <c r="B1096" s="14">
        <v>44927</v>
      </c>
      <c r="C1096" t="str">
        <v>c5000cc1</v>
      </c>
      <c r="D1096">
        <v>137</v>
      </c>
      <c r="Q1096" t="s">
        <v>409</v>
      </c>
    </row>
    <row r="1097" spans="1:17" x14ac:dyDescent="0.3">
      <c r="A1097">
        <v>10102</v>
      </c>
      <c r="B1097" s="14">
        <v>44593</v>
      </c>
      <c r="C1097" t="str">
        <v>67b09f1b</v>
      </c>
      <c r="D1097">
        <v>225</v>
      </c>
      <c r="Q1097" t="s">
        <v>311</v>
      </c>
    </row>
    <row r="1098" spans="1:17" x14ac:dyDescent="0.3">
      <c r="A1098">
        <v>10102</v>
      </c>
      <c r="B1098" s="14">
        <v>44682</v>
      </c>
      <c r="C1098" t="str">
        <v>34ac25b9</v>
      </c>
      <c r="D1098">
        <v>122</v>
      </c>
      <c r="Q1098" t="s">
        <v>355</v>
      </c>
    </row>
    <row r="1099" spans="1:17" x14ac:dyDescent="0.3">
      <c r="A1099">
        <v>10102</v>
      </c>
      <c r="B1099" s="14">
        <v>45352</v>
      </c>
      <c r="C1099" t="str">
        <v>2fa395f5</v>
      </c>
      <c r="D1099">
        <v>272</v>
      </c>
      <c r="Q1099" t="s">
        <v>223</v>
      </c>
    </row>
    <row r="1100" spans="1:17" x14ac:dyDescent="0.3">
      <c r="A1100">
        <v>10102</v>
      </c>
      <c r="B1100" s="14">
        <v>44927</v>
      </c>
      <c r="C1100" t="str">
        <v>18f2ed16</v>
      </c>
      <c r="D1100">
        <v>116</v>
      </c>
      <c r="Q1100" t="s">
        <v>399</v>
      </c>
    </row>
    <row r="1101" spans="1:17" x14ac:dyDescent="0.3">
      <c r="A1101">
        <v>10102</v>
      </c>
      <c r="B1101" s="14">
        <v>44986</v>
      </c>
      <c r="C1101" t="str">
        <v>a48a202b</v>
      </c>
      <c r="D1101">
        <v>119</v>
      </c>
      <c r="Q1101" t="s">
        <v>286</v>
      </c>
    </row>
    <row r="1102" spans="1:17" x14ac:dyDescent="0.3">
      <c r="A1102">
        <v>10102</v>
      </c>
      <c r="B1102" s="14">
        <v>44562</v>
      </c>
      <c r="C1102" t="str">
        <v>5833d4f3</v>
      </c>
      <c r="D1102">
        <v>215</v>
      </c>
      <c r="Q1102" t="s">
        <v>335</v>
      </c>
    </row>
    <row r="1103" spans="1:17" x14ac:dyDescent="0.3">
      <c r="A1103">
        <v>10102</v>
      </c>
      <c r="B1103" s="14">
        <v>45444</v>
      </c>
      <c r="C1103" t="str">
        <v>7bc7f2c7</v>
      </c>
      <c r="D1103">
        <v>122</v>
      </c>
      <c r="Q1103" t="s">
        <v>230</v>
      </c>
    </row>
    <row r="1104" spans="1:17" x14ac:dyDescent="0.3">
      <c r="A1104">
        <v>10103</v>
      </c>
      <c r="B1104" s="14">
        <v>44743</v>
      </c>
      <c r="C1104" t="str">
        <v>459528e0</v>
      </c>
      <c r="D1104">
        <v>284</v>
      </c>
      <c r="Q1104" t="s">
        <v>225</v>
      </c>
    </row>
    <row r="1105" spans="1:17" x14ac:dyDescent="0.3">
      <c r="A1105">
        <v>10103</v>
      </c>
      <c r="B1105" s="14">
        <v>45170</v>
      </c>
      <c r="C1105" t="str">
        <v>c324f9b4</v>
      </c>
      <c r="D1105">
        <v>208</v>
      </c>
      <c r="Q1105" t="s">
        <v>295</v>
      </c>
    </row>
    <row r="1106" spans="1:17" x14ac:dyDescent="0.3">
      <c r="A1106">
        <v>10103</v>
      </c>
      <c r="B1106" s="14">
        <v>45170</v>
      </c>
      <c r="C1106" t="str">
        <v>2e190b5a</v>
      </c>
      <c r="D1106">
        <v>256</v>
      </c>
      <c r="Q1106" t="s">
        <v>407</v>
      </c>
    </row>
    <row r="1107" spans="1:17" x14ac:dyDescent="0.3">
      <c r="A1107">
        <v>10103</v>
      </c>
      <c r="B1107" s="14">
        <v>45413</v>
      </c>
      <c r="C1107" t="str">
        <v>566c44a8</v>
      </c>
      <c r="D1107">
        <v>205</v>
      </c>
      <c r="Q1107" t="s">
        <v>293</v>
      </c>
    </row>
    <row r="1108" spans="1:17" x14ac:dyDescent="0.3">
      <c r="A1108">
        <v>10103</v>
      </c>
      <c r="B1108" s="14">
        <v>45536</v>
      </c>
      <c r="C1108" t="str">
        <v>fda707e0</v>
      </c>
      <c r="D1108">
        <v>16</v>
      </c>
      <c r="Q1108" t="s">
        <v>318</v>
      </c>
    </row>
    <row r="1109" spans="1:17" x14ac:dyDescent="0.3">
      <c r="A1109">
        <v>10103</v>
      </c>
      <c r="B1109" s="14">
        <v>45017</v>
      </c>
      <c r="C1109" t="str">
        <v>921da29a</v>
      </c>
      <c r="D1109">
        <v>229</v>
      </c>
      <c r="Q1109" t="s">
        <v>296</v>
      </c>
    </row>
    <row r="1110" spans="1:17" x14ac:dyDescent="0.3">
      <c r="A1110">
        <v>10104</v>
      </c>
      <c r="B1110" s="14">
        <v>44621</v>
      </c>
      <c r="C1110" t="str">
        <v>e9c2f251</v>
      </c>
      <c r="D1110">
        <v>131</v>
      </c>
      <c r="Q1110" t="s">
        <v>370</v>
      </c>
    </row>
    <row r="1111" spans="1:17" x14ac:dyDescent="0.3">
      <c r="A1111">
        <v>10104</v>
      </c>
      <c r="B1111" s="14">
        <v>45078</v>
      </c>
      <c r="C1111" t="str">
        <v>921da29a</v>
      </c>
      <c r="D1111">
        <v>172</v>
      </c>
      <c r="Q1111" t="s">
        <v>359</v>
      </c>
    </row>
    <row r="1112" spans="1:17" x14ac:dyDescent="0.3">
      <c r="A1112">
        <v>10104</v>
      </c>
      <c r="B1112" s="14">
        <v>44986</v>
      </c>
      <c r="C1112" t="str">
        <v>2fa395f5</v>
      </c>
      <c r="D1112">
        <v>179</v>
      </c>
      <c r="Q1112" t="s">
        <v>350</v>
      </c>
    </row>
    <row r="1113" spans="1:17" x14ac:dyDescent="0.3">
      <c r="A1113">
        <v>10104</v>
      </c>
      <c r="B1113" s="14">
        <v>44652</v>
      </c>
      <c r="C1113" t="str">
        <v>a4c168f1</v>
      </c>
      <c r="D1113">
        <v>137</v>
      </c>
      <c r="Q1113" t="s">
        <v>328</v>
      </c>
    </row>
    <row r="1114" spans="1:17" x14ac:dyDescent="0.3">
      <c r="A1114">
        <v>10104</v>
      </c>
      <c r="B1114" s="14">
        <v>45170</v>
      </c>
      <c r="C1114" t="str">
        <v>fe8686d0</v>
      </c>
      <c r="D1114">
        <v>103</v>
      </c>
      <c r="Q1114" t="s">
        <v>321</v>
      </c>
    </row>
    <row r="1115" spans="1:17" x14ac:dyDescent="0.3">
      <c r="A1115">
        <v>10104</v>
      </c>
      <c r="B1115" s="14">
        <v>44682</v>
      </c>
      <c r="C1115" t="str">
        <v>5c52d1ad</v>
      </c>
      <c r="D1115">
        <v>108</v>
      </c>
      <c r="Q1115" t="s">
        <v>313</v>
      </c>
    </row>
    <row r="1116" spans="1:17" x14ac:dyDescent="0.3">
      <c r="A1116">
        <v>10104</v>
      </c>
      <c r="B1116" s="14">
        <v>44713</v>
      </c>
      <c r="C1116" t="str">
        <v>6fc6d737</v>
      </c>
      <c r="D1116">
        <v>98</v>
      </c>
      <c r="Q1116" t="s">
        <v>390</v>
      </c>
    </row>
    <row r="1117" spans="1:17" x14ac:dyDescent="0.3">
      <c r="A1117">
        <v>10105</v>
      </c>
      <c r="B1117" s="14">
        <v>45413</v>
      </c>
      <c r="C1117" t="str">
        <v>7fb18db3</v>
      </c>
      <c r="D1117">
        <v>113</v>
      </c>
      <c r="Q1117" t="s">
        <v>363</v>
      </c>
    </row>
    <row r="1118" spans="1:17" x14ac:dyDescent="0.3">
      <c r="A1118">
        <v>10105</v>
      </c>
      <c r="B1118" s="14">
        <v>45323</v>
      </c>
      <c r="C1118" t="str">
        <v>5b93d799</v>
      </c>
      <c r="D1118">
        <v>203</v>
      </c>
      <c r="Q1118" t="s">
        <v>268</v>
      </c>
    </row>
    <row r="1119" spans="1:17" x14ac:dyDescent="0.3">
      <c r="A1119">
        <v>10105</v>
      </c>
      <c r="B1119" s="14">
        <v>45536</v>
      </c>
      <c r="C1119" t="str">
        <v>5988d89d</v>
      </c>
      <c r="D1119">
        <v>231</v>
      </c>
      <c r="Q1119" t="s">
        <v>330</v>
      </c>
    </row>
    <row r="1120" spans="1:17" x14ac:dyDescent="0.3">
      <c r="A1120">
        <v>10105</v>
      </c>
      <c r="B1120" s="14">
        <v>45383</v>
      </c>
      <c r="C1120" t="str">
        <v>0be1e40e</v>
      </c>
      <c r="D1120">
        <v>52</v>
      </c>
      <c r="Q1120" t="s">
        <v>302</v>
      </c>
    </row>
    <row r="1121" spans="1:17" x14ac:dyDescent="0.3">
      <c r="A1121">
        <v>10105</v>
      </c>
      <c r="B1121" s="14">
        <v>45292</v>
      </c>
      <c r="C1121" t="str">
        <v>c5c4fdf9</v>
      </c>
      <c r="D1121">
        <v>247</v>
      </c>
      <c r="Q1121" t="s">
        <v>402</v>
      </c>
    </row>
    <row r="1122" spans="1:17" x14ac:dyDescent="0.3">
      <c r="A1122">
        <v>10105</v>
      </c>
      <c r="B1122" s="14">
        <v>45627</v>
      </c>
      <c r="C1122" t="str">
        <v>607da286</v>
      </c>
      <c r="D1122">
        <v>256</v>
      </c>
      <c r="Q1122" t="s">
        <v>263</v>
      </c>
    </row>
    <row r="1123" spans="1:17" x14ac:dyDescent="0.3">
      <c r="A1123">
        <v>10105</v>
      </c>
      <c r="B1123" s="14">
        <v>44927</v>
      </c>
      <c r="C1123" t="str">
        <v>a4c168f1</v>
      </c>
      <c r="D1123">
        <v>89</v>
      </c>
      <c r="Q1123" t="s">
        <v>239</v>
      </c>
    </row>
    <row r="1124" spans="1:17" x14ac:dyDescent="0.3">
      <c r="A1124">
        <v>10105</v>
      </c>
      <c r="B1124" s="14">
        <v>45261</v>
      </c>
      <c r="C1124" t="str">
        <v>9544ce3b</v>
      </c>
      <c r="D1124">
        <v>261</v>
      </c>
      <c r="Q1124" t="s">
        <v>348</v>
      </c>
    </row>
    <row r="1125" spans="1:17" x14ac:dyDescent="0.3">
      <c r="A1125">
        <v>10105</v>
      </c>
      <c r="B1125" s="14">
        <v>45292</v>
      </c>
      <c r="C1125" t="str">
        <v>34ac25b9</v>
      </c>
      <c r="D1125">
        <v>260</v>
      </c>
      <c r="Q1125" t="s">
        <v>332</v>
      </c>
    </row>
    <row r="1126" spans="1:17" x14ac:dyDescent="0.3">
      <c r="A1126">
        <v>10105</v>
      </c>
      <c r="B1126" s="14">
        <v>44774</v>
      </c>
      <c r="C1126" t="str">
        <v>c5000cc1</v>
      </c>
      <c r="D1126">
        <v>207</v>
      </c>
      <c r="Q1126" t="s">
        <v>381</v>
      </c>
    </row>
    <row r="1127" spans="1:17" x14ac:dyDescent="0.3">
      <c r="A1127">
        <v>10105</v>
      </c>
      <c r="B1127" s="14">
        <v>45047</v>
      </c>
      <c r="C1127" t="str">
        <v>2e190b5a</v>
      </c>
      <c r="D1127">
        <v>188</v>
      </c>
      <c r="Q1127" t="s">
        <v>236</v>
      </c>
    </row>
    <row r="1128" spans="1:17" x14ac:dyDescent="0.3">
      <c r="A1128">
        <v>10105</v>
      </c>
      <c r="B1128" s="14">
        <v>45261</v>
      </c>
      <c r="C1128" t="str">
        <v>fa1a76a3</v>
      </c>
      <c r="D1128">
        <v>39</v>
      </c>
      <c r="Q1128" t="s">
        <v>286</v>
      </c>
    </row>
    <row r="1129" spans="1:17" x14ac:dyDescent="0.3">
      <c r="A1129">
        <v>10105</v>
      </c>
      <c r="B1129" s="14">
        <v>45474</v>
      </c>
      <c r="C1129" t="str">
        <v>07976026</v>
      </c>
      <c r="D1129">
        <v>27</v>
      </c>
      <c r="Q1129" t="s">
        <v>233</v>
      </c>
    </row>
    <row r="1130" spans="1:17" x14ac:dyDescent="0.3">
      <c r="A1130">
        <v>10106</v>
      </c>
      <c r="B1130" s="14">
        <v>45292</v>
      </c>
      <c r="C1130" t="str">
        <v>b142e834</v>
      </c>
      <c r="D1130">
        <v>213</v>
      </c>
      <c r="Q1130" t="s">
        <v>223</v>
      </c>
    </row>
    <row r="1131" spans="1:17" x14ac:dyDescent="0.3">
      <c r="A1131">
        <v>10106</v>
      </c>
      <c r="B1131" s="14">
        <v>44866</v>
      </c>
      <c r="C1131" t="str">
        <v>b72e97f6</v>
      </c>
      <c r="D1131">
        <v>228</v>
      </c>
      <c r="Q1131" t="s">
        <v>264</v>
      </c>
    </row>
    <row r="1132" spans="1:17" x14ac:dyDescent="0.3">
      <c r="A1132">
        <v>10106</v>
      </c>
      <c r="B1132" s="14">
        <v>45292</v>
      </c>
      <c r="C1132" t="str">
        <v>ae026103</v>
      </c>
      <c r="D1132">
        <v>167</v>
      </c>
      <c r="Q1132" t="s">
        <v>338</v>
      </c>
    </row>
    <row r="1133" spans="1:17" x14ac:dyDescent="0.3">
      <c r="A1133">
        <v>10106</v>
      </c>
      <c r="B1133" s="14">
        <v>45231</v>
      </c>
      <c r="C1133" t="str">
        <v>591bdfe5</v>
      </c>
      <c r="D1133">
        <v>83</v>
      </c>
      <c r="Q1133" t="s">
        <v>406</v>
      </c>
    </row>
    <row r="1134" spans="1:17" x14ac:dyDescent="0.3">
      <c r="A1134">
        <v>10106</v>
      </c>
      <c r="B1134" s="14">
        <v>45139</v>
      </c>
      <c r="C1134" t="str">
        <v>9544ce3b</v>
      </c>
      <c r="D1134">
        <v>13</v>
      </c>
      <c r="Q1134" t="s">
        <v>282</v>
      </c>
    </row>
    <row r="1135" spans="1:17" x14ac:dyDescent="0.3">
      <c r="A1135">
        <v>10106</v>
      </c>
      <c r="B1135" s="14">
        <v>44682</v>
      </c>
      <c r="C1135" t="str">
        <v>c5000cc1</v>
      </c>
      <c r="D1135">
        <v>223</v>
      </c>
      <c r="Q1135" t="s">
        <v>374</v>
      </c>
    </row>
    <row r="1136" spans="1:17" x14ac:dyDescent="0.3">
      <c r="A1136">
        <v>10106</v>
      </c>
      <c r="B1136" s="14">
        <v>44866</v>
      </c>
      <c r="C1136" t="str">
        <v>3abe3a47</v>
      </c>
      <c r="D1136">
        <v>100</v>
      </c>
      <c r="Q1136" t="s">
        <v>219</v>
      </c>
    </row>
    <row r="1137" spans="1:17" x14ac:dyDescent="0.3">
      <c r="A1137">
        <v>10106</v>
      </c>
      <c r="B1137" s="14">
        <v>45505</v>
      </c>
      <c r="C1137" t="str">
        <v>2f9c6d63</v>
      </c>
      <c r="D1137">
        <v>103</v>
      </c>
      <c r="Q1137" t="s">
        <v>288</v>
      </c>
    </row>
    <row r="1138" spans="1:17" x14ac:dyDescent="0.3">
      <c r="A1138">
        <v>10106</v>
      </c>
      <c r="B1138" s="14">
        <v>44958</v>
      </c>
      <c r="C1138" t="str">
        <v>6cec19a5</v>
      </c>
      <c r="D1138">
        <v>105</v>
      </c>
      <c r="Q1138" t="s">
        <v>222</v>
      </c>
    </row>
    <row r="1139" spans="1:17" x14ac:dyDescent="0.3">
      <c r="A1139">
        <v>10106</v>
      </c>
      <c r="B1139" s="14">
        <v>45047</v>
      </c>
      <c r="C1139" t="str">
        <v>f1c74cb8</v>
      </c>
      <c r="D1139">
        <v>219</v>
      </c>
      <c r="Q1139" t="s">
        <v>386</v>
      </c>
    </row>
    <row r="1140" spans="1:17" x14ac:dyDescent="0.3">
      <c r="A1140">
        <v>10106</v>
      </c>
      <c r="B1140" s="14">
        <v>44866</v>
      </c>
      <c r="C1140" t="str">
        <v>f6d69d19</v>
      </c>
      <c r="D1140">
        <v>50</v>
      </c>
      <c r="Q1140" t="s">
        <v>271</v>
      </c>
    </row>
    <row r="1141" spans="1:17" x14ac:dyDescent="0.3">
      <c r="A1141">
        <v>10106</v>
      </c>
      <c r="B1141" s="14">
        <v>45078</v>
      </c>
      <c r="C1141" t="str">
        <v>566c44a8</v>
      </c>
      <c r="D1141">
        <v>42</v>
      </c>
      <c r="Q1141" t="s">
        <v>278</v>
      </c>
    </row>
    <row r="1142" spans="1:17" x14ac:dyDescent="0.3">
      <c r="A1142">
        <v>10106</v>
      </c>
      <c r="B1142" s="14">
        <v>45505</v>
      </c>
      <c r="C1142" t="str">
        <v>39c8c16a</v>
      </c>
      <c r="D1142">
        <v>61</v>
      </c>
      <c r="Q1142" t="s">
        <v>374</v>
      </c>
    </row>
    <row r="1143" spans="1:17" x14ac:dyDescent="0.3">
      <c r="A1143">
        <v>10106</v>
      </c>
      <c r="B1143" s="14">
        <v>44621</v>
      </c>
      <c r="C1143" t="str">
        <v>fe99e0ba</v>
      </c>
      <c r="D1143">
        <v>59</v>
      </c>
      <c r="Q1143" t="s">
        <v>328</v>
      </c>
    </row>
    <row r="1144" spans="1:17" x14ac:dyDescent="0.3">
      <c r="A1144">
        <v>10107</v>
      </c>
      <c r="B1144" s="14">
        <v>45323</v>
      </c>
      <c r="C1144" t="str">
        <v>74c9ff93</v>
      </c>
      <c r="D1144">
        <v>203</v>
      </c>
      <c r="Q1144" t="s">
        <v>368</v>
      </c>
    </row>
    <row r="1145" spans="1:17" x14ac:dyDescent="0.3">
      <c r="A1145">
        <v>10107</v>
      </c>
      <c r="B1145" s="14">
        <v>44743</v>
      </c>
      <c r="C1145" t="str">
        <v>7e543bc4</v>
      </c>
      <c r="D1145">
        <v>11</v>
      </c>
      <c r="Q1145" t="s">
        <v>352</v>
      </c>
    </row>
    <row r="1146" spans="1:17" x14ac:dyDescent="0.3">
      <c r="A1146">
        <v>10107</v>
      </c>
      <c r="B1146" s="14">
        <v>44774</v>
      </c>
      <c r="C1146" t="str">
        <v>7fc77e90</v>
      </c>
      <c r="D1146">
        <v>281</v>
      </c>
      <c r="Q1146" t="s">
        <v>362</v>
      </c>
    </row>
    <row r="1147" spans="1:17" x14ac:dyDescent="0.3">
      <c r="A1147">
        <v>10107</v>
      </c>
      <c r="B1147" s="14">
        <v>45474</v>
      </c>
      <c r="C1147" t="str">
        <v>9452bf77</v>
      </c>
      <c r="D1147">
        <v>273</v>
      </c>
      <c r="Q1147" t="s">
        <v>241</v>
      </c>
    </row>
    <row r="1148" spans="1:17" x14ac:dyDescent="0.3">
      <c r="A1148">
        <v>10107</v>
      </c>
      <c r="B1148" s="14">
        <v>45170</v>
      </c>
      <c r="C1148" t="str">
        <v>e2949854</v>
      </c>
      <c r="D1148">
        <v>18</v>
      </c>
      <c r="Q1148" t="s">
        <v>269</v>
      </c>
    </row>
    <row r="1149" spans="1:17" x14ac:dyDescent="0.3">
      <c r="A1149">
        <v>10107</v>
      </c>
      <c r="B1149" s="14">
        <v>45413</v>
      </c>
      <c r="C1149" t="str">
        <v>92becfc7</v>
      </c>
      <c r="D1149">
        <v>129</v>
      </c>
      <c r="Q1149" t="s">
        <v>317</v>
      </c>
    </row>
    <row r="1150" spans="1:17" x14ac:dyDescent="0.3">
      <c r="A1150">
        <v>10107</v>
      </c>
      <c r="B1150" s="14">
        <v>44713</v>
      </c>
      <c r="C1150" t="str">
        <v>fd1ad95a</v>
      </c>
      <c r="D1150">
        <v>188</v>
      </c>
      <c r="Q1150" t="s">
        <v>371</v>
      </c>
    </row>
    <row r="1151" spans="1:17" x14ac:dyDescent="0.3">
      <c r="A1151">
        <v>10107</v>
      </c>
      <c r="B1151" s="14">
        <v>45108</v>
      </c>
      <c r="C1151" t="str">
        <v>c5000cc1</v>
      </c>
      <c r="D1151">
        <v>109</v>
      </c>
      <c r="Q1151" t="s">
        <v>355</v>
      </c>
    </row>
    <row r="1152" spans="1:17" x14ac:dyDescent="0.3">
      <c r="A1152">
        <v>10107</v>
      </c>
      <c r="B1152" s="14">
        <v>44621</v>
      </c>
      <c r="C1152" t="str">
        <v>5b93d799</v>
      </c>
      <c r="D1152">
        <v>75</v>
      </c>
      <c r="Q1152" t="s">
        <v>292</v>
      </c>
    </row>
    <row r="1153" spans="1:17" x14ac:dyDescent="0.3">
      <c r="A1153">
        <v>10107</v>
      </c>
      <c r="B1153" s="14">
        <v>45627</v>
      </c>
      <c r="C1153" t="str">
        <v>e9c2f251</v>
      </c>
      <c r="D1153">
        <v>249</v>
      </c>
      <c r="Q1153" t="s">
        <v>245</v>
      </c>
    </row>
    <row r="1154" spans="1:17" x14ac:dyDescent="0.3">
      <c r="A1154">
        <v>10107</v>
      </c>
      <c r="B1154" s="14">
        <v>45597</v>
      </c>
      <c r="C1154" t="str">
        <v>b72e97f6</v>
      </c>
      <c r="D1154">
        <v>133</v>
      </c>
      <c r="Q1154" t="s">
        <v>222</v>
      </c>
    </row>
    <row r="1155" spans="1:17" x14ac:dyDescent="0.3">
      <c r="A1155">
        <v>10107</v>
      </c>
      <c r="B1155" s="14">
        <v>44713</v>
      </c>
      <c r="C1155" t="str">
        <v>9c8c4c67</v>
      </c>
      <c r="D1155">
        <v>64</v>
      </c>
      <c r="Q1155" t="s">
        <v>304</v>
      </c>
    </row>
    <row r="1156" spans="1:17" x14ac:dyDescent="0.3">
      <c r="A1156">
        <v>10107</v>
      </c>
      <c r="B1156" s="14">
        <v>45292</v>
      </c>
      <c r="C1156" t="str">
        <v>40fb817f</v>
      </c>
      <c r="D1156">
        <v>153</v>
      </c>
      <c r="Q1156" t="s">
        <v>418</v>
      </c>
    </row>
    <row r="1157" spans="1:17" x14ac:dyDescent="0.3">
      <c r="A1157">
        <v>10107</v>
      </c>
      <c r="B1157" s="14">
        <v>45474</v>
      </c>
      <c r="C1157" t="str">
        <v>9787b7de</v>
      </c>
      <c r="D1157">
        <v>73</v>
      </c>
      <c r="Q1157" t="s">
        <v>236</v>
      </c>
    </row>
    <row r="1158" spans="1:17" x14ac:dyDescent="0.3">
      <c r="A1158">
        <v>10108</v>
      </c>
      <c r="B1158" s="14">
        <v>44682</v>
      </c>
      <c r="C1158" t="str">
        <v>b9f74c1c</v>
      </c>
      <c r="D1158">
        <v>185</v>
      </c>
      <c r="Q1158" t="s">
        <v>295</v>
      </c>
    </row>
    <row r="1159" spans="1:17" x14ac:dyDescent="0.3">
      <c r="A1159">
        <v>10108</v>
      </c>
      <c r="B1159" s="14">
        <v>44986</v>
      </c>
      <c r="C1159" t="str">
        <v>8ab4abc6</v>
      </c>
      <c r="D1159">
        <v>142</v>
      </c>
      <c r="Q1159" t="s">
        <v>233</v>
      </c>
    </row>
    <row r="1160" spans="1:17" x14ac:dyDescent="0.3">
      <c r="A1160">
        <v>10108</v>
      </c>
      <c r="B1160" s="14">
        <v>44713</v>
      </c>
      <c r="C1160" t="str">
        <v>ed012678</v>
      </c>
      <c r="D1160">
        <v>184</v>
      </c>
      <c r="Q1160" t="s">
        <v>324</v>
      </c>
    </row>
    <row r="1161" spans="1:17" x14ac:dyDescent="0.3">
      <c r="A1161">
        <v>10108</v>
      </c>
      <c r="B1161" s="14">
        <v>45261</v>
      </c>
      <c r="C1161" t="str">
        <v>07976026</v>
      </c>
      <c r="D1161">
        <v>75</v>
      </c>
      <c r="Q1161" t="s">
        <v>275</v>
      </c>
    </row>
    <row r="1162" spans="1:17" x14ac:dyDescent="0.3">
      <c r="A1162">
        <v>10108</v>
      </c>
      <c r="B1162" s="14">
        <v>44652</v>
      </c>
      <c r="C1162" t="str">
        <v>566c44a8</v>
      </c>
      <c r="D1162">
        <v>284</v>
      </c>
      <c r="Q1162" t="s">
        <v>374</v>
      </c>
    </row>
    <row r="1163" spans="1:17" x14ac:dyDescent="0.3">
      <c r="A1163">
        <v>10108</v>
      </c>
      <c r="B1163" s="14">
        <v>45261</v>
      </c>
      <c r="C1163" t="str">
        <v>fda707e0</v>
      </c>
      <c r="D1163">
        <v>74</v>
      </c>
      <c r="Q1163" t="s">
        <v>259</v>
      </c>
    </row>
    <row r="1164" spans="1:17" x14ac:dyDescent="0.3">
      <c r="A1164">
        <v>10109</v>
      </c>
      <c r="B1164" s="14">
        <v>44986</v>
      </c>
      <c r="C1164" t="str">
        <v>982b8061</v>
      </c>
      <c r="D1164">
        <v>265</v>
      </c>
      <c r="Q1164" t="s">
        <v>299</v>
      </c>
    </row>
    <row r="1165" spans="1:17" x14ac:dyDescent="0.3">
      <c r="A1165">
        <v>10109</v>
      </c>
      <c r="B1165" s="14">
        <v>44621</v>
      </c>
      <c r="C1165" t="str">
        <v>7bc7f2c7</v>
      </c>
      <c r="D1165">
        <v>173</v>
      </c>
      <c r="Q1165" t="s">
        <v>278</v>
      </c>
    </row>
    <row r="1166" spans="1:17" x14ac:dyDescent="0.3">
      <c r="A1166">
        <v>10109</v>
      </c>
      <c r="B1166" s="14">
        <v>45474</v>
      </c>
      <c r="C1166" t="str">
        <v>f1c74cb8</v>
      </c>
      <c r="D1166">
        <v>120</v>
      </c>
      <c r="Q1166" t="s">
        <v>281</v>
      </c>
    </row>
    <row r="1167" spans="1:17" x14ac:dyDescent="0.3">
      <c r="A1167">
        <v>10109</v>
      </c>
      <c r="B1167" s="14">
        <v>44652</v>
      </c>
      <c r="C1167" t="str">
        <v>a48a202b</v>
      </c>
      <c r="D1167">
        <v>180</v>
      </c>
      <c r="Q1167" t="s">
        <v>339</v>
      </c>
    </row>
    <row r="1168" spans="1:17" x14ac:dyDescent="0.3">
      <c r="A1168">
        <v>10109</v>
      </c>
      <c r="B1168" s="14">
        <v>44652</v>
      </c>
      <c r="C1168" t="str">
        <v>b142e834</v>
      </c>
      <c r="D1168">
        <v>101</v>
      </c>
      <c r="Q1168" t="s">
        <v>241</v>
      </c>
    </row>
    <row r="1169" spans="1:17" x14ac:dyDescent="0.3">
      <c r="A1169">
        <v>10109</v>
      </c>
      <c r="B1169" s="14">
        <v>44866</v>
      </c>
      <c r="C1169" t="str">
        <v>9c8c4c67</v>
      </c>
      <c r="D1169">
        <v>21</v>
      </c>
      <c r="Q1169" t="s">
        <v>292</v>
      </c>
    </row>
    <row r="1170" spans="1:17" x14ac:dyDescent="0.3">
      <c r="A1170">
        <v>10109</v>
      </c>
      <c r="B1170" s="14">
        <v>45474</v>
      </c>
      <c r="C1170" t="str">
        <v>ae026103</v>
      </c>
      <c r="D1170">
        <v>188</v>
      </c>
      <c r="Q1170" t="s">
        <v>290</v>
      </c>
    </row>
    <row r="1171" spans="1:17" x14ac:dyDescent="0.3">
      <c r="A1171">
        <v>10109</v>
      </c>
      <c r="B1171" s="14">
        <v>45108</v>
      </c>
      <c r="C1171" t="str">
        <v>2fa395f5</v>
      </c>
      <c r="D1171">
        <v>154</v>
      </c>
      <c r="Q1171" t="s">
        <v>296</v>
      </c>
    </row>
    <row r="1172" spans="1:17" x14ac:dyDescent="0.3">
      <c r="A1172">
        <v>10110</v>
      </c>
      <c r="B1172" s="14">
        <v>45139</v>
      </c>
      <c r="C1172" t="str">
        <v>2560b2d1</v>
      </c>
      <c r="D1172">
        <v>244</v>
      </c>
      <c r="Q1172" t="s">
        <v>316</v>
      </c>
    </row>
    <row r="1173" spans="1:17" x14ac:dyDescent="0.3">
      <c r="A1173">
        <v>10110</v>
      </c>
      <c r="B1173" s="14">
        <v>45474</v>
      </c>
      <c r="C1173" t="str">
        <v>6148f50b</v>
      </c>
      <c r="D1173">
        <v>159</v>
      </c>
      <c r="Q1173" t="s">
        <v>222</v>
      </c>
    </row>
    <row r="1174" spans="1:17" x14ac:dyDescent="0.3">
      <c r="A1174">
        <v>10110</v>
      </c>
      <c r="B1174" s="14">
        <v>44562</v>
      </c>
      <c r="C1174" t="str">
        <v>92becfc7</v>
      </c>
      <c r="D1174">
        <v>195</v>
      </c>
      <c r="Q1174" t="s">
        <v>394</v>
      </c>
    </row>
    <row r="1175" spans="1:17" x14ac:dyDescent="0.3">
      <c r="A1175">
        <v>10110</v>
      </c>
      <c r="B1175" s="14">
        <v>45383</v>
      </c>
      <c r="C1175" t="str">
        <v>3abe3a47</v>
      </c>
      <c r="D1175">
        <v>96</v>
      </c>
      <c r="Q1175" t="s">
        <v>337</v>
      </c>
    </row>
    <row r="1176" spans="1:17" x14ac:dyDescent="0.3">
      <c r="A1176">
        <v>10110</v>
      </c>
      <c r="B1176" s="14">
        <v>44896</v>
      </c>
      <c r="C1176" t="str">
        <v>fc3255a1</v>
      </c>
      <c r="D1176">
        <v>36</v>
      </c>
      <c r="Q1176" t="s">
        <v>349</v>
      </c>
    </row>
    <row r="1177" spans="1:17" x14ac:dyDescent="0.3">
      <c r="A1177">
        <v>10110</v>
      </c>
      <c r="B1177" s="14">
        <v>45323</v>
      </c>
      <c r="C1177" t="str">
        <v>6d98c117</v>
      </c>
      <c r="D1177">
        <v>135</v>
      </c>
      <c r="Q1177" t="s">
        <v>266</v>
      </c>
    </row>
    <row r="1178" spans="1:17" x14ac:dyDescent="0.3">
      <c r="A1178">
        <v>10111</v>
      </c>
      <c r="B1178" s="14">
        <v>45292</v>
      </c>
      <c r="C1178" t="str">
        <v>2e190b5a</v>
      </c>
      <c r="D1178">
        <v>150</v>
      </c>
      <c r="Q1178" t="s">
        <v>385</v>
      </c>
    </row>
    <row r="1179" spans="1:17" x14ac:dyDescent="0.3">
      <c r="A1179">
        <v>10111</v>
      </c>
      <c r="B1179" s="14">
        <v>44774</v>
      </c>
      <c r="C1179" t="str">
        <v>b9f74c1c</v>
      </c>
      <c r="D1179">
        <v>52</v>
      </c>
      <c r="Q1179" t="s">
        <v>309</v>
      </c>
    </row>
    <row r="1180" spans="1:17" x14ac:dyDescent="0.3">
      <c r="A1180">
        <v>10111</v>
      </c>
      <c r="B1180" s="14">
        <v>45474</v>
      </c>
      <c r="C1180" t="str">
        <v>fda707e0</v>
      </c>
      <c r="D1180">
        <v>150</v>
      </c>
      <c r="Q1180" t="s">
        <v>276</v>
      </c>
    </row>
    <row r="1181" spans="1:17" x14ac:dyDescent="0.3">
      <c r="A1181">
        <v>10111</v>
      </c>
      <c r="B1181" s="14">
        <v>45383</v>
      </c>
      <c r="C1181" t="str">
        <v>34ac25b9</v>
      </c>
      <c r="D1181">
        <v>162</v>
      </c>
      <c r="Q1181" t="s">
        <v>323</v>
      </c>
    </row>
    <row r="1182" spans="1:17" x14ac:dyDescent="0.3">
      <c r="A1182">
        <v>10111</v>
      </c>
      <c r="B1182" s="14">
        <v>44682</v>
      </c>
      <c r="C1182" t="str">
        <v>cc9d9893</v>
      </c>
      <c r="D1182">
        <v>285</v>
      </c>
      <c r="Q1182" t="s">
        <v>275</v>
      </c>
    </row>
    <row r="1183" spans="1:17" x14ac:dyDescent="0.3">
      <c r="A1183">
        <v>10111</v>
      </c>
      <c r="B1183" s="14">
        <v>45627</v>
      </c>
      <c r="C1183" t="str">
        <v>75fa1246</v>
      </c>
      <c r="D1183">
        <v>284</v>
      </c>
      <c r="Q1183" t="s">
        <v>284</v>
      </c>
    </row>
    <row r="1184" spans="1:17" x14ac:dyDescent="0.3">
      <c r="A1184">
        <v>10111</v>
      </c>
      <c r="B1184" s="14">
        <v>45597</v>
      </c>
      <c r="C1184" t="str">
        <v>5c52d1ad</v>
      </c>
      <c r="D1184">
        <v>73</v>
      </c>
      <c r="Q1184" t="s">
        <v>304</v>
      </c>
    </row>
    <row r="1185" spans="1:17" x14ac:dyDescent="0.3">
      <c r="A1185">
        <v>10111</v>
      </c>
      <c r="B1185" s="14">
        <v>44896</v>
      </c>
      <c r="C1185" t="str">
        <v>19351768</v>
      </c>
      <c r="D1185">
        <v>12</v>
      </c>
      <c r="Q1185" t="s">
        <v>289</v>
      </c>
    </row>
    <row r="1186" spans="1:17" x14ac:dyDescent="0.3">
      <c r="A1186">
        <v>10111</v>
      </c>
      <c r="B1186" s="14">
        <v>44621</v>
      </c>
      <c r="C1186" t="str">
        <v>586db896</v>
      </c>
      <c r="D1186">
        <v>75</v>
      </c>
      <c r="Q1186" t="s">
        <v>230</v>
      </c>
    </row>
    <row r="1187" spans="1:17" x14ac:dyDescent="0.3">
      <c r="A1187">
        <v>10111</v>
      </c>
      <c r="B1187" s="14">
        <v>45627</v>
      </c>
      <c r="C1187" t="str">
        <v>2f9c6d63</v>
      </c>
      <c r="D1187">
        <v>141</v>
      </c>
      <c r="Q1187" t="s">
        <v>295</v>
      </c>
    </row>
    <row r="1188" spans="1:17" x14ac:dyDescent="0.3">
      <c r="A1188">
        <v>10111</v>
      </c>
      <c r="B1188" s="14">
        <v>45139</v>
      </c>
      <c r="C1188" t="str">
        <v>39c8c16a</v>
      </c>
      <c r="D1188">
        <v>196</v>
      </c>
      <c r="Q1188" t="s">
        <v>261</v>
      </c>
    </row>
    <row r="1189" spans="1:17" x14ac:dyDescent="0.3">
      <c r="A1189">
        <v>10111</v>
      </c>
      <c r="B1189" s="14">
        <v>44562</v>
      </c>
      <c r="C1189" t="str">
        <v>0be1e40e</v>
      </c>
      <c r="D1189">
        <v>137</v>
      </c>
      <c r="Q1189" t="s">
        <v>370</v>
      </c>
    </row>
    <row r="1190" spans="1:17" x14ac:dyDescent="0.3">
      <c r="A1190">
        <v>10112</v>
      </c>
      <c r="B1190" s="14">
        <v>44621</v>
      </c>
      <c r="C1190" t="str">
        <v>7fd28e87</v>
      </c>
      <c r="D1190">
        <v>131</v>
      </c>
      <c r="Q1190" t="s">
        <v>316</v>
      </c>
    </row>
    <row r="1191" spans="1:17" x14ac:dyDescent="0.3">
      <c r="A1191">
        <v>10112</v>
      </c>
      <c r="B1191" s="14">
        <v>44958</v>
      </c>
      <c r="C1191" t="str">
        <v>1b7fe76a</v>
      </c>
      <c r="D1191">
        <v>78</v>
      </c>
      <c r="Q1191" t="s">
        <v>223</v>
      </c>
    </row>
    <row r="1192" spans="1:17" x14ac:dyDescent="0.3">
      <c r="A1192">
        <v>10112</v>
      </c>
      <c r="B1192" s="14">
        <v>45231</v>
      </c>
      <c r="C1192" t="str">
        <v>07976026</v>
      </c>
      <c r="D1192">
        <v>152</v>
      </c>
      <c r="Q1192" t="s">
        <v>378</v>
      </c>
    </row>
    <row r="1193" spans="1:17" x14ac:dyDescent="0.3">
      <c r="A1193">
        <v>10112</v>
      </c>
      <c r="B1193" s="14">
        <v>44682</v>
      </c>
      <c r="C1193" t="str">
        <v>9452bf77</v>
      </c>
      <c r="D1193">
        <v>291</v>
      </c>
      <c r="Q1193" t="s">
        <v>268</v>
      </c>
    </row>
    <row r="1194" spans="1:17" x14ac:dyDescent="0.3">
      <c r="A1194">
        <v>10112</v>
      </c>
      <c r="B1194" s="14">
        <v>44866</v>
      </c>
      <c r="C1194" t="str">
        <v>b9f74c1c</v>
      </c>
      <c r="D1194">
        <v>214</v>
      </c>
      <c r="Q1194" t="s">
        <v>285</v>
      </c>
    </row>
    <row r="1195" spans="1:17" x14ac:dyDescent="0.3">
      <c r="A1195">
        <v>10112</v>
      </c>
      <c r="B1195" s="14">
        <v>45383</v>
      </c>
      <c r="C1195" t="str">
        <v>9c8c4c67</v>
      </c>
      <c r="D1195">
        <v>83</v>
      </c>
      <c r="Q1195" t="s">
        <v>236</v>
      </c>
    </row>
    <row r="1196" spans="1:17" x14ac:dyDescent="0.3">
      <c r="A1196">
        <v>10112</v>
      </c>
      <c r="B1196" s="14">
        <v>45078</v>
      </c>
      <c r="C1196" t="str">
        <v>74c9ff93</v>
      </c>
      <c r="D1196">
        <v>108</v>
      </c>
      <c r="Q1196" t="s">
        <v>280</v>
      </c>
    </row>
    <row r="1197" spans="1:17" x14ac:dyDescent="0.3">
      <c r="A1197">
        <v>10112</v>
      </c>
      <c r="B1197" s="14">
        <v>45170</v>
      </c>
      <c r="C1197" t="str">
        <v>f83fb848</v>
      </c>
      <c r="D1197">
        <v>232</v>
      </c>
      <c r="Q1197" t="s">
        <v>312</v>
      </c>
    </row>
    <row r="1198" spans="1:17" x14ac:dyDescent="0.3">
      <c r="A1198">
        <v>10112</v>
      </c>
      <c r="B1198" s="14">
        <v>45078</v>
      </c>
      <c r="C1198" t="str">
        <v>c5000cc1</v>
      </c>
      <c r="D1198">
        <v>73</v>
      </c>
      <c r="Q1198" t="s">
        <v>317</v>
      </c>
    </row>
    <row r="1199" spans="1:17" x14ac:dyDescent="0.3">
      <c r="A1199">
        <v>10112</v>
      </c>
      <c r="B1199" s="14">
        <v>45200</v>
      </c>
      <c r="C1199" t="str">
        <v>a48a202b</v>
      </c>
      <c r="D1199">
        <v>55</v>
      </c>
      <c r="Q1199" t="s">
        <v>219</v>
      </c>
    </row>
    <row r="1200" spans="1:17" x14ac:dyDescent="0.3">
      <c r="A1200">
        <v>10112</v>
      </c>
      <c r="B1200" s="14">
        <v>44986</v>
      </c>
      <c r="C1200" t="str">
        <v>10101146</v>
      </c>
      <c r="D1200">
        <v>150</v>
      </c>
      <c r="Q1200" t="s">
        <v>328</v>
      </c>
    </row>
    <row r="1201" spans="1:17" x14ac:dyDescent="0.3">
      <c r="A1201">
        <v>10112</v>
      </c>
      <c r="B1201" s="14">
        <v>45292</v>
      </c>
      <c r="C1201" t="str">
        <v>6fc6d737</v>
      </c>
      <c r="D1201">
        <v>63</v>
      </c>
      <c r="Q1201" t="s">
        <v>367</v>
      </c>
    </row>
    <row r="1202" spans="1:17" x14ac:dyDescent="0.3">
      <c r="A1202">
        <v>10112</v>
      </c>
      <c r="B1202" s="14">
        <v>45505</v>
      </c>
      <c r="C1202" t="str">
        <v>67b09f1b</v>
      </c>
      <c r="D1202">
        <v>58</v>
      </c>
      <c r="Q1202" t="s">
        <v>322</v>
      </c>
    </row>
    <row r="1203" spans="1:17" x14ac:dyDescent="0.3">
      <c r="A1203">
        <v>10113</v>
      </c>
      <c r="B1203" s="14">
        <v>44896</v>
      </c>
      <c r="C1203" t="str">
        <v>d6e6f4af</v>
      </c>
      <c r="D1203">
        <v>186</v>
      </c>
      <c r="Q1203" t="s">
        <v>395</v>
      </c>
    </row>
    <row r="1204" spans="1:17" x14ac:dyDescent="0.3">
      <c r="A1204">
        <v>10113</v>
      </c>
      <c r="B1204" s="14">
        <v>45474</v>
      </c>
      <c r="C1204" t="str">
        <v>7fc77e90</v>
      </c>
      <c r="D1204">
        <v>75</v>
      </c>
      <c r="Q1204" t="s">
        <v>396</v>
      </c>
    </row>
    <row r="1205" spans="1:17" x14ac:dyDescent="0.3">
      <c r="A1205">
        <v>10113</v>
      </c>
      <c r="B1205" s="14">
        <v>44805</v>
      </c>
      <c r="C1205" t="str">
        <v>c5000cc1</v>
      </c>
      <c r="D1205">
        <v>83</v>
      </c>
      <c r="Q1205" t="s">
        <v>309</v>
      </c>
    </row>
    <row r="1206" spans="1:17" x14ac:dyDescent="0.3">
      <c r="A1206">
        <v>10113</v>
      </c>
      <c r="B1206" s="14">
        <v>45261</v>
      </c>
      <c r="C1206" t="str">
        <v>67b09f1b</v>
      </c>
      <c r="D1206">
        <v>137</v>
      </c>
      <c r="Q1206" t="s">
        <v>397</v>
      </c>
    </row>
    <row r="1207" spans="1:17" x14ac:dyDescent="0.3">
      <c r="A1207">
        <v>10113</v>
      </c>
      <c r="B1207" s="14">
        <v>45413</v>
      </c>
      <c r="C1207" t="str">
        <v>fc3255a1</v>
      </c>
      <c r="D1207">
        <v>191</v>
      </c>
      <c r="Q1207" t="s">
        <v>398</v>
      </c>
    </row>
    <row r="1208" spans="1:17" x14ac:dyDescent="0.3">
      <c r="A1208">
        <v>10113</v>
      </c>
      <c r="B1208" s="14">
        <v>45383</v>
      </c>
      <c r="C1208" t="str">
        <v>607da286</v>
      </c>
      <c r="D1208">
        <v>276</v>
      </c>
      <c r="Q1208" t="s">
        <v>292</v>
      </c>
    </row>
    <row r="1209" spans="1:17" x14ac:dyDescent="0.3">
      <c r="A1209">
        <v>10113</v>
      </c>
      <c r="B1209" s="14">
        <v>45352</v>
      </c>
      <c r="C1209" t="str">
        <v>9c8c4c67</v>
      </c>
      <c r="D1209">
        <v>170</v>
      </c>
      <c r="Q1209" t="s">
        <v>243</v>
      </c>
    </row>
    <row r="1210" spans="1:17" x14ac:dyDescent="0.3">
      <c r="A1210">
        <v>10113</v>
      </c>
      <c r="B1210" s="14">
        <v>44713</v>
      </c>
      <c r="C1210" t="str">
        <v>92becfc7</v>
      </c>
      <c r="D1210">
        <v>94</v>
      </c>
      <c r="Q1210" t="s">
        <v>351</v>
      </c>
    </row>
    <row r="1211" spans="1:17" x14ac:dyDescent="0.3">
      <c r="A1211">
        <v>10113</v>
      </c>
      <c r="B1211" s="14">
        <v>45627</v>
      </c>
      <c r="C1211" t="str">
        <v>618d5c47</v>
      </c>
      <c r="D1211">
        <v>262</v>
      </c>
      <c r="Q1211" t="s">
        <v>263</v>
      </c>
    </row>
    <row r="1212" spans="1:17" x14ac:dyDescent="0.3">
      <c r="A1212">
        <v>10114</v>
      </c>
      <c r="B1212" s="14">
        <v>45383</v>
      </c>
      <c r="C1212" t="str">
        <v>10101146</v>
      </c>
      <c r="D1212">
        <v>283</v>
      </c>
      <c r="Q1212" t="s">
        <v>316</v>
      </c>
    </row>
    <row r="1213" spans="1:17" x14ac:dyDescent="0.3">
      <c r="A1213">
        <v>10114</v>
      </c>
      <c r="B1213" s="14">
        <v>45413</v>
      </c>
      <c r="C1213" t="str">
        <v>b72e97f6</v>
      </c>
      <c r="D1213">
        <v>96</v>
      </c>
      <c r="Q1213" t="s">
        <v>374</v>
      </c>
    </row>
    <row r="1214" spans="1:17" x14ac:dyDescent="0.3">
      <c r="A1214">
        <v>10114</v>
      </c>
      <c r="B1214" s="14">
        <v>45261</v>
      </c>
      <c r="C1214" t="str">
        <v>cc777b0c</v>
      </c>
      <c r="D1214">
        <v>78</v>
      </c>
      <c r="Q1214" t="s">
        <v>295</v>
      </c>
    </row>
    <row r="1215" spans="1:17" x14ac:dyDescent="0.3">
      <c r="A1215">
        <v>10114</v>
      </c>
      <c r="B1215" s="14">
        <v>45505</v>
      </c>
      <c r="C1215" t="str">
        <v>a48a202b</v>
      </c>
      <c r="D1215">
        <v>204</v>
      </c>
      <c r="Q1215" t="s">
        <v>342</v>
      </c>
    </row>
    <row r="1216" spans="1:17" x14ac:dyDescent="0.3">
      <c r="A1216">
        <v>10114</v>
      </c>
      <c r="B1216" s="14">
        <v>45017</v>
      </c>
      <c r="C1216" t="str">
        <v>30bb7728</v>
      </c>
      <c r="D1216">
        <v>286</v>
      </c>
      <c r="Q1216" t="s">
        <v>266</v>
      </c>
    </row>
    <row r="1217" spans="1:17" x14ac:dyDescent="0.3">
      <c r="A1217">
        <v>10114</v>
      </c>
      <c r="B1217" s="14">
        <v>45108</v>
      </c>
      <c r="C1217" t="str">
        <v>18f2ed16</v>
      </c>
      <c r="D1217">
        <v>145</v>
      </c>
      <c r="Q1217" t="s">
        <v>336</v>
      </c>
    </row>
    <row r="1218" spans="1:17" x14ac:dyDescent="0.3">
      <c r="A1218">
        <v>10114</v>
      </c>
      <c r="B1218" s="14">
        <v>45139</v>
      </c>
      <c r="C1218" t="str">
        <v>4130ea10</v>
      </c>
      <c r="D1218">
        <v>273</v>
      </c>
      <c r="Q1218" t="s">
        <v>296</v>
      </c>
    </row>
    <row r="1219" spans="1:17" x14ac:dyDescent="0.3">
      <c r="A1219">
        <v>10114</v>
      </c>
      <c r="B1219" s="14">
        <v>45231</v>
      </c>
      <c r="C1219" t="str">
        <v>f1c74cb8</v>
      </c>
      <c r="D1219">
        <v>13</v>
      </c>
      <c r="Q1219" t="s">
        <v>333</v>
      </c>
    </row>
    <row r="1220" spans="1:17" x14ac:dyDescent="0.3">
      <c r="A1220">
        <v>10114</v>
      </c>
      <c r="B1220" s="14">
        <v>45231</v>
      </c>
      <c r="C1220" t="str">
        <v>577b4107</v>
      </c>
      <c r="D1220">
        <v>64</v>
      </c>
      <c r="Q1220" t="s">
        <v>399</v>
      </c>
    </row>
    <row r="1221" spans="1:17" x14ac:dyDescent="0.3">
      <c r="A1221">
        <v>10114</v>
      </c>
      <c r="B1221" s="14">
        <v>45231</v>
      </c>
      <c r="C1221" t="str">
        <v>2888a95e</v>
      </c>
      <c r="D1221">
        <v>14</v>
      </c>
      <c r="Q1221" t="s">
        <v>284</v>
      </c>
    </row>
    <row r="1222" spans="1:17" x14ac:dyDescent="0.3">
      <c r="A1222">
        <v>10114</v>
      </c>
      <c r="B1222" s="14">
        <v>44713</v>
      </c>
      <c r="C1222" t="str">
        <v>75fa1246</v>
      </c>
      <c r="D1222">
        <v>280</v>
      </c>
      <c r="Q1222" t="s">
        <v>235</v>
      </c>
    </row>
    <row r="1223" spans="1:17" x14ac:dyDescent="0.3">
      <c r="A1223">
        <v>10114</v>
      </c>
      <c r="B1223" s="14">
        <v>45505</v>
      </c>
      <c r="C1223" t="str">
        <v>c741736d</v>
      </c>
      <c r="D1223">
        <v>13</v>
      </c>
      <c r="Q1223" t="s">
        <v>370</v>
      </c>
    </row>
    <row r="1224" spans="1:17" x14ac:dyDescent="0.3">
      <c r="A1224">
        <v>10115</v>
      </c>
      <c r="B1224" s="14">
        <v>44805</v>
      </c>
      <c r="C1224" t="str">
        <v>7bc7f2c7</v>
      </c>
      <c r="D1224">
        <v>191</v>
      </c>
      <c r="Q1224" t="s">
        <v>392</v>
      </c>
    </row>
    <row r="1225" spans="1:17" x14ac:dyDescent="0.3">
      <c r="A1225">
        <v>10115</v>
      </c>
      <c r="B1225" s="14">
        <v>44927</v>
      </c>
      <c r="C1225" t="str">
        <v>e9c2f251</v>
      </c>
      <c r="D1225">
        <v>66</v>
      </c>
      <c r="Q1225" t="s">
        <v>310</v>
      </c>
    </row>
    <row r="1226" spans="1:17" x14ac:dyDescent="0.3">
      <c r="A1226">
        <v>10115</v>
      </c>
      <c r="B1226" s="14">
        <v>45323</v>
      </c>
      <c r="C1226" t="str">
        <v>2e190b5a</v>
      </c>
      <c r="D1226">
        <v>225</v>
      </c>
      <c r="Q1226" t="s">
        <v>323</v>
      </c>
    </row>
    <row r="1227" spans="1:17" x14ac:dyDescent="0.3">
      <c r="A1227">
        <v>10115</v>
      </c>
      <c r="B1227" s="14">
        <v>44927</v>
      </c>
      <c r="C1227" t="str">
        <v>9787b7de</v>
      </c>
      <c r="D1227">
        <v>255</v>
      </c>
      <c r="Q1227" t="s">
        <v>304</v>
      </c>
    </row>
    <row r="1228" spans="1:17" x14ac:dyDescent="0.3">
      <c r="A1228">
        <v>10115</v>
      </c>
      <c r="B1228" s="14">
        <v>45627</v>
      </c>
      <c r="C1228" t="str">
        <v>5b93d799</v>
      </c>
      <c r="D1228">
        <v>263</v>
      </c>
      <c r="Q1228" t="s">
        <v>341</v>
      </c>
    </row>
    <row r="1229" spans="1:17" x14ac:dyDescent="0.3">
      <c r="A1229">
        <v>10115</v>
      </c>
      <c r="B1229" s="14">
        <v>45292</v>
      </c>
      <c r="C1229" t="str">
        <v>f82d44ce</v>
      </c>
      <c r="D1229">
        <v>77</v>
      </c>
      <c r="Q1229" t="s">
        <v>348</v>
      </c>
    </row>
    <row r="1230" spans="1:17" x14ac:dyDescent="0.3">
      <c r="A1230">
        <v>10115</v>
      </c>
      <c r="B1230" s="14">
        <v>44835</v>
      </c>
      <c r="C1230" t="str">
        <v>a48a202b</v>
      </c>
      <c r="D1230">
        <v>186</v>
      </c>
      <c r="Q1230" t="s">
        <v>361</v>
      </c>
    </row>
    <row r="1231" spans="1:17" x14ac:dyDescent="0.3">
      <c r="A1231">
        <v>10115</v>
      </c>
      <c r="B1231" s="14">
        <v>45200</v>
      </c>
      <c r="C1231" t="str">
        <v>7fc77e90</v>
      </c>
      <c r="D1231">
        <v>229</v>
      </c>
      <c r="Q1231" t="s">
        <v>386</v>
      </c>
    </row>
    <row r="1232" spans="1:17" x14ac:dyDescent="0.3">
      <c r="A1232">
        <v>10115</v>
      </c>
      <c r="B1232" s="14">
        <v>45474</v>
      </c>
      <c r="C1232" t="str">
        <v>982b8061</v>
      </c>
      <c r="D1232">
        <v>158</v>
      </c>
      <c r="Q1232" t="s">
        <v>296</v>
      </c>
    </row>
    <row r="1233" spans="1:17" x14ac:dyDescent="0.3">
      <c r="A1233">
        <v>10115</v>
      </c>
      <c r="B1233" s="14">
        <v>45017</v>
      </c>
      <c r="C1233" t="str">
        <v>7fd28e87</v>
      </c>
      <c r="D1233">
        <v>88</v>
      </c>
      <c r="Q1233" t="s">
        <v>270</v>
      </c>
    </row>
    <row r="1234" spans="1:17" x14ac:dyDescent="0.3">
      <c r="A1234">
        <v>10115</v>
      </c>
      <c r="B1234" s="14">
        <v>44774</v>
      </c>
      <c r="C1234" t="str">
        <v>2f9c6d63</v>
      </c>
      <c r="D1234">
        <v>144</v>
      </c>
      <c r="Q1234" t="s">
        <v>347</v>
      </c>
    </row>
    <row r="1235" spans="1:17" x14ac:dyDescent="0.3">
      <c r="A1235">
        <v>10115</v>
      </c>
      <c r="B1235" s="14">
        <v>45474</v>
      </c>
      <c r="C1235" t="str">
        <v>6cec19a5</v>
      </c>
      <c r="D1235">
        <v>62</v>
      </c>
      <c r="Q1235" t="s">
        <v>297</v>
      </c>
    </row>
    <row r="1236" spans="1:17" x14ac:dyDescent="0.3">
      <c r="A1236">
        <v>10116</v>
      </c>
      <c r="B1236" s="14">
        <v>44927</v>
      </c>
      <c r="C1236" t="str">
        <v>4cfd0dd8</v>
      </c>
      <c r="D1236">
        <v>56</v>
      </c>
      <c r="Q1236" t="s">
        <v>409</v>
      </c>
    </row>
    <row r="1237" spans="1:17" x14ac:dyDescent="0.3">
      <c r="A1237">
        <v>10116</v>
      </c>
      <c r="B1237" s="14">
        <v>45139</v>
      </c>
      <c r="C1237" t="str">
        <v>b06fbc58</v>
      </c>
      <c r="D1237">
        <v>128</v>
      </c>
      <c r="Q1237" t="s">
        <v>311</v>
      </c>
    </row>
    <row r="1238" spans="1:17" x14ac:dyDescent="0.3">
      <c r="A1238">
        <v>10116</v>
      </c>
      <c r="B1238" s="14">
        <v>44652</v>
      </c>
      <c r="C1238" t="str">
        <v>fe8686d0</v>
      </c>
      <c r="D1238">
        <v>271</v>
      </c>
      <c r="Q1238" t="s">
        <v>355</v>
      </c>
    </row>
    <row r="1239" spans="1:17" x14ac:dyDescent="0.3">
      <c r="A1239">
        <v>10116</v>
      </c>
      <c r="B1239" s="14">
        <v>45078</v>
      </c>
      <c r="C1239" t="str">
        <v>ef45c45f</v>
      </c>
      <c r="D1239">
        <v>196</v>
      </c>
      <c r="Q1239" t="s">
        <v>223</v>
      </c>
    </row>
    <row r="1240" spans="1:17" x14ac:dyDescent="0.3">
      <c r="A1240">
        <v>10116</v>
      </c>
      <c r="B1240" s="14">
        <v>45017</v>
      </c>
      <c r="C1240" t="str">
        <v>18f2ed16</v>
      </c>
      <c r="D1240">
        <v>173</v>
      </c>
      <c r="Q1240" t="s">
        <v>399</v>
      </c>
    </row>
    <row r="1241" spans="1:17" x14ac:dyDescent="0.3">
      <c r="A1241">
        <v>10116</v>
      </c>
      <c r="B1241" s="14">
        <v>44652</v>
      </c>
      <c r="C1241" t="str">
        <v>2560b2d1</v>
      </c>
      <c r="D1241">
        <v>174</v>
      </c>
      <c r="Q1241" t="s">
        <v>286</v>
      </c>
    </row>
    <row r="1242" spans="1:17" x14ac:dyDescent="0.3">
      <c r="A1242">
        <v>10116</v>
      </c>
      <c r="B1242" s="14">
        <v>44743</v>
      </c>
      <c r="C1242" t="str">
        <v>4130ea10</v>
      </c>
      <c r="D1242">
        <v>230</v>
      </c>
      <c r="Q1242" t="s">
        <v>263</v>
      </c>
    </row>
    <row r="1243" spans="1:17" x14ac:dyDescent="0.3">
      <c r="A1243">
        <v>10116</v>
      </c>
      <c r="B1243" s="14">
        <v>45200</v>
      </c>
      <c r="C1243" t="str">
        <v>7495495f</v>
      </c>
      <c r="D1243">
        <v>165</v>
      </c>
      <c r="Q1243" t="s">
        <v>239</v>
      </c>
    </row>
    <row r="1244" spans="1:17" x14ac:dyDescent="0.3">
      <c r="A1244">
        <v>10116</v>
      </c>
      <c r="B1244" s="14">
        <v>45627</v>
      </c>
      <c r="C1244" t="str">
        <v>40e9137d</v>
      </c>
      <c r="D1244">
        <v>76</v>
      </c>
      <c r="Q1244" t="s">
        <v>348</v>
      </c>
    </row>
    <row r="1245" spans="1:17" x14ac:dyDescent="0.3">
      <c r="A1245">
        <v>10116</v>
      </c>
      <c r="B1245" s="14">
        <v>45566</v>
      </c>
      <c r="C1245" t="str">
        <v>2888a95e</v>
      </c>
      <c r="D1245">
        <v>200</v>
      </c>
      <c r="Q1245" t="s">
        <v>332</v>
      </c>
    </row>
    <row r="1246" spans="1:17" x14ac:dyDescent="0.3">
      <c r="A1246">
        <v>10116</v>
      </c>
      <c r="B1246" s="14">
        <v>45292</v>
      </c>
      <c r="C1246" t="str">
        <v>ae026103</v>
      </c>
      <c r="D1246">
        <v>54</v>
      </c>
      <c r="Q1246" t="s">
        <v>381</v>
      </c>
    </row>
    <row r="1247" spans="1:17" x14ac:dyDescent="0.3">
      <c r="A1247">
        <v>10116</v>
      </c>
      <c r="B1247" s="14">
        <v>44927</v>
      </c>
      <c r="C1247" t="str">
        <v>5b93d799</v>
      </c>
      <c r="D1247">
        <v>108</v>
      </c>
      <c r="Q1247" t="s">
        <v>236</v>
      </c>
    </row>
    <row r="1248" spans="1:17" x14ac:dyDescent="0.3">
      <c r="A1248">
        <v>10116</v>
      </c>
      <c r="B1248" s="14">
        <v>45200</v>
      </c>
      <c r="C1248" t="str">
        <v>1187d074</v>
      </c>
      <c r="D1248">
        <v>164</v>
      </c>
      <c r="Q1248" t="s">
        <v>286</v>
      </c>
    </row>
    <row r="1249" spans="1:17" x14ac:dyDescent="0.3">
      <c r="A1249">
        <v>10116</v>
      </c>
      <c r="B1249" s="14">
        <v>44805</v>
      </c>
      <c r="C1249" t="str">
        <v>577b4107</v>
      </c>
      <c r="D1249">
        <v>108</v>
      </c>
      <c r="Q1249" t="s">
        <v>233</v>
      </c>
    </row>
    <row r="1250" spans="1:17" x14ac:dyDescent="0.3">
      <c r="A1250">
        <v>10117</v>
      </c>
      <c r="B1250" s="14">
        <v>45536</v>
      </c>
      <c r="C1250" t="str">
        <v>9787b7de</v>
      </c>
      <c r="D1250">
        <v>21</v>
      </c>
      <c r="Q1250" t="s">
        <v>223</v>
      </c>
    </row>
    <row r="1251" spans="1:17" x14ac:dyDescent="0.3">
      <c r="A1251">
        <v>10117</v>
      </c>
      <c r="B1251" s="14">
        <v>44805</v>
      </c>
      <c r="C1251" t="str">
        <v>2aac9072</v>
      </c>
      <c r="D1251">
        <v>158</v>
      </c>
      <c r="Q1251" t="s">
        <v>264</v>
      </c>
    </row>
    <row r="1252" spans="1:17" x14ac:dyDescent="0.3">
      <c r="A1252">
        <v>10117</v>
      </c>
      <c r="B1252" s="14">
        <v>45505</v>
      </c>
      <c r="C1252" t="str">
        <v>4cfd0dd8</v>
      </c>
      <c r="D1252">
        <v>282</v>
      </c>
      <c r="Q1252" t="s">
        <v>338</v>
      </c>
    </row>
    <row r="1253" spans="1:17" x14ac:dyDescent="0.3">
      <c r="A1253">
        <v>10117</v>
      </c>
      <c r="B1253" s="14">
        <v>45536</v>
      </c>
      <c r="C1253" t="str">
        <v>f72d44e6</v>
      </c>
      <c r="D1253">
        <v>206</v>
      </c>
      <c r="Q1253" t="s">
        <v>406</v>
      </c>
    </row>
    <row r="1254" spans="1:17" x14ac:dyDescent="0.3">
      <c r="A1254">
        <v>10117</v>
      </c>
      <c r="B1254" s="14">
        <v>45078</v>
      </c>
      <c r="C1254" t="str">
        <v>18f2ed16</v>
      </c>
      <c r="D1254">
        <v>115</v>
      </c>
      <c r="Q1254" t="s">
        <v>282</v>
      </c>
    </row>
    <row r="1255" spans="1:17" x14ac:dyDescent="0.3">
      <c r="A1255">
        <v>10117</v>
      </c>
      <c r="B1255" s="14">
        <v>44958</v>
      </c>
      <c r="C1255" t="str">
        <v>d71466ea</v>
      </c>
      <c r="D1255">
        <v>14</v>
      </c>
      <c r="Q1255" t="s">
        <v>374</v>
      </c>
    </row>
    <row r="1256" spans="1:17" x14ac:dyDescent="0.3">
      <c r="A1256">
        <v>10117</v>
      </c>
      <c r="B1256" s="14">
        <v>44986</v>
      </c>
      <c r="C1256" t="str">
        <v>53dcee70</v>
      </c>
      <c r="D1256">
        <v>161</v>
      </c>
      <c r="Q1256" t="s">
        <v>219</v>
      </c>
    </row>
    <row r="1257" spans="1:17" x14ac:dyDescent="0.3">
      <c r="A1257">
        <v>10117</v>
      </c>
      <c r="B1257" s="14">
        <v>44621</v>
      </c>
      <c r="C1257" t="str">
        <v>b49e8b74</v>
      </c>
      <c r="D1257">
        <v>283</v>
      </c>
      <c r="Q1257" t="s">
        <v>288</v>
      </c>
    </row>
    <row r="1258" spans="1:17" x14ac:dyDescent="0.3">
      <c r="A1258">
        <v>10117</v>
      </c>
      <c r="B1258" s="14">
        <v>44835</v>
      </c>
      <c r="C1258" t="str">
        <v>c1fb785c</v>
      </c>
      <c r="D1258">
        <v>152</v>
      </c>
      <c r="Q1258" t="s">
        <v>222</v>
      </c>
    </row>
    <row r="1259" spans="1:17" x14ac:dyDescent="0.3">
      <c r="A1259">
        <v>10117</v>
      </c>
      <c r="B1259" s="14">
        <v>45017</v>
      </c>
      <c r="C1259" t="str">
        <v>420e1019</v>
      </c>
      <c r="D1259">
        <v>117</v>
      </c>
      <c r="Q1259" t="s">
        <v>386</v>
      </c>
    </row>
    <row r="1260" spans="1:17" x14ac:dyDescent="0.3">
      <c r="A1260">
        <v>10118</v>
      </c>
      <c r="B1260" s="14">
        <v>45352</v>
      </c>
      <c r="C1260" t="str">
        <v>4cfd0dd8</v>
      </c>
      <c r="D1260">
        <v>160</v>
      </c>
      <c r="Q1260" t="s">
        <v>271</v>
      </c>
    </row>
    <row r="1261" spans="1:17" x14ac:dyDescent="0.3">
      <c r="A1261">
        <v>10118</v>
      </c>
      <c r="B1261" s="14">
        <v>44986</v>
      </c>
      <c r="C1261" t="str">
        <v>c5000cc1</v>
      </c>
      <c r="D1261">
        <v>153</v>
      </c>
      <c r="Q1261" t="s">
        <v>278</v>
      </c>
    </row>
    <row r="1262" spans="1:17" x14ac:dyDescent="0.3">
      <c r="A1262">
        <v>10118</v>
      </c>
      <c r="B1262" s="14">
        <v>44743</v>
      </c>
      <c r="C1262" t="str">
        <v>e9c2f251</v>
      </c>
      <c r="D1262">
        <v>205</v>
      </c>
      <c r="Q1262" t="s">
        <v>294</v>
      </c>
    </row>
    <row r="1263" spans="1:17" x14ac:dyDescent="0.3">
      <c r="A1263">
        <v>10118</v>
      </c>
      <c r="B1263" s="14">
        <v>45170</v>
      </c>
      <c r="C1263" t="str">
        <v>6148f50b</v>
      </c>
      <c r="D1263">
        <v>147</v>
      </c>
      <c r="Q1263" t="s">
        <v>395</v>
      </c>
    </row>
    <row r="1264" spans="1:17" x14ac:dyDescent="0.3">
      <c r="A1264">
        <v>10118</v>
      </c>
      <c r="B1264" s="14">
        <v>44835</v>
      </c>
      <c r="C1264" t="str">
        <v>7fb18db3</v>
      </c>
      <c r="D1264">
        <v>238</v>
      </c>
      <c r="Q1264" t="s">
        <v>317</v>
      </c>
    </row>
    <row r="1265" spans="1:17" x14ac:dyDescent="0.3">
      <c r="A1265">
        <v>10118</v>
      </c>
      <c r="B1265" s="14">
        <v>45261</v>
      </c>
      <c r="C1265" t="str">
        <v>6d98c117</v>
      </c>
      <c r="D1265">
        <v>85</v>
      </c>
      <c r="Q1265" t="s">
        <v>286</v>
      </c>
    </row>
    <row r="1266" spans="1:17" x14ac:dyDescent="0.3">
      <c r="A1266">
        <v>10118</v>
      </c>
      <c r="B1266" s="14">
        <v>45444</v>
      </c>
      <c r="C1266" t="str">
        <v>d6e6f4af</v>
      </c>
      <c r="D1266">
        <v>104</v>
      </c>
      <c r="Q1266" t="s">
        <v>399</v>
      </c>
    </row>
    <row r="1267" spans="1:17" x14ac:dyDescent="0.3">
      <c r="A1267">
        <v>10118</v>
      </c>
      <c r="B1267" s="14">
        <v>45108</v>
      </c>
      <c r="C1267" t="str">
        <v>af4e0c6c</v>
      </c>
      <c r="D1267">
        <v>20</v>
      </c>
      <c r="Q1267" t="s">
        <v>347</v>
      </c>
    </row>
    <row r="1268" spans="1:17" x14ac:dyDescent="0.3">
      <c r="A1268">
        <v>10118</v>
      </c>
      <c r="B1268" s="14">
        <v>44927</v>
      </c>
      <c r="C1268" t="str">
        <v>5988d89d</v>
      </c>
      <c r="D1268">
        <v>45</v>
      </c>
      <c r="Q1268" t="s">
        <v>273</v>
      </c>
    </row>
    <row r="1269" spans="1:17" x14ac:dyDescent="0.3">
      <c r="A1269">
        <v>10118</v>
      </c>
      <c r="B1269" s="14">
        <v>45444</v>
      </c>
      <c r="C1269" t="str">
        <v>1b7fe76a</v>
      </c>
      <c r="D1269">
        <v>216</v>
      </c>
      <c r="Q1269" t="s">
        <v>309</v>
      </c>
    </row>
    <row r="1270" spans="1:17" x14ac:dyDescent="0.3">
      <c r="A1270">
        <v>10119</v>
      </c>
      <c r="B1270" s="14">
        <v>44621</v>
      </c>
      <c r="C1270" t="str">
        <v>5c52d1ad</v>
      </c>
      <c r="D1270">
        <v>77</v>
      </c>
      <c r="Q1270" t="s">
        <v>407</v>
      </c>
    </row>
    <row r="1271" spans="1:17" x14ac:dyDescent="0.3">
      <c r="A1271">
        <v>10119</v>
      </c>
      <c r="B1271" s="14">
        <v>44562</v>
      </c>
      <c r="C1271" t="str">
        <v>618d5c47</v>
      </c>
      <c r="D1271">
        <v>14</v>
      </c>
      <c r="Q1271" t="s">
        <v>363</v>
      </c>
    </row>
    <row r="1272" spans="1:17" x14ac:dyDescent="0.3">
      <c r="A1272">
        <v>10119</v>
      </c>
      <c r="B1272" s="14">
        <v>44805</v>
      </c>
      <c r="C1272" t="str">
        <v>1187d074</v>
      </c>
      <c r="D1272">
        <v>255</v>
      </c>
      <c r="Q1272" t="s">
        <v>279</v>
      </c>
    </row>
    <row r="1273" spans="1:17" x14ac:dyDescent="0.3">
      <c r="A1273">
        <v>10119</v>
      </c>
      <c r="B1273" s="14">
        <v>45200</v>
      </c>
      <c r="C1273" t="str">
        <v>f6d69d19</v>
      </c>
      <c r="D1273">
        <v>255</v>
      </c>
      <c r="Q1273" t="s">
        <v>410</v>
      </c>
    </row>
    <row r="1274" spans="1:17" x14ac:dyDescent="0.3">
      <c r="A1274">
        <v>10119</v>
      </c>
      <c r="B1274" s="14">
        <v>45078</v>
      </c>
      <c r="C1274" t="str">
        <v>f1c74cb8</v>
      </c>
      <c r="D1274">
        <v>288</v>
      </c>
      <c r="Q1274" t="s">
        <v>386</v>
      </c>
    </row>
    <row r="1275" spans="1:17" x14ac:dyDescent="0.3">
      <c r="A1275">
        <v>10119</v>
      </c>
      <c r="B1275" s="14">
        <v>45597</v>
      </c>
      <c r="C1275" t="str">
        <v>7e543bc4</v>
      </c>
      <c r="D1275">
        <v>161</v>
      </c>
      <c r="Q1275" t="s">
        <v>369</v>
      </c>
    </row>
    <row r="1276" spans="1:17" x14ac:dyDescent="0.3">
      <c r="A1276">
        <v>10120</v>
      </c>
      <c r="B1276" s="14">
        <v>44986</v>
      </c>
      <c r="C1276" t="str">
        <v>18110fb2</v>
      </c>
      <c r="D1276">
        <v>206</v>
      </c>
      <c r="Q1276" t="s">
        <v>402</v>
      </c>
    </row>
    <row r="1277" spans="1:17" x14ac:dyDescent="0.3">
      <c r="A1277">
        <v>10120</v>
      </c>
      <c r="B1277" s="14">
        <v>44986</v>
      </c>
      <c r="C1277" t="str">
        <v>ef45c45f</v>
      </c>
      <c r="D1277">
        <v>62</v>
      </c>
      <c r="Q1277" t="s">
        <v>223</v>
      </c>
    </row>
    <row r="1278" spans="1:17" x14ac:dyDescent="0.3">
      <c r="A1278">
        <v>10120</v>
      </c>
      <c r="B1278" s="14">
        <v>45200</v>
      </c>
      <c r="C1278" t="str">
        <v>5b93d799</v>
      </c>
      <c r="D1278">
        <v>70</v>
      </c>
      <c r="Q1278" t="s">
        <v>232</v>
      </c>
    </row>
    <row r="1279" spans="1:17" x14ac:dyDescent="0.3">
      <c r="A1279">
        <v>10120</v>
      </c>
      <c r="B1279" s="14">
        <v>44835</v>
      </c>
      <c r="C1279" t="str">
        <v>618d5c47</v>
      </c>
      <c r="D1279">
        <v>101</v>
      </c>
      <c r="Q1279" t="s">
        <v>308</v>
      </c>
    </row>
    <row r="1280" spans="1:17" x14ac:dyDescent="0.3">
      <c r="A1280">
        <v>10120</v>
      </c>
      <c r="B1280" s="14">
        <v>44896</v>
      </c>
      <c r="C1280" t="str">
        <v>ae026103</v>
      </c>
      <c r="D1280">
        <v>227</v>
      </c>
      <c r="Q1280" t="s">
        <v>290</v>
      </c>
    </row>
    <row r="1281" spans="1:17" x14ac:dyDescent="0.3">
      <c r="A1281">
        <v>10120</v>
      </c>
      <c r="B1281" s="14">
        <v>45108</v>
      </c>
      <c r="C1281" t="str">
        <v>f83fb848</v>
      </c>
      <c r="D1281">
        <v>188</v>
      </c>
      <c r="Q1281" t="s">
        <v>239</v>
      </c>
    </row>
    <row r="1282" spans="1:17" x14ac:dyDescent="0.3">
      <c r="A1282">
        <v>10120</v>
      </c>
      <c r="B1282" s="14">
        <v>45261</v>
      </c>
      <c r="C1282" t="str">
        <v>cc9d9893</v>
      </c>
      <c r="D1282">
        <v>145</v>
      </c>
      <c r="Q1282" t="s">
        <v>242</v>
      </c>
    </row>
    <row r="1283" spans="1:17" x14ac:dyDescent="0.3">
      <c r="A1283">
        <v>10120</v>
      </c>
      <c r="B1283" s="14">
        <v>44835</v>
      </c>
      <c r="C1283" t="str">
        <v>fa1a76a3</v>
      </c>
      <c r="D1283">
        <v>173</v>
      </c>
      <c r="Q1283" t="s">
        <v>287</v>
      </c>
    </row>
    <row r="1284" spans="1:17" x14ac:dyDescent="0.3">
      <c r="A1284">
        <v>10121</v>
      </c>
      <c r="B1284" s="14">
        <v>44713</v>
      </c>
      <c r="C1284" t="str">
        <v>f6d69d19</v>
      </c>
      <c r="D1284">
        <v>175</v>
      </c>
      <c r="Q1284" t="s">
        <v>379</v>
      </c>
    </row>
    <row r="1285" spans="1:17" x14ac:dyDescent="0.3">
      <c r="A1285">
        <v>10121</v>
      </c>
      <c r="B1285" s="14">
        <v>45170</v>
      </c>
      <c r="C1285" t="str">
        <v>07976026</v>
      </c>
      <c r="D1285">
        <v>263</v>
      </c>
      <c r="Q1285" t="s">
        <v>279</v>
      </c>
    </row>
    <row r="1286" spans="1:17" x14ac:dyDescent="0.3">
      <c r="A1286">
        <v>10121</v>
      </c>
      <c r="B1286" s="14">
        <v>45200</v>
      </c>
      <c r="C1286" t="str">
        <v>5b93d799</v>
      </c>
      <c r="D1286">
        <v>80</v>
      </c>
      <c r="Q1286" t="s">
        <v>404</v>
      </c>
    </row>
    <row r="1287" spans="1:17" x14ac:dyDescent="0.3">
      <c r="A1287">
        <v>10121</v>
      </c>
      <c r="B1287" s="14">
        <v>45505</v>
      </c>
      <c r="C1287" t="str">
        <v>8ce0be18</v>
      </c>
      <c r="D1287">
        <v>285</v>
      </c>
      <c r="Q1287" t="s">
        <v>371</v>
      </c>
    </row>
    <row r="1288" spans="1:17" x14ac:dyDescent="0.3">
      <c r="A1288">
        <v>10121</v>
      </c>
      <c r="B1288" s="14">
        <v>44713</v>
      </c>
      <c r="C1288" t="str">
        <v>40e9137d</v>
      </c>
      <c r="D1288">
        <v>225</v>
      </c>
      <c r="Q1288" t="s">
        <v>399</v>
      </c>
    </row>
    <row r="1289" spans="1:17" x14ac:dyDescent="0.3">
      <c r="A1289">
        <v>10121</v>
      </c>
      <c r="B1289" s="14">
        <v>44713</v>
      </c>
      <c r="C1289" t="str">
        <v>ae026103</v>
      </c>
      <c r="D1289">
        <v>130</v>
      </c>
      <c r="Q1289" t="s">
        <v>309</v>
      </c>
    </row>
    <row r="1290" spans="1:17" x14ac:dyDescent="0.3">
      <c r="A1290">
        <v>10122</v>
      </c>
      <c r="B1290" s="14">
        <v>44835</v>
      </c>
      <c r="C1290" t="str">
        <v>0cbc4720</v>
      </c>
      <c r="D1290">
        <v>292</v>
      </c>
      <c r="Q1290" t="s">
        <v>280</v>
      </c>
    </row>
    <row r="1291" spans="1:17" x14ac:dyDescent="0.3">
      <c r="A1291">
        <v>10122</v>
      </c>
      <c r="B1291" s="14">
        <v>44652</v>
      </c>
      <c r="C1291" t="str">
        <v>e2949854</v>
      </c>
      <c r="D1291">
        <v>80</v>
      </c>
      <c r="Q1291" t="s">
        <v>268</v>
      </c>
    </row>
    <row r="1292" spans="1:17" x14ac:dyDescent="0.3">
      <c r="A1292">
        <v>10122</v>
      </c>
      <c r="B1292" s="14">
        <v>45383</v>
      </c>
      <c r="C1292" t="str">
        <v>1b7fe76a</v>
      </c>
      <c r="D1292">
        <v>200</v>
      </c>
      <c r="Q1292" t="s">
        <v>334</v>
      </c>
    </row>
    <row r="1293" spans="1:17" x14ac:dyDescent="0.3">
      <c r="A1293">
        <v>10122</v>
      </c>
      <c r="B1293" s="14">
        <v>44866</v>
      </c>
      <c r="C1293" t="str">
        <v>f6d69d19</v>
      </c>
      <c r="D1293">
        <v>25</v>
      </c>
      <c r="Q1293" t="s">
        <v>342</v>
      </c>
    </row>
    <row r="1294" spans="1:17" x14ac:dyDescent="0.3">
      <c r="A1294">
        <v>10122</v>
      </c>
      <c r="B1294" s="14">
        <v>45017</v>
      </c>
      <c r="C1294" t="str">
        <v>044707f1</v>
      </c>
      <c r="D1294">
        <v>49</v>
      </c>
      <c r="Q1294" t="s">
        <v>239</v>
      </c>
    </row>
    <row r="1295" spans="1:17" x14ac:dyDescent="0.3">
      <c r="A1295">
        <v>10122</v>
      </c>
      <c r="B1295" s="14">
        <v>45474</v>
      </c>
      <c r="C1295" t="str">
        <v>fcc640cb</v>
      </c>
      <c r="D1295">
        <v>81</v>
      </c>
      <c r="Q1295" t="s">
        <v>362</v>
      </c>
    </row>
    <row r="1296" spans="1:17" x14ac:dyDescent="0.3">
      <c r="A1296">
        <v>10122</v>
      </c>
      <c r="B1296" s="14">
        <v>45352</v>
      </c>
      <c r="C1296" t="str">
        <v>9787b7de</v>
      </c>
      <c r="D1296">
        <v>182</v>
      </c>
      <c r="Q1296" t="s">
        <v>377</v>
      </c>
    </row>
    <row r="1297" spans="1:17" x14ac:dyDescent="0.3">
      <c r="A1297">
        <v>10122</v>
      </c>
      <c r="B1297" s="14">
        <v>44835</v>
      </c>
      <c r="C1297" t="str">
        <v>19351768</v>
      </c>
      <c r="D1297">
        <v>40</v>
      </c>
      <c r="Q1297" t="s">
        <v>305</v>
      </c>
    </row>
    <row r="1298" spans="1:17" x14ac:dyDescent="0.3">
      <c r="A1298">
        <v>10122</v>
      </c>
      <c r="B1298" s="14">
        <v>45323</v>
      </c>
      <c r="C1298" t="str">
        <v>2fa395f5</v>
      </c>
      <c r="D1298">
        <v>226</v>
      </c>
      <c r="Q1298" t="s">
        <v>383</v>
      </c>
    </row>
    <row r="1299" spans="1:17" x14ac:dyDescent="0.3">
      <c r="A1299">
        <v>10122</v>
      </c>
      <c r="B1299" s="14">
        <v>45536</v>
      </c>
      <c r="C1299" t="str">
        <v>b142e834</v>
      </c>
      <c r="D1299">
        <v>166</v>
      </c>
      <c r="Q1299" t="s">
        <v>254</v>
      </c>
    </row>
    <row r="1300" spans="1:17" x14ac:dyDescent="0.3">
      <c r="A1300">
        <v>10123</v>
      </c>
      <c r="B1300" s="14">
        <v>44652</v>
      </c>
      <c r="C1300" t="str">
        <v>74c9ff93</v>
      </c>
      <c r="D1300">
        <v>122</v>
      </c>
      <c r="Q1300" t="s">
        <v>272</v>
      </c>
    </row>
    <row r="1301" spans="1:17" x14ac:dyDescent="0.3">
      <c r="A1301">
        <v>10123</v>
      </c>
      <c r="B1301" s="14">
        <v>45444</v>
      </c>
      <c r="C1301" t="str">
        <v>5c52d1ad</v>
      </c>
      <c r="D1301">
        <v>254</v>
      </c>
      <c r="Q1301" t="s">
        <v>271</v>
      </c>
    </row>
    <row r="1302" spans="1:17" x14ac:dyDescent="0.3">
      <c r="A1302">
        <v>10123</v>
      </c>
      <c r="B1302" s="14">
        <v>44652</v>
      </c>
      <c r="C1302" t="str">
        <v>2560b2d1</v>
      </c>
      <c r="D1302">
        <v>200</v>
      </c>
      <c r="Q1302" t="s">
        <v>327</v>
      </c>
    </row>
    <row r="1303" spans="1:17" x14ac:dyDescent="0.3">
      <c r="A1303">
        <v>10123</v>
      </c>
      <c r="B1303" s="14">
        <v>44743</v>
      </c>
      <c r="C1303" t="str">
        <v>75fa1246</v>
      </c>
      <c r="D1303">
        <v>49</v>
      </c>
      <c r="Q1303" t="s">
        <v>220</v>
      </c>
    </row>
    <row r="1304" spans="1:17" x14ac:dyDescent="0.3">
      <c r="A1304">
        <v>10123</v>
      </c>
      <c r="B1304" s="14">
        <v>45108</v>
      </c>
      <c r="C1304" t="str">
        <v>459528e0</v>
      </c>
      <c r="D1304">
        <v>93</v>
      </c>
      <c r="Q1304" t="s">
        <v>256</v>
      </c>
    </row>
    <row r="1305" spans="1:17" x14ac:dyDescent="0.3">
      <c r="A1305">
        <v>10123</v>
      </c>
      <c r="B1305" s="14">
        <v>44562</v>
      </c>
      <c r="C1305" t="str">
        <v>4130ea10</v>
      </c>
      <c r="D1305">
        <v>168</v>
      </c>
      <c r="Q1305" t="s">
        <v>273</v>
      </c>
    </row>
    <row r="1306" spans="1:17" x14ac:dyDescent="0.3">
      <c r="A1306">
        <v>10124</v>
      </c>
      <c r="B1306" s="14">
        <v>45474</v>
      </c>
      <c r="C1306" t="str">
        <v>40fb817f</v>
      </c>
      <c r="D1306">
        <v>33</v>
      </c>
      <c r="Q1306" t="s">
        <v>253</v>
      </c>
    </row>
    <row r="1307" spans="1:17" x14ac:dyDescent="0.3">
      <c r="A1307">
        <v>10124</v>
      </c>
      <c r="B1307" s="14">
        <v>44562</v>
      </c>
      <c r="C1307" t="str">
        <v>7fc77e90</v>
      </c>
      <c r="D1307">
        <v>192</v>
      </c>
      <c r="Q1307" t="s">
        <v>294</v>
      </c>
    </row>
    <row r="1308" spans="1:17" x14ac:dyDescent="0.3">
      <c r="A1308">
        <v>10124</v>
      </c>
      <c r="B1308" s="14">
        <v>45323</v>
      </c>
      <c r="C1308" t="str">
        <v>7fb18db3</v>
      </c>
      <c r="D1308">
        <v>192</v>
      </c>
      <c r="Q1308" t="s">
        <v>233</v>
      </c>
    </row>
    <row r="1309" spans="1:17" x14ac:dyDescent="0.3">
      <c r="A1309">
        <v>10124</v>
      </c>
      <c r="B1309" s="14">
        <v>45200</v>
      </c>
      <c r="C1309" t="str">
        <v>872a4423</v>
      </c>
      <c r="D1309">
        <v>218</v>
      </c>
      <c r="Q1309" t="s">
        <v>328</v>
      </c>
    </row>
    <row r="1310" spans="1:17" x14ac:dyDescent="0.3">
      <c r="A1310">
        <v>10124</v>
      </c>
      <c r="B1310" s="14">
        <v>45292</v>
      </c>
      <c r="C1310" t="str">
        <v>e24dee1d</v>
      </c>
      <c r="D1310">
        <v>254</v>
      </c>
      <c r="Q1310" t="s">
        <v>311</v>
      </c>
    </row>
    <row r="1311" spans="1:17" x14ac:dyDescent="0.3">
      <c r="A1311">
        <v>10125</v>
      </c>
      <c r="B1311" s="14">
        <v>44958</v>
      </c>
      <c r="C1311" t="str">
        <v>b72e97f6</v>
      </c>
      <c r="D1311">
        <v>82</v>
      </c>
      <c r="Q1311" t="s">
        <v>329</v>
      </c>
    </row>
    <row r="1312" spans="1:17" x14ac:dyDescent="0.3">
      <c r="A1312">
        <v>10125</v>
      </c>
      <c r="B1312" s="14">
        <v>45566</v>
      </c>
      <c r="C1312" t="str">
        <v>0be1e40e</v>
      </c>
      <c r="D1312">
        <v>184</v>
      </c>
      <c r="Q1312" t="s">
        <v>259</v>
      </c>
    </row>
    <row r="1313" spans="1:17" x14ac:dyDescent="0.3">
      <c r="A1313">
        <v>10125</v>
      </c>
      <c r="B1313" s="14">
        <v>45261</v>
      </c>
      <c r="C1313" t="str">
        <v>7fb18db3</v>
      </c>
      <c r="D1313">
        <v>230</v>
      </c>
      <c r="Q1313" t="s">
        <v>330</v>
      </c>
    </row>
    <row r="1314" spans="1:17" x14ac:dyDescent="0.3">
      <c r="A1314">
        <v>10125</v>
      </c>
      <c r="B1314" s="14">
        <v>44682</v>
      </c>
      <c r="C1314" t="str">
        <v>4cfd0dd8</v>
      </c>
      <c r="D1314">
        <v>88</v>
      </c>
      <c r="Q1314" t="s">
        <v>331</v>
      </c>
    </row>
    <row r="1315" spans="1:17" x14ac:dyDescent="0.3">
      <c r="A1315">
        <v>10125</v>
      </c>
      <c r="B1315" s="14">
        <v>44562</v>
      </c>
      <c r="C1315" t="str">
        <v>39c8c16a</v>
      </c>
      <c r="D1315">
        <v>83</v>
      </c>
      <c r="Q1315" t="s">
        <v>332</v>
      </c>
    </row>
    <row r="1316" spans="1:17" x14ac:dyDescent="0.3">
      <c r="A1316">
        <v>10125</v>
      </c>
      <c r="B1316" s="14">
        <v>45444</v>
      </c>
      <c r="C1316" t="str">
        <v>f72d44e6</v>
      </c>
      <c r="D1316">
        <v>170</v>
      </c>
      <c r="Q1316" t="s">
        <v>271</v>
      </c>
    </row>
    <row r="1317" spans="1:17" x14ac:dyDescent="0.3">
      <c r="A1317">
        <v>10125</v>
      </c>
      <c r="B1317" s="14">
        <v>45078</v>
      </c>
      <c r="C1317" t="str">
        <v>ef45c45f</v>
      </c>
      <c r="D1317">
        <v>196</v>
      </c>
      <c r="Q1317" t="s">
        <v>333</v>
      </c>
    </row>
    <row r="1318" spans="1:17" x14ac:dyDescent="0.3">
      <c r="A1318">
        <v>10126</v>
      </c>
      <c r="B1318" s="14">
        <v>45108</v>
      </c>
      <c r="C1318" t="str">
        <v>af4e0c6c</v>
      </c>
      <c r="D1318">
        <v>215</v>
      </c>
      <c r="Q1318" t="s">
        <v>334</v>
      </c>
    </row>
    <row r="1319" spans="1:17" x14ac:dyDescent="0.3">
      <c r="A1319">
        <v>10126</v>
      </c>
      <c r="B1319" s="14">
        <v>45261</v>
      </c>
      <c r="C1319" t="str">
        <v>e2949854</v>
      </c>
      <c r="D1319">
        <v>272</v>
      </c>
      <c r="Q1319" t="s">
        <v>335</v>
      </c>
    </row>
    <row r="1320" spans="1:17" x14ac:dyDescent="0.3">
      <c r="A1320">
        <v>10126</v>
      </c>
      <c r="B1320" s="14">
        <v>45352</v>
      </c>
      <c r="C1320" t="str">
        <v>591bdfe5</v>
      </c>
      <c r="D1320">
        <v>269</v>
      </c>
      <c r="Q1320" t="s">
        <v>267</v>
      </c>
    </row>
    <row r="1321" spans="1:17" x14ac:dyDescent="0.3">
      <c r="A1321">
        <v>10126</v>
      </c>
      <c r="B1321" s="14">
        <v>44652</v>
      </c>
      <c r="C1321" t="str">
        <v>7e543bc4</v>
      </c>
      <c r="D1321">
        <v>135</v>
      </c>
      <c r="Q1321" t="s">
        <v>336</v>
      </c>
    </row>
    <row r="1322" spans="1:17" x14ac:dyDescent="0.3">
      <c r="A1322">
        <v>10126</v>
      </c>
      <c r="B1322" s="14">
        <v>45108</v>
      </c>
      <c r="C1322" t="str">
        <v>7fd28e87</v>
      </c>
      <c r="D1322">
        <v>202</v>
      </c>
      <c r="Q1322" t="s">
        <v>320</v>
      </c>
    </row>
    <row r="1323" spans="1:17" x14ac:dyDescent="0.3">
      <c r="A1323">
        <v>10126</v>
      </c>
      <c r="B1323" s="14">
        <v>44986</v>
      </c>
      <c r="C1323" t="str">
        <v>cc9d9893</v>
      </c>
      <c r="D1323">
        <v>208</v>
      </c>
      <c r="Q1323" t="s">
        <v>254</v>
      </c>
    </row>
    <row r="1324" spans="1:17" x14ac:dyDescent="0.3">
      <c r="A1324">
        <v>10126</v>
      </c>
      <c r="B1324" s="14">
        <v>45444</v>
      </c>
      <c r="C1324" t="str">
        <v>1b7fe76a</v>
      </c>
      <c r="D1324">
        <v>283</v>
      </c>
      <c r="Q1324" t="s">
        <v>344</v>
      </c>
    </row>
    <row r="1325" spans="1:17" x14ac:dyDescent="0.3">
      <c r="A1325">
        <v>10126</v>
      </c>
      <c r="B1325" s="14">
        <v>44743</v>
      </c>
      <c r="C1325" t="str">
        <v>18f2ed16</v>
      </c>
      <c r="D1325">
        <v>213</v>
      </c>
      <c r="Q1325" t="s">
        <v>246</v>
      </c>
    </row>
    <row r="1326" spans="1:17" x14ac:dyDescent="0.3">
      <c r="A1326">
        <v>10126</v>
      </c>
      <c r="B1326" s="14">
        <v>44682</v>
      </c>
      <c r="C1326" t="str">
        <v>872a4423</v>
      </c>
      <c r="D1326">
        <v>172</v>
      </c>
      <c r="Q1326" t="s">
        <v>249</v>
      </c>
    </row>
    <row r="1327" spans="1:17" x14ac:dyDescent="0.3">
      <c r="A1327">
        <v>10126</v>
      </c>
      <c r="B1327" s="14">
        <v>45474</v>
      </c>
      <c r="C1327" t="str">
        <v>9452bf77</v>
      </c>
      <c r="D1327">
        <v>68</v>
      </c>
      <c r="Q1327" t="s">
        <v>265</v>
      </c>
    </row>
    <row r="1328" spans="1:17" x14ac:dyDescent="0.3">
      <c r="A1328">
        <v>10126</v>
      </c>
      <c r="B1328" s="14">
        <v>44835</v>
      </c>
      <c r="C1328" t="str">
        <v>e24dee1d</v>
      </c>
      <c r="D1328">
        <v>250</v>
      </c>
      <c r="Q1328" t="s">
        <v>256</v>
      </c>
    </row>
    <row r="1329" spans="1:17" x14ac:dyDescent="0.3">
      <c r="A1329">
        <v>10126</v>
      </c>
      <c r="B1329" s="14">
        <v>44621</v>
      </c>
      <c r="C1329" t="str">
        <v>9787b7de</v>
      </c>
      <c r="D1329">
        <v>204</v>
      </c>
      <c r="Q1329" t="s">
        <v>414</v>
      </c>
    </row>
    <row r="1330" spans="1:17" x14ac:dyDescent="0.3">
      <c r="A1330">
        <v>10127</v>
      </c>
      <c r="B1330" s="14">
        <v>44896</v>
      </c>
      <c r="C1330" t="str">
        <v>fc3255a1</v>
      </c>
      <c r="D1330">
        <v>52</v>
      </c>
      <c r="Q1330" t="s">
        <v>314</v>
      </c>
    </row>
    <row r="1331" spans="1:17" x14ac:dyDescent="0.3">
      <c r="A1331">
        <v>10127</v>
      </c>
      <c r="B1331" s="14">
        <v>44713</v>
      </c>
      <c r="C1331" t="str">
        <v>459528e0</v>
      </c>
      <c r="D1331">
        <v>162</v>
      </c>
      <c r="Q1331" t="s">
        <v>284</v>
      </c>
    </row>
    <row r="1332" spans="1:17" x14ac:dyDescent="0.3">
      <c r="A1332">
        <v>10127</v>
      </c>
      <c r="B1332" s="14">
        <v>45047</v>
      </c>
      <c r="C1332" t="str">
        <v>1187d074</v>
      </c>
      <c r="D1332">
        <v>104</v>
      </c>
      <c r="Q1332" t="s">
        <v>348</v>
      </c>
    </row>
    <row r="1333" spans="1:17" x14ac:dyDescent="0.3">
      <c r="A1333">
        <v>10127</v>
      </c>
      <c r="B1333" s="14">
        <v>45139</v>
      </c>
      <c r="C1333" t="str">
        <v>7e543bc4</v>
      </c>
      <c r="D1333">
        <v>94</v>
      </c>
      <c r="Q1333" t="s">
        <v>413</v>
      </c>
    </row>
    <row r="1334" spans="1:17" x14ac:dyDescent="0.3">
      <c r="A1334">
        <v>10127</v>
      </c>
      <c r="B1334" s="14">
        <v>45474</v>
      </c>
      <c r="C1334" t="str">
        <v>b72e97f6</v>
      </c>
      <c r="D1334">
        <v>284</v>
      </c>
      <c r="Q1334" t="s">
        <v>377</v>
      </c>
    </row>
    <row r="1335" spans="1:17" x14ac:dyDescent="0.3">
      <c r="A1335">
        <v>10127</v>
      </c>
      <c r="B1335" s="14">
        <v>45292</v>
      </c>
      <c r="C1335" t="str">
        <v>5b93d799</v>
      </c>
      <c r="D1335">
        <v>15</v>
      </c>
      <c r="Q1335" t="s">
        <v>250</v>
      </c>
    </row>
    <row r="1336" spans="1:17" x14ac:dyDescent="0.3">
      <c r="A1336">
        <v>10127</v>
      </c>
      <c r="B1336" s="14">
        <v>44835</v>
      </c>
      <c r="C1336" t="str">
        <v>7fc77e90</v>
      </c>
      <c r="D1336">
        <v>175</v>
      </c>
      <c r="Q1336" t="s">
        <v>234</v>
      </c>
    </row>
    <row r="1337" spans="1:17" x14ac:dyDescent="0.3">
      <c r="A1337">
        <v>10127</v>
      </c>
      <c r="B1337" s="14">
        <v>44835</v>
      </c>
      <c r="C1337" t="str">
        <v>591bdfe5</v>
      </c>
      <c r="D1337">
        <v>265</v>
      </c>
      <c r="Q1337" t="s">
        <v>302</v>
      </c>
    </row>
    <row r="1338" spans="1:17" x14ac:dyDescent="0.3">
      <c r="A1338">
        <v>10128</v>
      </c>
      <c r="B1338" s="14">
        <v>45597</v>
      </c>
      <c r="C1338" t="str">
        <v>5988d89d</v>
      </c>
      <c r="D1338">
        <v>95</v>
      </c>
      <c r="Q1338" t="s">
        <v>289</v>
      </c>
    </row>
    <row r="1339" spans="1:17" x14ac:dyDescent="0.3">
      <c r="A1339">
        <v>10128</v>
      </c>
      <c r="B1339" s="14">
        <v>44958</v>
      </c>
      <c r="C1339" t="str">
        <v>c741736d</v>
      </c>
      <c r="D1339">
        <v>107</v>
      </c>
      <c r="Q1339" t="s">
        <v>237</v>
      </c>
    </row>
    <row r="1340" spans="1:17" x14ac:dyDescent="0.3">
      <c r="A1340">
        <v>10128</v>
      </c>
      <c r="B1340" s="14">
        <v>44593</v>
      </c>
      <c r="C1340" t="str">
        <v>2aac9072</v>
      </c>
      <c r="D1340">
        <v>164</v>
      </c>
      <c r="Q1340" t="s">
        <v>386</v>
      </c>
    </row>
    <row r="1341" spans="1:17" x14ac:dyDescent="0.3">
      <c r="A1341">
        <v>10128</v>
      </c>
      <c r="B1341" s="14">
        <v>45444</v>
      </c>
      <c r="C1341" t="str">
        <v>2560b2d1</v>
      </c>
      <c r="D1341">
        <v>221</v>
      </c>
      <c r="Q1341" t="s">
        <v>373</v>
      </c>
    </row>
    <row r="1342" spans="1:17" x14ac:dyDescent="0.3">
      <c r="A1342">
        <v>10128</v>
      </c>
      <c r="B1342" s="14">
        <v>45383</v>
      </c>
      <c r="C1342" t="str">
        <v>b06fbc58</v>
      </c>
      <c r="D1342">
        <v>277</v>
      </c>
      <c r="Q1342" t="s">
        <v>280</v>
      </c>
    </row>
    <row r="1343" spans="1:17" x14ac:dyDescent="0.3">
      <c r="A1343">
        <v>10128</v>
      </c>
      <c r="B1343" s="14">
        <v>45383</v>
      </c>
      <c r="C1343" t="str">
        <v>3abe3a47</v>
      </c>
      <c r="D1343">
        <v>201</v>
      </c>
      <c r="Q1343" t="s">
        <v>233</v>
      </c>
    </row>
    <row r="1344" spans="1:17" x14ac:dyDescent="0.3">
      <c r="A1344">
        <v>10128</v>
      </c>
      <c r="B1344" s="14">
        <v>45597</v>
      </c>
      <c r="C1344" t="str">
        <v>67b09f1b</v>
      </c>
      <c r="D1344">
        <v>233</v>
      </c>
      <c r="Q1344" t="s">
        <v>354</v>
      </c>
    </row>
    <row r="1345" spans="1:17" x14ac:dyDescent="0.3">
      <c r="A1345">
        <v>10128</v>
      </c>
      <c r="B1345" s="14">
        <v>45383</v>
      </c>
      <c r="C1345" t="str">
        <v>7495495f</v>
      </c>
      <c r="D1345">
        <v>155</v>
      </c>
      <c r="Q1345" t="s">
        <v>297</v>
      </c>
    </row>
    <row r="1346" spans="1:17" x14ac:dyDescent="0.3">
      <c r="A1346">
        <v>10128</v>
      </c>
      <c r="B1346" s="14">
        <v>44713</v>
      </c>
      <c r="C1346" t="str">
        <v>459528e0</v>
      </c>
      <c r="D1346">
        <v>18</v>
      </c>
      <c r="Q1346" t="s">
        <v>386</v>
      </c>
    </row>
    <row r="1347" spans="1:17" x14ac:dyDescent="0.3">
      <c r="A1347">
        <v>10128</v>
      </c>
      <c r="B1347" s="14">
        <v>45597</v>
      </c>
      <c r="C1347" t="str">
        <v>75fa1246</v>
      </c>
      <c r="D1347">
        <v>61</v>
      </c>
      <c r="Q1347" t="s">
        <v>414</v>
      </c>
    </row>
    <row r="1348" spans="1:17" x14ac:dyDescent="0.3">
      <c r="A1348">
        <v>10128</v>
      </c>
      <c r="B1348" s="14">
        <v>45108</v>
      </c>
      <c r="C1348" t="str">
        <v>2888a95e</v>
      </c>
      <c r="D1348">
        <v>225</v>
      </c>
      <c r="Q1348" t="s">
        <v>301</v>
      </c>
    </row>
    <row r="1349" spans="1:17" x14ac:dyDescent="0.3">
      <c r="A1349">
        <v>10128</v>
      </c>
      <c r="B1349" s="14">
        <v>45292</v>
      </c>
      <c r="C1349" t="str">
        <v>c1fb785c</v>
      </c>
      <c r="D1349">
        <v>68</v>
      </c>
      <c r="Q1349" t="s">
        <v>237</v>
      </c>
    </row>
    <row r="1350" spans="1:17" x14ac:dyDescent="0.3">
      <c r="A1350">
        <v>10128</v>
      </c>
      <c r="B1350" s="14">
        <v>45444</v>
      </c>
      <c r="C1350" t="str">
        <v>30bb7728</v>
      </c>
      <c r="D1350">
        <v>221</v>
      </c>
      <c r="Q1350" t="s">
        <v>326</v>
      </c>
    </row>
    <row r="1351" spans="1:17" x14ac:dyDescent="0.3">
      <c r="A1351">
        <v>10129</v>
      </c>
      <c r="B1351" s="14">
        <v>45261</v>
      </c>
      <c r="C1351" t="str">
        <v>fa1a76a3</v>
      </c>
      <c r="D1351">
        <v>275</v>
      </c>
      <c r="Q1351" t="s">
        <v>372</v>
      </c>
    </row>
    <row r="1352" spans="1:17" x14ac:dyDescent="0.3">
      <c r="A1352">
        <v>10129</v>
      </c>
      <c r="B1352" s="14">
        <v>45383</v>
      </c>
      <c r="C1352" t="str">
        <v>7fc77e90</v>
      </c>
      <c r="D1352">
        <v>133</v>
      </c>
      <c r="Q1352" t="s">
        <v>335</v>
      </c>
    </row>
    <row r="1353" spans="1:17" x14ac:dyDescent="0.3">
      <c r="A1353">
        <v>10129</v>
      </c>
      <c r="B1353" s="14">
        <v>45323</v>
      </c>
      <c r="C1353" t="str">
        <v>2f9c6d63</v>
      </c>
      <c r="D1353">
        <v>36</v>
      </c>
      <c r="Q1353" t="s">
        <v>262</v>
      </c>
    </row>
    <row r="1354" spans="1:17" x14ac:dyDescent="0.3">
      <c r="A1354">
        <v>10129</v>
      </c>
      <c r="B1354" s="14">
        <v>45292</v>
      </c>
      <c r="C1354" t="str">
        <v>af4e0c6c</v>
      </c>
      <c r="D1354">
        <v>98</v>
      </c>
      <c r="Q1354" t="s">
        <v>379</v>
      </c>
    </row>
    <row r="1355" spans="1:17" x14ac:dyDescent="0.3">
      <c r="A1355">
        <v>10129</v>
      </c>
      <c r="B1355" s="14">
        <v>45383</v>
      </c>
      <c r="C1355" t="str">
        <v>c5c4fdf9</v>
      </c>
      <c r="D1355">
        <v>128</v>
      </c>
      <c r="Q1355" t="s">
        <v>220</v>
      </c>
    </row>
    <row r="1356" spans="1:17" x14ac:dyDescent="0.3">
      <c r="A1356">
        <v>10129</v>
      </c>
      <c r="B1356" s="14">
        <v>45323</v>
      </c>
      <c r="C1356" t="str">
        <v>c1fb785c</v>
      </c>
      <c r="D1356">
        <v>143</v>
      </c>
      <c r="Q1356" t="s">
        <v>401</v>
      </c>
    </row>
    <row r="1357" spans="1:17" x14ac:dyDescent="0.3">
      <c r="A1357">
        <v>10129</v>
      </c>
      <c r="B1357" s="14">
        <v>44713</v>
      </c>
      <c r="C1357" t="str">
        <v>cc777b0c</v>
      </c>
      <c r="D1357">
        <v>57</v>
      </c>
      <c r="Q1357" t="s">
        <v>229</v>
      </c>
    </row>
    <row r="1358" spans="1:17" x14ac:dyDescent="0.3">
      <c r="A1358">
        <v>10129</v>
      </c>
      <c r="B1358" s="14">
        <v>44835</v>
      </c>
      <c r="C1358" t="str">
        <v>40fb817f</v>
      </c>
      <c r="D1358">
        <v>24</v>
      </c>
      <c r="Q1358" t="s">
        <v>232</v>
      </c>
    </row>
    <row r="1359" spans="1:17" x14ac:dyDescent="0.3">
      <c r="A1359">
        <v>10129</v>
      </c>
      <c r="B1359" s="14">
        <v>45292</v>
      </c>
      <c r="C1359" t="str">
        <v>c741736d</v>
      </c>
      <c r="D1359">
        <v>22</v>
      </c>
      <c r="Q1359" t="s">
        <v>418</v>
      </c>
    </row>
    <row r="1360" spans="1:17" x14ac:dyDescent="0.3">
      <c r="A1360">
        <v>10129</v>
      </c>
      <c r="B1360" s="14">
        <v>45017</v>
      </c>
      <c r="C1360" t="str">
        <v>7495495f</v>
      </c>
      <c r="D1360">
        <v>123</v>
      </c>
      <c r="Q1360" t="s">
        <v>404</v>
      </c>
    </row>
    <row r="1361" spans="1:17" x14ac:dyDescent="0.3">
      <c r="A1361">
        <v>10129</v>
      </c>
      <c r="B1361" s="14">
        <v>45047</v>
      </c>
      <c r="C1361" t="str">
        <v>f1c74cb8</v>
      </c>
      <c r="D1361">
        <v>36</v>
      </c>
      <c r="Q1361" t="s">
        <v>350</v>
      </c>
    </row>
    <row r="1362" spans="1:17" x14ac:dyDescent="0.3">
      <c r="A1362">
        <v>10129</v>
      </c>
      <c r="B1362" s="14">
        <v>44593</v>
      </c>
      <c r="C1362" t="str">
        <v>18110fb2</v>
      </c>
      <c r="D1362">
        <v>62</v>
      </c>
      <c r="Q1362" t="s">
        <v>294</v>
      </c>
    </row>
    <row r="1363" spans="1:17" x14ac:dyDescent="0.3">
      <c r="A1363">
        <v>10129</v>
      </c>
      <c r="B1363" s="14">
        <v>44835</v>
      </c>
      <c r="C1363" t="str">
        <v>fe8686d0</v>
      </c>
      <c r="D1363">
        <v>154</v>
      </c>
      <c r="Q1363" t="s">
        <v>395</v>
      </c>
    </row>
    <row r="1364" spans="1:17" x14ac:dyDescent="0.3">
      <c r="A1364">
        <v>10130</v>
      </c>
      <c r="B1364" s="14">
        <v>45170</v>
      </c>
      <c r="C1364" t="str">
        <v>9787b7de</v>
      </c>
      <c r="D1364">
        <v>240</v>
      </c>
      <c r="Q1364" t="s">
        <v>317</v>
      </c>
    </row>
    <row r="1365" spans="1:17" x14ac:dyDescent="0.3">
      <c r="A1365">
        <v>10130</v>
      </c>
      <c r="B1365" s="14">
        <v>44896</v>
      </c>
      <c r="C1365" t="str">
        <v>6fc6d737</v>
      </c>
      <c r="D1365">
        <v>300</v>
      </c>
      <c r="Q1365" t="s">
        <v>286</v>
      </c>
    </row>
    <row r="1366" spans="1:17" x14ac:dyDescent="0.3">
      <c r="A1366">
        <v>10130</v>
      </c>
      <c r="B1366" s="14">
        <v>45231</v>
      </c>
      <c r="C1366" t="str">
        <v>7bc7f2c7</v>
      </c>
      <c r="D1366">
        <v>257</v>
      </c>
      <c r="Q1366" t="s">
        <v>399</v>
      </c>
    </row>
    <row r="1367" spans="1:17" x14ac:dyDescent="0.3">
      <c r="A1367">
        <v>10130</v>
      </c>
      <c r="B1367" s="14">
        <v>44866</v>
      </c>
      <c r="C1367" t="str">
        <v>67b09f1b</v>
      </c>
      <c r="D1367">
        <v>277</v>
      </c>
      <c r="Q1367" t="s">
        <v>347</v>
      </c>
    </row>
    <row r="1368" spans="1:17" x14ac:dyDescent="0.3">
      <c r="A1368">
        <v>10130</v>
      </c>
      <c r="B1368" s="14">
        <v>44593</v>
      </c>
      <c r="C1368" t="str">
        <v>9452bf77</v>
      </c>
      <c r="D1368">
        <v>284</v>
      </c>
      <c r="Q1368" t="s">
        <v>273</v>
      </c>
    </row>
    <row r="1369" spans="1:17" x14ac:dyDescent="0.3">
      <c r="A1369">
        <v>10130</v>
      </c>
      <c r="B1369" s="14">
        <v>44774</v>
      </c>
      <c r="C1369" t="str">
        <v>1187d074</v>
      </c>
      <c r="D1369">
        <v>121</v>
      </c>
      <c r="Q1369" t="s">
        <v>309</v>
      </c>
    </row>
    <row r="1370" spans="1:17" x14ac:dyDescent="0.3">
      <c r="A1370">
        <v>10130</v>
      </c>
      <c r="B1370" s="14">
        <v>44713</v>
      </c>
      <c r="C1370" t="str">
        <v>c324f9b4</v>
      </c>
      <c r="D1370">
        <v>74</v>
      </c>
      <c r="Q1370" t="s">
        <v>407</v>
      </c>
    </row>
    <row r="1371" spans="1:17" x14ac:dyDescent="0.3">
      <c r="A1371">
        <v>10130</v>
      </c>
      <c r="B1371" s="14">
        <v>44713</v>
      </c>
      <c r="C1371" t="str">
        <v>35e41ff6</v>
      </c>
      <c r="D1371">
        <v>188</v>
      </c>
      <c r="Q1371" t="s">
        <v>363</v>
      </c>
    </row>
    <row r="1372" spans="1:17" x14ac:dyDescent="0.3">
      <c r="A1372">
        <v>10130</v>
      </c>
      <c r="B1372" s="14">
        <v>45505</v>
      </c>
      <c r="C1372" t="str">
        <v>4cfd0dd8</v>
      </c>
      <c r="D1372">
        <v>233</v>
      </c>
      <c r="Q1372" t="s">
        <v>279</v>
      </c>
    </row>
    <row r="1373" spans="1:17" x14ac:dyDescent="0.3">
      <c r="A1373">
        <v>10130</v>
      </c>
      <c r="B1373" s="14">
        <v>44896</v>
      </c>
      <c r="C1373" t="str">
        <v>b72e97f6</v>
      </c>
      <c r="D1373">
        <v>111</v>
      </c>
      <c r="Q1373" t="s">
        <v>410</v>
      </c>
    </row>
    <row r="1374" spans="1:17" x14ac:dyDescent="0.3">
      <c r="A1374">
        <v>10130</v>
      </c>
      <c r="B1374" s="14">
        <v>45139</v>
      </c>
      <c r="C1374" t="str">
        <v>c1fb785c</v>
      </c>
      <c r="D1374">
        <v>94</v>
      </c>
      <c r="Q1374" t="s">
        <v>386</v>
      </c>
    </row>
    <row r="1375" spans="1:17" x14ac:dyDescent="0.3">
      <c r="A1375">
        <v>10130</v>
      </c>
      <c r="B1375" s="14">
        <v>45413</v>
      </c>
      <c r="C1375" t="str">
        <v>5c52d1ad</v>
      </c>
      <c r="D1375">
        <v>226</v>
      </c>
      <c r="Q1375" t="s">
        <v>369</v>
      </c>
    </row>
    <row r="1376" spans="1:17" x14ac:dyDescent="0.3">
      <c r="A1376">
        <v>10131</v>
      </c>
      <c r="B1376" s="14">
        <v>45047</v>
      </c>
      <c r="C1376" t="str">
        <v>982b8061</v>
      </c>
      <c r="D1376">
        <v>219</v>
      </c>
      <c r="Q1376" t="s">
        <v>402</v>
      </c>
    </row>
    <row r="1377" spans="1:17" x14ac:dyDescent="0.3">
      <c r="A1377">
        <v>10131</v>
      </c>
      <c r="B1377" s="14">
        <v>44774</v>
      </c>
      <c r="C1377" t="str">
        <v>c5000cc1</v>
      </c>
      <c r="D1377">
        <v>102</v>
      </c>
      <c r="Q1377" t="s">
        <v>223</v>
      </c>
    </row>
    <row r="1378" spans="1:17" x14ac:dyDescent="0.3">
      <c r="A1378">
        <v>10131</v>
      </c>
      <c r="B1378" s="14">
        <v>45017</v>
      </c>
      <c r="C1378" t="str">
        <v>618d5c47</v>
      </c>
      <c r="D1378">
        <v>47</v>
      </c>
      <c r="Q1378" t="s">
        <v>232</v>
      </c>
    </row>
    <row r="1379" spans="1:17" x14ac:dyDescent="0.3">
      <c r="A1379">
        <v>10131</v>
      </c>
      <c r="B1379" s="14">
        <v>44835</v>
      </c>
      <c r="C1379" t="str">
        <v>5b93d799</v>
      </c>
      <c r="D1379">
        <v>170</v>
      </c>
      <c r="Q1379" t="s">
        <v>308</v>
      </c>
    </row>
    <row r="1380" spans="1:17" x14ac:dyDescent="0.3">
      <c r="A1380">
        <v>10131</v>
      </c>
      <c r="B1380" s="14">
        <v>44562</v>
      </c>
      <c r="C1380" t="str">
        <v>a4c168f1</v>
      </c>
      <c r="D1380">
        <v>178</v>
      </c>
      <c r="Q1380" t="s">
        <v>290</v>
      </c>
    </row>
    <row r="1381" spans="1:17" x14ac:dyDescent="0.3">
      <c r="A1381">
        <v>10131</v>
      </c>
      <c r="B1381" s="14">
        <v>45627</v>
      </c>
      <c r="C1381" t="str">
        <v>872a4423</v>
      </c>
      <c r="D1381">
        <v>43</v>
      </c>
      <c r="Q1381" t="s">
        <v>239</v>
      </c>
    </row>
    <row r="1382" spans="1:17" x14ac:dyDescent="0.3">
      <c r="A1382">
        <v>10131</v>
      </c>
      <c r="B1382" s="14">
        <v>45566</v>
      </c>
      <c r="C1382" t="str">
        <v>f83fb848</v>
      </c>
      <c r="D1382">
        <v>121</v>
      </c>
      <c r="Q1382" t="s">
        <v>311</v>
      </c>
    </row>
    <row r="1383" spans="1:17" x14ac:dyDescent="0.3">
      <c r="A1383">
        <v>10131</v>
      </c>
      <c r="B1383" s="14">
        <v>45352</v>
      </c>
      <c r="C1383" t="str">
        <v>e9c2f251</v>
      </c>
      <c r="D1383">
        <v>232</v>
      </c>
      <c r="Q1383" t="s">
        <v>286</v>
      </c>
    </row>
    <row r="1384" spans="1:17" x14ac:dyDescent="0.3">
      <c r="A1384">
        <v>10131</v>
      </c>
      <c r="B1384" s="14">
        <v>44652</v>
      </c>
      <c r="C1384" t="str">
        <v>4cfd0dd8</v>
      </c>
      <c r="D1384">
        <v>262</v>
      </c>
      <c r="Q1384" t="s">
        <v>300</v>
      </c>
    </row>
    <row r="1385" spans="1:17" x14ac:dyDescent="0.3">
      <c r="A1385">
        <v>10131</v>
      </c>
      <c r="B1385" s="14">
        <v>44774</v>
      </c>
      <c r="C1385" t="str">
        <v>53dcee70</v>
      </c>
      <c r="D1385">
        <v>73</v>
      </c>
      <c r="Q1385" t="s">
        <v>245</v>
      </c>
    </row>
    <row r="1386" spans="1:17" x14ac:dyDescent="0.3">
      <c r="A1386">
        <v>10131</v>
      </c>
      <c r="B1386" s="14">
        <v>45292</v>
      </c>
      <c r="C1386" t="str">
        <v>2aac9072</v>
      </c>
      <c r="D1386">
        <v>131</v>
      </c>
      <c r="Q1386" t="s">
        <v>402</v>
      </c>
    </row>
    <row r="1387" spans="1:17" x14ac:dyDescent="0.3">
      <c r="A1387">
        <v>10131</v>
      </c>
      <c r="B1387" s="14">
        <v>44562</v>
      </c>
      <c r="C1387" t="str">
        <v>607da286</v>
      </c>
      <c r="D1387">
        <v>246</v>
      </c>
      <c r="Q1387" t="s">
        <v>244</v>
      </c>
    </row>
    <row r="1388" spans="1:17" x14ac:dyDescent="0.3">
      <c r="A1388">
        <v>10131</v>
      </c>
      <c r="B1388" s="14">
        <v>45597</v>
      </c>
      <c r="C1388" t="str">
        <v>7495495f</v>
      </c>
      <c r="D1388">
        <v>280</v>
      </c>
      <c r="Q1388" t="s">
        <v>377</v>
      </c>
    </row>
    <row r="1389" spans="1:17" x14ac:dyDescent="0.3">
      <c r="A1389">
        <v>10131</v>
      </c>
      <c r="B1389" s="14">
        <v>45474</v>
      </c>
      <c r="C1389" t="str">
        <v>10101146</v>
      </c>
      <c r="D1389">
        <v>58</v>
      </c>
      <c r="Q1389" t="s">
        <v>335</v>
      </c>
    </row>
    <row r="1390" spans="1:17" x14ac:dyDescent="0.3">
      <c r="A1390">
        <v>10132</v>
      </c>
      <c r="B1390" s="14">
        <v>45444</v>
      </c>
      <c r="C1390" t="str">
        <v>4130ea10</v>
      </c>
      <c r="D1390">
        <v>262</v>
      </c>
      <c r="Q1390" t="s">
        <v>226</v>
      </c>
    </row>
    <row r="1391" spans="1:17" x14ac:dyDescent="0.3">
      <c r="A1391">
        <v>10132</v>
      </c>
      <c r="B1391" s="14">
        <v>44986</v>
      </c>
      <c r="C1391" t="str">
        <v>7fb18db3</v>
      </c>
      <c r="D1391">
        <v>34</v>
      </c>
      <c r="Q1391" t="s">
        <v>264</v>
      </c>
    </row>
    <row r="1392" spans="1:17" x14ac:dyDescent="0.3">
      <c r="A1392">
        <v>10132</v>
      </c>
      <c r="B1392" s="14">
        <v>45383</v>
      </c>
      <c r="C1392" t="str">
        <v>0cbc4720</v>
      </c>
      <c r="D1392">
        <v>125</v>
      </c>
      <c r="Q1392" t="s">
        <v>408</v>
      </c>
    </row>
    <row r="1393" spans="1:17" x14ac:dyDescent="0.3">
      <c r="A1393">
        <v>10132</v>
      </c>
      <c r="B1393" s="14">
        <v>45597</v>
      </c>
      <c r="C1393" t="str">
        <v>19351768</v>
      </c>
      <c r="D1393">
        <v>12</v>
      </c>
      <c r="Q1393" t="s">
        <v>325</v>
      </c>
    </row>
    <row r="1394" spans="1:17" x14ac:dyDescent="0.3">
      <c r="A1394">
        <v>10132</v>
      </c>
      <c r="B1394" s="14">
        <v>44652</v>
      </c>
      <c r="C1394" t="str">
        <v>9c8c4c67</v>
      </c>
      <c r="D1394">
        <v>165</v>
      </c>
      <c r="Q1394" t="s">
        <v>260</v>
      </c>
    </row>
    <row r="1395" spans="1:17" x14ac:dyDescent="0.3">
      <c r="A1395">
        <v>10132</v>
      </c>
      <c r="B1395" s="14">
        <v>45292</v>
      </c>
      <c r="C1395" t="str">
        <v>921da29a</v>
      </c>
      <c r="D1395">
        <v>148</v>
      </c>
      <c r="Q1395" t="s">
        <v>373</v>
      </c>
    </row>
    <row r="1396" spans="1:17" x14ac:dyDescent="0.3">
      <c r="A1396">
        <v>10132</v>
      </c>
      <c r="B1396" s="14">
        <v>44805</v>
      </c>
      <c r="C1396" t="str">
        <v>577b4107</v>
      </c>
      <c r="D1396">
        <v>173</v>
      </c>
      <c r="Q1396" t="s">
        <v>267</v>
      </c>
    </row>
    <row r="1397" spans="1:17" x14ac:dyDescent="0.3">
      <c r="A1397">
        <v>10132</v>
      </c>
      <c r="B1397" s="14">
        <v>45413</v>
      </c>
      <c r="C1397" t="str">
        <v>fc3255a1</v>
      </c>
      <c r="D1397">
        <v>72</v>
      </c>
      <c r="Q1397" t="s">
        <v>405</v>
      </c>
    </row>
    <row r="1398" spans="1:17" x14ac:dyDescent="0.3">
      <c r="A1398">
        <v>10132</v>
      </c>
      <c r="B1398" s="14">
        <v>45474</v>
      </c>
      <c r="C1398" t="str">
        <v>7bc7f2c7</v>
      </c>
      <c r="D1398">
        <v>260</v>
      </c>
      <c r="Q1398" t="s">
        <v>389</v>
      </c>
    </row>
    <row r="1399" spans="1:17" x14ac:dyDescent="0.3">
      <c r="A1399">
        <v>10132</v>
      </c>
      <c r="B1399" s="14">
        <v>44986</v>
      </c>
      <c r="C1399" t="str">
        <v>2e190b5a</v>
      </c>
      <c r="D1399">
        <v>57</v>
      </c>
      <c r="Q1399" t="s">
        <v>285</v>
      </c>
    </row>
    <row r="1400" spans="1:17" x14ac:dyDescent="0.3">
      <c r="A1400">
        <v>10133</v>
      </c>
      <c r="B1400" s="14">
        <v>44958</v>
      </c>
      <c r="C1400" t="str">
        <v>0cbc4720</v>
      </c>
      <c r="D1400">
        <v>16</v>
      </c>
      <c r="Q1400" t="s">
        <v>289</v>
      </c>
    </row>
    <row r="1401" spans="1:17" x14ac:dyDescent="0.3">
      <c r="A1401">
        <v>10133</v>
      </c>
      <c r="B1401" s="14">
        <v>45505</v>
      </c>
      <c r="C1401" t="str">
        <v>9544ce3b</v>
      </c>
      <c r="D1401">
        <v>63</v>
      </c>
      <c r="Q1401" t="s">
        <v>292</v>
      </c>
    </row>
    <row r="1402" spans="1:17" x14ac:dyDescent="0.3">
      <c r="A1402">
        <v>10133</v>
      </c>
      <c r="B1402" s="14">
        <v>45444</v>
      </c>
      <c r="C1402" t="str">
        <v>2f9c6d63</v>
      </c>
      <c r="D1402">
        <v>88</v>
      </c>
      <c r="Q1402" t="s">
        <v>327</v>
      </c>
    </row>
    <row r="1403" spans="1:17" x14ac:dyDescent="0.3">
      <c r="A1403">
        <v>10133</v>
      </c>
      <c r="B1403" s="14">
        <v>45261</v>
      </c>
      <c r="C1403" t="str">
        <v>fe99e0ba</v>
      </c>
      <c r="D1403">
        <v>207</v>
      </c>
      <c r="Q1403" t="s">
        <v>406</v>
      </c>
    </row>
    <row r="1404" spans="1:17" x14ac:dyDescent="0.3">
      <c r="A1404">
        <v>10133</v>
      </c>
      <c r="B1404" s="14">
        <v>45323</v>
      </c>
      <c r="C1404" t="str">
        <v>5833d4f3</v>
      </c>
      <c r="D1404">
        <v>106</v>
      </c>
      <c r="Q1404" t="s">
        <v>224</v>
      </c>
    </row>
    <row r="1405" spans="1:17" x14ac:dyDescent="0.3">
      <c r="A1405">
        <v>10133</v>
      </c>
      <c r="B1405" s="14">
        <v>45139</v>
      </c>
      <c r="C1405" t="str">
        <v>6fc6d737</v>
      </c>
      <c r="D1405">
        <v>62</v>
      </c>
      <c r="Q1405" t="s">
        <v>355</v>
      </c>
    </row>
    <row r="1406" spans="1:17" x14ac:dyDescent="0.3">
      <c r="A1406">
        <v>10133</v>
      </c>
      <c r="B1406" s="14">
        <v>45017</v>
      </c>
      <c r="C1406" t="str">
        <v>b9f74c1c</v>
      </c>
      <c r="D1406">
        <v>18</v>
      </c>
      <c r="Q1406" t="s">
        <v>395</v>
      </c>
    </row>
    <row r="1407" spans="1:17" x14ac:dyDescent="0.3">
      <c r="A1407">
        <v>10133</v>
      </c>
      <c r="B1407" s="14">
        <v>45474</v>
      </c>
      <c r="C1407" t="str">
        <v>35e41ff6</v>
      </c>
      <c r="D1407">
        <v>281</v>
      </c>
      <c r="Q1407" t="s">
        <v>398</v>
      </c>
    </row>
    <row r="1408" spans="1:17" x14ac:dyDescent="0.3">
      <c r="A1408">
        <v>10133</v>
      </c>
      <c r="B1408" s="14">
        <v>45627</v>
      </c>
      <c r="C1408" t="str">
        <v>921da29a</v>
      </c>
      <c r="D1408">
        <v>53</v>
      </c>
      <c r="Q1408" t="s">
        <v>279</v>
      </c>
    </row>
    <row r="1409" spans="1:17" x14ac:dyDescent="0.3">
      <c r="A1409">
        <v>10133</v>
      </c>
      <c r="B1409" s="14">
        <v>45323</v>
      </c>
      <c r="C1409" t="str">
        <v>044707f1</v>
      </c>
      <c r="D1409">
        <v>267</v>
      </c>
      <c r="Q1409" t="s">
        <v>257</v>
      </c>
    </row>
    <row r="1410" spans="1:17" x14ac:dyDescent="0.3">
      <c r="A1410">
        <v>10134</v>
      </c>
      <c r="B1410" s="14">
        <v>45078</v>
      </c>
      <c r="C1410" t="str">
        <v>7fc77e90</v>
      </c>
      <c r="D1410">
        <v>281</v>
      </c>
      <c r="Q1410" t="s">
        <v>271</v>
      </c>
    </row>
    <row r="1411" spans="1:17" x14ac:dyDescent="0.3">
      <c r="A1411">
        <v>10134</v>
      </c>
      <c r="B1411" s="14">
        <v>44652</v>
      </c>
      <c r="C1411" t="str">
        <v>e9c2f251</v>
      </c>
      <c r="D1411">
        <v>137</v>
      </c>
      <c r="Q1411" t="s">
        <v>291</v>
      </c>
    </row>
    <row r="1412" spans="1:17" x14ac:dyDescent="0.3">
      <c r="A1412">
        <v>10134</v>
      </c>
      <c r="B1412" s="14">
        <v>44621</v>
      </c>
      <c r="C1412" t="str">
        <v>67b09f1b</v>
      </c>
      <c r="D1412">
        <v>146</v>
      </c>
      <c r="Q1412" t="s">
        <v>249</v>
      </c>
    </row>
    <row r="1413" spans="1:17" x14ac:dyDescent="0.3">
      <c r="A1413">
        <v>10134</v>
      </c>
      <c r="B1413" s="14">
        <v>44986</v>
      </c>
      <c r="C1413" t="str">
        <v>fc3255a1</v>
      </c>
      <c r="D1413">
        <v>217</v>
      </c>
      <c r="Q1413" t="s">
        <v>237</v>
      </c>
    </row>
    <row r="1414" spans="1:17" x14ac:dyDescent="0.3">
      <c r="A1414">
        <v>10134</v>
      </c>
      <c r="B1414" s="14">
        <v>45078</v>
      </c>
      <c r="C1414" t="str">
        <v>cc9d9893</v>
      </c>
      <c r="D1414">
        <v>263</v>
      </c>
      <c r="Q1414" t="s">
        <v>238</v>
      </c>
    </row>
    <row r="1415" spans="1:17" x14ac:dyDescent="0.3">
      <c r="A1415">
        <v>10134</v>
      </c>
      <c r="B1415" s="14">
        <v>45108</v>
      </c>
      <c r="C1415" t="str">
        <v>5c52d1ad</v>
      </c>
      <c r="D1415">
        <v>157</v>
      </c>
      <c r="Q1415" t="s">
        <v>371</v>
      </c>
    </row>
    <row r="1416" spans="1:17" x14ac:dyDescent="0.3">
      <c r="A1416">
        <v>10134</v>
      </c>
      <c r="B1416" s="14">
        <v>45474</v>
      </c>
      <c r="C1416" t="str">
        <v>8ce0be18</v>
      </c>
      <c r="D1416">
        <v>166</v>
      </c>
      <c r="Q1416" t="s">
        <v>307</v>
      </c>
    </row>
    <row r="1417" spans="1:17" x14ac:dyDescent="0.3">
      <c r="A1417">
        <v>10134</v>
      </c>
      <c r="B1417" s="14">
        <v>44682</v>
      </c>
      <c r="C1417" t="str">
        <v>5b93d799</v>
      </c>
      <c r="D1417">
        <v>95</v>
      </c>
      <c r="Q1417" t="s">
        <v>409</v>
      </c>
    </row>
    <row r="1418" spans="1:17" x14ac:dyDescent="0.3">
      <c r="A1418">
        <v>10134</v>
      </c>
      <c r="B1418" s="14">
        <v>44562</v>
      </c>
      <c r="C1418" t="str">
        <v>2888a95e</v>
      </c>
      <c r="D1418">
        <v>252</v>
      </c>
      <c r="Q1418" t="s">
        <v>328</v>
      </c>
    </row>
    <row r="1419" spans="1:17" x14ac:dyDescent="0.3">
      <c r="A1419">
        <v>10134</v>
      </c>
      <c r="B1419" s="14">
        <v>45047</v>
      </c>
      <c r="C1419" t="str">
        <v>2fa395f5</v>
      </c>
      <c r="D1419">
        <v>49</v>
      </c>
      <c r="Q1419" t="s">
        <v>338</v>
      </c>
    </row>
    <row r="1420" spans="1:17" x14ac:dyDescent="0.3">
      <c r="A1420">
        <v>10134</v>
      </c>
      <c r="B1420" s="14">
        <v>45231</v>
      </c>
      <c r="C1420" t="str">
        <v>4130ea10</v>
      </c>
      <c r="D1420">
        <v>252</v>
      </c>
      <c r="Q1420" t="s">
        <v>223</v>
      </c>
    </row>
    <row r="1421" spans="1:17" x14ac:dyDescent="0.3">
      <c r="A1421">
        <v>10134</v>
      </c>
      <c r="B1421" s="14">
        <v>45474</v>
      </c>
      <c r="C1421" t="str">
        <v>34ac25b9</v>
      </c>
      <c r="D1421">
        <v>66</v>
      </c>
      <c r="Q1421" t="s">
        <v>374</v>
      </c>
    </row>
    <row r="1422" spans="1:17" x14ac:dyDescent="0.3">
      <c r="A1422">
        <v>10135</v>
      </c>
      <c r="B1422" s="14">
        <v>45047</v>
      </c>
      <c r="C1422" t="str">
        <v>6d9b457c</v>
      </c>
      <c r="D1422">
        <v>259</v>
      </c>
      <c r="Q1422" t="s">
        <v>242</v>
      </c>
    </row>
    <row r="1423" spans="1:17" x14ac:dyDescent="0.3">
      <c r="A1423">
        <v>10135</v>
      </c>
      <c r="B1423" s="14">
        <v>45231</v>
      </c>
      <c r="C1423" t="str">
        <v>607da286</v>
      </c>
      <c r="D1423">
        <v>164</v>
      </c>
      <c r="Q1423" t="s">
        <v>287</v>
      </c>
    </row>
    <row r="1424" spans="1:17" x14ac:dyDescent="0.3">
      <c r="A1424">
        <v>10135</v>
      </c>
      <c r="B1424" s="14">
        <v>45566</v>
      </c>
      <c r="C1424" t="str">
        <v>92becfc7</v>
      </c>
      <c r="D1424">
        <v>20</v>
      </c>
      <c r="Q1424" t="s">
        <v>379</v>
      </c>
    </row>
    <row r="1425" spans="1:17" x14ac:dyDescent="0.3">
      <c r="A1425">
        <v>10135</v>
      </c>
      <c r="B1425" s="14">
        <v>44835</v>
      </c>
      <c r="C1425" t="str">
        <v>ae026103</v>
      </c>
      <c r="D1425">
        <v>192</v>
      </c>
      <c r="Q1425" t="s">
        <v>279</v>
      </c>
    </row>
    <row r="1426" spans="1:17" x14ac:dyDescent="0.3">
      <c r="A1426">
        <v>10135</v>
      </c>
      <c r="B1426" s="14">
        <v>45383</v>
      </c>
      <c r="C1426" t="str">
        <v>19351768</v>
      </c>
      <c r="D1426">
        <v>194</v>
      </c>
      <c r="Q1426" t="s">
        <v>404</v>
      </c>
    </row>
    <row r="1427" spans="1:17" x14ac:dyDescent="0.3">
      <c r="A1427">
        <v>10135</v>
      </c>
      <c r="B1427" s="14">
        <v>45292</v>
      </c>
      <c r="C1427" t="str">
        <v>67b09f1b</v>
      </c>
      <c r="D1427">
        <v>65</v>
      </c>
      <c r="Q1427" t="s">
        <v>371</v>
      </c>
    </row>
    <row r="1428" spans="1:17" x14ac:dyDescent="0.3">
      <c r="A1428">
        <v>10135</v>
      </c>
      <c r="B1428" s="14">
        <v>45231</v>
      </c>
      <c r="C1428" t="str">
        <v>2e190b5a</v>
      </c>
      <c r="D1428">
        <v>179</v>
      </c>
      <c r="Q1428" t="s">
        <v>399</v>
      </c>
    </row>
    <row r="1429" spans="1:17" x14ac:dyDescent="0.3">
      <c r="A1429">
        <v>10135</v>
      </c>
      <c r="B1429" s="14">
        <v>45139</v>
      </c>
      <c r="C1429" t="str">
        <v>5833d4f3</v>
      </c>
      <c r="D1429">
        <v>107</v>
      </c>
      <c r="Q1429" t="s">
        <v>309</v>
      </c>
    </row>
    <row r="1430" spans="1:17" x14ac:dyDescent="0.3">
      <c r="A1430">
        <v>10135</v>
      </c>
      <c r="B1430" s="14">
        <v>45444</v>
      </c>
      <c r="C1430" t="str">
        <v>8ab4abc6</v>
      </c>
      <c r="D1430">
        <v>300</v>
      </c>
      <c r="Q1430" t="s">
        <v>280</v>
      </c>
    </row>
    <row r="1431" spans="1:17" x14ac:dyDescent="0.3">
      <c r="A1431">
        <v>10135</v>
      </c>
      <c r="B1431" s="14">
        <v>45505</v>
      </c>
      <c r="C1431" t="str">
        <v>2aac9072</v>
      </c>
      <c r="D1431">
        <v>85</v>
      </c>
      <c r="Q1431" t="s">
        <v>268</v>
      </c>
    </row>
    <row r="1432" spans="1:17" x14ac:dyDescent="0.3">
      <c r="A1432">
        <v>10135</v>
      </c>
      <c r="B1432" s="14">
        <v>45627</v>
      </c>
      <c r="C1432" t="str">
        <v>9452bf77</v>
      </c>
      <c r="D1432">
        <v>93</v>
      </c>
      <c r="Q1432" t="s">
        <v>334</v>
      </c>
    </row>
    <row r="1433" spans="1:17" x14ac:dyDescent="0.3">
      <c r="A1433">
        <v>10135</v>
      </c>
      <c r="B1433" s="14">
        <v>45108</v>
      </c>
      <c r="C1433" t="str">
        <v>fcc640cb</v>
      </c>
      <c r="D1433">
        <v>17</v>
      </c>
      <c r="Q1433" t="s">
        <v>342</v>
      </c>
    </row>
    <row r="1434" spans="1:17" x14ac:dyDescent="0.3">
      <c r="A1434">
        <v>10135</v>
      </c>
      <c r="B1434" s="14">
        <v>44774</v>
      </c>
      <c r="C1434" t="str">
        <v>9767fb4f</v>
      </c>
      <c r="D1434">
        <v>37</v>
      </c>
      <c r="Q1434" t="s">
        <v>239</v>
      </c>
    </row>
    <row r="1435" spans="1:17" x14ac:dyDescent="0.3">
      <c r="A1435">
        <v>10136</v>
      </c>
      <c r="B1435" s="14">
        <v>45627</v>
      </c>
      <c r="C1435" t="str">
        <v>2f9c6d63</v>
      </c>
      <c r="D1435">
        <v>89</v>
      </c>
      <c r="Q1435" t="s">
        <v>362</v>
      </c>
    </row>
    <row r="1436" spans="1:17" x14ac:dyDescent="0.3">
      <c r="A1436">
        <v>10136</v>
      </c>
      <c r="B1436" s="14">
        <v>45383</v>
      </c>
      <c r="C1436" t="str">
        <v>c741736d</v>
      </c>
      <c r="D1436">
        <v>51</v>
      </c>
      <c r="Q1436" t="s">
        <v>377</v>
      </c>
    </row>
    <row r="1437" spans="1:17" x14ac:dyDescent="0.3">
      <c r="A1437">
        <v>10136</v>
      </c>
      <c r="B1437" s="14">
        <v>45231</v>
      </c>
      <c r="C1437" t="str">
        <v>fc3255a1</v>
      </c>
      <c r="D1437">
        <v>137</v>
      </c>
      <c r="Q1437" t="s">
        <v>305</v>
      </c>
    </row>
    <row r="1438" spans="1:17" x14ac:dyDescent="0.3">
      <c r="A1438">
        <v>10136</v>
      </c>
      <c r="B1438" s="14">
        <v>45047</v>
      </c>
      <c r="C1438" t="str">
        <v>591bdfe5</v>
      </c>
      <c r="D1438">
        <v>164</v>
      </c>
      <c r="Q1438" t="s">
        <v>383</v>
      </c>
    </row>
    <row r="1439" spans="1:17" x14ac:dyDescent="0.3">
      <c r="A1439">
        <v>10136</v>
      </c>
      <c r="B1439" s="14">
        <v>45383</v>
      </c>
      <c r="C1439" t="str">
        <v>1b7fe76a</v>
      </c>
      <c r="D1439">
        <v>175</v>
      </c>
      <c r="Q1439" t="s">
        <v>254</v>
      </c>
    </row>
    <row r="1440" spans="1:17" x14ac:dyDescent="0.3">
      <c r="A1440">
        <v>10136</v>
      </c>
      <c r="B1440" s="14">
        <v>44805</v>
      </c>
      <c r="C1440" t="str">
        <v>fcc640cb</v>
      </c>
      <c r="D1440">
        <v>223</v>
      </c>
      <c r="Q1440" t="s">
        <v>272</v>
      </c>
    </row>
    <row r="1441" spans="1:17" x14ac:dyDescent="0.3">
      <c r="A1441">
        <v>10136</v>
      </c>
      <c r="B1441" s="14">
        <v>44713</v>
      </c>
      <c r="C1441" t="str">
        <v>fa1a76a3</v>
      </c>
      <c r="D1441">
        <v>162</v>
      </c>
      <c r="Q1441" t="s">
        <v>271</v>
      </c>
    </row>
    <row r="1442" spans="1:17" x14ac:dyDescent="0.3">
      <c r="A1442">
        <v>10136</v>
      </c>
      <c r="B1442" s="14">
        <v>44896</v>
      </c>
      <c r="C1442" t="str">
        <v>6d9b457c</v>
      </c>
      <c r="D1442">
        <v>202</v>
      </c>
      <c r="Q1442" t="s">
        <v>344</v>
      </c>
    </row>
    <row r="1443" spans="1:17" x14ac:dyDescent="0.3">
      <c r="A1443">
        <v>10136</v>
      </c>
      <c r="B1443" s="14">
        <v>45413</v>
      </c>
      <c r="C1443" t="str">
        <v>586db896</v>
      </c>
      <c r="D1443">
        <v>170</v>
      </c>
      <c r="Q1443" t="s">
        <v>326</v>
      </c>
    </row>
    <row r="1444" spans="1:17" x14ac:dyDescent="0.3">
      <c r="A1444">
        <v>10136</v>
      </c>
      <c r="B1444" s="14">
        <v>45444</v>
      </c>
      <c r="C1444" t="str">
        <v>566c44a8</v>
      </c>
      <c r="D1444">
        <v>191</v>
      </c>
      <c r="Q1444" t="s">
        <v>265</v>
      </c>
    </row>
    <row r="1445" spans="1:17" x14ac:dyDescent="0.3">
      <c r="A1445">
        <v>10137</v>
      </c>
      <c r="B1445" s="14">
        <v>45261</v>
      </c>
      <c r="C1445" t="str">
        <v>18110fb2</v>
      </c>
      <c r="D1445">
        <v>75</v>
      </c>
      <c r="Q1445" t="s">
        <v>302</v>
      </c>
    </row>
    <row r="1446" spans="1:17" x14ac:dyDescent="0.3">
      <c r="A1446">
        <v>10137</v>
      </c>
      <c r="B1446" s="14">
        <v>44652</v>
      </c>
      <c r="C1446" t="str">
        <v>0cbc4720</v>
      </c>
      <c r="D1446">
        <v>211</v>
      </c>
      <c r="Q1446" t="s">
        <v>360</v>
      </c>
    </row>
    <row r="1447" spans="1:17" x14ac:dyDescent="0.3">
      <c r="A1447">
        <v>10137</v>
      </c>
      <c r="B1447" s="14">
        <v>45566</v>
      </c>
      <c r="C1447" t="str">
        <v>566c44a8</v>
      </c>
      <c r="D1447">
        <v>245</v>
      </c>
      <c r="Q1447" t="s">
        <v>361</v>
      </c>
    </row>
    <row r="1448" spans="1:17" x14ac:dyDescent="0.3">
      <c r="A1448">
        <v>10137</v>
      </c>
      <c r="B1448" s="14">
        <v>44743</v>
      </c>
      <c r="C1448" t="str">
        <v>c1fb785c</v>
      </c>
      <c r="D1448">
        <v>180</v>
      </c>
      <c r="Q1448" t="s">
        <v>362</v>
      </c>
    </row>
    <row r="1449" spans="1:17" x14ac:dyDescent="0.3">
      <c r="A1449">
        <v>10137</v>
      </c>
      <c r="B1449" s="14">
        <v>45474</v>
      </c>
      <c r="C1449" t="str">
        <v>39c8c16a</v>
      </c>
      <c r="D1449">
        <v>179</v>
      </c>
      <c r="Q1449" t="s">
        <v>310</v>
      </c>
    </row>
    <row r="1450" spans="1:17" x14ac:dyDescent="0.3">
      <c r="A1450">
        <v>10137</v>
      </c>
      <c r="B1450" s="14">
        <v>44958</v>
      </c>
      <c r="C1450" t="str">
        <v>92becfc7</v>
      </c>
      <c r="D1450">
        <v>274</v>
      </c>
      <c r="Q1450" t="s">
        <v>292</v>
      </c>
    </row>
    <row r="1451" spans="1:17" x14ac:dyDescent="0.3">
      <c r="A1451">
        <v>10137</v>
      </c>
      <c r="B1451" s="14">
        <v>44805</v>
      </c>
      <c r="C1451" t="str">
        <v>1b7fe76a</v>
      </c>
      <c r="D1451">
        <v>124</v>
      </c>
      <c r="Q1451" t="s">
        <v>244</v>
      </c>
    </row>
    <row r="1452" spans="1:17" x14ac:dyDescent="0.3">
      <c r="A1452">
        <v>10137</v>
      </c>
      <c r="B1452" s="14">
        <v>45505</v>
      </c>
      <c r="C1452" t="str">
        <v>577b4107</v>
      </c>
      <c r="D1452">
        <v>112</v>
      </c>
      <c r="Q1452" t="s">
        <v>343</v>
      </c>
    </row>
    <row r="1453" spans="1:17" x14ac:dyDescent="0.3">
      <c r="A1453">
        <v>10137</v>
      </c>
      <c r="B1453" s="14">
        <v>44774</v>
      </c>
      <c r="C1453" t="str">
        <v>2e190b5a</v>
      </c>
      <c r="D1453">
        <v>276</v>
      </c>
      <c r="Q1453" t="s">
        <v>363</v>
      </c>
    </row>
    <row r="1454" spans="1:17" x14ac:dyDescent="0.3">
      <c r="A1454">
        <v>10137</v>
      </c>
      <c r="B1454" s="14">
        <v>45474</v>
      </c>
      <c r="C1454" t="str">
        <v>9544ce3b</v>
      </c>
      <c r="D1454">
        <v>22</v>
      </c>
      <c r="Q1454" t="s">
        <v>364</v>
      </c>
    </row>
    <row r="1455" spans="1:17" x14ac:dyDescent="0.3">
      <c r="A1455">
        <v>10137</v>
      </c>
      <c r="B1455" s="14">
        <v>44774</v>
      </c>
      <c r="C1455" t="str">
        <v>3abe3a47</v>
      </c>
      <c r="D1455">
        <v>163</v>
      </c>
      <c r="Q1455" t="s">
        <v>365</v>
      </c>
    </row>
    <row r="1456" spans="1:17" x14ac:dyDescent="0.3">
      <c r="A1456">
        <v>10137</v>
      </c>
      <c r="B1456" s="14">
        <v>45597</v>
      </c>
      <c r="C1456" t="str">
        <v>10101146</v>
      </c>
      <c r="D1456">
        <v>143</v>
      </c>
      <c r="Q1456" t="s">
        <v>366</v>
      </c>
    </row>
    <row r="1457" spans="1:17" x14ac:dyDescent="0.3">
      <c r="A1457">
        <v>10138</v>
      </c>
      <c r="B1457" s="14">
        <v>44927</v>
      </c>
      <c r="C1457" t="str">
        <v>18f2ed16</v>
      </c>
      <c r="D1457">
        <v>253</v>
      </c>
      <c r="Q1457" t="s">
        <v>319</v>
      </c>
    </row>
    <row r="1458" spans="1:17" x14ac:dyDescent="0.3">
      <c r="A1458">
        <v>10138</v>
      </c>
      <c r="B1458" s="14">
        <v>44743</v>
      </c>
      <c r="C1458" t="str">
        <v>d71466ea</v>
      </c>
      <c r="D1458">
        <v>262</v>
      </c>
      <c r="Q1458" t="s">
        <v>225</v>
      </c>
    </row>
    <row r="1459" spans="1:17" x14ac:dyDescent="0.3">
      <c r="A1459">
        <v>10138</v>
      </c>
      <c r="B1459" s="14">
        <v>44743</v>
      </c>
      <c r="C1459" t="str">
        <v>ae026103</v>
      </c>
      <c r="D1459">
        <v>247</v>
      </c>
      <c r="Q1459" t="s">
        <v>311</v>
      </c>
    </row>
    <row r="1460" spans="1:17" x14ac:dyDescent="0.3">
      <c r="A1460">
        <v>10138</v>
      </c>
      <c r="B1460" s="14">
        <v>45108</v>
      </c>
      <c r="C1460" t="str">
        <v>b06fbc58</v>
      </c>
      <c r="D1460">
        <v>244</v>
      </c>
      <c r="Q1460" t="s">
        <v>258</v>
      </c>
    </row>
    <row r="1461" spans="1:17" x14ac:dyDescent="0.3">
      <c r="A1461">
        <v>10138</v>
      </c>
      <c r="B1461" s="14">
        <v>45139</v>
      </c>
      <c r="C1461" t="str">
        <v>1187d074</v>
      </c>
      <c r="D1461">
        <v>27</v>
      </c>
      <c r="Q1461" t="s">
        <v>367</v>
      </c>
    </row>
    <row r="1462" spans="1:17" x14ac:dyDescent="0.3">
      <c r="A1462">
        <v>10138</v>
      </c>
      <c r="B1462" s="14">
        <v>44805</v>
      </c>
      <c r="C1462" t="str">
        <v>f82d44ce</v>
      </c>
      <c r="D1462">
        <v>249</v>
      </c>
      <c r="Q1462" t="s">
        <v>409</v>
      </c>
    </row>
    <row r="1463" spans="1:17" x14ac:dyDescent="0.3">
      <c r="A1463">
        <v>10138</v>
      </c>
      <c r="B1463" s="14">
        <v>45231</v>
      </c>
      <c r="C1463" t="str">
        <v>75fa1246</v>
      </c>
      <c r="D1463">
        <v>266</v>
      </c>
      <c r="Q1463" t="s">
        <v>373</v>
      </c>
    </row>
    <row r="1464" spans="1:17" x14ac:dyDescent="0.3">
      <c r="A1464">
        <v>10138</v>
      </c>
      <c r="B1464" s="14">
        <v>45566</v>
      </c>
      <c r="C1464" t="str">
        <v>2f9c6d63</v>
      </c>
      <c r="D1464">
        <v>209</v>
      </c>
      <c r="Q1464" t="s">
        <v>228</v>
      </c>
    </row>
    <row r="1465" spans="1:17" x14ac:dyDescent="0.3">
      <c r="A1465">
        <v>10138</v>
      </c>
      <c r="B1465" s="14">
        <v>44835</v>
      </c>
      <c r="C1465" t="str">
        <v>40fb817f</v>
      </c>
      <c r="D1465">
        <v>190</v>
      </c>
      <c r="Q1465" t="s">
        <v>411</v>
      </c>
    </row>
    <row r="1466" spans="1:17" x14ac:dyDescent="0.3">
      <c r="A1466">
        <v>10138</v>
      </c>
      <c r="B1466" s="14">
        <v>45078</v>
      </c>
      <c r="C1466" t="str">
        <v>607da286</v>
      </c>
      <c r="D1466">
        <v>165</v>
      </c>
      <c r="Q1466" t="s">
        <v>242</v>
      </c>
    </row>
    <row r="1467" spans="1:17" x14ac:dyDescent="0.3">
      <c r="A1467">
        <v>10138</v>
      </c>
      <c r="B1467" s="14">
        <v>45474</v>
      </c>
      <c r="C1467" t="str">
        <v>10101146</v>
      </c>
      <c r="D1467">
        <v>102</v>
      </c>
      <c r="Q1467" t="s">
        <v>412</v>
      </c>
    </row>
    <row r="1468" spans="1:17" x14ac:dyDescent="0.3">
      <c r="A1468">
        <v>10138</v>
      </c>
      <c r="B1468" s="14">
        <v>45566</v>
      </c>
      <c r="C1468" t="str">
        <v>5833d4f3</v>
      </c>
      <c r="D1468">
        <v>142</v>
      </c>
      <c r="Q1468" t="s">
        <v>240</v>
      </c>
    </row>
    <row r="1469" spans="1:17" x14ac:dyDescent="0.3">
      <c r="A1469">
        <v>10138</v>
      </c>
      <c r="B1469" s="14">
        <v>45231</v>
      </c>
      <c r="C1469" t="str">
        <v>30bb7728</v>
      </c>
      <c r="D1469">
        <v>216</v>
      </c>
      <c r="Q1469" t="s">
        <v>256</v>
      </c>
    </row>
    <row r="1470" spans="1:17" x14ac:dyDescent="0.3">
      <c r="A1470">
        <v>10138</v>
      </c>
      <c r="B1470" s="14">
        <v>44986</v>
      </c>
      <c r="C1470" t="str">
        <v>9767fb4f</v>
      </c>
      <c r="D1470">
        <v>59</v>
      </c>
      <c r="Q1470" t="s">
        <v>252</v>
      </c>
    </row>
    <row r="1471" spans="1:17" x14ac:dyDescent="0.3">
      <c r="A1471">
        <v>10139</v>
      </c>
      <c r="B1471" s="14">
        <v>44682</v>
      </c>
      <c r="C1471" t="str">
        <v>566c44a8</v>
      </c>
      <c r="D1471">
        <v>41</v>
      </c>
      <c r="Q1471" t="s">
        <v>314</v>
      </c>
    </row>
    <row r="1472" spans="1:17" x14ac:dyDescent="0.3">
      <c r="A1472">
        <v>10139</v>
      </c>
      <c r="B1472" s="14">
        <v>44682</v>
      </c>
      <c r="C1472" t="str">
        <v>8ce0be18</v>
      </c>
      <c r="D1472">
        <v>236</v>
      </c>
      <c r="Q1472" t="s">
        <v>385</v>
      </c>
    </row>
    <row r="1473" spans="1:17" x14ac:dyDescent="0.3">
      <c r="A1473">
        <v>10139</v>
      </c>
      <c r="B1473" s="14">
        <v>44743</v>
      </c>
      <c r="C1473" t="str">
        <v>40fb817f</v>
      </c>
      <c r="D1473">
        <v>240</v>
      </c>
      <c r="Q1473" t="s">
        <v>340</v>
      </c>
    </row>
    <row r="1474" spans="1:17" x14ac:dyDescent="0.3">
      <c r="A1474">
        <v>10139</v>
      </c>
      <c r="B1474" s="14">
        <v>45047</v>
      </c>
      <c r="C1474" t="str">
        <v>982b8061</v>
      </c>
      <c r="D1474">
        <v>261</v>
      </c>
      <c r="Q1474" t="s">
        <v>282</v>
      </c>
    </row>
    <row r="1475" spans="1:17" x14ac:dyDescent="0.3">
      <c r="A1475">
        <v>10139</v>
      </c>
      <c r="B1475" s="14">
        <v>44866</v>
      </c>
      <c r="C1475" t="str">
        <v>34ac25b9</v>
      </c>
      <c r="D1475">
        <v>232</v>
      </c>
      <c r="Q1475" t="s">
        <v>273</v>
      </c>
    </row>
    <row r="1476" spans="1:17" x14ac:dyDescent="0.3">
      <c r="A1476">
        <v>10139</v>
      </c>
      <c r="B1476" s="14">
        <v>44593</v>
      </c>
      <c r="C1476" t="str">
        <v>618d5c47</v>
      </c>
      <c r="D1476">
        <v>59</v>
      </c>
      <c r="Q1476" t="s">
        <v>325</v>
      </c>
    </row>
    <row r="1477" spans="1:17" x14ac:dyDescent="0.3">
      <c r="A1477">
        <v>10139</v>
      </c>
      <c r="B1477" s="14">
        <v>45261</v>
      </c>
      <c r="C1477" t="str">
        <v>92becfc7</v>
      </c>
      <c r="D1477">
        <v>218</v>
      </c>
      <c r="Q1477" t="s">
        <v>300</v>
      </c>
    </row>
    <row r="1478" spans="1:17" x14ac:dyDescent="0.3">
      <c r="A1478">
        <v>10139</v>
      </c>
      <c r="B1478" s="14">
        <v>44896</v>
      </c>
      <c r="C1478" t="str">
        <v>c1fb785c</v>
      </c>
      <c r="D1478">
        <v>280</v>
      </c>
      <c r="Q1478" t="s">
        <v>326</v>
      </c>
    </row>
    <row r="1479" spans="1:17" x14ac:dyDescent="0.3">
      <c r="A1479">
        <v>10140</v>
      </c>
      <c r="B1479" s="14">
        <v>44713</v>
      </c>
      <c r="C1479" t="str">
        <v>6d9b457c</v>
      </c>
      <c r="D1479">
        <v>75</v>
      </c>
      <c r="Q1479" t="s">
        <v>395</v>
      </c>
    </row>
    <row r="1480" spans="1:17" x14ac:dyDescent="0.3">
      <c r="A1480">
        <v>10140</v>
      </c>
      <c r="B1480" s="14">
        <v>45505</v>
      </c>
      <c r="C1480" t="str">
        <v>f83fb848</v>
      </c>
      <c r="D1480">
        <v>128</v>
      </c>
      <c r="Q1480" t="s">
        <v>391</v>
      </c>
    </row>
    <row r="1481" spans="1:17" x14ac:dyDescent="0.3">
      <c r="A1481">
        <v>10140</v>
      </c>
      <c r="B1481" s="14">
        <v>45108</v>
      </c>
      <c r="C1481" t="str">
        <v>c9f9dfdb</v>
      </c>
      <c r="D1481">
        <v>138</v>
      </c>
      <c r="Q1481" t="s">
        <v>248</v>
      </c>
    </row>
    <row r="1482" spans="1:17" x14ac:dyDescent="0.3">
      <c r="A1482">
        <v>10140</v>
      </c>
      <c r="B1482" s="14">
        <v>45108</v>
      </c>
      <c r="C1482" t="str">
        <v>0cbc4720</v>
      </c>
      <c r="D1482">
        <v>48</v>
      </c>
      <c r="Q1482" t="s">
        <v>325</v>
      </c>
    </row>
    <row r="1483" spans="1:17" x14ac:dyDescent="0.3">
      <c r="A1483">
        <v>10140</v>
      </c>
      <c r="B1483" s="14">
        <v>45536</v>
      </c>
      <c r="C1483" t="str">
        <v>1b7fe76a</v>
      </c>
      <c r="D1483">
        <v>169</v>
      </c>
      <c r="Q1483" t="s">
        <v>310</v>
      </c>
    </row>
    <row r="1484" spans="1:17" x14ac:dyDescent="0.3">
      <c r="A1484">
        <v>10140</v>
      </c>
      <c r="B1484" s="14">
        <v>44774</v>
      </c>
      <c r="C1484" t="str">
        <v>53dcee70</v>
      </c>
      <c r="D1484">
        <v>251</v>
      </c>
      <c r="Q1484" t="s">
        <v>224</v>
      </c>
    </row>
    <row r="1485" spans="1:17" x14ac:dyDescent="0.3">
      <c r="A1485">
        <v>10140</v>
      </c>
      <c r="B1485" s="14">
        <v>45352</v>
      </c>
      <c r="C1485" t="str">
        <v>7fd28e87</v>
      </c>
      <c r="D1485">
        <v>143</v>
      </c>
      <c r="Q1485" t="s">
        <v>409</v>
      </c>
    </row>
    <row r="1486" spans="1:17" x14ac:dyDescent="0.3">
      <c r="A1486">
        <v>10140</v>
      </c>
      <c r="B1486" s="14">
        <v>44958</v>
      </c>
      <c r="C1486" t="str">
        <v>5b93d799</v>
      </c>
      <c r="D1486">
        <v>290</v>
      </c>
      <c r="Q1486" t="s">
        <v>314</v>
      </c>
    </row>
    <row r="1487" spans="1:17" x14ac:dyDescent="0.3">
      <c r="A1487">
        <v>10140</v>
      </c>
      <c r="B1487" s="14">
        <v>44682</v>
      </c>
      <c r="C1487" t="str">
        <v>4cfd0dd8</v>
      </c>
      <c r="D1487">
        <v>298</v>
      </c>
      <c r="Q1487" t="s">
        <v>302</v>
      </c>
    </row>
    <row r="1488" spans="1:17" x14ac:dyDescent="0.3">
      <c r="A1488">
        <v>10140</v>
      </c>
      <c r="B1488" s="14">
        <v>44682</v>
      </c>
      <c r="C1488" t="str">
        <v>5c52d1ad</v>
      </c>
      <c r="D1488">
        <v>223</v>
      </c>
      <c r="Q1488" t="s">
        <v>251</v>
      </c>
    </row>
    <row r="1489" spans="1:17" x14ac:dyDescent="0.3">
      <c r="A1489">
        <v>10140</v>
      </c>
      <c r="B1489" s="14">
        <v>45627</v>
      </c>
      <c r="C1489" t="str">
        <v>35e41ff6</v>
      </c>
      <c r="D1489">
        <v>255</v>
      </c>
      <c r="Q1489" t="s">
        <v>336</v>
      </c>
    </row>
    <row r="1490" spans="1:17" x14ac:dyDescent="0.3">
      <c r="A1490">
        <v>10140</v>
      </c>
      <c r="B1490" s="14">
        <v>44621</v>
      </c>
      <c r="C1490" t="str">
        <v>872a4423</v>
      </c>
      <c r="D1490">
        <v>264</v>
      </c>
      <c r="Q1490" t="s">
        <v>282</v>
      </c>
    </row>
    <row r="1491" spans="1:17" x14ac:dyDescent="0.3">
      <c r="A1491">
        <v>10141</v>
      </c>
      <c r="B1491" s="14">
        <v>44593</v>
      </c>
      <c r="C1491" t="str">
        <v>2e190b5a</v>
      </c>
      <c r="D1491">
        <v>292</v>
      </c>
      <c r="Q1491" t="s">
        <v>341</v>
      </c>
    </row>
    <row r="1492" spans="1:17" x14ac:dyDescent="0.3">
      <c r="A1492">
        <v>10141</v>
      </c>
      <c r="B1492" s="14">
        <v>44805</v>
      </c>
      <c r="C1492" t="str">
        <v>ef45c45f</v>
      </c>
      <c r="D1492">
        <v>230</v>
      </c>
      <c r="Q1492" t="s">
        <v>345</v>
      </c>
    </row>
    <row r="1493" spans="1:17" x14ac:dyDescent="0.3">
      <c r="A1493">
        <v>10141</v>
      </c>
      <c r="B1493" s="14">
        <v>45413</v>
      </c>
      <c r="C1493" t="str">
        <v>1187d074</v>
      </c>
      <c r="D1493">
        <v>70</v>
      </c>
      <c r="Q1493" t="s">
        <v>233</v>
      </c>
    </row>
    <row r="1494" spans="1:17" x14ac:dyDescent="0.3">
      <c r="A1494">
        <v>10141</v>
      </c>
      <c r="B1494" s="14">
        <v>45200</v>
      </c>
      <c r="C1494" t="str">
        <v>044707f1</v>
      </c>
      <c r="D1494">
        <v>233</v>
      </c>
      <c r="Q1494" t="s">
        <v>247</v>
      </c>
    </row>
    <row r="1495" spans="1:17" x14ac:dyDescent="0.3">
      <c r="A1495">
        <v>10141</v>
      </c>
      <c r="B1495" s="14">
        <v>44562</v>
      </c>
      <c r="C1495" t="str">
        <v>18110fb2</v>
      </c>
      <c r="D1495">
        <v>126</v>
      </c>
      <c r="Q1495" t="s">
        <v>340</v>
      </c>
    </row>
    <row r="1496" spans="1:17" x14ac:dyDescent="0.3">
      <c r="A1496">
        <v>10141</v>
      </c>
      <c r="B1496" s="14">
        <v>44562</v>
      </c>
      <c r="C1496" t="str">
        <v>19351768</v>
      </c>
      <c r="D1496">
        <v>137</v>
      </c>
      <c r="Q1496" t="s">
        <v>254</v>
      </c>
    </row>
    <row r="1497" spans="1:17" x14ac:dyDescent="0.3">
      <c r="A1497">
        <v>10141</v>
      </c>
      <c r="B1497" s="14">
        <v>45413</v>
      </c>
      <c r="C1497" t="str">
        <v>a4c168f1</v>
      </c>
      <c r="D1497">
        <v>102</v>
      </c>
      <c r="Q1497" t="s">
        <v>364</v>
      </c>
    </row>
    <row r="1498" spans="1:17" x14ac:dyDescent="0.3">
      <c r="A1498">
        <v>10141</v>
      </c>
      <c r="B1498" s="14">
        <v>45017</v>
      </c>
      <c r="C1498" t="str">
        <v>a48a202b</v>
      </c>
      <c r="D1498">
        <v>159</v>
      </c>
      <c r="Q1498" t="s">
        <v>300</v>
      </c>
    </row>
    <row r="1499" spans="1:17" x14ac:dyDescent="0.3">
      <c r="A1499">
        <v>10141</v>
      </c>
      <c r="B1499" s="14">
        <v>44774</v>
      </c>
      <c r="C1499" t="str">
        <v>c5000cc1</v>
      </c>
      <c r="D1499">
        <v>49</v>
      </c>
      <c r="Q1499" t="s">
        <v>327</v>
      </c>
    </row>
    <row r="1500" spans="1:17" x14ac:dyDescent="0.3">
      <c r="A1500">
        <v>10141</v>
      </c>
      <c r="B1500" s="14">
        <v>45231</v>
      </c>
      <c r="C1500" t="str">
        <v>5c52d1ad</v>
      </c>
      <c r="D1500">
        <v>122</v>
      </c>
      <c r="Q1500" t="s">
        <v>303</v>
      </c>
    </row>
    <row r="1501" spans="1:17" x14ac:dyDescent="0.3">
      <c r="A1501">
        <v>10141</v>
      </c>
      <c r="B1501" s="14">
        <v>45108</v>
      </c>
      <c r="C1501" t="str">
        <v>b72e97f6</v>
      </c>
      <c r="D1501">
        <v>135</v>
      </c>
      <c r="Q1501" t="s">
        <v>319</v>
      </c>
    </row>
    <row r="1502" spans="1:17" x14ac:dyDescent="0.3">
      <c r="A1502">
        <v>10141</v>
      </c>
      <c r="B1502" s="14">
        <v>45597</v>
      </c>
      <c r="C1502" t="str">
        <v>5833d4f3</v>
      </c>
      <c r="D1502">
        <v>267</v>
      </c>
      <c r="Q1502" t="s">
        <v>395</v>
      </c>
    </row>
    <row r="1503" spans="1:17" x14ac:dyDescent="0.3">
      <c r="A1503">
        <v>10142</v>
      </c>
      <c r="B1503" s="14">
        <v>44621</v>
      </c>
      <c r="C1503" t="str">
        <v>9452bf77</v>
      </c>
      <c r="D1503">
        <v>130</v>
      </c>
      <c r="Q1503" t="s">
        <v>294</v>
      </c>
    </row>
    <row r="1504" spans="1:17" x14ac:dyDescent="0.3">
      <c r="A1504">
        <v>10142</v>
      </c>
      <c r="B1504" s="14">
        <v>45505</v>
      </c>
      <c r="C1504" t="str">
        <v>40e9137d</v>
      </c>
      <c r="D1504">
        <v>27</v>
      </c>
      <c r="Q1504" t="s">
        <v>384</v>
      </c>
    </row>
    <row r="1505" spans="1:17" x14ac:dyDescent="0.3">
      <c r="A1505">
        <v>10142</v>
      </c>
      <c r="B1505" s="14">
        <v>45139</v>
      </c>
      <c r="C1505" t="str">
        <v>7fb18db3</v>
      </c>
      <c r="D1505">
        <v>53</v>
      </c>
      <c r="Q1505" t="s">
        <v>298</v>
      </c>
    </row>
    <row r="1506" spans="1:17" x14ac:dyDescent="0.3">
      <c r="A1506">
        <v>10142</v>
      </c>
      <c r="B1506" s="14">
        <v>44593</v>
      </c>
      <c r="C1506" t="str">
        <v>6fc6d737</v>
      </c>
      <c r="D1506">
        <v>205</v>
      </c>
      <c r="Q1506" t="s">
        <v>412</v>
      </c>
    </row>
    <row r="1507" spans="1:17" x14ac:dyDescent="0.3">
      <c r="A1507">
        <v>10142</v>
      </c>
      <c r="B1507" s="14">
        <v>44958</v>
      </c>
      <c r="C1507" t="str">
        <v>1b7fe76a</v>
      </c>
      <c r="D1507">
        <v>204</v>
      </c>
      <c r="Q1507" t="s">
        <v>270</v>
      </c>
    </row>
    <row r="1508" spans="1:17" x14ac:dyDescent="0.3">
      <c r="A1508">
        <v>10142</v>
      </c>
      <c r="B1508" s="14">
        <v>44652</v>
      </c>
      <c r="C1508" t="str">
        <v>74c9ff93</v>
      </c>
      <c r="D1508">
        <v>166</v>
      </c>
      <c r="Q1508" t="s">
        <v>403</v>
      </c>
    </row>
    <row r="1509" spans="1:17" x14ac:dyDescent="0.3">
      <c r="A1509">
        <v>10142</v>
      </c>
      <c r="B1509" s="14">
        <v>45200</v>
      </c>
      <c r="C1509" t="str">
        <v>ef45c45f</v>
      </c>
      <c r="D1509">
        <v>144</v>
      </c>
      <c r="Q1509" t="s">
        <v>259</v>
      </c>
    </row>
    <row r="1510" spans="1:17" x14ac:dyDescent="0.3">
      <c r="A1510">
        <v>10142</v>
      </c>
      <c r="B1510" s="14">
        <v>45383</v>
      </c>
      <c r="C1510" t="str">
        <v>c5c4fdf9</v>
      </c>
      <c r="D1510">
        <v>228</v>
      </c>
      <c r="Q1510" t="s">
        <v>274</v>
      </c>
    </row>
    <row r="1511" spans="1:17" x14ac:dyDescent="0.3">
      <c r="A1511">
        <v>10142</v>
      </c>
      <c r="B1511" s="14">
        <v>45108</v>
      </c>
      <c r="C1511" t="str">
        <v>5833d4f3</v>
      </c>
      <c r="D1511">
        <v>283</v>
      </c>
      <c r="Q1511" t="s">
        <v>351</v>
      </c>
    </row>
    <row r="1512" spans="1:17" x14ac:dyDescent="0.3">
      <c r="A1512">
        <v>10142</v>
      </c>
      <c r="B1512" s="14">
        <v>45292</v>
      </c>
      <c r="C1512" t="str">
        <v>d6e6f4af</v>
      </c>
      <c r="D1512">
        <v>249</v>
      </c>
      <c r="Q1512" t="s">
        <v>315</v>
      </c>
    </row>
    <row r="1513" spans="1:17" x14ac:dyDescent="0.3">
      <c r="A1513">
        <v>10142</v>
      </c>
      <c r="B1513" s="14">
        <v>45078</v>
      </c>
      <c r="C1513" t="str">
        <v>18f2ed16</v>
      </c>
      <c r="D1513">
        <v>53</v>
      </c>
      <c r="Q1513" t="s">
        <v>322</v>
      </c>
    </row>
    <row r="1514" spans="1:17" x14ac:dyDescent="0.3">
      <c r="A1514">
        <v>10142</v>
      </c>
      <c r="B1514" s="14">
        <v>45323</v>
      </c>
      <c r="C1514" t="str">
        <v>e9c2f251</v>
      </c>
      <c r="D1514">
        <v>29</v>
      </c>
      <c r="Q1514" t="s">
        <v>318</v>
      </c>
    </row>
    <row r="1515" spans="1:17" x14ac:dyDescent="0.3">
      <c r="A1515">
        <v>10142</v>
      </c>
      <c r="B1515" s="14">
        <v>45047</v>
      </c>
      <c r="C1515" t="str">
        <v>5988d89d</v>
      </c>
      <c r="D1515">
        <v>16</v>
      </c>
      <c r="Q1515" t="s">
        <v>238</v>
      </c>
    </row>
    <row r="1516" spans="1:17" x14ac:dyDescent="0.3">
      <c r="A1516">
        <v>10142</v>
      </c>
      <c r="B1516" s="14">
        <v>44896</v>
      </c>
      <c r="C1516" t="str">
        <v>ae026103</v>
      </c>
      <c r="D1516">
        <v>237</v>
      </c>
      <c r="Q1516" t="s">
        <v>300</v>
      </c>
    </row>
    <row r="1517" spans="1:17" x14ac:dyDescent="0.3">
      <c r="A1517">
        <v>10143</v>
      </c>
      <c r="B1517" s="14">
        <v>45627</v>
      </c>
      <c r="C1517" t="str">
        <v>7495495f</v>
      </c>
      <c r="D1517">
        <v>170</v>
      </c>
      <c r="Q1517" t="s">
        <v>219</v>
      </c>
    </row>
    <row r="1518" spans="1:17" x14ac:dyDescent="0.3">
      <c r="A1518">
        <v>10143</v>
      </c>
      <c r="B1518" s="14">
        <v>45078</v>
      </c>
      <c r="C1518" t="str">
        <v>f83fb848</v>
      </c>
      <c r="D1518">
        <v>142</v>
      </c>
      <c r="Q1518" t="s">
        <v>411</v>
      </c>
    </row>
    <row r="1519" spans="1:17" x14ac:dyDescent="0.3">
      <c r="A1519">
        <v>10143</v>
      </c>
      <c r="B1519" s="14">
        <v>44896</v>
      </c>
      <c r="C1519" t="str">
        <v>b49e8b74</v>
      </c>
      <c r="D1519">
        <v>85</v>
      </c>
      <c r="Q1519" t="s">
        <v>266</v>
      </c>
    </row>
    <row r="1520" spans="1:17" x14ac:dyDescent="0.3">
      <c r="A1520">
        <v>10143</v>
      </c>
      <c r="B1520" s="14">
        <v>44774</v>
      </c>
      <c r="C1520" t="str">
        <v>b06fbc58</v>
      </c>
      <c r="D1520">
        <v>29</v>
      </c>
      <c r="Q1520" t="s">
        <v>404</v>
      </c>
    </row>
    <row r="1521" spans="1:17" x14ac:dyDescent="0.3">
      <c r="A1521">
        <v>10143</v>
      </c>
      <c r="B1521" s="14">
        <v>45170</v>
      </c>
      <c r="C1521" t="str">
        <v>0cbc4720</v>
      </c>
      <c r="D1521">
        <v>31</v>
      </c>
      <c r="Q1521" t="s">
        <v>333</v>
      </c>
    </row>
    <row r="1522" spans="1:17" x14ac:dyDescent="0.3">
      <c r="A1522">
        <v>10143</v>
      </c>
      <c r="B1522" s="14">
        <v>45047</v>
      </c>
      <c r="C1522" t="str">
        <v>459528e0</v>
      </c>
      <c r="D1522">
        <v>141</v>
      </c>
      <c r="Q1522" t="s">
        <v>316</v>
      </c>
    </row>
    <row r="1523" spans="1:17" x14ac:dyDescent="0.3">
      <c r="A1523">
        <v>10143</v>
      </c>
      <c r="B1523" s="14">
        <v>45017</v>
      </c>
      <c r="C1523" t="str">
        <v>c324f9b4</v>
      </c>
      <c r="D1523">
        <v>189</v>
      </c>
      <c r="Q1523" t="s">
        <v>317</v>
      </c>
    </row>
    <row r="1524" spans="1:17" x14ac:dyDescent="0.3">
      <c r="A1524">
        <v>10143</v>
      </c>
      <c r="B1524" s="14">
        <v>45536</v>
      </c>
      <c r="C1524" t="str">
        <v>044707f1</v>
      </c>
      <c r="D1524">
        <v>49</v>
      </c>
      <c r="Q1524" t="s">
        <v>266</v>
      </c>
    </row>
    <row r="1525" spans="1:17" x14ac:dyDescent="0.3">
      <c r="A1525">
        <v>10143</v>
      </c>
      <c r="B1525" s="14">
        <v>45261</v>
      </c>
      <c r="C1525" t="str">
        <v>3abe3a47</v>
      </c>
      <c r="D1525">
        <v>222</v>
      </c>
      <c r="Q1525" t="s">
        <v>318</v>
      </c>
    </row>
    <row r="1526" spans="1:17" x14ac:dyDescent="0.3">
      <c r="A1526">
        <v>10143</v>
      </c>
      <c r="B1526" s="14">
        <v>44593</v>
      </c>
      <c r="C1526" t="str">
        <v>7fb18db3</v>
      </c>
      <c r="D1526">
        <v>177</v>
      </c>
      <c r="Q1526" t="s">
        <v>263</v>
      </c>
    </row>
    <row r="1527" spans="1:17" x14ac:dyDescent="0.3">
      <c r="A1527">
        <v>10143</v>
      </c>
      <c r="B1527" s="14">
        <v>45261</v>
      </c>
      <c r="C1527" t="str">
        <v>40e9137d</v>
      </c>
      <c r="D1527">
        <v>250</v>
      </c>
      <c r="Q1527" t="s">
        <v>226</v>
      </c>
    </row>
    <row r="1528" spans="1:17" x14ac:dyDescent="0.3">
      <c r="A1528">
        <v>10143</v>
      </c>
      <c r="B1528" s="14">
        <v>44621</v>
      </c>
      <c r="C1528" t="str">
        <v>577b4107</v>
      </c>
      <c r="D1528">
        <v>158</v>
      </c>
      <c r="Q1528" t="s">
        <v>319</v>
      </c>
    </row>
    <row r="1529" spans="1:17" x14ac:dyDescent="0.3">
      <c r="A1529">
        <v>10144</v>
      </c>
      <c r="B1529" s="14">
        <v>44713</v>
      </c>
      <c r="C1529" t="str">
        <v>459528e0</v>
      </c>
      <c r="D1529">
        <v>49</v>
      </c>
      <c r="Q1529" t="s">
        <v>320</v>
      </c>
    </row>
    <row r="1530" spans="1:17" x14ac:dyDescent="0.3">
      <c r="A1530">
        <v>10144</v>
      </c>
      <c r="B1530" s="14">
        <v>45627</v>
      </c>
      <c r="C1530" t="str">
        <v>9c8c4c67</v>
      </c>
      <c r="D1530">
        <v>224</v>
      </c>
      <c r="Q1530" t="s">
        <v>241</v>
      </c>
    </row>
    <row r="1531" spans="1:17" x14ac:dyDescent="0.3">
      <c r="A1531">
        <v>10144</v>
      </c>
      <c r="B1531" s="14">
        <v>44652</v>
      </c>
      <c r="C1531" t="str">
        <v>10101146</v>
      </c>
      <c r="D1531">
        <v>251</v>
      </c>
      <c r="Q1531" t="s">
        <v>267</v>
      </c>
    </row>
    <row r="1532" spans="1:17" x14ac:dyDescent="0.3">
      <c r="A1532">
        <v>10144</v>
      </c>
      <c r="B1532" s="14">
        <v>45078</v>
      </c>
      <c r="C1532" t="str">
        <v>f72d44e6</v>
      </c>
      <c r="D1532">
        <v>109</v>
      </c>
      <c r="Q1532" t="s">
        <v>321</v>
      </c>
    </row>
    <row r="1533" spans="1:17" x14ac:dyDescent="0.3">
      <c r="A1533">
        <v>10144</v>
      </c>
      <c r="B1533" s="14">
        <v>45017</v>
      </c>
      <c r="C1533" t="str">
        <v>19351768</v>
      </c>
      <c r="D1533">
        <v>195</v>
      </c>
      <c r="Q1533" t="s">
        <v>322</v>
      </c>
    </row>
    <row r="1534" spans="1:17" x14ac:dyDescent="0.3">
      <c r="A1534">
        <v>10144</v>
      </c>
      <c r="B1534" s="14">
        <v>45017</v>
      </c>
      <c r="C1534" t="str">
        <v>5833d4f3</v>
      </c>
      <c r="D1534">
        <v>237</v>
      </c>
      <c r="Q1534" t="s">
        <v>323</v>
      </c>
    </row>
    <row r="1535" spans="1:17" x14ac:dyDescent="0.3">
      <c r="A1535">
        <v>10144</v>
      </c>
      <c r="B1535" s="14">
        <v>45627</v>
      </c>
      <c r="C1535" t="str">
        <v>3abe3a47</v>
      </c>
      <c r="D1535">
        <v>268</v>
      </c>
      <c r="Q1535" t="s">
        <v>310</v>
      </c>
    </row>
    <row r="1536" spans="1:17" x14ac:dyDescent="0.3">
      <c r="A1536">
        <v>10144</v>
      </c>
      <c r="B1536" s="14">
        <v>44986</v>
      </c>
      <c r="C1536" t="str">
        <v>fcc640cb</v>
      </c>
      <c r="D1536">
        <v>239</v>
      </c>
      <c r="Q1536" t="s">
        <v>275</v>
      </c>
    </row>
    <row r="1537" spans="1:17" x14ac:dyDescent="0.3">
      <c r="A1537">
        <v>10144</v>
      </c>
      <c r="B1537" s="14">
        <v>45017</v>
      </c>
      <c r="C1537" t="str">
        <v>5c52d1ad</v>
      </c>
      <c r="D1537">
        <v>218</v>
      </c>
      <c r="Q1537" t="s">
        <v>247</v>
      </c>
    </row>
    <row r="1538" spans="1:17" x14ac:dyDescent="0.3">
      <c r="A1538">
        <v>10144</v>
      </c>
      <c r="B1538" s="14">
        <v>45047</v>
      </c>
      <c r="C1538" t="str">
        <v>7495495f</v>
      </c>
      <c r="D1538">
        <v>156</v>
      </c>
      <c r="Q1538" t="s">
        <v>324</v>
      </c>
    </row>
    <row r="1539" spans="1:17" x14ac:dyDescent="0.3">
      <c r="A1539">
        <v>10144</v>
      </c>
      <c r="B1539" s="14">
        <v>45352</v>
      </c>
      <c r="C1539" t="str">
        <v>2f9c6d63</v>
      </c>
      <c r="D1539">
        <v>225</v>
      </c>
      <c r="Q1539" t="s">
        <v>325</v>
      </c>
    </row>
    <row r="1540" spans="1:17" x14ac:dyDescent="0.3">
      <c r="A1540">
        <v>10144</v>
      </c>
      <c r="B1540" s="14">
        <v>44927</v>
      </c>
      <c r="C1540" t="str">
        <v>5988d89d</v>
      </c>
      <c r="D1540">
        <v>102</v>
      </c>
      <c r="Q1540" t="s">
        <v>236</v>
      </c>
    </row>
    <row r="1541" spans="1:17" x14ac:dyDescent="0.3">
      <c r="A1541">
        <v>10144</v>
      </c>
      <c r="B1541" s="14">
        <v>45352</v>
      </c>
      <c r="C1541" t="str">
        <v>fe8686d0</v>
      </c>
      <c r="D1541">
        <v>144</v>
      </c>
      <c r="Q1541" t="s">
        <v>326</v>
      </c>
    </row>
    <row r="1542" spans="1:17" x14ac:dyDescent="0.3">
      <c r="A1542">
        <v>10144</v>
      </c>
      <c r="B1542" s="14">
        <v>44805</v>
      </c>
      <c r="C1542" t="str">
        <v>7e543bc4</v>
      </c>
      <c r="D1542">
        <v>27</v>
      </c>
      <c r="Q1542" t="s">
        <v>270</v>
      </c>
    </row>
    <row r="1543" spans="1:17" x14ac:dyDescent="0.3">
      <c r="A1543">
        <v>10145</v>
      </c>
      <c r="B1543" s="14">
        <v>45627</v>
      </c>
      <c r="C1543" t="str">
        <v>10101146</v>
      </c>
      <c r="D1543">
        <v>133</v>
      </c>
      <c r="Q1543" t="s">
        <v>410</v>
      </c>
    </row>
    <row r="1544" spans="1:17" x14ac:dyDescent="0.3">
      <c r="A1544">
        <v>10145</v>
      </c>
      <c r="B1544" s="14">
        <v>44743</v>
      </c>
      <c r="C1544" t="str">
        <v>420e1019</v>
      </c>
      <c r="D1544">
        <v>33</v>
      </c>
      <c r="Q1544" t="s">
        <v>349</v>
      </c>
    </row>
    <row r="1545" spans="1:17" x14ac:dyDescent="0.3">
      <c r="A1545">
        <v>10145</v>
      </c>
      <c r="B1545" s="14">
        <v>45413</v>
      </c>
      <c r="C1545" t="str">
        <v>618d5c47</v>
      </c>
      <c r="D1545">
        <v>233</v>
      </c>
      <c r="Q1545" t="s">
        <v>321</v>
      </c>
    </row>
    <row r="1546" spans="1:17" x14ac:dyDescent="0.3">
      <c r="A1546">
        <v>10145</v>
      </c>
      <c r="B1546" s="14">
        <v>45536</v>
      </c>
      <c r="C1546" t="str">
        <v>5b93d799</v>
      </c>
      <c r="D1546">
        <v>52</v>
      </c>
      <c r="Q1546" t="s">
        <v>344</v>
      </c>
    </row>
    <row r="1547" spans="1:17" x14ac:dyDescent="0.3">
      <c r="A1547">
        <v>10145</v>
      </c>
      <c r="B1547" s="14">
        <v>45444</v>
      </c>
      <c r="C1547" t="str">
        <v>f83fb848</v>
      </c>
      <c r="D1547">
        <v>204</v>
      </c>
      <c r="Q1547" t="s">
        <v>381</v>
      </c>
    </row>
    <row r="1548" spans="1:17" x14ac:dyDescent="0.3">
      <c r="A1548">
        <v>10145</v>
      </c>
      <c r="B1548" s="14">
        <v>45078</v>
      </c>
      <c r="C1548" t="str">
        <v>2560b2d1</v>
      </c>
      <c r="D1548">
        <v>59</v>
      </c>
      <c r="Q1548" t="s">
        <v>400</v>
      </c>
    </row>
    <row r="1549" spans="1:17" x14ac:dyDescent="0.3">
      <c r="A1549">
        <v>10145</v>
      </c>
      <c r="B1549" s="14">
        <v>44652</v>
      </c>
      <c r="C1549" t="str">
        <v>4130ea10</v>
      </c>
      <c r="D1549">
        <v>298</v>
      </c>
      <c r="Q1549" t="s">
        <v>225</v>
      </c>
    </row>
    <row r="1550" spans="1:17" x14ac:dyDescent="0.3">
      <c r="A1550">
        <v>10146</v>
      </c>
      <c r="B1550" s="14">
        <v>45383</v>
      </c>
      <c r="C1550" t="str">
        <v>fa1a76a3</v>
      </c>
      <c r="D1550">
        <v>275</v>
      </c>
      <c r="Q1550" t="s">
        <v>244</v>
      </c>
    </row>
    <row r="1551" spans="1:17" x14ac:dyDescent="0.3">
      <c r="A1551">
        <v>10146</v>
      </c>
      <c r="B1551" s="14">
        <v>45108</v>
      </c>
      <c r="C1551" t="str">
        <v>6148f50b</v>
      </c>
      <c r="D1551">
        <v>94</v>
      </c>
      <c r="Q1551" t="s">
        <v>279</v>
      </c>
    </row>
    <row r="1552" spans="1:17" x14ac:dyDescent="0.3">
      <c r="A1552">
        <v>10146</v>
      </c>
      <c r="B1552" s="14">
        <v>45413</v>
      </c>
      <c r="C1552" t="str">
        <v>618d5c47</v>
      </c>
      <c r="D1552">
        <v>124</v>
      </c>
      <c r="Q1552" t="s">
        <v>345</v>
      </c>
    </row>
    <row r="1553" spans="1:17" x14ac:dyDescent="0.3">
      <c r="A1553">
        <v>10146</v>
      </c>
      <c r="B1553" s="14">
        <v>44743</v>
      </c>
      <c r="C1553" t="str">
        <v>9c8c4c67</v>
      </c>
      <c r="D1553">
        <v>128</v>
      </c>
      <c r="Q1553" t="s">
        <v>394</v>
      </c>
    </row>
    <row r="1554" spans="1:17" x14ac:dyDescent="0.3">
      <c r="A1554">
        <v>10146</v>
      </c>
      <c r="B1554" s="14">
        <v>45627</v>
      </c>
      <c r="C1554" t="str">
        <v>92becfc7</v>
      </c>
      <c r="D1554">
        <v>270</v>
      </c>
      <c r="Q1554" t="s">
        <v>326</v>
      </c>
    </row>
    <row r="1555" spans="1:17" x14ac:dyDescent="0.3">
      <c r="A1555">
        <v>10146</v>
      </c>
      <c r="B1555" s="14">
        <v>45597</v>
      </c>
      <c r="C1555" t="str">
        <v>34ac25b9</v>
      </c>
      <c r="D1555">
        <v>109</v>
      </c>
      <c r="Q1555" t="s">
        <v>235</v>
      </c>
    </row>
    <row r="1556" spans="1:17" x14ac:dyDescent="0.3">
      <c r="A1556">
        <v>10146</v>
      </c>
      <c r="B1556" s="14">
        <v>44958</v>
      </c>
      <c r="C1556" t="str">
        <v>ae026103</v>
      </c>
      <c r="D1556">
        <v>154</v>
      </c>
      <c r="Q1556" t="s">
        <v>319</v>
      </c>
    </row>
    <row r="1557" spans="1:17" x14ac:dyDescent="0.3">
      <c r="A1557">
        <v>10146</v>
      </c>
      <c r="B1557" s="14">
        <v>44805</v>
      </c>
      <c r="C1557" t="str">
        <v>e24dee1d</v>
      </c>
      <c r="D1557">
        <v>242</v>
      </c>
      <c r="Q1557" t="s">
        <v>360</v>
      </c>
    </row>
    <row r="1558" spans="1:17" x14ac:dyDescent="0.3">
      <c r="A1558">
        <v>10146</v>
      </c>
      <c r="B1558" s="14">
        <v>45383</v>
      </c>
      <c r="C1558" t="str">
        <v>5833d4f3</v>
      </c>
      <c r="D1558">
        <v>262</v>
      </c>
      <c r="Q1558" t="s">
        <v>367</v>
      </c>
    </row>
    <row r="1559" spans="1:17" x14ac:dyDescent="0.3">
      <c r="A1559">
        <v>10146</v>
      </c>
      <c r="B1559" s="14">
        <v>44774</v>
      </c>
      <c r="C1559" t="str">
        <v>8ce0be18</v>
      </c>
      <c r="D1559">
        <v>191</v>
      </c>
      <c r="Q1559" t="s">
        <v>399</v>
      </c>
    </row>
    <row r="1560" spans="1:17" x14ac:dyDescent="0.3">
      <c r="A1560">
        <v>10146</v>
      </c>
      <c r="B1560" s="14">
        <v>44866</v>
      </c>
      <c r="C1560" t="str">
        <v>6fc6d737</v>
      </c>
      <c r="D1560">
        <v>269</v>
      </c>
      <c r="Q1560" t="s">
        <v>256</v>
      </c>
    </row>
    <row r="1561" spans="1:17" x14ac:dyDescent="0.3">
      <c r="A1561">
        <v>10147</v>
      </c>
      <c r="B1561" s="14">
        <v>44621</v>
      </c>
      <c r="C1561" t="str">
        <v>cc777b0c</v>
      </c>
      <c r="D1561">
        <v>14</v>
      </c>
      <c r="Q1561" t="s">
        <v>351</v>
      </c>
    </row>
    <row r="1562" spans="1:17" x14ac:dyDescent="0.3">
      <c r="A1562">
        <v>10147</v>
      </c>
      <c r="B1562" s="14">
        <v>44927</v>
      </c>
      <c r="C1562" t="str">
        <v>19351768</v>
      </c>
      <c r="D1562">
        <v>145</v>
      </c>
      <c r="Q1562" t="s">
        <v>347</v>
      </c>
    </row>
    <row r="1563" spans="1:17" x14ac:dyDescent="0.3">
      <c r="A1563">
        <v>10147</v>
      </c>
      <c r="B1563" s="14">
        <v>45505</v>
      </c>
      <c r="C1563" t="str">
        <v>35e41ff6</v>
      </c>
      <c r="D1563">
        <v>154</v>
      </c>
      <c r="Q1563" t="s">
        <v>330</v>
      </c>
    </row>
    <row r="1564" spans="1:17" x14ac:dyDescent="0.3">
      <c r="A1564">
        <v>10147</v>
      </c>
      <c r="B1564" s="14">
        <v>44958</v>
      </c>
      <c r="C1564" t="str">
        <v>6d98c117</v>
      </c>
      <c r="D1564">
        <v>11</v>
      </c>
      <c r="Q1564" t="s">
        <v>386</v>
      </c>
    </row>
    <row r="1565" spans="1:17" x14ac:dyDescent="0.3">
      <c r="A1565">
        <v>10147</v>
      </c>
      <c r="B1565" s="14">
        <v>44958</v>
      </c>
      <c r="C1565" t="str">
        <v>b9f74c1c</v>
      </c>
      <c r="D1565">
        <v>101</v>
      </c>
      <c r="Q1565" t="s">
        <v>382</v>
      </c>
    </row>
    <row r="1566" spans="1:17" x14ac:dyDescent="0.3">
      <c r="A1566">
        <v>10147</v>
      </c>
      <c r="B1566" s="14">
        <v>45292</v>
      </c>
      <c r="C1566" t="str">
        <v>9c8c4c67</v>
      </c>
      <c r="D1566">
        <v>130</v>
      </c>
      <c r="Q1566" t="s">
        <v>312</v>
      </c>
    </row>
    <row r="1567" spans="1:17" x14ac:dyDescent="0.3">
      <c r="A1567">
        <v>10147</v>
      </c>
      <c r="B1567" s="14">
        <v>44986</v>
      </c>
      <c r="C1567" t="str">
        <v>7495495f</v>
      </c>
      <c r="D1567">
        <v>159</v>
      </c>
      <c r="Q1567" t="s">
        <v>324</v>
      </c>
    </row>
    <row r="1568" spans="1:17" x14ac:dyDescent="0.3">
      <c r="A1568">
        <v>10147</v>
      </c>
      <c r="B1568" s="14">
        <v>45231</v>
      </c>
      <c r="C1568" t="str">
        <v>d71466ea</v>
      </c>
      <c r="D1568">
        <v>288</v>
      </c>
      <c r="Q1568" t="s">
        <v>357</v>
      </c>
    </row>
    <row r="1569" spans="1:17" x14ac:dyDescent="0.3">
      <c r="A1569">
        <v>10147</v>
      </c>
      <c r="B1569" s="14">
        <v>44774</v>
      </c>
      <c r="C1569" t="str">
        <v>67b09f1b</v>
      </c>
      <c r="D1569">
        <v>157</v>
      </c>
      <c r="Q1569" t="s">
        <v>227</v>
      </c>
    </row>
    <row r="1570" spans="1:17" x14ac:dyDescent="0.3">
      <c r="A1570">
        <v>10147</v>
      </c>
      <c r="B1570" s="14">
        <v>45383</v>
      </c>
      <c r="C1570" t="str">
        <v>74c9ff93</v>
      </c>
      <c r="D1570">
        <v>69</v>
      </c>
      <c r="Q1570" t="s">
        <v>298</v>
      </c>
    </row>
    <row r="1571" spans="1:17" x14ac:dyDescent="0.3">
      <c r="A1571">
        <v>10147</v>
      </c>
      <c r="B1571" s="14">
        <v>44774</v>
      </c>
      <c r="C1571" t="str">
        <v>2888a95e</v>
      </c>
      <c r="D1571">
        <v>187</v>
      </c>
      <c r="Q1571" t="s">
        <v>356</v>
      </c>
    </row>
    <row r="1572" spans="1:17" x14ac:dyDescent="0.3">
      <c r="A1572">
        <v>10147</v>
      </c>
      <c r="B1572" s="14">
        <v>45352</v>
      </c>
      <c r="C1572" t="str">
        <v>0cbc4720</v>
      </c>
      <c r="D1572">
        <v>130</v>
      </c>
      <c r="Q1572" t="s">
        <v>352</v>
      </c>
    </row>
    <row r="1573" spans="1:17" x14ac:dyDescent="0.3">
      <c r="A1573">
        <v>10147</v>
      </c>
      <c r="B1573" s="14">
        <v>44958</v>
      </c>
      <c r="C1573" t="str">
        <v>2f9c6d63</v>
      </c>
      <c r="D1573">
        <v>219</v>
      </c>
      <c r="Q1573" t="s">
        <v>401</v>
      </c>
    </row>
    <row r="1574" spans="1:17" x14ac:dyDescent="0.3">
      <c r="A1574">
        <v>10148</v>
      </c>
      <c r="B1574" s="14">
        <v>44986</v>
      </c>
      <c r="C1574" t="str">
        <v>c324f9b4</v>
      </c>
      <c r="D1574">
        <v>183</v>
      </c>
      <c r="Q1574" t="s">
        <v>372</v>
      </c>
    </row>
    <row r="1575" spans="1:17" x14ac:dyDescent="0.3">
      <c r="A1575">
        <v>10148</v>
      </c>
      <c r="B1575" s="14">
        <v>44986</v>
      </c>
      <c r="C1575" t="str">
        <v>7bc7f2c7</v>
      </c>
      <c r="D1575">
        <v>95</v>
      </c>
      <c r="Q1575" t="s">
        <v>280</v>
      </c>
    </row>
    <row r="1576" spans="1:17" x14ac:dyDescent="0.3">
      <c r="A1576">
        <v>10148</v>
      </c>
      <c r="B1576" s="14">
        <v>45200</v>
      </c>
      <c r="C1576" t="str">
        <v>7fd28e87</v>
      </c>
      <c r="D1576">
        <v>76</v>
      </c>
      <c r="Q1576" t="s">
        <v>286</v>
      </c>
    </row>
    <row r="1577" spans="1:17" x14ac:dyDescent="0.3">
      <c r="A1577">
        <v>10148</v>
      </c>
      <c r="B1577" s="14">
        <v>45292</v>
      </c>
      <c r="C1577" t="str">
        <v>5b93d799</v>
      </c>
      <c r="D1577">
        <v>56</v>
      </c>
      <c r="Q1577" t="s">
        <v>274</v>
      </c>
    </row>
    <row r="1578" spans="1:17" x14ac:dyDescent="0.3">
      <c r="A1578">
        <v>10148</v>
      </c>
      <c r="B1578" s="14">
        <v>44652</v>
      </c>
      <c r="C1578" t="str">
        <v>4130ea10</v>
      </c>
      <c r="D1578">
        <v>275</v>
      </c>
      <c r="Q1578" t="s">
        <v>406</v>
      </c>
    </row>
    <row r="1579" spans="1:17" x14ac:dyDescent="0.3">
      <c r="A1579">
        <v>10148</v>
      </c>
      <c r="B1579" s="14">
        <v>45597</v>
      </c>
      <c r="C1579" t="str">
        <v>af4e0c6c</v>
      </c>
      <c r="D1579">
        <v>212</v>
      </c>
      <c r="Q1579" t="s">
        <v>236</v>
      </c>
    </row>
    <row r="1580" spans="1:17" x14ac:dyDescent="0.3">
      <c r="A1580">
        <v>10148</v>
      </c>
      <c r="B1580" s="14">
        <v>45200</v>
      </c>
      <c r="C1580" t="str">
        <v>fc3255a1</v>
      </c>
      <c r="D1580">
        <v>221</v>
      </c>
      <c r="Q1580" t="s">
        <v>336</v>
      </c>
    </row>
    <row r="1581" spans="1:17" x14ac:dyDescent="0.3">
      <c r="A1581">
        <v>10148</v>
      </c>
      <c r="B1581" s="14">
        <v>44562</v>
      </c>
      <c r="C1581" t="str">
        <v>7fc77e90</v>
      </c>
      <c r="D1581">
        <v>28</v>
      </c>
      <c r="Q1581" t="s">
        <v>373</v>
      </c>
    </row>
    <row r="1582" spans="1:17" x14ac:dyDescent="0.3">
      <c r="A1582">
        <v>10148</v>
      </c>
      <c r="B1582" s="14">
        <v>44621</v>
      </c>
      <c r="C1582" t="str">
        <v>9452bf77</v>
      </c>
      <c r="D1582">
        <v>90</v>
      </c>
      <c r="Q1582" t="s">
        <v>257</v>
      </c>
    </row>
    <row r="1583" spans="1:17" x14ac:dyDescent="0.3">
      <c r="A1583">
        <v>10148</v>
      </c>
      <c r="B1583" s="14">
        <v>45017</v>
      </c>
      <c r="C1583" t="str">
        <v>8ce0be18</v>
      </c>
      <c r="D1583">
        <v>27</v>
      </c>
      <c r="Q1583" t="s">
        <v>362</v>
      </c>
    </row>
    <row r="1584" spans="1:17" x14ac:dyDescent="0.3">
      <c r="A1584">
        <v>10149</v>
      </c>
      <c r="B1584" s="14">
        <v>44593</v>
      </c>
      <c r="C1584" t="str">
        <v>2560b2d1</v>
      </c>
      <c r="D1584">
        <v>17</v>
      </c>
      <c r="Q1584" t="s">
        <v>258</v>
      </c>
    </row>
    <row r="1585" spans="1:17" x14ac:dyDescent="0.3">
      <c r="A1585">
        <v>10149</v>
      </c>
      <c r="B1585" s="14">
        <v>45323</v>
      </c>
      <c r="C1585" t="str">
        <v>5833d4f3</v>
      </c>
      <c r="D1585">
        <v>109</v>
      </c>
      <c r="Q1585" t="s">
        <v>400</v>
      </c>
    </row>
    <row r="1586" spans="1:17" x14ac:dyDescent="0.3">
      <c r="A1586">
        <v>10149</v>
      </c>
      <c r="B1586" s="14">
        <v>45536</v>
      </c>
      <c r="C1586" t="str">
        <v>7fc77e90</v>
      </c>
      <c r="D1586">
        <v>21</v>
      </c>
      <c r="Q1586" t="s">
        <v>251</v>
      </c>
    </row>
    <row r="1587" spans="1:17" x14ac:dyDescent="0.3">
      <c r="A1587">
        <v>10149</v>
      </c>
      <c r="B1587" s="14">
        <v>44743</v>
      </c>
      <c r="C1587" t="str">
        <v>7fb18db3</v>
      </c>
      <c r="D1587">
        <v>145</v>
      </c>
      <c r="Q1587" t="s">
        <v>384</v>
      </c>
    </row>
    <row r="1588" spans="1:17" x14ac:dyDescent="0.3">
      <c r="A1588">
        <v>10149</v>
      </c>
      <c r="B1588" s="14">
        <v>45383</v>
      </c>
      <c r="C1588" t="str">
        <v>35e41ff6</v>
      </c>
      <c r="D1588">
        <v>57</v>
      </c>
      <c r="Q1588" t="s">
        <v>318</v>
      </c>
    </row>
    <row r="1589" spans="1:17" x14ac:dyDescent="0.3">
      <c r="A1589">
        <v>10149</v>
      </c>
      <c r="B1589" s="14">
        <v>45108</v>
      </c>
      <c r="C1589" t="str">
        <v>6d9b457c</v>
      </c>
      <c r="D1589">
        <v>283</v>
      </c>
      <c r="Q1589" t="s">
        <v>395</v>
      </c>
    </row>
    <row r="1590" spans="1:17" x14ac:dyDescent="0.3">
      <c r="A1590">
        <v>10149</v>
      </c>
      <c r="B1590" s="14">
        <v>45505</v>
      </c>
      <c r="C1590" t="str">
        <v>5988d89d</v>
      </c>
      <c r="D1590">
        <v>211</v>
      </c>
      <c r="Q1590" t="s">
        <v>356</v>
      </c>
    </row>
    <row r="1591" spans="1:17" x14ac:dyDescent="0.3">
      <c r="A1591">
        <v>10149</v>
      </c>
      <c r="B1591" s="14">
        <v>44593</v>
      </c>
      <c r="C1591" t="str">
        <v>6d98c117</v>
      </c>
      <c r="D1591">
        <v>213</v>
      </c>
      <c r="Q1591" t="s">
        <v>310</v>
      </c>
    </row>
    <row r="1592" spans="1:17" x14ac:dyDescent="0.3">
      <c r="A1592">
        <v>10149</v>
      </c>
      <c r="B1592" s="14">
        <v>44743</v>
      </c>
      <c r="C1592" t="str">
        <v>7e543bc4</v>
      </c>
      <c r="D1592">
        <v>169</v>
      </c>
      <c r="Q1592" t="s">
        <v>279</v>
      </c>
    </row>
    <row r="1593" spans="1:17" x14ac:dyDescent="0.3">
      <c r="A1593">
        <v>10149</v>
      </c>
      <c r="B1593" s="14">
        <v>45627</v>
      </c>
      <c r="C1593" t="str">
        <v>8ce0be18</v>
      </c>
      <c r="D1593">
        <v>96</v>
      </c>
      <c r="Q1593" t="s">
        <v>222</v>
      </c>
    </row>
    <row r="1594" spans="1:17" x14ac:dyDescent="0.3">
      <c r="A1594">
        <v>10149</v>
      </c>
      <c r="B1594" s="14">
        <v>44835</v>
      </c>
      <c r="C1594" t="str">
        <v>c1fb785c</v>
      </c>
      <c r="D1594">
        <v>216</v>
      </c>
      <c r="Q1594" t="s">
        <v>286</v>
      </c>
    </row>
    <row r="1595" spans="1:17" x14ac:dyDescent="0.3">
      <c r="A1595">
        <v>10150</v>
      </c>
      <c r="B1595" s="14">
        <v>45078</v>
      </c>
      <c r="C1595" t="str">
        <v>591bdfe5</v>
      </c>
      <c r="D1595">
        <v>117</v>
      </c>
      <c r="Q1595" t="s">
        <v>235</v>
      </c>
    </row>
    <row r="1596" spans="1:17" x14ac:dyDescent="0.3">
      <c r="A1596">
        <v>10150</v>
      </c>
      <c r="B1596" s="14">
        <v>45017</v>
      </c>
      <c r="C1596" t="str">
        <v>c324f9b4</v>
      </c>
      <c r="D1596">
        <v>174</v>
      </c>
      <c r="Q1596" t="s">
        <v>236</v>
      </c>
    </row>
    <row r="1597" spans="1:17" x14ac:dyDescent="0.3">
      <c r="A1597">
        <v>10150</v>
      </c>
      <c r="B1597" s="14">
        <v>45383</v>
      </c>
      <c r="C1597" t="str">
        <v>c5c4fdf9</v>
      </c>
      <c r="D1597">
        <v>49</v>
      </c>
      <c r="Q1597" t="s">
        <v>321</v>
      </c>
    </row>
    <row r="1598" spans="1:17" x14ac:dyDescent="0.3">
      <c r="A1598">
        <v>10150</v>
      </c>
      <c r="B1598" s="14">
        <v>45566</v>
      </c>
      <c r="C1598" t="str">
        <v>5833d4f3</v>
      </c>
      <c r="D1598">
        <v>72</v>
      </c>
      <c r="Q1598" t="s">
        <v>331</v>
      </c>
    </row>
    <row r="1599" spans="1:17" x14ac:dyDescent="0.3">
      <c r="A1599">
        <v>10150</v>
      </c>
      <c r="B1599" s="14">
        <v>44621</v>
      </c>
      <c r="C1599" t="str">
        <v>fd1ad95a</v>
      </c>
      <c r="D1599">
        <v>227</v>
      </c>
      <c r="Q1599" t="s">
        <v>237</v>
      </c>
    </row>
    <row r="1600" spans="1:17" x14ac:dyDescent="0.3">
      <c r="A1600">
        <v>10150</v>
      </c>
      <c r="B1600" s="14">
        <v>45627</v>
      </c>
      <c r="C1600" t="str">
        <v>fe8686d0</v>
      </c>
      <c r="D1600">
        <v>224</v>
      </c>
      <c r="Q1600" t="s">
        <v>269</v>
      </c>
    </row>
    <row r="1601" spans="1:17" x14ac:dyDescent="0.3">
      <c r="A1601">
        <v>10150</v>
      </c>
      <c r="B1601" s="14">
        <v>45383</v>
      </c>
      <c r="C1601" t="str">
        <v>7495495f</v>
      </c>
      <c r="D1601">
        <v>160</v>
      </c>
      <c r="Q1601" t="s">
        <v>246</v>
      </c>
    </row>
    <row r="1602" spans="1:17" x14ac:dyDescent="0.3">
      <c r="A1602">
        <v>10150</v>
      </c>
      <c r="B1602" s="14">
        <v>44866</v>
      </c>
      <c r="C1602" t="str">
        <v>6148f50b</v>
      </c>
      <c r="D1602">
        <v>82</v>
      </c>
      <c r="Q1602" t="s">
        <v>344</v>
      </c>
    </row>
    <row r="1603" spans="1:17" x14ac:dyDescent="0.3">
      <c r="A1603">
        <v>10150</v>
      </c>
      <c r="B1603" s="14">
        <v>45047</v>
      </c>
      <c r="C1603" t="str">
        <v>b9f74c1c</v>
      </c>
      <c r="D1603">
        <v>251</v>
      </c>
      <c r="Q1603" t="s">
        <v>270</v>
      </c>
    </row>
    <row r="1604" spans="1:17" x14ac:dyDescent="0.3">
      <c r="A1604">
        <v>10150</v>
      </c>
      <c r="B1604" s="14">
        <v>44866</v>
      </c>
      <c r="C1604" t="str">
        <v>872a4423</v>
      </c>
      <c r="D1604">
        <v>278</v>
      </c>
      <c r="Q1604" t="s">
        <v>226</v>
      </c>
    </row>
    <row r="1605" spans="1:17" x14ac:dyDescent="0.3">
      <c r="A1605">
        <v>10150</v>
      </c>
      <c r="B1605" s="14">
        <v>44896</v>
      </c>
      <c r="C1605" t="str">
        <v>fda707e0</v>
      </c>
      <c r="D1605">
        <v>86</v>
      </c>
      <c r="Q1605" t="s">
        <v>407</v>
      </c>
    </row>
    <row r="1606" spans="1:17" x14ac:dyDescent="0.3">
      <c r="A1606">
        <v>10150</v>
      </c>
      <c r="B1606" s="14">
        <v>44927</v>
      </c>
      <c r="C1606" t="str">
        <v>c741736d</v>
      </c>
      <c r="D1606">
        <v>112</v>
      </c>
      <c r="Q1606" t="s">
        <v>238</v>
      </c>
    </row>
    <row r="1607" spans="1:17" x14ac:dyDescent="0.3">
      <c r="A1607">
        <v>10151</v>
      </c>
      <c r="B1607" s="14">
        <v>45231</v>
      </c>
      <c r="C1607" t="str">
        <v>c9f9dfdb</v>
      </c>
      <c r="D1607">
        <v>296</v>
      </c>
      <c r="Q1607" t="s">
        <v>329</v>
      </c>
    </row>
    <row r="1608" spans="1:17" x14ac:dyDescent="0.3">
      <c r="A1608">
        <v>10151</v>
      </c>
      <c r="B1608" s="14">
        <v>45078</v>
      </c>
      <c r="C1608" t="str">
        <v>0be1e40e</v>
      </c>
      <c r="D1608">
        <v>155</v>
      </c>
      <c r="Q1608" t="s">
        <v>416</v>
      </c>
    </row>
    <row r="1609" spans="1:17" x14ac:dyDescent="0.3">
      <c r="A1609">
        <v>10151</v>
      </c>
      <c r="B1609" s="14">
        <v>45323</v>
      </c>
      <c r="C1609" t="str">
        <v>fda707e0</v>
      </c>
      <c r="D1609">
        <v>140</v>
      </c>
      <c r="Q1609" t="s">
        <v>256</v>
      </c>
    </row>
    <row r="1610" spans="1:17" x14ac:dyDescent="0.3">
      <c r="A1610">
        <v>10151</v>
      </c>
      <c r="B1610" s="14">
        <v>44835</v>
      </c>
      <c r="C1610" t="str">
        <v>6cec19a5</v>
      </c>
      <c r="D1610">
        <v>62</v>
      </c>
      <c r="Q1610" t="s">
        <v>278</v>
      </c>
    </row>
    <row r="1611" spans="1:17" x14ac:dyDescent="0.3">
      <c r="A1611">
        <v>10151</v>
      </c>
      <c r="B1611" s="14">
        <v>44743</v>
      </c>
      <c r="C1611" t="str">
        <v>53dcee70</v>
      </c>
      <c r="D1611">
        <v>74</v>
      </c>
      <c r="Q1611" t="s">
        <v>312</v>
      </c>
    </row>
    <row r="1612" spans="1:17" x14ac:dyDescent="0.3">
      <c r="A1612">
        <v>10152</v>
      </c>
      <c r="B1612" s="14">
        <v>44835</v>
      </c>
      <c r="C1612" t="str">
        <v>566c44a8</v>
      </c>
      <c r="D1612">
        <v>83</v>
      </c>
      <c r="Q1612" t="s">
        <v>311</v>
      </c>
    </row>
    <row r="1613" spans="1:17" x14ac:dyDescent="0.3">
      <c r="A1613">
        <v>10152</v>
      </c>
      <c r="B1613" s="14">
        <v>44682</v>
      </c>
      <c r="C1613" t="str">
        <v>e0abb092</v>
      </c>
      <c r="D1613">
        <v>36</v>
      </c>
      <c r="Q1613" t="s">
        <v>414</v>
      </c>
    </row>
    <row r="1614" spans="1:17" x14ac:dyDescent="0.3">
      <c r="A1614">
        <v>10152</v>
      </c>
      <c r="B1614" s="14">
        <v>45474</v>
      </c>
      <c r="C1614" t="str">
        <v>c5000cc1</v>
      </c>
      <c r="D1614">
        <v>177</v>
      </c>
      <c r="Q1614" t="s">
        <v>377</v>
      </c>
    </row>
    <row r="1615" spans="1:17" x14ac:dyDescent="0.3">
      <c r="A1615">
        <v>10152</v>
      </c>
      <c r="B1615" s="14">
        <v>45323</v>
      </c>
      <c r="C1615" t="str">
        <v>40e9137d</v>
      </c>
      <c r="D1615">
        <v>203</v>
      </c>
      <c r="Q1615" t="s">
        <v>371</v>
      </c>
    </row>
    <row r="1616" spans="1:17" x14ac:dyDescent="0.3">
      <c r="A1616">
        <v>10152</v>
      </c>
      <c r="B1616" s="14">
        <v>45566</v>
      </c>
      <c r="C1616" t="str">
        <v>5833d4f3</v>
      </c>
      <c r="D1616">
        <v>172</v>
      </c>
      <c r="Q1616" t="s">
        <v>330</v>
      </c>
    </row>
    <row r="1617" spans="1:17" x14ac:dyDescent="0.3">
      <c r="A1617">
        <v>10152</v>
      </c>
      <c r="B1617" s="14">
        <v>45078</v>
      </c>
      <c r="C1617" t="str">
        <v>577b4107</v>
      </c>
      <c r="D1617">
        <v>83</v>
      </c>
      <c r="Q1617" t="s">
        <v>370</v>
      </c>
    </row>
    <row r="1618" spans="1:17" x14ac:dyDescent="0.3">
      <c r="A1618">
        <v>10152</v>
      </c>
      <c r="B1618" s="14">
        <v>45047</v>
      </c>
      <c r="C1618" t="str">
        <v>586db896</v>
      </c>
      <c r="D1618">
        <v>71</v>
      </c>
      <c r="Q1618" t="s">
        <v>398</v>
      </c>
    </row>
    <row r="1619" spans="1:17" x14ac:dyDescent="0.3">
      <c r="A1619">
        <v>10152</v>
      </c>
      <c r="B1619" s="14">
        <v>44593</v>
      </c>
      <c r="C1619" t="str">
        <v>e2949854</v>
      </c>
      <c r="D1619">
        <v>197</v>
      </c>
      <c r="Q1619" t="s">
        <v>246</v>
      </c>
    </row>
    <row r="1620" spans="1:17" x14ac:dyDescent="0.3">
      <c r="A1620">
        <v>10152</v>
      </c>
      <c r="B1620" s="14">
        <v>44958</v>
      </c>
      <c r="C1620" t="str">
        <v>6fc6d737</v>
      </c>
      <c r="D1620">
        <v>296</v>
      </c>
      <c r="Q1620" t="s">
        <v>389</v>
      </c>
    </row>
    <row r="1621" spans="1:17" x14ac:dyDescent="0.3">
      <c r="A1621">
        <v>10152</v>
      </c>
      <c r="B1621" s="14">
        <v>44562</v>
      </c>
      <c r="C1621" t="str">
        <v>607da286</v>
      </c>
      <c r="D1621">
        <v>110</v>
      </c>
      <c r="Q1621" t="s">
        <v>282</v>
      </c>
    </row>
    <row r="1622" spans="1:17" x14ac:dyDescent="0.3">
      <c r="A1622">
        <v>10152</v>
      </c>
      <c r="B1622" s="14">
        <v>44562</v>
      </c>
      <c r="C1622" t="str">
        <v>c741736d</v>
      </c>
      <c r="D1622">
        <v>168</v>
      </c>
      <c r="Q1622" t="s">
        <v>382</v>
      </c>
    </row>
    <row r="1623" spans="1:17" x14ac:dyDescent="0.3">
      <c r="A1623">
        <v>10152</v>
      </c>
      <c r="B1623" s="14">
        <v>45536</v>
      </c>
      <c r="C1623" t="str">
        <v>ef45c45f</v>
      </c>
      <c r="D1623">
        <v>16</v>
      </c>
      <c r="Q1623" t="s">
        <v>362</v>
      </c>
    </row>
    <row r="1624" spans="1:17" x14ac:dyDescent="0.3">
      <c r="A1624">
        <v>10152</v>
      </c>
      <c r="B1624" s="14">
        <v>45078</v>
      </c>
      <c r="C1624" t="str">
        <v>459528e0</v>
      </c>
      <c r="D1624">
        <v>255</v>
      </c>
      <c r="Q1624" t="s">
        <v>225</v>
      </c>
    </row>
    <row r="1625" spans="1:17" x14ac:dyDescent="0.3">
      <c r="A1625">
        <v>10152</v>
      </c>
      <c r="B1625" s="14">
        <v>44652</v>
      </c>
      <c r="C1625" t="str">
        <v>39c8c16a</v>
      </c>
      <c r="D1625">
        <v>25</v>
      </c>
      <c r="Q1625" t="s">
        <v>242</v>
      </c>
    </row>
    <row r="1626" spans="1:17" x14ac:dyDescent="0.3">
      <c r="A1626">
        <v>10153</v>
      </c>
      <c r="B1626" s="14">
        <v>45261</v>
      </c>
      <c r="C1626" t="str">
        <v>e2949854</v>
      </c>
      <c r="D1626">
        <v>24</v>
      </c>
      <c r="Q1626" t="s">
        <v>409</v>
      </c>
    </row>
    <row r="1627" spans="1:17" x14ac:dyDescent="0.3">
      <c r="A1627">
        <v>10153</v>
      </c>
      <c r="B1627" s="14">
        <v>44896</v>
      </c>
      <c r="C1627" t="str">
        <v>75fa1246</v>
      </c>
      <c r="D1627">
        <v>77</v>
      </c>
      <c r="Q1627" t="s">
        <v>221</v>
      </c>
    </row>
    <row r="1628" spans="1:17" x14ac:dyDescent="0.3">
      <c r="A1628">
        <v>10153</v>
      </c>
      <c r="B1628" s="14">
        <v>45413</v>
      </c>
      <c r="C1628" t="str">
        <v>fe99e0ba</v>
      </c>
      <c r="D1628">
        <v>41</v>
      </c>
      <c r="Q1628" t="s">
        <v>264</v>
      </c>
    </row>
    <row r="1629" spans="1:17" x14ac:dyDescent="0.3">
      <c r="A1629">
        <v>10153</v>
      </c>
      <c r="B1629" s="14">
        <v>44593</v>
      </c>
      <c r="C1629" t="str">
        <v>92becfc7</v>
      </c>
      <c r="D1629">
        <v>180</v>
      </c>
      <c r="Q1629" t="s">
        <v>224</v>
      </c>
    </row>
    <row r="1630" spans="1:17" x14ac:dyDescent="0.3">
      <c r="A1630">
        <v>10153</v>
      </c>
      <c r="B1630" s="14">
        <v>44562</v>
      </c>
      <c r="C1630" t="str">
        <v>9767fb4f</v>
      </c>
      <c r="D1630">
        <v>216</v>
      </c>
      <c r="Q1630" t="s">
        <v>357</v>
      </c>
    </row>
    <row r="1631" spans="1:17" x14ac:dyDescent="0.3">
      <c r="A1631">
        <v>10153</v>
      </c>
      <c r="B1631" s="14">
        <v>45536</v>
      </c>
      <c r="C1631" t="str">
        <v>982b8061</v>
      </c>
      <c r="D1631">
        <v>85</v>
      </c>
      <c r="Q1631" t="s">
        <v>403</v>
      </c>
    </row>
    <row r="1632" spans="1:17" x14ac:dyDescent="0.3">
      <c r="A1632">
        <v>10153</v>
      </c>
      <c r="B1632" s="14">
        <v>44621</v>
      </c>
      <c r="C1632" t="str">
        <v>7495495f</v>
      </c>
      <c r="D1632">
        <v>151</v>
      </c>
      <c r="Q1632" t="s">
        <v>306</v>
      </c>
    </row>
    <row r="1633" spans="1:17" x14ac:dyDescent="0.3">
      <c r="A1633">
        <v>10154</v>
      </c>
      <c r="B1633" s="14">
        <v>44713</v>
      </c>
      <c r="C1633" t="str">
        <v>75fa1246</v>
      </c>
      <c r="D1633">
        <v>105</v>
      </c>
      <c r="Q1633" t="s">
        <v>296</v>
      </c>
    </row>
    <row r="1634" spans="1:17" x14ac:dyDescent="0.3">
      <c r="A1634">
        <v>10154</v>
      </c>
      <c r="B1634" s="14">
        <v>44958</v>
      </c>
      <c r="C1634" t="str">
        <v>c741736d</v>
      </c>
      <c r="D1634">
        <v>201</v>
      </c>
      <c r="Q1634" t="s">
        <v>285</v>
      </c>
    </row>
    <row r="1635" spans="1:17" x14ac:dyDescent="0.3">
      <c r="A1635">
        <v>10154</v>
      </c>
      <c r="B1635" s="14">
        <v>44927</v>
      </c>
      <c r="C1635" t="str">
        <v>c5c4fdf9</v>
      </c>
      <c r="D1635">
        <v>77</v>
      </c>
      <c r="Q1635" t="s">
        <v>414</v>
      </c>
    </row>
    <row r="1636" spans="1:17" x14ac:dyDescent="0.3">
      <c r="A1636">
        <v>10154</v>
      </c>
      <c r="B1636" s="14">
        <v>45108</v>
      </c>
      <c r="C1636" t="str">
        <v>40e9137d</v>
      </c>
      <c r="D1636">
        <v>101</v>
      </c>
      <c r="Q1636" t="s">
        <v>369</v>
      </c>
    </row>
    <row r="1637" spans="1:17" x14ac:dyDescent="0.3">
      <c r="A1637">
        <v>10154</v>
      </c>
      <c r="B1637" s="14">
        <v>44986</v>
      </c>
      <c r="C1637" t="str">
        <v>0cbc4720</v>
      </c>
      <c r="D1637">
        <v>106</v>
      </c>
      <c r="Q1637" t="s">
        <v>276</v>
      </c>
    </row>
    <row r="1638" spans="1:17" x14ac:dyDescent="0.3">
      <c r="A1638">
        <v>10154</v>
      </c>
      <c r="B1638" s="14">
        <v>45047</v>
      </c>
      <c r="C1638" t="str">
        <v>fcc640cb</v>
      </c>
      <c r="D1638">
        <v>235</v>
      </c>
      <c r="Q1638" t="s">
        <v>277</v>
      </c>
    </row>
    <row r="1639" spans="1:17" x14ac:dyDescent="0.3">
      <c r="A1639">
        <v>10154</v>
      </c>
      <c r="B1639" s="14">
        <v>45261</v>
      </c>
      <c r="C1639" t="str">
        <v>18f2ed16</v>
      </c>
      <c r="D1639">
        <v>188</v>
      </c>
      <c r="Q1639" t="s">
        <v>243</v>
      </c>
    </row>
    <row r="1640" spans="1:17" x14ac:dyDescent="0.3">
      <c r="A1640">
        <v>10154</v>
      </c>
      <c r="B1640" s="14">
        <v>45292</v>
      </c>
      <c r="C1640" t="str">
        <v>fd1ad95a</v>
      </c>
      <c r="D1640">
        <v>89</v>
      </c>
      <c r="Q1640" t="s">
        <v>254</v>
      </c>
    </row>
    <row r="1641" spans="1:17" x14ac:dyDescent="0.3">
      <c r="A1641">
        <v>10154</v>
      </c>
      <c r="B1641" s="14">
        <v>45383</v>
      </c>
      <c r="C1641" t="str">
        <v>0be1e40e</v>
      </c>
      <c r="D1641">
        <v>187</v>
      </c>
      <c r="Q1641" t="s">
        <v>329</v>
      </c>
    </row>
    <row r="1642" spans="1:17" x14ac:dyDescent="0.3">
      <c r="A1642">
        <v>10154</v>
      </c>
      <c r="B1642" s="14">
        <v>45536</v>
      </c>
      <c r="C1642" t="str">
        <v>872a4423</v>
      </c>
      <c r="D1642">
        <v>292</v>
      </c>
      <c r="Q1642" t="s">
        <v>333</v>
      </c>
    </row>
    <row r="1643" spans="1:17" x14ac:dyDescent="0.3">
      <c r="A1643">
        <v>10154</v>
      </c>
      <c r="B1643" s="14">
        <v>44958</v>
      </c>
      <c r="C1643" t="str">
        <v>30bb7728</v>
      </c>
      <c r="D1643">
        <v>249</v>
      </c>
      <c r="Q1643" t="s">
        <v>364</v>
      </c>
    </row>
    <row r="1644" spans="1:17" x14ac:dyDescent="0.3">
      <c r="A1644">
        <v>10154</v>
      </c>
      <c r="B1644" s="14">
        <v>44896</v>
      </c>
      <c r="C1644" t="str">
        <v>39c8c16a</v>
      </c>
      <c r="D1644">
        <v>253</v>
      </c>
      <c r="Q1644" t="s">
        <v>378</v>
      </c>
    </row>
    <row r="1645" spans="1:17" x14ac:dyDescent="0.3">
      <c r="A1645">
        <v>10154</v>
      </c>
      <c r="B1645" s="14">
        <v>45292</v>
      </c>
      <c r="C1645" t="str">
        <v>f6d69d19</v>
      </c>
      <c r="D1645">
        <v>27</v>
      </c>
      <c r="Q1645" t="s">
        <v>352</v>
      </c>
    </row>
    <row r="1646" spans="1:17" x14ac:dyDescent="0.3">
      <c r="A1646">
        <v>10154</v>
      </c>
      <c r="B1646" s="14">
        <v>44866</v>
      </c>
      <c r="C1646" t="str">
        <v>f82d44ce</v>
      </c>
      <c r="D1646">
        <v>225</v>
      </c>
      <c r="Q1646" t="s">
        <v>351</v>
      </c>
    </row>
    <row r="1647" spans="1:17" x14ac:dyDescent="0.3">
      <c r="A1647">
        <v>10154</v>
      </c>
      <c r="B1647" s="14">
        <v>44743</v>
      </c>
      <c r="C1647" t="str">
        <v>8ce0be18</v>
      </c>
      <c r="D1647">
        <v>105</v>
      </c>
      <c r="Q1647" t="s">
        <v>334</v>
      </c>
    </row>
    <row r="1648" spans="1:17" x14ac:dyDescent="0.3">
      <c r="A1648">
        <v>10155</v>
      </c>
      <c r="B1648" s="14">
        <v>45017</v>
      </c>
      <c r="C1648" t="str">
        <v>f82d44ce</v>
      </c>
      <c r="D1648">
        <v>139</v>
      </c>
      <c r="Q1648" t="s">
        <v>377</v>
      </c>
    </row>
    <row r="1649" spans="1:17" x14ac:dyDescent="0.3">
      <c r="A1649">
        <v>10155</v>
      </c>
      <c r="B1649" s="14">
        <v>45323</v>
      </c>
      <c r="C1649" t="str">
        <v>92becfc7</v>
      </c>
      <c r="D1649">
        <v>163</v>
      </c>
      <c r="Q1649" t="s">
        <v>348</v>
      </c>
    </row>
    <row r="1650" spans="1:17" x14ac:dyDescent="0.3">
      <c r="A1650">
        <v>10155</v>
      </c>
      <c r="B1650" s="14">
        <v>45383</v>
      </c>
      <c r="C1650" t="str">
        <v>1187d074</v>
      </c>
      <c r="D1650">
        <v>147</v>
      </c>
      <c r="Q1650" t="s">
        <v>303</v>
      </c>
    </row>
    <row r="1651" spans="1:17" x14ac:dyDescent="0.3">
      <c r="A1651">
        <v>10155</v>
      </c>
      <c r="B1651" s="14">
        <v>45536</v>
      </c>
      <c r="C1651" t="str">
        <v>7fd28e87</v>
      </c>
      <c r="D1651">
        <v>95</v>
      </c>
      <c r="Q1651" t="s">
        <v>252</v>
      </c>
    </row>
    <row r="1652" spans="1:17" x14ac:dyDescent="0.3">
      <c r="A1652">
        <v>10155</v>
      </c>
      <c r="B1652" s="14">
        <v>45200</v>
      </c>
      <c r="C1652" t="str">
        <v>577b4107</v>
      </c>
      <c r="D1652">
        <v>37</v>
      </c>
      <c r="Q1652" t="s">
        <v>302</v>
      </c>
    </row>
    <row r="1653" spans="1:17" x14ac:dyDescent="0.3">
      <c r="A1653">
        <v>10155</v>
      </c>
      <c r="B1653" s="14">
        <v>45444</v>
      </c>
      <c r="C1653" t="str">
        <v>b142e834</v>
      </c>
      <c r="D1653">
        <v>212</v>
      </c>
      <c r="Q1653" t="s">
        <v>357</v>
      </c>
    </row>
    <row r="1654" spans="1:17" x14ac:dyDescent="0.3">
      <c r="A1654">
        <v>10155</v>
      </c>
      <c r="B1654" s="14">
        <v>44835</v>
      </c>
      <c r="C1654" t="str">
        <v>e0abb092</v>
      </c>
      <c r="D1654">
        <v>112</v>
      </c>
      <c r="Q1654" t="s">
        <v>295</v>
      </c>
    </row>
    <row r="1655" spans="1:17" x14ac:dyDescent="0.3">
      <c r="A1655">
        <v>10155</v>
      </c>
      <c r="B1655" s="14">
        <v>44896</v>
      </c>
      <c r="C1655" t="str">
        <v>07976026</v>
      </c>
      <c r="D1655">
        <v>130</v>
      </c>
      <c r="Q1655" t="s">
        <v>361</v>
      </c>
    </row>
    <row r="1656" spans="1:17" x14ac:dyDescent="0.3">
      <c r="A1656">
        <v>10155</v>
      </c>
      <c r="B1656" s="14">
        <v>44835</v>
      </c>
      <c r="C1656" t="str">
        <v>b9f74c1c</v>
      </c>
      <c r="D1656">
        <v>294</v>
      </c>
      <c r="Q1656" t="s">
        <v>248</v>
      </c>
    </row>
    <row r="1657" spans="1:17" x14ac:dyDescent="0.3">
      <c r="A1657">
        <v>10155</v>
      </c>
      <c r="B1657" s="14">
        <v>45231</v>
      </c>
      <c r="C1657" t="str">
        <v>d71466ea</v>
      </c>
      <c r="D1657">
        <v>61</v>
      </c>
      <c r="Q1657" t="s">
        <v>349</v>
      </c>
    </row>
    <row r="1658" spans="1:17" x14ac:dyDescent="0.3">
      <c r="A1658">
        <v>10155</v>
      </c>
      <c r="B1658" s="14">
        <v>44958</v>
      </c>
      <c r="C1658" t="str">
        <v>8ce0be18</v>
      </c>
      <c r="D1658">
        <v>251</v>
      </c>
      <c r="Q1658" t="s">
        <v>236</v>
      </c>
    </row>
    <row r="1659" spans="1:17" x14ac:dyDescent="0.3">
      <c r="A1659">
        <v>10155</v>
      </c>
      <c r="B1659" s="14">
        <v>45292</v>
      </c>
      <c r="C1659" t="str">
        <v>4130ea10</v>
      </c>
      <c r="D1659">
        <v>75</v>
      </c>
      <c r="Q1659" t="s">
        <v>272</v>
      </c>
    </row>
    <row r="1660" spans="1:17" x14ac:dyDescent="0.3">
      <c r="A1660">
        <v>10155</v>
      </c>
      <c r="B1660" s="14">
        <v>45108</v>
      </c>
      <c r="C1660" t="str">
        <v>e2949854</v>
      </c>
      <c r="D1660">
        <v>227</v>
      </c>
      <c r="Q1660" t="s">
        <v>247</v>
      </c>
    </row>
    <row r="1661" spans="1:17" x14ac:dyDescent="0.3">
      <c r="A1661">
        <v>10156</v>
      </c>
      <c r="B1661" s="14">
        <v>45536</v>
      </c>
      <c r="C1661" t="str">
        <v>586db896</v>
      </c>
      <c r="D1661">
        <v>10</v>
      </c>
      <c r="Q1661" t="s">
        <v>383</v>
      </c>
    </row>
    <row r="1662" spans="1:17" x14ac:dyDescent="0.3">
      <c r="A1662">
        <v>10156</v>
      </c>
      <c r="B1662" s="14">
        <v>44986</v>
      </c>
      <c r="C1662" t="str">
        <v>5833d4f3</v>
      </c>
      <c r="D1662">
        <v>80</v>
      </c>
      <c r="Q1662" t="s">
        <v>294</v>
      </c>
    </row>
    <row r="1663" spans="1:17" x14ac:dyDescent="0.3">
      <c r="A1663">
        <v>10156</v>
      </c>
      <c r="B1663" s="14">
        <v>45139</v>
      </c>
      <c r="C1663" t="str">
        <v>e0abb092</v>
      </c>
      <c r="D1663">
        <v>232</v>
      </c>
      <c r="Q1663" t="s">
        <v>395</v>
      </c>
    </row>
    <row r="1664" spans="1:17" x14ac:dyDescent="0.3">
      <c r="A1664">
        <v>10156</v>
      </c>
      <c r="B1664" s="14">
        <v>44896</v>
      </c>
      <c r="C1664" t="str">
        <v>18110fb2</v>
      </c>
      <c r="D1664">
        <v>227</v>
      </c>
      <c r="Q1664" t="s">
        <v>317</v>
      </c>
    </row>
    <row r="1665" spans="1:17" x14ac:dyDescent="0.3">
      <c r="A1665">
        <v>10156</v>
      </c>
      <c r="B1665" s="14">
        <v>45474</v>
      </c>
      <c r="C1665" t="str">
        <v>ed012678</v>
      </c>
      <c r="D1665">
        <v>27</v>
      </c>
      <c r="Q1665" t="s">
        <v>286</v>
      </c>
    </row>
    <row r="1666" spans="1:17" x14ac:dyDescent="0.3">
      <c r="A1666">
        <v>10156</v>
      </c>
      <c r="B1666" s="14">
        <v>45323</v>
      </c>
      <c r="C1666" t="str">
        <v>c5000cc1</v>
      </c>
      <c r="D1666">
        <v>274</v>
      </c>
      <c r="Q1666" t="s">
        <v>399</v>
      </c>
    </row>
    <row r="1667" spans="1:17" x14ac:dyDescent="0.3">
      <c r="A1667">
        <v>10156</v>
      </c>
      <c r="B1667" s="14">
        <v>44743</v>
      </c>
      <c r="C1667" t="str">
        <v>34ac25b9</v>
      </c>
      <c r="D1667">
        <v>217</v>
      </c>
      <c r="Q1667" t="s">
        <v>347</v>
      </c>
    </row>
    <row r="1668" spans="1:17" x14ac:dyDescent="0.3">
      <c r="A1668">
        <v>10156</v>
      </c>
      <c r="B1668" s="14">
        <v>45536</v>
      </c>
      <c r="C1668" t="str">
        <v>566c44a8</v>
      </c>
      <c r="D1668">
        <v>206</v>
      </c>
      <c r="Q1668" t="s">
        <v>273</v>
      </c>
    </row>
    <row r="1669" spans="1:17" x14ac:dyDescent="0.3">
      <c r="A1669">
        <v>10156</v>
      </c>
      <c r="B1669" s="14">
        <v>45323</v>
      </c>
      <c r="C1669" t="str">
        <v>40fb817f</v>
      </c>
      <c r="D1669">
        <v>226</v>
      </c>
      <c r="Q1669" t="s">
        <v>309</v>
      </c>
    </row>
    <row r="1670" spans="1:17" x14ac:dyDescent="0.3">
      <c r="A1670">
        <v>10156</v>
      </c>
      <c r="B1670" s="14">
        <v>44774</v>
      </c>
      <c r="C1670" t="str">
        <v>e9c2f251</v>
      </c>
      <c r="D1670">
        <v>240</v>
      </c>
      <c r="Q1670" t="s">
        <v>407</v>
      </c>
    </row>
    <row r="1671" spans="1:17" x14ac:dyDescent="0.3">
      <c r="A1671">
        <v>10156</v>
      </c>
      <c r="B1671" s="14">
        <v>45597</v>
      </c>
      <c r="C1671" t="str">
        <v>9787b7de</v>
      </c>
      <c r="D1671">
        <v>196</v>
      </c>
      <c r="Q1671" t="s">
        <v>363</v>
      </c>
    </row>
    <row r="1672" spans="1:17" x14ac:dyDescent="0.3">
      <c r="A1672">
        <v>10156</v>
      </c>
      <c r="B1672" s="14">
        <v>45292</v>
      </c>
      <c r="C1672" t="str">
        <v>fd1ad95a</v>
      </c>
      <c r="D1672">
        <v>50</v>
      </c>
      <c r="Q1672" t="s">
        <v>279</v>
      </c>
    </row>
    <row r="1673" spans="1:17" x14ac:dyDescent="0.3">
      <c r="A1673">
        <v>10157</v>
      </c>
      <c r="B1673" s="14">
        <v>44652</v>
      </c>
      <c r="C1673" t="str">
        <v>af4e0c6c</v>
      </c>
      <c r="D1673">
        <v>199</v>
      </c>
      <c r="Q1673" t="s">
        <v>410</v>
      </c>
    </row>
    <row r="1674" spans="1:17" x14ac:dyDescent="0.3">
      <c r="A1674">
        <v>10157</v>
      </c>
      <c r="B1674" s="14">
        <v>45108</v>
      </c>
      <c r="C1674" t="str">
        <v>a4c168f1</v>
      </c>
      <c r="D1674">
        <v>22</v>
      </c>
      <c r="Q1674" t="s">
        <v>386</v>
      </c>
    </row>
    <row r="1675" spans="1:17" x14ac:dyDescent="0.3">
      <c r="A1675">
        <v>10157</v>
      </c>
      <c r="B1675" s="14">
        <v>45231</v>
      </c>
      <c r="C1675" t="str">
        <v>10101146</v>
      </c>
      <c r="D1675">
        <v>223</v>
      </c>
      <c r="Q1675" t="s">
        <v>369</v>
      </c>
    </row>
    <row r="1676" spans="1:17" x14ac:dyDescent="0.3">
      <c r="A1676">
        <v>10157</v>
      </c>
      <c r="B1676" s="14">
        <v>44621</v>
      </c>
      <c r="C1676" t="str">
        <v>577b4107</v>
      </c>
      <c r="D1676">
        <v>67</v>
      </c>
      <c r="Q1676" t="s">
        <v>402</v>
      </c>
    </row>
    <row r="1677" spans="1:17" x14ac:dyDescent="0.3">
      <c r="A1677">
        <v>10157</v>
      </c>
      <c r="B1677" s="14">
        <v>44896</v>
      </c>
      <c r="C1677" t="str">
        <v>8ce0be18</v>
      </c>
      <c r="D1677">
        <v>53</v>
      </c>
      <c r="Q1677" t="s">
        <v>223</v>
      </c>
    </row>
    <row r="1678" spans="1:17" x14ac:dyDescent="0.3">
      <c r="A1678">
        <v>10157</v>
      </c>
      <c r="B1678" s="14">
        <v>45505</v>
      </c>
      <c r="C1678" t="str">
        <v>b142e834</v>
      </c>
      <c r="D1678">
        <v>230</v>
      </c>
      <c r="Q1678" t="s">
        <v>232</v>
      </c>
    </row>
    <row r="1679" spans="1:17" x14ac:dyDescent="0.3">
      <c r="A1679">
        <v>10157</v>
      </c>
      <c r="B1679" s="14">
        <v>45017</v>
      </c>
      <c r="C1679" t="str">
        <v>d71466ea</v>
      </c>
      <c r="D1679">
        <v>278</v>
      </c>
      <c r="Q1679" t="s">
        <v>308</v>
      </c>
    </row>
    <row r="1680" spans="1:17" x14ac:dyDescent="0.3">
      <c r="A1680">
        <v>10157</v>
      </c>
      <c r="B1680" s="14">
        <v>45170</v>
      </c>
      <c r="C1680" t="str">
        <v>fc3255a1</v>
      </c>
      <c r="D1680">
        <v>200</v>
      </c>
      <c r="Q1680" t="s">
        <v>290</v>
      </c>
    </row>
    <row r="1681" spans="1:17" x14ac:dyDescent="0.3">
      <c r="A1681">
        <v>10157</v>
      </c>
      <c r="B1681" s="14">
        <v>45536</v>
      </c>
      <c r="C1681" t="str">
        <v>0be1e40e</v>
      </c>
      <c r="D1681">
        <v>50</v>
      </c>
      <c r="Q1681" t="s">
        <v>239</v>
      </c>
    </row>
    <row r="1682" spans="1:17" x14ac:dyDescent="0.3">
      <c r="A1682">
        <v>10157</v>
      </c>
      <c r="B1682" s="14">
        <v>44593</v>
      </c>
      <c r="C1682" t="str">
        <v>fa1a76a3</v>
      </c>
      <c r="D1682">
        <v>104</v>
      </c>
      <c r="Q1682" t="s">
        <v>365</v>
      </c>
    </row>
    <row r="1683" spans="1:17" x14ac:dyDescent="0.3">
      <c r="A1683">
        <v>10157</v>
      </c>
      <c r="B1683" s="14">
        <v>44927</v>
      </c>
      <c r="C1683" t="str">
        <v>e24dee1d</v>
      </c>
      <c r="D1683">
        <v>143</v>
      </c>
      <c r="Q1683" t="s">
        <v>397</v>
      </c>
    </row>
    <row r="1684" spans="1:17" x14ac:dyDescent="0.3">
      <c r="A1684">
        <v>10157</v>
      </c>
      <c r="B1684" s="14">
        <v>45474</v>
      </c>
      <c r="C1684" t="str">
        <v>18f2ed16</v>
      </c>
      <c r="D1684">
        <v>120</v>
      </c>
      <c r="Q1684" t="s">
        <v>336</v>
      </c>
    </row>
    <row r="1685" spans="1:17" x14ac:dyDescent="0.3">
      <c r="A1685">
        <v>10157</v>
      </c>
      <c r="B1685" s="14">
        <v>44896</v>
      </c>
      <c r="C1685" t="str">
        <v>9452bf77</v>
      </c>
      <c r="D1685">
        <v>151</v>
      </c>
      <c r="Q1685" t="s">
        <v>319</v>
      </c>
    </row>
    <row r="1686" spans="1:17" x14ac:dyDescent="0.3">
      <c r="A1686">
        <v>10157</v>
      </c>
      <c r="B1686" s="14">
        <v>45323</v>
      </c>
      <c r="C1686" t="str">
        <v>9787b7de</v>
      </c>
      <c r="D1686">
        <v>102</v>
      </c>
      <c r="Q1686" t="s">
        <v>219</v>
      </c>
    </row>
    <row r="1687" spans="1:17" x14ac:dyDescent="0.3">
      <c r="A1687">
        <v>10158</v>
      </c>
      <c r="B1687" s="14">
        <v>45170</v>
      </c>
      <c r="C1687" t="str">
        <v>1187d074</v>
      </c>
      <c r="D1687">
        <v>59</v>
      </c>
      <c r="Q1687" t="s">
        <v>223</v>
      </c>
    </row>
    <row r="1688" spans="1:17" x14ac:dyDescent="0.3">
      <c r="A1688">
        <v>10158</v>
      </c>
      <c r="B1688" s="14">
        <v>45170</v>
      </c>
      <c r="C1688" t="str">
        <v>c1fb785c</v>
      </c>
      <c r="D1688">
        <v>123</v>
      </c>
      <c r="Q1688" t="s">
        <v>306</v>
      </c>
    </row>
    <row r="1689" spans="1:17" x14ac:dyDescent="0.3">
      <c r="A1689">
        <v>10158</v>
      </c>
      <c r="B1689" s="14">
        <v>45352</v>
      </c>
      <c r="C1689" t="str">
        <v>2f9c6d63</v>
      </c>
      <c r="D1689">
        <v>178</v>
      </c>
      <c r="Q1689" t="s">
        <v>345</v>
      </c>
    </row>
    <row r="1690" spans="1:17" x14ac:dyDescent="0.3">
      <c r="A1690">
        <v>10158</v>
      </c>
      <c r="B1690" s="14">
        <v>44562</v>
      </c>
      <c r="C1690" t="str">
        <v>2560b2d1</v>
      </c>
      <c r="D1690">
        <v>185</v>
      </c>
      <c r="Q1690" t="s">
        <v>396</v>
      </c>
    </row>
    <row r="1691" spans="1:17" x14ac:dyDescent="0.3">
      <c r="A1691">
        <v>10158</v>
      </c>
      <c r="B1691" s="14">
        <v>44835</v>
      </c>
      <c r="C1691" t="str">
        <v>40e9137d</v>
      </c>
      <c r="D1691">
        <v>246</v>
      </c>
      <c r="Q1691" t="s">
        <v>354</v>
      </c>
    </row>
    <row r="1692" spans="1:17" x14ac:dyDescent="0.3">
      <c r="A1692">
        <v>10158</v>
      </c>
      <c r="B1692" s="14">
        <v>45292</v>
      </c>
      <c r="C1692" t="str">
        <v>7fc77e90</v>
      </c>
      <c r="D1692">
        <v>140</v>
      </c>
      <c r="Q1692" t="s">
        <v>273</v>
      </c>
    </row>
    <row r="1693" spans="1:17" x14ac:dyDescent="0.3">
      <c r="A1693">
        <v>10158</v>
      </c>
      <c r="B1693" s="14">
        <v>45505</v>
      </c>
      <c r="C1693" t="str">
        <v>0be1e40e</v>
      </c>
      <c r="D1693">
        <v>297</v>
      </c>
      <c r="Q1693" t="s">
        <v>351</v>
      </c>
    </row>
    <row r="1694" spans="1:17" x14ac:dyDescent="0.3">
      <c r="A1694">
        <v>10158</v>
      </c>
      <c r="B1694" s="14">
        <v>45261</v>
      </c>
      <c r="C1694" t="str">
        <v>fda707e0</v>
      </c>
      <c r="D1694">
        <v>165</v>
      </c>
      <c r="Q1694" t="s">
        <v>363</v>
      </c>
    </row>
    <row r="1695" spans="1:17" x14ac:dyDescent="0.3">
      <c r="A1695">
        <v>10159</v>
      </c>
      <c r="B1695" s="14">
        <v>45108</v>
      </c>
      <c r="C1695" t="str">
        <v>18110fb2</v>
      </c>
      <c r="D1695">
        <v>294</v>
      </c>
      <c r="Q1695" t="s">
        <v>385</v>
      </c>
    </row>
    <row r="1696" spans="1:17" x14ac:dyDescent="0.3">
      <c r="A1696">
        <v>10159</v>
      </c>
      <c r="B1696" s="14">
        <v>44805</v>
      </c>
      <c r="C1696" t="str">
        <v>fe8686d0</v>
      </c>
      <c r="D1696">
        <v>203</v>
      </c>
      <c r="Q1696" t="s">
        <v>361</v>
      </c>
    </row>
    <row r="1697" spans="1:17" x14ac:dyDescent="0.3">
      <c r="A1697">
        <v>10159</v>
      </c>
      <c r="B1697" s="14">
        <v>44958</v>
      </c>
      <c r="C1697" t="str">
        <v>c9f9dfdb</v>
      </c>
      <c r="D1697">
        <v>118</v>
      </c>
      <c r="Q1697" t="s">
        <v>390</v>
      </c>
    </row>
    <row r="1698" spans="1:17" x14ac:dyDescent="0.3">
      <c r="A1698">
        <v>10159</v>
      </c>
      <c r="B1698" s="14">
        <v>45323</v>
      </c>
      <c r="C1698" t="str">
        <v>3abe3a47</v>
      </c>
      <c r="D1698">
        <v>291</v>
      </c>
      <c r="Q1698" t="s">
        <v>373</v>
      </c>
    </row>
    <row r="1699" spans="1:17" x14ac:dyDescent="0.3">
      <c r="A1699">
        <v>10159</v>
      </c>
      <c r="B1699" s="14">
        <v>45078</v>
      </c>
      <c r="C1699" t="str">
        <v>607da286</v>
      </c>
      <c r="D1699">
        <v>173</v>
      </c>
      <c r="Q1699" t="s">
        <v>301</v>
      </c>
    </row>
    <row r="1700" spans="1:17" x14ac:dyDescent="0.3">
      <c r="A1700">
        <v>10159</v>
      </c>
      <c r="B1700" s="14">
        <v>45597</v>
      </c>
      <c r="C1700" t="str">
        <v>f83fb848</v>
      </c>
      <c r="D1700">
        <v>282</v>
      </c>
      <c r="Q1700" t="s">
        <v>406</v>
      </c>
    </row>
    <row r="1701" spans="1:17" x14ac:dyDescent="0.3">
      <c r="A1701">
        <v>10159</v>
      </c>
      <c r="B1701" s="14">
        <v>45444</v>
      </c>
      <c r="C1701" t="str">
        <v>872a4423</v>
      </c>
      <c r="D1701">
        <v>156</v>
      </c>
      <c r="Q1701" t="s">
        <v>415</v>
      </c>
    </row>
    <row r="1702" spans="1:17" x14ac:dyDescent="0.3">
      <c r="A1702">
        <v>10159</v>
      </c>
      <c r="B1702" s="14">
        <v>45108</v>
      </c>
      <c r="C1702" t="str">
        <v>d71466ea</v>
      </c>
      <c r="D1702">
        <v>11</v>
      </c>
      <c r="Q1702" t="s">
        <v>247</v>
      </c>
    </row>
    <row r="1703" spans="1:17" x14ac:dyDescent="0.3">
      <c r="A1703">
        <v>10159</v>
      </c>
      <c r="B1703" s="14">
        <v>44896</v>
      </c>
      <c r="C1703" t="str">
        <v>c1fb785c</v>
      </c>
      <c r="D1703">
        <v>60</v>
      </c>
      <c r="Q1703" t="s">
        <v>301</v>
      </c>
    </row>
    <row r="1704" spans="1:17" x14ac:dyDescent="0.3">
      <c r="A1704">
        <v>10159</v>
      </c>
      <c r="B1704" s="14">
        <v>45352</v>
      </c>
      <c r="C1704" t="str">
        <v>7e543bc4</v>
      </c>
      <c r="D1704">
        <v>106</v>
      </c>
      <c r="Q1704" t="s">
        <v>337</v>
      </c>
    </row>
    <row r="1705" spans="1:17" x14ac:dyDescent="0.3">
      <c r="A1705">
        <v>10159</v>
      </c>
      <c r="B1705" s="14">
        <v>45536</v>
      </c>
      <c r="C1705" t="str">
        <v>1187d074</v>
      </c>
      <c r="D1705">
        <v>51</v>
      </c>
      <c r="Q1705" t="s">
        <v>354</v>
      </c>
    </row>
    <row r="1706" spans="1:17" x14ac:dyDescent="0.3">
      <c r="A1706">
        <v>10159</v>
      </c>
      <c r="B1706" s="14">
        <v>45170</v>
      </c>
      <c r="C1706" t="str">
        <v>92becfc7</v>
      </c>
      <c r="D1706">
        <v>137</v>
      </c>
      <c r="Q1706" t="s">
        <v>235</v>
      </c>
    </row>
    <row r="1707" spans="1:17" x14ac:dyDescent="0.3">
      <c r="A1707">
        <v>10160</v>
      </c>
      <c r="B1707" s="14">
        <v>45474</v>
      </c>
      <c r="C1707" t="str">
        <v>39c8c16a</v>
      </c>
      <c r="D1707">
        <v>112</v>
      </c>
      <c r="Q1707" t="s">
        <v>389</v>
      </c>
    </row>
    <row r="1708" spans="1:17" x14ac:dyDescent="0.3">
      <c r="A1708">
        <v>10160</v>
      </c>
      <c r="B1708" s="14">
        <v>44593</v>
      </c>
      <c r="C1708" t="str">
        <v>e9c2f251</v>
      </c>
      <c r="D1708">
        <v>115</v>
      </c>
      <c r="Q1708" t="s">
        <v>258</v>
      </c>
    </row>
    <row r="1709" spans="1:17" x14ac:dyDescent="0.3">
      <c r="A1709">
        <v>10160</v>
      </c>
      <c r="B1709" s="14">
        <v>45413</v>
      </c>
      <c r="C1709" t="str">
        <v>1187d074</v>
      </c>
      <c r="D1709">
        <v>133</v>
      </c>
      <c r="Q1709" t="s">
        <v>292</v>
      </c>
    </row>
    <row r="1710" spans="1:17" x14ac:dyDescent="0.3">
      <c r="A1710">
        <v>10160</v>
      </c>
      <c r="B1710" s="14">
        <v>45200</v>
      </c>
      <c r="C1710" t="str">
        <v>75fa1246</v>
      </c>
      <c r="D1710">
        <v>91</v>
      </c>
      <c r="Q1710" t="s">
        <v>229</v>
      </c>
    </row>
    <row r="1711" spans="1:17" x14ac:dyDescent="0.3">
      <c r="A1711">
        <v>10160</v>
      </c>
      <c r="B1711" s="14">
        <v>44621</v>
      </c>
      <c r="C1711" t="str">
        <v>fda707e0</v>
      </c>
      <c r="D1711">
        <v>218</v>
      </c>
      <c r="Q1711" t="s">
        <v>383</v>
      </c>
    </row>
    <row r="1712" spans="1:17" x14ac:dyDescent="0.3">
      <c r="A1712">
        <v>10160</v>
      </c>
      <c r="B1712" s="14">
        <v>45352</v>
      </c>
      <c r="C1712" t="str">
        <v>cc9d9893</v>
      </c>
      <c r="D1712">
        <v>143</v>
      </c>
      <c r="Q1712" t="s">
        <v>375</v>
      </c>
    </row>
    <row r="1713" spans="1:17" x14ac:dyDescent="0.3">
      <c r="A1713">
        <v>10160</v>
      </c>
      <c r="B1713" s="14">
        <v>45474</v>
      </c>
      <c r="C1713" t="str">
        <v>618d5c47</v>
      </c>
      <c r="D1713">
        <v>40</v>
      </c>
      <c r="Q1713" t="s">
        <v>359</v>
      </c>
    </row>
    <row r="1714" spans="1:17" x14ac:dyDescent="0.3">
      <c r="A1714">
        <v>10160</v>
      </c>
      <c r="B1714" s="14">
        <v>45323</v>
      </c>
      <c r="C1714" t="str">
        <v>d6e6f4af</v>
      </c>
      <c r="D1714">
        <v>271</v>
      </c>
      <c r="Q1714" t="s">
        <v>330</v>
      </c>
    </row>
    <row r="1715" spans="1:17" x14ac:dyDescent="0.3">
      <c r="A1715">
        <v>10160</v>
      </c>
      <c r="B1715" s="14">
        <v>44835</v>
      </c>
      <c r="C1715" t="str">
        <v>10101146</v>
      </c>
      <c r="D1715">
        <v>144</v>
      </c>
      <c r="Q1715" t="s">
        <v>355</v>
      </c>
    </row>
    <row r="1716" spans="1:17" x14ac:dyDescent="0.3">
      <c r="A1716">
        <v>10160</v>
      </c>
      <c r="B1716" s="14">
        <v>45352</v>
      </c>
      <c r="C1716" t="str">
        <v>2888a95e</v>
      </c>
      <c r="D1716">
        <v>183</v>
      </c>
      <c r="Q1716" t="s">
        <v>399</v>
      </c>
    </row>
    <row r="1717" spans="1:17" x14ac:dyDescent="0.3">
      <c r="A1717">
        <v>10160</v>
      </c>
      <c r="B1717" s="14">
        <v>45047</v>
      </c>
      <c r="C1717" t="str">
        <v>6cec19a5</v>
      </c>
      <c r="D1717">
        <v>59</v>
      </c>
      <c r="Q1717" t="s">
        <v>299</v>
      </c>
    </row>
    <row r="1718" spans="1:17" x14ac:dyDescent="0.3">
      <c r="A1718">
        <v>10160</v>
      </c>
      <c r="B1718" s="14">
        <v>45505</v>
      </c>
      <c r="C1718" t="str">
        <v>b142e834</v>
      </c>
      <c r="D1718">
        <v>135</v>
      </c>
      <c r="Q1718" t="s">
        <v>221</v>
      </c>
    </row>
    <row r="1719" spans="1:17" x14ac:dyDescent="0.3">
      <c r="A1719">
        <v>10160</v>
      </c>
      <c r="B1719" s="14">
        <v>45413</v>
      </c>
      <c r="C1719" t="str">
        <v>5988d89d</v>
      </c>
      <c r="D1719">
        <v>179</v>
      </c>
      <c r="Q1719" t="s">
        <v>417</v>
      </c>
    </row>
    <row r="1720" spans="1:17" x14ac:dyDescent="0.3">
      <c r="A1720">
        <v>10160</v>
      </c>
      <c r="B1720" s="14">
        <v>44621</v>
      </c>
      <c r="C1720" t="str">
        <v>40fb817f</v>
      </c>
      <c r="D1720">
        <v>81</v>
      </c>
      <c r="Q1720" t="s">
        <v>232</v>
      </c>
    </row>
    <row r="1721" spans="1:17" x14ac:dyDescent="0.3">
      <c r="A1721">
        <v>10160</v>
      </c>
      <c r="B1721" s="14">
        <v>44986</v>
      </c>
      <c r="C1721" t="str">
        <v>34ac25b9</v>
      </c>
      <c r="D1721">
        <v>199</v>
      </c>
      <c r="Q1721" t="s">
        <v>395</v>
      </c>
    </row>
    <row r="1722" spans="1:17" x14ac:dyDescent="0.3">
      <c r="A1722">
        <v>10161</v>
      </c>
      <c r="B1722" s="14">
        <v>44835</v>
      </c>
      <c r="C1722" t="str">
        <v>f72d44e6</v>
      </c>
      <c r="D1722">
        <v>75</v>
      </c>
      <c r="Q1722" t="s">
        <v>270</v>
      </c>
    </row>
    <row r="1723" spans="1:17" x14ac:dyDescent="0.3">
      <c r="A1723">
        <v>10161</v>
      </c>
      <c r="B1723" s="14">
        <v>45047</v>
      </c>
      <c r="C1723" t="str">
        <v>6cec19a5</v>
      </c>
      <c r="D1723">
        <v>126</v>
      </c>
      <c r="Q1723" t="s">
        <v>410</v>
      </c>
    </row>
    <row r="1724" spans="1:17" x14ac:dyDescent="0.3">
      <c r="A1724">
        <v>10161</v>
      </c>
      <c r="B1724" s="14">
        <v>44562</v>
      </c>
      <c r="C1724" t="str">
        <v>872a4423</v>
      </c>
      <c r="D1724">
        <v>142</v>
      </c>
      <c r="Q1724" t="s">
        <v>349</v>
      </c>
    </row>
    <row r="1725" spans="1:17" x14ac:dyDescent="0.3">
      <c r="A1725">
        <v>10161</v>
      </c>
      <c r="B1725" s="14">
        <v>44866</v>
      </c>
      <c r="C1725" t="str">
        <v>b06fbc58</v>
      </c>
      <c r="D1725">
        <v>186</v>
      </c>
      <c r="Q1725" t="s">
        <v>321</v>
      </c>
    </row>
    <row r="1726" spans="1:17" x14ac:dyDescent="0.3">
      <c r="A1726">
        <v>10161</v>
      </c>
      <c r="B1726" s="14">
        <v>45566</v>
      </c>
      <c r="C1726" t="str">
        <v>c5c4fdf9</v>
      </c>
      <c r="D1726">
        <v>201</v>
      </c>
      <c r="Q1726" t="s">
        <v>344</v>
      </c>
    </row>
    <row r="1727" spans="1:17" x14ac:dyDescent="0.3">
      <c r="A1727">
        <v>10161</v>
      </c>
      <c r="B1727" s="14">
        <v>45474</v>
      </c>
      <c r="C1727" t="str">
        <v>e2949854</v>
      </c>
      <c r="D1727">
        <v>99</v>
      </c>
      <c r="Q1727" t="s">
        <v>381</v>
      </c>
    </row>
    <row r="1728" spans="1:17" x14ac:dyDescent="0.3">
      <c r="A1728">
        <v>10161</v>
      </c>
      <c r="B1728" s="14">
        <v>44682</v>
      </c>
      <c r="C1728" t="str">
        <v>7fd28e87</v>
      </c>
      <c r="D1728">
        <v>185</v>
      </c>
      <c r="Q1728" t="s">
        <v>400</v>
      </c>
    </row>
    <row r="1729" spans="1:17" x14ac:dyDescent="0.3">
      <c r="A1729">
        <v>10161</v>
      </c>
      <c r="B1729" s="14">
        <v>44835</v>
      </c>
      <c r="C1729" t="str">
        <v>cc777b0c</v>
      </c>
      <c r="D1729">
        <v>152</v>
      </c>
      <c r="Q1729" t="s">
        <v>225</v>
      </c>
    </row>
    <row r="1730" spans="1:17" x14ac:dyDescent="0.3">
      <c r="A1730">
        <v>10161</v>
      </c>
      <c r="B1730" s="14">
        <v>44927</v>
      </c>
      <c r="C1730" t="str">
        <v>2fa395f5</v>
      </c>
      <c r="D1730">
        <v>192</v>
      </c>
      <c r="Q1730" t="s">
        <v>244</v>
      </c>
    </row>
    <row r="1731" spans="1:17" x14ac:dyDescent="0.3">
      <c r="A1731">
        <v>10162</v>
      </c>
      <c r="B1731" s="14">
        <v>45200</v>
      </c>
      <c r="C1731" t="str">
        <v>5833d4f3</v>
      </c>
      <c r="D1731">
        <v>269</v>
      </c>
      <c r="Q1731" t="s">
        <v>279</v>
      </c>
    </row>
    <row r="1732" spans="1:17" x14ac:dyDescent="0.3">
      <c r="A1732">
        <v>10162</v>
      </c>
      <c r="B1732" s="14">
        <v>45413</v>
      </c>
      <c r="C1732" t="str">
        <v>a4c168f1</v>
      </c>
      <c r="D1732">
        <v>300</v>
      </c>
      <c r="Q1732" t="s">
        <v>345</v>
      </c>
    </row>
    <row r="1733" spans="1:17" x14ac:dyDescent="0.3">
      <c r="A1733">
        <v>10162</v>
      </c>
      <c r="B1733" s="14">
        <v>44896</v>
      </c>
      <c r="C1733" t="str">
        <v>9787b7de</v>
      </c>
      <c r="D1733">
        <v>135</v>
      </c>
      <c r="Q1733" t="s">
        <v>394</v>
      </c>
    </row>
    <row r="1734" spans="1:17" x14ac:dyDescent="0.3">
      <c r="A1734">
        <v>10162</v>
      </c>
      <c r="B1734" s="14">
        <v>44896</v>
      </c>
      <c r="C1734" t="str">
        <v>586db896</v>
      </c>
      <c r="D1734">
        <v>30</v>
      </c>
      <c r="Q1734" t="s">
        <v>326</v>
      </c>
    </row>
    <row r="1735" spans="1:17" x14ac:dyDescent="0.3">
      <c r="A1735">
        <v>10162</v>
      </c>
      <c r="B1735" s="14">
        <v>44713</v>
      </c>
      <c r="C1735" t="str">
        <v>7495495f</v>
      </c>
      <c r="D1735">
        <v>107</v>
      </c>
      <c r="Q1735" t="s">
        <v>235</v>
      </c>
    </row>
    <row r="1736" spans="1:17" x14ac:dyDescent="0.3">
      <c r="A1736">
        <v>10162</v>
      </c>
      <c r="B1736" s="14">
        <v>44958</v>
      </c>
      <c r="C1736" t="str">
        <v>4130ea10</v>
      </c>
      <c r="D1736">
        <v>126</v>
      </c>
      <c r="Q1736" t="s">
        <v>319</v>
      </c>
    </row>
    <row r="1737" spans="1:17" x14ac:dyDescent="0.3">
      <c r="A1737">
        <v>10162</v>
      </c>
      <c r="B1737" s="14">
        <v>45444</v>
      </c>
      <c r="C1737" t="str">
        <v>4cfd0dd8</v>
      </c>
      <c r="D1737">
        <v>60</v>
      </c>
      <c r="Q1737" t="s">
        <v>360</v>
      </c>
    </row>
    <row r="1738" spans="1:17" x14ac:dyDescent="0.3">
      <c r="A1738">
        <v>10162</v>
      </c>
      <c r="B1738" s="14">
        <v>44682</v>
      </c>
      <c r="C1738" t="str">
        <v>67b09f1b</v>
      </c>
      <c r="D1738">
        <v>110</v>
      </c>
      <c r="Q1738" t="s">
        <v>367</v>
      </c>
    </row>
    <row r="1739" spans="1:17" x14ac:dyDescent="0.3">
      <c r="A1739">
        <v>10163</v>
      </c>
      <c r="B1739" s="14">
        <v>44774</v>
      </c>
      <c r="C1739" t="str">
        <v>a4c168f1</v>
      </c>
      <c r="D1739">
        <v>236</v>
      </c>
      <c r="Q1739" t="s">
        <v>399</v>
      </c>
    </row>
    <row r="1740" spans="1:17" x14ac:dyDescent="0.3">
      <c r="A1740">
        <v>10163</v>
      </c>
      <c r="B1740" s="14">
        <v>45444</v>
      </c>
      <c r="C1740" t="str">
        <v>67b09f1b</v>
      </c>
      <c r="D1740">
        <v>10</v>
      </c>
      <c r="Q1740" t="s">
        <v>256</v>
      </c>
    </row>
    <row r="1741" spans="1:17" x14ac:dyDescent="0.3">
      <c r="A1741">
        <v>10163</v>
      </c>
      <c r="B1741" s="14">
        <v>44896</v>
      </c>
      <c r="C1741" t="str">
        <v>9767fb4f</v>
      </c>
      <c r="D1741">
        <v>178</v>
      </c>
      <c r="Q1741" t="s">
        <v>351</v>
      </c>
    </row>
    <row r="1742" spans="1:17" x14ac:dyDescent="0.3">
      <c r="A1742">
        <v>10163</v>
      </c>
      <c r="B1742" s="14">
        <v>45139</v>
      </c>
      <c r="C1742" t="str">
        <v>e0abb092</v>
      </c>
      <c r="D1742">
        <v>145</v>
      </c>
      <c r="Q1742" t="s">
        <v>249</v>
      </c>
    </row>
    <row r="1743" spans="1:17" x14ac:dyDescent="0.3">
      <c r="A1743">
        <v>10163</v>
      </c>
      <c r="B1743" s="14">
        <v>45627</v>
      </c>
      <c r="C1743" t="str">
        <v>459528e0</v>
      </c>
      <c r="D1743">
        <v>267</v>
      </c>
      <c r="Q1743" t="s">
        <v>271</v>
      </c>
    </row>
    <row r="1744" spans="1:17" x14ac:dyDescent="0.3">
      <c r="A1744">
        <v>10163</v>
      </c>
      <c r="B1744" s="14">
        <v>45505</v>
      </c>
      <c r="C1744" t="str">
        <v>fda707e0</v>
      </c>
      <c r="D1744">
        <v>13</v>
      </c>
      <c r="Q1744" t="s">
        <v>281</v>
      </c>
    </row>
    <row r="1745" spans="1:17" x14ac:dyDescent="0.3">
      <c r="A1745">
        <v>10163</v>
      </c>
      <c r="B1745" s="14">
        <v>44896</v>
      </c>
      <c r="C1745" t="str">
        <v>9452bf77</v>
      </c>
      <c r="D1745">
        <v>43</v>
      </c>
      <c r="Q1745" t="s">
        <v>247</v>
      </c>
    </row>
    <row r="1746" spans="1:17" x14ac:dyDescent="0.3">
      <c r="A1746">
        <v>10163</v>
      </c>
      <c r="B1746" s="14">
        <v>45200</v>
      </c>
      <c r="C1746" t="str">
        <v>2e190b5a</v>
      </c>
      <c r="D1746">
        <v>285</v>
      </c>
      <c r="Q1746" t="s">
        <v>251</v>
      </c>
    </row>
    <row r="1747" spans="1:17" x14ac:dyDescent="0.3">
      <c r="A1747">
        <v>10163</v>
      </c>
      <c r="B1747" s="14">
        <v>44958</v>
      </c>
      <c r="C1747" t="str">
        <v>872a4423</v>
      </c>
      <c r="D1747">
        <v>167</v>
      </c>
      <c r="Q1747" t="s">
        <v>296</v>
      </c>
    </row>
    <row r="1748" spans="1:17" x14ac:dyDescent="0.3">
      <c r="A1748">
        <v>10163</v>
      </c>
      <c r="B1748" s="14">
        <v>45474</v>
      </c>
      <c r="C1748" t="str">
        <v>f1c74cb8</v>
      </c>
      <c r="D1748">
        <v>62</v>
      </c>
      <c r="Q1748" t="s">
        <v>368</v>
      </c>
    </row>
    <row r="1749" spans="1:17" x14ac:dyDescent="0.3">
      <c r="A1749">
        <v>10163</v>
      </c>
      <c r="B1749" s="14">
        <v>44866</v>
      </c>
      <c r="C1749" t="str">
        <v>3abe3a47</v>
      </c>
      <c r="D1749">
        <v>108</v>
      </c>
      <c r="Q1749" t="s">
        <v>369</v>
      </c>
    </row>
    <row r="1750" spans="1:17" x14ac:dyDescent="0.3">
      <c r="A1750">
        <v>10163</v>
      </c>
      <c r="B1750" s="14">
        <v>44866</v>
      </c>
      <c r="C1750" t="str">
        <v>d71466ea</v>
      </c>
      <c r="D1750">
        <v>176</v>
      </c>
      <c r="Q1750" t="s">
        <v>370</v>
      </c>
    </row>
    <row r="1751" spans="1:17" x14ac:dyDescent="0.3">
      <c r="A1751">
        <v>10164</v>
      </c>
      <c r="B1751" s="14">
        <v>45231</v>
      </c>
      <c r="C1751" t="str">
        <v>af4e0c6c</v>
      </c>
      <c r="D1751">
        <v>171</v>
      </c>
      <c r="Q1751" t="s">
        <v>279</v>
      </c>
    </row>
    <row r="1752" spans="1:17" x14ac:dyDescent="0.3">
      <c r="A1752">
        <v>10164</v>
      </c>
      <c r="B1752" s="14">
        <v>45323</v>
      </c>
      <c r="C1752" t="str">
        <v>e2949854</v>
      </c>
      <c r="D1752">
        <v>223</v>
      </c>
      <c r="Q1752" t="s">
        <v>234</v>
      </c>
    </row>
    <row r="1753" spans="1:17" x14ac:dyDescent="0.3">
      <c r="A1753">
        <v>10164</v>
      </c>
      <c r="B1753" s="14">
        <v>45231</v>
      </c>
      <c r="C1753" t="str">
        <v>2e190b5a</v>
      </c>
      <c r="D1753">
        <v>81</v>
      </c>
      <c r="Q1753" t="s">
        <v>371</v>
      </c>
    </row>
    <row r="1754" spans="1:17" x14ac:dyDescent="0.3">
      <c r="A1754">
        <v>10164</v>
      </c>
      <c r="B1754" s="14">
        <v>44927</v>
      </c>
      <c r="C1754" t="str">
        <v>e9c2f251</v>
      </c>
      <c r="D1754">
        <v>116</v>
      </c>
      <c r="Q1754" t="s">
        <v>372</v>
      </c>
    </row>
    <row r="1755" spans="1:17" x14ac:dyDescent="0.3">
      <c r="A1755">
        <v>10164</v>
      </c>
      <c r="B1755" s="14">
        <v>45170</v>
      </c>
      <c r="C1755" t="str">
        <v>ae026103</v>
      </c>
      <c r="D1755">
        <v>228</v>
      </c>
      <c r="Q1755" t="s">
        <v>373</v>
      </c>
    </row>
    <row r="1756" spans="1:17" x14ac:dyDescent="0.3">
      <c r="A1756">
        <v>10164</v>
      </c>
      <c r="B1756" s="14">
        <v>44927</v>
      </c>
      <c r="C1756" t="str">
        <v>c5c4fdf9</v>
      </c>
      <c r="D1756">
        <v>120</v>
      </c>
      <c r="Q1756" t="s">
        <v>250</v>
      </c>
    </row>
    <row r="1757" spans="1:17" x14ac:dyDescent="0.3">
      <c r="A1757">
        <v>10164</v>
      </c>
      <c r="B1757" s="14">
        <v>44743</v>
      </c>
      <c r="C1757" t="str">
        <v>8ab4abc6</v>
      </c>
      <c r="D1757">
        <v>48</v>
      </c>
      <c r="Q1757" t="s">
        <v>292</v>
      </c>
    </row>
    <row r="1758" spans="1:17" x14ac:dyDescent="0.3">
      <c r="A1758">
        <v>10164</v>
      </c>
      <c r="B1758" s="14">
        <v>45474</v>
      </c>
      <c r="C1758" t="str">
        <v>8ce0be18</v>
      </c>
      <c r="D1758">
        <v>33</v>
      </c>
      <c r="Q1758" t="s">
        <v>354</v>
      </c>
    </row>
    <row r="1759" spans="1:17" x14ac:dyDescent="0.3">
      <c r="A1759">
        <v>10165</v>
      </c>
      <c r="B1759" s="14">
        <v>44682</v>
      </c>
      <c r="C1759" t="str">
        <v>e0abb092</v>
      </c>
      <c r="D1759">
        <v>176</v>
      </c>
      <c r="Q1759" t="s">
        <v>312</v>
      </c>
    </row>
    <row r="1760" spans="1:17" x14ac:dyDescent="0.3">
      <c r="A1760">
        <v>10165</v>
      </c>
      <c r="B1760" s="14">
        <v>45139</v>
      </c>
      <c r="C1760" t="str">
        <v>5c52d1ad</v>
      </c>
      <c r="D1760">
        <v>112</v>
      </c>
      <c r="Q1760" t="s">
        <v>344</v>
      </c>
    </row>
    <row r="1761" spans="1:17" x14ac:dyDescent="0.3">
      <c r="A1761">
        <v>10165</v>
      </c>
      <c r="B1761" s="14">
        <v>45170</v>
      </c>
      <c r="C1761" t="str">
        <v>044707f1</v>
      </c>
      <c r="D1761">
        <v>289</v>
      </c>
      <c r="Q1761" t="s">
        <v>374</v>
      </c>
    </row>
    <row r="1762" spans="1:17" x14ac:dyDescent="0.3">
      <c r="A1762">
        <v>10165</v>
      </c>
      <c r="B1762" s="14">
        <v>44805</v>
      </c>
      <c r="C1762" t="str">
        <v>67b09f1b</v>
      </c>
      <c r="D1762">
        <v>44</v>
      </c>
      <c r="Q1762" t="s">
        <v>316</v>
      </c>
    </row>
    <row r="1763" spans="1:17" x14ac:dyDescent="0.3">
      <c r="A1763">
        <v>10165</v>
      </c>
      <c r="B1763" s="14">
        <v>44896</v>
      </c>
      <c r="C1763" t="str">
        <v>b06fbc58</v>
      </c>
      <c r="D1763">
        <v>174</v>
      </c>
      <c r="Q1763" t="s">
        <v>317</v>
      </c>
    </row>
    <row r="1764" spans="1:17" x14ac:dyDescent="0.3">
      <c r="A1764">
        <v>10165</v>
      </c>
      <c r="B1764" s="14">
        <v>45200</v>
      </c>
      <c r="C1764" t="str">
        <v>fd1ad95a</v>
      </c>
      <c r="D1764">
        <v>111</v>
      </c>
      <c r="Q1764" t="s">
        <v>266</v>
      </c>
    </row>
    <row r="1765" spans="1:17" x14ac:dyDescent="0.3">
      <c r="A1765">
        <v>10165</v>
      </c>
      <c r="B1765" s="14">
        <v>44805</v>
      </c>
      <c r="C1765" t="str">
        <v>40e9137d</v>
      </c>
      <c r="D1765">
        <v>71</v>
      </c>
      <c r="Q1765" t="s">
        <v>318</v>
      </c>
    </row>
    <row r="1766" spans="1:17" x14ac:dyDescent="0.3">
      <c r="A1766">
        <v>10165</v>
      </c>
      <c r="B1766" s="14">
        <v>44652</v>
      </c>
      <c r="C1766" t="str">
        <v>a48a202b</v>
      </c>
      <c r="D1766">
        <v>280</v>
      </c>
      <c r="Q1766" t="s">
        <v>263</v>
      </c>
    </row>
    <row r="1767" spans="1:17" x14ac:dyDescent="0.3">
      <c r="A1767">
        <v>10165</v>
      </c>
      <c r="B1767" s="14">
        <v>45383</v>
      </c>
      <c r="C1767" t="str">
        <v>e9c2f251</v>
      </c>
      <c r="D1767">
        <v>26</v>
      </c>
      <c r="Q1767" t="s">
        <v>226</v>
      </c>
    </row>
    <row r="1768" spans="1:17" x14ac:dyDescent="0.3">
      <c r="A1768">
        <v>10165</v>
      </c>
      <c r="B1768" s="14">
        <v>45108</v>
      </c>
      <c r="C1768" t="str">
        <v>7fd28e87</v>
      </c>
      <c r="D1768">
        <v>180</v>
      </c>
      <c r="Q1768" t="s">
        <v>319</v>
      </c>
    </row>
    <row r="1769" spans="1:17" x14ac:dyDescent="0.3">
      <c r="A1769">
        <v>10165</v>
      </c>
      <c r="B1769" s="14">
        <v>44774</v>
      </c>
      <c r="C1769" t="str">
        <v>fa1a76a3</v>
      </c>
      <c r="D1769">
        <v>282</v>
      </c>
      <c r="Q1769" t="s">
        <v>320</v>
      </c>
    </row>
    <row r="1770" spans="1:17" x14ac:dyDescent="0.3">
      <c r="A1770">
        <v>10165</v>
      </c>
      <c r="B1770" s="14">
        <v>45444</v>
      </c>
      <c r="C1770" t="str">
        <v>f6d69d19</v>
      </c>
      <c r="D1770">
        <v>107</v>
      </c>
      <c r="Q1770" t="s">
        <v>241</v>
      </c>
    </row>
    <row r="1771" spans="1:17" x14ac:dyDescent="0.3">
      <c r="A1771">
        <v>10165</v>
      </c>
      <c r="B1771" s="14">
        <v>45413</v>
      </c>
      <c r="C1771" t="str">
        <v>e2949854</v>
      </c>
      <c r="D1771">
        <v>87</v>
      </c>
      <c r="Q1771" t="s">
        <v>267</v>
      </c>
    </row>
    <row r="1772" spans="1:17" x14ac:dyDescent="0.3">
      <c r="A1772">
        <v>10165</v>
      </c>
      <c r="B1772" s="14">
        <v>45200</v>
      </c>
      <c r="C1772" t="str">
        <v>1b7fe76a</v>
      </c>
      <c r="D1772">
        <v>242</v>
      </c>
      <c r="Q1772" t="s">
        <v>321</v>
      </c>
    </row>
    <row r="1773" spans="1:17" x14ac:dyDescent="0.3">
      <c r="A1773">
        <v>10166</v>
      </c>
      <c r="B1773" s="14">
        <v>45292</v>
      </c>
      <c r="C1773" t="str">
        <v>4130ea10</v>
      </c>
      <c r="D1773">
        <v>19</v>
      </c>
      <c r="Q1773" t="s">
        <v>322</v>
      </c>
    </row>
    <row r="1774" spans="1:17" x14ac:dyDescent="0.3">
      <c r="A1774">
        <v>10166</v>
      </c>
      <c r="B1774" s="14">
        <v>44835</v>
      </c>
      <c r="C1774" t="str">
        <v>07976026</v>
      </c>
      <c r="D1774">
        <v>142</v>
      </c>
      <c r="Q1774" t="s">
        <v>323</v>
      </c>
    </row>
    <row r="1775" spans="1:17" x14ac:dyDescent="0.3">
      <c r="A1775">
        <v>10166</v>
      </c>
      <c r="B1775" s="14">
        <v>45597</v>
      </c>
      <c r="C1775" t="str">
        <v>2fa395f5</v>
      </c>
      <c r="D1775">
        <v>244</v>
      </c>
      <c r="Q1775" t="s">
        <v>310</v>
      </c>
    </row>
    <row r="1776" spans="1:17" x14ac:dyDescent="0.3">
      <c r="A1776">
        <v>10166</v>
      </c>
      <c r="B1776" s="14">
        <v>44835</v>
      </c>
      <c r="C1776" t="str">
        <v>c741736d</v>
      </c>
      <c r="D1776">
        <v>106</v>
      </c>
      <c r="Q1776" t="s">
        <v>275</v>
      </c>
    </row>
    <row r="1777" spans="1:17" x14ac:dyDescent="0.3">
      <c r="A1777">
        <v>10166</v>
      </c>
      <c r="B1777" s="14">
        <v>44743</v>
      </c>
      <c r="C1777" t="str">
        <v>c9f9dfdb</v>
      </c>
      <c r="D1777">
        <v>23</v>
      </c>
      <c r="Q1777" t="s">
        <v>247</v>
      </c>
    </row>
    <row r="1778" spans="1:17" x14ac:dyDescent="0.3">
      <c r="A1778">
        <v>10167</v>
      </c>
      <c r="B1778" s="14">
        <v>45231</v>
      </c>
      <c r="C1778" t="str">
        <v>fcc640cb</v>
      </c>
      <c r="D1778">
        <v>23</v>
      </c>
      <c r="Q1778" t="s">
        <v>324</v>
      </c>
    </row>
    <row r="1779" spans="1:17" x14ac:dyDescent="0.3">
      <c r="A1779">
        <v>10167</v>
      </c>
      <c r="B1779" s="14">
        <v>44593</v>
      </c>
      <c r="C1779" t="str">
        <v>53dcee70</v>
      </c>
      <c r="D1779">
        <v>237</v>
      </c>
      <c r="Q1779" t="s">
        <v>325</v>
      </c>
    </row>
    <row r="1780" spans="1:17" x14ac:dyDescent="0.3">
      <c r="A1780">
        <v>10167</v>
      </c>
      <c r="B1780" s="14">
        <v>45413</v>
      </c>
      <c r="C1780" t="str">
        <v>6148f50b</v>
      </c>
      <c r="D1780">
        <v>214</v>
      </c>
      <c r="Q1780" t="s">
        <v>236</v>
      </c>
    </row>
    <row r="1781" spans="1:17" x14ac:dyDescent="0.3">
      <c r="A1781">
        <v>10167</v>
      </c>
      <c r="B1781" s="14">
        <v>44774</v>
      </c>
      <c r="C1781" t="str">
        <v>9c8c4c67</v>
      </c>
      <c r="D1781">
        <v>57</v>
      </c>
      <c r="Q1781" t="s">
        <v>326</v>
      </c>
    </row>
    <row r="1782" spans="1:17" x14ac:dyDescent="0.3">
      <c r="A1782">
        <v>10167</v>
      </c>
      <c r="B1782" s="14">
        <v>44774</v>
      </c>
      <c r="C1782" t="str">
        <v>ef45c45f</v>
      </c>
      <c r="D1782">
        <v>93</v>
      </c>
      <c r="Q1782" t="s">
        <v>320</v>
      </c>
    </row>
    <row r="1783" spans="1:17" x14ac:dyDescent="0.3">
      <c r="A1783">
        <v>10167</v>
      </c>
      <c r="B1783" s="14">
        <v>45231</v>
      </c>
      <c r="C1783" t="str">
        <v>2f9c6d63</v>
      </c>
      <c r="D1783">
        <v>172</v>
      </c>
      <c r="Q1783" t="s">
        <v>254</v>
      </c>
    </row>
    <row r="1784" spans="1:17" x14ac:dyDescent="0.3">
      <c r="A1784">
        <v>10167</v>
      </c>
      <c r="B1784" s="14">
        <v>45536</v>
      </c>
      <c r="C1784" t="str">
        <v>6fc6d737</v>
      </c>
      <c r="D1784">
        <v>194</v>
      </c>
      <c r="Q1784" t="s">
        <v>344</v>
      </c>
    </row>
    <row r="1785" spans="1:17" x14ac:dyDescent="0.3">
      <c r="A1785">
        <v>10167</v>
      </c>
      <c r="B1785" s="14">
        <v>45444</v>
      </c>
      <c r="C1785" t="str">
        <v>a4c168f1</v>
      </c>
      <c r="D1785">
        <v>18</v>
      </c>
      <c r="Q1785" t="s">
        <v>246</v>
      </c>
    </row>
    <row r="1786" spans="1:17" x14ac:dyDescent="0.3">
      <c r="A1786">
        <v>10167</v>
      </c>
      <c r="B1786" s="14">
        <v>44743</v>
      </c>
      <c r="C1786" t="str">
        <v>2e190b5a</v>
      </c>
      <c r="D1786">
        <v>191</v>
      </c>
      <c r="Q1786" t="s">
        <v>249</v>
      </c>
    </row>
    <row r="1787" spans="1:17" x14ac:dyDescent="0.3">
      <c r="A1787">
        <v>10167</v>
      </c>
      <c r="B1787" s="14">
        <v>45139</v>
      </c>
      <c r="C1787" t="str">
        <v>6cec19a5</v>
      </c>
      <c r="D1787">
        <v>127</v>
      </c>
      <c r="Q1787" t="s">
        <v>265</v>
      </c>
    </row>
    <row r="1788" spans="1:17" x14ac:dyDescent="0.3">
      <c r="A1788">
        <v>10167</v>
      </c>
      <c r="B1788" s="14">
        <v>45078</v>
      </c>
      <c r="C1788" t="str">
        <v>5b93d799</v>
      </c>
      <c r="D1788">
        <v>175</v>
      </c>
      <c r="Q1788" t="s">
        <v>256</v>
      </c>
    </row>
    <row r="1789" spans="1:17" x14ac:dyDescent="0.3">
      <c r="A1789">
        <v>10167</v>
      </c>
      <c r="B1789" s="14">
        <v>44562</v>
      </c>
      <c r="C1789" t="str">
        <v>7fc77e90</v>
      </c>
      <c r="D1789">
        <v>75</v>
      </c>
      <c r="Q1789" t="s">
        <v>414</v>
      </c>
    </row>
    <row r="1790" spans="1:17" x14ac:dyDescent="0.3">
      <c r="A1790">
        <v>10167</v>
      </c>
      <c r="B1790" s="14">
        <v>45474</v>
      </c>
      <c r="C1790" t="str">
        <v>459528e0</v>
      </c>
      <c r="D1790">
        <v>29</v>
      </c>
      <c r="Q1790" t="s">
        <v>314</v>
      </c>
    </row>
    <row r="1791" spans="1:17" x14ac:dyDescent="0.3">
      <c r="A1791">
        <v>10168</v>
      </c>
      <c r="B1791" s="14">
        <v>45323</v>
      </c>
      <c r="C1791" t="str">
        <v>c1fb785c</v>
      </c>
      <c r="D1791">
        <v>201</v>
      </c>
      <c r="Q1791" t="s">
        <v>284</v>
      </c>
    </row>
    <row r="1792" spans="1:17" x14ac:dyDescent="0.3">
      <c r="A1792">
        <v>10168</v>
      </c>
      <c r="B1792" s="14">
        <v>45200</v>
      </c>
      <c r="C1792" t="str">
        <v>6cec19a5</v>
      </c>
      <c r="D1792">
        <v>24</v>
      </c>
      <c r="Q1792" t="s">
        <v>348</v>
      </c>
    </row>
    <row r="1793" spans="1:17" x14ac:dyDescent="0.3">
      <c r="A1793">
        <v>10168</v>
      </c>
      <c r="B1793" s="14">
        <v>44621</v>
      </c>
      <c r="C1793" t="str">
        <v>34ac25b9</v>
      </c>
      <c r="D1793">
        <v>286</v>
      </c>
      <c r="Q1793" t="s">
        <v>413</v>
      </c>
    </row>
    <row r="1794" spans="1:17" x14ac:dyDescent="0.3">
      <c r="A1794">
        <v>10168</v>
      </c>
      <c r="B1794" s="14">
        <v>44866</v>
      </c>
      <c r="C1794" t="str">
        <v>74c9ff93</v>
      </c>
      <c r="D1794">
        <v>61</v>
      </c>
      <c r="Q1794" t="s">
        <v>377</v>
      </c>
    </row>
    <row r="1795" spans="1:17" x14ac:dyDescent="0.3">
      <c r="A1795">
        <v>10168</v>
      </c>
      <c r="B1795" s="14">
        <v>45352</v>
      </c>
      <c r="C1795" t="str">
        <v>fe8686d0</v>
      </c>
      <c r="D1795">
        <v>43</v>
      </c>
      <c r="Q1795" t="s">
        <v>250</v>
      </c>
    </row>
    <row r="1796" spans="1:17" x14ac:dyDescent="0.3">
      <c r="A1796">
        <v>10168</v>
      </c>
      <c r="B1796" s="14">
        <v>45597</v>
      </c>
      <c r="C1796" t="str">
        <v>5833d4f3</v>
      </c>
      <c r="D1796">
        <v>235</v>
      </c>
      <c r="Q1796" t="s">
        <v>234</v>
      </c>
    </row>
    <row r="1797" spans="1:17" x14ac:dyDescent="0.3">
      <c r="A1797">
        <v>10168</v>
      </c>
      <c r="B1797" s="14">
        <v>45139</v>
      </c>
      <c r="C1797" t="str">
        <v>586db896</v>
      </c>
      <c r="D1797">
        <v>253</v>
      </c>
      <c r="Q1797" t="s">
        <v>302</v>
      </c>
    </row>
    <row r="1798" spans="1:17" x14ac:dyDescent="0.3">
      <c r="A1798">
        <v>10168</v>
      </c>
      <c r="B1798" s="14">
        <v>45597</v>
      </c>
      <c r="C1798" t="str">
        <v>f82d44ce</v>
      </c>
      <c r="D1798">
        <v>197</v>
      </c>
      <c r="Q1798" t="s">
        <v>289</v>
      </c>
    </row>
    <row r="1799" spans="1:17" x14ac:dyDescent="0.3">
      <c r="A1799">
        <v>10168</v>
      </c>
      <c r="B1799" s="14">
        <v>45474</v>
      </c>
      <c r="C1799" t="str">
        <v>9787b7de</v>
      </c>
      <c r="D1799">
        <v>262</v>
      </c>
      <c r="Q1799" t="s">
        <v>237</v>
      </c>
    </row>
    <row r="1800" spans="1:17" x14ac:dyDescent="0.3">
      <c r="A1800">
        <v>10168</v>
      </c>
      <c r="B1800" s="14">
        <v>45536</v>
      </c>
      <c r="C1800" t="str">
        <v>f6d69d19</v>
      </c>
      <c r="D1800">
        <v>76</v>
      </c>
      <c r="Q1800" t="s">
        <v>386</v>
      </c>
    </row>
    <row r="1801" spans="1:17" x14ac:dyDescent="0.3">
      <c r="A1801">
        <v>10168</v>
      </c>
      <c r="B1801" s="14">
        <v>45323</v>
      </c>
      <c r="C1801" t="str">
        <v>18110fb2</v>
      </c>
      <c r="D1801">
        <v>154</v>
      </c>
      <c r="Q1801" t="s">
        <v>373</v>
      </c>
    </row>
    <row r="1802" spans="1:17" x14ac:dyDescent="0.3">
      <c r="A1802">
        <v>10168</v>
      </c>
      <c r="B1802" s="14">
        <v>45047</v>
      </c>
      <c r="C1802" t="str">
        <v>921da29a</v>
      </c>
      <c r="D1802">
        <v>104</v>
      </c>
      <c r="Q1802" t="s">
        <v>344</v>
      </c>
    </row>
    <row r="1803" spans="1:17" x14ac:dyDescent="0.3">
      <c r="A1803">
        <v>10168</v>
      </c>
      <c r="B1803" s="14">
        <v>45566</v>
      </c>
      <c r="C1803" t="str">
        <v>6fc6d737</v>
      </c>
      <c r="D1803">
        <v>274</v>
      </c>
      <c r="Q1803" t="s">
        <v>332</v>
      </c>
    </row>
    <row r="1804" spans="1:17" x14ac:dyDescent="0.3">
      <c r="A1804">
        <v>10168</v>
      </c>
      <c r="B1804" s="14">
        <v>45383</v>
      </c>
      <c r="C1804" t="str">
        <v>c5c4fdf9</v>
      </c>
      <c r="D1804">
        <v>201</v>
      </c>
      <c r="Q1804" t="s">
        <v>412</v>
      </c>
    </row>
    <row r="1805" spans="1:17" x14ac:dyDescent="0.3">
      <c r="A1805">
        <v>10169</v>
      </c>
      <c r="B1805" s="14">
        <v>45170</v>
      </c>
      <c r="C1805" t="str">
        <v>4cfd0dd8</v>
      </c>
      <c r="D1805">
        <v>15</v>
      </c>
      <c r="Q1805" t="s">
        <v>220</v>
      </c>
    </row>
    <row r="1806" spans="1:17" x14ac:dyDescent="0.3">
      <c r="A1806">
        <v>10169</v>
      </c>
      <c r="B1806" s="14">
        <v>44927</v>
      </c>
      <c r="C1806" t="str">
        <v>fc3255a1</v>
      </c>
      <c r="D1806">
        <v>217</v>
      </c>
      <c r="Q1806" t="s">
        <v>280</v>
      </c>
    </row>
    <row r="1807" spans="1:17" x14ac:dyDescent="0.3">
      <c r="A1807">
        <v>10169</v>
      </c>
      <c r="B1807" s="14">
        <v>45047</v>
      </c>
      <c r="C1807" t="str">
        <v>a4c168f1</v>
      </c>
      <c r="D1807">
        <v>289</v>
      </c>
      <c r="Q1807" t="s">
        <v>221</v>
      </c>
    </row>
    <row r="1808" spans="1:17" x14ac:dyDescent="0.3">
      <c r="A1808">
        <v>10169</v>
      </c>
      <c r="B1808" s="14">
        <v>45536</v>
      </c>
      <c r="C1808" t="str">
        <v>f82d44ce</v>
      </c>
      <c r="D1808">
        <v>182</v>
      </c>
      <c r="Q1808" t="s">
        <v>374</v>
      </c>
    </row>
    <row r="1809" spans="1:17" x14ac:dyDescent="0.3">
      <c r="A1809">
        <v>10169</v>
      </c>
      <c r="B1809" s="14">
        <v>45505</v>
      </c>
      <c r="C1809" t="str">
        <v>f1c74cb8</v>
      </c>
      <c r="D1809">
        <v>291</v>
      </c>
      <c r="Q1809" t="s">
        <v>387</v>
      </c>
    </row>
    <row r="1810" spans="1:17" x14ac:dyDescent="0.3">
      <c r="A1810">
        <v>10169</v>
      </c>
      <c r="B1810" s="14">
        <v>45047</v>
      </c>
      <c r="C1810" t="str">
        <v>ae026103</v>
      </c>
      <c r="D1810">
        <v>42</v>
      </c>
      <c r="Q1810" t="s">
        <v>261</v>
      </c>
    </row>
    <row r="1811" spans="1:17" x14ac:dyDescent="0.3">
      <c r="A1811">
        <v>10169</v>
      </c>
      <c r="B1811" s="14">
        <v>44805</v>
      </c>
      <c r="C1811" t="str">
        <v>b06fbc58</v>
      </c>
      <c r="D1811">
        <v>58</v>
      </c>
      <c r="Q1811" t="s">
        <v>373</v>
      </c>
    </row>
    <row r="1812" spans="1:17" x14ac:dyDescent="0.3">
      <c r="A1812">
        <v>10169</v>
      </c>
      <c r="B1812" s="14">
        <v>45627</v>
      </c>
      <c r="C1812" t="str">
        <v>7495495f</v>
      </c>
      <c r="D1812">
        <v>161</v>
      </c>
      <c r="Q1812" t="s">
        <v>249</v>
      </c>
    </row>
    <row r="1813" spans="1:17" x14ac:dyDescent="0.3">
      <c r="A1813">
        <v>10169</v>
      </c>
      <c r="B1813" s="14">
        <v>45383</v>
      </c>
      <c r="C1813" t="str">
        <v>40fb817f</v>
      </c>
      <c r="D1813">
        <v>293</v>
      </c>
      <c r="Q1813" t="s">
        <v>347</v>
      </c>
    </row>
    <row r="1814" spans="1:17" x14ac:dyDescent="0.3">
      <c r="A1814">
        <v>10169</v>
      </c>
      <c r="B1814" s="14">
        <v>44927</v>
      </c>
      <c r="C1814" t="str">
        <v>6cec19a5</v>
      </c>
      <c r="D1814">
        <v>82</v>
      </c>
      <c r="Q1814" t="s">
        <v>349</v>
      </c>
    </row>
    <row r="1815" spans="1:17" x14ac:dyDescent="0.3">
      <c r="A1815">
        <v>10169</v>
      </c>
      <c r="B1815" s="14">
        <v>45566</v>
      </c>
      <c r="C1815" t="str">
        <v>7bc7f2c7</v>
      </c>
      <c r="D1815">
        <v>87</v>
      </c>
      <c r="Q1815" t="s">
        <v>263</v>
      </c>
    </row>
    <row r="1816" spans="1:17" x14ac:dyDescent="0.3">
      <c r="A1816">
        <v>10170</v>
      </c>
      <c r="B1816" s="14">
        <v>44835</v>
      </c>
      <c r="C1816" t="str">
        <v>9787b7de</v>
      </c>
      <c r="D1816">
        <v>286</v>
      </c>
      <c r="Q1816" t="s">
        <v>381</v>
      </c>
    </row>
    <row r="1817" spans="1:17" x14ac:dyDescent="0.3">
      <c r="A1817">
        <v>10170</v>
      </c>
      <c r="B1817" s="14">
        <v>44652</v>
      </c>
      <c r="C1817" t="str">
        <v>9767fb4f</v>
      </c>
      <c r="D1817">
        <v>215</v>
      </c>
      <c r="Q1817" t="s">
        <v>355</v>
      </c>
    </row>
    <row r="1818" spans="1:17" x14ac:dyDescent="0.3">
      <c r="A1818">
        <v>10170</v>
      </c>
      <c r="B1818" s="14">
        <v>45444</v>
      </c>
      <c r="C1818" t="str">
        <v>ef45c45f</v>
      </c>
      <c r="D1818">
        <v>174</v>
      </c>
      <c r="Q1818" t="s">
        <v>222</v>
      </c>
    </row>
    <row r="1819" spans="1:17" x14ac:dyDescent="0.3">
      <c r="A1819">
        <v>10170</v>
      </c>
      <c r="B1819" s="14">
        <v>44682</v>
      </c>
      <c r="C1819" t="str">
        <v>b9f74c1c</v>
      </c>
      <c r="D1819">
        <v>138</v>
      </c>
      <c r="Q1819" t="s">
        <v>246</v>
      </c>
    </row>
    <row r="1820" spans="1:17" x14ac:dyDescent="0.3">
      <c r="A1820">
        <v>10170</v>
      </c>
      <c r="B1820" s="14">
        <v>44682</v>
      </c>
      <c r="C1820" t="str">
        <v>420e1019</v>
      </c>
      <c r="D1820">
        <v>40</v>
      </c>
      <c r="Q1820" t="s">
        <v>418</v>
      </c>
    </row>
    <row r="1821" spans="1:17" x14ac:dyDescent="0.3">
      <c r="A1821">
        <v>10170</v>
      </c>
      <c r="B1821" s="14">
        <v>44866</v>
      </c>
      <c r="C1821" t="str">
        <v>607da286</v>
      </c>
      <c r="D1821">
        <v>134</v>
      </c>
      <c r="Q1821" t="s">
        <v>335</v>
      </c>
    </row>
    <row r="1822" spans="1:17" x14ac:dyDescent="0.3">
      <c r="A1822">
        <v>10170</v>
      </c>
      <c r="B1822" s="14">
        <v>44927</v>
      </c>
      <c r="C1822" t="str">
        <v>e9c2f251</v>
      </c>
      <c r="D1822">
        <v>137</v>
      </c>
      <c r="Q1822" t="s">
        <v>365</v>
      </c>
    </row>
    <row r="1823" spans="1:17" x14ac:dyDescent="0.3">
      <c r="A1823">
        <v>10170</v>
      </c>
      <c r="B1823" s="14">
        <v>44805</v>
      </c>
      <c r="C1823" t="str">
        <v>6cec19a5</v>
      </c>
      <c r="D1823">
        <v>215</v>
      </c>
      <c r="Q1823" t="s">
        <v>397</v>
      </c>
    </row>
    <row r="1824" spans="1:17" x14ac:dyDescent="0.3">
      <c r="A1824">
        <v>10170</v>
      </c>
      <c r="B1824" s="14">
        <v>44835</v>
      </c>
      <c r="C1824" t="str">
        <v>67b09f1b</v>
      </c>
      <c r="D1824">
        <v>151</v>
      </c>
      <c r="Q1824" t="s">
        <v>336</v>
      </c>
    </row>
    <row r="1825" spans="1:17" x14ac:dyDescent="0.3">
      <c r="A1825">
        <v>10170</v>
      </c>
      <c r="B1825" s="14">
        <v>45139</v>
      </c>
      <c r="C1825" t="str">
        <v>b72e97f6</v>
      </c>
      <c r="D1825">
        <v>278</v>
      </c>
      <c r="Q1825" t="s">
        <v>319</v>
      </c>
    </row>
    <row r="1826" spans="1:17" x14ac:dyDescent="0.3">
      <c r="A1826">
        <v>10170</v>
      </c>
      <c r="B1826" s="14">
        <v>45413</v>
      </c>
      <c r="C1826" t="str">
        <v>b06fbc58</v>
      </c>
      <c r="D1826">
        <v>162</v>
      </c>
      <c r="Q1826" t="s">
        <v>219</v>
      </c>
    </row>
    <row r="1827" spans="1:17" x14ac:dyDescent="0.3">
      <c r="A1827">
        <v>10170</v>
      </c>
      <c r="B1827" s="14">
        <v>45200</v>
      </c>
      <c r="C1827" t="str">
        <v>c9f9dfdb</v>
      </c>
      <c r="D1827">
        <v>149</v>
      </c>
      <c r="Q1827" t="s">
        <v>223</v>
      </c>
    </row>
    <row r="1828" spans="1:17" x14ac:dyDescent="0.3">
      <c r="A1828">
        <v>10170</v>
      </c>
      <c r="B1828" s="14">
        <v>45444</v>
      </c>
      <c r="C1828" t="str">
        <v>ed012678</v>
      </c>
      <c r="D1828">
        <v>228</v>
      </c>
      <c r="Q1828" t="s">
        <v>306</v>
      </c>
    </row>
    <row r="1829" spans="1:17" x14ac:dyDescent="0.3">
      <c r="A1829">
        <v>10171</v>
      </c>
      <c r="B1829" s="14">
        <v>45505</v>
      </c>
      <c r="C1829" t="str">
        <v>74c9ff93</v>
      </c>
      <c r="D1829">
        <v>231</v>
      </c>
      <c r="Q1829" t="s">
        <v>345</v>
      </c>
    </row>
    <row r="1830" spans="1:17" x14ac:dyDescent="0.3">
      <c r="A1830">
        <v>10171</v>
      </c>
      <c r="B1830" s="14">
        <v>45078</v>
      </c>
      <c r="C1830" t="str">
        <v>982b8061</v>
      </c>
      <c r="D1830">
        <v>138</v>
      </c>
      <c r="Q1830" t="s">
        <v>396</v>
      </c>
    </row>
    <row r="1831" spans="1:17" x14ac:dyDescent="0.3">
      <c r="A1831">
        <v>10171</v>
      </c>
      <c r="B1831" s="14">
        <v>45047</v>
      </c>
      <c r="C1831" t="str">
        <v>39c8c16a</v>
      </c>
      <c r="D1831">
        <v>192</v>
      </c>
      <c r="Q1831" t="s">
        <v>354</v>
      </c>
    </row>
    <row r="1832" spans="1:17" x14ac:dyDescent="0.3">
      <c r="A1832">
        <v>10171</v>
      </c>
      <c r="B1832" s="14">
        <v>45017</v>
      </c>
      <c r="C1832" t="str">
        <v>8ce0be18</v>
      </c>
      <c r="D1832">
        <v>263</v>
      </c>
      <c r="Q1832" t="s">
        <v>273</v>
      </c>
    </row>
    <row r="1833" spans="1:17" x14ac:dyDescent="0.3">
      <c r="A1833">
        <v>10171</v>
      </c>
      <c r="B1833" s="14">
        <v>45078</v>
      </c>
      <c r="C1833" t="str">
        <v>c5000cc1</v>
      </c>
      <c r="D1833">
        <v>63</v>
      </c>
      <c r="Q1833" t="s">
        <v>351</v>
      </c>
    </row>
    <row r="1834" spans="1:17" x14ac:dyDescent="0.3">
      <c r="A1834">
        <v>10171</v>
      </c>
      <c r="B1834" s="14">
        <v>45292</v>
      </c>
      <c r="C1834" t="str">
        <v>fda707e0</v>
      </c>
      <c r="D1834">
        <v>275</v>
      </c>
      <c r="Q1834" t="s">
        <v>363</v>
      </c>
    </row>
    <row r="1835" spans="1:17" x14ac:dyDescent="0.3">
      <c r="A1835">
        <v>10171</v>
      </c>
      <c r="B1835" s="14">
        <v>44743</v>
      </c>
      <c r="C1835" t="str">
        <v>9787b7de</v>
      </c>
      <c r="D1835">
        <v>58</v>
      </c>
      <c r="Q1835" t="s">
        <v>385</v>
      </c>
    </row>
    <row r="1836" spans="1:17" x14ac:dyDescent="0.3">
      <c r="A1836">
        <v>10171</v>
      </c>
      <c r="B1836" s="14">
        <v>45352</v>
      </c>
      <c r="C1836" t="str">
        <v>40fb817f</v>
      </c>
      <c r="D1836">
        <v>211</v>
      </c>
      <c r="Q1836" t="s">
        <v>361</v>
      </c>
    </row>
    <row r="1837" spans="1:17" x14ac:dyDescent="0.3">
      <c r="A1837">
        <v>10172</v>
      </c>
      <c r="B1837" s="14">
        <v>45108</v>
      </c>
      <c r="C1837" t="str">
        <v>74c9ff93</v>
      </c>
      <c r="D1837">
        <v>221</v>
      </c>
      <c r="Q1837" t="s">
        <v>390</v>
      </c>
    </row>
    <row r="1838" spans="1:17" x14ac:dyDescent="0.3">
      <c r="A1838">
        <v>10172</v>
      </c>
      <c r="B1838" s="14">
        <v>45231</v>
      </c>
      <c r="C1838" t="str">
        <v>7495495f</v>
      </c>
      <c r="D1838">
        <v>190</v>
      </c>
      <c r="Q1838" t="s">
        <v>373</v>
      </c>
    </row>
    <row r="1839" spans="1:17" x14ac:dyDescent="0.3">
      <c r="A1839">
        <v>10172</v>
      </c>
      <c r="B1839" s="14">
        <v>45170</v>
      </c>
      <c r="C1839" t="str">
        <v>4130ea10</v>
      </c>
      <c r="D1839">
        <v>244</v>
      </c>
      <c r="Q1839" t="s">
        <v>301</v>
      </c>
    </row>
    <row r="1840" spans="1:17" x14ac:dyDescent="0.3">
      <c r="A1840">
        <v>10172</v>
      </c>
      <c r="B1840" s="14">
        <v>45627</v>
      </c>
      <c r="C1840" t="str">
        <v>4cfd0dd8</v>
      </c>
      <c r="D1840">
        <v>174</v>
      </c>
      <c r="Q1840" t="s">
        <v>406</v>
      </c>
    </row>
    <row r="1841" spans="1:17" x14ac:dyDescent="0.3">
      <c r="A1841">
        <v>10172</v>
      </c>
      <c r="B1841" s="14">
        <v>44713</v>
      </c>
      <c r="C1841" t="str">
        <v>75fa1246</v>
      </c>
      <c r="D1841">
        <v>180</v>
      </c>
      <c r="Q1841" t="s">
        <v>415</v>
      </c>
    </row>
    <row r="1842" spans="1:17" x14ac:dyDescent="0.3">
      <c r="A1842">
        <v>10172</v>
      </c>
      <c r="B1842" s="14">
        <v>44743</v>
      </c>
      <c r="C1842" t="str">
        <v>19351768</v>
      </c>
      <c r="D1842">
        <v>56</v>
      </c>
      <c r="Q1842" t="s">
        <v>293</v>
      </c>
    </row>
    <row r="1843" spans="1:17" x14ac:dyDescent="0.3">
      <c r="A1843">
        <v>10172</v>
      </c>
      <c r="B1843" s="14">
        <v>44896</v>
      </c>
      <c r="C1843" t="str">
        <v>d71466ea</v>
      </c>
      <c r="D1843">
        <v>205</v>
      </c>
      <c r="Q1843" t="s">
        <v>306</v>
      </c>
    </row>
    <row r="1844" spans="1:17" x14ac:dyDescent="0.3">
      <c r="A1844">
        <v>10172</v>
      </c>
      <c r="B1844" s="14">
        <v>45200</v>
      </c>
      <c r="C1844" t="str">
        <v>586db896</v>
      </c>
      <c r="D1844">
        <v>234</v>
      </c>
      <c r="Q1844" t="s">
        <v>317</v>
      </c>
    </row>
    <row r="1845" spans="1:17" x14ac:dyDescent="0.3">
      <c r="A1845">
        <v>10172</v>
      </c>
      <c r="B1845" s="14">
        <v>44593</v>
      </c>
      <c r="C1845" t="str">
        <v>18110fb2</v>
      </c>
      <c r="D1845">
        <v>67</v>
      </c>
      <c r="Q1845" t="s">
        <v>255</v>
      </c>
    </row>
    <row r="1846" spans="1:17" x14ac:dyDescent="0.3">
      <c r="A1846">
        <v>10172</v>
      </c>
      <c r="B1846" s="14">
        <v>45627</v>
      </c>
      <c r="C1846" t="str">
        <v>459528e0</v>
      </c>
      <c r="D1846">
        <v>161</v>
      </c>
      <c r="Q1846" t="s">
        <v>220</v>
      </c>
    </row>
    <row r="1847" spans="1:17" x14ac:dyDescent="0.3">
      <c r="A1847">
        <v>10172</v>
      </c>
      <c r="B1847" s="14">
        <v>44682</v>
      </c>
      <c r="C1847" t="str">
        <v>872a4423</v>
      </c>
      <c r="D1847">
        <v>111</v>
      </c>
      <c r="Q1847" t="s">
        <v>272</v>
      </c>
    </row>
    <row r="1848" spans="1:17" x14ac:dyDescent="0.3">
      <c r="A1848">
        <v>10172</v>
      </c>
      <c r="B1848" s="14">
        <v>44835</v>
      </c>
      <c r="C1848" t="str">
        <v>f82d44ce</v>
      </c>
      <c r="D1848">
        <v>184</v>
      </c>
      <c r="Q1848" t="s">
        <v>337</v>
      </c>
    </row>
    <row r="1849" spans="1:17" x14ac:dyDescent="0.3">
      <c r="A1849">
        <v>10172</v>
      </c>
      <c r="B1849" s="14">
        <v>45292</v>
      </c>
      <c r="C1849" t="str">
        <v>8ab4abc6</v>
      </c>
      <c r="D1849">
        <v>63</v>
      </c>
      <c r="Q1849" t="s">
        <v>253</v>
      </c>
    </row>
    <row r="1850" spans="1:17" x14ac:dyDescent="0.3">
      <c r="A1850">
        <v>10172</v>
      </c>
      <c r="B1850" s="14">
        <v>45413</v>
      </c>
      <c r="C1850" t="str">
        <v>67b09f1b</v>
      </c>
      <c r="D1850">
        <v>30</v>
      </c>
      <c r="Q1850" t="s">
        <v>285</v>
      </c>
    </row>
    <row r="1851" spans="1:17" x14ac:dyDescent="0.3">
      <c r="A1851">
        <v>10173</v>
      </c>
      <c r="B1851" s="14">
        <v>44562</v>
      </c>
      <c r="C1851" t="str">
        <v>18110fb2</v>
      </c>
      <c r="D1851">
        <v>161</v>
      </c>
      <c r="Q1851" t="s">
        <v>338</v>
      </c>
    </row>
    <row r="1852" spans="1:17" x14ac:dyDescent="0.3">
      <c r="A1852">
        <v>10173</v>
      </c>
      <c r="B1852" s="14">
        <v>45352</v>
      </c>
      <c r="C1852" t="str">
        <v>921da29a</v>
      </c>
      <c r="D1852">
        <v>294</v>
      </c>
      <c r="Q1852" t="s">
        <v>334</v>
      </c>
    </row>
    <row r="1853" spans="1:17" x14ac:dyDescent="0.3">
      <c r="A1853">
        <v>10173</v>
      </c>
      <c r="B1853" s="14">
        <v>44896</v>
      </c>
      <c r="C1853" t="str">
        <v>ed012678</v>
      </c>
      <c r="D1853">
        <v>275</v>
      </c>
      <c r="Q1853" t="s">
        <v>263</v>
      </c>
    </row>
    <row r="1854" spans="1:17" x14ac:dyDescent="0.3">
      <c r="A1854">
        <v>10173</v>
      </c>
      <c r="B1854" s="14">
        <v>45261</v>
      </c>
      <c r="C1854" t="str">
        <v>b9f74c1c</v>
      </c>
      <c r="D1854">
        <v>144</v>
      </c>
      <c r="Q1854" t="s">
        <v>339</v>
      </c>
    </row>
    <row r="1855" spans="1:17" x14ac:dyDescent="0.3">
      <c r="A1855">
        <v>10173</v>
      </c>
      <c r="B1855" s="14">
        <v>45170</v>
      </c>
      <c r="C1855" t="str">
        <v>9544ce3b</v>
      </c>
      <c r="D1855">
        <v>286</v>
      </c>
      <c r="Q1855" t="s">
        <v>257</v>
      </c>
    </row>
    <row r="1856" spans="1:17" x14ac:dyDescent="0.3">
      <c r="A1856">
        <v>10173</v>
      </c>
      <c r="B1856" s="14">
        <v>45017</v>
      </c>
      <c r="C1856" t="str">
        <v>7fd28e87</v>
      </c>
      <c r="D1856">
        <v>285</v>
      </c>
      <c r="Q1856" t="s">
        <v>340</v>
      </c>
    </row>
    <row r="1857" spans="1:17" x14ac:dyDescent="0.3">
      <c r="A1857">
        <v>10173</v>
      </c>
      <c r="B1857" s="14">
        <v>45474</v>
      </c>
      <c r="C1857" t="str">
        <v>fe99e0ba</v>
      </c>
      <c r="D1857">
        <v>284</v>
      </c>
      <c r="Q1857" t="s">
        <v>239</v>
      </c>
    </row>
    <row r="1858" spans="1:17" x14ac:dyDescent="0.3">
      <c r="A1858">
        <v>10173</v>
      </c>
      <c r="B1858" s="14">
        <v>45627</v>
      </c>
      <c r="C1858" t="str">
        <v>459528e0</v>
      </c>
      <c r="D1858">
        <v>124</v>
      </c>
      <c r="Q1858" t="s">
        <v>341</v>
      </c>
    </row>
    <row r="1859" spans="1:17" x14ac:dyDescent="0.3">
      <c r="A1859">
        <v>10173</v>
      </c>
      <c r="B1859" s="14">
        <v>45444</v>
      </c>
      <c r="C1859" t="str">
        <v>ae026103</v>
      </c>
      <c r="D1859">
        <v>234</v>
      </c>
      <c r="Q1859" t="s">
        <v>273</v>
      </c>
    </row>
    <row r="1860" spans="1:17" x14ac:dyDescent="0.3">
      <c r="A1860">
        <v>10174</v>
      </c>
      <c r="B1860" s="14">
        <v>44835</v>
      </c>
      <c r="C1860" t="str">
        <v>1187d074</v>
      </c>
      <c r="D1860">
        <v>42</v>
      </c>
      <c r="Q1860" t="s">
        <v>342</v>
      </c>
    </row>
    <row r="1861" spans="1:17" x14ac:dyDescent="0.3">
      <c r="A1861">
        <v>10174</v>
      </c>
      <c r="B1861" s="14">
        <v>45047</v>
      </c>
      <c r="C1861" t="str">
        <v>0cbc4720</v>
      </c>
      <c r="D1861">
        <v>24</v>
      </c>
      <c r="Q1861" t="s">
        <v>219</v>
      </c>
    </row>
    <row r="1862" spans="1:17" x14ac:dyDescent="0.3">
      <c r="A1862">
        <v>10174</v>
      </c>
      <c r="B1862" s="14">
        <v>44805</v>
      </c>
      <c r="C1862" t="str">
        <v>2aac9072</v>
      </c>
      <c r="D1862">
        <v>212</v>
      </c>
      <c r="Q1862" t="s">
        <v>402</v>
      </c>
    </row>
    <row r="1863" spans="1:17" x14ac:dyDescent="0.3">
      <c r="A1863">
        <v>10174</v>
      </c>
      <c r="B1863" s="14">
        <v>45597</v>
      </c>
      <c r="C1863" t="str">
        <v>cc9d9893</v>
      </c>
      <c r="D1863">
        <v>165</v>
      </c>
      <c r="Q1863" t="s">
        <v>352</v>
      </c>
    </row>
    <row r="1864" spans="1:17" x14ac:dyDescent="0.3">
      <c r="A1864">
        <v>10174</v>
      </c>
      <c r="B1864" s="14">
        <v>45597</v>
      </c>
      <c r="C1864" t="str">
        <v>044707f1</v>
      </c>
      <c r="D1864">
        <v>171</v>
      </c>
      <c r="Q1864" t="s">
        <v>319</v>
      </c>
    </row>
    <row r="1865" spans="1:17" x14ac:dyDescent="0.3">
      <c r="A1865">
        <v>10174</v>
      </c>
      <c r="B1865" s="14">
        <v>44774</v>
      </c>
      <c r="C1865" t="str">
        <v>fcc640cb</v>
      </c>
      <c r="D1865">
        <v>46</v>
      </c>
      <c r="Q1865" t="s">
        <v>366</v>
      </c>
    </row>
    <row r="1866" spans="1:17" x14ac:dyDescent="0.3">
      <c r="A1866">
        <v>10174</v>
      </c>
      <c r="B1866" s="14">
        <v>44927</v>
      </c>
      <c r="C1866" t="str">
        <v>b49e8b74</v>
      </c>
      <c r="D1866">
        <v>137</v>
      </c>
      <c r="Q1866" t="s">
        <v>303</v>
      </c>
    </row>
    <row r="1867" spans="1:17" x14ac:dyDescent="0.3">
      <c r="A1867">
        <v>10175</v>
      </c>
      <c r="B1867" s="14">
        <v>45200</v>
      </c>
      <c r="C1867" t="str">
        <v>921da29a</v>
      </c>
      <c r="D1867">
        <v>103</v>
      </c>
      <c r="Q1867" t="s">
        <v>257</v>
      </c>
    </row>
    <row r="1868" spans="1:17" x14ac:dyDescent="0.3">
      <c r="A1868">
        <v>10175</v>
      </c>
      <c r="B1868" s="14">
        <v>45383</v>
      </c>
      <c r="C1868" t="str">
        <v>8ce0be18</v>
      </c>
      <c r="D1868">
        <v>139</v>
      </c>
      <c r="Q1868" t="s">
        <v>414</v>
      </c>
    </row>
    <row r="1869" spans="1:17" x14ac:dyDescent="0.3">
      <c r="A1869">
        <v>10175</v>
      </c>
      <c r="B1869" s="14">
        <v>45323</v>
      </c>
      <c r="C1869" t="str">
        <v>18f2ed16</v>
      </c>
      <c r="D1869">
        <v>112</v>
      </c>
      <c r="Q1869" t="s">
        <v>297</v>
      </c>
    </row>
    <row r="1870" spans="1:17" x14ac:dyDescent="0.3">
      <c r="A1870">
        <v>10175</v>
      </c>
      <c r="B1870" s="14">
        <v>45413</v>
      </c>
      <c r="C1870" t="str">
        <v>8ab4abc6</v>
      </c>
      <c r="D1870">
        <v>58</v>
      </c>
      <c r="Q1870" t="s">
        <v>328</v>
      </c>
    </row>
    <row r="1871" spans="1:17" x14ac:dyDescent="0.3">
      <c r="A1871">
        <v>10175</v>
      </c>
      <c r="B1871" s="14">
        <v>44652</v>
      </c>
      <c r="C1871" t="str">
        <v>39c8c16a</v>
      </c>
      <c r="D1871">
        <v>295</v>
      </c>
      <c r="Q1871" t="s">
        <v>274</v>
      </c>
    </row>
    <row r="1872" spans="1:17" x14ac:dyDescent="0.3">
      <c r="A1872">
        <v>10175</v>
      </c>
      <c r="B1872" s="14">
        <v>44562</v>
      </c>
      <c r="C1872" t="str">
        <v>67b09f1b</v>
      </c>
      <c r="D1872">
        <v>280</v>
      </c>
      <c r="Q1872" t="s">
        <v>225</v>
      </c>
    </row>
    <row r="1873" spans="1:17" x14ac:dyDescent="0.3">
      <c r="A1873">
        <v>10175</v>
      </c>
      <c r="B1873" s="14">
        <v>45139</v>
      </c>
      <c r="C1873" t="str">
        <v>4130ea10</v>
      </c>
      <c r="D1873">
        <v>24</v>
      </c>
      <c r="Q1873" t="s">
        <v>307</v>
      </c>
    </row>
    <row r="1874" spans="1:17" x14ac:dyDescent="0.3">
      <c r="A1874">
        <v>10175</v>
      </c>
      <c r="B1874" s="14">
        <v>44896</v>
      </c>
      <c r="C1874" t="str">
        <v>07976026</v>
      </c>
      <c r="D1874">
        <v>106</v>
      </c>
      <c r="Q1874" t="s">
        <v>396</v>
      </c>
    </row>
    <row r="1875" spans="1:17" x14ac:dyDescent="0.3">
      <c r="A1875">
        <v>10175</v>
      </c>
      <c r="B1875" s="14">
        <v>44958</v>
      </c>
      <c r="C1875" t="str">
        <v>30bb7728</v>
      </c>
      <c r="D1875">
        <v>186</v>
      </c>
      <c r="Q1875" t="s">
        <v>259</v>
      </c>
    </row>
    <row r="1876" spans="1:17" x14ac:dyDescent="0.3">
      <c r="A1876">
        <v>10175</v>
      </c>
      <c r="B1876" s="14">
        <v>44896</v>
      </c>
      <c r="C1876" t="str">
        <v>b72e97f6</v>
      </c>
      <c r="D1876">
        <v>235</v>
      </c>
      <c r="Q1876" t="s">
        <v>365</v>
      </c>
    </row>
    <row r="1877" spans="1:17" x14ac:dyDescent="0.3">
      <c r="A1877">
        <v>10175</v>
      </c>
      <c r="B1877" s="14">
        <v>44593</v>
      </c>
      <c r="C1877" t="str">
        <v>618d5c47</v>
      </c>
      <c r="D1877">
        <v>29</v>
      </c>
      <c r="Q1877" t="s">
        <v>386</v>
      </c>
    </row>
    <row r="1878" spans="1:17" x14ac:dyDescent="0.3">
      <c r="A1878">
        <v>10175</v>
      </c>
      <c r="B1878" s="14">
        <v>44743</v>
      </c>
      <c r="C1878" t="str">
        <v>c324f9b4</v>
      </c>
      <c r="D1878">
        <v>188</v>
      </c>
      <c r="Q1878" t="s">
        <v>342</v>
      </c>
    </row>
    <row r="1879" spans="1:17" x14ac:dyDescent="0.3">
      <c r="A1879">
        <v>10175</v>
      </c>
      <c r="B1879" s="14">
        <v>44743</v>
      </c>
      <c r="C1879" t="str">
        <v>5c52d1ad</v>
      </c>
      <c r="D1879">
        <v>264</v>
      </c>
      <c r="Q1879" t="s">
        <v>249</v>
      </c>
    </row>
    <row r="1880" spans="1:17" x14ac:dyDescent="0.3">
      <c r="A1880">
        <v>10175</v>
      </c>
      <c r="B1880" s="14">
        <v>45200</v>
      </c>
      <c r="C1880" t="str">
        <v>e2949854</v>
      </c>
      <c r="D1880">
        <v>242</v>
      </c>
      <c r="Q1880" t="s">
        <v>323</v>
      </c>
    </row>
    <row r="1881" spans="1:17" x14ac:dyDescent="0.3">
      <c r="A1881">
        <v>10175</v>
      </c>
      <c r="B1881" s="14">
        <v>45627</v>
      </c>
      <c r="C1881" t="str">
        <v>1b7fe76a</v>
      </c>
      <c r="D1881">
        <v>43</v>
      </c>
      <c r="Q1881" t="s">
        <v>350</v>
      </c>
    </row>
    <row r="1882" spans="1:17" x14ac:dyDescent="0.3">
      <c r="A1882">
        <v>10176</v>
      </c>
      <c r="B1882" s="14">
        <v>44743</v>
      </c>
      <c r="C1882" t="str">
        <v>9452bf77</v>
      </c>
      <c r="D1882">
        <v>276</v>
      </c>
      <c r="Q1882" t="s">
        <v>270</v>
      </c>
    </row>
    <row r="1883" spans="1:17" x14ac:dyDescent="0.3">
      <c r="A1883">
        <v>10176</v>
      </c>
      <c r="B1883" s="14">
        <v>44927</v>
      </c>
      <c r="C1883" t="str">
        <v>2888a95e</v>
      </c>
      <c r="D1883">
        <v>154</v>
      </c>
      <c r="Q1883" t="s">
        <v>410</v>
      </c>
    </row>
    <row r="1884" spans="1:17" x14ac:dyDescent="0.3">
      <c r="A1884">
        <v>10176</v>
      </c>
      <c r="B1884" s="14">
        <v>45108</v>
      </c>
      <c r="C1884" t="str">
        <v>4130ea10</v>
      </c>
      <c r="D1884">
        <v>228</v>
      </c>
      <c r="Q1884" t="s">
        <v>349</v>
      </c>
    </row>
    <row r="1885" spans="1:17" x14ac:dyDescent="0.3">
      <c r="A1885">
        <v>10176</v>
      </c>
      <c r="B1885" s="14">
        <v>45505</v>
      </c>
      <c r="C1885" t="str">
        <v>e24dee1d</v>
      </c>
      <c r="D1885">
        <v>22</v>
      </c>
      <c r="Q1885" t="s">
        <v>321</v>
      </c>
    </row>
    <row r="1886" spans="1:17" x14ac:dyDescent="0.3">
      <c r="A1886">
        <v>10176</v>
      </c>
      <c r="B1886" s="14">
        <v>45474</v>
      </c>
      <c r="C1886" t="str">
        <v>f83fb848</v>
      </c>
      <c r="D1886">
        <v>209</v>
      </c>
      <c r="Q1886" t="s">
        <v>344</v>
      </c>
    </row>
    <row r="1887" spans="1:17" x14ac:dyDescent="0.3">
      <c r="A1887">
        <v>10176</v>
      </c>
      <c r="B1887" s="14">
        <v>44652</v>
      </c>
      <c r="C1887" t="str">
        <v>044707f1</v>
      </c>
      <c r="D1887">
        <v>280</v>
      </c>
      <c r="Q1887" t="s">
        <v>381</v>
      </c>
    </row>
    <row r="1888" spans="1:17" x14ac:dyDescent="0.3">
      <c r="A1888">
        <v>10176</v>
      </c>
      <c r="B1888" s="14">
        <v>45597</v>
      </c>
      <c r="C1888" t="str">
        <v>b49e8b74</v>
      </c>
      <c r="D1888">
        <v>98</v>
      </c>
      <c r="Q1888" t="s">
        <v>400</v>
      </c>
    </row>
    <row r="1889" spans="1:17" x14ac:dyDescent="0.3">
      <c r="A1889">
        <v>10176</v>
      </c>
      <c r="B1889" s="14">
        <v>45139</v>
      </c>
      <c r="C1889" t="str">
        <v>2f9c6d63</v>
      </c>
      <c r="D1889">
        <v>207</v>
      </c>
      <c r="Q1889" t="s">
        <v>225</v>
      </c>
    </row>
    <row r="1890" spans="1:17" x14ac:dyDescent="0.3">
      <c r="A1890">
        <v>10177</v>
      </c>
      <c r="B1890" s="14">
        <v>44896</v>
      </c>
      <c r="C1890" t="str">
        <v>5833d4f3</v>
      </c>
      <c r="D1890">
        <v>123</v>
      </c>
      <c r="Q1890" t="s">
        <v>244</v>
      </c>
    </row>
    <row r="1891" spans="1:17" x14ac:dyDescent="0.3">
      <c r="A1891">
        <v>10177</v>
      </c>
      <c r="B1891" s="14">
        <v>44958</v>
      </c>
      <c r="C1891" t="str">
        <v>10101146</v>
      </c>
      <c r="D1891">
        <v>17</v>
      </c>
      <c r="Q1891" t="s">
        <v>279</v>
      </c>
    </row>
    <row r="1892" spans="1:17" x14ac:dyDescent="0.3">
      <c r="A1892">
        <v>10177</v>
      </c>
      <c r="B1892" s="14">
        <v>44774</v>
      </c>
      <c r="C1892" t="str">
        <v>420e1019</v>
      </c>
      <c r="D1892">
        <v>158</v>
      </c>
      <c r="Q1892" t="s">
        <v>345</v>
      </c>
    </row>
    <row r="1893" spans="1:17" x14ac:dyDescent="0.3">
      <c r="A1893">
        <v>10177</v>
      </c>
      <c r="B1893" s="14">
        <v>45292</v>
      </c>
      <c r="C1893" t="str">
        <v>34ac25b9</v>
      </c>
      <c r="D1893">
        <v>126</v>
      </c>
      <c r="Q1893" t="s">
        <v>394</v>
      </c>
    </row>
    <row r="1894" spans="1:17" x14ac:dyDescent="0.3">
      <c r="A1894">
        <v>10177</v>
      </c>
      <c r="B1894" s="14">
        <v>44835</v>
      </c>
      <c r="C1894" t="str">
        <v>e9c2f251</v>
      </c>
      <c r="D1894">
        <v>136</v>
      </c>
      <c r="Q1894" t="s">
        <v>326</v>
      </c>
    </row>
    <row r="1895" spans="1:17" x14ac:dyDescent="0.3">
      <c r="A1895">
        <v>10177</v>
      </c>
      <c r="B1895" s="14">
        <v>45139</v>
      </c>
      <c r="C1895" t="str">
        <v>b72e97f6</v>
      </c>
      <c r="D1895">
        <v>114</v>
      </c>
      <c r="Q1895" t="s">
        <v>235</v>
      </c>
    </row>
    <row r="1896" spans="1:17" x14ac:dyDescent="0.3">
      <c r="A1896">
        <v>10177</v>
      </c>
      <c r="B1896" s="14">
        <v>45352</v>
      </c>
      <c r="C1896" t="str">
        <v>30bb7728</v>
      </c>
      <c r="D1896">
        <v>203</v>
      </c>
      <c r="Q1896" t="s">
        <v>319</v>
      </c>
    </row>
    <row r="1897" spans="1:17" x14ac:dyDescent="0.3">
      <c r="A1897">
        <v>10177</v>
      </c>
      <c r="B1897" s="14">
        <v>44562</v>
      </c>
      <c r="C1897" t="str">
        <v>e24dee1d</v>
      </c>
      <c r="D1897">
        <v>212</v>
      </c>
      <c r="Q1897" t="s">
        <v>360</v>
      </c>
    </row>
    <row r="1898" spans="1:17" x14ac:dyDescent="0.3">
      <c r="A1898">
        <v>10177</v>
      </c>
      <c r="B1898" s="14">
        <v>44986</v>
      </c>
      <c r="C1898" t="str">
        <v>459528e0</v>
      </c>
      <c r="D1898">
        <v>46</v>
      </c>
      <c r="Q1898" t="s">
        <v>367</v>
      </c>
    </row>
    <row r="1899" spans="1:17" x14ac:dyDescent="0.3">
      <c r="A1899">
        <v>10177</v>
      </c>
      <c r="B1899" s="14">
        <v>44682</v>
      </c>
      <c r="C1899" t="str">
        <v>67b09f1b</v>
      </c>
      <c r="D1899">
        <v>103</v>
      </c>
      <c r="Q1899" t="s">
        <v>399</v>
      </c>
    </row>
    <row r="1900" spans="1:17" x14ac:dyDescent="0.3">
      <c r="A1900">
        <v>10177</v>
      </c>
      <c r="B1900" s="14">
        <v>45323</v>
      </c>
      <c r="C1900" t="str">
        <v>b142e834</v>
      </c>
      <c r="D1900">
        <v>155</v>
      </c>
      <c r="Q1900" t="s">
        <v>256</v>
      </c>
    </row>
    <row r="1901" spans="1:17" x14ac:dyDescent="0.3">
      <c r="A1901">
        <v>10178</v>
      </c>
      <c r="B1901" s="14">
        <v>45566</v>
      </c>
      <c r="C1901" t="str">
        <v>982b8061</v>
      </c>
      <c r="D1901">
        <v>28</v>
      </c>
      <c r="Q1901" t="s">
        <v>351</v>
      </c>
    </row>
    <row r="1902" spans="1:17" x14ac:dyDescent="0.3">
      <c r="A1902">
        <v>10178</v>
      </c>
      <c r="B1902" s="14">
        <v>44986</v>
      </c>
      <c r="C1902" t="str">
        <v>7e543bc4</v>
      </c>
      <c r="D1902">
        <v>29</v>
      </c>
      <c r="Q1902" t="s">
        <v>355</v>
      </c>
    </row>
    <row r="1903" spans="1:17" x14ac:dyDescent="0.3">
      <c r="A1903">
        <v>10178</v>
      </c>
      <c r="B1903" s="14">
        <v>44682</v>
      </c>
      <c r="C1903" t="str">
        <v>18f2ed16</v>
      </c>
      <c r="D1903">
        <v>133</v>
      </c>
      <c r="Q1903" t="s">
        <v>357</v>
      </c>
    </row>
    <row r="1904" spans="1:17" x14ac:dyDescent="0.3">
      <c r="A1904">
        <v>10178</v>
      </c>
      <c r="B1904" s="14">
        <v>44835</v>
      </c>
      <c r="C1904" t="str">
        <v>7bc7f2c7</v>
      </c>
      <c r="D1904">
        <v>236</v>
      </c>
      <c r="Q1904" t="s">
        <v>292</v>
      </c>
    </row>
    <row r="1905" spans="1:17" x14ac:dyDescent="0.3">
      <c r="A1905">
        <v>10178</v>
      </c>
      <c r="B1905" s="14">
        <v>45170</v>
      </c>
      <c r="C1905" t="str">
        <v>a4c168f1</v>
      </c>
      <c r="D1905">
        <v>32</v>
      </c>
      <c r="Q1905" t="s">
        <v>335</v>
      </c>
    </row>
    <row r="1906" spans="1:17" x14ac:dyDescent="0.3">
      <c r="A1906">
        <v>10178</v>
      </c>
      <c r="B1906" s="14">
        <v>45047</v>
      </c>
      <c r="C1906" t="str">
        <v>39c8c16a</v>
      </c>
      <c r="D1906">
        <v>99</v>
      </c>
      <c r="Q1906" t="s">
        <v>395</v>
      </c>
    </row>
    <row r="1907" spans="1:17" x14ac:dyDescent="0.3">
      <c r="A1907">
        <v>10178</v>
      </c>
      <c r="B1907" s="14">
        <v>44652</v>
      </c>
      <c r="C1907" t="str">
        <v>0cbc4720</v>
      </c>
      <c r="D1907">
        <v>210</v>
      </c>
      <c r="Q1907" t="s">
        <v>237</v>
      </c>
    </row>
    <row r="1908" spans="1:17" x14ac:dyDescent="0.3">
      <c r="A1908">
        <v>10178</v>
      </c>
      <c r="B1908" s="14">
        <v>44682</v>
      </c>
      <c r="C1908" t="str">
        <v>921da29a</v>
      </c>
      <c r="D1908">
        <v>125</v>
      </c>
      <c r="Q1908" t="s">
        <v>330</v>
      </c>
    </row>
    <row r="1909" spans="1:17" x14ac:dyDescent="0.3">
      <c r="A1909">
        <v>10178</v>
      </c>
      <c r="B1909" s="14">
        <v>45413</v>
      </c>
      <c r="C1909" t="str">
        <v>2560b2d1</v>
      </c>
      <c r="D1909">
        <v>22</v>
      </c>
      <c r="Q1909" t="s">
        <v>245</v>
      </c>
    </row>
    <row r="1910" spans="1:17" x14ac:dyDescent="0.3">
      <c r="A1910">
        <v>10179</v>
      </c>
      <c r="B1910" s="14">
        <v>44593</v>
      </c>
      <c r="C1910" t="str">
        <v>fa1a76a3</v>
      </c>
      <c r="D1910">
        <v>96</v>
      </c>
      <c r="Q1910" t="s">
        <v>411</v>
      </c>
    </row>
    <row r="1911" spans="1:17" x14ac:dyDescent="0.3">
      <c r="A1911">
        <v>10179</v>
      </c>
      <c r="B1911" s="14">
        <v>44743</v>
      </c>
      <c r="C1911" t="str">
        <v>0cbc4720</v>
      </c>
      <c r="D1911">
        <v>129</v>
      </c>
      <c r="Q1911" t="s">
        <v>306</v>
      </c>
    </row>
    <row r="1912" spans="1:17" x14ac:dyDescent="0.3">
      <c r="A1912">
        <v>10179</v>
      </c>
      <c r="B1912" s="14">
        <v>44652</v>
      </c>
      <c r="C1912" t="str">
        <v>6cec19a5</v>
      </c>
      <c r="D1912">
        <v>208</v>
      </c>
      <c r="Q1912" t="s">
        <v>289</v>
      </c>
    </row>
    <row r="1913" spans="1:17" x14ac:dyDescent="0.3">
      <c r="A1913">
        <v>10179</v>
      </c>
      <c r="B1913" s="14">
        <v>44621</v>
      </c>
      <c r="C1913" t="str">
        <v>ae026103</v>
      </c>
      <c r="D1913">
        <v>298</v>
      </c>
      <c r="Q1913" t="s">
        <v>359</v>
      </c>
    </row>
    <row r="1914" spans="1:17" x14ac:dyDescent="0.3">
      <c r="A1914">
        <v>10179</v>
      </c>
      <c r="B1914" s="14">
        <v>45474</v>
      </c>
      <c r="C1914" t="str">
        <v>d6e6f4af</v>
      </c>
      <c r="D1914">
        <v>207</v>
      </c>
      <c r="Q1914" t="s">
        <v>297</v>
      </c>
    </row>
    <row r="1915" spans="1:17" x14ac:dyDescent="0.3">
      <c r="A1915">
        <v>10179</v>
      </c>
      <c r="B1915" s="14">
        <v>45505</v>
      </c>
      <c r="C1915" t="str">
        <v>9c8c4c67</v>
      </c>
      <c r="D1915">
        <v>138</v>
      </c>
      <c r="Q1915" t="s">
        <v>321</v>
      </c>
    </row>
    <row r="1916" spans="1:17" x14ac:dyDescent="0.3">
      <c r="A1916">
        <v>10179</v>
      </c>
      <c r="B1916" s="14">
        <v>45444</v>
      </c>
      <c r="C1916" t="str">
        <v>044707f1</v>
      </c>
      <c r="D1916">
        <v>284</v>
      </c>
      <c r="Q1916" t="s">
        <v>243</v>
      </c>
    </row>
    <row r="1917" spans="1:17" x14ac:dyDescent="0.3">
      <c r="A1917">
        <v>10179</v>
      </c>
      <c r="B1917" s="14">
        <v>44896</v>
      </c>
      <c r="C1917" t="str">
        <v>f6d69d19</v>
      </c>
      <c r="D1917">
        <v>208</v>
      </c>
      <c r="Q1917" t="s">
        <v>345</v>
      </c>
    </row>
    <row r="1918" spans="1:17" x14ac:dyDescent="0.3">
      <c r="A1918">
        <v>10179</v>
      </c>
      <c r="B1918" s="14">
        <v>45383</v>
      </c>
      <c r="C1918" t="str">
        <v>b72e97f6</v>
      </c>
      <c r="D1918">
        <v>163</v>
      </c>
      <c r="Q1918" t="s">
        <v>288</v>
      </c>
    </row>
    <row r="1919" spans="1:17" x14ac:dyDescent="0.3">
      <c r="A1919">
        <v>10179</v>
      </c>
      <c r="B1919" s="14">
        <v>45597</v>
      </c>
      <c r="C1919" t="str">
        <v>53dcee70</v>
      </c>
      <c r="D1919">
        <v>126</v>
      </c>
      <c r="Q1919" t="s">
        <v>362</v>
      </c>
    </row>
    <row r="1920" spans="1:17" x14ac:dyDescent="0.3">
      <c r="A1920">
        <v>10179</v>
      </c>
      <c r="B1920" s="14">
        <v>45323</v>
      </c>
      <c r="C1920" t="str">
        <v>c324f9b4</v>
      </c>
      <c r="D1920">
        <v>225</v>
      </c>
      <c r="Q1920" t="s">
        <v>341</v>
      </c>
    </row>
    <row r="1921" spans="1:17" x14ac:dyDescent="0.3">
      <c r="A1921">
        <v>10179</v>
      </c>
      <c r="B1921" s="14">
        <v>45292</v>
      </c>
      <c r="C1921" t="str">
        <v>74c9ff93</v>
      </c>
      <c r="D1921">
        <v>247</v>
      </c>
      <c r="Q1921" t="s">
        <v>391</v>
      </c>
    </row>
    <row r="1922" spans="1:17" x14ac:dyDescent="0.3">
      <c r="A1922">
        <v>10179</v>
      </c>
      <c r="B1922" s="14">
        <v>45323</v>
      </c>
      <c r="C1922" t="str">
        <v>a48a202b</v>
      </c>
      <c r="D1922">
        <v>78</v>
      </c>
      <c r="Q1922" t="s">
        <v>363</v>
      </c>
    </row>
    <row r="1923" spans="1:17" x14ac:dyDescent="0.3">
      <c r="A1923">
        <v>10180</v>
      </c>
      <c r="B1923" s="14">
        <v>45352</v>
      </c>
      <c r="C1923" t="str">
        <v>872a4423</v>
      </c>
      <c r="D1923">
        <v>201</v>
      </c>
      <c r="Q1923" t="s">
        <v>284</v>
      </c>
    </row>
    <row r="1924" spans="1:17" x14ac:dyDescent="0.3">
      <c r="A1924">
        <v>10180</v>
      </c>
      <c r="B1924" s="14">
        <v>45474</v>
      </c>
      <c r="C1924" t="str">
        <v>2888a95e</v>
      </c>
      <c r="D1924">
        <v>65</v>
      </c>
      <c r="Q1924" t="s">
        <v>418</v>
      </c>
    </row>
    <row r="1925" spans="1:17" x14ac:dyDescent="0.3">
      <c r="A1925">
        <v>10180</v>
      </c>
      <c r="B1925" s="14">
        <v>45352</v>
      </c>
      <c r="C1925" t="str">
        <v>8ce0be18</v>
      </c>
      <c r="D1925">
        <v>36</v>
      </c>
      <c r="Q1925" t="s">
        <v>285</v>
      </c>
    </row>
    <row r="1926" spans="1:17" x14ac:dyDescent="0.3">
      <c r="A1926">
        <v>10180</v>
      </c>
      <c r="B1926" s="14">
        <v>44866</v>
      </c>
      <c r="C1926" t="str">
        <v>2f9c6d63</v>
      </c>
      <c r="D1926">
        <v>206</v>
      </c>
      <c r="Q1926" t="s">
        <v>387</v>
      </c>
    </row>
    <row r="1927" spans="1:17" x14ac:dyDescent="0.3">
      <c r="A1927">
        <v>10180</v>
      </c>
      <c r="B1927" s="14">
        <v>44593</v>
      </c>
      <c r="C1927" t="str">
        <v>c9f9dfdb</v>
      </c>
      <c r="D1927">
        <v>115</v>
      </c>
      <c r="Q1927" t="s">
        <v>334</v>
      </c>
    </row>
    <row r="1928" spans="1:17" x14ac:dyDescent="0.3">
      <c r="A1928">
        <v>10180</v>
      </c>
      <c r="B1928" s="14">
        <v>44835</v>
      </c>
      <c r="C1928" t="str">
        <v>9787b7de</v>
      </c>
      <c r="D1928">
        <v>215</v>
      </c>
      <c r="Q1928" t="s">
        <v>318</v>
      </c>
    </row>
    <row r="1929" spans="1:17" x14ac:dyDescent="0.3">
      <c r="A1929">
        <v>10180</v>
      </c>
      <c r="B1929" s="14">
        <v>45170</v>
      </c>
      <c r="C1929" t="str">
        <v>0be1e40e</v>
      </c>
      <c r="D1929">
        <v>249</v>
      </c>
      <c r="Q1929" t="s">
        <v>377</v>
      </c>
    </row>
    <row r="1930" spans="1:17" x14ac:dyDescent="0.3">
      <c r="A1930">
        <v>10180</v>
      </c>
      <c r="B1930" s="14">
        <v>45170</v>
      </c>
      <c r="C1930" t="str">
        <v>d6e6f4af</v>
      </c>
      <c r="D1930">
        <v>281</v>
      </c>
      <c r="Q1930" t="s">
        <v>314</v>
      </c>
    </row>
    <row r="1931" spans="1:17" x14ac:dyDescent="0.3">
      <c r="A1931">
        <v>10181</v>
      </c>
      <c r="B1931" s="14">
        <v>45231</v>
      </c>
      <c r="C1931" t="str">
        <v>f1c74cb8</v>
      </c>
      <c r="D1931">
        <v>113</v>
      </c>
      <c r="Q1931" t="s">
        <v>256</v>
      </c>
    </row>
    <row r="1932" spans="1:17" x14ac:dyDescent="0.3">
      <c r="A1932">
        <v>10181</v>
      </c>
      <c r="B1932" s="14">
        <v>45261</v>
      </c>
      <c r="C1932" t="str">
        <v>fc3255a1</v>
      </c>
      <c r="D1932">
        <v>171</v>
      </c>
      <c r="Q1932" t="s">
        <v>385</v>
      </c>
    </row>
    <row r="1933" spans="1:17" x14ac:dyDescent="0.3">
      <c r="A1933">
        <v>10181</v>
      </c>
      <c r="B1933" s="14">
        <v>44896</v>
      </c>
      <c r="C1933" t="str">
        <v>8ab4abc6</v>
      </c>
      <c r="D1933">
        <v>158</v>
      </c>
      <c r="Q1933" t="s">
        <v>410</v>
      </c>
    </row>
    <row r="1934" spans="1:17" x14ac:dyDescent="0.3">
      <c r="A1934">
        <v>10181</v>
      </c>
      <c r="B1934" s="14">
        <v>44866</v>
      </c>
      <c r="C1934" t="str">
        <v>39c8c16a</v>
      </c>
      <c r="D1934">
        <v>222</v>
      </c>
      <c r="Q1934" t="s">
        <v>263</v>
      </c>
    </row>
    <row r="1935" spans="1:17" x14ac:dyDescent="0.3">
      <c r="A1935">
        <v>10181</v>
      </c>
      <c r="B1935" s="14">
        <v>45627</v>
      </c>
      <c r="C1935" t="str">
        <v>9c8c4c67</v>
      </c>
      <c r="D1935">
        <v>250</v>
      </c>
      <c r="Q1935" t="s">
        <v>258</v>
      </c>
    </row>
    <row r="1936" spans="1:17" x14ac:dyDescent="0.3">
      <c r="A1936">
        <v>10182</v>
      </c>
      <c r="B1936" s="14">
        <v>45292</v>
      </c>
      <c r="C1936" t="str">
        <v>7fd28e87</v>
      </c>
      <c r="D1936">
        <v>254</v>
      </c>
      <c r="Q1936" t="s">
        <v>399</v>
      </c>
    </row>
    <row r="1937" spans="1:17" x14ac:dyDescent="0.3">
      <c r="A1937">
        <v>10182</v>
      </c>
      <c r="B1937" s="14">
        <v>44896</v>
      </c>
      <c r="C1937" t="str">
        <v>67b09f1b</v>
      </c>
      <c r="D1937">
        <v>239</v>
      </c>
      <c r="Q1937" t="s">
        <v>416</v>
      </c>
    </row>
    <row r="1938" spans="1:17" x14ac:dyDescent="0.3">
      <c r="A1938">
        <v>10182</v>
      </c>
      <c r="B1938" s="14">
        <v>44713</v>
      </c>
      <c r="C1938" t="str">
        <v>92becfc7</v>
      </c>
      <c r="D1938">
        <v>199</v>
      </c>
      <c r="Q1938" t="s">
        <v>316</v>
      </c>
    </row>
    <row r="1939" spans="1:17" x14ac:dyDescent="0.3">
      <c r="A1939">
        <v>10182</v>
      </c>
      <c r="B1939" s="14">
        <v>45139</v>
      </c>
      <c r="C1939" t="str">
        <v>e24dee1d</v>
      </c>
      <c r="D1939">
        <v>211</v>
      </c>
      <c r="Q1939" t="s">
        <v>244</v>
      </c>
    </row>
    <row r="1940" spans="1:17" x14ac:dyDescent="0.3">
      <c r="A1940">
        <v>10182</v>
      </c>
      <c r="B1940" s="14">
        <v>45170</v>
      </c>
      <c r="C1940" t="str">
        <v>1b7fe76a</v>
      </c>
      <c r="D1940">
        <v>159</v>
      </c>
      <c r="Q1940" t="s">
        <v>270</v>
      </c>
    </row>
    <row r="1941" spans="1:17" x14ac:dyDescent="0.3">
      <c r="A1941">
        <v>10182</v>
      </c>
      <c r="B1941" s="14">
        <v>45352</v>
      </c>
      <c r="C1941" t="str">
        <v>5c52d1ad</v>
      </c>
      <c r="D1941">
        <v>96</v>
      </c>
      <c r="Q1941" t="s">
        <v>371</v>
      </c>
    </row>
    <row r="1942" spans="1:17" x14ac:dyDescent="0.3">
      <c r="A1942">
        <v>10182</v>
      </c>
      <c r="B1942" s="14">
        <v>45078</v>
      </c>
      <c r="C1942" t="str">
        <v>e2949854</v>
      </c>
      <c r="D1942">
        <v>276</v>
      </c>
      <c r="Q1942" t="s">
        <v>376</v>
      </c>
    </row>
    <row r="1943" spans="1:17" x14ac:dyDescent="0.3">
      <c r="A1943">
        <v>10183</v>
      </c>
      <c r="B1943" s="14">
        <v>45413</v>
      </c>
      <c r="C1943" t="str">
        <v>cc9d9893</v>
      </c>
      <c r="D1943">
        <v>231</v>
      </c>
      <c r="Q1943" t="s">
        <v>383</v>
      </c>
    </row>
    <row r="1944" spans="1:17" x14ac:dyDescent="0.3">
      <c r="A1944">
        <v>10183</v>
      </c>
      <c r="B1944" s="14">
        <v>45444</v>
      </c>
      <c r="C1944" t="str">
        <v>40fb817f</v>
      </c>
      <c r="D1944">
        <v>51</v>
      </c>
      <c r="Q1944" t="s">
        <v>368</v>
      </c>
    </row>
    <row r="1945" spans="1:17" x14ac:dyDescent="0.3">
      <c r="A1945">
        <v>10183</v>
      </c>
      <c r="B1945" s="14">
        <v>44562</v>
      </c>
      <c r="C1945" t="str">
        <v>30bb7728</v>
      </c>
      <c r="D1945">
        <v>19</v>
      </c>
      <c r="Q1945" t="s">
        <v>219</v>
      </c>
    </row>
    <row r="1946" spans="1:17" x14ac:dyDescent="0.3">
      <c r="A1946">
        <v>10183</v>
      </c>
      <c r="B1946" s="14">
        <v>45292</v>
      </c>
      <c r="C1946" t="str">
        <v>c5c4fdf9</v>
      </c>
      <c r="D1946">
        <v>208</v>
      </c>
      <c r="Q1946" t="s">
        <v>414</v>
      </c>
    </row>
    <row r="1947" spans="1:17" x14ac:dyDescent="0.3">
      <c r="A1947">
        <v>10183</v>
      </c>
      <c r="B1947" s="14">
        <v>45261</v>
      </c>
      <c r="C1947" t="str">
        <v>af4e0c6c</v>
      </c>
      <c r="D1947">
        <v>272</v>
      </c>
      <c r="Q1947" t="s">
        <v>283</v>
      </c>
    </row>
    <row r="1948" spans="1:17" x14ac:dyDescent="0.3">
      <c r="A1948">
        <v>10184</v>
      </c>
      <c r="B1948" s="14">
        <v>44713</v>
      </c>
      <c r="C1948" t="str">
        <v>5988d89d</v>
      </c>
      <c r="D1948">
        <v>173</v>
      </c>
      <c r="Q1948" t="s">
        <v>335</v>
      </c>
    </row>
    <row r="1949" spans="1:17" x14ac:dyDescent="0.3">
      <c r="A1949">
        <v>10184</v>
      </c>
      <c r="B1949" s="14">
        <v>44743</v>
      </c>
      <c r="C1949" t="str">
        <v>af4e0c6c</v>
      </c>
      <c r="D1949">
        <v>134</v>
      </c>
      <c r="Q1949" t="s">
        <v>367</v>
      </c>
    </row>
    <row r="1950" spans="1:17" x14ac:dyDescent="0.3">
      <c r="A1950">
        <v>10184</v>
      </c>
      <c r="B1950" s="14">
        <v>44835</v>
      </c>
      <c r="C1950" t="str">
        <v>d6e6f4af</v>
      </c>
      <c r="D1950">
        <v>131</v>
      </c>
      <c r="Q1950" t="s">
        <v>305</v>
      </c>
    </row>
    <row r="1951" spans="1:17" x14ac:dyDescent="0.3">
      <c r="A1951">
        <v>10184</v>
      </c>
      <c r="B1951" s="14">
        <v>45200</v>
      </c>
      <c r="C1951" t="str">
        <v>2888a95e</v>
      </c>
      <c r="D1951">
        <v>46</v>
      </c>
      <c r="Q1951" t="s">
        <v>298</v>
      </c>
    </row>
    <row r="1952" spans="1:17" x14ac:dyDescent="0.3">
      <c r="A1952">
        <v>10184</v>
      </c>
      <c r="B1952" s="14">
        <v>45200</v>
      </c>
      <c r="C1952" t="str">
        <v>9452bf77</v>
      </c>
      <c r="D1952">
        <v>64</v>
      </c>
      <c r="Q1952" t="s">
        <v>274</v>
      </c>
    </row>
    <row r="1953" spans="1:17" x14ac:dyDescent="0.3">
      <c r="A1953">
        <v>10184</v>
      </c>
      <c r="B1953" s="14">
        <v>44805</v>
      </c>
      <c r="C1953" t="str">
        <v>fa1a76a3</v>
      </c>
      <c r="D1953">
        <v>112</v>
      </c>
      <c r="Q1953" t="s">
        <v>266</v>
      </c>
    </row>
    <row r="1954" spans="1:17" x14ac:dyDescent="0.3">
      <c r="A1954">
        <v>10184</v>
      </c>
      <c r="B1954" s="14">
        <v>44562</v>
      </c>
      <c r="C1954" t="str">
        <v>7fc77e90</v>
      </c>
      <c r="D1954">
        <v>231</v>
      </c>
      <c r="Q1954" t="s">
        <v>302</v>
      </c>
    </row>
    <row r="1955" spans="1:17" x14ac:dyDescent="0.3">
      <c r="A1955">
        <v>10184</v>
      </c>
      <c r="B1955" s="14">
        <v>45292</v>
      </c>
      <c r="C1955" t="str">
        <v>7fb18db3</v>
      </c>
      <c r="D1955">
        <v>174</v>
      </c>
      <c r="Q1955" t="s">
        <v>275</v>
      </c>
    </row>
    <row r="1956" spans="1:17" x14ac:dyDescent="0.3">
      <c r="A1956">
        <v>10184</v>
      </c>
      <c r="B1956" s="14">
        <v>45505</v>
      </c>
      <c r="C1956" t="str">
        <v>2aac9072</v>
      </c>
      <c r="D1956">
        <v>105</v>
      </c>
      <c r="Q1956" t="s">
        <v>231</v>
      </c>
    </row>
    <row r="1957" spans="1:17" x14ac:dyDescent="0.3">
      <c r="A1957">
        <v>10184</v>
      </c>
      <c r="B1957" s="14">
        <v>44652</v>
      </c>
      <c r="C1957" t="str">
        <v>586db896</v>
      </c>
      <c r="D1957">
        <v>236</v>
      </c>
      <c r="Q1957" t="s">
        <v>337</v>
      </c>
    </row>
    <row r="1958" spans="1:17" x14ac:dyDescent="0.3">
      <c r="A1958">
        <v>10185</v>
      </c>
      <c r="B1958" s="14">
        <v>44774</v>
      </c>
      <c r="C1958" t="str">
        <v>a4c168f1</v>
      </c>
      <c r="D1958">
        <v>48</v>
      </c>
      <c r="Q1958" t="s">
        <v>341</v>
      </c>
    </row>
    <row r="1959" spans="1:17" x14ac:dyDescent="0.3">
      <c r="A1959">
        <v>10185</v>
      </c>
      <c r="B1959" s="14">
        <v>44866</v>
      </c>
      <c r="C1959" t="str">
        <v>af4e0c6c</v>
      </c>
      <c r="D1959">
        <v>212</v>
      </c>
      <c r="Q1959" t="s">
        <v>224</v>
      </c>
    </row>
    <row r="1960" spans="1:17" x14ac:dyDescent="0.3">
      <c r="A1960">
        <v>10185</v>
      </c>
      <c r="B1960" s="14">
        <v>45536</v>
      </c>
      <c r="C1960" t="str">
        <v>ae026103</v>
      </c>
      <c r="D1960">
        <v>156</v>
      </c>
      <c r="Q1960" t="s">
        <v>249</v>
      </c>
    </row>
    <row r="1961" spans="1:17" x14ac:dyDescent="0.3">
      <c r="A1961">
        <v>10185</v>
      </c>
      <c r="B1961" s="14">
        <v>45017</v>
      </c>
      <c r="C1961" t="str">
        <v>9767fb4f</v>
      </c>
      <c r="D1961">
        <v>281</v>
      </c>
      <c r="Q1961" t="s">
        <v>310</v>
      </c>
    </row>
    <row r="1962" spans="1:17" x14ac:dyDescent="0.3">
      <c r="A1962">
        <v>10185</v>
      </c>
      <c r="B1962" s="14">
        <v>44682</v>
      </c>
      <c r="C1962" t="str">
        <v>07976026</v>
      </c>
      <c r="D1962">
        <v>41</v>
      </c>
      <c r="Q1962" t="s">
        <v>249</v>
      </c>
    </row>
    <row r="1963" spans="1:17" x14ac:dyDescent="0.3">
      <c r="A1963">
        <v>10185</v>
      </c>
      <c r="B1963" s="14">
        <v>45383</v>
      </c>
      <c r="C1963" t="str">
        <v>2888a95e</v>
      </c>
      <c r="D1963">
        <v>50</v>
      </c>
      <c r="Q1963" t="s">
        <v>271</v>
      </c>
    </row>
    <row r="1964" spans="1:17" x14ac:dyDescent="0.3">
      <c r="A1964">
        <v>10185</v>
      </c>
      <c r="B1964" s="14">
        <v>45261</v>
      </c>
      <c r="C1964" t="str">
        <v>30bb7728</v>
      </c>
      <c r="D1964">
        <v>43</v>
      </c>
      <c r="Q1964" t="s">
        <v>281</v>
      </c>
    </row>
    <row r="1965" spans="1:17" x14ac:dyDescent="0.3">
      <c r="A1965">
        <v>10186</v>
      </c>
      <c r="B1965" s="14">
        <v>44866</v>
      </c>
      <c r="C1965" t="str">
        <v>f83fb848</v>
      </c>
      <c r="D1965">
        <v>31</v>
      </c>
      <c r="Q1965" t="s">
        <v>247</v>
      </c>
    </row>
    <row r="1966" spans="1:17" x14ac:dyDescent="0.3">
      <c r="A1966">
        <v>10186</v>
      </c>
      <c r="B1966" s="14">
        <v>45170</v>
      </c>
      <c r="C1966" t="str">
        <v>75fa1246</v>
      </c>
      <c r="D1966">
        <v>216</v>
      </c>
      <c r="Q1966" t="s">
        <v>251</v>
      </c>
    </row>
    <row r="1967" spans="1:17" x14ac:dyDescent="0.3">
      <c r="A1967">
        <v>10186</v>
      </c>
      <c r="B1967" s="14">
        <v>44835</v>
      </c>
      <c r="C1967" t="str">
        <v>b49e8b74</v>
      </c>
      <c r="D1967">
        <v>207</v>
      </c>
      <c r="Q1967" t="s">
        <v>296</v>
      </c>
    </row>
    <row r="1968" spans="1:17" x14ac:dyDescent="0.3">
      <c r="A1968">
        <v>10186</v>
      </c>
      <c r="B1968" s="14">
        <v>45292</v>
      </c>
      <c r="C1968" t="str">
        <v>e9c2f251</v>
      </c>
      <c r="D1968">
        <v>86</v>
      </c>
      <c r="Q1968" t="s">
        <v>368</v>
      </c>
    </row>
    <row r="1969" spans="1:17" x14ac:dyDescent="0.3">
      <c r="A1969">
        <v>10186</v>
      </c>
      <c r="B1969" s="14">
        <v>44896</v>
      </c>
      <c r="C1969" t="str">
        <v>921da29a</v>
      </c>
      <c r="D1969">
        <v>87</v>
      </c>
      <c r="Q1969" t="s">
        <v>369</v>
      </c>
    </row>
    <row r="1970" spans="1:17" x14ac:dyDescent="0.3">
      <c r="A1970">
        <v>10186</v>
      </c>
      <c r="B1970" s="14">
        <v>44593</v>
      </c>
      <c r="C1970" t="str">
        <v>2e190b5a</v>
      </c>
      <c r="D1970">
        <v>210</v>
      </c>
      <c r="Q1970" t="s">
        <v>370</v>
      </c>
    </row>
    <row r="1971" spans="1:17" x14ac:dyDescent="0.3">
      <c r="A1971">
        <v>10186</v>
      </c>
      <c r="B1971" s="14">
        <v>44927</v>
      </c>
      <c r="C1971" t="str">
        <v>7e543bc4</v>
      </c>
      <c r="D1971">
        <v>21</v>
      </c>
      <c r="Q1971" t="s">
        <v>279</v>
      </c>
    </row>
    <row r="1972" spans="1:17" x14ac:dyDescent="0.3">
      <c r="A1972">
        <v>10186</v>
      </c>
      <c r="B1972" s="14">
        <v>45627</v>
      </c>
      <c r="C1972" t="str">
        <v>9452bf77</v>
      </c>
      <c r="D1972">
        <v>152</v>
      </c>
      <c r="Q1972" t="s">
        <v>234</v>
      </c>
    </row>
    <row r="1973" spans="1:17" x14ac:dyDescent="0.3">
      <c r="A1973">
        <v>10186</v>
      </c>
      <c r="B1973" s="14">
        <v>45505</v>
      </c>
      <c r="C1973" t="str">
        <v>9c8c4c67</v>
      </c>
      <c r="D1973">
        <v>231</v>
      </c>
      <c r="Q1973" t="s">
        <v>371</v>
      </c>
    </row>
    <row r="1974" spans="1:17" x14ac:dyDescent="0.3">
      <c r="A1974">
        <v>10186</v>
      </c>
      <c r="B1974" s="14">
        <v>44652</v>
      </c>
      <c r="C1974" t="str">
        <v>9767fb4f</v>
      </c>
      <c r="D1974">
        <v>190</v>
      </c>
      <c r="Q1974" t="s">
        <v>372</v>
      </c>
    </row>
    <row r="1975" spans="1:17" x14ac:dyDescent="0.3">
      <c r="A1975">
        <v>10186</v>
      </c>
      <c r="B1975" s="14">
        <v>45474</v>
      </c>
      <c r="C1975" t="str">
        <v>2888a95e</v>
      </c>
      <c r="D1975">
        <v>158</v>
      </c>
      <c r="Q1975" t="s">
        <v>373</v>
      </c>
    </row>
    <row r="1976" spans="1:17" x14ac:dyDescent="0.3">
      <c r="A1976">
        <v>10186</v>
      </c>
      <c r="B1976" s="14">
        <v>45352</v>
      </c>
      <c r="C1976" t="str">
        <v>ef45c45f</v>
      </c>
      <c r="D1976">
        <v>261</v>
      </c>
      <c r="Q1976" t="s">
        <v>250</v>
      </c>
    </row>
    <row r="1977" spans="1:17" x14ac:dyDescent="0.3">
      <c r="A1977">
        <v>10187</v>
      </c>
      <c r="B1977" s="14">
        <v>45474</v>
      </c>
      <c r="C1977" t="str">
        <v>c5c4fdf9</v>
      </c>
      <c r="D1977">
        <v>42</v>
      </c>
      <c r="Q1977" t="s">
        <v>292</v>
      </c>
    </row>
    <row r="1978" spans="1:17" x14ac:dyDescent="0.3">
      <c r="A1978">
        <v>10187</v>
      </c>
      <c r="B1978" s="14">
        <v>45017</v>
      </c>
      <c r="C1978" t="str">
        <v>b72e97f6</v>
      </c>
      <c r="D1978">
        <v>117</v>
      </c>
      <c r="Q1978" t="s">
        <v>354</v>
      </c>
    </row>
    <row r="1979" spans="1:17" x14ac:dyDescent="0.3">
      <c r="A1979">
        <v>10187</v>
      </c>
      <c r="B1979" s="14">
        <v>45474</v>
      </c>
      <c r="C1979" t="str">
        <v>c9f9dfdb</v>
      </c>
      <c r="D1979">
        <v>153</v>
      </c>
      <c r="Q1979" t="s">
        <v>312</v>
      </c>
    </row>
    <row r="1980" spans="1:17" x14ac:dyDescent="0.3">
      <c r="A1980">
        <v>10187</v>
      </c>
      <c r="B1980" s="14">
        <v>44927</v>
      </c>
      <c r="C1980" t="str">
        <v>5b93d799</v>
      </c>
      <c r="D1980">
        <v>75</v>
      </c>
      <c r="Q1980" t="s">
        <v>344</v>
      </c>
    </row>
    <row r="1981" spans="1:17" x14ac:dyDescent="0.3">
      <c r="A1981">
        <v>10187</v>
      </c>
      <c r="B1981" s="14">
        <v>45505</v>
      </c>
      <c r="C1981" t="str">
        <v>577b4107</v>
      </c>
      <c r="D1981">
        <v>298</v>
      </c>
      <c r="Q1981" t="s">
        <v>374</v>
      </c>
    </row>
    <row r="1982" spans="1:17" x14ac:dyDescent="0.3">
      <c r="A1982">
        <v>10187</v>
      </c>
      <c r="B1982" s="14">
        <v>44743</v>
      </c>
      <c r="C1982" t="str">
        <v>18f2ed16</v>
      </c>
      <c r="D1982">
        <v>206</v>
      </c>
      <c r="Q1982" t="s">
        <v>408</v>
      </c>
    </row>
    <row r="1983" spans="1:17" x14ac:dyDescent="0.3">
      <c r="A1983">
        <v>10187</v>
      </c>
      <c r="B1983" s="14">
        <v>45566</v>
      </c>
      <c r="C1983" t="str">
        <v>fda707e0</v>
      </c>
      <c r="D1983">
        <v>261</v>
      </c>
      <c r="Q1983" t="s">
        <v>280</v>
      </c>
    </row>
    <row r="1984" spans="1:17" x14ac:dyDescent="0.3">
      <c r="A1984">
        <v>10187</v>
      </c>
      <c r="B1984" s="14">
        <v>45413</v>
      </c>
      <c r="C1984" t="str">
        <v>2560b2d1</v>
      </c>
      <c r="D1984">
        <v>209</v>
      </c>
      <c r="Q1984" t="s">
        <v>258</v>
      </c>
    </row>
    <row r="1985" spans="1:17" x14ac:dyDescent="0.3">
      <c r="A1985">
        <v>10187</v>
      </c>
      <c r="B1985" s="14">
        <v>44652</v>
      </c>
      <c r="C1985" t="str">
        <v>420e1019</v>
      </c>
      <c r="D1985">
        <v>252</v>
      </c>
      <c r="Q1985" t="s">
        <v>306</v>
      </c>
    </row>
    <row r="1986" spans="1:17" x14ac:dyDescent="0.3">
      <c r="A1986">
        <v>10187</v>
      </c>
      <c r="B1986" s="14">
        <v>45231</v>
      </c>
      <c r="C1986" t="str">
        <v>fa1a76a3</v>
      </c>
      <c r="D1986">
        <v>257</v>
      </c>
      <c r="Q1986" t="s">
        <v>274</v>
      </c>
    </row>
    <row r="1987" spans="1:17" x14ac:dyDescent="0.3">
      <c r="A1987">
        <v>10187</v>
      </c>
      <c r="B1987" s="14">
        <v>45505</v>
      </c>
      <c r="C1987" t="str">
        <v>fd1ad95a</v>
      </c>
      <c r="D1987">
        <v>170</v>
      </c>
      <c r="Q1987" t="s">
        <v>374</v>
      </c>
    </row>
    <row r="1988" spans="1:17" x14ac:dyDescent="0.3">
      <c r="A1988">
        <v>10187</v>
      </c>
      <c r="B1988" s="14">
        <v>44927</v>
      </c>
      <c r="C1988" t="str">
        <v>5988d89d</v>
      </c>
      <c r="D1988">
        <v>71</v>
      </c>
      <c r="Q1988" t="s">
        <v>328</v>
      </c>
    </row>
    <row r="1989" spans="1:17" x14ac:dyDescent="0.3">
      <c r="A1989">
        <v>10187</v>
      </c>
      <c r="B1989" s="14">
        <v>45536</v>
      </c>
      <c r="C1989" t="str">
        <v>e9c2f251</v>
      </c>
      <c r="D1989">
        <v>154</v>
      </c>
      <c r="Q1989" t="s">
        <v>269</v>
      </c>
    </row>
    <row r="1990" spans="1:17" x14ac:dyDescent="0.3">
      <c r="A1990">
        <v>10187</v>
      </c>
      <c r="B1990" s="14">
        <v>44562</v>
      </c>
      <c r="C1990" t="str">
        <v>b9f74c1c</v>
      </c>
      <c r="D1990">
        <v>162</v>
      </c>
      <c r="Q1990" t="s">
        <v>256</v>
      </c>
    </row>
    <row r="1991" spans="1:17" x14ac:dyDescent="0.3">
      <c r="A1991">
        <v>10187</v>
      </c>
      <c r="B1991" s="14">
        <v>44593</v>
      </c>
      <c r="C1991" t="str">
        <v>872a4423</v>
      </c>
      <c r="D1991">
        <v>24</v>
      </c>
      <c r="Q1991" t="s">
        <v>288</v>
      </c>
    </row>
    <row r="1992" spans="1:17" x14ac:dyDescent="0.3">
      <c r="A1992">
        <v>10188</v>
      </c>
      <c r="B1992" s="14">
        <v>45170</v>
      </c>
      <c r="C1992" t="str">
        <v>2aac9072</v>
      </c>
      <c r="D1992">
        <v>65</v>
      </c>
      <c r="Q1992" t="s">
        <v>384</v>
      </c>
    </row>
    <row r="1993" spans="1:17" x14ac:dyDescent="0.3">
      <c r="A1993">
        <v>10188</v>
      </c>
      <c r="B1993" s="14">
        <v>45444</v>
      </c>
      <c r="C1993" t="str">
        <v>4cfd0dd8</v>
      </c>
      <c r="D1993">
        <v>155</v>
      </c>
      <c r="Q1993" t="s">
        <v>416</v>
      </c>
    </row>
    <row r="1994" spans="1:17" x14ac:dyDescent="0.3">
      <c r="A1994">
        <v>10188</v>
      </c>
      <c r="B1994" s="14">
        <v>44593</v>
      </c>
      <c r="C1994" t="str">
        <v>5c52d1ad</v>
      </c>
      <c r="D1994">
        <v>73</v>
      </c>
      <c r="Q1994" t="s">
        <v>282</v>
      </c>
    </row>
    <row r="1995" spans="1:17" x14ac:dyDescent="0.3">
      <c r="A1995">
        <v>10188</v>
      </c>
      <c r="B1995" s="14">
        <v>44835</v>
      </c>
      <c r="C1995" t="str">
        <v>0cbc4720</v>
      </c>
      <c r="D1995">
        <v>171</v>
      </c>
      <c r="Q1995" t="s">
        <v>399</v>
      </c>
    </row>
    <row r="1996" spans="1:17" x14ac:dyDescent="0.3">
      <c r="A1996">
        <v>10188</v>
      </c>
      <c r="B1996" s="14">
        <v>45383</v>
      </c>
      <c r="C1996" t="str">
        <v>6cec19a5</v>
      </c>
      <c r="D1996">
        <v>175</v>
      </c>
      <c r="Q1996" t="s">
        <v>359</v>
      </c>
    </row>
    <row r="1997" spans="1:17" x14ac:dyDescent="0.3">
      <c r="A1997">
        <v>10188</v>
      </c>
      <c r="B1997" s="14">
        <v>44621</v>
      </c>
      <c r="C1997" t="str">
        <v>fda707e0</v>
      </c>
      <c r="D1997">
        <v>154</v>
      </c>
      <c r="Q1997" t="s">
        <v>334</v>
      </c>
    </row>
    <row r="1998" spans="1:17" x14ac:dyDescent="0.3">
      <c r="A1998">
        <v>10188</v>
      </c>
      <c r="B1998" s="14">
        <v>45505</v>
      </c>
      <c r="C1998" t="str">
        <v>7fd28e87</v>
      </c>
      <c r="D1998">
        <v>42</v>
      </c>
      <c r="Q1998" t="s">
        <v>363</v>
      </c>
    </row>
    <row r="1999" spans="1:17" x14ac:dyDescent="0.3">
      <c r="A1999">
        <v>10189</v>
      </c>
      <c r="B1999" s="14">
        <v>45597</v>
      </c>
      <c r="C1999" t="str">
        <v>6cec19a5</v>
      </c>
      <c r="D1999">
        <v>41</v>
      </c>
      <c r="Q1999" t="s">
        <v>264</v>
      </c>
    </row>
    <row r="2000" spans="1:17" x14ac:dyDescent="0.3">
      <c r="A2000">
        <v>10189</v>
      </c>
      <c r="B2000" s="14">
        <v>44835</v>
      </c>
      <c r="C2000" t="str">
        <v>f72d44e6</v>
      </c>
      <c r="D2000">
        <v>290</v>
      </c>
      <c r="Q2000" t="s">
        <v>380</v>
      </c>
    </row>
    <row r="2001" spans="1:17" x14ac:dyDescent="0.3">
      <c r="A2001">
        <v>10189</v>
      </c>
      <c r="B2001" s="14">
        <v>44774</v>
      </c>
      <c r="C2001" t="str">
        <v>40fb817f</v>
      </c>
      <c r="D2001">
        <v>143</v>
      </c>
      <c r="Q2001" t="s">
        <v>287</v>
      </c>
    </row>
    <row r="2002" spans="1:17" x14ac:dyDescent="0.3">
      <c r="A2002">
        <v>10189</v>
      </c>
      <c r="B2002" s="14">
        <v>45627</v>
      </c>
      <c r="C2002" t="str">
        <v>39c8c16a</v>
      </c>
      <c r="D2002">
        <v>22</v>
      </c>
      <c r="Q2002" t="s">
        <v>355</v>
      </c>
    </row>
    <row r="2003" spans="1:17" x14ac:dyDescent="0.3">
      <c r="A2003">
        <v>10189</v>
      </c>
      <c r="B2003" s="14">
        <v>44621</v>
      </c>
      <c r="C2003" t="str">
        <v>92becfc7</v>
      </c>
      <c r="D2003">
        <v>122</v>
      </c>
      <c r="Q2003" t="s">
        <v>277</v>
      </c>
    </row>
    <row r="2004" spans="1:17" x14ac:dyDescent="0.3">
      <c r="A2004">
        <v>10189</v>
      </c>
      <c r="B2004" s="14">
        <v>45170</v>
      </c>
      <c r="C2004" t="str">
        <v>9787b7de</v>
      </c>
      <c r="D2004">
        <v>175</v>
      </c>
      <c r="Q2004" t="s">
        <v>246</v>
      </c>
    </row>
    <row r="2005" spans="1:17" x14ac:dyDescent="0.3">
      <c r="A2005">
        <v>10189</v>
      </c>
      <c r="B2005" s="14">
        <v>45108</v>
      </c>
      <c r="C2005" t="str">
        <v>f83fb848</v>
      </c>
      <c r="D2005">
        <v>262</v>
      </c>
      <c r="Q2005" t="s">
        <v>404</v>
      </c>
    </row>
    <row r="2006" spans="1:17" x14ac:dyDescent="0.3">
      <c r="A2006">
        <v>10189</v>
      </c>
      <c r="B2006" s="14">
        <v>44927</v>
      </c>
      <c r="C2006" t="str">
        <v>fd1ad95a</v>
      </c>
      <c r="D2006">
        <v>28</v>
      </c>
      <c r="Q2006" t="s">
        <v>259</v>
      </c>
    </row>
    <row r="2007" spans="1:17" x14ac:dyDescent="0.3">
      <c r="A2007">
        <v>10189</v>
      </c>
      <c r="B2007" s="14">
        <v>45231</v>
      </c>
      <c r="C2007" t="str">
        <v>7fb18db3</v>
      </c>
      <c r="D2007">
        <v>51</v>
      </c>
      <c r="Q2007" t="s">
        <v>229</v>
      </c>
    </row>
    <row r="2008" spans="1:17" x14ac:dyDescent="0.3">
      <c r="A2008">
        <v>10189</v>
      </c>
      <c r="B2008" s="14">
        <v>45323</v>
      </c>
      <c r="C2008" t="str">
        <v>c324f9b4</v>
      </c>
      <c r="D2008">
        <v>118</v>
      </c>
      <c r="Q2008" t="s">
        <v>321</v>
      </c>
    </row>
    <row r="2009" spans="1:17" x14ac:dyDescent="0.3">
      <c r="A2009">
        <v>10189</v>
      </c>
      <c r="B2009" s="14">
        <v>45108</v>
      </c>
      <c r="C2009" t="str">
        <v>53dcee70</v>
      </c>
      <c r="D2009">
        <v>146</v>
      </c>
      <c r="Q2009" t="s">
        <v>412</v>
      </c>
    </row>
    <row r="2010" spans="1:17" x14ac:dyDescent="0.3">
      <c r="A2010">
        <v>10189</v>
      </c>
      <c r="B2010" s="14">
        <v>44866</v>
      </c>
      <c r="C2010" t="str">
        <v>921da29a</v>
      </c>
      <c r="D2010">
        <v>113</v>
      </c>
      <c r="Q2010" t="s">
        <v>413</v>
      </c>
    </row>
    <row r="2011" spans="1:17" x14ac:dyDescent="0.3">
      <c r="A2011">
        <v>10189</v>
      </c>
      <c r="B2011" s="14">
        <v>45170</v>
      </c>
      <c r="C2011" t="str">
        <v>4130ea10</v>
      </c>
      <c r="D2011">
        <v>143</v>
      </c>
      <c r="Q2011" t="s">
        <v>313</v>
      </c>
    </row>
    <row r="2012" spans="1:17" x14ac:dyDescent="0.3">
      <c r="A2012">
        <v>10190</v>
      </c>
      <c r="B2012" s="14">
        <v>45323</v>
      </c>
      <c r="C2012" t="str">
        <v>2aac9072</v>
      </c>
      <c r="D2012">
        <v>114</v>
      </c>
      <c r="Q2012" t="s">
        <v>402</v>
      </c>
    </row>
    <row r="2013" spans="1:17" x14ac:dyDescent="0.3">
      <c r="A2013">
        <v>10190</v>
      </c>
      <c r="B2013" s="14">
        <v>44743</v>
      </c>
      <c r="C2013" t="str">
        <v>c5000cc1</v>
      </c>
      <c r="D2013">
        <v>115</v>
      </c>
      <c r="Q2013" t="s">
        <v>383</v>
      </c>
    </row>
    <row r="2014" spans="1:17" x14ac:dyDescent="0.3">
      <c r="A2014">
        <v>10190</v>
      </c>
      <c r="B2014" s="14">
        <v>44958</v>
      </c>
      <c r="C2014" t="str">
        <v>cc9d9893</v>
      </c>
      <c r="D2014">
        <v>165</v>
      </c>
      <c r="Q2014" t="s">
        <v>358</v>
      </c>
    </row>
    <row r="2015" spans="1:17" x14ac:dyDescent="0.3">
      <c r="A2015">
        <v>10190</v>
      </c>
      <c r="B2015" s="14">
        <v>44986</v>
      </c>
      <c r="C2015" t="str">
        <v>586db896</v>
      </c>
      <c r="D2015">
        <v>300</v>
      </c>
      <c r="Q2015" t="s">
        <v>338</v>
      </c>
    </row>
    <row r="2016" spans="1:17" x14ac:dyDescent="0.3">
      <c r="A2016">
        <v>10190</v>
      </c>
      <c r="B2016" s="14">
        <v>44562</v>
      </c>
      <c r="C2016" t="str">
        <v>10101146</v>
      </c>
      <c r="D2016">
        <v>120</v>
      </c>
      <c r="Q2016" t="s">
        <v>390</v>
      </c>
    </row>
    <row r="2017" spans="1:17" x14ac:dyDescent="0.3">
      <c r="A2017">
        <v>10191</v>
      </c>
      <c r="B2017" s="14">
        <v>45108</v>
      </c>
      <c r="C2017" t="str">
        <v>5988d89d</v>
      </c>
      <c r="D2017">
        <v>137</v>
      </c>
      <c r="Q2017" t="s">
        <v>291</v>
      </c>
    </row>
    <row r="2018" spans="1:17" x14ac:dyDescent="0.3">
      <c r="A2018">
        <v>10191</v>
      </c>
      <c r="B2018" s="14">
        <v>44652</v>
      </c>
      <c r="C2018" t="str">
        <v>6148f50b</v>
      </c>
      <c r="D2018">
        <v>15</v>
      </c>
      <c r="Q2018" t="s">
        <v>379</v>
      </c>
    </row>
    <row r="2019" spans="1:17" x14ac:dyDescent="0.3">
      <c r="A2019">
        <v>10191</v>
      </c>
      <c r="B2019" s="14">
        <v>45292</v>
      </c>
      <c r="C2019" t="str">
        <v>b142e834</v>
      </c>
      <c r="D2019">
        <v>300</v>
      </c>
      <c r="Q2019" t="s">
        <v>391</v>
      </c>
    </row>
    <row r="2020" spans="1:17" x14ac:dyDescent="0.3">
      <c r="A2020">
        <v>10191</v>
      </c>
      <c r="B2020" s="14">
        <v>44958</v>
      </c>
      <c r="C2020" t="str">
        <v>7bc7f2c7</v>
      </c>
      <c r="D2020">
        <v>107</v>
      </c>
      <c r="Q2020" t="s">
        <v>297</v>
      </c>
    </row>
    <row r="2021" spans="1:17" x14ac:dyDescent="0.3">
      <c r="A2021">
        <v>10191</v>
      </c>
      <c r="B2021" s="14">
        <v>45352</v>
      </c>
      <c r="C2021" t="str">
        <v>c5000cc1</v>
      </c>
      <c r="D2021">
        <v>21</v>
      </c>
      <c r="Q2021" t="s">
        <v>314</v>
      </c>
    </row>
    <row r="2022" spans="1:17" x14ac:dyDescent="0.3">
      <c r="A2022">
        <v>10191</v>
      </c>
      <c r="B2022" s="14">
        <v>44835</v>
      </c>
      <c r="C2022" t="str">
        <v>92becfc7</v>
      </c>
      <c r="D2022">
        <v>144</v>
      </c>
      <c r="Q2022" t="s">
        <v>334</v>
      </c>
    </row>
    <row r="2023" spans="1:17" x14ac:dyDescent="0.3">
      <c r="A2023">
        <v>10191</v>
      </c>
      <c r="B2023" s="14">
        <v>44593</v>
      </c>
      <c r="C2023" t="str">
        <v>607da286</v>
      </c>
      <c r="D2023">
        <v>253</v>
      </c>
      <c r="Q2023" t="s">
        <v>381</v>
      </c>
    </row>
    <row r="2024" spans="1:17" x14ac:dyDescent="0.3">
      <c r="A2024">
        <v>10191</v>
      </c>
      <c r="B2024" s="14">
        <v>45017</v>
      </c>
      <c r="C2024" t="str">
        <v>9452bf77</v>
      </c>
      <c r="D2024">
        <v>243</v>
      </c>
      <c r="Q2024" t="s">
        <v>390</v>
      </c>
    </row>
    <row r="2025" spans="1:17" x14ac:dyDescent="0.3">
      <c r="A2025">
        <v>10191</v>
      </c>
      <c r="B2025" s="14">
        <v>45078</v>
      </c>
      <c r="C2025" t="str">
        <v>b49e8b74</v>
      </c>
      <c r="D2025">
        <v>21</v>
      </c>
      <c r="Q2025" t="s">
        <v>346</v>
      </c>
    </row>
    <row r="2026" spans="1:17" x14ac:dyDescent="0.3">
      <c r="A2026">
        <v>10191</v>
      </c>
      <c r="B2026" s="14">
        <v>44835</v>
      </c>
      <c r="C2026" t="str">
        <v>0cbc4720</v>
      </c>
      <c r="D2026">
        <v>120</v>
      </c>
      <c r="Q2026" t="s">
        <v>362</v>
      </c>
    </row>
    <row r="2027" spans="1:17" x14ac:dyDescent="0.3">
      <c r="A2027">
        <v>10191</v>
      </c>
      <c r="B2027" s="14">
        <v>44621</v>
      </c>
      <c r="C2027" t="str">
        <v>fda707e0</v>
      </c>
      <c r="D2027">
        <v>264</v>
      </c>
      <c r="Q2027" t="s">
        <v>290</v>
      </c>
    </row>
    <row r="2028" spans="1:17" x14ac:dyDescent="0.3">
      <c r="A2028">
        <v>10192</v>
      </c>
      <c r="B2028" s="14">
        <v>45078</v>
      </c>
      <c r="C2028" t="str">
        <v>07976026</v>
      </c>
      <c r="D2028">
        <v>154</v>
      </c>
      <c r="Q2028" t="s">
        <v>228</v>
      </c>
    </row>
    <row r="2029" spans="1:17" x14ac:dyDescent="0.3">
      <c r="A2029">
        <v>10192</v>
      </c>
      <c r="B2029" s="14">
        <v>45078</v>
      </c>
      <c r="C2029" t="str">
        <v>e24dee1d</v>
      </c>
      <c r="D2029">
        <v>106</v>
      </c>
      <c r="Q2029" t="s">
        <v>276</v>
      </c>
    </row>
    <row r="2030" spans="1:17" x14ac:dyDescent="0.3">
      <c r="A2030">
        <v>10192</v>
      </c>
      <c r="B2030" s="14">
        <v>44621</v>
      </c>
      <c r="C2030" t="str">
        <v>2f9c6d63</v>
      </c>
      <c r="D2030">
        <v>298</v>
      </c>
      <c r="Q2030" t="s">
        <v>239</v>
      </c>
    </row>
    <row r="2031" spans="1:17" x14ac:dyDescent="0.3">
      <c r="A2031">
        <v>10192</v>
      </c>
      <c r="B2031" s="14">
        <v>44652</v>
      </c>
      <c r="C2031" t="str">
        <v>53dcee70</v>
      </c>
      <c r="D2031">
        <v>156</v>
      </c>
      <c r="Q2031" t="s">
        <v>312</v>
      </c>
    </row>
    <row r="2032" spans="1:17" x14ac:dyDescent="0.3">
      <c r="A2032">
        <v>10192</v>
      </c>
      <c r="B2032" s="14">
        <v>45474</v>
      </c>
      <c r="C2032" t="str">
        <v>566c44a8</v>
      </c>
      <c r="D2032">
        <v>288</v>
      </c>
      <c r="Q2032" t="s">
        <v>256</v>
      </c>
    </row>
    <row r="2033" spans="1:17" x14ac:dyDescent="0.3">
      <c r="A2033">
        <v>10193</v>
      </c>
      <c r="B2033" s="14">
        <v>44835</v>
      </c>
      <c r="C2033" t="str">
        <v>ae026103</v>
      </c>
      <c r="D2033">
        <v>263</v>
      </c>
      <c r="Q2033" t="s">
        <v>356</v>
      </c>
    </row>
    <row r="2034" spans="1:17" x14ac:dyDescent="0.3">
      <c r="A2034">
        <v>10193</v>
      </c>
      <c r="B2034" s="14">
        <v>44713</v>
      </c>
      <c r="C2034" t="str">
        <v>6148f50b</v>
      </c>
      <c r="D2034">
        <v>139</v>
      </c>
      <c r="Q2034" t="s">
        <v>388</v>
      </c>
    </row>
    <row r="2035" spans="1:17" x14ac:dyDescent="0.3">
      <c r="A2035">
        <v>10193</v>
      </c>
      <c r="B2035" s="14">
        <v>45444</v>
      </c>
      <c r="C2035" t="str">
        <v>5833d4f3</v>
      </c>
      <c r="D2035">
        <v>240</v>
      </c>
      <c r="Q2035" t="s">
        <v>225</v>
      </c>
    </row>
    <row r="2036" spans="1:17" x14ac:dyDescent="0.3">
      <c r="A2036">
        <v>10193</v>
      </c>
      <c r="B2036" s="14">
        <v>45200</v>
      </c>
      <c r="C2036" t="str">
        <v>b06fbc58</v>
      </c>
      <c r="D2036">
        <v>269</v>
      </c>
      <c r="Q2036" t="s">
        <v>341</v>
      </c>
    </row>
    <row r="2037" spans="1:17" x14ac:dyDescent="0.3">
      <c r="A2037">
        <v>10193</v>
      </c>
      <c r="B2037" s="14">
        <v>44866</v>
      </c>
      <c r="C2037" t="str">
        <v>fcc640cb</v>
      </c>
      <c r="D2037">
        <v>81</v>
      </c>
      <c r="Q2037" t="s">
        <v>400</v>
      </c>
    </row>
    <row r="2038" spans="1:17" x14ac:dyDescent="0.3">
      <c r="A2038">
        <v>10193</v>
      </c>
      <c r="B2038" s="14">
        <v>45352</v>
      </c>
      <c r="C2038" t="str">
        <v>c324f9b4</v>
      </c>
      <c r="D2038">
        <v>67</v>
      </c>
      <c r="Q2038" t="s">
        <v>303</v>
      </c>
    </row>
    <row r="2039" spans="1:17" x14ac:dyDescent="0.3">
      <c r="A2039">
        <v>10193</v>
      </c>
      <c r="B2039" s="14">
        <v>44743</v>
      </c>
      <c r="C2039" t="str">
        <v>34ac25b9</v>
      </c>
      <c r="D2039">
        <v>12</v>
      </c>
      <c r="Q2039" t="s">
        <v>289</v>
      </c>
    </row>
    <row r="2040" spans="1:17" x14ac:dyDescent="0.3">
      <c r="A2040">
        <v>10193</v>
      </c>
      <c r="B2040" s="14">
        <v>45200</v>
      </c>
      <c r="C2040" t="str">
        <v>3abe3a47</v>
      </c>
      <c r="D2040">
        <v>260</v>
      </c>
      <c r="Q2040" t="s">
        <v>335</v>
      </c>
    </row>
    <row r="2041" spans="1:17" x14ac:dyDescent="0.3">
      <c r="A2041">
        <v>10193</v>
      </c>
      <c r="B2041" s="14">
        <v>45323</v>
      </c>
      <c r="C2041" t="str">
        <v>4130ea10</v>
      </c>
      <c r="D2041">
        <v>277</v>
      </c>
      <c r="Q2041" t="s">
        <v>257</v>
      </c>
    </row>
    <row r="2042" spans="1:17" x14ac:dyDescent="0.3">
      <c r="A2042">
        <v>10193</v>
      </c>
      <c r="B2042" s="14">
        <v>44743</v>
      </c>
      <c r="C2042" t="str">
        <v>e9c2f251</v>
      </c>
      <c r="D2042">
        <v>125</v>
      </c>
      <c r="Q2042" t="s">
        <v>250</v>
      </c>
    </row>
    <row r="2043" spans="1:17" x14ac:dyDescent="0.3">
      <c r="A2043">
        <v>10193</v>
      </c>
      <c r="B2043" s="14">
        <v>45536</v>
      </c>
      <c r="C2043" t="str">
        <v>0be1e40e</v>
      </c>
      <c r="D2043">
        <v>65</v>
      </c>
      <c r="Q2043" t="s">
        <v>376</v>
      </c>
    </row>
    <row r="2044" spans="1:17" x14ac:dyDescent="0.3">
      <c r="A2044">
        <v>10193</v>
      </c>
      <c r="B2044" s="14">
        <v>45139</v>
      </c>
      <c r="C2044" t="str">
        <v>566c44a8</v>
      </c>
      <c r="D2044">
        <v>133</v>
      </c>
      <c r="Q2044" t="s">
        <v>225</v>
      </c>
    </row>
    <row r="2045" spans="1:17" x14ac:dyDescent="0.3">
      <c r="A2045">
        <v>10193</v>
      </c>
      <c r="B2045" s="14">
        <v>44743</v>
      </c>
      <c r="C2045" t="str">
        <v>2fa395f5</v>
      </c>
      <c r="D2045">
        <v>107</v>
      </c>
      <c r="Q2045" t="s">
        <v>323</v>
      </c>
    </row>
    <row r="2046" spans="1:17" x14ac:dyDescent="0.3">
      <c r="A2046">
        <v>10194</v>
      </c>
      <c r="B2046" s="14">
        <v>45047</v>
      </c>
      <c r="C2046" t="str">
        <v>6fc6d737</v>
      </c>
      <c r="D2046">
        <v>241</v>
      </c>
      <c r="Q2046" t="s">
        <v>241</v>
      </c>
    </row>
    <row r="2047" spans="1:17" x14ac:dyDescent="0.3">
      <c r="A2047">
        <v>10194</v>
      </c>
      <c r="B2047" s="14">
        <v>45323</v>
      </c>
      <c r="C2047" t="str">
        <v>f82d44ce</v>
      </c>
      <c r="D2047">
        <v>15</v>
      </c>
      <c r="Q2047" t="s">
        <v>306</v>
      </c>
    </row>
    <row r="2048" spans="1:17" x14ac:dyDescent="0.3">
      <c r="A2048">
        <v>10194</v>
      </c>
      <c r="B2048" s="14">
        <v>45261</v>
      </c>
      <c r="C2048" t="str">
        <v>19351768</v>
      </c>
      <c r="D2048">
        <v>116</v>
      </c>
      <c r="Q2048" t="s">
        <v>399</v>
      </c>
    </row>
    <row r="2049" spans="1:17" x14ac:dyDescent="0.3">
      <c r="A2049">
        <v>10194</v>
      </c>
      <c r="B2049" s="14">
        <v>44621</v>
      </c>
      <c r="C2049" t="str">
        <v>b72e97f6</v>
      </c>
      <c r="D2049">
        <v>261</v>
      </c>
      <c r="Q2049" t="s">
        <v>413</v>
      </c>
    </row>
    <row r="2050" spans="1:17" x14ac:dyDescent="0.3">
      <c r="A2050">
        <v>10194</v>
      </c>
      <c r="B2050" s="14">
        <v>44593</v>
      </c>
      <c r="C2050" t="str">
        <v>35e41ff6</v>
      </c>
      <c r="D2050">
        <v>140</v>
      </c>
      <c r="Q2050" t="s">
        <v>382</v>
      </c>
    </row>
    <row r="2051" spans="1:17" x14ac:dyDescent="0.3">
      <c r="A2051">
        <v>10194</v>
      </c>
      <c r="B2051" s="14">
        <v>45231</v>
      </c>
      <c r="C2051" t="str">
        <v>53dcee70</v>
      </c>
      <c r="D2051">
        <v>261</v>
      </c>
      <c r="Q2051" t="s">
        <v>317</v>
      </c>
    </row>
    <row r="2052" spans="1:17" x14ac:dyDescent="0.3">
      <c r="A2052">
        <v>10195</v>
      </c>
      <c r="B2052" s="14">
        <v>44743</v>
      </c>
      <c r="C2052" t="str">
        <v>e2949854</v>
      </c>
      <c r="D2052">
        <v>242</v>
      </c>
      <c r="Q2052" t="s">
        <v>303</v>
      </c>
    </row>
    <row r="2053" spans="1:17" x14ac:dyDescent="0.3">
      <c r="A2053">
        <v>10195</v>
      </c>
      <c r="B2053" s="14">
        <v>45474</v>
      </c>
      <c r="C2053" t="str">
        <v>591bdfe5</v>
      </c>
      <c r="D2053">
        <v>27</v>
      </c>
      <c r="Q2053" t="s">
        <v>221</v>
      </c>
    </row>
    <row r="2054" spans="1:17" x14ac:dyDescent="0.3">
      <c r="A2054">
        <v>10195</v>
      </c>
      <c r="B2054" s="14">
        <v>45413</v>
      </c>
      <c r="C2054" t="str">
        <v>9767fb4f</v>
      </c>
      <c r="D2054">
        <v>120</v>
      </c>
      <c r="Q2054" t="s">
        <v>297</v>
      </c>
    </row>
    <row r="2055" spans="1:17" x14ac:dyDescent="0.3">
      <c r="A2055">
        <v>10195</v>
      </c>
      <c r="B2055" s="14">
        <v>44805</v>
      </c>
      <c r="C2055" t="str">
        <v>39c8c16a</v>
      </c>
      <c r="D2055">
        <v>24</v>
      </c>
      <c r="Q2055" t="s">
        <v>356</v>
      </c>
    </row>
    <row r="2056" spans="1:17" x14ac:dyDescent="0.3">
      <c r="A2056">
        <v>10195</v>
      </c>
      <c r="B2056" s="14">
        <v>44896</v>
      </c>
      <c r="C2056" t="str">
        <v>7fb18db3</v>
      </c>
      <c r="D2056">
        <v>247</v>
      </c>
      <c r="Q2056" t="s">
        <v>416</v>
      </c>
    </row>
    <row r="2057" spans="1:17" x14ac:dyDescent="0.3">
      <c r="A2057">
        <v>10195</v>
      </c>
      <c r="B2057" s="14">
        <v>44774</v>
      </c>
      <c r="C2057" t="str">
        <v>9544ce3b</v>
      </c>
      <c r="D2057">
        <v>274</v>
      </c>
      <c r="Q2057" t="s">
        <v>293</v>
      </c>
    </row>
    <row r="2058" spans="1:17" x14ac:dyDescent="0.3">
      <c r="A2058">
        <v>10196</v>
      </c>
      <c r="B2058" s="14">
        <v>44835</v>
      </c>
      <c r="C2058" t="str">
        <v>e24dee1d</v>
      </c>
      <c r="D2058">
        <v>49</v>
      </c>
      <c r="Q2058" t="s">
        <v>235</v>
      </c>
    </row>
    <row r="2059" spans="1:17" x14ac:dyDescent="0.3">
      <c r="A2059">
        <v>10196</v>
      </c>
      <c r="B2059" s="14">
        <v>44562</v>
      </c>
      <c r="C2059" t="str">
        <v>2fa395f5</v>
      </c>
      <c r="D2059">
        <v>208</v>
      </c>
      <c r="Q2059" t="s">
        <v>384</v>
      </c>
    </row>
    <row r="2060" spans="1:17" x14ac:dyDescent="0.3">
      <c r="A2060">
        <v>10196</v>
      </c>
      <c r="B2060" s="14">
        <v>44896</v>
      </c>
      <c r="C2060" t="str">
        <v>fda707e0</v>
      </c>
      <c r="D2060">
        <v>124</v>
      </c>
      <c r="Q2060" t="s">
        <v>301</v>
      </c>
    </row>
    <row r="2061" spans="1:17" x14ac:dyDescent="0.3">
      <c r="A2061">
        <v>10196</v>
      </c>
      <c r="B2061" s="14">
        <v>44774</v>
      </c>
      <c r="C2061" t="str">
        <v>8ab4abc6</v>
      </c>
      <c r="D2061">
        <v>61</v>
      </c>
      <c r="Q2061" t="s">
        <v>245</v>
      </c>
    </row>
    <row r="2062" spans="1:17" x14ac:dyDescent="0.3">
      <c r="A2062">
        <v>10196</v>
      </c>
      <c r="B2062" s="14">
        <v>44593</v>
      </c>
      <c r="C2062" t="str">
        <v>5b93d799</v>
      </c>
      <c r="D2062">
        <v>234</v>
      </c>
      <c r="Q2062" t="s">
        <v>395</v>
      </c>
    </row>
    <row r="2063" spans="1:17" x14ac:dyDescent="0.3">
      <c r="A2063">
        <v>10196</v>
      </c>
      <c r="B2063" s="14">
        <v>44593</v>
      </c>
      <c r="C2063" t="str">
        <v>f6d69d19</v>
      </c>
      <c r="D2063">
        <v>278</v>
      </c>
      <c r="Q2063" t="s">
        <v>294</v>
      </c>
    </row>
    <row r="2064" spans="1:17" x14ac:dyDescent="0.3">
      <c r="A2064">
        <v>10196</v>
      </c>
      <c r="B2064" s="14">
        <v>44621</v>
      </c>
      <c r="C2064" t="str">
        <v>b72e97f6</v>
      </c>
      <c r="D2064">
        <v>152</v>
      </c>
      <c r="Q2064" t="s">
        <v>384</v>
      </c>
    </row>
    <row r="2065" spans="1:17" x14ac:dyDescent="0.3">
      <c r="A2065">
        <v>10197</v>
      </c>
      <c r="B2065" s="14">
        <v>45536</v>
      </c>
      <c r="C2065" t="str">
        <v>39c8c16a</v>
      </c>
      <c r="D2065">
        <v>134</v>
      </c>
      <c r="Q2065" t="s">
        <v>298</v>
      </c>
    </row>
    <row r="2066" spans="1:17" x14ac:dyDescent="0.3">
      <c r="A2066">
        <v>10197</v>
      </c>
      <c r="B2066" s="14">
        <v>44713</v>
      </c>
      <c r="C2066" t="str">
        <v>af4e0c6c</v>
      </c>
      <c r="D2066">
        <v>105</v>
      </c>
      <c r="Q2066" t="s">
        <v>412</v>
      </c>
    </row>
    <row r="2067" spans="1:17" x14ac:dyDescent="0.3">
      <c r="A2067">
        <v>10197</v>
      </c>
      <c r="B2067" s="14">
        <v>45047</v>
      </c>
      <c r="C2067" t="str">
        <v>586db896</v>
      </c>
      <c r="D2067">
        <v>254</v>
      </c>
      <c r="Q2067" t="s">
        <v>270</v>
      </c>
    </row>
    <row r="2068" spans="1:17" x14ac:dyDescent="0.3">
      <c r="A2068">
        <v>10197</v>
      </c>
      <c r="B2068" s="14">
        <v>45627</v>
      </c>
      <c r="C2068" t="str">
        <v>f83fb848</v>
      </c>
      <c r="D2068">
        <v>30</v>
      </c>
      <c r="Q2068" t="s">
        <v>403</v>
      </c>
    </row>
    <row r="2069" spans="1:17" x14ac:dyDescent="0.3">
      <c r="A2069">
        <v>10197</v>
      </c>
      <c r="B2069" s="14">
        <v>44805</v>
      </c>
      <c r="C2069" t="str">
        <v>e2949854</v>
      </c>
      <c r="D2069">
        <v>210</v>
      </c>
      <c r="Q2069" t="s">
        <v>259</v>
      </c>
    </row>
    <row r="2070" spans="1:17" x14ac:dyDescent="0.3">
      <c r="A2070">
        <v>10197</v>
      </c>
      <c r="B2070" s="14">
        <v>44562</v>
      </c>
      <c r="C2070" t="str">
        <v>4130ea10</v>
      </c>
      <c r="D2070">
        <v>67</v>
      </c>
      <c r="Q2070" t="s">
        <v>274</v>
      </c>
    </row>
    <row r="2071" spans="1:17" x14ac:dyDescent="0.3">
      <c r="A2071">
        <v>10198</v>
      </c>
      <c r="B2071" s="14">
        <v>45627</v>
      </c>
      <c r="C2071" t="str">
        <v>f1c74cb8</v>
      </c>
      <c r="D2071">
        <v>287</v>
      </c>
      <c r="Q2071" t="s">
        <v>351</v>
      </c>
    </row>
    <row r="2072" spans="1:17" x14ac:dyDescent="0.3">
      <c r="A2072">
        <v>10198</v>
      </c>
      <c r="B2072" s="14">
        <v>44835</v>
      </c>
      <c r="C2072" t="str">
        <v>2e190b5a</v>
      </c>
      <c r="D2072">
        <v>44</v>
      </c>
      <c r="Q2072" t="s">
        <v>315</v>
      </c>
    </row>
    <row r="2073" spans="1:17" x14ac:dyDescent="0.3">
      <c r="A2073">
        <v>10198</v>
      </c>
      <c r="B2073" s="14">
        <v>44866</v>
      </c>
      <c r="C2073" t="str">
        <v>1b7fe76a</v>
      </c>
      <c r="D2073">
        <v>136</v>
      </c>
      <c r="Q2073" t="s">
        <v>322</v>
      </c>
    </row>
    <row r="2074" spans="1:17" x14ac:dyDescent="0.3">
      <c r="A2074">
        <v>10198</v>
      </c>
      <c r="B2074" s="14">
        <v>45352</v>
      </c>
      <c r="C2074" t="str">
        <v>9c8c4c67</v>
      </c>
      <c r="D2074">
        <v>40</v>
      </c>
      <c r="Q2074" t="s">
        <v>318</v>
      </c>
    </row>
    <row r="2075" spans="1:17" x14ac:dyDescent="0.3">
      <c r="A2075">
        <v>10198</v>
      </c>
      <c r="B2075" s="14">
        <v>44593</v>
      </c>
      <c r="C2075" t="str">
        <v>9544ce3b</v>
      </c>
      <c r="D2075">
        <v>108</v>
      </c>
      <c r="Q2075" t="s">
        <v>238</v>
      </c>
    </row>
    <row r="2076" spans="1:17" x14ac:dyDescent="0.3">
      <c r="A2076">
        <v>10198</v>
      </c>
      <c r="B2076" s="14">
        <v>44986</v>
      </c>
      <c r="C2076" t="str">
        <v>b49e8b74</v>
      </c>
      <c r="D2076">
        <v>75</v>
      </c>
      <c r="Q2076" t="s">
        <v>300</v>
      </c>
    </row>
    <row r="2077" spans="1:17" x14ac:dyDescent="0.3">
      <c r="A2077">
        <v>10198</v>
      </c>
      <c r="B2077" s="14">
        <v>44866</v>
      </c>
      <c r="C2077" t="str">
        <v>459528e0</v>
      </c>
      <c r="D2077">
        <v>133</v>
      </c>
      <c r="Q2077" t="s">
        <v>219</v>
      </c>
    </row>
    <row r="2078" spans="1:17" x14ac:dyDescent="0.3">
      <c r="A2078">
        <v>10198</v>
      </c>
      <c r="B2078" s="14">
        <v>44682</v>
      </c>
      <c r="C2078" t="str">
        <v>2888a95e</v>
      </c>
      <c r="D2078">
        <v>231</v>
      </c>
      <c r="Q2078" t="s">
        <v>411</v>
      </c>
    </row>
    <row r="2079" spans="1:17" x14ac:dyDescent="0.3">
      <c r="A2079">
        <v>10198</v>
      </c>
      <c r="B2079" s="14">
        <v>45627</v>
      </c>
      <c r="C2079" t="str">
        <v>2f9c6d63</v>
      </c>
      <c r="D2079">
        <v>53</v>
      </c>
      <c r="Q2079" t="s">
        <v>266</v>
      </c>
    </row>
    <row r="2080" spans="1:17" x14ac:dyDescent="0.3">
      <c r="A2080">
        <v>10198</v>
      </c>
      <c r="B2080" s="14">
        <v>45078</v>
      </c>
      <c r="C2080" t="str">
        <v>e2949854</v>
      </c>
      <c r="D2080">
        <v>211</v>
      </c>
      <c r="Q2080" t="s">
        <v>404</v>
      </c>
    </row>
    <row r="2081" spans="1:17" x14ac:dyDescent="0.3">
      <c r="A2081">
        <v>10198</v>
      </c>
      <c r="B2081" s="14">
        <v>45597</v>
      </c>
      <c r="C2081" t="str">
        <v>67b09f1b</v>
      </c>
      <c r="D2081">
        <v>177</v>
      </c>
      <c r="Q2081" t="s">
        <v>333</v>
      </c>
    </row>
    <row r="2082" spans="1:17" x14ac:dyDescent="0.3">
      <c r="A2082">
        <v>10198</v>
      </c>
      <c r="B2082" s="14">
        <v>45627</v>
      </c>
      <c r="C2082" t="str">
        <v>34ac25b9</v>
      </c>
      <c r="D2082">
        <v>80</v>
      </c>
      <c r="Q2082" t="s">
        <v>250</v>
      </c>
    </row>
    <row r="2083" spans="1:17" x14ac:dyDescent="0.3">
      <c r="A2083">
        <v>10198</v>
      </c>
      <c r="B2083" s="14">
        <v>45505</v>
      </c>
      <c r="C2083" t="str">
        <v>618d5c47</v>
      </c>
      <c r="D2083">
        <v>185</v>
      </c>
      <c r="Q2083" t="s">
        <v>256</v>
      </c>
    </row>
    <row r="2084" spans="1:17" x14ac:dyDescent="0.3">
      <c r="A2084">
        <v>10199</v>
      </c>
      <c r="B2084" s="14">
        <v>44986</v>
      </c>
      <c r="C2084" t="str">
        <v>591bdfe5</v>
      </c>
      <c r="D2084">
        <v>170</v>
      </c>
      <c r="Q2084" t="s">
        <v>237</v>
      </c>
    </row>
    <row r="2085" spans="1:17" x14ac:dyDescent="0.3">
      <c r="A2085">
        <v>10199</v>
      </c>
      <c r="B2085" s="14">
        <v>45139</v>
      </c>
      <c r="C2085" t="str">
        <v>4cfd0dd8</v>
      </c>
      <c r="D2085">
        <v>108</v>
      </c>
      <c r="Q2085" t="s">
        <v>257</v>
      </c>
    </row>
    <row r="2086" spans="1:17" x14ac:dyDescent="0.3">
      <c r="A2086">
        <v>10199</v>
      </c>
      <c r="B2086" s="14">
        <v>45383</v>
      </c>
      <c r="C2086" t="str">
        <v>7fc77e90</v>
      </c>
      <c r="D2086">
        <v>106</v>
      </c>
      <c r="Q2086" t="s">
        <v>258</v>
      </c>
    </row>
    <row r="2087" spans="1:17" x14ac:dyDescent="0.3">
      <c r="A2087">
        <v>10199</v>
      </c>
      <c r="B2087" s="14">
        <v>45261</v>
      </c>
      <c r="C2087" t="str">
        <v>fa1a76a3</v>
      </c>
      <c r="D2087">
        <v>287</v>
      </c>
      <c r="Q2087" t="s">
        <v>228</v>
      </c>
    </row>
    <row r="2088" spans="1:17" x14ac:dyDescent="0.3">
      <c r="A2088">
        <v>10199</v>
      </c>
      <c r="B2088" s="14">
        <v>45566</v>
      </c>
      <c r="C2088" t="str">
        <v>fda707e0</v>
      </c>
      <c r="D2088">
        <v>98</v>
      </c>
      <c r="Q2088" t="s">
        <v>236</v>
      </c>
    </row>
    <row r="2089" spans="1:17" x14ac:dyDescent="0.3">
      <c r="A2089">
        <v>10199</v>
      </c>
      <c r="B2089" s="14">
        <v>45200</v>
      </c>
      <c r="C2089" t="str">
        <v>10101146</v>
      </c>
      <c r="D2089">
        <v>103</v>
      </c>
      <c r="Q2089" t="s">
        <v>259</v>
      </c>
    </row>
    <row r="2090" spans="1:17" x14ac:dyDescent="0.3">
      <c r="A2090">
        <v>10200</v>
      </c>
      <c r="B2090" s="14">
        <v>45627</v>
      </c>
      <c r="C2090" t="str">
        <v>f72d44e6</v>
      </c>
      <c r="D2090">
        <v>211</v>
      </c>
      <c r="Q2090" t="s">
        <v>260</v>
      </c>
    </row>
    <row r="2091" spans="1:17" x14ac:dyDescent="0.3">
      <c r="A2091">
        <v>10200</v>
      </c>
      <c r="B2091" s="14">
        <v>45505</v>
      </c>
      <c r="C2091" t="str">
        <v>7fc77e90</v>
      </c>
      <c r="D2091">
        <v>242</v>
      </c>
      <c r="Q2091" t="s">
        <v>261</v>
      </c>
    </row>
    <row r="2092" spans="1:17" x14ac:dyDescent="0.3">
      <c r="A2092">
        <v>10200</v>
      </c>
      <c r="B2092" s="14">
        <v>45352</v>
      </c>
      <c r="C2092" t="str">
        <v>872a4423</v>
      </c>
      <c r="D2092">
        <v>111</v>
      </c>
      <c r="Q2092" t="s">
        <v>262</v>
      </c>
    </row>
    <row r="2093" spans="1:17" x14ac:dyDescent="0.3">
      <c r="A2093">
        <v>10200</v>
      </c>
      <c r="B2093" s="14">
        <v>45505</v>
      </c>
      <c r="C2093" t="str">
        <v>b142e834</v>
      </c>
      <c r="D2093">
        <v>65</v>
      </c>
      <c r="Q2093" t="s">
        <v>240</v>
      </c>
    </row>
    <row r="2094" spans="1:17" x14ac:dyDescent="0.3">
      <c r="A2094">
        <v>10200</v>
      </c>
      <c r="B2094" s="14">
        <v>44774</v>
      </c>
      <c r="C2094" t="str">
        <v>a48a202b</v>
      </c>
      <c r="D2094">
        <v>81</v>
      </c>
      <c r="Q2094" t="s">
        <v>263</v>
      </c>
    </row>
    <row r="2095" spans="1:17" x14ac:dyDescent="0.3">
      <c r="A2095">
        <v>10200</v>
      </c>
      <c r="B2095" s="14">
        <v>44621</v>
      </c>
      <c r="C2095" t="str">
        <v>fd1ad95a</v>
      </c>
      <c r="D2095">
        <v>45</v>
      </c>
      <c r="Q2095" t="s">
        <v>264</v>
      </c>
    </row>
    <row r="2096" spans="1:17" x14ac:dyDescent="0.3">
      <c r="A2096">
        <v>10200</v>
      </c>
      <c r="B2096" s="14">
        <v>44743</v>
      </c>
      <c r="C2096" t="str">
        <v>ae026103</v>
      </c>
      <c r="D2096">
        <v>226</v>
      </c>
      <c r="Q2096" t="s">
        <v>265</v>
      </c>
    </row>
    <row r="2097" spans="1:17" x14ac:dyDescent="0.3">
      <c r="A2097">
        <v>10200</v>
      </c>
      <c r="B2097" s="14">
        <v>44774</v>
      </c>
      <c r="C2097" t="str">
        <v>591bdfe5</v>
      </c>
      <c r="D2097">
        <v>182</v>
      </c>
      <c r="Q2097" t="s">
        <v>266</v>
      </c>
    </row>
    <row r="2098" spans="1:17" x14ac:dyDescent="0.3">
      <c r="A2098">
        <v>10200</v>
      </c>
      <c r="B2098" s="14">
        <v>45383</v>
      </c>
      <c r="C2098" t="str">
        <v>c5000cc1</v>
      </c>
      <c r="D2098">
        <v>133</v>
      </c>
      <c r="Q2098" t="s">
        <v>267</v>
      </c>
    </row>
    <row r="2099" spans="1:17" x14ac:dyDescent="0.3">
      <c r="A2099">
        <v>10200</v>
      </c>
      <c r="B2099" s="14">
        <v>45231</v>
      </c>
      <c r="C2099" t="str">
        <v>35e41ff6</v>
      </c>
      <c r="D2099">
        <v>131</v>
      </c>
      <c r="Q2099" t="s">
        <v>268</v>
      </c>
    </row>
    <row r="2100" spans="1:17" x14ac:dyDescent="0.3">
      <c r="A2100">
        <v>10200</v>
      </c>
      <c r="B2100" s="14">
        <v>44866</v>
      </c>
      <c r="C2100" t="str">
        <v>18f2ed16</v>
      </c>
      <c r="D2100">
        <v>206</v>
      </c>
      <c r="Q2100" t="s">
        <v>269</v>
      </c>
    </row>
    <row r="2101" spans="1:17" x14ac:dyDescent="0.3">
      <c r="A2101">
        <v>10200</v>
      </c>
      <c r="B2101" s="14">
        <v>44866</v>
      </c>
      <c r="C2101" t="str">
        <v>5c52d1ad</v>
      </c>
      <c r="D2101">
        <v>56</v>
      </c>
      <c r="Q2101" t="s">
        <v>270</v>
      </c>
    </row>
    <row r="2102" spans="1:17" x14ac:dyDescent="0.3">
      <c r="A2102">
        <v>10201</v>
      </c>
      <c r="B2102" s="14">
        <v>44562</v>
      </c>
      <c r="C2102" t="str">
        <v>18f2ed16</v>
      </c>
      <c r="D2102">
        <v>132</v>
      </c>
      <c r="Q2102" t="s">
        <v>349</v>
      </c>
    </row>
    <row r="2103" spans="1:17" x14ac:dyDescent="0.3">
      <c r="A2103">
        <v>10201</v>
      </c>
      <c r="B2103" s="14">
        <v>44958</v>
      </c>
      <c r="C2103" t="str">
        <v>67b09f1b</v>
      </c>
      <c r="D2103">
        <v>128</v>
      </c>
      <c r="Q2103" t="s">
        <v>275</v>
      </c>
    </row>
    <row r="2104" spans="1:17" x14ac:dyDescent="0.3">
      <c r="A2104">
        <v>10201</v>
      </c>
      <c r="B2104" s="14">
        <v>45413</v>
      </c>
      <c r="C2104" t="str">
        <v>9544ce3b</v>
      </c>
      <c r="D2104">
        <v>86</v>
      </c>
      <c r="Q2104" t="s">
        <v>362</v>
      </c>
    </row>
    <row r="2105" spans="1:17" x14ac:dyDescent="0.3">
      <c r="A2105">
        <v>10201</v>
      </c>
      <c r="B2105" s="14">
        <v>45597</v>
      </c>
      <c r="C2105" t="str">
        <v>c324f9b4</v>
      </c>
      <c r="D2105">
        <v>149</v>
      </c>
      <c r="Q2105" t="s">
        <v>384</v>
      </c>
    </row>
    <row r="2106" spans="1:17" x14ac:dyDescent="0.3">
      <c r="A2106">
        <v>10201</v>
      </c>
      <c r="B2106" s="14">
        <v>45566</v>
      </c>
      <c r="C2106" t="str">
        <v>ed012678</v>
      </c>
      <c r="D2106">
        <v>185</v>
      </c>
      <c r="Q2106" t="s">
        <v>312</v>
      </c>
    </row>
    <row r="2107" spans="1:17" x14ac:dyDescent="0.3">
      <c r="A2107">
        <v>10201</v>
      </c>
      <c r="B2107" s="14">
        <v>45292</v>
      </c>
      <c r="C2107" t="str">
        <v>40fb817f</v>
      </c>
      <c r="D2107">
        <v>236</v>
      </c>
      <c r="Q2107" t="s">
        <v>255</v>
      </c>
    </row>
    <row r="2108" spans="1:17" x14ac:dyDescent="0.3">
      <c r="A2108">
        <v>10201</v>
      </c>
      <c r="B2108" s="14">
        <v>44682</v>
      </c>
      <c r="C2108" t="str">
        <v>b142e834</v>
      </c>
      <c r="D2108">
        <v>203</v>
      </c>
      <c r="Q2108" t="s">
        <v>306</v>
      </c>
    </row>
    <row r="2109" spans="1:17" x14ac:dyDescent="0.3">
      <c r="A2109">
        <v>10201</v>
      </c>
      <c r="B2109" s="14">
        <v>45170</v>
      </c>
      <c r="C2109" t="str">
        <v>577b4107</v>
      </c>
      <c r="D2109">
        <v>190</v>
      </c>
      <c r="Q2109" t="s">
        <v>354</v>
      </c>
    </row>
    <row r="2110" spans="1:17" x14ac:dyDescent="0.3">
      <c r="A2110">
        <v>10201</v>
      </c>
      <c r="B2110" s="14">
        <v>44986</v>
      </c>
      <c r="C2110" t="str">
        <v>607da286</v>
      </c>
      <c r="D2110">
        <v>204</v>
      </c>
      <c r="Q2110" t="s">
        <v>277</v>
      </c>
    </row>
    <row r="2111" spans="1:17" x14ac:dyDescent="0.3">
      <c r="A2111">
        <v>10201</v>
      </c>
      <c r="B2111" s="14">
        <v>45017</v>
      </c>
      <c r="C2111" t="str">
        <v>34ac25b9</v>
      </c>
      <c r="D2111">
        <v>43</v>
      </c>
      <c r="Q2111" t="s">
        <v>225</v>
      </c>
    </row>
    <row r="2112" spans="1:17" x14ac:dyDescent="0.3">
      <c r="A2112">
        <v>10201</v>
      </c>
      <c r="B2112" s="14">
        <v>45231</v>
      </c>
      <c r="C2112" t="str">
        <v>40e9137d</v>
      </c>
      <c r="D2112">
        <v>194</v>
      </c>
      <c r="Q2112" t="s">
        <v>226</v>
      </c>
    </row>
    <row r="2113" spans="1:17" x14ac:dyDescent="0.3">
      <c r="A2113">
        <v>10201</v>
      </c>
      <c r="B2113" s="14">
        <v>45413</v>
      </c>
      <c r="C2113" t="str">
        <v>982b8061</v>
      </c>
      <c r="D2113">
        <v>227</v>
      </c>
      <c r="Q2113" t="s">
        <v>256</v>
      </c>
    </row>
    <row r="2114" spans="1:17" x14ac:dyDescent="0.3">
      <c r="A2114">
        <v>10202</v>
      </c>
      <c r="B2114" s="14">
        <v>45566</v>
      </c>
      <c r="C2114" t="str">
        <v>7fc77e90</v>
      </c>
      <c r="D2114">
        <v>281</v>
      </c>
      <c r="Q2114" t="s">
        <v>385</v>
      </c>
    </row>
    <row r="2115" spans="1:17" x14ac:dyDescent="0.3">
      <c r="A2115">
        <v>10202</v>
      </c>
      <c r="B2115" s="14">
        <v>44652</v>
      </c>
      <c r="C2115" t="str">
        <v>9787b7de</v>
      </c>
      <c r="D2115">
        <v>127</v>
      </c>
      <c r="Q2115" t="s">
        <v>272</v>
      </c>
    </row>
    <row r="2116" spans="1:17" x14ac:dyDescent="0.3">
      <c r="A2116">
        <v>10202</v>
      </c>
      <c r="B2116" s="14">
        <v>45627</v>
      </c>
      <c r="C2116" t="str">
        <v>af4e0c6c</v>
      </c>
      <c r="D2116">
        <v>35</v>
      </c>
      <c r="Q2116" t="s">
        <v>284</v>
      </c>
    </row>
    <row r="2117" spans="1:17" x14ac:dyDescent="0.3">
      <c r="A2117">
        <v>10202</v>
      </c>
      <c r="B2117" s="14">
        <v>44835</v>
      </c>
      <c r="C2117" t="str">
        <v>b49e8b74</v>
      </c>
      <c r="D2117">
        <v>160</v>
      </c>
      <c r="Q2117" t="s">
        <v>239</v>
      </c>
    </row>
    <row r="2118" spans="1:17" x14ac:dyDescent="0.3">
      <c r="A2118">
        <v>10202</v>
      </c>
      <c r="B2118" s="14">
        <v>44986</v>
      </c>
      <c r="C2118" t="str">
        <v>6cec19a5</v>
      </c>
      <c r="D2118">
        <v>219</v>
      </c>
      <c r="Q2118" t="s">
        <v>282</v>
      </c>
    </row>
    <row r="2119" spans="1:17" x14ac:dyDescent="0.3">
      <c r="A2119">
        <v>10202</v>
      </c>
      <c r="B2119" s="14">
        <v>44713</v>
      </c>
      <c r="C2119" t="str">
        <v>607da286</v>
      </c>
      <c r="D2119">
        <v>36</v>
      </c>
      <c r="Q2119" t="s">
        <v>344</v>
      </c>
    </row>
    <row r="2120" spans="1:17" x14ac:dyDescent="0.3">
      <c r="A2120">
        <v>10202</v>
      </c>
      <c r="B2120" s="14">
        <v>45108</v>
      </c>
      <c r="C2120" t="str">
        <v>ed012678</v>
      </c>
      <c r="D2120">
        <v>290</v>
      </c>
      <c r="Q2120" t="s">
        <v>222</v>
      </c>
    </row>
    <row r="2121" spans="1:17" x14ac:dyDescent="0.3">
      <c r="A2121">
        <v>10202</v>
      </c>
      <c r="B2121" s="14">
        <v>44593</v>
      </c>
      <c r="C2121" t="str">
        <v>3abe3a47</v>
      </c>
      <c r="D2121">
        <v>110</v>
      </c>
      <c r="Q2121" t="s">
        <v>418</v>
      </c>
    </row>
    <row r="2122" spans="1:17" x14ac:dyDescent="0.3">
      <c r="A2122">
        <v>10203</v>
      </c>
      <c r="B2122" s="14">
        <v>45627</v>
      </c>
      <c r="C2122" t="str">
        <v>7fc77e90</v>
      </c>
      <c r="D2122">
        <v>198</v>
      </c>
      <c r="Q2122" t="s">
        <v>365</v>
      </c>
    </row>
    <row r="2123" spans="1:17" x14ac:dyDescent="0.3">
      <c r="A2123">
        <v>10203</v>
      </c>
      <c r="B2123" s="14">
        <v>44562</v>
      </c>
      <c r="C2123" t="str">
        <v>34ac25b9</v>
      </c>
      <c r="D2123">
        <v>176</v>
      </c>
      <c r="Q2123" t="s">
        <v>397</v>
      </c>
    </row>
    <row r="2124" spans="1:17" x14ac:dyDescent="0.3">
      <c r="A2124">
        <v>10203</v>
      </c>
      <c r="B2124" s="14">
        <v>45536</v>
      </c>
      <c r="C2124" t="str">
        <v>a48a202b</v>
      </c>
      <c r="D2124">
        <v>39</v>
      </c>
      <c r="Q2124" t="s">
        <v>336</v>
      </c>
    </row>
    <row r="2125" spans="1:17" x14ac:dyDescent="0.3">
      <c r="A2125">
        <v>10203</v>
      </c>
      <c r="B2125" s="14">
        <v>45474</v>
      </c>
      <c r="C2125" t="str">
        <v>18f2ed16</v>
      </c>
      <c r="D2125">
        <v>89</v>
      </c>
      <c r="Q2125" t="s">
        <v>319</v>
      </c>
    </row>
    <row r="2126" spans="1:17" x14ac:dyDescent="0.3">
      <c r="A2126">
        <v>10203</v>
      </c>
      <c r="B2126" s="14">
        <v>45078</v>
      </c>
      <c r="C2126" t="str">
        <v>19351768</v>
      </c>
      <c r="D2126">
        <v>246</v>
      </c>
      <c r="Q2126" t="s">
        <v>219</v>
      </c>
    </row>
    <row r="2127" spans="1:17" x14ac:dyDescent="0.3">
      <c r="A2127">
        <v>10203</v>
      </c>
      <c r="B2127" s="14">
        <v>44774</v>
      </c>
      <c r="C2127" t="str">
        <v>0be1e40e</v>
      </c>
      <c r="D2127">
        <v>137</v>
      </c>
      <c r="Q2127" t="s">
        <v>223</v>
      </c>
    </row>
    <row r="2128" spans="1:17" x14ac:dyDescent="0.3">
      <c r="A2128">
        <v>10204</v>
      </c>
      <c r="B2128" s="14">
        <v>45505</v>
      </c>
      <c r="C2128" t="str">
        <v>5c52d1ad</v>
      </c>
      <c r="D2128">
        <v>212</v>
      </c>
      <c r="Q2128" t="s">
        <v>306</v>
      </c>
    </row>
    <row r="2129" spans="1:17" x14ac:dyDescent="0.3">
      <c r="A2129">
        <v>10204</v>
      </c>
      <c r="B2129" s="14">
        <v>45444</v>
      </c>
      <c r="C2129" t="str">
        <v>1b7fe76a</v>
      </c>
      <c r="D2129">
        <v>276</v>
      </c>
      <c r="Q2129" t="s">
        <v>345</v>
      </c>
    </row>
    <row r="2130" spans="1:17" x14ac:dyDescent="0.3">
      <c r="A2130">
        <v>10204</v>
      </c>
      <c r="B2130" s="14">
        <v>45352</v>
      </c>
      <c r="C2130" t="str">
        <v>c741736d</v>
      </c>
      <c r="D2130">
        <v>95</v>
      </c>
      <c r="Q2130" t="s">
        <v>396</v>
      </c>
    </row>
    <row r="2131" spans="1:17" x14ac:dyDescent="0.3">
      <c r="A2131">
        <v>10204</v>
      </c>
      <c r="B2131" s="14">
        <v>44958</v>
      </c>
      <c r="C2131" t="str">
        <v>fa1a76a3</v>
      </c>
      <c r="D2131">
        <v>47</v>
      </c>
      <c r="Q2131" t="s">
        <v>354</v>
      </c>
    </row>
    <row r="2132" spans="1:17" x14ac:dyDescent="0.3">
      <c r="A2132">
        <v>10204</v>
      </c>
      <c r="B2132" s="14">
        <v>45352</v>
      </c>
      <c r="C2132" t="str">
        <v>b142e834</v>
      </c>
      <c r="D2132">
        <v>205</v>
      </c>
      <c r="Q2132" t="s">
        <v>273</v>
      </c>
    </row>
    <row r="2133" spans="1:17" x14ac:dyDescent="0.3">
      <c r="A2133">
        <v>10204</v>
      </c>
      <c r="B2133" s="14">
        <v>45170</v>
      </c>
      <c r="C2133" t="str">
        <v>420e1019</v>
      </c>
      <c r="D2133">
        <v>259</v>
      </c>
      <c r="Q2133" t="s">
        <v>351</v>
      </c>
    </row>
    <row r="2134" spans="1:17" x14ac:dyDescent="0.3">
      <c r="A2134">
        <v>10205</v>
      </c>
      <c r="B2134" s="14">
        <v>45505</v>
      </c>
      <c r="C2134" t="str">
        <v>92becfc7</v>
      </c>
      <c r="D2134">
        <v>214</v>
      </c>
      <c r="Q2134" t="s">
        <v>363</v>
      </c>
    </row>
    <row r="2135" spans="1:17" x14ac:dyDescent="0.3">
      <c r="A2135">
        <v>10205</v>
      </c>
      <c r="B2135" s="14">
        <v>45444</v>
      </c>
      <c r="C2135" t="str">
        <v>ae026103</v>
      </c>
      <c r="D2135">
        <v>76</v>
      </c>
      <c r="Q2135" t="s">
        <v>385</v>
      </c>
    </row>
    <row r="2136" spans="1:17" x14ac:dyDescent="0.3">
      <c r="A2136">
        <v>10205</v>
      </c>
      <c r="B2136" s="14">
        <v>44743</v>
      </c>
      <c r="C2136" t="str">
        <v>2aac9072</v>
      </c>
      <c r="D2136">
        <v>161</v>
      </c>
      <c r="Q2136" t="s">
        <v>361</v>
      </c>
    </row>
    <row r="2137" spans="1:17" x14ac:dyDescent="0.3">
      <c r="A2137">
        <v>10205</v>
      </c>
      <c r="B2137" s="14">
        <v>45292</v>
      </c>
      <c r="C2137" t="str">
        <v>e0abb092</v>
      </c>
      <c r="D2137">
        <v>231</v>
      </c>
      <c r="Q2137" t="s">
        <v>390</v>
      </c>
    </row>
    <row r="2138" spans="1:17" x14ac:dyDescent="0.3">
      <c r="A2138">
        <v>10205</v>
      </c>
      <c r="B2138" s="14">
        <v>45627</v>
      </c>
      <c r="C2138" t="str">
        <v>7e543bc4</v>
      </c>
      <c r="D2138">
        <v>254</v>
      </c>
      <c r="Q2138" t="s">
        <v>373</v>
      </c>
    </row>
    <row r="2139" spans="1:17" x14ac:dyDescent="0.3">
      <c r="A2139">
        <v>10205</v>
      </c>
      <c r="B2139" s="14">
        <v>45200</v>
      </c>
      <c r="C2139" t="str">
        <v>75fa1246</v>
      </c>
      <c r="D2139">
        <v>109</v>
      </c>
      <c r="Q2139" t="s">
        <v>301</v>
      </c>
    </row>
    <row r="2140" spans="1:17" x14ac:dyDescent="0.3">
      <c r="A2140">
        <v>10205</v>
      </c>
      <c r="B2140" s="14">
        <v>44835</v>
      </c>
      <c r="C2140" t="str">
        <v>1b7fe76a</v>
      </c>
      <c r="D2140">
        <v>297</v>
      </c>
      <c r="Q2140" t="s">
        <v>406</v>
      </c>
    </row>
    <row r="2141" spans="1:17" x14ac:dyDescent="0.3">
      <c r="A2141">
        <v>10205</v>
      </c>
      <c r="B2141" s="14">
        <v>44958</v>
      </c>
      <c r="C2141" t="str">
        <v>cc9d9893</v>
      </c>
      <c r="D2141">
        <v>276</v>
      </c>
      <c r="Q2141" t="s">
        <v>415</v>
      </c>
    </row>
    <row r="2142" spans="1:17" x14ac:dyDescent="0.3">
      <c r="A2142">
        <v>10205</v>
      </c>
      <c r="B2142" s="14">
        <v>45200</v>
      </c>
      <c r="C2142" t="str">
        <v>2e190b5a</v>
      </c>
      <c r="D2142">
        <v>245</v>
      </c>
      <c r="Q2142" t="s">
        <v>316</v>
      </c>
    </row>
    <row r="2143" spans="1:17" x14ac:dyDescent="0.3">
      <c r="A2143">
        <v>10205</v>
      </c>
      <c r="B2143" s="14">
        <v>44652</v>
      </c>
      <c r="C2143" t="str">
        <v>7bc7f2c7</v>
      </c>
      <c r="D2143">
        <v>274</v>
      </c>
      <c r="Q2143" t="s">
        <v>317</v>
      </c>
    </row>
    <row r="2144" spans="1:17" x14ac:dyDescent="0.3">
      <c r="A2144">
        <v>10205</v>
      </c>
      <c r="B2144" s="14">
        <v>45383</v>
      </c>
      <c r="C2144" t="str">
        <v>9544ce3b</v>
      </c>
      <c r="D2144">
        <v>273</v>
      </c>
      <c r="Q2144" t="s">
        <v>266</v>
      </c>
    </row>
    <row r="2145" spans="1:17" x14ac:dyDescent="0.3">
      <c r="A2145">
        <v>10205</v>
      </c>
      <c r="B2145" s="14">
        <v>45200</v>
      </c>
      <c r="C2145" t="str">
        <v>1187d074</v>
      </c>
      <c r="D2145">
        <v>235</v>
      </c>
      <c r="Q2145" t="s">
        <v>318</v>
      </c>
    </row>
    <row r="2146" spans="1:17" x14ac:dyDescent="0.3">
      <c r="A2146">
        <v>10205</v>
      </c>
      <c r="B2146" s="14">
        <v>44713</v>
      </c>
      <c r="C2146" t="str">
        <v>ef45c45f</v>
      </c>
      <c r="D2146">
        <v>206</v>
      </c>
      <c r="Q2146" t="s">
        <v>263</v>
      </c>
    </row>
    <row r="2147" spans="1:17" x14ac:dyDescent="0.3">
      <c r="A2147">
        <v>10205</v>
      </c>
      <c r="B2147" s="14">
        <v>44621</v>
      </c>
      <c r="C2147" t="str">
        <v>7fd28e87</v>
      </c>
      <c r="D2147">
        <v>165</v>
      </c>
      <c r="Q2147" t="s">
        <v>226</v>
      </c>
    </row>
    <row r="2148" spans="1:17" x14ac:dyDescent="0.3">
      <c r="A2148">
        <v>10205</v>
      </c>
      <c r="B2148" s="14">
        <v>44927</v>
      </c>
      <c r="C2148" t="str">
        <v>591bdfe5</v>
      </c>
      <c r="D2148">
        <v>223</v>
      </c>
      <c r="Q2148" t="s">
        <v>319</v>
      </c>
    </row>
    <row r="2149" spans="1:17" x14ac:dyDescent="0.3">
      <c r="A2149">
        <v>10206</v>
      </c>
      <c r="B2149" s="14">
        <v>45474</v>
      </c>
      <c r="C2149" t="str">
        <v>53dcee70</v>
      </c>
      <c r="D2149">
        <v>43</v>
      </c>
      <c r="Q2149" t="s">
        <v>320</v>
      </c>
    </row>
    <row r="2150" spans="1:17" x14ac:dyDescent="0.3">
      <c r="A2150">
        <v>10206</v>
      </c>
      <c r="B2150" s="14">
        <v>45505</v>
      </c>
      <c r="C2150" t="str">
        <v>6cec19a5</v>
      </c>
      <c r="D2150">
        <v>68</v>
      </c>
      <c r="Q2150" t="s">
        <v>241</v>
      </c>
    </row>
    <row r="2151" spans="1:17" x14ac:dyDescent="0.3">
      <c r="A2151">
        <v>10206</v>
      </c>
      <c r="B2151" s="14">
        <v>45261</v>
      </c>
      <c r="C2151" t="str">
        <v>7495495f</v>
      </c>
      <c r="D2151">
        <v>250</v>
      </c>
      <c r="Q2151" t="s">
        <v>267</v>
      </c>
    </row>
    <row r="2152" spans="1:17" x14ac:dyDescent="0.3">
      <c r="A2152">
        <v>10206</v>
      </c>
      <c r="B2152" s="14">
        <v>45170</v>
      </c>
      <c r="C2152" t="str">
        <v>af4e0c6c</v>
      </c>
      <c r="D2152">
        <v>279</v>
      </c>
      <c r="Q2152" t="s">
        <v>321</v>
      </c>
    </row>
    <row r="2153" spans="1:17" x14ac:dyDescent="0.3">
      <c r="A2153">
        <v>10206</v>
      </c>
      <c r="B2153" s="14">
        <v>45566</v>
      </c>
      <c r="C2153" t="str">
        <v>8ce0be18</v>
      </c>
      <c r="D2153">
        <v>152</v>
      </c>
      <c r="Q2153" t="s">
        <v>322</v>
      </c>
    </row>
    <row r="2154" spans="1:17" x14ac:dyDescent="0.3">
      <c r="A2154">
        <v>10207</v>
      </c>
      <c r="B2154" s="14">
        <v>44743</v>
      </c>
      <c r="C2154" t="str">
        <v>b49e8b74</v>
      </c>
      <c r="D2154">
        <v>85</v>
      </c>
      <c r="Q2154" t="s">
        <v>323</v>
      </c>
    </row>
    <row r="2155" spans="1:17" x14ac:dyDescent="0.3">
      <c r="A2155">
        <v>10207</v>
      </c>
      <c r="B2155" s="14">
        <v>45444</v>
      </c>
      <c r="C2155" t="str">
        <v>7fc77e90</v>
      </c>
      <c r="D2155">
        <v>88</v>
      </c>
      <c r="Q2155" t="s">
        <v>310</v>
      </c>
    </row>
    <row r="2156" spans="1:17" x14ac:dyDescent="0.3">
      <c r="A2156">
        <v>10207</v>
      </c>
      <c r="B2156" s="14">
        <v>45352</v>
      </c>
      <c r="C2156" t="str">
        <v>8ab4abc6</v>
      </c>
      <c r="D2156">
        <v>300</v>
      </c>
      <c r="Q2156" t="s">
        <v>275</v>
      </c>
    </row>
    <row r="2157" spans="1:17" x14ac:dyDescent="0.3">
      <c r="A2157">
        <v>10207</v>
      </c>
      <c r="B2157" s="14">
        <v>44866</v>
      </c>
      <c r="C2157" t="str">
        <v>10101146</v>
      </c>
      <c r="D2157">
        <v>256</v>
      </c>
      <c r="Q2157" t="s">
        <v>247</v>
      </c>
    </row>
    <row r="2158" spans="1:17" x14ac:dyDescent="0.3">
      <c r="A2158">
        <v>10207</v>
      </c>
      <c r="B2158" s="14">
        <v>45323</v>
      </c>
      <c r="C2158" t="str">
        <v>2e190b5a</v>
      </c>
      <c r="D2158">
        <v>231</v>
      </c>
      <c r="Q2158" t="s">
        <v>324</v>
      </c>
    </row>
    <row r="2159" spans="1:17" x14ac:dyDescent="0.3">
      <c r="A2159">
        <v>10207</v>
      </c>
      <c r="B2159" s="14">
        <v>45200</v>
      </c>
      <c r="C2159" t="str">
        <v>921da29a</v>
      </c>
      <c r="D2159">
        <v>199</v>
      </c>
      <c r="Q2159" t="s">
        <v>325</v>
      </c>
    </row>
    <row r="2160" spans="1:17" x14ac:dyDescent="0.3">
      <c r="A2160">
        <v>10207</v>
      </c>
      <c r="B2160" s="14">
        <v>45505</v>
      </c>
      <c r="C2160" t="str">
        <v>5988d89d</v>
      </c>
      <c r="D2160">
        <v>212</v>
      </c>
      <c r="Q2160" t="s">
        <v>236</v>
      </c>
    </row>
    <row r="2161" spans="1:17" x14ac:dyDescent="0.3">
      <c r="A2161">
        <v>10207</v>
      </c>
      <c r="B2161" s="14">
        <v>45017</v>
      </c>
      <c r="C2161" t="str">
        <v>4130ea10</v>
      </c>
      <c r="D2161">
        <v>156</v>
      </c>
      <c r="Q2161" t="s">
        <v>326</v>
      </c>
    </row>
    <row r="2162" spans="1:17" x14ac:dyDescent="0.3">
      <c r="A2162">
        <v>10207</v>
      </c>
      <c r="B2162" s="14">
        <v>44866</v>
      </c>
      <c r="C2162" t="str">
        <v>fc3255a1</v>
      </c>
      <c r="D2162">
        <v>177</v>
      </c>
      <c r="Q2162" t="s">
        <v>284</v>
      </c>
    </row>
    <row r="2163" spans="1:17" x14ac:dyDescent="0.3">
      <c r="A2163">
        <v>10207</v>
      </c>
      <c r="B2163" s="14">
        <v>44713</v>
      </c>
      <c r="C2163" t="str">
        <v>e0abb092</v>
      </c>
      <c r="D2163">
        <v>52</v>
      </c>
      <c r="Q2163" t="s">
        <v>252</v>
      </c>
    </row>
    <row r="2164" spans="1:17" x14ac:dyDescent="0.3">
      <c r="A2164">
        <v>10207</v>
      </c>
      <c r="B2164" s="14">
        <v>44713</v>
      </c>
      <c r="C2164" t="str">
        <v>591bdfe5</v>
      </c>
      <c r="D2164">
        <v>87</v>
      </c>
      <c r="Q2164" t="s">
        <v>286</v>
      </c>
    </row>
    <row r="2165" spans="1:17" x14ac:dyDescent="0.3">
      <c r="A2165">
        <v>10208</v>
      </c>
      <c r="B2165" s="14">
        <v>45231</v>
      </c>
      <c r="C2165" t="str">
        <v>1b7fe76a</v>
      </c>
      <c r="D2165">
        <v>54</v>
      </c>
      <c r="Q2165" t="s">
        <v>278</v>
      </c>
    </row>
    <row r="2166" spans="1:17" x14ac:dyDescent="0.3">
      <c r="A2166">
        <v>10208</v>
      </c>
      <c r="B2166" s="14">
        <v>44743</v>
      </c>
      <c r="C2166" t="str">
        <v>2fa395f5</v>
      </c>
      <c r="D2166">
        <v>29</v>
      </c>
      <c r="Q2166" t="s">
        <v>386</v>
      </c>
    </row>
    <row r="2167" spans="1:17" x14ac:dyDescent="0.3">
      <c r="A2167">
        <v>10208</v>
      </c>
      <c r="B2167" s="14">
        <v>44562</v>
      </c>
      <c r="C2167" t="str">
        <v>9787b7de</v>
      </c>
      <c r="D2167">
        <v>108</v>
      </c>
      <c r="Q2167" t="s">
        <v>359</v>
      </c>
    </row>
    <row r="2168" spans="1:17" x14ac:dyDescent="0.3">
      <c r="A2168">
        <v>10208</v>
      </c>
      <c r="B2168" s="14">
        <v>45078</v>
      </c>
      <c r="C2168" t="str">
        <v>cc777b0c</v>
      </c>
      <c r="D2168">
        <v>159</v>
      </c>
      <c r="Q2168" t="s">
        <v>416</v>
      </c>
    </row>
    <row r="2169" spans="1:17" x14ac:dyDescent="0.3">
      <c r="A2169">
        <v>10208</v>
      </c>
      <c r="B2169" s="14">
        <v>45108</v>
      </c>
      <c r="C2169" t="str">
        <v>b72e97f6</v>
      </c>
      <c r="D2169">
        <v>80</v>
      </c>
      <c r="Q2169" t="s">
        <v>342</v>
      </c>
    </row>
    <row r="2170" spans="1:17" x14ac:dyDescent="0.3">
      <c r="A2170">
        <v>10209</v>
      </c>
      <c r="B2170" s="14">
        <v>45413</v>
      </c>
      <c r="C2170" t="str">
        <v>19351768</v>
      </c>
      <c r="D2170">
        <v>193</v>
      </c>
      <c r="Q2170" t="s">
        <v>235</v>
      </c>
    </row>
    <row r="2171" spans="1:17" x14ac:dyDescent="0.3">
      <c r="A2171">
        <v>10209</v>
      </c>
      <c r="B2171" s="14">
        <v>45323</v>
      </c>
      <c r="C2171" t="str">
        <v>30bb7728</v>
      </c>
      <c r="D2171">
        <v>224</v>
      </c>
      <c r="Q2171" t="s">
        <v>264</v>
      </c>
    </row>
    <row r="2172" spans="1:17" x14ac:dyDescent="0.3">
      <c r="A2172">
        <v>10209</v>
      </c>
      <c r="B2172" s="14">
        <v>45017</v>
      </c>
      <c r="C2172" t="str">
        <v>10101146</v>
      </c>
      <c r="D2172">
        <v>246</v>
      </c>
      <c r="Q2172" t="s">
        <v>305</v>
      </c>
    </row>
    <row r="2173" spans="1:17" x14ac:dyDescent="0.3">
      <c r="A2173">
        <v>10209</v>
      </c>
      <c r="B2173" s="14">
        <v>44713</v>
      </c>
      <c r="C2173" t="str">
        <v>67b09f1b</v>
      </c>
      <c r="D2173">
        <v>40</v>
      </c>
      <c r="Q2173" t="s">
        <v>308</v>
      </c>
    </row>
    <row r="2174" spans="1:17" x14ac:dyDescent="0.3">
      <c r="A2174">
        <v>10209</v>
      </c>
      <c r="B2174" s="14">
        <v>45413</v>
      </c>
      <c r="C2174" t="str">
        <v>921da29a</v>
      </c>
      <c r="D2174">
        <v>74</v>
      </c>
      <c r="Q2174" t="s">
        <v>272</v>
      </c>
    </row>
    <row r="2175" spans="1:17" x14ac:dyDescent="0.3">
      <c r="A2175">
        <v>10209</v>
      </c>
      <c r="B2175" s="14">
        <v>45200</v>
      </c>
      <c r="C2175" t="str">
        <v>c5000cc1</v>
      </c>
      <c r="D2175">
        <v>173</v>
      </c>
      <c r="Q2175" t="s">
        <v>261</v>
      </c>
    </row>
    <row r="2176" spans="1:17" x14ac:dyDescent="0.3">
      <c r="A2176">
        <v>10209</v>
      </c>
      <c r="B2176" s="14">
        <v>45352</v>
      </c>
      <c r="C2176" t="str">
        <v>ed012678</v>
      </c>
      <c r="D2176">
        <v>72</v>
      </c>
      <c r="Q2176" t="s">
        <v>343</v>
      </c>
    </row>
    <row r="2177" spans="1:17" x14ac:dyDescent="0.3">
      <c r="A2177">
        <v>10209</v>
      </c>
      <c r="B2177" s="14">
        <v>44958</v>
      </c>
      <c r="C2177" t="str">
        <v>b9f74c1c</v>
      </c>
      <c r="D2177">
        <v>252</v>
      </c>
      <c r="Q2177" t="s">
        <v>379</v>
      </c>
    </row>
    <row r="2178" spans="1:17" x14ac:dyDescent="0.3">
      <c r="A2178">
        <v>10209</v>
      </c>
      <c r="B2178" s="14">
        <v>44927</v>
      </c>
      <c r="C2178" t="str">
        <v>fa1a76a3</v>
      </c>
      <c r="D2178">
        <v>186</v>
      </c>
      <c r="Q2178" t="s">
        <v>409</v>
      </c>
    </row>
    <row r="2179" spans="1:17" x14ac:dyDescent="0.3">
      <c r="A2179">
        <v>10209</v>
      </c>
      <c r="B2179" s="14">
        <v>45292</v>
      </c>
      <c r="C2179" t="str">
        <v>7495495f</v>
      </c>
      <c r="D2179">
        <v>105</v>
      </c>
      <c r="Q2179" t="s">
        <v>224</v>
      </c>
    </row>
    <row r="2180" spans="1:17" x14ac:dyDescent="0.3">
      <c r="A2180">
        <v>10209</v>
      </c>
      <c r="B2180" s="14">
        <v>45170</v>
      </c>
      <c r="C2180" t="str">
        <v>7bc7f2c7</v>
      </c>
      <c r="D2180">
        <v>240</v>
      </c>
      <c r="Q2180" t="s">
        <v>331</v>
      </c>
    </row>
    <row r="2181" spans="1:17" x14ac:dyDescent="0.3">
      <c r="A2181">
        <v>10209</v>
      </c>
      <c r="B2181" s="14">
        <v>45170</v>
      </c>
      <c r="C2181" t="str">
        <v>fd1ad95a</v>
      </c>
      <c r="D2181">
        <v>300</v>
      </c>
      <c r="Q2181" t="s">
        <v>380</v>
      </c>
    </row>
    <row r="2182" spans="1:17" x14ac:dyDescent="0.3">
      <c r="A2182">
        <v>10209</v>
      </c>
      <c r="B2182" s="14">
        <v>45352</v>
      </c>
      <c r="C2182" t="str">
        <v>586db896</v>
      </c>
      <c r="D2182">
        <v>57</v>
      </c>
      <c r="Q2182" t="s">
        <v>263</v>
      </c>
    </row>
    <row r="2183" spans="1:17" x14ac:dyDescent="0.3">
      <c r="A2183">
        <v>10209</v>
      </c>
      <c r="B2183" s="14">
        <v>44805</v>
      </c>
      <c r="C2183" t="str">
        <v>6cec19a5</v>
      </c>
      <c r="D2183">
        <v>132</v>
      </c>
      <c r="Q2183" t="s">
        <v>239</v>
      </c>
    </row>
    <row r="2184" spans="1:17" x14ac:dyDescent="0.3">
      <c r="A2184">
        <v>10209</v>
      </c>
      <c r="B2184" s="14">
        <v>44927</v>
      </c>
      <c r="C2184" t="str">
        <v>e2949854</v>
      </c>
      <c r="D2184">
        <v>102</v>
      </c>
      <c r="Q2184" t="s">
        <v>348</v>
      </c>
    </row>
    <row r="2185" spans="1:17" x14ac:dyDescent="0.3">
      <c r="A2185">
        <v>10210</v>
      </c>
      <c r="B2185" s="14">
        <v>44958</v>
      </c>
      <c r="C2185" t="str">
        <v>f72d44e6</v>
      </c>
      <c r="D2185">
        <v>85</v>
      </c>
      <c r="Q2185" t="s">
        <v>332</v>
      </c>
    </row>
    <row r="2186" spans="1:17" x14ac:dyDescent="0.3">
      <c r="A2186">
        <v>10210</v>
      </c>
      <c r="B2186" s="14">
        <v>45566</v>
      </c>
      <c r="C2186" t="str">
        <v>fd1ad95a</v>
      </c>
      <c r="D2186">
        <v>110</v>
      </c>
      <c r="Q2186" t="s">
        <v>381</v>
      </c>
    </row>
    <row r="2187" spans="1:17" x14ac:dyDescent="0.3">
      <c r="A2187">
        <v>10210</v>
      </c>
      <c r="B2187" s="14">
        <v>45627</v>
      </c>
      <c r="C2187" t="str">
        <v>577b4107</v>
      </c>
      <c r="D2187">
        <v>158</v>
      </c>
      <c r="Q2187" t="s">
        <v>236</v>
      </c>
    </row>
    <row r="2188" spans="1:17" x14ac:dyDescent="0.3">
      <c r="A2188">
        <v>10210</v>
      </c>
      <c r="B2188" s="14">
        <v>45200</v>
      </c>
      <c r="C2188" t="str">
        <v>e9c2f251</v>
      </c>
      <c r="D2188">
        <v>19</v>
      </c>
      <c r="Q2188" t="s">
        <v>286</v>
      </c>
    </row>
    <row r="2189" spans="1:17" x14ac:dyDescent="0.3">
      <c r="A2189">
        <v>10210</v>
      </c>
      <c r="B2189" s="14">
        <v>45352</v>
      </c>
      <c r="C2189" t="str">
        <v>c741736d</v>
      </c>
      <c r="D2189">
        <v>247</v>
      </c>
      <c r="Q2189" t="s">
        <v>233</v>
      </c>
    </row>
    <row r="2190" spans="1:17" x14ac:dyDescent="0.3">
      <c r="A2190">
        <v>10210</v>
      </c>
      <c r="B2190" s="14">
        <v>44986</v>
      </c>
      <c r="C2190" t="str">
        <v>982b8061</v>
      </c>
      <c r="D2190">
        <v>240</v>
      </c>
      <c r="Q2190" t="s">
        <v>223</v>
      </c>
    </row>
    <row r="2191" spans="1:17" x14ac:dyDescent="0.3">
      <c r="A2191">
        <v>10210</v>
      </c>
      <c r="B2191" s="14">
        <v>44986</v>
      </c>
      <c r="C2191" t="str">
        <v>b49e8b74</v>
      </c>
      <c r="D2191">
        <v>140</v>
      </c>
      <c r="Q2191" t="s">
        <v>264</v>
      </c>
    </row>
    <row r="2192" spans="1:17" x14ac:dyDescent="0.3">
      <c r="A2192">
        <v>10210</v>
      </c>
      <c r="B2192" s="14">
        <v>44986</v>
      </c>
      <c r="C2192" t="str">
        <v>566c44a8</v>
      </c>
      <c r="D2192">
        <v>30</v>
      </c>
      <c r="Q2192" t="s">
        <v>338</v>
      </c>
    </row>
    <row r="2193" spans="1:17" x14ac:dyDescent="0.3">
      <c r="A2193">
        <v>10210</v>
      </c>
      <c r="B2193" s="14">
        <v>44562</v>
      </c>
      <c r="C2193" t="str">
        <v>6d9b457c</v>
      </c>
      <c r="D2193">
        <v>230</v>
      </c>
      <c r="Q2193" t="s">
        <v>406</v>
      </c>
    </row>
    <row r="2194" spans="1:17" x14ac:dyDescent="0.3">
      <c r="A2194">
        <v>10210</v>
      </c>
      <c r="B2194" s="14">
        <v>45597</v>
      </c>
      <c r="C2194" t="str">
        <v>a4c168f1</v>
      </c>
      <c r="D2194">
        <v>223</v>
      </c>
      <c r="Q2194" t="s">
        <v>282</v>
      </c>
    </row>
    <row r="2195" spans="1:17" x14ac:dyDescent="0.3">
      <c r="A2195">
        <v>10211</v>
      </c>
      <c r="B2195" s="14">
        <v>44927</v>
      </c>
      <c r="C2195" t="str">
        <v>459528e0</v>
      </c>
      <c r="D2195">
        <v>17</v>
      </c>
      <c r="Q2195" t="s">
        <v>374</v>
      </c>
    </row>
    <row r="2196" spans="1:17" x14ac:dyDescent="0.3">
      <c r="A2196">
        <v>10211</v>
      </c>
      <c r="B2196" s="14">
        <v>45017</v>
      </c>
      <c r="C2196" t="str">
        <v>a48a202b</v>
      </c>
      <c r="D2196">
        <v>255</v>
      </c>
      <c r="Q2196" t="s">
        <v>219</v>
      </c>
    </row>
    <row r="2197" spans="1:17" x14ac:dyDescent="0.3">
      <c r="A2197">
        <v>10211</v>
      </c>
      <c r="B2197" s="14">
        <v>44866</v>
      </c>
      <c r="C2197" t="str">
        <v>2f9c6d63</v>
      </c>
      <c r="D2197">
        <v>159</v>
      </c>
      <c r="Q2197" t="s">
        <v>288</v>
      </c>
    </row>
    <row r="2198" spans="1:17" x14ac:dyDescent="0.3">
      <c r="A2198">
        <v>10211</v>
      </c>
      <c r="B2198" s="14">
        <v>44958</v>
      </c>
      <c r="C2198" t="str">
        <v>d6e6f4af</v>
      </c>
      <c r="D2198">
        <v>93</v>
      </c>
      <c r="Q2198" t="s">
        <v>222</v>
      </c>
    </row>
    <row r="2199" spans="1:17" x14ac:dyDescent="0.3">
      <c r="A2199">
        <v>10211</v>
      </c>
      <c r="B2199" s="14">
        <v>45597</v>
      </c>
      <c r="C2199" t="str">
        <v>fa1a76a3</v>
      </c>
      <c r="D2199">
        <v>290</v>
      </c>
      <c r="Q2199" t="s">
        <v>386</v>
      </c>
    </row>
    <row r="2200" spans="1:17" x14ac:dyDescent="0.3">
      <c r="A2200">
        <v>10211</v>
      </c>
      <c r="B2200" s="14">
        <v>44562</v>
      </c>
      <c r="C2200" t="str">
        <v>19351768</v>
      </c>
      <c r="D2200">
        <v>132</v>
      </c>
      <c r="Q2200" t="s">
        <v>271</v>
      </c>
    </row>
    <row r="2201" spans="1:17" x14ac:dyDescent="0.3">
      <c r="A2201">
        <v>10211</v>
      </c>
      <c r="B2201" s="14">
        <v>45413</v>
      </c>
      <c r="C2201" t="str">
        <v>f6d69d19</v>
      </c>
      <c r="D2201">
        <v>182</v>
      </c>
      <c r="Q2201" t="s">
        <v>278</v>
      </c>
    </row>
    <row r="2202" spans="1:17" x14ac:dyDescent="0.3">
      <c r="A2202">
        <v>10211</v>
      </c>
      <c r="B2202" s="14">
        <v>45078</v>
      </c>
      <c r="C2202" t="str">
        <v>40fb817f</v>
      </c>
      <c r="D2202">
        <v>52</v>
      </c>
      <c r="Q2202" t="s">
        <v>270</v>
      </c>
    </row>
    <row r="2203" spans="1:17" x14ac:dyDescent="0.3">
      <c r="A2203">
        <v>10211</v>
      </c>
      <c r="B2203" s="14">
        <v>45292</v>
      </c>
      <c r="C2203" t="str">
        <v>618d5c47</v>
      </c>
      <c r="D2203">
        <v>106</v>
      </c>
      <c r="Q2203" t="s">
        <v>410</v>
      </c>
    </row>
    <row r="2204" spans="1:17" x14ac:dyDescent="0.3">
      <c r="A2204">
        <v>10211</v>
      </c>
      <c r="B2204" s="14">
        <v>44713</v>
      </c>
      <c r="C2204" t="str">
        <v>0cbc4720</v>
      </c>
      <c r="D2204">
        <v>42</v>
      </c>
      <c r="Q2204" t="s">
        <v>349</v>
      </c>
    </row>
    <row r="2205" spans="1:17" x14ac:dyDescent="0.3">
      <c r="A2205">
        <v>10211</v>
      </c>
      <c r="B2205" s="14">
        <v>45566</v>
      </c>
      <c r="C2205" t="str">
        <v>5988d89d</v>
      </c>
      <c r="D2205">
        <v>283</v>
      </c>
      <c r="Q2205" t="s">
        <v>321</v>
      </c>
    </row>
    <row r="2206" spans="1:17" x14ac:dyDescent="0.3">
      <c r="A2206">
        <v>10211</v>
      </c>
      <c r="B2206" s="14">
        <v>45200</v>
      </c>
      <c r="C2206" t="str">
        <v>8ab4abc6</v>
      </c>
      <c r="D2206">
        <v>209</v>
      </c>
      <c r="Q2206" t="s">
        <v>344</v>
      </c>
    </row>
    <row r="2207" spans="1:17" x14ac:dyDescent="0.3">
      <c r="A2207">
        <v>10211</v>
      </c>
      <c r="B2207" s="14">
        <v>44866</v>
      </c>
      <c r="C2207" t="str">
        <v>34ac25b9</v>
      </c>
      <c r="D2207">
        <v>107</v>
      </c>
      <c r="Q2207" t="s">
        <v>381</v>
      </c>
    </row>
    <row r="2208" spans="1:17" x14ac:dyDescent="0.3">
      <c r="A2208">
        <v>10211</v>
      </c>
      <c r="B2208" s="14">
        <v>44682</v>
      </c>
      <c r="C2208" t="str">
        <v>9767fb4f</v>
      </c>
      <c r="D2208">
        <v>126</v>
      </c>
      <c r="Q2208" t="s">
        <v>400</v>
      </c>
    </row>
    <row r="2209" spans="1:17" x14ac:dyDescent="0.3">
      <c r="A2209">
        <v>10212</v>
      </c>
      <c r="B2209" s="14">
        <v>44593</v>
      </c>
      <c r="C2209" t="str">
        <v>fe99e0ba</v>
      </c>
      <c r="D2209">
        <v>200</v>
      </c>
      <c r="Q2209" t="s">
        <v>225</v>
      </c>
    </row>
    <row r="2210" spans="1:17" x14ac:dyDescent="0.3">
      <c r="A2210">
        <v>10212</v>
      </c>
      <c r="B2210" s="14">
        <v>45444</v>
      </c>
      <c r="C2210" t="str">
        <v>e9c2f251</v>
      </c>
      <c r="D2210">
        <v>53</v>
      </c>
      <c r="Q2210" t="s">
        <v>244</v>
      </c>
    </row>
    <row r="2211" spans="1:17" x14ac:dyDescent="0.3">
      <c r="A2211">
        <v>10212</v>
      </c>
      <c r="B2211" s="14">
        <v>44805</v>
      </c>
      <c r="C2211" t="str">
        <v>a4c168f1</v>
      </c>
      <c r="D2211">
        <v>252</v>
      </c>
      <c r="Q2211" t="s">
        <v>279</v>
      </c>
    </row>
    <row r="2212" spans="1:17" x14ac:dyDescent="0.3">
      <c r="A2212">
        <v>10212</v>
      </c>
      <c r="B2212" s="14">
        <v>44774</v>
      </c>
      <c r="C2212" t="str">
        <v>e24dee1d</v>
      </c>
      <c r="D2212">
        <v>26</v>
      </c>
      <c r="Q2212" t="s">
        <v>345</v>
      </c>
    </row>
    <row r="2213" spans="1:17" x14ac:dyDescent="0.3">
      <c r="A2213">
        <v>10212</v>
      </c>
      <c r="B2213" s="14">
        <v>45383</v>
      </c>
      <c r="C2213" t="str">
        <v>7495495f</v>
      </c>
      <c r="D2213">
        <v>160</v>
      </c>
      <c r="Q2213" t="s">
        <v>394</v>
      </c>
    </row>
    <row r="2214" spans="1:17" x14ac:dyDescent="0.3">
      <c r="A2214">
        <v>10212</v>
      </c>
      <c r="B2214" s="14">
        <v>44805</v>
      </c>
      <c r="C2214" t="str">
        <v>2aac9072</v>
      </c>
      <c r="D2214">
        <v>142</v>
      </c>
      <c r="Q2214" t="s">
        <v>326</v>
      </c>
    </row>
    <row r="2215" spans="1:17" x14ac:dyDescent="0.3">
      <c r="A2215">
        <v>10212</v>
      </c>
      <c r="B2215" s="14">
        <v>45352</v>
      </c>
      <c r="C2215" t="str">
        <v>2888a95e</v>
      </c>
      <c r="D2215">
        <v>48</v>
      </c>
      <c r="Q2215" t="s">
        <v>235</v>
      </c>
    </row>
    <row r="2216" spans="1:17" x14ac:dyDescent="0.3">
      <c r="A2216">
        <v>10212</v>
      </c>
      <c r="B2216" s="14">
        <v>45139</v>
      </c>
      <c r="C2216" t="str">
        <v>c741736d</v>
      </c>
      <c r="D2216">
        <v>163</v>
      </c>
      <c r="Q2216" t="s">
        <v>319</v>
      </c>
    </row>
    <row r="2217" spans="1:17" x14ac:dyDescent="0.3">
      <c r="A2217">
        <v>10212</v>
      </c>
      <c r="B2217" s="14">
        <v>45170</v>
      </c>
      <c r="C2217" t="str">
        <v>07976026</v>
      </c>
      <c r="D2217">
        <v>104</v>
      </c>
      <c r="Q2217" t="s">
        <v>360</v>
      </c>
    </row>
    <row r="2218" spans="1:17" x14ac:dyDescent="0.3">
      <c r="A2218">
        <v>10212</v>
      </c>
      <c r="B2218" s="14">
        <v>44774</v>
      </c>
      <c r="C2218" t="str">
        <v>f83fb848</v>
      </c>
      <c r="D2218">
        <v>58</v>
      </c>
      <c r="Q2218" t="s">
        <v>367</v>
      </c>
    </row>
    <row r="2219" spans="1:17" x14ac:dyDescent="0.3">
      <c r="A2219">
        <v>10213</v>
      </c>
      <c r="B2219" s="14">
        <v>45139</v>
      </c>
      <c r="C2219" t="str">
        <v>07976026</v>
      </c>
      <c r="D2219">
        <v>291</v>
      </c>
      <c r="Q2219" t="s">
        <v>399</v>
      </c>
    </row>
    <row r="2220" spans="1:17" x14ac:dyDescent="0.3">
      <c r="A2220">
        <v>10213</v>
      </c>
      <c r="B2220" s="14">
        <v>45139</v>
      </c>
      <c r="C2220" t="str">
        <v>459528e0</v>
      </c>
      <c r="D2220">
        <v>61</v>
      </c>
      <c r="Q2220" t="s">
        <v>256</v>
      </c>
    </row>
    <row r="2221" spans="1:17" x14ac:dyDescent="0.3">
      <c r="A2221">
        <v>10213</v>
      </c>
      <c r="B2221" s="14">
        <v>44713</v>
      </c>
      <c r="C2221" t="str">
        <v>3abe3a47</v>
      </c>
      <c r="D2221">
        <v>180</v>
      </c>
      <c r="Q2221" t="s">
        <v>351</v>
      </c>
    </row>
    <row r="2222" spans="1:17" x14ac:dyDescent="0.3">
      <c r="A2222">
        <v>10213</v>
      </c>
      <c r="B2222" s="14">
        <v>44743</v>
      </c>
      <c r="C2222" t="str">
        <v>7fb18db3</v>
      </c>
      <c r="D2222">
        <v>12</v>
      </c>
      <c r="Q2222" t="s">
        <v>296</v>
      </c>
    </row>
    <row r="2223" spans="1:17" x14ac:dyDescent="0.3">
      <c r="A2223">
        <v>10213</v>
      </c>
      <c r="B2223" s="14">
        <v>45261</v>
      </c>
      <c r="C2223" t="str">
        <v>ef45c45f</v>
      </c>
      <c r="D2223">
        <v>217</v>
      </c>
      <c r="Q2223" t="s">
        <v>362</v>
      </c>
    </row>
    <row r="2224" spans="1:17" x14ac:dyDescent="0.3">
      <c r="A2224">
        <v>10213</v>
      </c>
      <c r="B2224" s="14">
        <v>45627</v>
      </c>
      <c r="C2224" t="str">
        <v>fc3255a1</v>
      </c>
      <c r="D2224">
        <v>136</v>
      </c>
      <c r="Q2224" t="s">
        <v>300</v>
      </c>
    </row>
    <row r="2225" spans="1:17" x14ac:dyDescent="0.3">
      <c r="A2225">
        <v>10213</v>
      </c>
      <c r="B2225" s="14">
        <v>44743</v>
      </c>
      <c r="C2225" t="str">
        <v>40e9137d</v>
      </c>
      <c r="D2225">
        <v>18</v>
      </c>
      <c r="Q2225" t="s">
        <v>365</v>
      </c>
    </row>
    <row r="2226" spans="1:17" x14ac:dyDescent="0.3">
      <c r="A2226">
        <v>10214</v>
      </c>
      <c r="B2226" s="14">
        <v>44958</v>
      </c>
      <c r="C2226" t="str">
        <v>10101146</v>
      </c>
      <c r="D2226">
        <v>208</v>
      </c>
      <c r="Q2226" t="s">
        <v>408</v>
      </c>
    </row>
    <row r="2227" spans="1:17" x14ac:dyDescent="0.3">
      <c r="A2227">
        <v>10214</v>
      </c>
      <c r="B2227" s="14">
        <v>44805</v>
      </c>
      <c r="C2227" t="str">
        <v>40fb817f</v>
      </c>
      <c r="D2227">
        <v>217</v>
      </c>
      <c r="Q2227" t="s">
        <v>308</v>
      </c>
    </row>
    <row r="2228" spans="1:17" x14ac:dyDescent="0.3">
      <c r="A2228">
        <v>10214</v>
      </c>
      <c r="B2228" s="14">
        <v>45017</v>
      </c>
      <c r="C2228" t="str">
        <v>c324f9b4</v>
      </c>
      <c r="D2228">
        <v>73</v>
      </c>
      <c r="Q2228" t="s">
        <v>289</v>
      </c>
    </row>
    <row r="2229" spans="1:17" x14ac:dyDescent="0.3">
      <c r="A2229">
        <v>10214</v>
      </c>
      <c r="B2229" s="14">
        <v>45505</v>
      </c>
      <c r="C2229" t="str">
        <v>c741736d</v>
      </c>
      <c r="D2229">
        <v>10</v>
      </c>
      <c r="Q2229" t="s">
        <v>390</v>
      </c>
    </row>
    <row r="2230" spans="1:17" x14ac:dyDescent="0.3">
      <c r="A2230">
        <v>10214</v>
      </c>
      <c r="B2230" s="14">
        <v>44805</v>
      </c>
      <c r="C2230" t="str">
        <v>b72e97f6</v>
      </c>
      <c r="D2230">
        <v>104</v>
      </c>
      <c r="Q2230" t="s">
        <v>385</v>
      </c>
    </row>
    <row r="2231" spans="1:17" x14ac:dyDescent="0.3">
      <c r="A2231">
        <v>10214</v>
      </c>
      <c r="B2231" s="14">
        <v>44621</v>
      </c>
      <c r="C2231" t="str">
        <v>74c9ff93</v>
      </c>
      <c r="D2231">
        <v>128</v>
      </c>
      <c r="Q2231" t="s">
        <v>295</v>
      </c>
    </row>
    <row r="2232" spans="1:17" x14ac:dyDescent="0.3">
      <c r="A2232">
        <v>10214</v>
      </c>
      <c r="B2232" s="14">
        <v>45323</v>
      </c>
      <c r="C2232" t="str">
        <v>7fc77e90</v>
      </c>
      <c r="D2232">
        <v>78</v>
      </c>
      <c r="Q2232" t="s">
        <v>236</v>
      </c>
    </row>
    <row r="2233" spans="1:17" x14ac:dyDescent="0.3">
      <c r="A2233">
        <v>10214</v>
      </c>
      <c r="B2233" s="14">
        <v>44562</v>
      </c>
      <c r="C2233" t="str">
        <v>07976026</v>
      </c>
      <c r="D2233">
        <v>117</v>
      </c>
      <c r="Q2233" t="s">
        <v>413</v>
      </c>
    </row>
    <row r="2234" spans="1:17" x14ac:dyDescent="0.3">
      <c r="A2234">
        <v>10214</v>
      </c>
      <c r="B2234" s="14">
        <v>45200</v>
      </c>
      <c r="C2234" t="str">
        <v>8ce0be18</v>
      </c>
      <c r="D2234">
        <v>115</v>
      </c>
      <c r="Q2234" t="s">
        <v>328</v>
      </c>
    </row>
    <row r="2235" spans="1:17" x14ac:dyDescent="0.3">
      <c r="A2235">
        <v>10214</v>
      </c>
      <c r="B2235" s="14">
        <v>44774</v>
      </c>
      <c r="C2235" t="str">
        <v>19351768</v>
      </c>
      <c r="D2235">
        <v>198</v>
      </c>
      <c r="Q2235" t="s">
        <v>239</v>
      </c>
    </row>
    <row r="2236" spans="1:17" x14ac:dyDescent="0.3">
      <c r="A2236">
        <v>10214</v>
      </c>
      <c r="B2236" s="14">
        <v>45566</v>
      </c>
      <c r="C2236" t="str">
        <v>2888a95e</v>
      </c>
      <c r="D2236">
        <v>150</v>
      </c>
      <c r="Q2236" t="s">
        <v>329</v>
      </c>
    </row>
    <row r="2237" spans="1:17" x14ac:dyDescent="0.3">
      <c r="A2237">
        <v>10214</v>
      </c>
      <c r="B2237" s="14">
        <v>45292</v>
      </c>
      <c r="C2237" t="str">
        <v>921da29a</v>
      </c>
      <c r="D2237">
        <v>190</v>
      </c>
      <c r="Q2237" t="s">
        <v>391</v>
      </c>
    </row>
    <row r="2238" spans="1:17" x14ac:dyDescent="0.3">
      <c r="A2238">
        <v>10214</v>
      </c>
      <c r="B2238" s="14">
        <v>45505</v>
      </c>
      <c r="C2238" t="str">
        <v>d6e6f4af</v>
      </c>
      <c r="D2238">
        <v>260</v>
      </c>
      <c r="Q2238" t="s">
        <v>271</v>
      </c>
    </row>
    <row r="2239" spans="1:17" x14ac:dyDescent="0.3">
      <c r="A2239">
        <v>10214</v>
      </c>
      <c r="B2239" s="14">
        <v>44562</v>
      </c>
      <c r="C2239" t="str">
        <v>044707f1</v>
      </c>
      <c r="D2239">
        <v>231</v>
      </c>
      <c r="Q2239" t="s">
        <v>222</v>
      </c>
    </row>
    <row r="2240" spans="1:17" x14ac:dyDescent="0.3">
      <c r="A2240">
        <v>10214</v>
      </c>
      <c r="B2240" s="14">
        <v>45444</v>
      </c>
      <c r="C2240" t="str">
        <v>d71466ea</v>
      </c>
      <c r="D2240">
        <v>278</v>
      </c>
      <c r="Q2240" t="s">
        <v>394</v>
      </c>
    </row>
    <row r="2241" spans="1:17" x14ac:dyDescent="0.3">
      <c r="A2241">
        <v>10215</v>
      </c>
      <c r="B2241" s="14">
        <v>45566</v>
      </c>
      <c r="C2241" t="str">
        <v>ae026103</v>
      </c>
      <c r="D2241">
        <v>43</v>
      </c>
      <c r="Q2241" t="s">
        <v>376</v>
      </c>
    </row>
    <row r="2242" spans="1:17" x14ac:dyDescent="0.3">
      <c r="A2242">
        <v>10215</v>
      </c>
      <c r="B2242" s="14">
        <v>44986</v>
      </c>
      <c r="C2242" t="str">
        <v>fa1a76a3</v>
      </c>
      <c r="D2242">
        <v>240</v>
      </c>
      <c r="Q2242" t="s">
        <v>404</v>
      </c>
    </row>
    <row r="2243" spans="1:17" x14ac:dyDescent="0.3">
      <c r="A2243">
        <v>10215</v>
      </c>
      <c r="B2243" s="14">
        <v>45292</v>
      </c>
      <c r="C2243" t="str">
        <v>40e9137d</v>
      </c>
      <c r="D2243">
        <v>148</v>
      </c>
      <c r="Q2243" t="s">
        <v>271</v>
      </c>
    </row>
    <row r="2244" spans="1:17" x14ac:dyDescent="0.3">
      <c r="A2244">
        <v>10215</v>
      </c>
      <c r="B2244" s="14">
        <v>44805</v>
      </c>
      <c r="C2244" t="str">
        <v>34ac25b9</v>
      </c>
      <c r="D2244">
        <v>18</v>
      </c>
      <c r="Q2244" t="s">
        <v>342</v>
      </c>
    </row>
    <row r="2245" spans="1:17" x14ac:dyDescent="0.3">
      <c r="A2245">
        <v>10215</v>
      </c>
      <c r="B2245" s="14">
        <v>44986</v>
      </c>
      <c r="C2245" t="str">
        <v>5b93d799</v>
      </c>
      <c r="D2245">
        <v>292</v>
      </c>
      <c r="Q2245" t="s">
        <v>280</v>
      </c>
    </row>
    <row r="2246" spans="1:17" x14ac:dyDescent="0.3">
      <c r="A2246">
        <v>10215</v>
      </c>
      <c r="B2246" s="14">
        <v>45078</v>
      </c>
      <c r="C2246" t="str">
        <v>566c44a8</v>
      </c>
      <c r="D2246">
        <v>199</v>
      </c>
      <c r="Q2246" t="s">
        <v>228</v>
      </c>
    </row>
    <row r="2247" spans="1:17" x14ac:dyDescent="0.3">
      <c r="A2247">
        <v>10215</v>
      </c>
      <c r="B2247" s="14">
        <v>45078</v>
      </c>
      <c r="C2247" t="str">
        <v>f1c74cb8</v>
      </c>
      <c r="D2247">
        <v>274</v>
      </c>
      <c r="Q2247" t="s">
        <v>405</v>
      </c>
    </row>
    <row r="2248" spans="1:17" x14ac:dyDescent="0.3">
      <c r="A2248">
        <v>10215</v>
      </c>
      <c r="B2248" s="14">
        <v>44743</v>
      </c>
      <c r="C2248" t="str">
        <v>e2949854</v>
      </c>
      <c r="D2248">
        <v>133</v>
      </c>
      <c r="Q2248" t="s">
        <v>263</v>
      </c>
    </row>
    <row r="2249" spans="1:17" x14ac:dyDescent="0.3">
      <c r="A2249">
        <v>10215</v>
      </c>
      <c r="B2249" s="14">
        <v>45627</v>
      </c>
      <c r="C2249" t="str">
        <v>7e543bc4</v>
      </c>
      <c r="D2249">
        <v>281</v>
      </c>
      <c r="Q2249" t="s">
        <v>335</v>
      </c>
    </row>
    <row r="2250" spans="1:17" x14ac:dyDescent="0.3">
      <c r="A2250">
        <v>10216</v>
      </c>
      <c r="B2250" s="14">
        <v>45627</v>
      </c>
      <c r="C2250" t="str">
        <v>fe8686d0</v>
      </c>
      <c r="D2250">
        <v>224</v>
      </c>
      <c r="Q2250" t="s">
        <v>341</v>
      </c>
    </row>
    <row r="2251" spans="1:17" x14ac:dyDescent="0.3">
      <c r="A2251">
        <v>10216</v>
      </c>
      <c r="B2251" s="14">
        <v>44927</v>
      </c>
      <c r="C2251" t="str">
        <v>1187d074</v>
      </c>
      <c r="D2251">
        <v>105</v>
      </c>
      <c r="Q2251" t="s">
        <v>320</v>
      </c>
    </row>
    <row r="2252" spans="1:17" x14ac:dyDescent="0.3">
      <c r="A2252">
        <v>10216</v>
      </c>
      <c r="B2252" s="14">
        <v>45078</v>
      </c>
      <c r="C2252" t="str">
        <v>6148f50b</v>
      </c>
      <c r="D2252">
        <v>112</v>
      </c>
      <c r="Q2252" t="s">
        <v>256</v>
      </c>
    </row>
    <row r="2253" spans="1:17" x14ac:dyDescent="0.3">
      <c r="A2253">
        <v>10216</v>
      </c>
      <c r="B2253" s="14">
        <v>45231</v>
      </c>
      <c r="C2253" t="str">
        <v>566c44a8</v>
      </c>
      <c r="D2253">
        <v>59</v>
      </c>
      <c r="Q2253" t="s">
        <v>301</v>
      </c>
    </row>
    <row r="2254" spans="1:17" x14ac:dyDescent="0.3">
      <c r="A2254">
        <v>10216</v>
      </c>
      <c r="B2254" s="14">
        <v>45170</v>
      </c>
      <c r="C2254" t="str">
        <v>b9f74c1c</v>
      </c>
      <c r="D2254">
        <v>33</v>
      </c>
      <c r="Q2254" t="s">
        <v>401</v>
      </c>
    </row>
    <row r="2255" spans="1:17" x14ac:dyDescent="0.3">
      <c r="A2255">
        <v>10217</v>
      </c>
      <c r="B2255" s="14">
        <v>44958</v>
      </c>
      <c r="C2255" t="str">
        <v>8ab4abc6</v>
      </c>
      <c r="D2255">
        <v>249</v>
      </c>
      <c r="Q2255" t="s">
        <v>240</v>
      </c>
    </row>
    <row r="2256" spans="1:17" x14ac:dyDescent="0.3">
      <c r="A2256">
        <v>10217</v>
      </c>
      <c r="B2256" s="14">
        <v>45627</v>
      </c>
      <c r="C2256" t="str">
        <v>921da29a</v>
      </c>
      <c r="D2256">
        <v>235</v>
      </c>
      <c r="Q2256" t="s">
        <v>291</v>
      </c>
    </row>
    <row r="2257" spans="1:17" x14ac:dyDescent="0.3">
      <c r="A2257">
        <v>10217</v>
      </c>
      <c r="B2257" s="14">
        <v>45261</v>
      </c>
      <c r="C2257" t="str">
        <v>ef45c45f</v>
      </c>
      <c r="D2257">
        <v>59</v>
      </c>
      <c r="Q2257" t="s">
        <v>243</v>
      </c>
    </row>
    <row r="2258" spans="1:17" x14ac:dyDescent="0.3">
      <c r="A2258">
        <v>10217</v>
      </c>
      <c r="B2258" s="14">
        <v>45352</v>
      </c>
      <c r="C2258" t="str">
        <v>d71466ea</v>
      </c>
      <c r="D2258">
        <v>71</v>
      </c>
      <c r="Q2258" t="s">
        <v>255</v>
      </c>
    </row>
    <row r="2259" spans="1:17" x14ac:dyDescent="0.3">
      <c r="A2259">
        <v>10217</v>
      </c>
      <c r="B2259" s="14">
        <v>45200</v>
      </c>
      <c r="C2259" t="str">
        <v>0cbc4720</v>
      </c>
      <c r="D2259">
        <v>131</v>
      </c>
      <c r="Q2259" t="s">
        <v>398</v>
      </c>
    </row>
    <row r="2260" spans="1:17" x14ac:dyDescent="0.3">
      <c r="A2260">
        <v>10217</v>
      </c>
      <c r="B2260" s="14">
        <v>45597</v>
      </c>
      <c r="C2260" t="str">
        <v>1187d074</v>
      </c>
      <c r="D2260">
        <v>133</v>
      </c>
      <c r="Q2260" t="s">
        <v>304</v>
      </c>
    </row>
    <row r="2261" spans="1:17" x14ac:dyDescent="0.3">
      <c r="A2261">
        <v>10217</v>
      </c>
      <c r="B2261" s="14">
        <v>44866</v>
      </c>
      <c r="C2261" t="str">
        <v>b9f74c1c</v>
      </c>
      <c r="D2261">
        <v>13</v>
      </c>
      <c r="Q2261" t="s">
        <v>286</v>
      </c>
    </row>
    <row r="2262" spans="1:17" x14ac:dyDescent="0.3">
      <c r="A2262">
        <v>10217</v>
      </c>
      <c r="B2262" s="14">
        <v>44743</v>
      </c>
      <c r="C2262" t="str">
        <v>35e41ff6</v>
      </c>
      <c r="D2262">
        <v>55</v>
      </c>
      <c r="Q2262" t="s">
        <v>329</v>
      </c>
    </row>
    <row r="2263" spans="1:17" x14ac:dyDescent="0.3">
      <c r="A2263">
        <v>10217</v>
      </c>
      <c r="B2263" s="14">
        <v>45078</v>
      </c>
      <c r="C2263" t="str">
        <v>982b8061</v>
      </c>
      <c r="D2263">
        <v>10</v>
      </c>
      <c r="Q2263" t="s">
        <v>238</v>
      </c>
    </row>
    <row r="2264" spans="1:17" x14ac:dyDescent="0.3">
      <c r="A2264">
        <v>10217</v>
      </c>
      <c r="B2264" s="14">
        <v>45627</v>
      </c>
      <c r="C2264" t="str">
        <v>872a4423</v>
      </c>
      <c r="D2264">
        <v>94</v>
      </c>
      <c r="Q2264" t="s">
        <v>307</v>
      </c>
    </row>
    <row r="2265" spans="1:17" x14ac:dyDescent="0.3">
      <c r="A2265">
        <v>10217</v>
      </c>
      <c r="B2265" s="14">
        <v>45078</v>
      </c>
      <c r="C2265" t="str">
        <v>1b7fe76a</v>
      </c>
      <c r="D2265">
        <v>108</v>
      </c>
      <c r="Q2265" t="s">
        <v>380</v>
      </c>
    </row>
    <row r="2266" spans="1:17" x14ac:dyDescent="0.3">
      <c r="A2266">
        <v>10217</v>
      </c>
      <c r="B2266" s="14">
        <v>44896</v>
      </c>
      <c r="C2266" t="str">
        <v>c324f9b4</v>
      </c>
      <c r="D2266">
        <v>110</v>
      </c>
      <c r="Q2266" t="s">
        <v>264</v>
      </c>
    </row>
    <row r="2267" spans="1:17" x14ac:dyDescent="0.3">
      <c r="A2267">
        <v>10217</v>
      </c>
      <c r="B2267" s="14">
        <v>45444</v>
      </c>
      <c r="C2267" t="str">
        <v>e24dee1d</v>
      </c>
      <c r="D2267">
        <v>41</v>
      </c>
      <c r="Q2267" t="s">
        <v>415</v>
      </c>
    </row>
    <row r="2268" spans="1:17" x14ac:dyDescent="0.3">
      <c r="A2268">
        <v>10218</v>
      </c>
      <c r="B2268" s="14">
        <v>45139</v>
      </c>
      <c r="C2268" t="str">
        <v>5988d89d</v>
      </c>
      <c r="D2268">
        <v>231</v>
      </c>
      <c r="Q2268" t="s">
        <v>320</v>
      </c>
    </row>
    <row r="2269" spans="1:17" x14ac:dyDescent="0.3">
      <c r="A2269">
        <v>10218</v>
      </c>
      <c r="B2269" s="14">
        <v>45474</v>
      </c>
      <c r="C2269" t="str">
        <v>6fc6d737</v>
      </c>
      <c r="D2269">
        <v>203</v>
      </c>
      <c r="Q2269" t="s">
        <v>357</v>
      </c>
    </row>
    <row r="2270" spans="1:17" x14ac:dyDescent="0.3">
      <c r="A2270">
        <v>10218</v>
      </c>
      <c r="B2270" s="14">
        <v>45597</v>
      </c>
      <c r="C2270" t="str">
        <v>9787b7de</v>
      </c>
      <c r="D2270">
        <v>99</v>
      </c>
      <c r="Q2270" t="s">
        <v>278</v>
      </c>
    </row>
    <row r="2271" spans="1:17" x14ac:dyDescent="0.3">
      <c r="A2271">
        <v>10218</v>
      </c>
      <c r="B2271" s="14">
        <v>44958</v>
      </c>
      <c r="C2271" t="str">
        <v>4cfd0dd8</v>
      </c>
      <c r="D2271">
        <v>47</v>
      </c>
      <c r="Q2271" t="s">
        <v>259</v>
      </c>
    </row>
    <row r="2272" spans="1:17" x14ac:dyDescent="0.3">
      <c r="A2272">
        <v>10218</v>
      </c>
      <c r="B2272" s="14">
        <v>44986</v>
      </c>
      <c r="C2272" t="str">
        <v>92becfc7</v>
      </c>
      <c r="D2272">
        <v>95</v>
      </c>
      <c r="Q2272" t="s">
        <v>280</v>
      </c>
    </row>
    <row r="2273" spans="1:17" x14ac:dyDescent="0.3">
      <c r="A2273">
        <v>10218</v>
      </c>
      <c r="B2273" s="14">
        <v>45597</v>
      </c>
      <c r="C2273" t="str">
        <v>7e543bc4</v>
      </c>
      <c r="D2273">
        <v>300</v>
      </c>
      <c r="Q2273" t="s">
        <v>244</v>
      </c>
    </row>
    <row r="2274" spans="1:17" x14ac:dyDescent="0.3">
      <c r="A2274">
        <v>10219</v>
      </c>
      <c r="B2274" s="14">
        <v>45444</v>
      </c>
      <c r="C2274" t="str">
        <v>7fd28e87</v>
      </c>
      <c r="D2274">
        <v>56</v>
      </c>
      <c r="Q2274" t="s">
        <v>407</v>
      </c>
    </row>
    <row r="2275" spans="1:17" x14ac:dyDescent="0.3">
      <c r="A2275">
        <v>10219</v>
      </c>
      <c r="B2275" s="14">
        <v>44986</v>
      </c>
      <c r="C2275" t="str">
        <v>40e9137d</v>
      </c>
      <c r="D2275">
        <v>283</v>
      </c>
      <c r="Q2275" t="s">
        <v>325</v>
      </c>
    </row>
    <row r="2276" spans="1:17" x14ac:dyDescent="0.3">
      <c r="A2276">
        <v>10219</v>
      </c>
      <c r="B2276" s="14">
        <v>44805</v>
      </c>
      <c r="C2276" t="str">
        <v>9c8c4c67</v>
      </c>
      <c r="D2276">
        <v>37</v>
      </c>
      <c r="Q2276" t="s">
        <v>408</v>
      </c>
    </row>
    <row r="2277" spans="1:17" x14ac:dyDescent="0.3">
      <c r="A2277">
        <v>10219</v>
      </c>
      <c r="B2277" s="14">
        <v>45017</v>
      </c>
      <c r="C2277" t="str">
        <v>af4e0c6c</v>
      </c>
      <c r="D2277">
        <v>35</v>
      </c>
      <c r="Q2277" t="s">
        <v>355</v>
      </c>
    </row>
    <row r="2278" spans="1:17" x14ac:dyDescent="0.3">
      <c r="A2278">
        <v>10219</v>
      </c>
      <c r="B2278" s="14">
        <v>45017</v>
      </c>
      <c r="C2278" t="str">
        <v>c5000cc1</v>
      </c>
      <c r="D2278">
        <v>285</v>
      </c>
      <c r="Q2278" t="s">
        <v>339</v>
      </c>
    </row>
    <row r="2279" spans="1:17" x14ac:dyDescent="0.3">
      <c r="A2279">
        <v>10219</v>
      </c>
      <c r="B2279" s="14">
        <v>45597</v>
      </c>
      <c r="C2279" t="str">
        <v>459528e0</v>
      </c>
      <c r="D2279">
        <v>57</v>
      </c>
      <c r="Q2279" t="s">
        <v>232</v>
      </c>
    </row>
    <row r="2280" spans="1:17" x14ac:dyDescent="0.3">
      <c r="A2280">
        <v>10219</v>
      </c>
      <c r="B2280" s="14">
        <v>44805</v>
      </c>
      <c r="C2280" t="str">
        <v>8ce0be18</v>
      </c>
      <c r="D2280">
        <v>101</v>
      </c>
      <c r="Q2280" t="s">
        <v>371</v>
      </c>
    </row>
    <row r="2281" spans="1:17" x14ac:dyDescent="0.3">
      <c r="A2281">
        <v>10219</v>
      </c>
      <c r="B2281" s="14">
        <v>44805</v>
      </c>
      <c r="C2281" t="str">
        <v>566c44a8</v>
      </c>
      <c r="D2281">
        <v>122</v>
      </c>
      <c r="Q2281" t="s">
        <v>284</v>
      </c>
    </row>
    <row r="2282" spans="1:17" x14ac:dyDescent="0.3">
      <c r="A2282">
        <v>10219</v>
      </c>
      <c r="B2282" s="14">
        <v>45383</v>
      </c>
      <c r="C2282" t="str">
        <v>1187d074</v>
      </c>
      <c r="D2282">
        <v>289</v>
      </c>
      <c r="Q2282" t="s">
        <v>219</v>
      </c>
    </row>
    <row r="2283" spans="1:17" x14ac:dyDescent="0.3">
      <c r="A2283">
        <v>10219</v>
      </c>
      <c r="B2283" s="14">
        <v>45078</v>
      </c>
      <c r="C2283" t="str">
        <v>a4c168f1</v>
      </c>
      <c r="D2283">
        <v>182</v>
      </c>
      <c r="Q2283" t="s">
        <v>220</v>
      </c>
    </row>
    <row r="2284" spans="1:17" x14ac:dyDescent="0.3">
      <c r="A2284">
        <v>10219</v>
      </c>
      <c r="B2284" s="14">
        <v>44593</v>
      </c>
      <c r="C2284" t="str">
        <v>4130ea10</v>
      </c>
      <c r="D2284">
        <v>25</v>
      </c>
      <c r="Q2284" t="s">
        <v>221</v>
      </c>
    </row>
    <row r="2285" spans="1:17" x14ac:dyDescent="0.3">
      <c r="A2285">
        <v>10219</v>
      </c>
      <c r="B2285" s="14">
        <v>44713</v>
      </c>
      <c r="C2285" t="str">
        <v>2fa395f5</v>
      </c>
      <c r="D2285">
        <v>52</v>
      </c>
      <c r="Q2285" t="s">
        <v>222</v>
      </c>
    </row>
    <row r="2286" spans="1:17" x14ac:dyDescent="0.3">
      <c r="A2286">
        <v>10219</v>
      </c>
      <c r="B2286" s="14">
        <v>45597</v>
      </c>
      <c r="C2286" t="str">
        <v>5c52d1ad</v>
      </c>
      <c r="D2286">
        <v>200</v>
      </c>
      <c r="Q2286" t="s">
        <v>223</v>
      </c>
    </row>
    <row r="2287" spans="1:17" x14ac:dyDescent="0.3">
      <c r="A2287">
        <v>10219</v>
      </c>
      <c r="B2287" s="14">
        <v>45170</v>
      </c>
      <c r="C2287" t="str">
        <v>a48a202b</v>
      </c>
      <c r="D2287">
        <v>204</v>
      </c>
      <c r="Q2287" t="s">
        <v>224</v>
      </c>
    </row>
    <row r="2288" spans="1:17" x14ac:dyDescent="0.3">
      <c r="A2288">
        <v>10220</v>
      </c>
      <c r="B2288" s="14">
        <v>45108</v>
      </c>
      <c r="C2288" t="str">
        <v>7fb18db3</v>
      </c>
      <c r="D2288">
        <v>261</v>
      </c>
      <c r="Q2288" t="s">
        <v>225</v>
      </c>
    </row>
    <row r="2289" spans="1:17" x14ac:dyDescent="0.3">
      <c r="A2289">
        <v>10220</v>
      </c>
      <c r="B2289" s="14">
        <v>45108</v>
      </c>
      <c r="C2289" t="str">
        <v>9767fb4f</v>
      </c>
      <c r="D2289">
        <v>266</v>
      </c>
      <c r="Q2289" t="s">
        <v>226</v>
      </c>
    </row>
    <row r="2290" spans="1:17" x14ac:dyDescent="0.3">
      <c r="A2290">
        <v>10220</v>
      </c>
      <c r="B2290" s="14">
        <v>45474</v>
      </c>
      <c r="C2290" t="str">
        <v>ae026103</v>
      </c>
      <c r="D2290">
        <v>30</v>
      </c>
      <c r="Q2290" t="s">
        <v>227</v>
      </c>
    </row>
    <row r="2291" spans="1:17" x14ac:dyDescent="0.3">
      <c r="A2291">
        <v>10220</v>
      </c>
      <c r="B2291" s="14">
        <v>44621</v>
      </c>
      <c r="C2291" t="str">
        <v>fda707e0</v>
      </c>
      <c r="D2291">
        <v>35</v>
      </c>
      <c r="Q2291" t="s">
        <v>228</v>
      </c>
    </row>
    <row r="2292" spans="1:17" x14ac:dyDescent="0.3">
      <c r="A2292">
        <v>10220</v>
      </c>
      <c r="B2292" s="14">
        <v>45231</v>
      </c>
      <c r="C2292" t="str">
        <v>586db896</v>
      </c>
      <c r="D2292">
        <v>184</v>
      </c>
      <c r="Q2292" t="s">
        <v>229</v>
      </c>
    </row>
    <row r="2293" spans="1:17" x14ac:dyDescent="0.3">
      <c r="A2293">
        <v>10220</v>
      </c>
      <c r="B2293" s="14">
        <v>44835</v>
      </c>
      <c r="C2293" t="str">
        <v>07976026</v>
      </c>
      <c r="D2293">
        <v>217</v>
      </c>
      <c r="Q2293" t="s">
        <v>230</v>
      </c>
    </row>
    <row r="2294" spans="1:17" x14ac:dyDescent="0.3">
      <c r="A2294">
        <v>10220</v>
      </c>
      <c r="B2294" s="14">
        <v>45352</v>
      </c>
      <c r="C2294" t="str">
        <v>b49e8b74</v>
      </c>
      <c r="D2294">
        <v>86</v>
      </c>
      <c r="Q2294" t="s">
        <v>231</v>
      </c>
    </row>
    <row r="2295" spans="1:17" x14ac:dyDescent="0.3">
      <c r="A2295">
        <v>10221</v>
      </c>
      <c r="B2295" s="14">
        <v>45352</v>
      </c>
      <c r="C2295" t="str">
        <v>fc3255a1</v>
      </c>
      <c r="D2295">
        <v>295</v>
      </c>
      <c r="Q2295" t="s">
        <v>232</v>
      </c>
    </row>
    <row r="2296" spans="1:17" x14ac:dyDescent="0.3">
      <c r="A2296">
        <v>10221</v>
      </c>
      <c r="B2296" s="14">
        <v>45566</v>
      </c>
      <c r="C2296" t="str">
        <v>9787b7de</v>
      </c>
      <c r="D2296">
        <v>104</v>
      </c>
      <c r="Q2296" t="s">
        <v>233</v>
      </c>
    </row>
    <row r="2297" spans="1:17" x14ac:dyDescent="0.3">
      <c r="A2297">
        <v>10221</v>
      </c>
      <c r="B2297" s="14">
        <v>44652</v>
      </c>
      <c r="C2297" t="str">
        <v>c5c4fdf9</v>
      </c>
      <c r="D2297">
        <v>72</v>
      </c>
      <c r="Q2297" t="s">
        <v>234</v>
      </c>
    </row>
    <row r="2298" spans="1:17" x14ac:dyDescent="0.3">
      <c r="A2298">
        <v>10221</v>
      </c>
      <c r="B2298" s="14">
        <v>45627</v>
      </c>
      <c r="C2298" t="str">
        <v>607da286</v>
      </c>
      <c r="D2298">
        <v>280</v>
      </c>
      <c r="Q2298" t="s">
        <v>235</v>
      </c>
    </row>
    <row r="2299" spans="1:17" x14ac:dyDescent="0.3">
      <c r="A2299">
        <v>10221</v>
      </c>
      <c r="B2299" s="14">
        <v>44896</v>
      </c>
      <c r="C2299" t="str">
        <v>07976026</v>
      </c>
      <c r="D2299">
        <v>290</v>
      </c>
      <c r="Q2299" t="s">
        <v>236</v>
      </c>
    </row>
    <row r="2300" spans="1:17" x14ac:dyDescent="0.3">
      <c r="A2300">
        <v>10221</v>
      </c>
      <c r="B2300" s="14">
        <v>44927</v>
      </c>
      <c r="C2300" t="str">
        <v>5c52d1ad</v>
      </c>
      <c r="D2300">
        <v>203</v>
      </c>
      <c r="Q2300" t="s">
        <v>237</v>
      </c>
    </row>
    <row r="2301" spans="1:17" x14ac:dyDescent="0.3">
      <c r="A2301">
        <v>10221</v>
      </c>
      <c r="B2301" s="14">
        <v>45323</v>
      </c>
      <c r="C2301" t="str">
        <v>8ce0be18</v>
      </c>
      <c r="D2301">
        <v>147</v>
      </c>
      <c r="Q2301" t="s">
        <v>238</v>
      </c>
    </row>
    <row r="2302" spans="1:17" x14ac:dyDescent="0.3">
      <c r="A2302">
        <v>10221</v>
      </c>
      <c r="B2302" s="14">
        <v>45323</v>
      </c>
      <c r="C2302" t="str">
        <v>e24dee1d</v>
      </c>
      <c r="D2302">
        <v>161</v>
      </c>
      <c r="Q2302" t="s">
        <v>329</v>
      </c>
    </row>
    <row r="2303" spans="1:17" x14ac:dyDescent="0.3">
      <c r="A2303">
        <v>10221</v>
      </c>
      <c r="B2303" s="14">
        <v>45139</v>
      </c>
      <c r="C2303" t="str">
        <v>d6e6f4af</v>
      </c>
      <c r="D2303">
        <v>218</v>
      </c>
      <c r="Q2303" t="s">
        <v>238</v>
      </c>
    </row>
    <row r="2304" spans="1:17" x14ac:dyDescent="0.3">
      <c r="A2304">
        <v>10221</v>
      </c>
      <c r="B2304" s="14">
        <v>45352</v>
      </c>
      <c r="C2304" t="str">
        <v>f72d44e6</v>
      </c>
      <c r="D2304">
        <v>76</v>
      </c>
      <c r="Q2304" t="s">
        <v>307</v>
      </c>
    </row>
    <row r="2305" spans="1:17" x14ac:dyDescent="0.3">
      <c r="A2305">
        <v>10221</v>
      </c>
      <c r="B2305" s="14">
        <v>45139</v>
      </c>
      <c r="C2305" t="str">
        <v>4cfd0dd8</v>
      </c>
      <c r="D2305">
        <v>138</v>
      </c>
      <c r="Q2305" t="s">
        <v>380</v>
      </c>
    </row>
    <row r="2306" spans="1:17" x14ac:dyDescent="0.3">
      <c r="A2306">
        <v>10221</v>
      </c>
      <c r="B2306" s="14">
        <v>45108</v>
      </c>
      <c r="C2306" t="str">
        <v>e2949854</v>
      </c>
      <c r="D2306">
        <v>209</v>
      </c>
      <c r="Q2306" t="s">
        <v>264</v>
      </c>
    </row>
    <row r="2307" spans="1:17" x14ac:dyDescent="0.3">
      <c r="A2307">
        <v>10221</v>
      </c>
      <c r="B2307" s="14">
        <v>44621</v>
      </c>
      <c r="C2307" t="str">
        <v>c324f9b4</v>
      </c>
      <c r="D2307">
        <v>105</v>
      </c>
      <c r="Q2307" t="s">
        <v>415</v>
      </c>
    </row>
    <row r="2308" spans="1:17" x14ac:dyDescent="0.3">
      <c r="A2308">
        <v>10221</v>
      </c>
      <c r="B2308" s="14">
        <v>45597</v>
      </c>
      <c r="C2308" t="str">
        <v>6fc6d737</v>
      </c>
      <c r="D2308">
        <v>105</v>
      </c>
      <c r="Q2308" t="s">
        <v>320</v>
      </c>
    </row>
    <row r="2309" spans="1:17" x14ac:dyDescent="0.3">
      <c r="A2309">
        <v>10221</v>
      </c>
      <c r="B2309" s="14">
        <v>44713</v>
      </c>
      <c r="C2309" t="str">
        <v>40fb817f</v>
      </c>
      <c r="D2309">
        <v>250</v>
      </c>
      <c r="Q2309" t="s">
        <v>357</v>
      </c>
    </row>
    <row r="2310" spans="1:17" x14ac:dyDescent="0.3">
      <c r="A2310">
        <v>10222</v>
      </c>
      <c r="B2310" s="14">
        <v>45261</v>
      </c>
      <c r="C2310" t="str">
        <v>10101146</v>
      </c>
      <c r="D2310">
        <v>133</v>
      </c>
      <c r="Q2310" t="s">
        <v>278</v>
      </c>
    </row>
    <row r="2311" spans="1:17" x14ac:dyDescent="0.3">
      <c r="A2311">
        <v>10222</v>
      </c>
      <c r="B2311" s="14">
        <v>44896</v>
      </c>
      <c r="C2311" t="str">
        <v>07976026</v>
      </c>
      <c r="D2311">
        <v>151</v>
      </c>
      <c r="Q2311" t="s">
        <v>259</v>
      </c>
    </row>
    <row r="2312" spans="1:17" x14ac:dyDescent="0.3">
      <c r="A2312">
        <v>10222</v>
      </c>
      <c r="B2312" s="14">
        <v>44652</v>
      </c>
      <c r="C2312" t="str">
        <v>420e1019</v>
      </c>
      <c r="D2312">
        <v>184</v>
      </c>
      <c r="Q2312" t="s">
        <v>280</v>
      </c>
    </row>
    <row r="2313" spans="1:17" x14ac:dyDescent="0.3">
      <c r="A2313">
        <v>10222</v>
      </c>
      <c r="B2313" s="14">
        <v>45017</v>
      </c>
      <c r="C2313" t="str">
        <v>6d9b457c</v>
      </c>
      <c r="D2313">
        <v>114</v>
      </c>
      <c r="Q2313" t="s">
        <v>244</v>
      </c>
    </row>
    <row r="2314" spans="1:17" x14ac:dyDescent="0.3">
      <c r="A2314">
        <v>10222</v>
      </c>
      <c r="B2314" s="14">
        <v>45566</v>
      </c>
      <c r="C2314" t="str">
        <v>1187d074</v>
      </c>
      <c r="D2314">
        <v>141</v>
      </c>
      <c r="Q2314" t="s">
        <v>407</v>
      </c>
    </row>
    <row r="2315" spans="1:17" x14ac:dyDescent="0.3">
      <c r="A2315">
        <v>10222</v>
      </c>
      <c r="B2315" s="14">
        <v>45323</v>
      </c>
      <c r="C2315" t="str">
        <v>566c44a8</v>
      </c>
      <c r="D2315">
        <v>123</v>
      </c>
      <c r="Q2315" t="s">
        <v>325</v>
      </c>
    </row>
    <row r="2316" spans="1:17" x14ac:dyDescent="0.3">
      <c r="A2316">
        <v>10222</v>
      </c>
      <c r="B2316" s="14">
        <v>45444</v>
      </c>
      <c r="C2316" t="str">
        <v>ed012678</v>
      </c>
      <c r="D2316">
        <v>279</v>
      </c>
      <c r="Q2316" t="s">
        <v>408</v>
      </c>
    </row>
    <row r="2317" spans="1:17" x14ac:dyDescent="0.3">
      <c r="A2317">
        <v>10222</v>
      </c>
      <c r="B2317" s="14">
        <v>44927</v>
      </c>
      <c r="C2317" t="str">
        <v>8ce0be18</v>
      </c>
      <c r="D2317">
        <v>133</v>
      </c>
      <c r="Q2317" t="s">
        <v>355</v>
      </c>
    </row>
    <row r="2318" spans="1:17" x14ac:dyDescent="0.3">
      <c r="A2318">
        <v>10222</v>
      </c>
      <c r="B2318" s="14">
        <v>44958</v>
      </c>
      <c r="C2318" t="str">
        <v>982b8061</v>
      </c>
      <c r="D2318">
        <v>78</v>
      </c>
      <c r="Q2318" t="s">
        <v>339</v>
      </c>
    </row>
    <row r="2319" spans="1:17" x14ac:dyDescent="0.3">
      <c r="A2319">
        <v>10223</v>
      </c>
      <c r="B2319" s="14">
        <v>44743</v>
      </c>
      <c r="C2319" t="str">
        <v>7495495f</v>
      </c>
      <c r="D2319">
        <v>246</v>
      </c>
      <c r="Q2319" t="s">
        <v>232</v>
      </c>
    </row>
    <row r="2320" spans="1:17" x14ac:dyDescent="0.3">
      <c r="A2320">
        <v>10223</v>
      </c>
      <c r="B2320" s="14">
        <v>44896</v>
      </c>
      <c r="C2320" t="str">
        <v>5988d89d</v>
      </c>
      <c r="D2320">
        <v>116</v>
      </c>
      <c r="Q2320" t="s">
        <v>371</v>
      </c>
    </row>
    <row r="2321" spans="1:17" x14ac:dyDescent="0.3">
      <c r="A2321">
        <v>10223</v>
      </c>
      <c r="B2321" s="14">
        <v>45352</v>
      </c>
      <c r="C2321" t="str">
        <v>35e41ff6</v>
      </c>
      <c r="D2321">
        <v>67</v>
      </c>
      <c r="Q2321" t="s">
        <v>284</v>
      </c>
    </row>
    <row r="2322" spans="1:17" x14ac:dyDescent="0.3">
      <c r="A2322">
        <v>10223</v>
      </c>
      <c r="B2322" s="14">
        <v>45292</v>
      </c>
      <c r="C2322" t="str">
        <v>7fb18db3</v>
      </c>
      <c r="D2322">
        <v>180</v>
      </c>
      <c r="Q2322" t="s">
        <v>363</v>
      </c>
    </row>
    <row r="2323" spans="1:17" x14ac:dyDescent="0.3">
      <c r="A2323">
        <v>10223</v>
      </c>
      <c r="B2323" s="14">
        <v>44774</v>
      </c>
      <c r="C2323" t="str">
        <v>92becfc7</v>
      </c>
      <c r="D2323">
        <v>222</v>
      </c>
      <c r="Q2323" t="s">
        <v>284</v>
      </c>
    </row>
    <row r="2324" spans="1:17" x14ac:dyDescent="0.3">
      <c r="A2324">
        <v>10223</v>
      </c>
      <c r="B2324" s="14">
        <v>45231</v>
      </c>
      <c r="C2324" t="str">
        <v>577b4107</v>
      </c>
      <c r="D2324">
        <v>78</v>
      </c>
      <c r="Q2324" t="s">
        <v>418</v>
      </c>
    </row>
    <row r="2325" spans="1:17" x14ac:dyDescent="0.3">
      <c r="A2325">
        <v>10223</v>
      </c>
      <c r="B2325" s="14">
        <v>44682</v>
      </c>
      <c r="C2325" t="str">
        <v>7e543bc4</v>
      </c>
      <c r="D2325">
        <v>73</v>
      </c>
      <c r="Q2325" t="s">
        <v>285</v>
      </c>
    </row>
    <row r="2326" spans="1:17" x14ac:dyDescent="0.3">
      <c r="A2326">
        <v>10223</v>
      </c>
      <c r="B2326" s="14">
        <v>44743</v>
      </c>
      <c r="C2326" t="str">
        <v>6d9b457c</v>
      </c>
      <c r="D2326">
        <v>286</v>
      </c>
      <c r="Q2326" t="s">
        <v>387</v>
      </c>
    </row>
    <row r="2327" spans="1:17" x14ac:dyDescent="0.3">
      <c r="A2327">
        <v>10223</v>
      </c>
      <c r="B2327" s="14">
        <v>45566</v>
      </c>
      <c r="C2327" t="str">
        <v>921da29a</v>
      </c>
      <c r="D2327">
        <v>254</v>
      </c>
      <c r="Q2327" t="s">
        <v>334</v>
      </c>
    </row>
    <row r="2328" spans="1:17" x14ac:dyDescent="0.3">
      <c r="A2328">
        <v>10223</v>
      </c>
      <c r="B2328" s="14">
        <v>44927</v>
      </c>
      <c r="C2328" t="str">
        <v>6148f50b</v>
      </c>
      <c r="D2328">
        <v>97</v>
      </c>
      <c r="Q2328" t="s">
        <v>318</v>
      </c>
    </row>
    <row r="2329" spans="1:17" x14ac:dyDescent="0.3">
      <c r="A2329">
        <v>10223</v>
      </c>
      <c r="B2329" s="14">
        <v>45017</v>
      </c>
      <c r="C2329" t="str">
        <v>618d5c47</v>
      </c>
      <c r="D2329">
        <v>241</v>
      </c>
      <c r="Q2329" t="s">
        <v>377</v>
      </c>
    </row>
    <row r="2330" spans="1:17" x14ac:dyDescent="0.3">
      <c r="A2330">
        <v>10224</v>
      </c>
      <c r="B2330" s="14">
        <v>45108</v>
      </c>
      <c r="C2330" t="str">
        <v>39c8c16a</v>
      </c>
      <c r="D2330">
        <v>76</v>
      </c>
      <c r="Q2330" t="s">
        <v>314</v>
      </c>
    </row>
    <row r="2331" spans="1:17" x14ac:dyDescent="0.3">
      <c r="A2331">
        <v>10224</v>
      </c>
      <c r="B2331" s="14">
        <v>45261</v>
      </c>
      <c r="C2331" t="str">
        <v>591bdfe5</v>
      </c>
      <c r="D2331">
        <v>20</v>
      </c>
      <c r="Q2331" t="s">
        <v>256</v>
      </c>
    </row>
    <row r="2332" spans="1:17" x14ac:dyDescent="0.3">
      <c r="A2332">
        <v>10224</v>
      </c>
      <c r="B2332" s="14">
        <v>45383</v>
      </c>
      <c r="C2332" t="str">
        <v>7495495f</v>
      </c>
      <c r="D2332">
        <v>232</v>
      </c>
      <c r="Q2332" t="s">
        <v>385</v>
      </c>
    </row>
    <row r="2333" spans="1:17" x14ac:dyDescent="0.3">
      <c r="A2333">
        <v>10224</v>
      </c>
      <c r="B2333" s="14">
        <v>45383</v>
      </c>
      <c r="C2333" t="str">
        <v>30bb7728</v>
      </c>
      <c r="D2333">
        <v>19</v>
      </c>
      <c r="Q2333" t="s">
        <v>410</v>
      </c>
    </row>
    <row r="2334" spans="1:17" x14ac:dyDescent="0.3">
      <c r="A2334">
        <v>10224</v>
      </c>
      <c r="B2334" s="14">
        <v>44958</v>
      </c>
      <c r="C2334" t="str">
        <v>75fa1246</v>
      </c>
      <c r="D2334">
        <v>194</v>
      </c>
      <c r="Q2334" t="s">
        <v>263</v>
      </c>
    </row>
    <row r="2335" spans="1:17" x14ac:dyDescent="0.3">
      <c r="A2335">
        <v>10224</v>
      </c>
      <c r="B2335" s="14">
        <v>45292</v>
      </c>
      <c r="C2335" t="str">
        <v>8ce0be18</v>
      </c>
      <c r="D2335">
        <v>88</v>
      </c>
      <c r="Q2335" t="s">
        <v>258</v>
      </c>
    </row>
    <row r="2336" spans="1:17" x14ac:dyDescent="0.3">
      <c r="A2336">
        <v>10225</v>
      </c>
      <c r="B2336" s="14">
        <v>44652</v>
      </c>
      <c r="C2336" t="str">
        <v>34ac25b9</v>
      </c>
      <c r="D2336">
        <v>230</v>
      </c>
      <c r="Q2336" t="s">
        <v>399</v>
      </c>
    </row>
    <row r="2337" spans="1:17" x14ac:dyDescent="0.3">
      <c r="A2337">
        <v>10225</v>
      </c>
      <c r="B2337" s="14">
        <v>44743</v>
      </c>
      <c r="C2337" t="str">
        <v>566c44a8</v>
      </c>
      <c r="D2337">
        <v>258</v>
      </c>
      <c r="Q2337" t="s">
        <v>416</v>
      </c>
    </row>
    <row r="2338" spans="1:17" x14ac:dyDescent="0.3">
      <c r="A2338">
        <v>10225</v>
      </c>
      <c r="B2338" s="14">
        <v>44958</v>
      </c>
      <c r="C2338" t="str">
        <v>459528e0</v>
      </c>
      <c r="D2338">
        <v>278</v>
      </c>
      <c r="Q2338" t="s">
        <v>316</v>
      </c>
    </row>
    <row r="2339" spans="1:17" x14ac:dyDescent="0.3">
      <c r="A2339">
        <v>10225</v>
      </c>
      <c r="B2339" s="14">
        <v>44774</v>
      </c>
      <c r="C2339" t="str">
        <v>591bdfe5</v>
      </c>
      <c r="D2339">
        <v>133</v>
      </c>
      <c r="Q2339" t="s">
        <v>244</v>
      </c>
    </row>
    <row r="2340" spans="1:17" x14ac:dyDescent="0.3">
      <c r="A2340">
        <v>10225</v>
      </c>
      <c r="B2340" s="14">
        <v>45200</v>
      </c>
      <c r="C2340" t="str">
        <v>fd1ad95a</v>
      </c>
      <c r="D2340">
        <v>162</v>
      </c>
      <c r="Q2340" t="s">
        <v>270</v>
      </c>
    </row>
    <row r="2341" spans="1:17" x14ac:dyDescent="0.3">
      <c r="A2341">
        <v>10225</v>
      </c>
      <c r="B2341" s="14">
        <v>44621</v>
      </c>
      <c r="C2341" t="str">
        <v>f83fb848</v>
      </c>
      <c r="D2341">
        <v>118</v>
      </c>
      <c r="Q2341" t="s">
        <v>371</v>
      </c>
    </row>
    <row r="2342" spans="1:17" x14ac:dyDescent="0.3">
      <c r="A2342">
        <v>10226</v>
      </c>
      <c r="B2342" s="14">
        <v>44593</v>
      </c>
      <c r="C2342" t="str">
        <v>fc3255a1</v>
      </c>
      <c r="D2342">
        <v>34</v>
      </c>
      <c r="Q2342" t="s">
        <v>404</v>
      </c>
    </row>
    <row r="2343" spans="1:17" x14ac:dyDescent="0.3">
      <c r="A2343">
        <v>10226</v>
      </c>
      <c r="B2343" s="14">
        <v>44682</v>
      </c>
      <c r="C2343" t="str">
        <v>982b8061</v>
      </c>
      <c r="D2343">
        <v>158</v>
      </c>
      <c r="Q2343" t="s">
        <v>271</v>
      </c>
    </row>
    <row r="2344" spans="1:17" x14ac:dyDescent="0.3">
      <c r="A2344">
        <v>10226</v>
      </c>
      <c r="B2344" s="14">
        <v>45047</v>
      </c>
      <c r="C2344" t="str">
        <v>586db896</v>
      </c>
      <c r="D2344">
        <v>94</v>
      </c>
      <c r="Q2344" t="s">
        <v>342</v>
      </c>
    </row>
    <row r="2345" spans="1:17" x14ac:dyDescent="0.3">
      <c r="A2345">
        <v>10226</v>
      </c>
      <c r="B2345" s="14">
        <v>45352</v>
      </c>
      <c r="C2345" t="str">
        <v>e9c2f251</v>
      </c>
      <c r="D2345">
        <v>202</v>
      </c>
      <c r="Q2345" t="s">
        <v>280</v>
      </c>
    </row>
    <row r="2346" spans="1:17" x14ac:dyDescent="0.3">
      <c r="A2346">
        <v>10226</v>
      </c>
      <c r="B2346" s="14">
        <v>45108</v>
      </c>
      <c r="C2346" t="str">
        <v>2aac9072</v>
      </c>
      <c r="D2346">
        <v>84</v>
      </c>
      <c r="Q2346" t="s">
        <v>228</v>
      </c>
    </row>
    <row r="2347" spans="1:17" x14ac:dyDescent="0.3">
      <c r="A2347">
        <v>10226</v>
      </c>
      <c r="B2347" s="14">
        <v>45017</v>
      </c>
      <c r="C2347" t="str">
        <v>b9f74c1c</v>
      </c>
      <c r="D2347">
        <v>85</v>
      </c>
      <c r="Q2347" t="s">
        <v>405</v>
      </c>
    </row>
    <row r="2348" spans="1:17" x14ac:dyDescent="0.3">
      <c r="A2348">
        <v>10227</v>
      </c>
      <c r="B2348" s="14">
        <v>45627</v>
      </c>
      <c r="C2348" t="str">
        <v>c5c4fdf9</v>
      </c>
      <c r="D2348">
        <v>38</v>
      </c>
      <c r="Q2348" t="s">
        <v>263</v>
      </c>
    </row>
    <row r="2349" spans="1:17" x14ac:dyDescent="0.3">
      <c r="A2349">
        <v>10227</v>
      </c>
      <c r="B2349" s="14">
        <v>45474</v>
      </c>
      <c r="C2349" t="str">
        <v>872a4423</v>
      </c>
      <c r="D2349">
        <v>89</v>
      </c>
      <c r="Q2349" t="s">
        <v>335</v>
      </c>
    </row>
    <row r="2350" spans="1:17" x14ac:dyDescent="0.3">
      <c r="A2350">
        <v>10227</v>
      </c>
      <c r="B2350" s="14">
        <v>44593</v>
      </c>
      <c r="C2350" t="str">
        <v>c9f9dfdb</v>
      </c>
      <c r="D2350">
        <v>236</v>
      </c>
      <c r="Q2350" t="s">
        <v>341</v>
      </c>
    </row>
    <row r="2351" spans="1:17" x14ac:dyDescent="0.3">
      <c r="A2351">
        <v>10227</v>
      </c>
      <c r="B2351" s="14">
        <v>45627</v>
      </c>
      <c r="C2351" t="str">
        <v>2888a95e</v>
      </c>
      <c r="D2351">
        <v>126</v>
      </c>
      <c r="Q2351" t="s">
        <v>320</v>
      </c>
    </row>
    <row r="2352" spans="1:17" x14ac:dyDescent="0.3">
      <c r="A2352">
        <v>10227</v>
      </c>
      <c r="B2352" s="14">
        <v>45261</v>
      </c>
      <c r="C2352" t="str">
        <v>34ac25b9</v>
      </c>
      <c r="D2352">
        <v>134</v>
      </c>
      <c r="Q2352" t="s">
        <v>256</v>
      </c>
    </row>
    <row r="2353" spans="1:17" x14ac:dyDescent="0.3">
      <c r="A2353">
        <v>10227</v>
      </c>
      <c r="B2353" s="14">
        <v>44562</v>
      </c>
      <c r="C2353" t="str">
        <v>982b8061</v>
      </c>
      <c r="D2353">
        <v>186</v>
      </c>
      <c r="Q2353" t="s">
        <v>301</v>
      </c>
    </row>
    <row r="2354" spans="1:17" x14ac:dyDescent="0.3">
      <c r="A2354">
        <v>10227</v>
      </c>
      <c r="B2354" s="14">
        <v>45383</v>
      </c>
      <c r="C2354" t="str">
        <v>f82d44ce</v>
      </c>
      <c r="D2354">
        <v>184</v>
      </c>
      <c r="Q2354" t="s">
        <v>401</v>
      </c>
    </row>
    <row r="2355" spans="1:17" x14ac:dyDescent="0.3">
      <c r="A2355">
        <v>10227</v>
      </c>
      <c r="B2355" s="14">
        <v>45231</v>
      </c>
      <c r="C2355" t="str">
        <v>19351768</v>
      </c>
      <c r="D2355">
        <v>288</v>
      </c>
      <c r="Q2355" t="s">
        <v>240</v>
      </c>
    </row>
    <row r="2356" spans="1:17" x14ac:dyDescent="0.3">
      <c r="A2356">
        <v>10227</v>
      </c>
      <c r="B2356" s="14">
        <v>45627</v>
      </c>
      <c r="C2356" t="str">
        <v>ed012678</v>
      </c>
      <c r="D2356">
        <v>205</v>
      </c>
      <c r="Q2356" t="s">
        <v>291</v>
      </c>
    </row>
    <row r="2357" spans="1:17" x14ac:dyDescent="0.3">
      <c r="A2357">
        <v>10227</v>
      </c>
      <c r="B2357" s="14">
        <v>44682</v>
      </c>
      <c r="C2357" t="str">
        <v>2fa395f5</v>
      </c>
      <c r="D2357">
        <v>120</v>
      </c>
      <c r="Q2357" t="s">
        <v>243</v>
      </c>
    </row>
    <row r="2358" spans="1:17" x14ac:dyDescent="0.3">
      <c r="A2358">
        <v>10227</v>
      </c>
      <c r="B2358" s="14">
        <v>44835</v>
      </c>
      <c r="C2358" t="str">
        <v>ae026103</v>
      </c>
      <c r="D2358">
        <v>107</v>
      </c>
      <c r="Q2358" t="s">
        <v>255</v>
      </c>
    </row>
    <row r="2359" spans="1:17" x14ac:dyDescent="0.3">
      <c r="A2359">
        <v>10227</v>
      </c>
      <c r="B2359" s="14">
        <v>44774</v>
      </c>
      <c r="C2359" t="str">
        <v>d71466ea</v>
      </c>
      <c r="D2359">
        <v>138</v>
      </c>
      <c r="Q2359" t="s">
        <v>398</v>
      </c>
    </row>
    <row r="2360" spans="1:17" x14ac:dyDescent="0.3">
      <c r="A2360">
        <v>10227</v>
      </c>
      <c r="B2360" s="14">
        <v>44835</v>
      </c>
      <c r="C2360" t="str">
        <v>4130ea10</v>
      </c>
      <c r="D2360">
        <v>133</v>
      </c>
      <c r="Q2360" t="s">
        <v>304</v>
      </c>
    </row>
    <row r="2361" spans="1:17" x14ac:dyDescent="0.3">
      <c r="A2361">
        <v>10228</v>
      </c>
      <c r="B2361" s="14">
        <v>44774</v>
      </c>
      <c r="C2361" t="str">
        <v>e24dee1d</v>
      </c>
      <c r="D2361">
        <v>208</v>
      </c>
      <c r="Q2361" t="s">
        <v>286</v>
      </c>
    </row>
    <row r="2362" spans="1:17" x14ac:dyDescent="0.3">
      <c r="A2362">
        <v>10228</v>
      </c>
      <c r="B2362" s="14">
        <v>44927</v>
      </c>
      <c r="C2362" t="str">
        <v>18110fb2</v>
      </c>
      <c r="D2362">
        <v>181</v>
      </c>
      <c r="Q2362" t="s">
        <v>284</v>
      </c>
    </row>
    <row r="2363" spans="1:17" x14ac:dyDescent="0.3">
      <c r="A2363">
        <v>10228</v>
      </c>
      <c r="B2363" s="14">
        <v>45566</v>
      </c>
      <c r="C2363" t="str">
        <v>607da286</v>
      </c>
      <c r="D2363">
        <v>38</v>
      </c>
      <c r="Q2363" t="s">
        <v>252</v>
      </c>
    </row>
    <row r="2364" spans="1:17" x14ac:dyDescent="0.3">
      <c r="A2364">
        <v>10228</v>
      </c>
      <c r="B2364" s="14">
        <v>45108</v>
      </c>
      <c r="C2364" t="str">
        <v>b49e8b74</v>
      </c>
      <c r="D2364">
        <v>47</v>
      </c>
      <c r="Q2364" t="s">
        <v>286</v>
      </c>
    </row>
    <row r="2365" spans="1:17" x14ac:dyDescent="0.3">
      <c r="A2365">
        <v>10228</v>
      </c>
      <c r="B2365" s="14">
        <v>44896</v>
      </c>
      <c r="C2365" t="str">
        <v>92becfc7</v>
      </c>
      <c r="D2365">
        <v>277</v>
      </c>
      <c r="Q2365" t="s">
        <v>278</v>
      </c>
    </row>
    <row r="2366" spans="1:17" x14ac:dyDescent="0.3">
      <c r="A2366">
        <v>10228</v>
      </c>
      <c r="B2366" s="14">
        <v>45352</v>
      </c>
      <c r="C2366" t="str">
        <v>ed012678</v>
      </c>
      <c r="D2366">
        <v>83</v>
      </c>
      <c r="Q2366" t="s">
        <v>386</v>
      </c>
    </row>
    <row r="2367" spans="1:17" x14ac:dyDescent="0.3">
      <c r="A2367">
        <v>10228</v>
      </c>
      <c r="B2367" s="14">
        <v>45078</v>
      </c>
      <c r="C2367" t="str">
        <v>c741736d</v>
      </c>
      <c r="D2367">
        <v>148</v>
      </c>
      <c r="Q2367" t="s">
        <v>359</v>
      </c>
    </row>
    <row r="2368" spans="1:17" x14ac:dyDescent="0.3">
      <c r="A2368">
        <v>10228</v>
      </c>
      <c r="B2368" s="14">
        <v>45108</v>
      </c>
      <c r="C2368" t="str">
        <v>586db896</v>
      </c>
      <c r="D2368">
        <v>210</v>
      </c>
      <c r="Q2368" t="s">
        <v>416</v>
      </c>
    </row>
    <row r="2369" spans="1:17" x14ac:dyDescent="0.3">
      <c r="A2369">
        <v>10228</v>
      </c>
      <c r="B2369" s="14">
        <v>45323</v>
      </c>
      <c r="C2369" t="str">
        <v>10101146</v>
      </c>
      <c r="D2369">
        <v>220</v>
      </c>
      <c r="Q2369" t="s">
        <v>342</v>
      </c>
    </row>
    <row r="2370" spans="1:17" x14ac:dyDescent="0.3">
      <c r="A2370">
        <v>10228</v>
      </c>
      <c r="B2370" s="14">
        <v>44593</v>
      </c>
      <c r="C2370" t="str">
        <v>d71466ea</v>
      </c>
      <c r="D2370">
        <v>294</v>
      </c>
      <c r="Q2370" t="s">
        <v>235</v>
      </c>
    </row>
    <row r="2371" spans="1:17" x14ac:dyDescent="0.3">
      <c r="A2371">
        <v>10228</v>
      </c>
      <c r="B2371" s="14">
        <v>44652</v>
      </c>
      <c r="C2371" t="str">
        <v>fda707e0</v>
      </c>
      <c r="D2371">
        <v>92</v>
      </c>
      <c r="Q2371" t="s">
        <v>264</v>
      </c>
    </row>
    <row r="2372" spans="1:17" x14ac:dyDescent="0.3">
      <c r="A2372">
        <v>10228</v>
      </c>
      <c r="B2372" s="14">
        <v>45047</v>
      </c>
      <c r="C2372" t="str">
        <v>7bc7f2c7</v>
      </c>
      <c r="D2372">
        <v>21</v>
      </c>
      <c r="Q2372" t="s">
        <v>305</v>
      </c>
    </row>
    <row r="2373" spans="1:17" x14ac:dyDescent="0.3">
      <c r="A2373">
        <v>10228</v>
      </c>
      <c r="B2373" s="14">
        <v>44682</v>
      </c>
      <c r="C2373" t="str">
        <v>618d5c47</v>
      </c>
      <c r="D2373">
        <v>109</v>
      </c>
      <c r="Q2373" t="s">
        <v>308</v>
      </c>
    </row>
    <row r="2374" spans="1:17" x14ac:dyDescent="0.3">
      <c r="A2374">
        <v>10228</v>
      </c>
      <c r="B2374" s="14">
        <v>44713</v>
      </c>
      <c r="C2374" t="str">
        <v>53dcee70</v>
      </c>
      <c r="D2374">
        <v>77</v>
      </c>
      <c r="Q2374" t="s">
        <v>272</v>
      </c>
    </row>
    <row r="2375" spans="1:17" x14ac:dyDescent="0.3">
      <c r="A2375">
        <v>10228</v>
      </c>
      <c r="B2375" s="14">
        <v>44927</v>
      </c>
      <c r="C2375" t="str">
        <v>044707f1</v>
      </c>
      <c r="D2375">
        <v>186</v>
      </c>
      <c r="Q2375" t="s">
        <v>261</v>
      </c>
    </row>
    <row r="2376" spans="1:17" x14ac:dyDescent="0.3">
      <c r="A2376">
        <v>10229</v>
      </c>
      <c r="B2376" s="14">
        <v>44713</v>
      </c>
      <c r="C2376" t="str">
        <v>0be1e40e</v>
      </c>
      <c r="D2376">
        <v>93</v>
      </c>
      <c r="Q2376" t="s">
        <v>343</v>
      </c>
    </row>
    <row r="2377" spans="1:17" x14ac:dyDescent="0.3">
      <c r="A2377">
        <v>10229</v>
      </c>
      <c r="B2377" s="14">
        <v>45383</v>
      </c>
      <c r="C2377" t="str">
        <v>f1c74cb8</v>
      </c>
      <c r="D2377">
        <v>131</v>
      </c>
      <c r="Q2377" t="s">
        <v>379</v>
      </c>
    </row>
    <row r="2378" spans="1:17" x14ac:dyDescent="0.3">
      <c r="A2378">
        <v>10229</v>
      </c>
      <c r="B2378" s="14">
        <v>45444</v>
      </c>
      <c r="C2378" t="str">
        <v>6fc6d737</v>
      </c>
      <c r="D2378">
        <v>263</v>
      </c>
      <c r="Q2378" t="s">
        <v>409</v>
      </c>
    </row>
    <row r="2379" spans="1:17" x14ac:dyDescent="0.3">
      <c r="A2379">
        <v>10229</v>
      </c>
      <c r="B2379" s="14">
        <v>44774</v>
      </c>
      <c r="C2379" t="str">
        <v>607da286</v>
      </c>
      <c r="D2379">
        <v>107</v>
      </c>
      <c r="Q2379" t="s">
        <v>224</v>
      </c>
    </row>
    <row r="2380" spans="1:17" x14ac:dyDescent="0.3">
      <c r="A2380">
        <v>10229</v>
      </c>
      <c r="B2380" s="14">
        <v>45597</v>
      </c>
      <c r="C2380" t="str">
        <v>cc777b0c</v>
      </c>
      <c r="D2380">
        <v>161</v>
      </c>
      <c r="Q2380" t="s">
        <v>331</v>
      </c>
    </row>
    <row r="2381" spans="1:17" x14ac:dyDescent="0.3">
      <c r="A2381">
        <v>10229</v>
      </c>
      <c r="B2381" s="14">
        <v>44866</v>
      </c>
      <c r="C2381" t="str">
        <v>982b8061</v>
      </c>
      <c r="D2381">
        <v>175</v>
      </c>
      <c r="Q2381" t="s">
        <v>380</v>
      </c>
    </row>
    <row r="2382" spans="1:17" x14ac:dyDescent="0.3">
      <c r="A2382">
        <v>10230</v>
      </c>
      <c r="B2382" s="14">
        <v>45474</v>
      </c>
      <c r="C2382" t="str">
        <v>e24dee1d</v>
      </c>
      <c r="D2382">
        <v>283</v>
      </c>
      <c r="Q2382" t="s">
        <v>249</v>
      </c>
    </row>
    <row r="2383" spans="1:17" x14ac:dyDescent="0.3">
      <c r="A2383">
        <v>10230</v>
      </c>
      <c r="B2383" s="14">
        <v>45536</v>
      </c>
      <c r="C2383" t="str">
        <v>67b09f1b</v>
      </c>
      <c r="D2383">
        <v>97</v>
      </c>
      <c r="Q2383" t="s">
        <v>391</v>
      </c>
    </row>
    <row r="2384" spans="1:17" x14ac:dyDescent="0.3">
      <c r="A2384">
        <v>10230</v>
      </c>
      <c r="B2384" s="14">
        <v>44713</v>
      </c>
      <c r="C2384" t="str">
        <v>d71466ea</v>
      </c>
      <c r="D2384">
        <v>261</v>
      </c>
      <c r="Q2384" t="s">
        <v>356</v>
      </c>
    </row>
    <row r="2385" spans="1:17" x14ac:dyDescent="0.3">
      <c r="A2385">
        <v>10230</v>
      </c>
      <c r="B2385" s="14">
        <v>44927</v>
      </c>
      <c r="C2385" t="str">
        <v>40e9137d</v>
      </c>
      <c r="D2385">
        <v>143</v>
      </c>
      <c r="Q2385" t="s">
        <v>348</v>
      </c>
    </row>
    <row r="2386" spans="1:17" x14ac:dyDescent="0.3">
      <c r="A2386">
        <v>10230</v>
      </c>
      <c r="B2386" s="14">
        <v>45597</v>
      </c>
      <c r="C2386" t="str">
        <v>fa1a76a3</v>
      </c>
      <c r="D2386">
        <v>184</v>
      </c>
      <c r="Q2386" t="s">
        <v>407</v>
      </c>
    </row>
    <row r="2387" spans="1:17" x14ac:dyDescent="0.3">
      <c r="A2387">
        <v>10230</v>
      </c>
      <c r="B2387" s="14">
        <v>45383</v>
      </c>
      <c r="C2387" t="str">
        <v>fc3255a1</v>
      </c>
      <c r="D2387">
        <v>128</v>
      </c>
      <c r="Q2387" t="s">
        <v>248</v>
      </c>
    </row>
    <row r="2388" spans="1:17" x14ac:dyDescent="0.3">
      <c r="A2388">
        <v>10230</v>
      </c>
      <c r="B2388" s="14">
        <v>44896</v>
      </c>
      <c r="C2388" t="str">
        <v>40fb817f</v>
      </c>
      <c r="D2388">
        <v>288</v>
      </c>
      <c r="Q2388" t="s">
        <v>267</v>
      </c>
    </row>
    <row r="2389" spans="1:17" x14ac:dyDescent="0.3">
      <c r="A2389">
        <v>10230</v>
      </c>
      <c r="B2389" s="14">
        <v>44986</v>
      </c>
      <c r="C2389" t="str">
        <v>2aac9072</v>
      </c>
      <c r="D2389">
        <v>240</v>
      </c>
      <c r="Q2389" t="s">
        <v>388</v>
      </c>
    </row>
    <row r="2390" spans="1:17" x14ac:dyDescent="0.3">
      <c r="A2390">
        <v>10230</v>
      </c>
      <c r="B2390" s="14">
        <v>44774</v>
      </c>
      <c r="C2390" t="str">
        <v>6fc6d737</v>
      </c>
      <c r="D2390">
        <v>242</v>
      </c>
      <c r="Q2390" t="s">
        <v>262</v>
      </c>
    </row>
    <row r="2391" spans="1:17" x14ac:dyDescent="0.3">
      <c r="A2391">
        <v>10230</v>
      </c>
      <c r="B2391" s="14">
        <v>45017</v>
      </c>
      <c r="C2391" t="str">
        <v>b72e97f6</v>
      </c>
      <c r="D2391">
        <v>217</v>
      </c>
      <c r="Q2391" t="s">
        <v>406</v>
      </c>
    </row>
    <row r="2392" spans="1:17" x14ac:dyDescent="0.3">
      <c r="A2392">
        <v>10230</v>
      </c>
      <c r="B2392" s="14">
        <v>44562</v>
      </c>
      <c r="C2392" t="str">
        <v>591bdfe5</v>
      </c>
      <c r="D2392">
        <v>202</v>
      </c>
      <c r="Q2392" t="s">
        <v>271</v>
      </c>
    </row>
    <row r="2393" spans="1:17" x14ac:dyDescent="0.3">
      <c r="A2393">
        <v>10230</v>
      </c>
      <c r="B2393" s="14">
        <v>44866</v>
      </c>
      <c r="C2393" t="str">
        <v>982b8061</v>
      </c>
      <c r="D2393">
        <v>102</v>
      </c>
      <c r="Q2393" t="s">
        <v>257</v>
      </c>
    </row>
    <row r="2394" spans="1:17" x14ac:dyDescent="0.3">
      <c r="A2394">
        <v>10230</v>
      </c>
      <c r="B2394" s="14">
        <v>44866</v>
      </c>
      <c r="C2394" t="str">
        <v>7bc7f2c7</v>
      </c>
      <c r="D2394">
        <v>54</v>
      </c>
      <c r="Q2394" t="s">
        <v>230</v>
      </c>
    </row>
    <row r="2395" spans="1:17" x14ac:dyDescent="0.3">
      <c r="A2395">
        <v>10231</v>
      </c>
      <c r="B2395" s="14">
        <v>44682</v>
      </c>
      <c r="C2395" t="str">
        <v>2aac9072</v>
      </c>
      <c r="D2395">
        <v>81</v>
      </c>
      <c r="Q2395" t="s">
        <v>269</v>
      </c>
    </row>
    <row r="2396" spans="1:17" x14ac:dyDescent="0.3">
      <c r="A2396">
        <v>10231</v>
      </c>
      <c r="B2396" s="14">
        <v>44621</v>
      </c>
      <c r="C2396" t="str">
        <v>982b8061</v>
      </c>
      <c r="D2396">
        <v>295</v>
      </c>
      <c r="Q2396" t="s">
        <v>285</v>
      </c>
    </row>
    <row r="2397" spans="1:17" x14ac:dyDescent="0.3">
      <c r="A2397">
        <v>10231</v>
      </c>
      <c r="B2397" s="14">
        <v>45383</v>
      </c>
      <c r="C2397" t="str">
        <v>b72e97f6</v>
      </c>
      <c r="D2397">
        <v>287</v>
      </c>
      <c r="Q2397" t="s">
        <v>347</v>
      </c>
    </row>
    <row r="2398" spans="1:17" x14ac:dyDescent="0.3">
      <c r="A2398">
        <v>10231</v>
      </c>
      <c r="B2398" s="14">
        <v>44621</v>
      </c>
      <c r="C2398" t="str">
        <v>af4e0c6c</v>
      </c>
      <c r="D2398">
        <v>179</v>
      </c>
      <c r="Q2398" t="s">
        <v>378</v>
      </c>
    </row>
    <row r="2399" spans="1:17" x14ac:dyDescent="0.3">
      <c r="A2399">
        <v>10231</v>
      </c>
      <c r="B2399" s="14">
        <v>45047</v>
      </c>
      <c r="C2399" t="str">
        <v>4130ea10</v>
      </c>
      <c r="D2399">
        <v>269</v>
      </c>
      <c r="Q2399" t="s">
        <v>254</v>
      </c>
    </row>
    <row r="2400" spans="1:17" x14ac:dyDescent="0.3">
      <c r="A2400">
        <v>10231</v>
      </c>
      <c r="B2400" s="14">
        <v>45200</v>
      </c>
      <c r="C2400" t="str">
        <v>872a4423</v>
      </c>
      <c r="D2400">
        <v>272</v>
      </c>
      <c r="Q2400" t="s">
        <v>351</v>
      </c>
    </row>
    <row r="2401" spans="1:17" x14ac:dyDescent="0.3">
      <c r="A2401">
        <v>10231</v>
      </c>
      <c r="B2401" s="14">
        <v>44713</v>
      </c>
      <c r="C2401" t="str">
        <v>fe8686d0</v>
      </c>
      <c r="D2401">
        <v>155</v>
      </c>
      <c r="Q2401" t="s">
        <v>376</v>
      </c>
    </row>
    <row r="2402" spans="1:17" x14ac:dyDescent="0.3">
      <c r="A2402">
        <v>10231</v>
      </c>
      <c r="B2402" s="14">
        <v>45413</v>
      </c>
      <c r="C2402" t="str">
        <v>8ce0be18</v>
      </c>
      <c r="D2402">
        <v>56</v>
      </c>
      <c r="Q2402" t="s">
        <v>382</v>
      </c>
    </row>
    <row r="2403" spans="1:17" x14ac:dyDescent="0.3">
      <c r="A2403">
        <v>10231</v>
      </c>
      <c r="B2403" s="14">
        <v>45323</v>
      </c>
      <c r="C2403" t="str">
        <v>35e41ff6</v>
      </c>
      <c r="D2403">
        <v>239</v>
      </c>
      <c r="Q2403" t="s">
        <v>299</v>
      </c>
    </row>
    <row r="2404" spans="1:17" x14ac:dyDescent="0.3">
      <c r="A2404">
        <v>10231</v>
      </c>
      <c r="B2404" s="14">
        <v>44896</v>
      </c>
      <c r="C2404" t="str">
        <v>74c9ff93</v>
      </c>
      <c r="D2404">
        <v>23</v>
      </c>
      <c r="Q2404" t="s">
        <v>259</v>
      </c>
    </row>
    <row r="2405" spans="1:17" x14ac:dyDescent="0.3">
      <c r="A2405">
        <v>10231</v>
      </c>
      <c r="B2405" s="14">
        <v>44682</v>
      </c>
      <c r="C2405" t="str">
        <v>cc9d9893</v>
      </c>
      <c r="D2405">
        <v>42</v>
      </c>
      <c r="Q2405" t="s">
        <v>415</v>
      </c>
    </row>
    <row r="2406" spans="1:17" x14ac:dyDescent="0.3">
      <c r="A2406">
        <v>10231</v>
      </c>
      <c r="B2406" s="14">
        <v>45597</v>
      </c>
      <c r="C2406" t="str">
        <v>566c44a8</v>
      </c>
      <c r="D2406">
        <v>86</v>
      </c>
      <c r="Q2406" t="s">
        <v>273</v>
      </c>
    </row>
    <row r="2407" spans="1:17" x14ac:dyDescent="0.3">
      <c r="A2407">
        <v>10231</v>
      </c>
      <c r="B2407" s="14">
        <v>45505</v>
      </c>
      <c r="C2407" t="str">
        <v>34ac25b9</v>
      </c>
      <c r="D2407">
        <v>88</v>
      </c>
      <c r="Q2407" t="s">
        <v>243</v>
      </c>
    </row>
    <row r="2408" spans="1:17" x14ac:dyDescent="0.3">
      <c r="A2408">
        <v>10232</v>
      </c>
      <c r="B2408" s="14">
        <v>44562</v>
      </c>
      <c r="C2408" t="str">
        <v>fe99e0ba</v>
      </c>
      <c r="D2408">
        <v>214</v>
      </c>
      <c r="Q2408" t="s">
        <v>252</v>
      </c>
    </row>
    <row r="2409" spans="1:17" x14ac:dyDescent="0.3">
      <c r="A2409">
        <v>10232</v>
      </c>
      <c r="B2409" s="14">
        <v>45261</v>
      </c>
      <c r="C2409" t="str">
        <v>a48a202b</v>
      </c>
      <c r="D2409">
        <v>36</v>
      </c>
      <c r="Q2409" t="s">
        <v>354</v>
      </c>
    </row>
    <row r="2410" spans="1:17" x14ac:dyDescent="0.3">
      <c r="A2410">
        <v>10232</v>
      </c>
      <c r="B2410" s="14">
        <v>45292</v>
      </c>
      <c r="C2410" t="str">
        <v>9c8c4c67</v>
      </c>
      <c r="D2410">
        <v>179</v>
      </c>
      <c r="Q2410" t="s">
        <v>344</v>
      </c>
    </row>
    <row r="2411" spans="1:17" x14ac:dyDescent="0.3">
      <c r="A2411">
        <v>10232</v>
      </c>
      <c r="B2411" s="14">
        <v>44774</v>
      </c>
      <c r="C2411" t="str">
        <v>b72e97f6</v>
      </c>
      <c r="D2411">
        <v>95</v>
      </c>
      <c r="Q2411" t="s">
        <v>408</v>
      </c>
    </row>
    <row r="2412" spans="1:17" x14ac:dyDescent="0.3">
      <c r="A2412">
        <v>10232</v>
      </c>
      <c r="B2412" s="14">
        <v>45078</v>
      </c>
      <c r="C2412" t="str">
        <v>420e1019</v>
      </c>
      <c r="D2412">
        <v>138</v>
      </c>
      <c r="Q2412" t="s">
        <v>274</v>
      </c>
    </row>
    <row r="2413" spans="1:17" x14ac:dyDescent="0.3">
      <c r="A2413">
        <v>10233</v>
      </c>
      <c r="B2413" s="14">
        <v>45323</v>
      </c>
      <c r="C2413" t="str">
        <v>7bc7f2c7</v>
      </c>
      <c r="D2413">
        <v>123</v>
      </c>
      <c r="Q2413" t="s">
        <v>279</v>
      </c>
    </row>
    <row r="2414" spans="1:17" x14ac:dyDescent="0.3">
      <c r="A2414">
        <v>10233</v>
      </c>
      <c r="B2414" s="14">
        <v>45200</v>
      </c>
      <c r="C2414" t="str">
        <v>a4c168f1</v>
      </c>
      <c r="D2414">
        <v>217</v>
      </c>
      <c r="Q2414" t="s">
        <v>373</v>
      </c>
    </row>
    <row r="2415" spans="1:17" x14ac:dyDescent="0.3">
      <c r="A2415">
        <v>10233</v>
      </c>
      <c r="B2415" s="14">
        <v>45170</v>
      </c>
      <c r="C2415" t="str">
        <v>1b7fe76a</v>
      </c>
      <c r="D2415">
        <v>105</v>
      </c>
      <c r="Q2415" t="s">
        <v>369</v>
      </c>
    </row>
    <row r="2416" spans="1:17" x14ac:dyDescent="0.3">
      <c r="A2416">
        <v>10233</v>
      </c>
      <c r="B2416" s="14">
        <v>44896</v>
      </c>
      <c r="C2416" t="str">
        <v>f83fb848</v>
      </c>
      <c r="D2416">
        <v>185</v>
      </c>
      <c r="Q2416" t="s">
        <v>304</v>
      </c>
    </row>
    <row r="2417" spans="1:17" x14ac:dyDescent="0.3">
      <c r="A2417">
        <v>10233</v>
      </c>
      <c r="B2417" s="14">
        <v>44986</v>
      </c>
      <c r="C2417" t="str">
        <v>577b4107</v>
      </c>
      <c r="D2417">
        <v>123</v>
      </c>
      <c r="Q2417" t="s">
        <v>390</v>
      </c>
    </row>
    <row r="2418" spans="1:17" x14ac:dyDescent="0.3">
      <c r="A2418">
        <v>10233</v>
      </c>
      <c r="B2418" s="14">
        <v>45536</v>
      </c>
      <c r="C2418" t="str">
        <v>2fa395f5</v>
      </c>
      <c r="D2418">
        <v>64</v>
      </c>
      <c r="Q2418" t="s">
        <v>281</v>
      </c>
    </row>
    <row r="2419" spans="1:17" x14ac:dyDescent="0.3">
      <c r="A2419">
        <v>10233</v>
      </c>
      <c r="B2419" s="14">
        <v>45261</v>
      </c>
      <c r="C2419" t="str">
        <v>f82d44ce</v>
      </c>
      <c r="D2419">
        <v>23</v>
      </c>
      <c r="Q2419" t="s">
        <v>321</v>
      </c>
    </row>
    <row r="2420" spans="1:17" x14ac:dyDescent="0.3">
      <c r="A2420">
        <v>10233</v>
      </c>
      <c r="B2420" s="14">
        <v>45627</v>
      </c>
      <c r="C2420" t="str">
        <v>b06fbc58</v>
      </c>
      <c r="D2420">
        <v>176</v>
      </c>
      <c r="Q2420" t="s">
        <v>236</v>
      </c>
    </row>
    <row r="2421" spans="1:17" x14ac:dyDescent="0.3">
      <c r="A2421">
        <v>10233</v>
      </c>
      <c r="B2421" s="14">
        <v>45108</v>
      </c>
      <c r="C2421" t="str">
        <v>9544ce3b</v>
      </c>
      <c r="D2421">
        <v>143</v>
      </c>
      <c r="Q2421" t="s">
        <v>337</v>
      </c>
    </row>
    <row r="2422" spans="1:17" x14ac:dyDescent="0.3">
      <c r="A2422">
        <v>10233</v>
      </c>
      <c r="B2422" s="14">
        <v>44774</v>
      </c>
      <c r="C2422" t="str">
        <v>b72e97f6</v>
      </c>
      <c r="D2422">
        <v>272</v>
      </c>
      <c r="Q2422" t="s">
        <v>263</v>
      </c>
    </row>
    <row r="2423" spans="1:17" x14ac:dyDescent="0.3">
      <c r="A2423">
        <v>10233</v>
      </c>
      <c r="B2423" s="14">
        <v>45474</v>
      </c>
      <c r="C2423" t="str">
        <v>a48a202b</v>
      </c>
      <c r="D2423">
        <v>94</v>
      </c>
      <c r="Q2423" t="s">
        <v>239</v>
      </c>
    </row>
    <row r="2424" spans="1:17" x14ac:dyDescent="0.3">
      <c r="A2424">
        <v>10233</v>
      </c>
      <c r="B2424" s="14">
        <v>45017</v>
      </c>
      <c r="C2424" t="str">
        <v>5833d4f3</v>
      </c>
      <c r="D2424">
        <v>147</v>
      </c>
      <c r="Q2424" t="s">
        <v>348</v>
      </c>
    </row>
    <row r="2425" spans="1:17" x14ac:dyDescent="0.3">
      <c r="A2425">
        <v>10233</v>
      </c>
      <c r="B2425" s="14">
        <v>45323</v>
      </c>
      <c r="C2425" t="str">
        <v>07976026</v>
      </c>
      <c r="D2425">
        <v>167</v>
      </c>
      <c r="Q2425" t="s">
        <v>332</v>
      </c>
    </row>
    <row r="2426" spans="1:17" x14ac:dyDescent="0.3">
      <c r="A2426">
        <v>10233</v>
      </c>
      <c r="B2426" s="14">
        <v>44743</v>
      </c>
      <c r="C2426" t="str">
        <v>7fc77e90</v>
      </c>
      <c r="D2426">
        <v>177</v>
      </c>
      <c r="Q2426" t="s">
        <v>381</v>
      </c>
    </row>
    <row r="2427" spans="1:17" x14ac:dyDescent="0.3">
      <c r="A2427">
        <v>10234</v>
      </c>
      <c r="B2427" s="14">
        <v>44743</v>
      </c>
      <c r="C2427" t="str">
        <v>9787b7de</v>
      </c>
      <c r="D2427">
        <v>131</v>
      </c>
      <c r="Q2427" t="s">
        <v>236</v>
      </c>
    </row>
    <row r="2428" spans="1:17" x14ac:dyDescent="0.3">
      <c r="A2428">
        <v>10234</v>
      </c>
      <c r="B2428" s="14">
        <v>44593</v>
      </c>
      <c r="C2428" t="str">
        <v>c9f9dfdb</v>
      </c>
      <c r="D2428">
        <v>146</v>
      </c>
      <c r="Q2428" t="s">
        <v>286</v>
      </c>
    </row>
    <row r="2429" spans="1:17" x14ac:dyDescent="0.3">
      <c r="A2429">
        <v>10234</v>
      </c>
      <c r="B2429" s="14">
        <v>45108</v>
      </c>
      <c r="C2429" t="str">
        <v>459528e0</v>
      </c>
      <c r="D2429">
        <v>54</v>
      </c>
      <c r="Q2429" t="s">
        <v>233</v>
      </c>
    </row>
    <row r="2430" spans="1:17" x14ac:dyDescent="0.3">
      <c r="A2430">
        <v>10234</v>
      </c>
      <c r="B2430" s="14">
        <v>45292</v>
      </c>
      <c r="C2430" t="str">
        <v>c1fb785c</v>
      </c>
      <c r="D2430">
        <v>280</v>
      </c>
      <c r="Q2430" t="s">
        <v>223</v>
      </c>
    </row>
    <row r="2431" spans="1:17" x14ac:dyDescent="0.3">
      <c r="A2431">
        <v>10234</v>
      </c>
      <c r="B2431" s="14">
        <v>44805</v>
      </c>
      <c r="C2431" t="str">
        <v>e2949854</v>
      </c>
      <c r="D2431">
        <v>254</v>
      </c>
      <c r="Q2431" t="s">
        <v>264</v>
      </c>
    </row>
    <row r="2432" spans="1:17" x14ac:dyDescent="0.3">
      <c r="A2432">
        <v>10234</v>
      </c>
      <c r="B2432" s="14">
        <v>45017</v>
      </c>
      <c r="C2432" t="str">
        <v>8ce0be18</v>
      </c>
      <c r="D2432">
        <v>273</v>
      </c>
      <c r="Q2432" t="s">
        <v>338</v>
      </c>
    </row>
    <row r="2433" spans="1:17" x14ac:dyDescent="0.3">
      <c r="A2433">
        <v>10234</v>
      </c>
      <c r="B2433" s="14">
        <v>44866</v>
      </c>
      <c r="C2433" t="str">
        <v>420e1019</v>
      </c>
      <c r="D2433">
        <v>80</v>
      </c>
      <c r="Q2433" t="s">
        <v>406</v>
      </c>
    </row>
    <row r="2434" spans="1:17" x14ac:dyDescent="0.3">
      <c r="A2434">
        <v>10235</v>
      </c>
      <c r="B2434" s="14">
        <v>44866</v>
      </c>
      <c r="C2434" t="str">
        <v>566c44a8</v>
      </c>
      <c r="D2434">
        <v>80</v>
      </c>
      <c r="Q2434" t="s">
        <v>282</v>
      </c>
    </row>
    <row r="2435" spans="1:17" x14ac:dyDescent="0.3">
      <c r="A2435">
        <v>10235</v>
      </c>
      <c r="B2435" s="14">
        <v>45078</v>
      </c>
      <c r="C2435" t="str">
        <v>3abe3a47</v>
      </c>
      <c r="D2435">
        <v>287</v>
      </c>
      <c r="Q2435" t="s">
        <v>374</v>
      </c>
    </row>
    <row r="2436" spans="1:17" x14ac:dyDescent="0.3">
      <c r="A2436">
        <v>10235</v>
      </c>
      <c r="B2436" s="14">
        <v>45108</v>
      </c>
      <c r="C2436" t="str">
        <v>6d9b457c</v>
      </c>
      <c r="D2436">
        <v>101</v>
      </c>
      <c r="Q2436" t="s">
        <v>219</v>
      </c>
    </row>
    <row r="2437" spans="1:17" x14ac:dyDescent="0.3">
      <c r="A2437">
        <v>10235</v>
      </c>
      <c r="B2437" s="14">
        <v>44774</v>
      </c>
      <c r="C2437" t="str">
        <v>c1fb785c</v>
      </c>
      <c r="D2437">
        <v>52</v>
      </c>
      <c r="Q2437" t="s">
        <v>288</v>
      </c>
    </row>
    <row r="2438" spans="1:17" x14ac:dyDescent="0.3">
      <c r="A2438">
        <v>10235</v>
      </c>
      <c r="B2438" s="14">
        <v>44562</v>
      </c>
      <c r="C2438" t="str">
        <v>92becfc7</v>
      </c>
      <c r="D2438">
        <v>30</v>
      </c>
      <c r="Q2438" t="s">
        <v>222</v>
      </c>
    </row>
    <row r="2439" spans="1:17" x14ac:dyDescent="0.3">
      <c r="A2439">
        <v>10235</v>
      </c>
      <c r="B2439" s="14">
        <v>44986</v>
      </c>
      <c r="C2439" t="str">
        <v>2aac9072</v>
      </c>
      <c r="D2439">
        <v>128</v>
      </c>
      <c r="Q2439" t="s">
        <v>386</v>
      </c>
    </row>
    <row r="2440" spans="1:17" x14ac:dyDescent="0.3">
      <c r="A2440">
        <v>10235</v>
      </c>
      <c r="B2440" s="14">
        <v>44774</v>
      </c>
      <c r="C2440" t="str">
        <v>a48a202b</v>
      </c>
      <c r="D2440">
        <v>176</v>
      </c>
      <c r="Q2440" t="s">
        <v>271</v>
      </c>
    </row>
    <row r="2441" spans="1:17" x14ac:dyDescent="0.3">
      <c r="A2441">
        <v>10235</v>
      </c>
      <c r="B2441" s="14">
        <v>45170</v>
      </c>
      <c r="C2441" t="str">
        <v>7fd28e87</v>
      </c>
      <c r="D2441">
        <v>184</v>
      </c>
      <c r="Q2441" t="s">
        <v>278</v>
      </c>
    </row>
    <row r="2442" spans="1:17" x14ac:dyDescent="0.3">
      <c r="A2442">
        <v>10235</v>
      </c>
      <c r="B2442" s="14">
        <v>45383</v>
      </c>
      <c r="C2442" t="str">
        <v>40e9137d</v>
      </c>
      <c r="D2442">
        <v>294</v>
      </c>
      <c r="Q2442" t="s">
        <v>256</v>
      </c>
    </row>
    <row r="2443" spans="1:17" x14ac:dyDescent="0.3">
      <c r="A2443">
        <v>10235</v>
      </c>
      <c r="B2443" s="14">
        <v>45139</v>
      </c>
      <c r="C2443" t="str">
        <v>2e190b5a</v>
      </c>
      <c r="D2443">
        <v>155</v>
      </c>
      <c r="Q2443" t="s">
        <v>337</v>
      </c>
    </row>
    <row r="2444" spans="1:17" x14ac:dyDescent="0.3">
      <c r="A2444">
        <v>10236</v>
      </c>
      <c r="B2444" s="14">
        <v>45413</v>
      </c>
      <c r="C2444" t="str">
        <v>e0abb092</v>
      </c>
      <c r="D2444">
        <v>159</v>
      </c>
      <c r="Q2444" t="s">
        <v>340</v>
      </c>
    </row>
    <row r="2445" spans="1:17" x14ac:dyDescent="0.3">
      <c r="A2445">
        <v>10236</v>
      </c>
      <c r="B2445" s="14">
        <v>45261</v>
      </c>
      <c r="C2445" t="str">
        <v>c9f9dfdb</v>
      </c>
      <c r="D2445">
        <v>273</v>
      </c>
      <c r="Q2445" t="s">
        <v>353</v>
      </c>
    </row>
    <row r="2446" spans="1:17" x14ac:dyDescent="0.3">
      <c r="A2446">
        <v>10236</v>
      </c>
      <c r="B2446" s="14">
        <v>44682</v>
      </c>
      <c r="C2446" t="str">
        <v>f72d44e6</v>
      </c>
      <c r="D2446">
        <v>279</v>
      </c>
      <c r="Q2446" t="s">
        <v>396</v>
      </c>
    </row>
    <row r="2447" spans="1:17" x14ac:dyDescent="0.3">
      <c r="A2447">
        <v>10236</v>
      </c>
      <c r="B2447" s="14">
        <v>44927</v>
      </c>
      <c r="C2447" t="str">
        <v>9452bf77</v>
      </c>
      <c r="D2447">
        <v>42</v>
      </c>
      <c r="Q2447" t="s">
        <v>244</v>
      </c>
    </row>
    <row r="2448" spans="1:17" x14ac:dyDescent="0.3">
      <c r="A2448">
        <v>10236</v>
      </c>
      <c r="B2448" s="14">
        <v>44562</v>
      </c>
      <c r="C2448" t="str">
        <v>ae026103</v>
      </c>
      <c r="D2448">
        <v>166</v>
      </c>
      <c r="Q2448" t="s">
        <v>301</v>
      </c>
    </row>
    <row r="2449" spans="1:17" x14ac:dyDescent="0.3">
      <c r="A2449">
        <v>10236</v>
      </c>
      <c r="B2449" s="14">
        <v>44562</v>
      </c>
      <c r="C2449" t="str">
        <v>921da29a</v>
      </c>
      <c r="D2449">
        <v>56</v>
      </c>
      <c r="Q2449" t="s">
        <v>413</v>
      </c>
    </row>
    <row r="2450" spans="1:17" x14ac:dyDescent="0.3">
      <c r="A2450">
        <v>10236</v>
      </c>
      <c r="B2450" s="14">
        <v>45505</v>
      </c>
      <c r="C2450" t="str">
        <v>b9f74c1c</v>
      </c>
      <c r="D2450">
        <v>91</v>
      </c>
      <c r="Q2450" t="s">
        <v>267</v>
      </c>
    </row>
    <row r="2451" spans="1:17" x14ac:dyDescent="0.3">
      <c r="A2451">
        <v>10236</v>
      </c>
      <c r="B2451" s="14">
        <v>45231</v>
      </c>
      <c r="C2451" t="str">
        <v>ed012678</v>
      </c>
      <c r="D2451">
        <v>22</v>
      </c>
      <c r="Q2451" t="s">
        <v>307</v>
      </c>
    </row>
    <row r="2452" spans="1:17" x14ac:dyDescent="0.3">
      <c r="A2452">
        <v>10236</v>
      </c>
      <c r="B2452" s="14">
        <v>45566</v>
      </c>
      <c r="C2452" t="str">
        <v>5b93d799</v>
      </c>
      <c r="D2452">
        <v>54</v>
      </c>
      <c r="Q2452" t="s">
        <v>388</v>
      </c>
    </row>
    <row r="2453" spans="1:17" x14ac:dyDescent="0.3">
      <c r="A2453">
        <v>10236</v>
      </c>
      <c r="B2453" s="14">
        <v>45474</v>
      </c>
      <c r="C2453" t="str">
        <v>2aac9072</v>
      </c>
      <c r="D2453">
        <v>247</v>
      </c>
      <c r="Q2453" t="s">
        <v>330</v>
      </c>
    </row>
    <row r="2454" spans="1:17" x14ac:dyDescent="0.3">
      <c r="A2454">
        <v>10236</v>
      </c>
      <c r="B2454" s="14">
        <v>45627</v>
      </c>
      <c r="C2454" t="str">
        <v>b06fbc58</v>
      </c>
      <c r="D2454">
        <v>146</v>
      </c>
      <c r="Q2454" t="s">
        <v>232</v>
      </c>
    </row>
    <row r="2455" spans="1:17" x14ac:dyDescent="0.3">
      <c r="A2455">
        <v>10237</v>
      </c>
      <c r="B2455" s="14">
        <v>44743</v>
      </c>
      <c r="C2455" t="str">
        <v>7495495f</v>
      </c>
      <c r="D2455">
        <v>210</v>
      </c>
      <c r="Q2455" t="s">
        <v>293</v>
      </c>
    </row>
    <row r="2456" spans="1:17" x14ac:dyDescent="0.3">
      <c r="A2456">
        <v>10237</v>
      </c>
      <c r="B2456" s="14">
        <v>45474</v>
      </c>
      <c r="C2456" t="str">
        <v>6148f50b</v>
      </c>
      <c r="D2456">
        <v>99</v>
      </c>
      <c r="Q2456" t="s">
        <v>347</v>
      </c>
    </row>
    <row r="2457" spans="1:17" x14ac:dyDescent="0.3">
      <c r="A2457">
        <v>10237</v>
      </c>
      <c r="B2457" s="14">
        <v>45413</v>
      </c>
      <c r="C2457" t="str">
        <v>ae026103</v>
      </c>
      <c r="D2457">
        <v>121</v>
      </c>
      <c r="Q2457" t="s">
        <v>224</v>
      </c>
    </row>
    <row r="2458" spans="1:17" x14ac:dyDescent="0.3">
      <c r="A2458">
        <v>10237</v>
      </c>
      <c r="B2458" s="14">
        <v>44593</v>
      </c>
      <c r="C2458" t="str">
        <v>c9f9dfdb</v>
      </c>
      <c r="D2458">
        <v>176</v>
      </c>
      <c r="Q2458" t="s">
        <v>231</v>
      </c>
    </row>
    <row r="2459" spans="1:17" x14ac:dyDescent="0.3">
      <c r="A2459">
        <v>10237</v>
      </c>
      <c r="B2459" s="14">
        <v>44958</v>
      </c>
      <c r="C2459" t="str">
        <v>39c8c16a</v>
      </c>
      <c r="D2459">
        <v>220</v>
      </c>
      <c r="Q2459" t="s">
        <v>250</v>
      </c>
    </row>
    <row r="2460" spans="1:17" x14ac:dyDescent="0.3">
      <c r="A2460">
        <v>10237</v>
      </c>
      <c r="B2460" s="14">
        <v>44682</v>
      </c>
      <c r="C2460" t="str">
        <v>10101146</v>
      </c>
      <c r="D2460">
        <v>165</v>
      </c>
      <c r="Q2460" t="s">
        <v>365</v>
      </c>
    </row>
    <row r="2461" spans="1:17" x14ac:dyDescent="0.3">
      <c r="A2461">
        <v>10237</v>
      </c>
      <c r="B2461" s="14">
        <v>45017</v>
      </c>
      <c r="C2461" t="str">
        <v>19351768</v>
      </c>
      <c r="D2461">
        <v>95</v>
      </c>
      <c r="Q2461" t="s">
        <v>336</v>
      </c>
    </row>
    <row r="2462" spans="1:17" x14ac:dyDescent="0.3">
      <c r="A2462">
        <v>10237</v>
      </c>
      <c r="B2462" s="14">
        <v>45597</v>
      </c>
      <c r="C2462" t="str">
        <v>586db896</v>
      </c>
      <c r="D2462">
        <v>114</v>
      </c>
      <c r="Q2462" t="s">
        <v>316</v>
      </c>
    </row>
    <row r="2463" spans="1:17" x14ac:dyDescent="0.3">
      <c r="A2463">
        <v>10237</v>
      </c>
      <c r="B2463" s="14">
        <v>44774</v>
      </c>
      <c r="C2463" t="str">
        <v>5833d4f3</v>
      </c>
      <c r="D2463">
        <v>260</v>
      </c>
      <c r="Q2463" t="s">
        <v>317</v>
      </c>
    </row>
    <row r="2464" spans="1:17" x14ac:dyDescent="0.3">
      <c r="A2464">
        <v>10237</v>
      </c>
      <c r="B2464" s="14">
        <v>45323</v>
      </c>
      <c r="C2464" t="str">
        <v>b142e834</v>
      </c>
      <c r="D2464">
        <v>158</v>
      </c>
      <c r="Q2464" t="s">
        <v>266</v>
      </c>
    </row>
    <row r="2465" spans="1:17" x14ac:dyDescent="0.3">
      <c r="A2465">
        <v>10237</v>
      </c>
      <c r="B2465" s="14">
        <v>45047</v>
      </c>
      <c r="C2465" t="str">
        <v>5c52d1ad</v>
      </c>
      <c r="D2465">
        <v>265</v>
      </c>
      <c r="Q2465" t="s">
        <v>318</v>
      </c>
    </row>
    <row r="2466" spans="1:17" x14ac:dyDescent="0.3">
      <c r="A2466">
        <v>10237</v>
      </c>
      <c r="B2466" s="14">
        <v>44896</v>
      </c>
      <c r="C2466" t="str">
        <v>2f9c6d63</v>
      </c>
      <c r="D2466">
        <v>238</v>
      </c>
      <c r="Q2466" t="s">
        <v>263</v>
      </c>
    </row>
    <row r="2467" spans="1:17" x14ac:dyDescent="0.3">
      <c r="A2467">
        <v>10237</v>
      </c>
      <c r="B2467" s="14">
        <v>44896</v>
      </c>
      <c r="C2467" t="str">
        <v>d6e6f4af</v>
      </c>
      <c r="D2467">
        <v>99</v>
      </c>
      <c r="Q2467" t="s">
        <v>226</v>
      </c>
    </row>
    <row r="2468" spans="1:17" x14ac:dyDescent="0.3">
      <c r="A2468">
        <v>10237</v>
      </c>
      <c r="B2468" s="14">
        <v>45200</v>
      </c>
      <c r="C2468" t="str">
        <v>40fb817f</v>
      </c>
      <c r="D2468">
        <v>136</v>
      </c>
      <c r="Q2468" t="s">
        <v>319</v>
      </c>
    </row>
    <row r="2469" spans="1:17" x14ac:dyDescent="0.3">
      <c r="A2469">
        <v>10238</v>
      </c>
      <c r="B2469" s="14">
        <v>44805</v>
      </c>
      <c r="C2469" t="str">
        <v>9452bf77</v>
      </c>
      <c r="D2469">
        <v>86</v>
      </c>
      <c r="Q2469" t="s">
        <v>320</v>
      </c>
    </row>
    <row r="2470" spans="1:17" x14ac:dyDescent="0.3">
      <c r="A2470">
        <v>10238</v>
      </c>
      <c r="B2470" s="14">
        <v>45323</v>
      </c>
      <c r="C2470" t="str">
        <v>6d98c117</v>
      </c>
      <c r="D2470">
        <v>37</v>
      </c>
      <c r="Q2470" t="s">
        <v>241</v>
      </c>
    </row>
    <row r="2471" spans="1:17" x14ac:dyDescent="0.3">
      <c r="A2471">
        <v>10238</v>
      </c>
      <c r="B2471" s="14">
        <v>44621</v>
      </c>
      <c r="C2471" t="str">
        <v>6148f50b</v>
      </c>
      <c r="D2471">
        <v>145</v>
      </c>
      <c r="Q2471" t="s">
        <v>267</v>
      </c>
    </row>
    <row r="2472" spans="1:17" x14ac:dyDescent="0.3">
      <c r="A2472">
        <v>10238</v>
      </c>
      <c r="B2472" s="14">
        <v>45536</v>
      </c>
      <c r="C2472" t="str">
        <v>1b7fe76a</v>
      </c>
      <c r="D2472">
        <v>269</v>
      </c>
      <c r="Q2472" t="s">
        <v>321</v>
      </c>
    </row>
    <row r="2473" spans="1:17" x14ac:dyDescent="0.3">
      <c r="A2473">
        <v>10238</v>
      </c>
      <c r="B2473" s="14">
        <v>44958</v>
      </c>
      <c r="C2473" t="str">
        <v>3abe3a47</v>
      </c>
      <c r="D2473">
        <v>200</v>
      </c>
      <c r="Q2473" t="s">
        <v>322</v>
      </c>
    </row>
    <row r="2474" spans="1:17" x14ac:dyDescent="0.3">
      <c r="A2474">
        <v>10238</v>
      </c>
      <c r="B2474" s="14">
        <v>45597</v>
      </c>
      <c r="C2474" t="str">
        <v>0cbc4720</v>
      </c>
      <c r="D2474">
        <v>211</v>
      </c>
      <c r="Q2474" t="s">
        <v>323</v>
      </c>
    </row>
    <row r="2475" spans="1:17" x14ac:dyDescent="0.3">
      <c r="A2475">
        <v>10238</v>
      </c>
      <c r="B2475" s="14">
        <v>45078</v>
      </c>
      <c r="C2475" t="str">
        <v>74c9ff93</v>
      </c>
      <c r="D2475">
        <v>164</v>
      </c>
      <c r="Q2475" t="s">
        <v>310</v>
      </c>
    </row>
    <row r="2476" spans="1:17" x14ac:dyDescent="0.3">
      <c r="A2476">
        <v>10238</v>
      </c>
      <c r="B2476" s="14">
        <v>45170</v>
      </c>
      <c r="C2476" t="str">
        <v>9544ce3b</v>
      </c>
      <c r="D2476">
        <v>66</v>
      </c>
      <c r="Q2476" t="s">
        <v>275</v>
      </c>
    </row>
    <row r="2477" spans="1:17" x14ac:dyDescent="0.3">
      <c r="A2477">
        <v>10239</v>
      </c>
      <c r="B2477" s="14">
        <v>45231</v>
      </c>
      <c r="C2477" t="str">
        <v>8ce0be18</v>
      </c>
      <c r="D2477">
        <v>22</v>
      </c>
      <c r="Q2477" t="s">
        <v>247</v>
      </c>
    </row>
    <row r="2478" spans="1:17" x14ac:dyDescent="0.3">
      <c r="A2478">
        <v>10239</v>
      </c>
      <c r="B2478" s="14">
        <v>45078</v>
      </c>
      <c r="C2478" t="str">
        <v>07976026</v>
      </c>
      <c r="D2478">
        <v>271</v>
      </c>
      <c r="Q2478" t="s">
        <v>324</v>
      </c>
    </row>
    <row r="2479" spans="1:17" x14ac:dyDescent="0.3">
      <c r="A2479">
        <v>10239</v>
      </c>
      <c r="B2479" s="14">
        <v>45352</v>
      </c>
      <c r="C2479" t="str">
        <v>39c8c16a</v>
      </c>
      <c r="D2479">
        <v>250</v>
      </c>
      <c r="Q2479" t="s">
        <v>325</v>
      </c>
    </row>
    <row r="2480" spans="1:17" x14ac:dyDescent="0.3">
      <c r="A2480">
        <v>10239</v>
      </c>
      <c r="B2480" s="14">
        <v>44774</v>
      </c>
      <c r="C2480" t="str">
        <v>1187d074</v>
      </c>
      <c r="D2480">
        <v>84</v>
      </c>
      <c r="Q2480" t="s">
        <v>236</v>
      </c>
    </row>
    <row r="2481" spans="1:17" x14ac:dyDescent="0.3">
      <c r="A2481">
        <v>10239</v>
      </c>
      <c r="B2481" s="14">
        <v>44774</v>
      </c>
      <c r="C2481" t="str">
        <v>19351768</v>
      </c>
      <c r="D2481">
        <v>116</v>
      </c>
      <c r="Q2481" t="s">
        <v>326</v>
      </c>
    </row>
    <row r="2482" spans="1:17" x14ac:dyDescent="0.3">
      <c r="A2482">
        <v>10239</v>
      </c>
      <c r="B2482" s="14">
        <v>45444</v>
      </c>
      <c r="C2482" t="str">
        <v>fe8686d0</v>
      </c>
      <c r="D2482">
        <v>81</v>
      </c>
      <c r="Q2482" t="s">
        <v>355</v>
      </c>
    </row>
    <row r="2483" spans="1:17" x14ac:dyDescent="0.3">
      <c r="A2483">
        <v>10239</v>
      </c>
      <c r="B2483" s="14">
        <v>44774</v>
      </c>
      <c r="C2483" t="str">
        <v>fe99e0ba</v>
      </c>
      <c r="D2483">
        <v>205</v>
      </c>
      <c r="Q2483" t="s">
        <v>277</v>
      </c>
    </row>
    <row r="2484" spans="1:17" x14ac:dyDescent="0.3">
      <c r="A2484">
        <v>10239</v>
      </c>
      <c r="B2484" s="14">
        <v>44621</v>
      </c>
      <c r="C2484" t="str">
        <v>607da286</v>
      </c>
      <c r="D2484">
        <v>71</v>
      </c>
      <c r="Q2484" t="s">
        <v>246</v>
      </c>
    </row>
    <row r="2485" spans="1:17" x14ac:dyDescent="0.3">
      <c r="A2485">
        <v>10240</v>
      </c>
      <c r="B2485" s="14">
        <v>45017</v>
      </c>
      <c r="C2485" t="str">
        <v>5988d89d</v>
      </c>
      <c r="D2485">
        <v>111</v>
      </c>
      <c r="Q2485" t="s">
        <v>404</v>
      </c>
    </row>
    <row r="2486" spans="1:17" x14ac:dyDescent="0.3">
      <c r="A2486">
        <v>10240</v>
      </c>
      <c r="B2486" s="14">
        <v>44621</v>
      </c>
      <c r="C2486" t="str">
        <v>fd1ad95a</v>
      </c>
      <c r="D2486">
        <v>160</v>
      </c>
      <c r="Q2486" t="s">
        <v>259</v>
      </c>
    </row>
    <row r="2487" spans="1:17" x14ac:dyDescent="0.3">
      <c r="A2487">
        <v>10240</v>
      </c>
      <c r="B2487" s="14">
        <v>45200</v>
      </c>
      <c r="C2487" t="str">
        <v>2f9c6d63</v>
      </c>
      <c r="D2487">
        <v>116</v>
      </c>
      <c r="Q2487" t="s">
        <v>229</v>
      </c>
    </row>
    <row r="2488" spans="1:17" x14ac:dyDescent="0.3">
      <c r="A2488">
        <v>10240</v>
      </c>
      <c r="B2488" s="14">
        <v>45139</v>
      </c>
      <c r="C2488" t="str">
        <v>75fa1246</v>
      </c>
      <c r="D2488">
        <v>276</v>
      </c>
      <c r="Q2488" t="s">
        <v>321</v>
      </c>
    </row>
    <row r="2489" spans="1:17" x14ac:dyDescent="0.3">
      <c r="A2489">
        <v>10240</v>
      </c>
      <c r="B2489" s="14">
        <v>44743</v>
      </c>
      <c r="C2489" t="str">
        <v>420e1019</v>
      </c>
      <c r="D2489">
        <v>56</v>
      </c>
      <c r="Q2489" t="s">
        <v>412</v>
      </c>
    </row>
    <row r="2490" spans="1:17" x14ac:dyDescent="0.3">
      <c r="A2490">
        <v>10240</v>
      </c>
      <c r="B2490" s="14">
        <v>45566</v>
      </c>
      <c r="C2490" t="str">
        <v>7e543bc4</v>
      </c>
      <c r="D2490">
        <v>81</v>
      </c>
      <c r="Q2490" t="s">
        <v>413</v>
      </c>
    </row>
    <row r="2491" spans="1:17" x14ac:dyDescent="0.3">
      <c r="A2491">
        <v>10240</v>
      </c>
      <c r="B2491" s="14">
        <v>44835</v>
      </c>
      <c r="C2491" t="str">
        <v>7fd28e87</v>
      </c>
      <c r="D2491">
        <v>156</v>
      </c>
      <c r="Q2491" t="s">
        <v>313</v>
      </c>
    </row>
    <row r="2492" spans="1:17" x14ac:dyDescent="0.3">
      <c r="A2492">
        <v>10241</v>
      </c>
      <c r="B2492" s="14">
        <v>44562</v>
      </c>
      <c r="C2492" t="str">
        <v>30bb7728</v>
      </c>
      <c r="D2492">
        <v>119</v>
      </c>
      <c r="Q2492" t="s">
        <v>402</v>
      </c>
    </row>
    <row r="2493" spans="1:17" x14ac:dyDescent="0.3">
      <c r="A2493">
        <v>10241</v>
      </c>
      <c r="B2493" s="14">
        <v>45505</v>
      </c>
      <c r="C2493" t="str">
        <v>9787b7de</v>
      </c>
      <c r="D2493">
        <v>18</v>
      </c>
      <c r="Q2493" t="s">
        <v>383</v>
      </c>
    </row>
    <row r="2494" spans="1:17" x14ac:dyDescent="0.3">
      <c r="A2494">
        <v>10241</v>
      </c>
      <c r="B2494" s="14">
        <v>44835</v>
      </c>
      <c r="C2494" t="str">
        <v>fcc640cb</v>
      </c>
      <c r="D2494">
        <v>151</v>
      </c>
      <c r="Q2494" t="s">
        <v>358</v>
      </c>
    </row>
    <row r="2495" spans="1:17" x14ac:dyDescent="0.3">
      <c r="A2495">
        <v>10241</v>
      </c>
      <c r="B2495" s="14">
        <v>45170</v>
      </c>
      <c r="C2495" t="str">
        <v>5988d89d</v>
      </c>
      <c r="D2495">
        <v>286</v>
      </c>
      <c r="Q2495" t="s">
        <v>338</v>
      </c>
    </row>
    <row r="2496" spans="1:17" x14ac:dyDescent="0.3">
      <c r="A2496">
        <v>10241</v>
      </c>
      <c r="B2496" s="14">
        <v>44958</v>
      </c>
      <c r="C2496" t="str">
        <v>5c52d1ad</v>
      </c>
      <c r="D2496">
        <v>23</v>
      </c>
      <c r="Q2496" t="s">
        <v>390</v>
      </c>
    </row>
    <row r="2497" spans="1:17" x14ac:dyDescent="0.3">
      <c r="A2497">
        <v>10241</v>
      </c>
      <c r="B2497" s="14">
        <v>44835</v>
      </c>
      <c r="C2497" t="str">
        <v>53dcee70</v>
      </c>
      <c r="D2497">
        <v>256</v>
      </c>
      <c r="Q2497" t="s">
        <v>291</v>
      </c>
    </row>
    <row r="2498" spans="1:17" x14ac:dyDescent="0.3">
      <c r="A2498">
        <v>10241</v>
      </c>
      <c r="B2498" s="14">
        <v>44866</v>
      </c>
      <c r="C2498" t="str">
        <v>5833d4f3</v>
      </c>
      <c r="D2498">
        <v>255</v>
      </c>
      <c r="Q2498" t="s">
        <v>379</v>
      </c>
    </row>
    <row r="2499" spans="1:17" x14ac:dyDescent="0.3">
      <c r="A2499">
        <v>10241</v>
      </c>
      <c r="B2499" s="14">
        <v>44652</v>
      </c>
      <c r="C2499" t="str">
        <v>cc9d9893</v>
      </c>
      <c r="D2499">
        <v>95</v>
      </c>
      <c r="Q2499" t="s">
        <v>391</v>
      </c>
    </row>
    <row r="2500" spans="1:17" x14ac:dyDescent="0.3">
      <c r="A2500">
        <v>10242</v>
      </c>
      <c r="B2500" s="14">
        <v>44805</v>
      </c>
      <c r="C2500" t="str">
        <v>d71466ea</v>
      </c>
      <c r="D2500">
        <v>74</v>
      </c>
      <c r="Q2500" t="s">
        <v>297</v>
      </c>
    </row>
    <row r="2501" spans="1:17" x14ac:dyDescent="0.3">
      <c r="A2501">
        <v>10242</v>
      </c>
      <c r="B2501" s="14">
        <v>45047</v>
      </c>
      <c r="C2501" t="str">
        <v>5b93d799</v>
      </c>
      <c r="D2501">
        <v>91</v>
      </c>
      <c r="Q2501" t="s">
        <v>314</v>
      </c>
    </row>
    <row r="2502" spans="1:17" x14ac:dyDescent="0.3">
      <c r="A2502">
        <v>10242</v>
      </c>
      <c r="B2502" s="14">
        <v>45017</v>
      </c>
      <c r="C2502" t="str">
        <v>e0abb092</v>
      </c>
      <c r="D2502">
        <v>40</v>
      </c>
      <c r="Q2502" t="s">
        <v>374</v>
      </c>
    </row>
    <row r="2503" spans="1:17" x14ac:dyDescent="0.3">
      <c r="A2503">
        <v>10242</v>
      </c>
      <c r="B2503" s="14">
        <v>45505</v>
      </c>
      <c r="C2503" t="str">
        <v>1187d074</v>
      </c>
      <c r="D2503">
        <v>298</v>
      </c>
      <c r="Q2503" t="s">
        <v>328</v>
      </c>
    </row>
    <row r="2504" spans="1:17" x14ac:dyDescent="0.3">
      <c r="A2504">
        <v>10242</v>
      </c>
      <c r="B2504" s="14">
        <v>44682</v>
      </c>
      <c r="C2504" t="str">
        <v>c324f9b4</v>
      </c>
      <c r="D2504">
        <v>199</v>
      </c>
      <c r="Q2504" t="s">
        <v>368</v>
      </c>
    </row>
    <row r="2505" spans="1:17" x14ac:dyDescent="0.3">
      <c r="A2505">
        <v>10242</v>
      </c>
      <c r="B2505" s="14">
        <v>45108</v>
      </c>
      <c r="C2505" t="str">
        <v>ef45c45f</v>
      </c>
      <c r="D2505">
        <v>227</v>
      </c>
      <c r="Q2505" t="s">
        <v>352</v>
      </c>
    </row>
    <row r="2506" spans="1:17" x14ac:dyDescent="0.3">
      <c r="A2506">
        <v>10243</v>
      </c>
      <c r="B2506" s="14">
        <v>44621</v>
      </c>
      <c r="C2506" t="str">
        <v>1b7fe76a</v>
      </c>
      <c r="D2506">
        <v>294</v>
      </c>
      <c r="Q2506" t="s">
        <v>362</v>
      </c>
    </row>
    <row r="2507" spans="1:17" x14ac:dyDescent="0.3">
      <c r="A2507">
        <v>10243</v>
      </c>
      <c r="B2507" s="14">
        <v>44958</v>
      </c>
      <c r="C2507" t="str">
        <v>591bdfe5</v>
      </c>
      <c r="D2507">
        <v>23</v>
      </c>
      <c r="Q2507" t="s">
        <v>241</v>
      </c>
    </row>
    <row r="2508" spans="1:17" x14ac:dyDescent="0.3">
      <c r="A2508">
        <v>10243</v>
      </c>
      <c r="B2508" s="14">
        <v>45413</v>
      </c>
      <c r="C2508" t="str">
        <v>0be1e40e</v>
      </c>
      <c r="D2508">
        <v>214</v>
      </c>
      <c r="Q2508" t="s">
        <v>269</v>
      </c>
    </row>
    <row r="2509" spans="1:17" x14ac:dyDescent="0.3">
      <c r="A2509">
        <v>10243</v>
      </c>
      <c r="B2509" s="14">
        <v>45383</v>
      </c>
      <c r="C2509" t="str">
        <v>d71466ea</v>
      </c>
      <c r="D2509">
        <v>274</v>
      </c>
      <c r="Q2509" t="s">
        <v>317</v>
      </c>
    </row>
    <row r="2510" spans="1:17" x14ac:dyDescent="0.3">
      <c r="A2510">
        <v>10243</v>
      </c>
      <c r="B2510" s="14">
        <v>45261</v>
      </c>
      <c r="C2510" t="str">
        <v>c741736d</v>
      </c>
      <c r="D2510">
        <v>239</v>
      </c>
      <c r="Q2510" t="s">
        <v>371</v>
      </c>
    </row>
    <row r="2511" spans="1:17" x14ac:dyDescent="0.3">
      <c r="A2511">
        <v>10243</v>
      </c>
      <c r="B2511" s="14">
        <v>45200</v>
      </c>
      <c r="C2511" t="str">
        <v>f6d69d19</v>
      </c>
      <c r="D2511">
        <v>41</v>
      </c>
      <c r="Q2511" t="s">
        <v>355</v>
      </c>
    </row>
    <row r="2512" spans="1:17" x14ac:dyDescent="0.3">
      <c r="A2512">
        <v>10244</v>
      </c>
      <c r="B2512" s="14">
        <v>45444</v>
      </c>
      <c r="C2512" t="str">
        <v>c324f9b4</v>
      </c>
      <c r="D2512">
        <v>127</v>
      </c>
      <c r="Q2512" t="s">
        <v>292</v>
      </c>
    </row>
    <row r="2513" spans="1:17" x14ac:dyDescent="0.3">
      <c r="A2513">
        <v>10244</v>
      </c>
      <c r="B2513" s="14">
        <v>45261</v>
      </c>
      <c r="C2513" t="str">
        <v>2aac9072</v>
      </c>
      <c r="D2513">
        <v>281</v>
      </c>
      <c r="Q2513" t="s">
        <v>245</v>
      </c>
    </row>
    <row r="2514" spans="1:17" x14ac:dyDescent="0.3">
      <c r="A2514">
        <v>10244</v>
      </c>
      <c r="B2514" s="14">
        <v>45323</v>
      </c>
      <c r="C2514" t="str">
        <v>982b8061</v>
      </c>
      <c r="D2514">
        <v>99</v>
      </c>
      <c r="Q2514" t="s">
        <v>222</v>
      </c>
    </row>
    <row r="2515" spans="1:17" x14ac:dyDescent="0.3">
      <c r="A2515">
        <v>10244</v>
      </c>
      <c r="B2515" s="14">
        <v>45383</v>
      </c>
      <c r="C2515" t="str">
        <v>9544ce3b</v>
      </c>
      <c r="D2515">
        <v>103</v>
      </c>
      <c r="Q2515" t="s">
        <v>304</v>
      </c>
    </row>
    <row r="2516" spans="1:17" x14ac:dyDescent="0.3">
      <c r="A2516">
        <v>10244</v>
      </c>
      <c r="B2516" s="14">
        <v>45383</v>
      </c>
      <c r="C2516" t="str">
        <v>fc3255a1</v>
      </c>
      <c r="D2516">
        <v>139</v>
      </c>
      <c r="Q2516" t="s">
        <v>418</v>
      </c>
    </row>
    <row r="2517" spans="1:17" x14ac:dyDescent="0.3">
      <c r="A2517">
        <v>10245</v>
      </c>
      <c r="B2517" s="14">
        <v>44713</v>
      </c>
      <c r="C2517" t="str">
        <v>c741736d</v>
      </c>
      <c r="D2517">
        <v>190</v>
      </c>
      <c r="Q2517" t="s">
        <v>236</v>
      </c>
    </row>
    <row r="2518" spans="1:17" x14ac:dyDescent="0.3">
      <c r="A2518">
        <v>10245</v>
      </c>
      <c r="B2518" s="14">
        <v>45474</v>
      </c>
      <c r="C2518" t="str">
        <v>8ab4abc6</v>
      </c>
      <c r="D2518">
        <v>19</v>
      </c>
      <c r="Q2518" t="s">
        <v>295</v>
      </c>
    </row>
    <row r="2519" spans="1:17" x14ac:dyDescent="0.3">
      <c r="A2519">
        <v>10245</v>
      </c>
      <c r="B2519" s="14">
        <v>45352</v>
      </c>
      <c r="C2519" t="str">
        <v>a4c168f1</v>
      </c>
      <c r="D2519">
        <v>227</v>
      </c>
      <c r="Q2519" t="s">
        <v>233</v>
      </c>
    </row>
    <row r="2520" spans="1:17" x14ac:dyDescent="0.3">
      <c r="A2520">
        <v>10245</v>
      </c>
      <c r="B2520" s="14">
        <v>44593</v>
      </c>
      <c r="C2520" t="str">
        <v>586db896</v>
      </c>
      <c r="D2520">
        <v>44</v>
      </c>
      <c r="Q2520" t="s">
        <v>324</v>
      </c>
    </row>
    <row r="2521" spans="1:17" x14ac:dyDescent="0.3">
      <c r="A2521">
        <v>10245</v>
      </c>
      <c r="B2521" s="14">
        <v>45505</v>
      </c>
      <c r="C2521" t="str">
        <v>19351768</v>
      </c>
      <c r="D2521">
        <v>249</v>
      </c>
      <c r="Q2521" t="s">
        <v>275</v>
      </c>
    </row>
    <row r="2522" spans="1:17" x14ac:dyDescent="0.3">
      <c r="A2522">
        <v>10245</v>
      </c>
      <c r="B2522" s="14">
        <v>45047</v>
      </c>
      <c r="C2522" t="str">
        <v>c5000cc1</v>
      </c>
      <c r="D2522">
        <v>130</v>
      </c>
      <c r="Q2522" t="s">
        <v>325</v>
      </c>
    </row>
    <row r="2523" spans="1:17" x14ac:dyDescent="0.3">
      <c r="A2523">
        <v>10245</v>
      </c>
      <c r="B2523" s="14">
        <v>45078</v>
      </c>
      <c r="C2523" t="str">
        <v>4130ea10</v>
      </c>
      <c r="D2523">
        <v>11</v>
      </c>
      <c r="Q2523" t="s">
        <v>310</v>
      </c>
    </row>
    <row r="2524" spans="1:17" x14ac:dyDescent="0.3">
      <c r="A2524">
        <v>10245</v>
      </c>
      <c r="B2524" s="14">
        <v>44896</v>
      </c>
      <c r="C2524" t="str">
        <v>6cec19a5</v>
      </c>
      <c r="D2524">
        <v>31</v>
      </c>
      <c r="Q2524" t="s">
        <v>224</v>
      </c>
    </row>
    <row r="2525" spans="1:17" x14ac:dyDescent="0.3">
      <c r="A2525">
        <v>10245</v>
      </c>
      <c r="B2525" s="14">
        <v>45505</v>
      </c>
      <c r="C2525" t="str">
        <v>7fd28e87</v>
      </c>
      <c r="D2525">
        <v>212</v>
      </c>
      <c r="Q2525" t="s">
        <v>409</v>
      </c>
    </row>
    <row r="2526" spans="1:17" x14ac:dyDescent="0.3">
      <c r="A2526">
        <v>10245</v>
      </c>
      <c r="B2526" s="14">
        <v>44986</v>
      </c>
      <c r="C2526" t="str">
        <v>591bdfe5</v>
      </c>
      <c r="D2526">
        <v>43</v>
      </c>
      <c r="Q2526" t="s">
        <v>314</v>
      </c>
    </row>
    <row r="2527" spans="1:17" x14ac:dyDescent="0.3">
      <c r="A2527">
        <v>10245</v>
      </c>
      <c r="B2527" s="14">
        <v>44774</v>
      </c>
      <c r="C2527" t="str">
        <v>d71466ea</v>
      </c>
      <c r="D2527">
        <v>222</v>
      </c>
      <c r="Q2527" t="s">
        <v>302</v>
      </c>
    </row>
    <row r="2528" spans="1:17" x14ac:dyDescent="0.3">
      <c r="A2528">
        <v>10245</v>
      </c>
      <c r="B2528" s="14">
        <v>44743</v>
      </c>
      <c r="C2528" t="str">
        <v>7bc7f2c7</v>
      </c>
      <c r="D2528">
        <v>220</v>
      </c>
      <c r="Q2528" t="s">
        <v>251</v>
      </c>
    </row>
    <row r="2529" spans="1:17" x14ac:dyDescent="0.3">
      <c r="A2529">
        <v>10245</v>
      </c>
      <c r="B2529" s="14">
        <v>45505</v>
      </c>
      <c r="C2529" t="str">
        <v>fe8686d0</v>
      </c>
      <c r="D2529">
        <v>156</v>
      </c>
      <c r="Q2529" t="s">
        <v>336</v>
      </c>
    </row>
    <row r="2530" spans="1:17" x14ac:dyDescent="0.3">
      <c r="A2530">
        <v>10246</v>
      </c>
      <c r="B2530" s="14">
        <v>45536</v>
      </c>
      <c r="C2530" t="str">
        <v>9544ce3b</v>
      </c>
      <c r="D2530">
        <v>158</v>
      </c>
      <c r="Q2530" t="s">
        <v>282</v>
      </c>
    </row>
    <row r="2531" spans="1:17" x14ac:dyDescent="0.3">
      <c r="A2531">
        <v>10246</v>
      </c>
      <c r="B2531" s="14">
        <v>45413</v>
      </c>
      <c r="C2531" t="str">
        <v>ef45c45f</v>
      </c>
      <c r="D2531">
        <v>17</v>
      </c>
      <c r="Q2531" t="s">
        <v>341</v>
      </c>
    </row>
    <row r="2532" spans="1:17" x14ac:dyDescent="0.3">
      <c r="A2532">
        <v>10246</v>
      </c>
      <c r="B2532" s="14">
        <v>44805</v>
      </c>
      <c r="C2532" t="str">
        <v>34ac25b9</v>
      </c>
      <c r="D2532">
        <v>23</v>
      </c>
      <c r="Q2532" t="s">
        <v>345</v>
      </c>
    </row>
    <row r="2533" spans="1:17" x14ac:dyDescent="0.3">
      <c r="A2533">
        <v>10246</v>
      </c>
      <c r="B2533" s="14">
        <v>45444</v>
      </c>
      <c r="C2533" t="str">
        <v>7e543bc4</v>
      </c>
      <c r="D2533">
        <v>286</v>
      </c>
      <c r="Q2533" t="s">
        <v>233</v>
      </c>
    </row>
    <row r="2534" spans="1:17" x14ac:dyDescent="0.3">
      <c r="A2534">
        <v>10246</v>
      </c>
      <c r="B2534" s="14">
        <v>44652</v>
      </c>
      <c r="C2534" t="str">
        <v>6148f50b</v>
      </c>
      <c r="D2534">
        <v>91</v>
      </c>
      <c r="Q2534" t="s">
        <v>247</v>
      </c>
    </row>
    <row r="2535" spans="1:17" x14ac:dyDescent="0.3">
      <c r="A2535">
        <v>10246</v>
      </c>
      <c r="B2535" s="14">
        <v>44713</v>
      </c>
      <c r="C2535" t="str">
        <v>d71466ea</v>
      </c>
      <c r="D2535">
        <v>130</v>
      </c>
      <c r="Q2535" t="s">
        <v>340</v>
      </c>
    </row>
    <row r="2536" spans="1:17" x14ac:dyDescent="0.3">
      <c r="A2536">
        <v>10246</v>
      </c>
      <c r="B2536" s="14">
        <v>44713</v>
      </c>
      <c r="C2536" t="str">
        <v>f82d44ce</v>
      </c>
      <c r="D2536">
        <v>237</v>
      </c>
      <c r="Q2536" t="s">
        <v>254</v>
      </c>
    </row>
    <row r="2537" spans="1:17" x14ac:dyDescent="0.3">
      <c r="A2537">
        <v>10246</v>
      </c>
      <c r="B2537" s="14">
        <v>45597</v>
      </c>
      <c r="C2537" t="str">
        <v>6fc6d737</v>
      </c>
      <c r="D2537">
        <v>214</v>
      </c>
      <c r="Q2537" t="s">
        <v>364</v>
      </c>
    </row>
    <row r="2538" spans="1:17" x14ac:dyDescent="0.3">
      <c r="A2538">
        <v>10246</v>
      </c>
      <c r="B2538" s="14">
        <v>44866</v>
      </c>
      <c r="C2538" t="str">
        <v>5833d4f3</v>
      </c>
      <c r="D2538">
        <v>71</v>
      </c>
      <c r="Q2538" t="s">
        <v>300</v>
      </c>
    </row>
    <row r="2539" spans="1:17" x14ac:dyDescent="0.3">
      <c r="A2539">
        <v>10247</v>
      </c>
      <c r="B2539" s="14">
        <v>44593</v>
      </c>
      <c r="C2539" t="str">
        <v>07976026</v>
      </c>
      <c r="D2539">
        <v>142</v>
      </c>
      <c r="Q2539" t="s">
        <v>327</v>
      </c>
    </row>
    <row r="2540" spans="1:17" x14ac:dyDescent="0.3">
      <c r="A2540">
        <v>10247</v>
      </c>
      <c r="B2540" s="14">
        <v>45170</v>
      </c>
      <c r="C2540" t="str">
        <v>7fd28e87</v>
      </c>
      <c r="D2540">
        <v>252</v>
      </c>
      <c r="Q2540" t="s">
        <v>303</v>
      </c>
    </row>
    <row r="2541" spans="1:17" x14ac:dyDescent="0.3">
      <c r="A2541">
        <v>10247</v>
      </c>
      <c r="B2541" s="14">
        <v>44713</v>
      </c>
      <c r="C2541" t="str">
        <v>6d9b457c</v>
      </c>
      <c r="D2541">
        <v>163</v>
      </c>
      <c r="Q2541" t="s">
        <v>319</v>
      </c>
    </row>
    <row r="2542" spans="1:17" x14ac:dyDescent="0.3">
      <c r="A2542">
        <v>10247</v>
      </c>
      <c r="B2542" s="14">
        <v>44713</v>
      </c>
      <c r="C2542" t="str">
        <v>e9c2f251</v>
      </c>
      <c r="D2542">
        <v>90</v>
      </c>
      <c r="Q2542" t="s">
        <v>322</v>
      </c>
    </row>
    <row r="2543" spans="1:17" x14ac:dyDescent="0.3">
      <c r="A2543">
        <v>10247</v>
      </c>
      <c r="B2543" s="14">
        <v>45383</v>
      </c>
      <c r="C2543" t="str">
        <v>f1c74cb8</v>
      </c>
      <c r="D2543">
        <v>296</v>
      </c>
      <c r="Q2543" t="s">
        <v>254</v>
      </c>
    </row>
    <row r="2544" spans="1:17" x14ac:dyDescent="0.3">
      <c r="A2544">
        <v>10247</v>
      </c>
      <c r="B2544" s="14">
        <v>45474</v>
      </c>
      <c r="C2544" t="str">
        <v>9767fb4f</v>
      </c>
      <c r="D2544">
        <v>35</v>
      </c>
      <c r="Q2544" t="s">
        <v>367</v>
      </c>
    </row>
    <row r="2545" spans="1:17" x14ac:dyDescent="0.3">
      <c r="A2545">
        <v>10247</v>
      </c>
      <c r="B2545" s="14">
        <v>44774</v>
      </c>
      <c r="C2545" t="str">
        <v>34ac25b9</v>
      </c>
      <c r="D2545">
        <v>142</v>
      </c>
      <c r="Q2545" t="s">
        <v>257</v>
      </c>
    </row>
    <row r="2546" spans="1:17" x14ac:dyDescent="0.3">
      <c r="A2546">
        <v>10247</v>
      </c>
      <c r="B2546" s="14">
        <v>45383</v>
      </c>
      <c r="C2546" t="str">
        <v>044707f1</v>
      </c>
      <c r="D2546">
        <v>32</v>
      </c>
      <c r="Q2546" t="s">
        <v>276</v>
      </c>
    </row>
    <row r="2547" spans="1:17" x14ac:dyDescent="0.3">
      <c r="A2547">
        <v>10248</v>
      </c>
      <c r="B2547" s="14">
        <v>45444</v>
      </c>
      <c r="C2547" t="str">
        <v>fa1a76a3</v>
      </c>
      <c r="D2547">
        <v>213</v>
      </c>
      <c r="Q2547" t="s">
        <v>259</v>
      </c>
    </row>
    <row r="2548" spans="1:17" x14ac:dyDescent="0.3">
      <c r="A2548">
        <v>10248</v>
      </c>
      <c r="B2548" s="14">
        <v>45352</v>
      </c>
      <c r="C2548" t="str">
        <v>cc777b0c</v>
      </c>
      <c r="D2548">
        <v>154</v>
      </c>
      <c r="Q2548" t="s">
        <v>392</v>
      </c>
    </row>
    <row r="2549" spans="1:17" x14ac:dyDescent="0.3">
      <c r="A2549">
        <v>10248</v>
      </c>
      <c r="B2549" s="14">
        <v>45017</v>
      </c>
      <c r="C2549" t="str">
        <v>b9f74c1c</v>
      </c>
      <c r="D2549">
        <v>145</v>
      </c>
      <c r="Q2549" t="s">
        <v>251</v>
      </c>
    </row>
    <row r="2550" spans="1:17" x14ac:dyDescent="0.3">
      <c r="A2550">
        <v>10248</v>
      </c>
      <c r="B2550" s="14">
        <v>45413</v>
      </c>
      <c r="C2550" t="str">
        <v>d6e6f4af</v>
      </c>
      <c r="D2550">
        <v>271</v>
      </c>
      <c r="Q2550" t="s">
        <v>290</v>
      </c>
    </row>
    <row r="2551" spans="1:17" x14ac:dyDescent="0.3">
      <c r="A2551">
        <v>10248</v>
      </c>
      <c r="B2551" s="14">
        <v>44562</v>
      </c>
      <c r="C2551" t="str">
        <v>0cbc4720</v>
      </c>
      <c r="D2551">
        <v>88</v>
      </c>
      <c r="Q2551" t="s">
        <v>342</v>
      </c>
    </row>
    <row r="2552" spans="1:17" x14ac:dyDescent="0.3">
      <c r="A2552">
        <v>10248</v>
      </c>
      <c r="B2552" s="14">
        <v>44835</v>
      </c>
      <c r="C2552" t="str">
        <v>ed012678</v>
      </c>
      <c r="D2552">
        <v>91</v>
      </c>
      <c r="Q2552" t="s">
        <v>336</v>
      </c>
    </row>
    <row r="2553" spans="1:17" x14ac:dyDescent="0.3">
      <c r="A2553">
        <v>10248</v>
      </c>
      <c r="B2553" s="14">
        <v>45597</v>
      </c>
      <c r="C2553" t="str">
        <v>8ab4abc6</v>
      </c>
      <c r="D2553">
        <v>289</v>
      </c>
      <c r="Q2553" t="s">
        <v>389</v>
      </c>
    </row>
    <row r="2554" spans="1:17" x14ac:dyDescent="0.3">
      <c r="A2554">
        <v>10248</v>
      </c>
      <c r="B2554" s="14">
        <v>45597</v>
      </c>
      <c r="C2554" t="str">
        <v>5988d89d</v>
      </c>
      <c r="D2554">
        <v>214</v>
      </c>
      <c r="Q2554" t="s">
        <v>246</v>
      </c>
    </row>
    <row r="2555" spans="1:17" x14ac:dyDescent="0.3">
      <c r="A2555">
        <v>10248</v>
      </c>
      <c r="B2555" s="14">
        <v>44621</v>
      </c>
      <c r="C2555" t="str">
        <v>5c52d1ad</v>
      </c>
      <c r="D2555">
        <v>233</v>
      </c>
      <c r="Q2555" t="s">
        <v>267</v>
      </c>
    </row>
    <row r="2556" spans="1:17" x14ac:dyDescent="0.3">
      <c r="A2556">
        <v>10248</v>
      </c>
      <c r="B2556" s="14">
        <v>44835</v>
      </c>
      <c r="C2556" t="str">
        <v>f83fb848</v>
      </c>
      <c r="D2556">
        <v>279</v>
      </c>
      <c r="Q2556" t="s">
        <v>321</v>
      </c>
    </row>
    <row r="2557" spans="1:17" x14ac:dyDescent="0.3">
      <c r="A2557">
        <v>10248</v>
      </c>
      <c r="B2557" s="14">
        <v>45383</v>
      </c>
      <c r="C2557" t="str">
        <v>982b8061</v>
      </c>
      <c r="D2557">
        <v>21</v>
      </c>
      <c r="Q2557" t="s">
        <v>227</v>
      </c>
    </row>
    <row r="2558" spans="1:17" x14ac:dyDescent="0.3">
      <c r="A2558">
        <v>10248</v>
      </c>
      <c r="B2558" s="14">
        <v>44682</v>
      </c>
      <c r="C2558" t="str">
        <v>19351768</v>
      </c>
      <c r="D2558">
        <v>119</v>
      </c>
      <c r="Q2558" t="s">
        <v>230</v>
      </c>
    </row>
    <row r="2559" spans="1:17" x14ac:dyDescent="0.3">
      <c r="A2559">
        <v>10249</v>
      </c>
      <c r="B2559" s="14">
        <v>44621</v>
      </c>
      <c r="C2559" t="str">
        <v>b06fbc58</v>
      </c>
      <c r="D2559">
        <v>140</v>
      </c>
      <c r="Q2559" t="s">
        <v>240</v>
      </c>
    </row>
    <row r="2560" spans="1:17" x14ac:dyDescent="0.3">
      <c r="A2560">
        <v>10249</v>
      </c>
      <c r="B2560" s="14">
        <v>44593</v>
      </c>
      <c r="C2560" t="str">
        <v>6cec19a5</v>
      </c>
      <c r="D2560">
        <v>94</v>
      </c>
      <c r="Q2560" t="s">
        <v>247</v>
      </c>
    </row>
    <row r="2561" spans="1:17" x14ac:dyDescent="0.3">
      <c r="A2561">
        <v>10249</v>
      </c>
      <c r="B2561" s="14">
        <v>44835</v>
      </c>
      <c r="C2561" t="str">
        <v>6fc6d737</v>
      </c>
      <c r="D2561">
        <v>144</v>
      </c>
      <c r="Q2561" t="s">
        <v>354</v>
      </c>
    </row>
    <row r="2562" spans="1:17" x14ac:dyDescent="0.3">
      <c r="A2562">
        <v>10249</v>
      </c>
      <c r="B2562" s="14">
        <v>44621</v>
      </c>
      <c r="C2562" t="str">
        <v>f72d44e6</v>
      </c>
      <c r="D2562">
        <v>108</v>
      </c>
      <c r="Q2562" t="s">
        <v>386</v>
      </c>
    </row>
    <row r="2563" spans="1:17" x14ac:dyDescent="0.3">
      <c r="A2563">
        <v>10249</v>
      </c>
      <c r="B2563" s="14">
        <v>45352</v>
      </c>
      <c r="C2563" t="str">
        <v>c324f9b4</v>
      </c>
      <c r="D2563">
        <v>215</v>
      </c>
      <c r="Q2563" t="s">
        <v>252</v>
      </c>
    </row>
    <row r="2564" spans="1:17" x14ac:dyDescent="0.3">
      <c r="A2564">
        <v>10249</v>
      </c>
      <c r="B2564" s="14">
        <v>45566</v>
      </c>
      <c r="C2564" t="str">
        <v>982b8061</v>
      </c>
      <c r="D2564">
        <v>74</v>
      </c>
      <c r="Q2564" t="s">
        <v>381</v>
      </c>
    </row>
    <row r="2565" spans="1:17" x14ac:dyDescent="0.3">
      <c r="A2565">
        <v>10249</v>
      </c>
      <c r="B2565" s="14">
        <v>45444</v>
      </c>
      <c r="C2565" t="str">
        <v>ef45c45f</v>
      </c>
      <c r="D2565">
        <v>292</v>
      </c>
      <c r="Q2565" t="s">
        <v>398</v>
      </c>
    </row>
    <row r="2566" spans="1:17" x14ac:dyDescent="0.3">
      <c r="A2566">
        <v>10249</v>
      </c>
      <c r="B2566" s="14">
        <v>45413</v>
      </c>
      <c r="C2566" t="str">
        <v>459528e0</v>
      </c>
      <c r="D2566">
        <v>148</v>
      </c>
      <c r="Q2566" t="s">
        <v>293</v>
      </c>
    </row>
    <row r="2567" spans="1:17" x14ac:dyDescent="0.3">
      <c r="A2567">
        <v>10249</v>
      </c>
      <c r="B2567" s="14">
        <v>45170</v>
      </c>
      <c r="C2567" t="str">
        <v>e2949854</v>
      </c>
      <c r="D2567">
        <v>104</v>
      </c>
      <c r="Q2567" t="s">
        <v>358</v>
      </c>
    </row>
    <row r="2568" spans="1:17" x14ac:dyDescent="0.3">
      <c r="A2568">
        <v>10249</v>
      </c>
      <c r="B2568" s="14">
        <v>45383</v>
      </c>
      <c r="C2568" t="str">
        <v>5988d89d</v>
      </c>
      <c r="D2568">
        <v>285</v>
      </c>
      <c r="Q2568" t="s">
        <v>374</v>
      </c>
    </row>
    <row r="2569" spans="1:17" x14ac:dyDescent="0.3">
      <c r="A2569">
        <v>10249</v>
      </c>
      <c r="B2569" s="14">
        <v>45627</v>
      </c>
      <c r="C2569" t="str">
        <v>c741736d</v>
      </c>
      <c r="D2569">
        <v>235</v>
      </c>
      <c r="Q2569" t="s">
        <v>390</v>
      </c>
    </row>
    <row r="2570" spans="1:17" x14ac:dyDescent="0.3">
      <c r="A2570">
        <v>10249</v>
      </c>
      <c r="B2570" s="14">
        <v>44713</v>
      </c>
      <c r="C2570" t="str">
        <v>fd1ad95a</v>
      </c>
      <c r="D2570">
        <v>177</v>
      </c>
      <c r="Q2570" t="s">
        <v>363</v>
      </c>
    </row>
    <row r="2571" spans="1:17" x14ac:dyDescent="0.3">
      <c r="A2571">
        <v>10249</v>
      </c>
      <c r="B2571" s="14">
        <v>44652</v>
      </c>
      <c r="C2571" t="str">
        <v>f82d44ce</v>
      </c>
      <c r="D2571">
        <v>66</v>
      </c>
      <c r="Q2571" t="s">
        <v>254</v>
      </c>
    </row>
    <row r="2572" spans="1:17" x14ac:dyDescent="0.3">
      <c r="A2572">
        <v>10249</v>
      </c>
      <c r="B2572" s="14">
        <v>45474</v>
      </c>
      <c r="C2572" t="str">
        <v>9544ce3b</v>
      </c>
      <c r="D2572">
        <v>194</v>
      </c>
      <c r="Q2572" t="s">
        <v>354</v>
      </c>
    </row>
    <row r="2573" spans="1:17" x14ac:dyDescent="0.3">
      <c r="A2573">
        <v>10250</v>
      </c>
      <c r="B2573" s="14">
        <v>45383</v>
      </c>
      <c r="C2573" t="str">
        <v>fcc640cb</v>
      </c>
      <c r="D2573">
        <v>41</v>
      </c>
      <c r="Q2573" t="s">
        <v>268</v>
      </c>
    </row>
    <row r="2574" spans="1:17" x14ac:dyDescent="0.3">
      <c r="A2574">
        <v>10250</v>
      </c>
      <c r="B2574" s="14">
        <v>45323</v>
      </c>
      <c r="C2574" t="str">
        <v>f6d69d19</v>
      </c>
      <c r="D2574">
        <v>116</v>
      </c>
      <c r="Q2574" t="s">
        <v>235</v>
      </c>
    </row>
    <row r="2575" spans="1:17" x14ac:dyDescent="0.3">
      <c r="A2575">
        <v>10250</v>
      </c>
      <c r="B2575" s="14">
        <v>44805</v>
      </c>
      <c r="C2575" t="str">
        <v>35e41ff6</v>
      </c>
      <c r="D2575">
        <v>61</v>
      </c>
      <c r="Q2575" t="s">
        <v>369</v>
      </c>
    </row>
    <row r="2576" spans="1:17" x14ac:dyDescent="0.3">
      <c r="A2576">
        <v>10250</v>
      </c>
      <c r="B2576" s="14">
        <v>45261</v>
      </c>
      <c r="C2576" t="str">
        <v>e2949854</v>
      </c>
      <c r="D2576">
        <v>38</v>
      </c>
      <c r="Q2576" t="s">
        <v>297</v>
      </c>
    </row>
    <row r="2577" spans="1:17" x14ac:dyDescent="0.3">
      <c r="A2577">
        <v>10250</v>
      </c>
      <c r="B2577" s="14">
        <v>44593</v>
      </c>
      <c r="C2577" t="str">
        <v>7fb18db3</v>
      </c>
      <c r="D2577">
        <v>164</v>
      </c>
      <c r="Q2577" t="s">
        <v>351</v>
      </c>
    </row>
    <row r="2578" spans="1:17" x14ac:dyDescent="0.3">
      <c r="A2578">
        <v>10251</v>
      </c>
      <c r="B2578" s="14">
        <v>45627</v>
      </c>
      <c r="C2578" t="str">
        <v>2fa395f5</v>
      </c>
      <c r="D2578">
        <v>232</v>
      </c>
      <c r="Q2578" t="s">
        <v>368</v>
      </c>
    </row>
    <row r="2579" spans="1:17" x14ac:dyDescent="0.3">
      <c r="A2579">
        <v>10251</v>
      </c>
      <c r="B2579" s="14">
        <v>45170</v>
      </c>
      <c r="C2579" t="str">
        <v>5c52d1ad</v>
      </c>
      <c r="D2579">
        <v>233</v>
      </c>
      <c r="Q2579" t="s">
        <v>253</v>
      </c>
    </row>
    <row r="2580" spans="1:17" x14ac:dyDescent="0.3">
      <c r="A2580">
        <v>10251</v>
      </c>
      <c r="B2580" s="14">
        <v>45170</v>
      </c>
      <c r="C2580" t="str">
        <v>b72e97f6</v>
      </c>
      <c r="D2580">
        <v>226</v>
      </c>
      <c r="Q2580" t="s">
        <v>362</v>
      </c>
    </row>
    <row r="2581" spans="1:17" x14ac:dyDescent="0.3">
      <c r="A2581">
        <v>10251</v>
      </c>
      <c r="B2581" s="14">
        <v>45597</v>
      </c>
      <c r="C2581" t="str">
        <v>40e9137d</v>
      </c>
      <c r="D2581">
        <v>24</v>
      </c>
      <c r="Q2581" t="s">
        <v>271</v>
      </c>
    </row>
    <row r="2582" spans="1:17" x14ac:dyDescent="0.3">
      <c r="A2582">
        <v>10251</v>
      </c>
      <c r="B2582" s="14">
        <v>44986</v>
      </c>
      <c r="C2582" t="str">
        <v>5833d4f3</v>
      </c>
      <c r="D2582">
        <v>108</v>
      </c>
      <c r="Q2582" t="s">
        <v>239</v>
      </c>
    </row>
    <row r="2583" spans="1:17" x14ac:dyDescent="0.3">
      <c r="A2583">
        <v>10252</v>
      </c>
      <c r="B2583" s="14">
        <v>44896</v>
      </c>
      <c r="C2583" t="str">
        <v>9544ce3b</v>
      </c>
      <c r="D2583">
        <v>224</v>
      </c>
      <c r="Q2583" t="s">
        <v>240</v>
      </c>
    </row>
    <row r="2584" spans="1:17" x14ac:dyDescent="0.3">
      <c r="A2584">
        <v>10252</v>
      </c>
      <c r="B2584" s="14">
        <v>45323</v>
      </c>
      <c r="C2584" t="str">
        <v>e9c2f251</v>
      </c>
      <c r="D2584">
        <v>181</v>
      </c>
      <c r="Q2584" t="s">
        <v>221</v>
      </c>
    </row>
    <row r="2585" spans="1:17" x14ac:dyDescent="0.3">
      <c r="A2585">
        <v>10252</v>
      </c>
      <c r="B2585" s="14">
        <v>44652</v>
      </c>
      <c r="C2585" t="str">
        <v>af4e0c6c</v>
      </c>
      <c r="D2585">
        <v>14</v>
      </c>
      <c r="Q2585" t="s">
        <v>241</v>
      </c>
    </row>
    <row r="2586" spans="1:17" x14ac:dyDescent="0.3">
      <c r="A2586">
        <v>10252</v>
      </c>
      <c r="B2586" s="14">
        <v>44896</v>
      </c>
      <c r="C2586" t="str">
        <v>4130ea10</v>
      </c>
      <c r="D2586">
        <v>87</v>
      </c>
      <c r="Q2586" t="s">
        <v>242</v>
      </c>
    </row>
    <row r="2587" spans="1:17" x14ac:dyDescent="0.3">
      <c r="A2587">
        <v>10252</v>
      </c>
      <c r="B2587" s="14">
        <v>45474</v>
      </c>
      <c r="C2587" t="str">
        <v>5c52d1ad</v>
      </c>
      <c r="D2587">
        <v>252</v>
      </c>
      <c r="Q2587" t="s">
        <v>243</v>
      </c>
    </row>
    <row r="2588" spans="1:17" x14ac:dyDescent="0.3">
      <c r="A2588">
        <v>10252</v>
      </c>
      <c r="B2588" s="14">
        <v>44682</v>
      </c>
      <c r="C2588" t="str">
        <v>2560b2d1</v>
      </c>
      <c r="D2588">
        <v>209</v>
      </c>
      <c r="Q2588" t="s">
        <v>244</v>
      </c>
    </row>
    <row r="2589" spans="1:17" x14ac:dyDescent="0.3">
      <c r="A2589">
        <v>10252</v>
      </c>
      <c r="B2589" s="14">
        <v>45078</v>
      </c>
      <c r="C2589" t="str">
        <v>b06fbc58</v>
      </c>
      <c r="D2589">
        <v>61</v>
      </c>
      <c r="Q2589" t="s">
        <v>245</v>
      </c>
    </row>
    <row r="2590" spans="1:17" x14ac:dyDescent="0.3">
      <c r="A2590">
        <v>10253</v>
      </c>
      <c r="B2590" s="14">
        <v>45505</v>
      </c>
      <c r="C2590" t="str">
        <v>b06fbc58</v>
      </c>
      <c r="D2590">
        <v>296</v>
      </c>
      <c r="Q2590" t="s">
        <v>230</v>
      </c>
    </row>
    <row r="2591" spans="1:17" x14ac:dyDescent="0.3">
      <c r="A2591">
        <v>10253</v>
      </c>
      <c r="B2591" s="14">
        <v>45231</v>
      </c>
      <c r="C2591" t="str">
        <v>618d5c47</v>
      </c>
      <c r="D2591">
        <v>237</v>
      </c>
      <c r="Q2591" t="s">
        <v>246</v>
      </c>
    </row>
    <row r="2592" spans="1:17" x14ac:dyDescent="0.3">
      <c r="A2592">
        <v>10253</v>
      </c>
      <c r="B2592" s="14">
        <v>45352</v>
      </c>
      <c r="C2592" t="str">
        <v>044707f1</v>
      </c>
      <c r="D2592">
        <v>144</v>
      </c>
      <c r="Q2592" t="s">
        <v>247</v>
      </c>
    </row>
    <row r="2593" spans="1:17" x14ac:dyDescent="0.3">
      <c r="A2593">
        <v>10253</v>
      </c>
      <c r="B2593" s="14">
        <v>44835</v>
      </c>
      <c r="C2593" t="str">
        <v>c741736d</v>
      </c>
      <c r="D2593">
        <v>66</v>
      </c>
      <c r="Q2593" t="s">
        <v>248</v>
      </c>
    </row>
    <row r="2594" spans="1:17" x14ac:dyDescent="0.3">
      <c r="A2594">
        <v>10253</v>
      </c>
      <c r="B2594" s="14">
        <v>45047</v>
      </c>
      <c r="C2594" t="str">
        <v>7e543bc4</v>
      </c>
      <c r="D2594">
        <v>127</v>
      </c>
      <c r="Q2594" t="s">
        <v>249</v>
      </c>
    </row>
    <row r="2595" spans="1:17" x14ac:dyDescent="0.3">
      <c r="A2595">
        <v>10253</v>
      </c>
      <c r="B2595" s="14">
        <v>45231</v>
      </c>
      <c r="C2595" t="str">
        <v>a48a202b</v>
      </c>
      <c r="D2595">
        <v>207</v>
      </c>
      <c r="Q2595" t="s">
        <v>250</v>
      </c>
    </row>
    <row r="2596" spans="1:17" x14ac:dyDescent="0.3">
      <c r="A2596">
        <v>10253</v>
      </c>
      <c r="B2596" s="14">
        <v>45231</v>
      </c>
      <c r="C2596" t="str">
        <v>f1c74cb8</v>
      </c>
      <c r="D2596">
        <v>96</v>
      </c>
      <c r="Q2596" t="s">
        <v>251</v>
      </c>
    </row>
    <row r="2597" spans="1:17" x14ac:dyDescent="0.3">
      <c r="A2597">
        <v>10253</v>
      </c>
      <c r="B2597" s="14">
        <v>45139</v>
      </c>
      <c r="C2597" t="str">
        <v>982b8061</v>
      </c>
      <c r="D2597">
        <v>75</v>
      </c>
      <c r="Q2597" t="s">
        <v>252</v>
      </c>
    </row>
    <row r="2598" spans="1:17" x14ac:dyDescent="0.3">
      <c r="A2598">
        <v>10253</v>
      </c>
      <c r="B2598" s="14">
        <v>45261</v>
      </c>
      <c r="C2598" t="str">
        <v>e2949854</v>
      </c>
      <c r="D2598">
        <v>147</v>
      </c>
      <c r="Q2598" t="s">
        <v>253</v>
      </c>
    </row>
    <row r="2599" spans="1:17" x14ac:dyDescent="0.3">
      <c r="A2599">
        <v>10253</v>
      </c>
      <c r="B2599" s="14">
        <v>45139</v>
      </c>
      <c r="C2599" t="str">
        <v>e0abb092</v>
      </c>
      <c r="D2599">
        <v>198</v>
      </c>
      <c r="Q2599" t="s">
        <v>254</v>
      </c>
    </row>
    <row r="2600" spans="1:17" x14ac:dyDescent="0.3">
      <c r="A2600">
        <v>10253</v>
      </c>
      <c r="B2600" s="14">
        <v>44927</v>
      </c>
      <c r="C2600" t="str">
        <v>74c9ff93</v>
      </c>
      <c r="D2600">
        <v>49</v>
      </c>
      <c r="Q2600" t="s">
        <v>233</v>
      </c>
    </row>
    <row r="2601" spans="1:17" x14ac:dyDescent="0.3">
      <c r="A2601">
        <v>10253</v>
      </c>
      <c r="B2601" s="14">
        <v>45413</v>
      </c>
      <c r="C2601" t="str">
        <v>7bc7f2c7</v>
      </c>
      <c r="D2601">
        <v>156</v>
      </c>
      <c r="Q2601" t="s">
        <v>255</v>
      </c>
    </row>
    <row r="2602" spans="1:17" x14ac:dyDescent="0.3">
      <c r="A2602">
        <v>10253</v>
      </c>
      <c r="B2602" s="14">
        <v>44713</v>
      </c>
      <c r="C2602" t="str">
        <v>b49e8b74</v>
      </c>
      <c r="D2602">
        <v>240</v>
      </c>
      <c r="Q2602" t="s">
        <v>363</v>
      </c>
    </row>
    <row r="2603" spans="1:17" x14ac:dyDescent="0.3">
      <c r="A2603">
        <v>10254</v>
      </c>
      <c r="B2603" s="14">
        <v>44562</v>
      </c>
      <c r="C2603" t="str">
        <v>2fa395f5</v>
      </c>
      <c r="D2603">
        <v>287</v>
      </c>
      <c r="Q2603" t="s">
        <v>418</v>
      </c>
    </row>
    <row r="2604" spans="1:17" x14ac:dyDescent="0.3">
      <c r="A2604">
        <v>10254</v>
      </c>
      <c r="B2604" s="14">
        <v>44621</v>
      </c>
      <c r="C2604" t="str">
        <v>fe99e0ba</v>
      </c>
      <c r="D2604">
        <v>140</v>
      </c>
      <c r="Q2604" t="s">
        <v>396</v>
      </c>
    </row>
    <row r="2605" spans="1:17" x14ac:dyDescent="0.3">
      <c r="A2605">
        <v>10254</v>
      </c>
      <c r="B2605" s="14">
        <v>44986</v>
      </c>
      <c r="C2605" t="str">
        <v>cc777b0c</v>
      </c>
      <c r="D2605">
        <v>176</v>
      </c>
      <c r="Q2605" t="s">
        <v>403</v>
      </c>
    </row>
    <row r="2606" spans="1:17" x14ac:dyDescent="0.3">
      <c r="A2606">
        <v>10254</v>
      </c>
      <c r="B2606" s="14">
        <v>44986</v>
      </c>
      <c r="C2606" t="str">
        <v>75fa1246</v>
      </c>
      <c r="D2606">
        <v>179</v>
      </c>
      <c r="Q2606" t="s">
        <v>253</v>
      </c>
    </row>
    <row r="2607" spans="1:17" x14ac:dyDescent="0.3">
      <c r="A2607">
        <v>10254</v>
      </c>
      <c r="B2607" s="14">
        <v>44743</v>
      </c>
      <c r="C2607" t="str">
        <v>607da286</v>
      </c>
      <c r="D2607">
        <v>273</v>
      </c>
      <c r="Q2607" t="s">
        <v>287</v>
      </c>
    </row>
    <row r="2608" spans="1:17" x14ac:dyDescent="0.3">
      <c r="A2608">
        <v>10254</v>
      </c>
      <c r="B2608" s="14">
        <v>45536</v>
      </c>
      <c r="C2608" t="str">
        <v>9452bf77</v>
      </c>
      <c r="D2608">
        <v>156</v>
      </c>
      <c r="Q2608" t="s">
        <v>343</v>
      </c>
    </row>
    <row r="2609" spans="1:17" x14ac:dyDescent="0.3">
      <c r="A2609">
        <v>10254</v>
      </c>
      <c r="B2609" s="14">
        <v>44896</v>
      </c>
      <c r="C2609" t="str">
        <v>18110fb2</v>
      </c>
      <c r="D2609">
        <v>152</v>
      </c>
      <c r="Q2609" t="s">
        <v>401</v>
      </c>
    </row>
    <row r="2610" spans="1:17" x14ac:dyDescent="0.3">
      <c r="A2610">
        <v>10254</v>
      </c>
      <c r="B2610" s="14">
        <v>45047</v>
      </c>
      <c r="C2610" t="str">
        <v>2888a95e</v>
      </c>
      <c r="D2610">
        <v>144</v>
      </c>
      <c r="Q2610" t="s">
        <v>389</v>
      </c>
    </row>
    <row r="2611" spans="1:17" x14ac:dyDescent="0.3">
      <c r="A2611">
        <v>10254</v>
      </c>
      <c r="B2611" s="14">
        <v>45261</v>
      </c>
      <c r="C2611" t="str">
        <v>0cbc4720</v>
      </c>
      <c r="D2611">
        <v>43</v>
      </c>
      <c r="Q2611" t="s">
        <v>377</v>
      </c>
    </row>
    <row r="2612" spans="1:17" x14ac:dyDescent="0.3">
      <c r="A2612">
        <v>10254</v>
      </c>
      <c r="B2612" s="14">
        <v>45413</v>
      </c>
      <c r="C2612" t="str">
        <v>a48a202b</v>
      </c>
      <c r="D2612">
        <v>292</v>
      </c>
      <c r="Q2612" t="s">
        <v>307</v>
      </c>
    </row>
    <row r="2613" spans="1:17" x14ac:dyDescent="0.3">
      <c r="A2613">
        <v>10254</v>
      </c>
      <c r="B2613" s="14">
        <v>44774</v>
      </c>
      <c r="C2613" t="str">
        <v>5c52d1ad</v>
      </c>
      <c r="D2613">
        <v>85</v>
      </c>
      <c r="Q2613" t="s">
        <v>258</v>
      </c>
    </row>
    <row r="2614" spans="1:17" x14ac:dyDescent="0.3">
      <c r="A2614">
        <v>10254</v>
      </c>
      <c r="B2614" s="14">
        <v>45292</v>
      </c>
      <c r="C2614" t="str">
        <v>b72e97f6</v>
      </c>
      <c r="D2614">
        <v>300</v>
      </c>
      <c r="Q2614" t="s">
        <v>229</v>
      </c>
    </row>
    <row r="2615" spans="1:17" x14ac:dyDescent="0.3">
      <c r="A2615">
        <v>10254</v>
      </c>
      <c r="B2615" s="14">
        <v>44652</v>
      </c>
      <c r="C2615" t="str">
        <v>35e41ff6</v>
      </c>
      <c r="D2615">
        <v>166</v>
      </c>
      <c r="Q2615" t="s">
        <v>346</v>
      </c>
    </row>
    <row r="2616" spans="1:17" x14ac:dyDescent="0.3">
      <c r="A2616">
        <v>10254</v>
      </c>
      <c r="B2616" s="14">
        <v>44743</v>
      </c>
      <c r="C2616" t="str">
        <v>e2949854</v>
      </c>
      <c r="D2616">
        <v>150</v>
      </c>
      <c r="Q2616" t="s">
        <v>381</v>
      </c>
    </row>
    <row r="2617" spans="1:17" x14ac:dyDescent="0.3">
      <c r="A2617">
        <v>10254</v>
      </c>
      <c r="B2617" s="14">
        <v>44986</v>
      </c>
      <c r="C2617" t="str">
        <v>f83fb848</v>
      </c>
      <c r="D2617">
        <v>28</v>
      </c>
      <c r="Q2617" t="s">
        <v>369</v>
      </c>
    </row>
    <row r="2618" spans="1:17" x14ac:dyDescent="0.3">
      <c r="A2618">
        <v>10255</v>
      </c>
      <c r="B2618" s="14">
        <v>45017</v>
      </c>
      <c r="C2618" t="str">
        <v>2560b2d1</v>
      </c>
      <c r="D2618">
        <v>131</v>
      </c>
      <c r="Q2618" t="s">
        <v>295</v>
      </c>
    </row>
    <row r="2619" spans="1:17" x14ac:dyDescent="0.3">
      <c r="A2619">
        <v>10255</v>
      </c>
      <c r="B2619" s="14">
        <v>45627</v>
      </c>
      <c r="C2619" t="str">
        <v>6fc6d737</v>
      </c>
      <c r="D2619">
        <v>265</v>
      </c>
      <c r="Q2619" t="s">
        <v>406</v>
      </c>
    </row>
    <row r="2620" spans="1:17" x14ac:dyDescent="0.3">
      <c r="A2620">
        <v>10255</v>
      </c>
      <c r="B2620" s="14">
        <v>44958</v>
      </c>
      <c r="C2620" t="str">
        <v>0cbc4720</v>
      </c>
      <c r="D2620">
        <v>98</v>
      </c>
      <c r="Q2620" t="s">
        <v>311</v>
      </c>
    </row>
    <row r="2621" spans="1:17" x14ac:dyDescent="0.3">
      <c r="A2621">
        <v>10255</v>
      </c>
      <c r="B2621" s="14">
        <v>45627</v>
      </c>
      <c r="C2621" t="str">
        <v>cc9d9893</v>
      </c>
      <c r="D2621">
        <v>118</v>
      </c>
      <c r="Q2621" t="s">
        <v>371</v>
      </c>
    </row>
    <row r="2622" spans="1:17" x14ac:dyDescent="0.3">
      <c r="A2622">
        <v>10255</v>
      </c>
      <c r="B2622" s="14">
        <v>44774</v>
      </c>
      <c r="C2622" t="str">
        <v>ed012678</v>
      </c>
      <c r="D2622">
        <v>17</v>
      </c>
      <c r="Q2622" t="s">
        <v>408</v>
      </c>
    </row>
    <row r="2623" spans="1:17" x14ac:dyDescent="0.3">
      <c r="A2623">
        <v>10255</v>
      </c>
      <c r="B2623" s="14">
        <v>44593</v>
      </c>
      <c r="C2623" t="str">
        <v>e0abb092</v>
      </c>
      <c r="D2623">
        <v>42</v>
      </c>
      <c r="Q2623" t="s">
        <v>280</v>
      </c>
    </row>
    <row r="2624" spans="1:17" x14ac:dyDescent="0.3">
      <c r="A2624">
        <v>10255</v>
      </c>
      <c r="B2624" s="14">
        <v>45292</v>
      </c>
      <c r="C2624" t="str">
        <v>2aac9072</v>
      </c>
      <c r="D2624">
        <v>68</v>
      </c>
      <c r="Q2624" t="s">
        <v>258</v>
      </c>
    </row>
    <row r="2625" spans="1:17" x14ac:dyDescent="0.3">
      <c r="A2625">
        <v>10255</v>
      </c>
      <c r="B2625" s="14">
        <v>44774</v>
      </c>
      <c r="C2625" t="str">
        <v>6cec19a5</v>
      </c>
      <c r="D2625">
        <v>15</v>
      </c>
      <c r="Q2625" t="s">
        <v>306</v>
      </c>
    </row>
    <row r="2626" spans="1:17" x14ac:dyDescent="0.3">
      <c r="A2626">
        <v>10255</v>
      </c>
      <c r="B2626" s="14">
        <v>45261</v>
      </c>
      <c r="C2626" t="str">
        <v>74c9ff93</v>
      </c>
      <c r="D2626">
        <v>206</v>
      </c>
      <c r="Q2626" t="s">
        <v>274</v>
      </c>
    </row>
    <row r="2627" spans="1:17" x14ac:dyDescent="0.3">
      <c r="A2627">
        <v>10256</v>
      </c>
      <c r="B2627" s="14">
        <v>45627</v>
      </c>
      <c r="C2627" t="str">
        <v>2fa395f5</v>
      </c>
      <c r="D2627">
        <v>80</v>
      </c>
      <c r="Q2627" t="s">
        <v>374</v>
      </c>
    </row>
    <row r="2628" spans="1:17" x14ac:dyDescent="0.3">
      <c r="A2628">
        <v>10256</v>
      </c>
      <c r="B2628" s="14">
        <v>45170</v>
      </c>
      <c r="C2628" t="str">
        <v>9c8c4c67</v>
      </c>
      <c r="D2628">
        <v>60</v>
      </c>
      <c r="Q2628" t="s">
        <v>328</v>
      </c>
    </row>
    <row r="2629" spans="1:17" x14ac:dyDescent="0.3">
      <c r="A2629">
        <v>10256</v>
      </c>
      <c r="B2629" s="14">
        <v>45444</v>
      </c>
      <c r="C2629" t="str">
        <v>cc9d9893</v>
      </c>
      <c r="D2629">
        <v>216</v>
      </c>
      <c r="Q2629" t="s">
        <v>269</v>
      </c>
    </row>
    <row r="2630" spans="1:17" x14ac:dyDescent="0.3">
      <c r="A2630">
        <v>10256</v>
      </c>
      <c r="B2630" s="14">
        <v>45200</v>
      </c>
      <c r="C2630" t="str">
        <v>9544ce3b</v>
      </c>
      <c r="D2630">
        <v>204</v>
      </c>
      <c r="Q2630" t="s">
        <v>256</v>
      </c>
    </row>
    <row r="2631" spans="1:17" x14ac:dyDescent="0.3">
      <c r="A2631">
        <v>10256</v>
      </c>
      <c r="B2631" s="14">
        <v>44621</v>
      </c>
      <c r="C2631" t="str">
        <v>fe99e0ba</v>
      </c>
      <c r="D2631">
        <v>233</v>
      </c>
      <c r="Q2631" t="s">
        <v>288</v>
      </c>
    </row>
    <row r="2632" spans="1:17" x14ac:dyDescent="0.3">
      <c r="A2632">
        <v>10256</v>
      </c>
      <c r="B2632" s="14">
        <v>44713</v>
      </c>
      <c r="C2632" t="str">
        <v>7fb18db3</v>
      </c>
      <c r="D2632">
        <v>47</v>
      </c>
      <c r="Q2632" t="s">
        <v>384</v>
      </c>
    </row>
    <row r="2633" spans="1:17" x14ac:dyDescent="0.3">
      <c r="A2633">
        <v>10256</v>
      </c>
      <c r="B2633" s="14">
        <v>44713</v>
      </c>
      <c r="C2633" t="str">
        <v>e0abb092</v>
      </c>
      <c r="D2633">
        <v>56</v>
      </c>
      <c r="Q2633" t="s">
        <v>416</v>
      </c>
    </row>
    <row r="2634" spans="1:17" x14ac:dyDescent="0.3">
      <c r="A2634">
        <v>10256</v>
      </c>
      <c r="B2634" s="14">
        <v>45597</v>
      </c>
      <c r="C2634" t="str">
        <v>10101146</v>
      </c>
      <c r="D2634">
        <v>175</v>
      </c>
      <c r="Q2634" t="s">
        <v>282</v>
      </c>
    </row>
    <row r="2635" spans="1:17" x14ac:dyDescent="0.3">
      <c r="A2635">
        <v>10256</v>
      </c>
      <c r="B2635" s="14">
        <v>45474</v>
      </c>
      <c r="C2635" t="str">
        <v>92becfc7</v>
      </c>
      <c r="D2635">
        <v>31</v>
      </c>
      <c r="Q2635" t="s">
        <v>399</v>
      </c>
    </row>
    <row r="2636" spans="1:17" x14ac:dyDescent="0.3">
      <c r="A2636">
        <v>10256</v>
      </c>
      <c r="B2636" s="14">
        <v>45627</v>
      </c>
      <c r="C2636" t="str">
        <v>fc3255a1</v>
      </c>
      <c r="D2636">
        <v>109</v>
      </c>
      <c r="Q2636" t="s">
        <v>359</v>
      </c>
    </row>
    <row r="2637" spans="1:17" x14ac:dyDescent="0.3">
      <c r="A2637">
        <v>10256</v>
      </c>
      <c r="B2637" s="14">
        <v>45627</v>
      </c>
      <c r="C2637" t="str">
        <v>b49e8b74</v>
      </c>
      <c r="D2637">
        <v>82</v>
      </c>
      <c r="Q2637" t="s">
        <v>334</v>
      </c>
    </row>
    <row r="2638" spans="1:17" x14ac:dyDescent="0.3">
      <c r="A2638">
        <v>10256</v>
      </c>
      <c r="B2638" s="14">
        <v>45323</v>
      </c>
      <c r="C2638" t="str">
        <v>40e9137d</v>
      </c>
      <c r="D2638">
        <v>91</v>
      </c>
      <c r="Q2638" t="s">
        <v>363</v>
      </c>
    </row>
    <row r="2639" spans="1:17" x14ac:dyDescent="0.3">
      <c r="A2639">
        <v>10256</v>
      </c>
      <c r="B2639" s="14">
        <v>45566</v>
      </c>
      <c r="C2639" t="str">
        <v>c1fb785c</v>
      </c>
      <c r="D2639">
        <v>129</v>
      </c>
      <c r="Q2639" t="s">
        <v>264</v>
      </c>
    </row>
    <row r="2640" spans="1:17" x14ac:dyDescent="0.3">
      <c r="A2640">
        <v>10257</v>
      </c>
      <c r="B2640" s="14">
        <v>44682</v>
      </c>
      <c r="C2640" t="str">
        <v>b72e97f6</v>
      </c>
      <c r="D2640">
        <v>242</v>
      </c>
      <c r="Q2640" t="s">
        <v>380</v>
      </c>
    </row>
    <row r="2641" spans="1:17" x14ac:dyDescent="0.3">
      <c r="A2641">
        <v>10257</v>
      </c>
      <c r="B2641" s="14">
        <v>44593</v>
      </c>
      <c r="C2641" t="str">
        <v>2f9c6d63</v>
      </c>
      <c r="D2641">
        <v>54</v>
      </c>
      <c r="Q2641" t="s">
        <v>287</v>
      </c>
    </row>
    <row r="2642" spans="1:17" x14ac:dyDescent="0.3">
      <c r="A2642">
        <v>10257</v>
      </c>
      <c r="B2642" s="14">
        <v>45566</v>
      </c>
      <c r="C2642" t="str">
        <v>fe99e0ba</v>
      </c>
      <c r="D2642">
        <v>296</v>
      </c>
      <c r="Q2642" t="s">
        <v>235</v>
      </c>
    </row>
    <row r="2643" spans="1:17" x14ac:dyDescent="0.3">
      <c r="A2643">
        <v>10257</v>
      </c>
      <c r="B2643" s="14">
        <v>44713</v>
      </c>
      <c r="C2643" t="str">
        <v>9452bf77</v>
      </c>
      <c r="D2643">
        <v>293</v>
      </c>
      <c r="Q2643" t="s">
        <v>370</v>
      </c>
    </row>
    <row r="2644" spans="1:17" x14ac:dyDescent="0.3">
      <c r="A2644">
        <v>10257</v>
      </c>
      <c r="B2644" s="14">
        <v>45444</v>
      </c>
      <c r="C2644" t="str">
        <v>577b4107</v>
      </c>
      <c r="D2644">
        <v>194</v>
      </c>
      <c r="Q2644" t="s">
        <v>392</v>
      </c>
    </row>
    <row r="2645" spans="1:17" x14ac:dyDescent="0.3">
      <c r="A2645">
        <v>10257</v>
      </c>
      <c r="B2645" s="14">
        <v>45505</v>
      </c>
      <c r="C2645" t="str">
        <v>35e41ff6</v>
      </c>
      <c r="D2645">
        <v>243</v>
      </c>
      <c r="Q2645" t="s">
        <v>310</v>
      </c>
    </row>
    <row r="2646" spans="1:17" x14ac:dyDescent="0.3">
      <c r="A2646">
        <v>10257</v>
      </c>
      <c r="B2646" s="14">
        <v>45108</v>
      </c>
      <c r="C2646" t="str">
        <v>9787b7de</v>
      </c>
      <c r="D2646">
        <v>207</v>
      </c>
      <c r="Q2646" t="s">
        <v>323</v>
      </c>
    </row>
    <row r="2647" spans="1:17" x14ac:dyDescent="0.3">
      <c r="A2647">
        <v>10257</v>
      </c>
      <c r="B2647" s="14">
        <v>45597</v>
      </c>
      <c r="C2647" t="str">
        <v>18110fb2</v>
      </c>
      <c r="D2647">
        <v>292</v>
      </c>
      <c r="Q2647" t="s">
        <v>304</v>
      </c>
    </row>
    <row r="2648" spans="1:17" x14ac:dyDescent="0.3">
      <c r="A2648">
        <v>10257</v>
      </c>
      <c r="B2648" s="14">
        <v>45323</v>
      </c>
      <c r="C2648" t="str">
        <v>e9c2f251</v>
      </c>
      <c r="D2648">
        <v>80</v>
      </c>
      <c r="Q2648" t="s">
        <v>341</v>
      </c>
    </row>
    <row r="2649" spans="1:17" x14ac:dyDescent="0.3">
      <c r="A2649">
        <v>10257</v>
      </c>
      <c r="B2649" s="14">
        <v>44835</v>
      </c>
      <c r="C2649" t="str">
        <v>e0abb092</v>
      </c>
      <c r="D2649">
        <v>254</v>
      </c>
      <c r="Q2649" t="s">
        <v>348</v>
      </c>
    </row>
    <row r="2650" spans="1:17" x14ac:dyDescent="0.3">
      <c r="A2650">
        <v>10257</v>
      </c>
      <c r="B2650" s="14">
        <v>45047</v>
      </c>
      <c r="C2650" t="str">
        <v>5b93d799</v>
      </c>
      <c r="D2650">
        <v>197</v>
      </c>
      <c r="Q2650" t="s">
        <v>361</v>
      </c>
    </row>
    <row r="2651" spans="1:17" x14ac:dyDescent="0.3">
      <c r="A2651">
        <v>10257</v>
      </c>
      <c r="B2651" s="14">
        <v>45231</v>
      </c>
      <c r="C2651" t="str">
        <v>f82d44ce</v>
      </c>
      <c r="D2651">
        <v>160</v>
      </c>
      <c r="Q2651" t="s">
        <v>386</v>
      </c>
    </row>
    <row r="2652" spans="1:17" x14ac:dyDescent="0.3">
      <c r="A2652">
        <v>10257</v>
      </c>
      <c r="B2652" s="14">
        <v>45383</v>
      </c>
      <c r="C2652" t="str">
        <v>b142e834</v>
      </c>
      <c r="D2652">
        <v>268</v>
      </c>
      <c r="Q2652" t="s">
        <v>296</v>
      </c>
    </row>
    <row r="2653" spans="1:17" x14ac:dyDescent="0.3">
      <c r="A2653">
        <v>10258</v>
      </c>
      <c r="B2653" s="14">
        <v>44986</v>
      </c>
      <c r="C2653" t="str">
        <v>921da29a</v>
      </c>
      <c r="D2653">
        <v>185</v>
      </c>
      <c r="Q2653" t="s">
        <v>270</v>
      </c>
    </row>
    <row r="2654" spans="1:17" x14ac:dyDescent="0.3">
      <c r="A2654">
        <v>10258</v>
      </c>
      <c r="B2654" s="14">
        <v>44866</v>
      </c>
      <c r="C2654" t="str">
        <v>c741736d</v>
      </c>
      <c r="D2654">
        <v>118</v>
      </c>
      <c r="Q2654" t="s">
        <v>347</v>
      </c>
    </row>
    <row r="2655" spans="1:17" x14ac:dyDescent="0.3">
      <c r="A2655">
        <v>10258</v>
      </c>
      <c r="B2655" s="14">
        <v>45536</v>
      </c>
      <c r="C2655" t="str">
        <v>6d98c117</v>
      </c>
      <c r="D2655">
        <v>93</v>
      </c>
      <c r="Q2655" t="s">
        <v>297</v>
      </c>
    </row>
    <row r="2656" spans="1:17" x14ac:dyDescent="0.3">
      <c r="A2656">
        <v>10258</v>
      </c>
      <c r="B2656" s="14">
        <v>44562</v>
      </c>
      <c r="C2656" t="str">
        <v>07976026</v>
      </c>
      <c r="D2656">
        <v>39</v>
      </c>
      <c r="Q2656" t="s">
        <v>409</v>
      </c>
    </row>
    <row r="2657" spans="1:17" x14ac:dyDescent="0.3">
      <c r="A2657">
        <v>10258</v>
      </c>
      <c r="B2657" s="14">
        <v>45047</v>
      </c>
      <c r="C2657" t="str">
        <v>1187d074</v>
      </c>
      <c r="D2657">
        <v>241</v>
      </c>
      <c r="Q2657" t="s">
        <v>311</v>
      </c>
    </row>
    <row r="2658" spans="1:17" x14ac:dyDescent="0.3">
      <c r="A2658">
        <v>10258</v>
      </c>
      <c r="B2658" s="14">
        <v>44682</v>
      </c>
      <c r="C2658" t="str">
        <v>8ce0be18</v>
      </c>
      <c r="D2658">
        <v>209</v>
      </c>
      <c r="Q2658" t="s">
        <v>355</v>
      </c>
    </row>
    <row r="2659" spans="1:17" x14ac:dyDescent="0.3">
      <c r="A2659">
        <v>10258</v>
      </c>
      <c r="B2659" s="14">
        <v>44682</v>
      </c>
      <c r="C2659" t="str">
        <v>fc3255a1</v>
      </c>
      <c r="D2659">
        <v>40</v>
      </c>
      <c r="Q2659" t="s">
        <v>223</v>
      </c>
    </row>
    <row r="2660" spans="1:17" x14ac:dyDescent="0.3">
      <c r="A2660">
        <v>10258</v>
      </c>
      <c r="B2660" s="14">
        <v>45261</v>
      </c>
      <c r="C2660" t="str">
        <v>53dcee70</v>
      </c>
      <c r="D2660">
        <v>10</v>
      </c>
      <c r="Q2660" t="s">
        <v>399</v>
      </c>
    </row>
    <row r="2661" spans="1:17" x14ac:dyDescent="0.3">
      <c r="A2661">
        <v>10258</v>
      </c>
      <c r="B2661" s="14">
        <v>44713</v>
      </c>
      <c r="C2661" t="str">
        <v>4cfd0dd8</v>
      </c>
      <c r="D2661">
        <v>171</v>
      </c>
      <c r="Q2661" t="s">
        <v>286</v>
      </c>
    </row>
    <row r="2662" spans="1:17" x14ac:dyDescent="0.3">
      <c r="A2662">
        <v>10258</v>
      </c>
      <c r="B2662" s="14">
        <v>45261</v>
      </c>
      <c r="C2662" t="str">
        <v>4130ea10</v>
      </c>
      <c r="D2662">
        <v>126</v>
      </c>
      <c r="Q2662" t="s">
        <v>320</v>
      </c>
    </row>
    <row r="2663" spans="1:17" x14ac:dyDescent="0.3">
      <c r="A2663">
        <v>10259</v>
      </c>
      <c r="B2663" s="14">
        <v>45170</v>
      </c>
      <c r="C2663" t="str">
        <v>7495495f</v>
      </c>
      <c r="D2663">
        <v>17</v>
      </c>
      <c r="Q2663" t="s">
        <v>254</v>
      </c>
    </row>
    <row r="2664" spans="1:17" x14ac:dyDescent="0.3">
      <c r="A2664">
        <v>10259</v>
      </c>
      <c r="B2664" s="14">
        <v>44713</v>
      </c>
      <c r="C2664" t="str">
        <v>0be1e40e</v>
      </c>
      <c r="D2664">
        <v>268</v>
      </c>
      <c r="Q2664" t="s">
        <v>344</v>
      </c>
    </row>
    <row r="2665" spans="1:17" x14ac:dyDescent="0.3">
      <c r="A2665">
        <v>10259</v>
      </c>
      <c r="B2665" s="14">
        <v>45108</v>
      </c>
      <c r="C2665" t="str">
        <v>35e41ff6</v>
      </c>
      <c r="D2665">
        <v>126</v>
      </c>
      <c r="Q2665" t="s">
        <v>246</v>
      </c>
    </row>
    <row r="2666" spans="1:17" x14ac:dyDescent="0.3">
      <c r="A2666">
        <v>10259</v>
      </c>
      <c r="B2666" s="14">
        <v>45352</v>
      </c>
      <c r="C2666" t="str">
        <v>d71466ea</v>
      </c>
      <c r="D2666">
        <v>294</v>
      </c>
      <c r="Q2666" t="s">
        <v>249</v>
      </c>
    </row>
    <row r="2667" spans="1:17" x14ac:dyDescent="0.3">
      <c r="A2667">
        <v>10259</v>
      </c>
      <c r="B2667" s="14">
        <v>44805</v>
      </c>
      <c r="C2667" t="str">
        <v>e0abb092</v>
      </c>
      <c r="D2667">
        <v>141</v>
      </c>
      <c r="Q2667" t="s">
        <v>265</v>
      </c>
    </row>
    <row r="2668" spans="1:17" x14ac:dyDescent="0.3">
      <c r="A2668">
        <v>10260</v>
      </c>
      <c r="B2668" s="14">
        <v>45139</v>
      </c>
      <c r="C2668" t="str">
        <v>c9f9dfdb</v>
      </c>
      <c r="D2668">
        <v>285</v>
      </c>
      <c r="Q2668" t="s">
        <v>256</v>
      </c>
    </row>
    <row r="2669" spans="1:17" x14ac:dyDescent="0.3">
      <c r="A2669">
        <v>10260</v>
      </c>
      <c r="B2669" s="14">
        <v>45047</v>
      </c>
      <c r="C2669" t="str">
        <v>5988d89d</v>
      </c>
      <c r="D2669">
        <v>180</v>
      </c>
      <c r="Q2669" t="s">
        <v>414</v>
      </c>
    </row>
    <row r="2670" spans="1:17" x14ac:dyDescent="0.3">
      <c r="A2670">
        <v>10260</v>
      </c>
      <c r="B2670" s="14">
        <v>45323</v>
      </c>
      <c r="C2670" t="str">
        <v>10101146</v>
      </c>
      <c r="D2670">
        <v>123</v>
      </c>
      <c r="Q2670" t="s">
        <v>314</v>
      </c>
    </row>
    <row r="2671" spans="1:17" x14ac:dyDescent="0.3">
      <c r="A2671">
        <v>10260</v>
      </c>
      <c r="B2671" s="14">
        <v>44958</v>
      </c>
      <c r="C2671" t="str">
        <v>ae026103</v>
      </c>
      <c r="D2671">
        <v>194</v>
      </c>
      <c r="Q2671" t="s">
        <v>284</v>
      </c>
    </row>
    <row r="2672" spans="1:17" x14ac:dyDescent="0.3">
      <c r="A2672">
        <v>10260</v>
      </c>
      <c r="B2672" s="14">
        <v>45200</v>
      </c>
      <c r="C2672" t="str">
        <v>e2949854</v>
      </c>
      <c r="D2672">
        <v>87</v>
      </c>
      <c r="Q2672" t="s">
        <v>348</v>
      </c>
    </row>
    <row r="2673" spans="1:17" x14ac:dyDescent="0.3">
      <c r="A2673">
        <v>10260</v>
      </c>
      <c r="B2673" s="14">
        <v>45078</v>
      </c>
      <c r="C2673" t="str">
        <v>a4c168f1</v>
      </c>
      <c r="D2673">
        <v>289</v>
      </c>
      <c r="Q2673" t="s">
        <v>413</v>
      </c>
    </row>
    <row r="2674" spans="1:17" x14ac:dyDescent="0.3">
      <c r="A2674">
        <v>10261</v>
      </c>
      <c r="B2674" s="14">
        <v>44927</v>
      </c>
      <c r="C2674" t="str">
        <v>e0abb092</v>
      </c>
      <c r="D2674">
        <v>290</v>
      </c>
      <c r="Q2674" t="s">
        <v>377</v>
      </c>
    </row>
    <row r="2675" spans="1:17" x14ac:dyDescent="0.3">
      <c r="A2675">
        <v>10261</v>
      </c>
      <c r="B2675" s="14">
        <v>45292</v>
      </c>
      <c r="C2675" t="str">
        <v>d6e6f4af</v>
      </c>
      <c r="D2675">
        <v>162</v>
      </c>
      <c r="Q2675" t="s">
        <v>250</v>
      </c>
    </row>
    <row r="2676" spans="1:17" x14ac:dyDescent="0.3">
      <c r="A2676">
        <v>10261</v>
      </c>
      <c r="B2676" s="14">
        <v>45200</v>
      </c>
      <c r="C2676" t="str">
        <v>ed012678</v>
      </c>
      <c r="D2676">
        <v>37</v>
      </c>
      <c r="Q2676" t="s">
        <v>234</v>
      </c>
    </row>
    <row r="2677" spans="1:17" x14ac:dyDescent="0.3">
      <c r="A2677">
        <v>10261</v>
      </c>
      <c r="B2677" s="14">
        <v>44652</v>
      </c>
      <c r="C2677" t="str">
        <v>f72d44e6</v>
      </c>
      <c r="D2677">
        <v>211</v>
      </c>
      <c r="Q2677" t="s">
        <v>302</v>
      </c>
    </row>
    <row r="2678" spans="1:17" x14ac:dyDescent="0.3">
      <c r="A2678">
        <v>10261</v>
      </c>
      <c r="B2678" s="14">
        <v>44713</v>
      </c>
      <c r="C2678" t="str">
        <v>591bdfe5</v>
      </c>
      <c r="D2678">
        <v>196</v>
      </c>
      <c r="Q2678" t="s">
        <v>289</v>
      </c>
    </row>
    <row r="2679" spans="1:17" x14ac:dyDescent="0.3">
      <c r="A2679">
        <v>10261</v>
      </c>
      <c r="B2679" s="14">
        <v>44896</v>
      </c>
      <c r="C2679" t="str">
        <v>2e190b5a</v>
      </c>
      <c r="D2679">
        <v>14</v>
      </c>
      <c r="Q2679" t="s">
        <v>237</v>
      </c>
    </row>
    <row r="2680" spans="1:17" x14ac:dyDescent="0.3">
      <c r="A2680">
        <v>10261</v>
      </c>
      <c r="B2680" s="14">
        <v>44743</v>
      </c>
      <c r="C2680" t="str">
        <v>9767fb4f</v>
      </c>
      <c r="D2680">
        <v>31</v>
      </c>
      <c r="Q2680" t="s">
        <v>386</v>
      </c>
    </row>
    <row r="2681" spans="1:17" x14ac:dyDescent="0.3">
      <c r="A2681">
        <v>10261</v>
      </c>
      <c r="B2681" s="14">
        <v>44743</v>
      </c>
      <c r="C2681" t="str">
        <v>6d9b457c</v>
      </c>
      <c r="D2681">
        <v>129</v>
      </c>
      <c r="Q2681" t="s">
        <v>373</v>
      </c>
    </row>
    <row r="2682" spans="1:17" x14ac:dyDescent="0.3">
      <c r="A2682">
        <v>10262</v>
      </c>
      <c r="B2682" s="14">
        <v>44866</v>
      </c>
      <c r="C2682" t="str">
        <v>618d5c47</v>
      </c>
      <c r="D2682">
        <v>22</v>
      </c>
      <c r="Q2682" t="s">
        <v>416</v>
      </c>
    </row>
    <row r="2683" spans="1:17" x14ac:dyDescent="0.3">
      <c r="A2683">
        <v>10262</v>
      </c>
      <c r="B2683" s="14">
        <v>45170</v>
      </c>
      <c r="C2683" t="str">
        <v>67b09f1b</v>
      </c>
      <c r="D2683">
        <v>147</v>
      </c>
      <c r="Q2683" t="s">
        <v>224</v>
      </c>
    </row>
    <row r="2684" spans="1:17" x14ac:dyDescent="0.3">
      <c r="A2684">
        <v>10262</v>
      </c>
      <c r="B2684" s="14">
        <v>44805</v>
      </c>
      <c r="C2684" t="str">
        <v>fda707e0</v>
      </c>
      <c r="D2684">
        <v>103</v>
      </c>
      <c r="Q2684" t="s">
        <v>350</v>
      </c>
    </row>
    <row r="2685" spans="1:17" x14ac:dyDescent="0.3">
      <c r="A2685">
        <v>10262</v>
      </c>
      <c r="B2685" s="14">
        <v>44652</v>
      </c>
      <c r="C2685" t="str">
        <v>b72e97f6</v>
      </c>
      <c r="D2685">
        <v>15</v>
      </c>
      <c r="Q2685" t="s">
        <v>280</v>
      </c>
    </row>
    <row r="2686" spans="1:17" x14ac:dyDescent="0.3">
      <c r="A2686">
        <v>10262</v>
      </c>
      <c r="B2686" s="14">
        <v>45170</v>
      </c>
      <c r="C2686" t="str">
        <v>1187d074</v>
      </c>
      <c r="D2686">
        <v>66</v>
      </c>
      <c r="Q2686" t="s">
        <v>391</v>
      </c>
    </row>
    <row r="2687" spans="1:17" x14ac:dyDescent="0.3">
      <c r="A2687">
        <v>10262</v>
      </c>
      <c r="B2687" s="14">
        <v>45047</v>
      </c>
      <c r="C2687" t="str">
        <v>ae026103</v>
      </c>
      <c r="D2687">
        <v>235</v>
      </c>
      <c r="Q2687" t="s">
        <v>289</v>
      </c>
    </row>
    <row r="2688" spans="1:17" x14ac:dyDescent="0.3">
      <c r="A2688">
        <v>10262</v>
      </c>
      <c r="B2688" s="14">
        <v>45108</v>
      </c>
      <c r="C2688" t="str">
        <v>8ab4abc6</v>
      </c>
      <c r="D2688">
        <v>32</v>
      </c>
      <c r="Q2688" t="s">
        <v>357</v>
      </c>
    </row>
    <row r="2689" spans="1:17" x14ac:dyDescent="0.3">
      <c r="A2689">
        <v>10262</v>
      </c>
      <c r="B2689" s="14">
        <v>44927</v>
      </c>
      <c r="C2689" t="str">
        <v>2fa395f5</v>
      </c>
      <c r="D2689">
        <v>76</v>
      </c>
      <c r="Q2689" t="s">
        <v>271</v>
      </c>
    </row>
    <row r="2690" spans="1:17" x14ac:dyDescent="0.3">
      <c r="A2690">
        <v>10262</v>
      </c>
      <c r="B2690" s="14">
        <v>45231</v>
      </c>
      <c r="C2690" t="str">
        <v>6d98c117</v>
      </c>
      <c r="D2690">
        <v>197</v>
      </c>
      <c r="Q2690" t="s">
        <v>331</v>
      </c>
    </row>
    <row r="2691" spans="1:17" x14ac:dyDescent="0.3">
      <c r="A2691">
        <v>10262</v>
      </c>
      <c r="B2691" s="14">
        <v>44562</v>
      </c>
      <c r="C2691" t="str">
        <v>7fd28e87</v>
      </c>
      <c r="D2691">
        <v>211</v>
      </c>
      <c r="Q2691" t="s">
        <v>262</v>
      </c>
    </row>
    <row r="2692" spans="1:17" x14ac:dyDescent="0.3">
      <c r="A2692">
        <v>10262</v>
      </c>
      <c r="B2692" s="14">
        <v>44958</v>
      </c>
      <c r="C2692" t="str">
        <v>fc3255a1</v>
      </c>
      <c r="D2692">
        <v>70</v>
      </c>
      <c r="Q2692" t="s">
        <v>233</v>
      </c>
    </row>
    <row r="2693" spans="1:17" x14ac:dyDescent="0.3">
      <c r="A2693">
        <v>10262</v>
      </c>
      <c r="B2693" s="14">
        <v>44621</v>
      </c>
      <c r="C2693" t="str">
        <v>30bb7728</v>
      </c>
      <c r="D2693">
        <v>119</v>
      </c>
      <c r="Q2693" t="s">
        <v>320</v>
      </c>
    </row>
    <row r="2694" spans="1:17" x14ac:dyDescent="0.3">
      <c r="A2694">
        <v>10262</v>
      </c>
      <c r="B2694" s="14">
        <v>44682</v>
      </c>
      <c r="C2694" t="str">
        <v>34ac25b9</v>
      </c>
      <c r="D2694">
        <v>287</v>
      </c>
      <c r="Q2694" t="s">
        <v>358</v>
      </c>
    </row>
    <row r="2695" spans="1:17" x14ac:dyDescent="0.3">
      <c r="A2695">
        <v>10263</v>
      </c>
      <c r="B2695" s="14">
        <v>45200</v>
      </c>
      <c r="C2695" t="str">
        <v>577b4107</v>
      </c>
      <c r="D2695">
        <v>85</v>
      </c>
      <c r="Q2695" t="s">
        <v>371</v>
      </c>
    </row>
    <row r="2696" spans="1:17" x14ac:dyDescent="0.3">
      <c r="A2696">
        <v>10263</v>
      </c>
      <c r="B2696" s="14">
        <v>44621</v>
      </c>
      <c r="C2696" t="str">
        <v>34ac25b9</v>
      </c>
      <c r="D2696">
        <v>40</v>
      </c>
      <c r="Q2696" t="s">
        <v>290</v>
      </c>
    </row>
    <row r="2697" spans="1:17" x14ac:dyDescent="0.3">
      <c r="A2697">
        <v>10263</v>
      </c>
      <c r="B2697" s="14">
        <v>44593</v>
      </c>
      <c r="C2697" t="str">
        <v>9767fb4f</v>
      </c>
      <c r="D2697">
        <v>213</v>
      </c>
      <c r="Q2697" t="s">
        <v>245</v>
      </c>
    </row>
    <row r="2698" spans="1:17" x14ac:dyDescent="0.3">
      <c r="A2698">
        <v>10263</v>
      </c>
      <c r="B2698" s="14">
        <v>45597</v>
      </c>
      <c r="C2698" t="str">
        <v>f83fb848</v>
      </c>
      <c r="D2698">
        <v>208</v>
      </c>
      <c r="Q2698" t="s">
        <v>285</v>
      </c>
    </row>
    <row r="2699" spans="1:17" x14ac:dyDescent="0.3">
      <c r="A2699">
        <v>10263</v>
      </c>
      <c r="B2699" s="14">
        <v>45017</v>
      </c>
      <c r="C2699" t="str">
        <v>fcc640cb</v>
      </c>
      <c r="D2699">
        <v>255</v>
      </c>
      <c r="Q2699" t="s">
        <v>301</v>
      </c>
    </row>
    <row r="2700" spans="1:17" x14ac:dyDescent="0.3">
      <c r="A2700">
        <v>10263</v>
      </c>
      <c r="B2700" s="14">
        <v>44805</v>
      </c>
      <c r="C2700" t="str">
        <v>7e543bc4</v>
      </c>
      <c r="D2700">
        <v>121</v>
      </c>
      <c r="Q2700" t="s">
        <v>332</v>
      </c>
    </row>
    <row r="2701" spans="1:17" x14ac:dyDescent="0.3">
      <c r="A2701">
        <v>10263</v>
      </c>
      <c r="B2701" s="14">
        <v>45261</v>
      </c>
      <c r="C2701" t="str">
        <v>92becfc7</v>
      </c>
      <c r="D2701">
        <v>125</v>
      </c>
      <c r="Q2701" t="s">
        <v>238</v>
      </c>
    </row>
    <row r="2702" spans="1:17" x14ac:dyDescent="0.3">
      <c r="A2702">
        <v>10263</v>
      </c>
      <c r="B2702" s="14">
        <v>45444</v>
      </c>
      <c r="C2702" t="str">
        <v>9544ce3b</v>
      </c>
      <c r="D2702">
        <v>203</v>
      </c>
      <c r="Q2702" t="s">
        <v>250</v>
      </c>
    </row>
    <row r="2703" spans="1:17" x14ac:dyDescent="0.3">
      <c r="A2703">
        <v>10263</v>
      </c>
      <c r="B2703" s="14">
        <v>44958</v>
      </c>
      <c r="C2703" t="str">
        <v>e9c2f251</v>
      </c>
      <c r="D2703">
        <v>92</v>
      </c>
      <c r="Q2703" t="s">
        <v>256</v>
      </c>
    </row>
    <row r="2704" spans="1:17" x14ac:dyDescent="0.3">
      <c r="A2704">
        <v>10263</v>
      </c>
      <c r="B2704" s="14">
        <v>44958</v>
      </c>
      <c r="C2704" t="str">
        <v>b72e97f6</v>
      </c>
      <c r="D2704">
        <v>204</v>
      </c>
      <c r="Q2704" t="s">
        <v>237</v>
      </c>
    </row>
    <row r="2705" spans="1:17" x14ac:dyDescent="0.3">
      <c r="A2705">
        <v>10264</v>
      </c>
      <c r="B2705" s="14">
        <v>44652</v>
      </c>
      <c r="C2705" t="str">
        <v>fa1a76a3</v>
      </c>
      <c r="D2705">
        <v>105</v>
      </c>
      <c r="Q2705" t="s">
        <v>257</v>
      </c>
    </row>
    <row r="2706" spans="1:17" x14ac:dyDescent="0.3">
      <c r="A2706">
        <v>10264</v>
      </c>
      <c r="B2706" s="14">
        <v>44986</v>
      </c>
      <c r="C2706" t="str">
        <v>982b8061</v>
      </c>
      <c r="D2706">
        <v>167</v>
      </c>
      <c r="Q2706" t="s">
        <v>258</v>
      </c>
    </row>
    <row r="2707" spans="1:17" x14ac:dyDescent="0.3">
      <c r="A2707">
        <v>10264</v>
      </c>
      <c r="B2707" s="14">
        <v>44621</v>
      </c>
      <c r="C2707" t="str">
        <v>b142e834</v>
      </c>
      <c r="D2707">
        <v>30</v>
      </c>
      <c r="Q2707" t="s">
        <v>228</v>
      </c>
    </row>
    <row r="2708" spans="1:17" x14ac:dyDescent="0.3">
      <c r="A2708">
        <v>10264</v>
      </c>
      <c r="B2708" s="14">
        <v>44562</v>
      </c>
      <c r="C2708" t="str">
        <v>a48a202b</v>
      </c>
      <c r="D2708">
        <v>286</v>
      </c>
      <c r="Q2708" t="s">
        <v>236</v>
      </c>
    </row>
    <row r="2709" spans="1:17" x14ac:dyDescent="0.3">
      <c r="A2709">
        <v>10264</v>
      </c>
      <c r="B2709" s="14">
        <v>44562</v>
      </c>
      <c r="C2709" t="str">
        <v>591bdfe5</v>
      </c>
      <c r="D2709">
        <v>87</v>
      </c>
      <c r="Q2709" t="s">
        <v>259</v>
      </c>
    </row>
    <row r="2710" spans="1:17" x14ac:dyDescent="0.3">
      <c r="A2710">
        <v>10264</v>
      </c>
      <c r="B2710" s="14">
        <v>45413</v>
      </c>
      <c r="C2710" t="str">
        <v>f82d44ce</v>
      </c>
      <c r="D2710">
        <v>122</v>
      </c>
      <c r="Q2710" t="s">
        <v>260</v>
      </c>
    </row>
    <row r="2711" spans="1:17" x14ac:dyDescent="0.3">
      <c r="A2711">
        <v>10264</v>
      </c>
      <c r="B2711" s="14">
        <v>45200</v>
      </c>
      <c r="C2711" t="str">
        <v>3abe3a47</v>
      </c>
      <c r="D2711">
        <v>243</v>
      </c>
      <c r="Q2711" t="s">
        <v>261</v>
      </c>
    </row>
    <row r="2712" spans="1:17" x14ac:dyDescent="0.3">
      <c r="A2712">
        <v>10265</v>
      </c>
      <c r="B2712" s="14">
        <v>44866</v>
      </c>
      <c r="C2712" t="str">
        <v>39c8c16a</v>
      </c>
      <c r="D2712">
        <v>212</v>
      </c>
      <c r="Q2712" t="s">
        <v>262</v>
      </c>
    </row>
    <row r="2713" spans="1:17" x14ac:dyDescent="0.3">
      <c r="A2713">
        <v>10265</v>
      </c>
      <c r="B2713" s="14">
        <v>44896</v>
      </c>
      <c r="C2713" t="str">
        <v>607da286</v>
      </c>
      <c r="D2713">
        <v>14</v>
      </c>
      <c r="Q2713" t="s">
        <v>240</v>
      </c>
    </row>
    <row r="2714" spans="1:17" x14ac:dyDescent="0.3">
      <c r="A2714">
        <v>10265</v>
      </c>
      <c r="B2714" s="14">
        <v>45566</v>
      </c>
      <c r="C2714" t="str">
        <v>e0abb092</v>
      </c>
      <c r="D2714">
        <v>105</v>
      </c>
      <c r="Q2714" t="s">
        <v>263</v>
      </c>
    </row>
    <row r="2715" spans="1:17" x14ac:dyDescent="0.3">
      <c r="A2715">
        <v>10265</v>
      </c>
      <c r="B2715" s="14">
        <v>44593</v>
      </c>
      <c r="C2715" t="str">
        <v>5833d4f3</v>
      </c>
      <c r="D2715">
        <v>74</v>
      </c>
      <c r="Q2715" t="s">
        <v>264</v>
      </c>
    </row>
    <row r="2716" spans="1:17" x14ac:dyDescent="0.3">
      <c r="A2716">
        <v>10265</v>
      </c>
      <c r="B2716" s="14">
        <v>45231</v>
      </c>
      <c r="C2716" t="str">
        <v>566c44a8</v>
      </c>
      <c r="D2716">
        <v>92</v>
      </c>
      <c r="Q2716" t="s">
        <v>265</v>
      </c>
    </row>
    <row r="2717" spans="1:17" x14ac:dyDescent="0.3">
      <c r="A2717">
        <v>10265</v>
      </c>
      <c r="B2717" s="14">
        <v>44896</v>
      </c>
      <c r="C2717" t="str">
        <v>5b93d799</v>
      </c>
      <c r="D2717">
        <v>106</v>
      </c>
      <c r="Q2717" t="s">
        <v>266</v>
      </c>
    </row>
    <row r="2718" spans="1:17" x14ac:dyDescent="0.3">
      <c r="A2718">
        <v>10265</v>
      </c>
      <c r="B2718" s="14">
        <v>44866</v>
      </c>
      <c r="C2718" t="str">
        <v>c5c4fdf9</v>
      </c>
      <c r="D2718">
        <v>44</v>
      </c>
      <c r="Q2718" t="s">
        <v>267</v>
      </c>
    </row>
    <row r="2719" spans="1:17" x14ac:dyDescent="0.3">
      <c r="A2719">
        <v>10266</v>
      </c>
      <c r="B2719" s="14">
        <v>45170</v>
      </c>
      <c r="C2719" t="str">
        <v>9787b7de</v>
      </c>
      <c r="D2719">
        <v>247</v>
      </c>
      <c r="Q2719" t="s">
        <v>268</v>
      </c>
    </row>
    <row r="2720" spans="1:17" x14ac:dyDescent="0.3">
      <c r="A2720">
        <v>10266</v>
      </c>
      <c r="B2720" s="14">
        <v>45627</v>
      </c>
      <c r="C2720" t="str">
        <v>872a4423</v>
      </c>
      <c r="D2720">
        <v>274</v>
      </c>
      <c r="Q2720" t="s">
        <v>269</v>
      </c>
    </row>
    <row r="2721" spans="1:17" x14ac:dyDescent="0.3">
      <c r="A2721">
        <v>10266</v>
      </c>
      <c r="B2721" s="14">
        <v>45474</v>
      </c>
      <c r="C2721" t="str">
        <v>67b09f1b</v>
      </c>
      <c r="D2721">
        <v>283</v>
      </c>
      <c r="Q2721" t="s">
        <v>270</v>
      </c>
    </row>
    <row r="2722" spans="1:17" x14ac:dyDescent="0.3">
      <c r="A2722">
        <v>10266</v>
      </c>
      <c r="B2722" s="14">
        <v>45292</v>
      </c>
      <c r="C2722" t="str">
        <v>d71466ea</v>
      </c>
      <c r="D2722">
        <v>89</v>
      </c>
      <c r="Q2722" t="s">
        <v>244</v>
      </c>
    </row>
    <row r="2723" spans="1:17" x14ac:dyDescent="0.3">
      <c r="A2723">
        <v>10266</v>
      </c>
      <c r="B2723" s="14">
        <v>45536</v>
      </c>
      <c r="C2723" t="str">
        <v>982b8061</v>
      </c>
      <c r="D2723">
        <v>151</v>
      </c>
      <c r="Q2723" t="s">
        <v>344</v>
      </c>
    </row>
    <row r="2724" spans="1:17" x14ac:dyDescent="0.3">
      <c r="A2724">
        <v>10266</v>
      </c>
      <c r="B2724" s="14">
        <v>44743</v>
      </c>
      <c r="C2724" t="str">
        <v>566c44a8</v>
      </c>
      <c r="D2724">
        <v>273</v>
      </c>
      <c r="Q2724" t="s">
        <v>387</v>
      </c>
    </row>
    <row r="2725" spans="1:17" x14ac:dyDescent="0.3">
      <c r="A2725">
        <v>10266</v>
      </c>
      <c r="B2725" s="14">
        <v>44562</v>
      </c>
      <c r="C2725" t="str">
        <v>f6d69d19</v>
      </c>
      <c r="D2725">
        <v>37</v>
      </c>
      <c r="Q2725" t="s">
        <v>236</v>
      </c>
    </row>
    <row r="2726" spans="1:17" x14ac:dyDescent="0.3">
      <c r="A2726">
        <v>10266</v>
      </c>
      <c r="B2726" s="14">
        <v>45108</v>
      </c>
      <c r="C2726" t="str">
        <v>6d9b457c</v>
      </c>
      <c r="D2726">
        <v>284</v>
      </c>
      <c r="Q2726" t="s">
        <v>336</v>
      </c>
    </row>
    <row r="2727" spans="1:17" x14ac:dyDescent="0.3">
      <c r="A2727">
        <v>10266</v>
      </c>
      <c r="B2727" s="14">
        <v>44835</v>
      </c>
      <c r="C2727" t="str">
        <v>459528e0</v>
      </c>
      <c r="D2727">
        <v>40</v>
      </c>
      <c r="Q2727" t="s">
        <v>373</v>
      </c>
    </row>
    <row r="2728" spans="1:17" x14ac:dyDescent="0.3">
      <c r="A2728">
        <v>10266</v>
      </c>
      <c r="B2728" s="14">
        <v>45505</v>
      </c>
      <c r="C2728" t="str">
        <v>a48a202b</v>
      </c>
      <c r="D2728">
        <v>152</v>
      </c>
      <c r="Q2728" t="s">
        <v>359</v>
      </c>
    </row>
    <row r="2729" spans="1:17" x14ac:dyDescent="0.3">
      <c r="A2729">
        <v>10266</v>
      </c>
      <c r="B2729" s="14">
        <v>44774</v>
      </c>
      <c r="C2729" t="str">
        <v>e9c2f251</v>
      </c>
      <c r="D2729">
        <v>43</v>
      </c>
      <c r="Q2729" t="s">
        <v>377</v>
      </c>
    </row>
    <row r="2730" spans="1:17" x14ac:dyDescent="0.3">
      <c r="A2730">
        <v>10266</v>
      </c>
      <c r="B2730" s="14">
        <v>44927</v>
      </c>
      <c r="C2730" t="str">
        <v>8ab4abc6</v>
      </c>
      <c r="D2730">
        <v>15</v>
      </c>
      <c r="Q2730" t="s">
        <v>354</v>
      </c>
    </row>
    <row r="2731" spans="1:17" x14ac:dyDescent="0.3">
      <c r="A2731">
        <v>10266</v>
      </c>
      <c r="B2731" s="14">
        <v>44805</v>
      </c>
      <c r="C2731" t="str">
        <v>d6e6f4af</v>
      </c>
      <c r="D2731">
        <v>28</v>
      </c>
      <c r="Q2731" t="s">
        <v>388</v>
      </c>
    </row>
    <row r="2732" spans="1:17" x14ac:dyDescent="0.3">
      <c r="A2732">
        <v>10266</v>
      </c>
      <c r="B2732" s="14">
        <v>44835</v>
      </c>
      <c r="C2732" t="str">
        <v>7fb18db3</v>
      </c>
      <c r="D2732">
        <v>122</v>
      </c>
      <c r="Q2732" t="s">
        <v>312</v>
      </c>
    </row>
    <row r="2733" spans="1:17" x14ac:dyDescent="0.3">
      <c r="A2733">
        <v>10266</v>
      </c>
      <c r="B2733" s="14">
        <v>45231</v>
      </c>
      <c r="C2733" t="str">
        <v>8ce0be18</v>
      </c>
      <c r="D2733">
        <v>75</v>
      </c>
      <c r="Q2733" t="s">
        <v>310</v>
      </c>
    </row>
    <row r="2734" spans="1:17" x14ac:dyDescent="0.3">
      <c r="A2734">
        <v>10267</v>
      </c>
      <c r="B2734" s="14">
        <v>45352</v>
      </c>
      <c r="C2734" t="str">
        <v>19351768</v>
      </c>
      <c r="D2734">
        <v>181</v>
      </c>
      <c r="Q2734" t="s">
        <v>370</v>
      </c>
    </row>
    <row r="2735" spans="1:17" x14ac:dyDescent="0.3">
      <c r="A2735">
        <v>10267</v>
      </c>
      <c r="B2735" s="14">
        <v>44927</v>
      </c>
      <c r="C2735" t="str">
        <v>7e543bc4</v>
      </c>
      <c r="D2735">
        <v>11</v>
      </c>
      <c r="Q2735" t="s">
        <v>259</v>
      </c>
    </row>
    <row r="2736" spans="1:17" x14ac:dyDescent="0.3">
      <c r="A2736">
        <v>10267</v>
      </c>
      <c r="B2736" s="14">
        <v>45444</v>
      </c>
      <c r="C2736" t="str">
        <v>2560b2d1</v>
      </c>
      <c r="D2736">
        <v>245</v>
      </c>
      <c r="Q2736" t="s">
        <v>338</v>
      </c>
    </row>
    <row r="2737" spans="1:17" x14ac:dyDescent="0.3">
      <c r="A2737">
        <v>10267</v>
      </c>
      <c r="B2737" s="14">
        <v>45597</v>
      </c>
      <c r="C2737" t="str">
        <v>6d9b457c</v>
      </c>
      <c r="D2737">
        <v>124</v>
      </c>
      <c r="Q2737" t="s">
        <v>389</v>
      </c>
    </row>
    <row r="2738" spans="1:17" x14ac:dyDescent="0.3">
      <c r="A2738">
        <v>10267</v>
      </c>
      <c r="B2738" s="14">
        <v>44866</v>
      </c>
      <c r="C2738" t="str">
        <v>39c8c16a</v>
      </c>
      <c r="D2738">
        <v>55</v>
      </c>
      <c r="Q2738" t="s">
        <v>263</v>
      </c>
    </row>
    <row r="2739" spans="1:17" x14ac:dyDescent="0.3">
      <c r="A2739">
        <v>10268</v>
      </c>
      <c r="B2739" s="14">
        <v>45597</v>
      </c>
      <c r="C2739" t="str">
        <v>c5000cc1</v>
      </c>
      <c r="D2739">
        <v>151</v>
      </c>
      <c r="Q2739" t="s">
        <v>285</v>
      </c>
    </row>
    <row r="2740" spans="1:17" x14ac:dyDescent="0.3">
      <c r="A2740">
        <v>10268</v>
      </c>
      <c r="B2740" s="14">
        <v>44835</v>
      </c>
      <c r="C2740" t="str">
        <v>e24dee1d</v>
      </c>
      <c r="D2740">
        <v>300</v>
      </c>
      <c r="Q2740" t="s">
        <v>390</v>
      </c>
    </row>
    <row r="2741" spans="1:17" x14ac:dyDescent="0.3">
      <c r="A2741">
        <v>10268</v>
      </c>
      <c r="B2741" s="14">
        <v>45505</v>
      </c>
      <c r="C2741" t="str">
        <v>6cec19a5</v>
      </c>
      <c r="D2741">
        <v>17</v>
      </c>
      <c r="Q2741" t="s">
        <v>233</v>
      </c>
    </row>
    <row r="2742" spans="1:17" x14ac:dyDescent="0.3">
      <c r="A2742">
        <v>10268</v>
      </c>
      <c r="B2742" s="14">
        <v>45627</v>
      </c>
      <c r="C2742" t="str">
        <v>3abe3a47</v>
      </c>
      <c r="D2742">
        <v>198</v>
      </c>
      <c r="Q2742" t="s">
        <v>307</v>
      </c>
    </row>
    <row r="2743" spans="1:17" x14ac:dyDescent="0.3">
      <c r="A2743">
        <v>10268</v>
      </c>
      <c r="B2743" s="14">
        <v>45292</v>
      </c>
      <c r="C2743" t="str">
        <v>75fa1246</v>
      </c>
      <c r="D2743">
        <v>129</v>
      </c>
      <c r="Q2743" t="s">
        <v>281</v>
      </c>
    </row>
    <row r="2744" spans="1:17" x14ac:dyDescent="0.3">
      <c r="A2744">
        <v>10268</v>
      </c>
      <c r="B2744" s="14">
        <v>45536</v>
      </c>
      <c r="C2744" t="str">
        <v>420e1019</v>
      </c>
      <c r="D2744">
        <v>211</v>
      </c>
      <c r="Q2744" t="s">
        <v>297</v>
      </c>
    </row>
    <row r="2745" spans="1:17" x14ac:dyDescent="0.3">
      <c r="A2745">
        <v>10268</v>
      </c>
      <c r="B2745" s="14">
        <v>45108</v>
      </c>
      <c r="C2745" t="str">
        <v>459528e0</v>
      </c>
      <c r="D2745">
        <v>140</v>
      </c>
      <c r="Q2745" t="s">
        <v>290</v>
      </c>
    </row>
    <row r="2746" spans="1:17" x14ac:dyDescent="0.3">
      <c r="A2746">
        <v>10268</v>
      </c>
      <c r="B2746" s="14">
        <v>45323</v>
      </c>
      <c r="C2746" t="str">
        <v>18f2ed16</v>
      </c>
      <c r="D2746">
        <v>110</v>
      </c>
      <c r="Q2746" t="s">
        <v>247</v>
      </c>
    </row>
    <row r="2747" spans="1:17" x14ac:dyDescent="0.3">
      <c r="A2747">
        <v>10268</v>
      </c>
      <c r="B2747" s="14">
        <v>45352</v>
      </c>
      <c r="C2747" t="str">
        <v>18110fb2</v>
      </c>
      <c r="D2747">
        <v>186</v>
      </c>
      <c r="Q2747" t="s">
        <v>286</v>
      </c>
    </row>
    <row r="2748" spans="1:17" x14ac:dyDescent="0.3">
      <c r="A2748">
        <v>10268</v>
      </c>
      <c r="B2748" s="14">
        <v>45444</v>
      </c>
      <c r="C2748" t="str">
        <v>af4e0c6c</v>
      </c>
      <c r="D2748">
        <v>107</v>
      </c>
      <c r="Q2748" t="s">
        <v>378</v>
      </c>
    </row>
    <row r="2749" spans="1:17" x14ac:dyDescent="0.3">
      <c r="A2749">
        <v>10268</v>
      </c>
      <c r="B2749" s="14">
        <v>45383</v>
      </c>
      <c r="C2749" t="str">
        <v>9544ce3b</v>
      </c>
      <c r="D2749">
        <v>70</v>
      </c>
      <c r="Q2749" t="s">
        <v>274</v>
      </c>
    </row>
    <row r="2750" spans="1:17" x14ac:dyDescent="0.3">
      <c r="A2750">
        <v>10269</v>
      </c>
      <c r="B2750" s="14">
        <v>45170</v>
      </c>
      <c r="C2750" t="str">
        <v>c324f9b4</v>
      </c>
      <c r="D2750">
        <v>146</v>
      </c>
      <c r="Q2750" t="s">
        <v>332</v>
      </c>
    </row>
    <row r="2751" spans="1:17" x14ac:dyDescent="0.3">
      <c r="A2751">
        <v>10269</v>
      </c>
      <c r="B2751" s="14">
        <v>45505</v>
      </c>
      <c r="C2751" t="str">
        <v>586db896</v>
      </c>
      <c r="D2751">
        <v>60</v>
      </c>
      <c r="Q2751" t="s">
        <v>229</v>
      </c>
    </row>
    <row r="2752" spans="1:17" x14ac:dyDescent="0.3">
      <c r="A2752">
        <v>10269</v>
      </c>
      <c r="B2752" s="14">
        <v>45017</v>
      </c>
      <c r="C2752" t="str">
        <v>1b7fe76a</v>
      </c>
      <c r="D2752">
        <v>169</v>
      </c>
      <c r="Q2752" t="s">
        <v>326</v>
      </c>
    </row>
    <row r="2753" spans="1:17" x14ac:dyDescent="0.3">
      <c r="A2753">
        <v>10269</v>
      </c>
      <c r="B2753" s="14">
        <v>44927</v>
      </c>
      <c r="C2753" t="str">
        <v>5833d4f3</v>
      </c>
      <c r="D2753">
        <v>296</v>
      </c>
      <c r="Q2753" t="s">
        <v>334</v>
      </c>
    </row>
    <row r="2754" spans="1:17" x14ac:dyDescent="0.3">
      <c r="A2754">
        <v>10269</v>
      </c>
      <c r="B2754" s="14">
        <v>45444</v>
      </c>
      <c r="C2754" t="str">
        <v>fd1ad95a</v>
      </c>
      <c r="D2754">
        <v>105</v>
      </c>
      <c r="Q2754" t="s">
        <v>306</v>
      </c>
    </row>
    <row r="2755" spans="1:17" x14ac:dyDescent="0.3">
      <c r="A2755">
        <v>10269</v>
      </c>
      <c r="B2755" s="14">
        <v>45017</v>
      </c>
      <c r="C2755" t="str">
        <v>cc9d9893</v>
      </c>
      <c r="D2755">
        <v>125</v>
      </c>
      <c r="Q2755" t="s">
        <v>356</v>
      </c>
    </row>
    <row r="2756" spans="1:17" x14ac:dyDescent="0.3">
      <c r="A2756">
        <v>10269</v>
      </c>
      <c r="B2756" s="14">
        <v>45017</v>
      </c>
      <c r="C2756" t="str">
        <v>0cbc4720</v>
      </c>
      <c r="D2756">
        <v>49</v>
      </c>
      <c r="Q2756" t="s">
        <v>294</v>
      </c>
    </row>
    <row r="2757" spans="1:17" x14ac:dyDescent="0.3">
      <c r="A2757">
        <v>10269</v>
      </c>
      <c r="B2757" s="14">
        <v>44593</v>
      </c>
      <c r="C2757" t="str">
        <v>30bb7728</v>
      </c>
      <c r="D2757">
        <v>201</v>
      </c>
      <c r="Q2757" t="s">
        <v>226</v>
      </c>
    </row>
    <row r="2758" spans="1:17" x14ac:dyDescent="0.3">
      <c r="A2758">
        <v>10270</v>
      </c>
      <c r="B2758" s="14">
        <v>45383</v>
      </c>
      <c r="C2758" t="str">
        <v>cc777b0c</v>
      </c>
      <c r="D2758">
        <v>199</v>
      </c>
      <c r="Q2758" t="s">
        <v>273</v>
      </c>
    </row>
    <row r="2759" spans="1:17" x14ac:dyDescent="0.3">
      <c r="A2759">
        <v>10270</v>
      </c>
      <c r="B2759" s="14">
        <v>45292</v>
      </c>
      <c r="C2759" t="str">
        <v>7fc77e90</v>
      </c>
      <c r="D2759">
        <v>267</v>
      </c>
      <c r="Q2759" t="s">
        <v>260</v>
      </c>
    </row>
    <row r="2760" spans="1:17" x14ac:dyDescent="0.3">
      <c r="A2760">
        <v>10270</v>
      </c>
      <c r="B2760" s="14">
        <v>45078</v>
      </c>
      <c r="C2760" t="str">
        <v>921da29a</v>
      </c>
      <c r="D2760">
        <v>74</v>
      </c>
      <c r="Q2760" t="s">
        <v>295</v>
      </c>
    </row>
    <row r="2761" spans="1:17" x14ac:dyDescent="0.3">
      <c r="A2761">
        <v>10270</v>
      </c>
      <c r="B2761" s="14">
        <v>45261</v>
      </c>
      <c r="C2761" t="str">
        <v>8ab4abc6</v>
      </c>
      <c r="D2761">
        <v>21</v>
      </c>
      <c r="Q2761" t="s">
        <v>394</v>
      </c>
    </row>
    <row r="2762" spans="1:17" x14ac:dyDescent="0.3">
      <c r="A2762">
        <v>10270</v>
      </c>
      <c r="B2762" s="14">
        <v>45200</v>
      </c>
      <c r="C2762" t="str">
        <v>b142e834</v>
      </c>
      <c r="D2762">
        <v>166</v>
      </c>
      <c r="Q2762" t="s">
        <v>334</v>
      </c>
    </row>
    <row r="2763" spans="1:17" x14ac:dyDescent="0.3">
      <c r="A2763">
        <v>10270</v>
      </c>
      <c r="B2763" s="14">
        <v>45323</v>
      </c>
      <c r="C2763" t="str">
        <v>4130ea10</v>
      </c>
      <c r="D2763">
        <v>83</v>
      </c>
      <c r="Q2763" t="s">
        <v>381</v>
      </c>
    </row>
    <row r="2764" spans="1:17" x14ac:dyDescent="0.3">
      <c r="A2764">
        <v>10270</v>
      </c>
      <c r="B2764" s="14">
        <v>45323</v>
      </c>
      <c r="C2764" t="str">
        <v>e0abb092</v>
      </c>
      <c r="D2764">
        <v>164</v>
      </c>
      <c r="Q2764" t="s">
        <v>390</v>
      </c>
    </row>
    <row r="2765" spans="1:17" x14ac:dyDescent="0.3">
      <c r="A2765">
        <v>10270</v>
      </c>
      <c r="B2765" s="14">
        <v>44562</v>
      </c>
      <c r="C2765" t="str">
        <v>f72d44e6</v>
      </c>
      <c r="D2765">
        <v>242</v>
      </c>
      <c r="Q2765" t="s">
        <v>346</v>
      </c>
    </row>
    <row r="2766" spans="1:17" x14ac:dyDescent="0.3">
      <c r="A2766">
        <v>10270</v>
      </c>
      <c r="B2766" s="14">
        <v>44774</v>
      </c>
      <c r="C2766" t="str">
        <v>5988d89d</v>
      </c>
      <c r="D2766">
        <v>146</v>
      </c>
      <c r="Q2766" t="s">
        <v>362</v>
      </c>
    </row>
    <row r="2767" spans="1:17" x14ac:dyDescent="0.3">
      <c r="A2767">
        <v>10270</v>
      </c>
      <c r="B2767" s="14">
        <v>44652</v>
      </c>
      <c r="C2767" t="str">
        <v>566c44a8</v>
      </c>
      <c r="D2767">
        <v>145</v>
      </c>
      <c r="Q2767" t="s">
        <v>290</v>
      </c>
    </row>
    <row r="2768" spans="1:17" x14ac:dyDescent="0.3">
      <c r="A2768">
        <v>10270</v>
      </c>
      <c r="B2768" s="14">
        <v>44866</v>
      </c>
      <c r="C2768" t="str">
        <v>b06fbc58</v>
      </c>
      <c r="D2768">
        <v>222</v>
      </c>
      <c r="Q2768" t="s">
        <v>228</v>
      </c>
    </row>
    <row r="2769" spans="1:17" x14ac:dyDescent="0.3">
      <c r="A2769">
        <v>10270</v>
      </c>
      <c r="B2769" s="14">
        <v>44958</v>
      </c>
      <c r="C2769" t="str">
        <v>a4c168f1</v>
      </c>
      <c r="D2769">
        <v>38</v>
      </c>
      <c r="Q2769" t="s">
        <v>276</v>
      </c>
    </row>
    <row r="2770" spans="1:17" x14ac:dyDescent="0.3">
      <c r="A2770">
        <v>10270</v>
      </c>
      <c r="B2770" s="14">
        <v>45444</v>
      </c>
      <c r="C2770" t="str">
        <v>9787b7de</v>
      </c>
      <c r="D2770">
        <v>125</v>
      </c>
      <c r="Q2770" t="s">
        <v>239</v>
      </c>
    </row>
    <row r="2771" spans="1:17" x14ac:dyDescent="0.3">
      <c r="A2771">
        <v>10270</v>
      </c>
      <c r="B2771" s="14">
        <v>44774</v>
      </c>
      <c r="C2771" t="str">
        <v>40fb817f</v>
      </c>
      <c r="D2771">
        <v>263</v>
      </c>
      <c r="Q2771" t="s">
        <v>312</v>
      </c>
    </row>
    <row r="2772" spans="1:17" x14ac:dyDescent="0.3">
      <c r="A2772">
        <v>10271</v>
      </c>
      <c r="B2772" s="14">
        <v>45627</v>
      </c>
      <c r="C2772" t="str">
        <v>7fb18db3</v>
      </c>
      <c r="D2772">
        <v>153</v>
      </c>
      <c r="Q2772" t="s">
        <v>256</v>
      </c>
    </row>
    <row r="2773" spans="1:17" x14ac:dyDescent="0.3">
      <c r="A2773">
        <v>10271</v>
      </c>
      <c r="B2773" s="14">
        <v>45078</v>
      </c>
      <c r="C2773" t="str">
        <v>e9c2f251</v>
      </c>
      <c r="D2773">
        <v>100</v>
      </c>
      <c r="Q2773" t="s">
        <v>356</v>
      </c>
    </row>
    <row r="2774" spans="1:17" x14ac:dyDescent="0.3">
      <c r="A2774">
        <v>10271</v>
      </c>
      <c r="B2774" s="14">
        <v>45078</v>
      </c>
      <c r="C2774" t="str">
        <v>8ce0be18</v>
      </c>
      <c r="D2774">
        <v>265</v>
      </c>
      <c r="Q2774" t="s">
        <v>388</v>
      </c>
    </row>
    <row r="2775" spans="1:17" x14ac:dyDescent="0.3">
      <c r="A2775">
        <v>10271</v>
      </c>
      <c r="B2775" s="14">
        <v>44866</v>
      </c>
      <c r="C2775" t="str">
        <v>d6e6f4af</v>
      </c>
      <c r="D2775">
        <v>22</v>
      </c>
      <c r="Q2775" t="s">
        <v>225</v>
      </c>
    </row>
    <row r="2776" spans="1:17" x14ac:dyDescent="0.3">
      <c r="A2776">
        <v>10271</v>
      </c>
      <c r="B2776" s="14">
        <v>44986</v>
      </c>
      <c r="C2776" t="str">
        <v>2aac9072</v>
      </c>
      <c r="D2776">
        <v>237</v>
      </c>
      <c r="Q2776" t="s">
        <v>341</v>
      </c>
    </row>
    <row r="2777" spans="1:17" x14ac:dyDescent="0.3">
      <c r="A2777">
        <v>10271</v>
      </c>
      <c r="B2777" s="14">
        <v>45383</v>
      </c>
      <c r="C2777" t="str">
        <v>39c8c16a</v>
      </c>
      <c r="D2777">
        <v>214</v>
      </c>
      <c r="Q2777" t="s">
        <v>400</v>
      </c>
    </row>
    <row r="2778" spans="1:17" x14ac:dyDescent="0.3">
      <c r="A2778">
        <v>10272</v>
      </c>
      <c r="B2778" s="14">
        <v>45597</v>
      </c>
      <c r="C2778" t="str">
        <v>c741736d</v>
      </c>
      <c r="D2778">
        <v>42</v>
      </c>
      <c r="Q2778" t="s">
        <v>303</v>
      </c>
    </row>
    <row r="2779" spans="1:17" x14ac:dyDescent="0.3">
      <c r="A2779">
        <v>10272</v>
      </c>
      <c r="B2779" s="14">
        <v>45566</v>
      </c>
      <c r="C2779" t="str">
        <v>f6d69d19</v>
      </c>
      <c r="D2779">
        <v>33</v>
      </c>
      <c r="Q2779" t="s">
        <v>289</v>
      </c>
    </row>
    <row r="2780" spans="1:17" x14ac:dyDescent="0.3">
      <c r="A2780">
        <v>10272</v>
      </c>
      <c r="B2780" s="14">
        <v>44896</v>
      </c>
      <c r="C2780" t="str">
        <v>40e9137d</v>
      </c>
      <c r="D2780">
        <v>75</v>
      </c>
      <c r="Q2780" t="s">
        <v>335</v>
      </c>
    </row>
    <row r="2781" spans="1:17" x14ac:dyDescent="0.3">
      <c r="A2781">
        <v>10272</v>
      </c>
      <c r="B2781" s="14">
        <v>45444</v>
      </c>
      <c r="C2781" t="str">
        <v>044707f1</v>
      </c>
      <c r="D2781">
        <v>109</v>
      </c>
      <c r="Q2781" t="s">
        <v>257</v>
      </c>
    </row>
    <row r="2782" spans="1:17" x14ac:dyDescent="0.3">
      <c r="A2782">
        <v>10272</v>
      </c>
      <c r="B2782" s="14">
        <v>45139</v>
      </c>
      <c r="C2782" t="str">
        <v>fe99e0ba</v>
      </c>
      <c r="D2782">
        <v>126</v>
      </c>
      <c r="Q2782" t="s">
        <v>363</v>
      </c>
    </row>
    <row r="2783" spans="1:17" x14ac:dyDescent="0.3">
      <c r="A2783">
        <v>10272</v>
      </c>
      <c r="B2783" s="14">
        <v>45323</v>
      </c>
      <c r="C2783" t="str">
        <v>e24dee1d</v>
      </c>
      <c r="D2783">
        <v>280</v>
      </c>
      <c r="Q2783" t="s">
        <v>418</v>
      </c>
    </row>
    <row r="2784" spans="1:17" x14ac:dyDescent="0.3">
      <c r="A2784">
        <v>10272</v>
      </c>
      <c r="B2784" s="14">
        <v>44927</v>
      </c>
      <c r="C2784" t="str">
        <v>7e543bc4</v>
      </c>
      <c r="D2784">
        <v>72</v>
      </c>
      <c r="Q2784" t="s">
        <v>396</v>
      </c>
    </row>
    <row r="2785" spans="1:17" x14ac:dyDescent="0.3">
      <c r="A2785">
        <v>10272</v>
      </c>
      <c r="B2785" s="14">
        <v>44835</v>
      </c>
      <c r="C2785" t="str">
        <v>4cfd0dd8</v>
      </c>
      <c r="D2785">
        <v>275</v>
      </c>
      <c r="Q2785" t="s">
        <v>403</v>
      </c>
    </row>
    <row r="2786" spans="1:17" x14ac:dyDescent="0.3">
      <c r="A2786">
        <v>10272</v>
      </c>
      <c r="B2786" s="14">
        <v>44896</v>
      </c>
      <c r="C2786" t="str">
        <v>30bb7728</v>
      </c>
      <c r="D2786">
        <v>258</v>
      </c>
      <c r="Q2786" t="s">
        <v>253</v>
      </c>
    </row>
    <row r="2787" spans="1:17" x14ac:dyDescent="0.3">
      <c r="A2787">
        <v>10272</v>
      </c>
      <c r="B2787" s="14">
        <v>45231</v>
      </c>
      <c r="C2787" t="str">
        <v>f83fb848</v>
      </c>
      <c r="D2787">
        <v>119</v>
      </c>
      <c r="Q2787" t="s">
        <v>287</v>
      </c>
    </row>
    <row r="2788" spans="1:17" x14ac:dyDescent="0.3">
      <c r="A2788">
        <v>10272</v>
      </c>
      <c r="B2788" s="14">
        <v>45413</v>
      </c>
      <c r="C2788" t="str">
        <v>fe8686d0</v>
      </c>
      <c r="D2788">
        <v>126</v>
      </c>
      <c r="Q2788" t="s">
        <v>343</v>
      </c>
    </row>
    <row r="2789" spans="1:17" x14ac:dyDescent="0.3">
      <c r="A2789">
        <v>10272</v>
      </c>
      <c r="B2789" s="14">
        <v>45108</v>
      </c>
      <c r="C2789" t="str">
        <v>7fd28e87</v>
      </c>
      <c r="D2789">
        <v>196</v>
      </c>
      <c r="Q2789" t="s">
        <v>401</v>
      </c>
    </row>
    <row r="2790" spans="1:17" x14ac:dyDescent="0.3">
      <c r="A2790">
        <v>10273</v>
      </c>
      <c r="B2790" s="14">
        <v>45323</v>
      </c>
      <c r="C2790" t="str">
        <v>ef45c45f</v>
      </c>
      <c r="D2790">
        <v>56</v>
      </c>
      <c r="Q2790" t="s">
        <v>389</v>
      </c>
    </row>
    <row r="2791" spans="1:17" x14ac:dyDescent="0.3">
      <c r="A2791">
        <v>10273</v>
      </c>
      <c r="B2791" s="14">
        <v>44896</v>
      </c>
      <c r="C2791" t="str">
        <v>5b93d799</v>
      </c>
      <c r="D2791">
        <v>209</v>
      </c>
      <c r="Q2791" t="s">
        <v>377</v>
      </c>
    </row>
    <row r="2792" spans="1:17" x14ac:dyDescent="0.3">
      <c r="A2792">
        <v>10273</v>
      </c>
      <c r="B2792" s="14">
        <v>44866</v>
      </c>
      <c r="C2792" t="str">
        <v>39c8c16a</v>
      </c>
      <c r="D2792">
        <v>112</v>
      </c>
      <c r="Q2792" t="s">
        <v>307</v>
      </c>
    </row>
    <row r="2793" spans="1:17" x14ac:dyDescent="0.3">
      <c r="A2793">
        <v>10273</v>
      </c>
      <c r="B2793" s="14">
        <v>45505</v>
      </c>
      <c r="C2793" t="str">
        <v>6d9b457c</v>
      </c>
      <c r="D2793">
        <v>73</v>
      </c>
      <c r="Q2793" t="s">
        <v>258</v>
      </c>
    </row>
    <row r="2794" spans="1:17" x14ac:dyDescent="0.3">
      <c r="A2794">
        <v>10273</v>
      </c>
      <c r="B2794" s="14">
        <v>45627</v>
      </c>
      <c r="C2794" t="str">
        <v>fcc640cb</v>
      </c>
      <c r="D2794">
        <v>123</v>
      </c>
      <c r="Q2794" t="s">
        <v>229</v>
      </c>
    </row>
    <row r="2795" spans="1:17" x14ac:dyDescent="0.3">
      <c r="A2795">
        <v>10273</v>
      </c>
      <c r="B2795" s="14">
        <v>44896</v>
      </c>
      <c r="C2795" t="str">
        <v>7495495f</v>
      </c>
      <c r="D2795">
        <v>55</v>
      </c>
      <c r="Q2795" t="s">
        <v>346</v>
      </c>
    </row>
    <row r="2796" spans="1:17" x14ac:dyDescent="0.3">
      <c r="A2796">
        <v>10273</v>
      </c>
      <c r="B2796" s="14">
        <v>45047</v>
      </c>
      <c r="C2796" t="str">
        <v>e2949854</v>
      </c>
      <c r="D2796">
        <v>216</v>
      </c>
      <c r="Q2796" t="s">
        <v>381</v>
      </c>
    </row>
    <row r="2797" spans="1:17" x14ac:dyDescent="0.3">
      <c r="A2797">
        <v>10274</v>
      </c>
      <c r="B2797" s="14">
        <v>44593</v>
      </c>
      <c r="C2797" t="str">
        <v>2560b2d1</v>
      </c>
      <c r="D2797">
        <v>64</v>
      </c>
      <c r="Q2797" t="s">
        <v>369</v>
      </c>
    </row>
    <row r="2798" spans="1:17" x14ac:dyDescent="0.3">
      <c r="A2798">
        <v>10274</v>
      </c>
      <c r="B2798" s="14">
        <v>45231</v>
      </c>
      <c r="C2798" t="str">
        <v>ae026103</v>
      </c>
      <c r="D2798">
        <v>296</v>
      </c>
      <c r="Q2798" t="s">
        <v>295</v>
      </c>
    </row>
    <row r="2799" spans="1:17" x14ac:dyDescent="0.3">
      <c r="A2799">
        <v>10274</v>
      </c>
      <c r="B2799" s="14">
        <v>45231</v>
      </c>
      <c r="C2799" t="str">
        <v>6fc6d737</v>
      </c>
      <c r="D2799">
        <v>217</v>
      </c>
      <c r="Q2799" t="s">
        <v>406</v>
      </c>
    </row>
    <row r="2800" spans="1:17" x14ac:dyDescent="0.3">
      <c r="A2800">
        <v>10274</v>
      </c>
      <c r="B2800" s="14">
        <v>45200</v>
      </c>
      <c r="C2800" t="str">
        <v>459528e0</v>
      </c>
      <c r="D2800">
        <v>118</v>
      </c>
      <c r="Q2800" t="s">
        <v>311</v>
      </c>
    </row>
    <row r="2801" spans="1:17" x14ac:dyDescent="0.3">
      <c r="A2801">
        <v>10274</v>
      </c>
      <c r="B2801" s="14">
        <v>45474</v>
      </c>
      <c r="C2801" t="str">
        <v>b9f74c1c</v>
      </c>
      <c r="D2801">
        <v>135</v>
      </c>
      <c r="Q2801" t="s">
        <v>371</v>
      </c>
    </row>
    <row r="2802" spans="1:17" x14ac:dyDescent="0.3">
      <c r="A2802">
        <v>10274</v>
      </c>
      <c r="B2802" s="14">
        <v>45323</v>
      </c>
      <c r="C2802" t="str">
        <v>fe8686d0</v>
      </c>
      <c r="D2802">
        <v>261</v>
      </c>
      <c r="Q2802" t="s">
        <v>322</v>
      </c>
    </row>
    <row r="2803" spans="1:17" x14ac:dyDescent="0.3">
      <c r="A2803">
        <v>10274</v>
      </c>
      <c r="B2803" s="14">
        <v>45505</v>
      </c>
      <c r="C2803" t="str">
        <v>6cec19a5</v>
      </c>
      <c r="D2803">
        <v>171</v>
      </c>
      <c r="Q2803" t="s">
        <v>254</v>
      </c>
    </row>
    <row r="2804" spans="1:17" x14ac:dyDescent="0.3">
      <c r="A2804">
        <v>10274</v>
      </c>
      <c r="B2804" s="14">
        <v>45627</v>
      </c>
      <c r="C2804" t="str">
        <v>f72d44e6</v>
      </c>
      <c r="D2804">
        <v>175</v>
      </c>
      <c r="Q2804" t="s">
        <v>367</v>
      </c>
    </row>
    <row r="2805" spans="1:17" x14ac:dyDescent="0.3">
      <c r="A2805">
        <v>10274</v>
      </c>
      <c r="B2805" s="14">
        <v>45292</v>
      </c>
      <c r="C2805" t="str">
        <v>10101146</v>
      </c>
      <c r="D2805">
        <v>99</v>
      </c>
      <c r="Q2805" t="s">
        <v>257</v>
      </c>
    </row>
    <row r="2806" spans="1:17" x14ac:dyDescent="0.3">
      <c r="A2806">
        <v>10275</v>
      </c>
      <c r="B2806" s="14">
        <v>45474</v>
      </c>
      <c r="C2806" t="str">
        <v>ef45c45f</v>
      </c>
      <c r="D2806">
        <v>33</v>
      </c>
      <c r="Q2806" t="s">
        <v>276</v>
      </c>
    </row>
    <row r="2807" spans="1:17" x14ac:dyDescent="0.3">
      <c r="A2807">
        <v>10275</v>
      </c>
      <c r="B2807" s="14">
        <v>44682</v>
      </c>
      <c r="C2807" t="str">
        <v>07976026</v>
      </c>
      <c r="D2807">
        <v>99</v>
      </c>
      <c r="Q2807" t="s">
        <v>259</v>
      </c>
    </row>
    <row r="2808" spans="1:17" x14ac:dyDescent="0.3">
      <c r="A2808">
        <v>10275</v>
      </c>
      <c r="B2808" s="14">
        <v>45078</v>
      </c>
      <c r="C2808" t="str">
        <v>5988d89d</v>
      </c>
      <c r="D2808">
        <v>46</v>
      </c>
      <c r="Q2808" t="s">
        <v>392</v>
      </c>
    </row>
    <row r="2809" spans="1:17" x14ac:dyDescent="0.3">
      <c r="A2809">
        <v>10275</v>
      </c>
      <c r="B2809" s="14">
        <v>45078</v>
      </c>
      <c r="C2809" t="str">
        <v>e2949854</v>
      </c>
      <c r="D2809">
        <v>18</v>
      </c>
      <c r="Q2809" t="s">
        <v>251</v>
      </c>
    </row>
    <row r="2810" spans="1:17" x14ac:dyDescent="0.3">
      <c r="A2810">
        <v>10275</v>
      </c>
      <c r="B2810" s="14">
        <v>45292</v>
      </c>
      <c r="C2810" t="str">
        <v>2f9c6d63</v>
      </c>
      <c r="D2810">
        <v>118</v>
      </c>
      <c r="Q2810" t="s">
        <v>290</v>
      </c>
    </row>
    <row r="2811" spans="1:17" x14ac:dyDescent="0.3">
      <c r="A2811">
        <v>10275</v>
      </c>
      <c r="B2811" s="14">
        <v>45505</v>
      </c>
      <c r="C2811" t="str">
        <v>9787b7de</v>
      </c>
      <c r="D2811">
        <v>193</v>
      </c>
      <c r="Q2811" t="s">
        <v>342</v>
      </c>
    </row>
    <row r="2812" spans="1:17" x14ac:dyDescent="0.3">
      <c r="A2812">
        <v>10275</v>
      </c>
      <c r="B2812" s="14">
        <v>44805</v>
      </c>
      <c r="C2812" t="str">
        <v>618d5c47</v>
      </c>
      <c r="D2812">
        <v>19</v>
      </c>
      <c r="Q2812" t="s">
        <v>336</v>
      </c>
    </row>
    <row r="2813" spans="1:17" x14ac:dyDescent="0.3">
      <c r="A2813">
        <v>10275</v>
      </c>
      <c r="B2813" s="14">
        <v>44562</v>
      </c>
      <c r="C2813" t="str">
        <v>53dcee70</v>
      </c>
      <c r="D2813">
        <v>46</v>
      </c>
      <c r="Q2813" t="s">
        <v>389</v>
      </c>
    </row>
    <row r="2814" spans="1:17" x14ac:dyDescent="0.3">
      <c r="A2814">
        <v>10275</v>
      </c>
      <c r="B2814" s="14">
        <v>44805</v>
      </c>
      <c r="C2814" t="str">
        <v>9c8c4c67</v>
      </c>
      <c r="D2814">
        <v>55</v>
      </c>
      <c r="Q2814" t="s">
        <v>246</v>
      </c>
    </row>
    <row r="2815" spans="1:17" x14ac:dyDescent="0.3">
      <c r="A2815">
        <v>10275</v>
      </c>
      <c r="B2815" s="14">
        <v>45017</v>
      </c>
      <c r="C2815" t="str">
        <v>8ce0be18</v>
      </c>
      <c r="D2815">
        <v>230</v>
      </c>
      <c r="Q2815" t="s">
        <v>267</v>
      </c>
    </row>
    <row r="2816" spans="1:17" x14ac:dyDescent="0.3">
      <c r="A2816">
        <v>10275</v>
      </c>
      <c r="B2816" s="14">
        <v>45444</v>
      </c>
      <c r="C2816" t="str">
        <v>40e9137d</v>
      </c>
      <c r="D2816">
        <v>217</v>
      </c>
      <c r="Q2816" t="s">
        <v>321</v>
      </c>
    </row>
    <row r="2817" spans="1:17" x14ac:dyDescent="0.3">
      <c r="A2817">
        <v>10276</v>
      </c>
      <c r="B2817" s="14">
        <v>44896</v>
      </c>
      <c r="C2817" t="str">
        <v>5b93d799</v>
      </c>
      <c r="D2817">
        <v>77</v>
      </c>
      <c r="Q2817" t="s">
        <v>227</v>
      </c>
    </row>
    <row r="2818" spans="1:17" x14ac:dyDescent="0.3">
      <c r="A2818">
        <v>10276</v>
      </c>
      <c r="B2818" s="14">
        <v>45200</v>
      </c>
      <c r="C2818" t="str">
        <v>9452bf77</v>
      </c>
      <c r="D2818">
        <v>281</v>
      </c>
      <c r="Q2818" t="s">
        <v>230</v>
      </c>
    </row>
    <row r="2819" spans="1:17" x14ac:dyDescent="0.3">
      <c r="A2819">
        <v>10276</v>
      </c>
      <c r="B2819" s="14">
        <v>45597</v>
      </c>
      <c r="C2819" t="str">
        <v>b49e8b74</v>
      </c>
      <c r="D2819">
        <v>225</v>
      </c>
      <c r="Q2819" t="s">
        <v>240</v>
      </c>
    </row>
    <row r="2820" spans="1:17" x14ac:dyDescent="0.3">
      <c r="A2820">
        <v>10276</v>
      </c>
      <c r="B2820" s="14">
        <v>45139</v>
      </c>
      <c r="C2820" t="str">
        <v>ef45c45f</v>
      </c>
      <c r="D2820">
        <v>113</v>
      </c>
      <c r="Q2820" t="s">
        <v>247</v>
      </c>
    </row>
    <row r="2821" spans="1:17" x14ac:dyDescent="0.3">
      <c r="A2821">
        <v>10276</v>
      </c>
      <c r="B2821" s="14">
        <v>45139</v>
      </c>
      <c r="C2821" t="str">
        <v>7fb18db3</v>
      </c>
      <c r="D2821">
        <v>106</v>
      </c>
      <c r="Q2821" t="s">
        <v>354</v>
      </c>
    </row>
    <row r="2822" spans="1:17" x14ac:dyDescent="0.3">
      <c r="A2822">
        <v>10276</v>
      </c>
      <c r="B2822" s="14">
        <v>44774</v>
      </c>
      <c r="C2822" t="str">
        <v>c5000cc1</v>
      </c>
      <c r="D2822">
        <v>84</v>
      </c>
      <c r="Q2822" t="s">
        <v>366</v>
      </c>
    </row>
    <row r="2823" spans="1:17" x14ac:dyDescent="0.3">
      <c r="A2823">
        <v>10276</v>
      </c>
      <c r="B2823" s="14">
        <v>44682</v>
      </c>
      <c r="C2823" t="str">
        <v>566c44a8</v>
      </c>
      <c r="D2823">
        <v>190</v>
      </c>
      <c r="Q2823" t="s">
        <v>334</v>
      </c>
    </row>
    <row r="2824" spans="1:17" x14ac:dyDescent="0.3">
      <c r="A2824">
        <v>10277</v>
      </c>
      <c r="B2824" s="14">
        <v>45352</v>
      </c>
      <c r="C2824" t="str">
        <v>fa1a76a3</v>
      </c>
      <c r="D2824">
        <v>297</v>
      </c>
      <c r="Q2824" t="s">
        <v>277</v>
      </c>
    </row>
    <row r="2825" spans="1:17" x14ac:dyDescent="0.3">
      <c r="A2825">
        <v>10277</v>
      </c>
      <c r="B2825" s="14">
        <v>45597</v>
      </c>
      <c r="C2825" t="str">
        <v>872a4423</v>
      </c>
      <c r="D2825">
        <v>232</v>
      </c>
      <c r="Q2825" t="s">
        <v>309</v>
      </c>
    </row>
    <row r="2826" spans="1:17" x14ac:dyDescent="0.3">
      <c r="A2826">
        <v>10277</v>
      </c>
      <c r="B2826" s="14">
        <v>45413</v>
      </c>
      <c r="C2826" t="str">
        <v>b06fbc58</v>
      </c>
      <c r="D2826">
        <v>240</v>
      </c>
      <c r="Q2826" t="s">
        <v>320</v>
      </c>
    </row>
    <row r="2827" spans="1:17" x14ac:dyDescent="0.3">
      <c r="A2827">
        <v>10277</v>
      </c>
      <c r="B2827" s="14">
        <v>45292</v>
      </c>
      <c r="C2827" t="str">
        <v>b142e834</v>
      </c>
      <c r="D2827">
        <v>187</v>
      </c>
      <c r="Q2827" t="s">
        <v>267</v>
      </c>
    </row>
    <row r="2828" spans="1:17" x14ac:dyDescent="0.3">
      <c r="A2828">
        <v>10277</v>
      </c>
      <c r="B2828" s="14">
        <v>44621</v>
      </c>
      <c r="C2828" t="str">
        <v>b49e8b74</v>
      </c>
      <c r="D2828">
        <v>21</v>
      </c>
      <c r="Q2828" t="s">
        <v>257</v>
      </c>
    </row>
    <row r="2829" spans="1:17" x14ac:dyDescent="0.3">
      <c r="A2829">
        <v>10277</v>
      </c>
      <c r="B2829" s="14">
        <v>44986</v>
      </c>
      <c r="C2829" t="str">
        <v>c741736d</v>
      </c>
      <c r="D2829">
        <v>250</v>
      </c>
      <c r="Q2829" t="s">
        <v>302</v>
      </c>
    </row>
    <row r="2830" spans="1:17" x14ac:dyDescent="0.3">
      <c r="A2830">
        <v>10277</v>
      </c>
      <c r="B2830" s="14">
        <v>45383</v>
      </c>
      <c r="C2830" t="str">
        <v>f72d44e6</v>
      </c>
      <c r="D2830">
        <v>105</v>
      </c>
      <c r="Q2830" t="s">
        <v>393</v>
      </c>
    </row>
    <row r="2831" spans="1:17" x14ac:dyDescent="0.3">
      <c r="A2831">
        <v>10277</v>
      </c>
      <c r="B2831" s="14">
        <v>45231</v>
      </c>
      <c r="C2831" t="str">
        <v>fc3255a1</v>
      </c>
      <c r="D2831">
        <v>80</v>
      </c>
      <c r="Q2831" t="s">
        <v>237</v>
      </c>
    </row>
    <row r="2832" spans="1:17" x14ac:dyDescent="0.3">
      <c r="A2832">
        <v>10277</v>
      </c>
      <c r="B2832" s="14">
        <v>45170</v>
      </c>
      <c r="C2832" t="str">
        <v>1b7fe76a</v>
      </c>
      <c r="D2832">
        <v>115</v>
      </c>
      <c r="Q2832" t="s">
        <v>222</v>
      </c>
    </row>
    <row r="2833" spans="1:17" x14ac:dyDescent="0.3">
      <c r="A2833">
        <v>10278</v>
      </c>
      <c r="B2833" s="14">
        <v>44958</v>
      </c>
      <c r="C2833" t="str">
        <v>e9c2f251</v>
      </c>
      <c r="D2833">
        <v>228</v>
      </c>
      <c r="Q2833" t="s">
        <v>388</v>
      </c>
    </row>
    <row r="2834" spans="1:17" x14ac:dyDescent="0.3">
      <c r="A2834">
        <v>10278</v>
      </c>
      <c r="B2834" s="14">
        <v>45108</v>
      </c>
      <c r="C2834" t="str">
        <v>fcc640cb</v>
      </c>
      <c r="D2834">
        <v>278</v>
      </c>
      <c r="Q2834" t="s">
        <v>223</v>
      </c>
    </row>
    <row r="2835" spans="1:17" x14ac:dyDescent="0.3">
      <c r="A2835">
        <v>10278</v>
      </c>
      <c r="B2835" s="14">
        <v>45323</v>
      </c>
      <c r="C2835" t="str">
        <v>f6d69d19</v>
      </c>
      <c r="D2835">
        <v>188</v>
      </c>
      <c r="Q2835" t="s">
        <v>375</v>
      </c>
    </row>
    <row r="2836" spans="1:17" x14ac:dyDescent="0.3">
      <c r="A2836">
        <v>10278</v>
      </c>
      <c r="B2836" s="14">
        <v>45139</v>
      </c>
      <c r="C2836" t="str">
        <v>6cec19a5</v>
      </c>
      <c r="D2836">
        <v>179</v>
      </c>
      <c r="Q2836" t="s">
        <v>249</v>
      </c>
    </row>
    <row r="2837" spans="1:17" x14ac:dyDescent="0.3">
      <c r="A2837">
        <v>10278</v>
      </c>
      <c r="B2837" s="14">
        <v>45139</v>
      </c>
      <c r="C2837" t="str">
        <v>420e1019</v>
      </c>
      <c r="D2837">
        <v>141</v>
      </c>
      <c r="Q2837" t="s">
        <v>252</v>
      </c>
    </row>
    <row r="2838" spans="1:17" x14ac:dyDescent="0.3">
      <c r="A2838">
        <v>10278</v>
      </c>
      <c r="B2838" s="14">
        <v>45017</v>
      </c>
      <c r="C2838" t="str">
        <v>0be1e40e</v>
      </c>
      <c r="D2838">
        <v>134</v>
      </c>
      <c r="Q2838" t="s">
        <v>418</v>
      </c>
    </row>
    <row r="2839" spans="1:17" x14ac:dyDescent="0.3">
      <c r="A2839">
        <v>10278</v>
      </c>
      <c r="B2839" s="14">
        <v>45108</v>
      </c>
      <c r="C2839" t="str">
        <v>c324f9b4</v>
      </c>
      <c r="D2839">
        <v>125</v>
      </c>
      <c r="Q2839" t="s">
        <v>328</v>
      </c>
    </row>
    <row r="2840" spans="1:17" x14ac:dyDescent="0.3">
      <c r="A2840">
        <v>10279</v>
      </c>
      <c r="B2840" s="14">
        <v>45627</v>
      </c>
      <c r="C2840" t="str">
        <v>420e1019</v>
      </c>
      <c r="D2840">
        <v>97</v>
      </c>
      <c r="Q2840" t="s">
        <v>401</v>
      </c>
    </row>
    <row r="2841" spans="1:17" x14ac:dyDescent="0.3">
      <c r="A2841">
        <v>10279</v>
      </c>
      <c r="B2841" s="14">
        <v>45200</v>
      </c>
      <c r="C2841" t="str">
        <v>7e543bc4</v>
      </c>
      <c r="D2841">
        <v>266</v>
      </c>
      <c r="Q2841" t="s">
        <v>284</v>
      </c>
    </row>
    <row r="2842" spans="1:17" x14ac:dyDescent="0.3">
      <c r="A2842">
        <v>10279</v>
      </c>
      <c r="B2842" s="14">
        <v>45597</v>
      </c>
      <c r="C2842" t="str">
        <v>cc777b0c</v>
      </c>
      <c r="D2842">
        <v>277</v>
      </c>
      <c r="Q2842" t="s">
        <v>280</v>
      </c>
    </row>
    <row r="2843" spans="1:17" x14ac:dyDescent="0.3">
      <c r="A2843">
        <v>10279</v>
      </c>
      <c r="B2843" s="14">
        <v>44866</v>
      </c>
      <c r="C2843" t="str">
        <v>2f9c6d63</v>
      </c>
      <c r="D2843">
        <v>63</v>
      </c>
      <c r="Q2843" t="s">
        <v>233</v>
      </c>
    </row>
    <row r="2844" spans="1:17" x14ac:dyDescent="0.3">
      <c r="A2844">
        <v>10279</v>
      </c>
      <c r="B2844" s="14">
        <v>44896</v>
      </c>
      <c r="C2844" t="str">
        <v>30bb7728</v>
      </c>
      <c r="D2844">
        <v>68</v>
      </c>
      <c r="Q2844" t="s">
        <v>354</v>
      </c>
    </row>
    <row r="2845" spans="1:17" x14ac:dyDescent="0.3">
      <c r="A2845">
        <v>10280</v>
      </c>
      <c r="B2845" s="14">
        <v>45474</v>
      </c>
      <c r="C2845" t="str">
        <v>74c9ff93</v>
      </c>
      <c r="D2845">
        <v>77</v>
      </c>
      <c r="Q2845" t="s">
        <v>297</v>
      </c>
    </row>
    <row r="2846" spans="1:17" x14ac:dyDescent="0.3">
      <c r="A2846">
        <v>10280</v>
      </c>
      <c r="B2846" s="14">
        <v>44621</v>
      </c>
      <c r="C2846" t="str">
        <v>fcc640cb</v>
      </c>
      <c r="D2846">
        <v>164</v>
      </c>
      <c r="Q2846" t="s">
        <v>386</v>
      </c>
    </row>
    <row r="2847" spans="1:17" x14ac:dyDescent="0.3">
      <c r="A2847">
        <v>10280</v>
      </c>
      <c r="B2847" s="14">
        <v>44682</v>
      </c>
      <c r="C2847" t="str">
        <v>2888a95e</v>
      </c>
      <c r="D2847">
        <v>85</v>
      </c>
      <c r="Q2847" t="s">
        <v>414</v>
      </c>
    </row>
    <row r="2848" spans="1:17" x14ac:dyDescent="0.3">
      <c r="A2848">
        <v>10280</v>
      </c>
      <c r="B2848" s="14">
        <v>44835</v>
      </c>
      <c r="C2848" t="str">
        <v>fa1a76a3</v>
      </c>
      <c r="D2848">
        <v>192</v>
      </c>
      <c r="Q2848" t="s">
        <v>301</v>
      </c>
    </row>
    <row r="2849" spans="1:17" x14ac:dyDescent="0.3">
      <c r="A2849">
        <v>10280</v>
      </c>
      <c r="B2849" s="14">
        <v>45444</v>
      </c>
      <c r="C2849" t="str">
        <v>4cfd0dd8</v>
      </c>
      <c r="D2849">
        <v>180</v>
      </c>
      <c r="Q2849" t="s">
        <v>237</v>
      </c>
    </row>
    <row r="2850" spans="1:17" x14ac:dyDescent="0.3">
      <c r="A2850">
        <v>10280</v>
      </c>
      <c r="B2850" s="14">
        <v>45323</v>
      </c>
      <c r="C2850" t="str">
        <v>6d98c117</v>
      </c>
      <c r="D2850">
        <v>107</v>
      </c>
      <c r="Q2850" t="s">
        <v>326</v>
      </c>
    </row>
    <row r="2851" spans="1:17" x14ac:dyDescent="0.3">
      <c r="A2851">
        <v>10280</v>
      </c>
      <c r="B2851" s="14">
        <v>45474</v>
      </c>
      <c r="C2851" t="str">
        <v>c324f9b4</v>
      </c>
      <c r="D2851">
        <v>11</v>
      </c>
      <c r="Q2851" t="s">
        <v>372</v>
      </c>
    </row>
    <row r="2852" spans="1:17" x14ac:dyDescent="0.3">
      <c r="A2852">
        <v>10280</v>
      </c>
      <c r="B2852" s="14">
        <v>44958</v>
      </c>
      <c r="C2852" t="str">
        <v>e9c2f251</v>
      </c>
      <c r="D2852">
        <v>45</v>
      </c>
      <c r="Q2852" t="s">
        <v>335</v>
      </c>
    </row>
    <row r="2853" spans="1:17" x14ac:dyDescent="0.3">
      <c r="A2853">
        <v>10280</v>
      </c>
      <c r="B2853" s="14">
        <v>44927</v>
      </c>
      <c r="C2853" t="str">
        <v>fd1ad95a</v>
      </c>
      <c r="D2853">
        <v>142</v>
      </c>
      <c r="Q2853" t="s">
        <v>262</v>
      </c>
    </row>
    <row r="2854" spans="1:17" x14ac:dyDescent="0.3">
      <c r="A2854">
        <v>10281</v>
      </c>
      <c r="B2854" s="14">
        <v>44958</v>
      </c>
      <c r="C2854" t="str">
        <v>35e41ff6</v>
      </c>
      <c r="D2854">
        <v>161</v>
      </c>
      <c r="Q2854" t="s">
        <v>379</v>
      </c>
    </row>
    <row r="2855" spans="1:17" x14ac:dyDescent="0.3">
      <c r="A2855">
        <v>10281</v>
      </c>
      <c r="B2855" s="14">
        <v>44805</v>
      </c>
      <c r="C2855" t="str">
        <v>ed012678</v>
      </c>
      <c r="D2855">
        <v>27</v>
      </c>
      <c r="Q2855" t="s">
        <v>220</v>
      </c>
    </row>
    <row r="2856" spans="1:17" x14ac:dyDescent="0.3">
      <c r="A2856">
        <v>10281</v>
      </c>
      <c r="B2856" s="14">
        <v>45108</v>
      </c>
      <c r="C2856" t="str">
        <v>9767fb4f</v>
      </c>
      <c r="D2856">
        <v>103</v>
      </c>
      <c r="Q2856" t="s">
        <v>401</v>
      </c>
    </row>
    <row r="2857" spans="1:17" x14ac:dyDescent="0.3">
      <c r="A2857">
        <v>10281</v>
      </c>
      <c r="B2857" s="14">
        <v>44743</v>
      </c>
      <c r="C2857" t="str">
        <v>d6e6f4af</v>
      </c>
      <c r="D2857">
        <v>19</v>
      </c>
      <c r="Q2857" t="s">
        <v>229</v>
      </c>
    </row>
    <row r="2858" spans="1:17" x14ac:dyDescent="0.3">
      <c r="A2858">
        <v>10281</v>
      </c>
      <c r="B2858" s="14">
        <v>45352</v>
      </c>
      <c r="C2858" t="str">
        <v>e9c2f251</v>
      </c>
      <c r="D2858">
        <v>268</v>
      </c>
      <c r="Q2858" t="s">
        <v>232</v>
      </c>
    </row>
    <row r="2859" spans="1:17" x14ac:dyDescent="0.3">
      <c r="A2859">
        <v>10281</v>
      </c>
      <c r="B2859" s="14">
        <v>45627</v>
      </c>
      <c r="C2859" t="str">
        <v>fc3255a1</v>
      </c>
      <c r="D2859">
        <v>170</v>
      </c>
      <c r="Q2859" t="s">
        <v>418</v>
      </c>
    </row>
    <row r="2860" spans="1:17" x14ac:dyDescent="0.3">
      <c r="A2860">
        <v>10282</v>
      </c>
      <c r="B2860" s="14">
        <v>45139</v>
      </c>
      <c r="C2860" t="str">
        <v>fc3255a1</v>
      </c>
      <c r="D2860">
        <v>116</v>
      </c>
      <c r="Q2860" t="s">
        <v>404</v>
      </c>
    </row>
    <row r="2861" spans="1:17" x14ac:dyDescent="0.3">
      <c r="A2861">
        <v>10282</v>
      </c>
      <c r="B2861" s="14">
        <v>45597</v>
      </c>
      <c r="C2861" t="str">
        <v>fe8686d0</v>
      </c>
      <c r="D2861">
        <v>197</v>
      </c>
      <c r="Q2861" t="s">
        <v>350</v>
      </c>
    </row>
    <row r="2862" spans="1:17" x14ac:dyDescent="0.3">
      <c r="A2862">
        <v>10282</v>
      </c>
      <c r="B2862" s="14">
        <v>45078</v>
      </c>
      <c r="C2862" t="str">
        <v>cc9d9893</v>
      </c>
      <c r="D2862">
        <v>226</v>
      </c>
      <c r="Q2862" t="s">
        <v>256</v>
      </c>
    </row>
    <row r="2863" spans="1:17" x14ac:dyDescent="0.3">
      <c r="A2863">
        <v>10282</v>
      </c>
      <c r="B2863" s="14">
        <v>45200</v>
      </c>
      <c r="C2863" t="str">
        <v>39c8c16a</v>
      </c>
      <c r="D2863">
        <v>91</v>
      </c>
      <c r="Q2863" t="s">
        <v>337</v>
      </c>
    </row>
    <row r="2864" spans="1:17" x14ac:dyDescent="0.3">
      <c r="A2864">
        <v>10282</v>
      </c>
      <c r="B2864" s="14">
        <v>44835</v>
      </c>
      <c r="C2864" t="str">
        <v>fe99e0ba</v>
      </c>
      <c r="D2864">
        <v>129</v>
      </c>
      <c r="Q2864" t="s">
        <v>340</v>
      </c>
    </row>
    <row r="2865" spans="1:17" x14ac:dyDescent="0.3">
      <c r="A2865">
        <v>10282</v>
      </c>
      <c r="B2865" s="14">
        <v>45200</v>
      </c>
      <c r="C2865" t="str">
        <v>2f9c6d63</v>
      </c>
      <c r="D2865">
        <v>215</v>
      </c>
      <c r="Q2865" t="s">
        <v>353</v>
      </c>
    </row>
    <row r="2866" spans="1:17" x14ac:dyDescent="0.3">
      <c r="A2866">
        <v>10282</v>
      </c>
      <c r="B2866" s="14">
        <v>44562</v>
      </c>
      <c r="C2866" t="str">
        <v>9452bf77</v>
      </c>
      <c r="D2866">
        <v>127</v>
      </c>
      <c r="Q2866" t="s">
        <v>396</v>
      </c>
    </row>
    <row r="2867" spans="1:17" x14ac:dyDescent="0.3">
      <c r="A2867">
        <v>10282</v>
      </c>
      <c r="B2867" s="14">
        <v>45352</v>
      </c>
      <c r="C2867" t="str">
        <v>7fd28e87</v>
      </c>
      <c r="D2867">
        <v>249</v>
      </c>
      <c r="Q2867" t="s">
        <v>244</v>
      </c>
    </row>
    <row r="2868" spans="1:17" x14ac:dyDescent="0.3">
      <c r="A2868">
        <v>10282</v>
      </c>
      <c r="B2868" s="14">
        <v>45383</v>
      </c>
      <c r="C2868" t="str">
        <v>fa1a76a3</v>
      </c>
      <c r="D2868">
        <v>243</v>
      </c>
      <c r="Q2868" t="s">
        <v>301</v>
      </c>
    </row>
    <row r="2869" spans="1:17" x14ac:dyDescent="0.3">
      <c r="A2869">
        <v>10282</v>
      </c>
      <c r="B2869" s="14">
        <v>44835</v>
      </c>
      <c r="C2869" t="str">
        <v>53dcee70</v>
      </c>
      <c r="D2869">
        <v>254</v>
      </c>
      <c r="Q2869" t="s">
        <v>413</v>
      </c>
    </row>
    <row r="2870" spans="1:17" x14ac:dyDescent="0.3">
      <c r="A2870">
        <v>10282</v>
      </c>
      <c r="B2870" s="14">
        <v>45017</v>
      </c>
      <c r="C2870" t="str">
        <v>0be1e40e</v>
      </c>
      <c r="D2870">
        <v>39</v>
      </c>
      <c r="Q2870" t="s">
        <v>267</v>
      </c>
    </row>
    <row r="2871" spans="1:17" x14ac:dyDescent="0.3">
      <c r="A2871">
        <v>10282</v>
      </c>
      <c r="B2871" s="14">
        <v>44652</v>
      </c>
      <c r="C2871" t="str">
        <v>af4e0c6c</v>
      </c>
      <c r="D2871">
        <v>50</v>
      </c>
      <c r="Q2871" t="s">
        <v>307</v>
      </c>
    </row>
    <row r="2872" spans="1:17" x14ac:dyDescent="0.3">
      <c r="A2872">
        <v>10282</v>
      </c>
      <c r="B2872" s="14">
        <v>44866</v>
      </c>
      <c r="C2872" t="str">
        <v>2888a95e</v>
      </c>
      <c r="D2872">
        <v>130</v>
      </c>
      <c r="Q2872" t="s">
        <v>388</v>
      </c>
    </row>
    <row r="2873" spans="1:17" x14ac:dyDescent="0.3">
      <c r="A2873">
        <v>10282</v>
      </c>
      <c r="B2873" s="14">
        <v>44621</v>
      </c>
      <c r="C2873" t="str">
        <v>7495495f</v>
      </c>
      <c r="D2873">
        <v>75</v>
      </c>
      <c r="Q2873" t="s">
        <v>330</v>
      </c>
    </row>
    <row r="2874" spans="1:17" x14ac:dyDescent="0.3">
      <c r="A2874">
        <v>10283</v>
      </c>
      <c r="B2874" s="14">
        <v>45352</v>
      </c>
      <c r="C2874" t="str">
        <v>5833d4f3</v>
      </c>
      <c r="D2874">
        <v>142</v>
      </c>
      <c r="Q2874" t="s">
        <v>232</v>
      </c>
    </row>
    <row r="2875" spans="1:17" x14ac:dyDescent="0.3">
      <c r="A2875">
        <v>10283</v>
      </c>
      <c r="B2875" s="14">
        <v>45505</v>
      </c>
      <c r="C2875" t="str">
        <v>566c44a8</v>
      </c>
      <c r="D2875">
        <v>174</v>
      </c>
      <c r="Q2875" t="s">
        <v>293</v>
      </c>
    </row>
    <row r="2876" spans="1:17" x14ac:dyDescent="0.3">
      <c r="A2876">
        <v>10283</v>
      </c>
      <c r="B2876" s="14">
        <v>44896</v>
      </c>
      <c r="C2876" t="str">
        <v>1187d074</v>
      </c>
      <c r="D2876">
        <v>145</v>
      </c>
      <c r="Q2876" t="s">
        <v>347</v>
      </c>
    </row>
    <row r="2877" spans="1:17" x14ac:dyDescent="0.3">
      <c r="A2877">
        <v>10283</v>
      </c>
      <c r="B2877" s="14">
        <v>45597</v>
      </c>
      <c r="C2877" t="str">
        <v>39c8c16a</v>
      </c>
      <c r="D2877">
        <v>126</v>
      </c>
      <c r="Q2877" t="s">
        <v>224</v>
      </c>
    </row>
    <row r="2878" spans="1:17" x14ac:dyDescent="0.3">
      <c r="A2878">
        <v>10283</v>
      </c>
      <c r="B2878" s="14">
        <v>45474</v>
      </c>
      <c r="C2878" t="str">
        <v>b142e834</v>
      </c>
      <c r="D2878">
        <v>85</v>
      </c>
      <c r="Q2878" t="s">
        <v>231</v>
      </c>
    </row>
    <row r="2879" spans="1:17" x14ac:dyDescent="0.3">
      <c r="A2879">
        <v>10283</v>
      </c>
      <c r="B2879" s="14">
        <v>45170</v>
      </c>
      <c r="C2879" t="str">
        <v>f72d44e6</v>
      </c>
      <c r="D2879">
        <v>30</v>
      </c>
      <c r="Q2879" t="s">
        <v>250</v>
      </c>
    </row>
    <row r="2880" spans="1:17" x14ac:dyDescent="0.3">
      <c r="A2880">
        <v>10283</v>
      </c>
      <c r="B2880" s="14">
        <v>45323</v>
      </c>
      <c r="C2880" t="str">
        <v>6cec19a5</v>
      </c>
      <c r="D2880">
        <v>283</v>
      </c>
      <c r="Q2880" t="s">
        <v>365</v>
      </c>
    </row>
    <row r="2881" spans="1:17" x14ac:dyDescent="0.3">
      <c r="A2881">
        <v>10283</v>
      </c>
      <c r="B2881" s="14">
        <v>45017</v>
      </c>
      <c r="C2881" t="str">
        <v>2f9c6d63</v>
      </c>
      <c r="D2881">
        <v>258</v>
      </c>
      <c r="Q2881" t="s">
        <v>336</v>
      </c>
    </row>
    <row r="2882" spans="1:17" x14ac:dyDescent="0.3">
      <c r="A2882">
        <v>10283</v>
      </c>
      <c r="B2882" s="14">
        <v>44682</v>
      </c>
      <c r="C2882" t="str">
        <v>2560b2d1</v>
      </c>
      <c r="D2882">
        <v>105</v>
      </c>
      <c r="Q2882" t="s">
        <v>355</v>
      </c>
    </row>
    <row r="2883" spans="1:17" x14ac:dyDescent="0.3">
      <c r="A2883">
        <v>10283</v>
      </c>
      <c r="B2883" s="14">
        <v>44652</v>
      </c>
      <c r="C2883" t="str">
        <v>2fa395f5</v>
      </c>
      <c r="D2883">
        <v>71</v>
      </c>
      <c r="Q2883" t="s">
        <v>357</v>
      </c>
    </row>
    <row r="2884" spans="1:17" x14ac:dyDescent="0.3">
      <c r="A2884">
        <v>10283</v>
      </c>
      <c r="B2884" s="14">
        <v>45231</v>
      </c>
      <c r="C2884" t="str">
        <v>fc3255a1</v>
      </c>
      <c r="D2884">
        <v>293</v>
      </c>
      <c r="Q2884" t="s">
        <v>292</v>
      </c>
    </row>
    <row r="2885" spans="1:17" x14ac:dyDescent="0.3">
      <c r="A2885">
        <v>10283</v>
      </c>
      <c r="B2885" s="14">
        <v>44682</v>
      </c>
      <c r="C2885" t="str">
        <v>e9c2f251</v>
      </c>
      <c r="D2885">
        <v>242</v>
      </c>
      <c r="Q2885" t="s">
        <v>335</v>
      </c>
    </row>
    <row r="2886" spans="1:17" x14ac:dyDescent="0.3">
      <c r="A2886">
        <v>10283</v>
      </c>
      <c r="B2886" s="14">
        <v>44621</v>
      </c>
      <c r="C2886" t="str">
        <v>044707f1</v>
      </c>
      <c r="D2886">
        <v>125</v>
      </c>
      <c r="Q2886" t="s">
        <v>395</v>
      </c>
    </row>
    <row r="2887" spans="1:17" x14ac:dyDescent="0.3">
      <c r="A2887">
        <v>10283</v>
      </c>
      <c r="B2887" s="14">
        <v>45047</v>
      </c>
      <c r="C2887" t="str">
        <v>7fd28e87</v>
      </c>
      <c r="D2887">
        <v>191</v>
      </c>
      <c r="Q2887" t="s">
        <v>237</v>
      </c>
    </row>
    <row r="2888" spans="1:17" x14ac:dyDescent="0.3">
      <c r="A2888">
        <v>10284</v>
      </c>
      <c r="B2888" s="14">
        <v>44866</v>
      </c>
      <c r="C2888" t="str">
        <v>982b8061</v>
      </c>
      <c r="D2888">
        <v>20</v>
      </c>
      <c r="Q2888" t="s">
        <v>330</v>
      </c>
    </row>
    <row r="2889" spans="1:17" x14ac:dyDescent="0.3">
      <c r="A2889">
        <v>10284</v>
      </c>
      <c r="B2889" s="14">
        <v>44774</v>
      </c>
      <c r="C2889" t="str">
        <v>34ac25b9</v>
      </c>
      <c r="D2889">
        <v>202</v>
      </c>
      <c r="Q2889" t="s">
        <v>245</v>
      </c>
    </row>
    <row r="2890" spans="1:17" x14ac:dyDescent="0.3">
      <c r="A2890">
        <v>10284</v>
      </c>
      <c r="B2890" s="14">
        <v>45047</v>
      </c>
      <c r="C2890" t="str">
        <v>ae026103</v>
      </c>
      <c r="D2890">
        <v>205</v>
      </c>
      <c r="Q2890" t="s">
        <v>411</v>
      </c>
    </row>
    <row r="2891" spans="1:17" x14ac:dyDescent="0.3">
      <c r="A2891">
        <v>10284</v>
      </c>
      <c r="B2891" s="14">
        <v>45597</v>
      </c>
      <c r="C2891" t="str">
        <v>921da29a</v>
      </c>
      <c r="D2891">
        <v>110</v>
      </c>
      <c r="Q2891" t="s">
        <v>306</v>
      </c>
    </row>
    <row r="2892" spans="1:17" x14ac:dyDescent="0.3">
      <c r="A2892">
        <v>10284</v>
      </c>
      <c r="B2892" s="14">
        <v>45413</v>
      </c>
      <c r="C2892" t="str">
        <v>618d5c47</v>
      </c>
      <c r="D2892">
        <v>19</v>
      </c>
      <c r="Q2892" t="s">
        <v>289</v>
      </c>
    </row>
    <row r="2893" spans="1:17" x14ac:dyDescent="0.3">
      <c r="A2893">
        <v>10284</v>
      </c>
      <c r="B2893" s="14">
        <v>45078</v>
      </c>
      <c r="C2893" t="str">
        <v>75fa1246</v>
      </c>
      <c r="D2893">
        <v>247</v>
      </c>
      <c r="Q2893" t="s">
        <v>359</v>
      </c>
    </row>
    <row r="2894" spans="1:17" x14ac:dyDescent="0.3">
      <c r="A2894">
        <v>10284</v>
      </c>
      <c r="B2894" s="14">
        <v>45292</v>
      </c>
      <c r="C2894" t="str">
        <v>591bdfe5</v>
      </c>
      <c r="D2894">
        <v>269</v>
      </c>
      <c r="Q2894" t="s">
        <v>297</v>
      </c>
    </row>
    <row r="2895" spans="1:17" x14ac:dyDescent="0.3">
      <c r="A2895">
        <v>10284</v>
      </c>
      <c r="B2895" s="14">
        <v>45413</v>
      </c>
      <c r="C2895" t="str">
        <v>9544ce3b</v>
      </c>
      <c r="D2895">
        <v>264</v>
      </c>
      <c r="Q2895" t="s">
        <v>321</v>
      </c>
    </row>
    <row r="2896" spans="1:17" x14ac:dyDescent="0.3">
      <c r="A2896">
        <v>10284</v>
      </c>
      <c r="B2896" s="14">
        <v>44958</v>
      </c>
      <c r="C2896" t="str">
        <v>ed012678</v>
      </c>
      <c r="D2896">
        <v>91</v>
      </c>
      <c r="Q2896" t="s">
        <v>243</v>
      </c>
    </row>
    <row r="2897" spans="1:17" x14ac:dyDescent="0.3">
      <c r="A2897">
        <v>10284</v>
      </c>
      <c r="B2897" s="14">
        <v>44986</v>
      </c>
      <c r="C2897" t="str">
        <v>0cbc4720</v>
      </c>
      <c r="D2897">
        <v>147</v>
      </c>
      <c r="Q2897" t="s">
        <v>345</v>
      </c>
    </row>
    <row r="2898" spans="1:17" x14ac:dyDescent="0.3">
      <c r="A2898">
        <v>10284</v>
      </c>
      <c r="B2898" s="14">
        <v>45170</v>
      </c>
      <c r="C2898" t="str">
        <v>b142e834</v>
      </c>
      <c r="D2898">
        <v>97</v>
      </c>
      <c r="Q2898" t="s">
        <v>288</v>
      </c>
    </row>
    <row r="2899" spans="1:17" x14ac:dyDescent="0.3">
      <c r="A2899">
        <v>10284</v>
      </c>
      <c r="B2899" s="14">
        <v>45352</v>
      </c>
      <c r="C2899" t="str">
        <v>f82d44ce</v>
      </c>
      <c r="D2899">
        <v>51</v>
      </c>
      <c r="Q2899" t="s">
        <v>362</v>
      </c>
    </row>
    <row r="2900" spans="1:17" x14ac:dyDescent="0.3">
      <c r="A2900">
        <v>10285</v>
      </c>
      <c r="B2900" s="14">
        <v>44866</v>
      </c>
      <c r="C2900" t="str">
        <v>c5000cc1</v>
      </c>
      <c r="D2900">
        <v>87</v>
      </c>
      <c r="Q2900" t="s">
        <v>341</v>
      </c>
    </row>
    <row r="2901" spans="1:17" x14ac:dyDescent="0.3">
      <c r="A2901">
        <v>10285</v>
      </c>
      <c r="B2901" s="14">
        <v>45170</v>
      </c>
      <c r="C2901" t="str">
        <v>1b7fe76a</v>
      </c>
      <c r="D2901">
        <v>220</v>
      </c>
      <c r="Q2901" t="s">
        <v>391</v>
      </c>
    </row>
    <row r="2902" spans="1:17" x14ac:dyDescent="0.3">
      <c r="A2902">
        <v>10285</v>
      </c>
      <c r="B2902" s="14">
        <v>45170</v>
      </c>
      <c r="C2902" t="str">
        <v>18110fb2</v>
      </c>
      <c r="D2902">
        <v>171</v>
      </c>
      <c r="Q2902" t="s">
        <v>388</v>
      </c>
    </row>
    <row r="2903" spans="1:17" x14ac:dyDescent="0.3">
      <c r="A2903">
        <v>10285</v>
      </c>
      <c r="B2903" s="14">
        <v>45017</v>
      </c>
      <c r="C2903" t="str">
        <v>cc9d9893</v>
      </c>
      <c r="D2903">
        <v>247</v>
      </c>
      <c r="Q2903" t="s">
        <v>272</v>
      </c>
    </row>
    <row r="2904" spans="1:17" x14ac:dyDescent="0.3">
      <c r="A2904">
        <v>10285</v>
      </c>
      <c r="B2904" s="14">
        <v>45108</v>
      </c>
      <c r="C2904" t="str">
        <v>e9c2f251</v>
      </c>
      <c r="D2904">
        <v>102</v>
      </c>
      <c r="Q2904" t="s">
        <v>321</v>
      </c>
    </row>
    <row r="2905" spans="1:17" x14ac:dyDescent="0.3">
      <c r="A2905">
        <v>10285</v>
      </c>
      <c r="B2905" s="14">
        <v>45200</v>
      </c>
      <c r="C2905" t="str">
        <v>07976026</v>
      </c>
      <c r="D2905">
        <v>142</v>
      </c>
      <c r="Q2905" t="s">
        <v>258</v>
      </c>
    </row>
    <row r="2906" spans="1:17" x14ac:dyDescent="0.3">
      <c r="A2906">
        <v>10285</v>
      </c>
      <c r="B2906" s="14">
        <v>45627</v>
      </c>
      <c r="C2906" t="str">
        <v>5988d89d</v>
      </c>
      <c r="D2906">
        <v>183</v>
      </c>
      <c r="Q2906" t="s">
        <v>335</v>
      </c>
    </row>
    <row r="2907" spans="1:17" x14ac:dyDescent="0.3">
      <c r="A2907">
        <v>10286</v>
      </c>
      <c r="B2907" s="14">
        <v>44866</v>
      </c>
      <c r="C2907" t="str">
        <v>cc9d9893</v>
      </c>
      <c r="D2907">
        <v>42</v>
      </c>
      <c r="Q2907" t="s">
        <v>330</v>
      </c>
    </row>
    <row r="2908" spans="1:17" x14ac:dyDescent="0.3">
      <c r="A2908">
        <v>10286</v>
      </c>
      <c r="B2908" s="14">
        <v>44896</v>
      </c>
      <c r="C2908" t="str">
        <v>a48a202b</v>
      </c>
      <c r="D2908">
        <v>49</v>
      </c>
      <c r="Q2908" t="s">
        <v>385</v>
      </c>
    </row>
    <row r="2909" spans="1:17" x14ac:dyDescent="0.3">
      <c r="A2909">
        <v>10286</v>
      </c>
      <c r="B2909" s="14">
        <v>44774</v>
      </c>
      <c r="C2909" t="str">
        <v>7e543bc4</v>
      </c>
      <c r="D2909">
        <v>200</v>
      </c>
      <c r="Q2909" t="s">
        <v>318</v>
      </c>
    </row>
    <row r="2910" spans="1:17" x14ac:dyDescent="0.3">
      <c r="A2910">
        <v>10286</v>
      </c>
      <c r="B2910" s="14">
        <v>45352</v>
      </c>
      <c r="C2910" t="str">
        <v>e24dee1d</v>
      </c>
      <c r="D2910">
        <v>284</v>
      </c>
      <c r="Q2910" t="s">
        <v>326</v>
      </c>
    </row>
    <row r="2911" spans="1:17" x14ac:dyDescent="0.3">
      <c r="A2911">
        <v>10286</v>
      </c>
      <c r="B2911" s="14">
        <v>44743</v>
      </c>
      <c r="C2911" t="str">
        <v>7fc77e90</v>
      </c>
      <c r="D2911">
        <v>66</v>
      </c>
      <c r="Q2911" t="s">
        <v>225</v>
      </c>
    </row>
    <row r="2912" spans="1:17" x14ac:dyDescent="0.3">
      <c r="A2912">
        <v>10286</v>
      </c>
      <c r="B2912" s="14">
        <v>45597</v>
      </c>
      <c r="C2912" t="str">
        <v>07976026</v>
      </c>
      <c r="D2912">
        <v>39</v>
      </c>
      <c r="Q2912" t="s">
        <v>229</v>
      </c>
    </row>
    <row r="2913" spans="1:17" x14ac:dyDescent="0.3">
      <c r="A2913">
        <v>10286</v>
      </c>
      <c r="B2913" s="14">
        <v>44562</v>
      </c>
      <c r="C2913" t="str">
        <v>ed012678</v>
      </c>
      <c r="D2913">
        <v>31</v>
      </c>
      <c r="Q2913" t="s">
        <v>375</v>
      </c>
    </row>
    <row r="2914" spans="1:17" x14ac:dyDescent="0.3">
      <c r="A2914">
        <v>10286</v>
      </c>
      <c r="B2914" s="14">
        <v>45566</v>
      </c>
      <c r="C2914" t="str">
        <v>6d98c117</v>
      </c>
      <c r="D2914">
        <v>255</v>
      </c>
      <c r="Q2914" t="s">
        <v>382</v>
      </c>
    </row>
    <row r="2915" spans="1:17" x14ac:dyDescent="0.3">
      <c r="A2915">
        <v>10287</v>
      </c>
      <c r="B2915" s="14">
        <v>44835</v>
      </c>
      <c r="C2915" t="str">
        <v>4130ea10</v>
      </c>
      <c r="D2915">
        <v>233</v>
      </c>
      <c r="Q2915" t="s">
        <v>316</v>
      </c>
    </row>
    <row r="2916" spans="1:17" x14ac:dyDescent="0.3">
      <c r="A2916">
        <v>10287</v>
      </c>
      <c r="B2916" s="14">
        <v>44896</v>
      </c>
      <c r="C2916" t="str">
        <v>fa1a76a3</v>
      </c>
      <c r="D2916">
        <v>18</v>
      </c>
      <c r="Q2916" t="s">
        <v>303</v>
      </c>
    </row>
    <row r="2917" spans="1:17" x14ac:dyDescent="0.3">
      <c r="A2917">
        <v>10287</v>
      </c>
      <c r="B2917" s="14">
        <v>44866</v>
      </c>
      <c r="C2917" t="str">
        <v>75fa1246</v>
      </c>
      <c r="D2917">
        <v>139</v>
      </c>
      <c r="Q2917" t="s">
        <v>287</v>
      </c>
    </row>
    <row r="2918" spans="1:17" x14ac:dyDescent="0.3">
      <c r="A2918">
        <v>10287</v>
      </c>
      <c r="B2918" s="14">
        <v>45505</v>
      </c>
      <c r="C2918" t="str">
        <v>c5c4fdf9</v>
      </c>
      <c r="D2918">
        <v>271</v>
      </c>
      <c r="Q2918" t="s">
        <v>236</v>
      </c>
    </row>
    <row r="2919" spans="1:17" x14ac:dyDescent="0.3">
      <c r="A2919">
        <v>10287</v>
      </c>
      <c r="B2919" s="14">
        <v>45474</v>
      </c>
      <c r="C2919" t="str">
        <v>19351768</v>
      </c>
      <c r="D2919">
        <v>238</v>
      </c>
      <c r="Q2919" t="s">
        <v>387</v>
      </c>
    </row>
    <row r="2920" spans="1:17" x14ac:dyDescent="0.3">
      <c r="A2920">
        <v>10287</v>
      </c>
      <c r="B2920" s="14">
        <v>45566</v>
      </c>
      <c r="C2920" t="str">
        <v>18f2ed16</v>
      </c>
      <c r="D2920">
        <v>59</v>
      </c>
      <c r="Q2920" t="s">
        <v>263</v>
      </c>
    </row>
    <row r="2921" spans="1:17" x14ac:dyDescent="0.3">
      <c r="A2921">
        <v>10287</v>
      </c>
      <c r="B2921" s="14">
        <v>44774</v>
      </c>
      <c r="C2921" t="str">
        <v>fda707e0</v>
      </c>
      <c r="D2921">
        <v>291</v>
      </c>
      <c r="Q2921" t="s">
        <v>267</v>
      </c>
    </row>
    <row r="2922" spans="1:17" x14ac:dyDescent="0.3">
      <c r="A2922">
        <v>10287</v>
      </c>
      <c r="B2922" s="14">
        <v>45383</v>
      </c>
      <c r="C2922" t="str">
        <v>d71466ea</v>
      </c>
      <c r="D2922">
        <v>219</v>
      </c>
      <c r="Q2922" t="s">
        <v>263</v>
      </c>
    </row>
    <row r="2923" spans="1:17" x14ac:dyDescent="0.3">
      <c r="A2923">
        <v>10287</v>
      </c>
      <c r="B2923" s="14">
        <v>44562</v>
      </c>
      <c r="C2923" t="str">
        <v>5988d89d</v>
      </c>
      <c r="D2923">
        <v>188</v>
      </c>
      <c r="Q2923" t="s">
        <v>239</v>
      </c>
    </row>
    <row r="2924" spans="1:17" x14ac:dyDescent="0.3">
      <c r="A2924">
        <v>10287</v>
      </c>
      <c r="B2924" s="14">
        <v>45200</v>
      </c>
      <c r="C2924" t="str">
        <v>2560b2d1</v>
      </c>
      <c r="D2924">
        <v>109</v>
      </c>
      <c r="Q2924" t="s">
        <v>348</v>
      </c>
    </row>
    <row r="2925" spans="1:17" x14ac:dyDescent="0.3">
      <c r="A2925">
        <v>10287</v>
      </c>
      <c r="B2925" s="14">
        <v>44562</v>
      </c>
      <c r="C2925" t="str">
        <v>459528e0</v>
      </c>
      <c r="D2925">
        <v>174</v>
      </c>
      <c r="Q2925" t="s">
        <v>332</v>
      </c>
    </row>
    <row r="2926" spans="1:17" x14ac:dyDescent="0.3">
      <c r="A2926">
        <v>10287</v>
      </c>
      <c r="B2926" s="14">
        <v>45017</v>
      </c>
      <c r="C2926" t="str">
        <v>2fa395f5</v>
      </c>
      <c r="D2926">
        <v>281</v>
      </c>
      <c r="Q2926" t="s">
        <v>381</v>
      </c>
    </row>
    <row r="2927" spans="1:17" x14ac:dyDescent="0.3">
      <c r="A2927">
        <v>10287</v>
      </c>
      <c r="B2927" s="14">
        <v>45231</v>
      </c>
      <c r="C2927" t="str">
        <v>2f9c6d63</v>
      </c>
      <c r="D2927">
        <v>293</v>
      </c>
      <c r="Q2927" t="s">
        <v>236</v>
      </c>
    </row>
    <row r="2928" spans="1:17" x14ac:dyDescent="0.3">
      <c r="A2928">
        <v>10287</v>
      </c>
      <c r="B2928" s="14">
        <v>44652</v>
      </c>
      <c r="C2928" t="str">
        <v>f82d44ce</v>
      </c>
      <c r="D2928">
        <v>40</v>
      </c>
      <c r="Q2928" t="s">
        <v>286</v>
      </c>
    </row>
    <row r="2929" spans="1:17" x14ac:dyDescent="0.3">
      <c r="A2929">
        <v>10287</v>
      </c>
      <c r="B2929" s="14">
        <v>45444</v>
      </c>
      <c r="C2929" t="str">
        <v>f6d69d19</v>
      </c>
      <c r="D2929">
        <v>233</v>
      </c>
      <c r="Q2929" t="s">
        <v>233</v>
      </c>
    </row>
    <row r="2930" spans="1:17" x14ac:dyDescent="0.3">
      <c r="A2930">
        <v>10288</v>
      </c>
      <c r="B2930" s="14">
        <v>44713</v>
      </c>
      <c r="C2930" t="str">
        <v>6d9b457c</v>
      </c>
      <c r="D2930">
        <v>268</v>
      </c>
      <c r="Q2930" t="s">
        <v>223</v>
      </c>
    </row>
    <row r="2931" spans="1:17" x14ac:dyDescent="0.3">
      <c r="A2931">
        <v>10288</v>
      </c>
      <c r="B2931" s="14">
        <v>45323</v>
      </c>
      <c r="C2931" t="str">
        <v>577b4107</v>
      </c>
      <c r="D2931">
        <v>242</v>
      </c>
      <c r="Q2931" t="s">
        <v>264</v>
      </c>
    </row>
    <row r="2932" spans="1:17" x14ac:dyDescent="0.3">
      <c r="A2932">
        <v>10288</v>
      </c>
      <c r="B2932" s="14">
        <v>45139</v>
      </c>
      <c r="C2932" t="str">
        <v>618d5c47</v>
      </c>
      <c r="D2932">
        <v>65</v>
      </c>
      <c r="Q2932" t="s">
        <v>338</v>
      </c>
    </row>
    <row r="2933" spans="1:17" x14ac:dyDescent="0.3">
      <c r="A2933">
        <v>10288</v>
      </c>
      <c r="B2933" s="14">
        <v>45536</v>
      </c>
      <c r="C2933" t="str">
        <v>cc777b0c</v>
      </c>
      <c r="D2933">
        <v>90</v>
      </c>
      <c r="Q2933" t="s">
        <v>406</v>
      </c>
    </row>
    <row r="2934" spans="1:17" x14ac:dyDescent="0.3">
      <c r="A2934">
        <v>10288</v>
      </c>
      <c r="B2934" s="14">
        <v>45597</v>
      </c>
      <c r="C2934" t="str">
        <v>6fc6d737</v>
      </c>
      <c r="D2934">
        <v>270</v>
      </c>
      <c r="Q2934" t="s">
        <v>282</v>
      </c>
    </row>
    <row r="2935" spans="1:17" x14ac:dyDescent="0.3">
      <c r="A2935">
        <v>10288</v>
      </c>
      <c r="B2935" s="14">
        <v>44682</v>
      </c>
      <c r="C2935" t="str">
        <v>459528e0</v>
      </c>
      <c r="D2935">
        <v>280</v>
      </c>
      <c r="Q2935" t="s">
        <v>374</v>
      </c>
    </row>
    <row r="2936" spans="1:17" x14ac:dyDescent="0.3">
      <c r="A2936">
        <v>10288</v>
      </c>
      <c r="B2936" s="14">
        <v>44593</v>
      </c>
      <c r="C2936" t="str">
        <v>b49e8b74</v>
      </c>
      <c r="D2936">
        <v>217</v>
      </c>
      <c r="Q2936" t="s">
        <v>219</v>
      </c>
    </row>
    <row r="2937" spans="1:17" x14ac:dyDescent="0.3">
      <c r="A2937">
        <v>10288</v>
      </c>
      <c r="B2937" s="14">
        <v>44621</v>
      </c>
      <c r="C2937" t="str">
        <v>c324f9b4</v>
      </c>
      <c r="D2937">
        <v>226</v>
      </c>
      <c r="Q2937" t="s">
        <v>288</v>
      </c>
    </row>
    <row r="2938" spans="1:17" x14ac:dyDescent="0.3">
      <c r="A2938">
        <v>10289</v>
      </c>
      <c r="B2938" s="14">
        <v>44774</v>
      </c>
      <c r="C2938" t="str">
        <v>74c9ff93</v>
      </c>
      <c r="D2938">
        <v>245</v>
      </c>
      <c r="Q2938" t="s">
        <v>222</v>
      </c>
    </row>
    <row r="2939" spans="1:17" x14ac:dyDescent="0.3">
      <c r="A2939">
        <v>10289</v>
      </c>
      <c r="B2939" s="14">
        <v>45352</v>
      </c>
      <c r="C2939" t="str">
        <v>67b09f1b</v>
      </c>
      <c r="D2939">
        <v>283</v>
      </c>
      <c r="Q2939" t="s">
        <v>386</v>
      </c>
    </row>
    <row r="2940" spans="1:17" x14ac:dyDescent="0.3">
      <c r="A2940">
        <v>10289</v>
      </c>
      <c r="B2940" s="14">
        <v>45231</v>
      </c>
      <c r="C2940" t="str">
        <v>cc9d9893</v>
      </c>
      <c r="D2940">
        <v>264</v>
      </c>
      <c r="Q2940" t="s">
        <v>271</v>
      </c>
    </row>
    <row r="2941" spans="1:17" x14ac:dyDescent="0.3">
      <c r="A2941">
        <v>10289</v>
      </c>
      <c r="B2941" s="14">
        <v>44835</v>
      </c>
      <c r="C2941" t="str">
        <v>7fc77e90</v>
      </c>
      <c r="D2941">
        <v>210</v>
      </c>
      <c r="Q2941" t="s">
        <v>278</v>
      </c>
    </row>
    <row r="2942" spans="1:17" x14ac:dyDescent="0.3">
      <c r="A2942">
        <v>10289</v>
      </c>
      <c r="B2942" s="14">
        <v>45597</v>
      </c>
      <c r="C2942" t="str">
        <v>9544ce3b</v>
      </c>
      <c r="D2942">
        <v>206</v>
      </c>
      <c r="Q2942" t="s">
        <v>347</v>
      </c>
    </row>
    <row r="2943" spans="1:17" x14ac:dyDescent="0.3">
      <c r="A2943">
        <v>10289</v>
      </c>
      <c r="B2943" s="14">
        <v>44743</v>
      </c>
      <c r="C2943" t="str">
        <v>566c44a8</v>
      </c>
      <c r="D2943">
        <v>80</v>
      </c>
      <c r="Q2943" t="s">
        <v>330</v>
      </c>
    </row>
    <row r="2944" spans="1:17" x14ac:dyDescent="0.3">
      <c r="A2944">
        <v>10289</v>
      </c>
      <c r="B2944" s="14">
        <v>45536</v>
      </c>
      <c r="C2944" t="str">
        <v>35e41ff6</v>
      </c>
      <c r="D2944">
        <v>299</v>
      </c>
      <c r="Q2944" t="s">
        <v>386</v>
      </c>
    </row>
    <row r="2945" spans="1:17" x14ac:dyDescent="0.3">
      <c r="A2945">
        <v>10289</v>
      </c>
      <c r="B2945" s="14">
        <v>45078</v>
      </c>
      <c r="C2945" t="str">
        <v>c9f9dfdb</v>
      </c>
      <c r="D2945">
        <v>232</v>
      </c>
      <c r="Q2945" t="s">
        <v>382</v>
      </c>
    </row>
    <row r="2946" spans="1:17" x14ac:dyDescent="0.3">
      <c r="A2946">
        <v>10289</v>
      </c>
      <c r="B2946" s="14">
        <v>44593</v>
      </c>
      <c r="C2946" t="str">
        <v>2560b2d1</v>
      </c>
      <c r="D2946">
        <v>237</v>
      </c>
      <c r="Q2946" t="s">
        <v>312</v>
      </c>
    </row>
    <row r="2947" spans="1:17" x14ac:dyDescent="0.3">
      <c r="A2947">
        <v>10289</v>
      </c>
      <c r="B2947" s="14">
        <v>45352</v>
      </c>
      <c r="C2947" t="str">
        <v>0be1e40e</v>
      </c>
      <c r="D2947">
        <v>226</v>
      </c>
      <c r="Q2947" t="s">
        <v>324</v>
      </c>
    </row>
    <row r="2948" spans="1:17" x14ac:dyDescent="0.3">
      <c r="A2948">
        <v>10289</v>
      </c>
      <c r="B2948" s="14">
        <v>45323</v>
      </c>
      <c r="C2948" t="str">
        <v>c5000cc1</v>
      </c>
      <c r="D2948">
        <v>258</v>
      </c>
      <c r="Q2948" t="s">
        <v>357</v>
      </c>
    </row>
    <row r="2949" spans="1:17" x14ac:dyDescent="0.3">
      <c r="A2949">
        <v>10289</v>
      </c>
      <c r="B2949" s="14">
        <v>45505</v>
      </c>
      <c r="C2949" t="str">
        <v>7fd28e87</v>
      </c>
      <c r="D2949">
        <v>140</v>
      </c>
      <c r="Q2949" t="s">
        <v>227</v>
      </c>
    </row>
    <row r="2950" spans="1:17" x14ac:dyDescent="0.3">
      <c r="A2950">
        <v>10289</v>
      </c>
      <c r="B2950" s="14">
        <v>45108</v>
      </c>
      <c r="C2950" t="str">
        <v>c324f9b4</v>
      </c>
      <c r="D2950">
        <v>217</v>
      </c>
      <c r="Q2950" t="s">
        <v>298</v>
      </c>
    </row>
    <row r="2951" spans="1:17" x14ac:dyDescent="0.3">
      <c r="A2951">
        <v>10290</v>
      </c>
      <c r="B2951" s="14">
        <v>45597</v>
      </c>
      <c r="C2951" t="str">
        <v>2e190b5a</v>
      </c>
      <c r="D2951">
        <v>283</v>
      </c>
      <c r="Q2951" t="s">
        <v>356</v>
      </c>
    </row>
    <row r="2952" spans="1:17" x14ac:dyDescent="0.3">
      <c r="A2952">
        <v>10290</v>
      </c>
      <c r="B2952" s="14">
        <v>45597</v>
      </c>
      <c r="C2952" t="str">
        <v>f6d69d19</v>
      </c>
      <c r="D2952">
        <v>24</v>
      </c>
      <c r="Q2952" t="s">
        <v>352</v>
      </c>
    </row>
    <row r="2953" spans="1:17" x14ac:dyDescent="0.3">
      <c r="A2953">
        <v>10290</v>
      </c>
      <c r="B2953" s="14">
        <v>44866</v>
      </c>
      <c r="C2953" t="str">
        <v>c324f9b4</v>
      </c>
      <c r="D2953">
        <v>273</v>
      </c>
      <c r="Q2953" t="s">
        <v>401</v>
      </c>
    </row>
    <row r="2954" spans="1:17" x14ac:dyDescent="0.3">
      <c r="A2954">
        <v>10290</v>
      </c>
      <c r="B2954" s="14">
        <v>44774</v>
      </c>
      <c r="C2954" t="str">
        <v>0be1e40e</v>
      </c>
      <c r="D2954">
        <v>26</v>
      </c>
      <c r="Q2954" t="s">
        <v>372</v>
      </c>
    </row>
    <row r="2955" spans="1:17" x14ac:dyDescent="0.3">
      <c r="A2955">
        <v>10290</v>
      </c>
      <c r="B2955" s="14">
        <v>44621</v>
      </c>
      <c r="C2955" t="str">
        <v>9544ce3b</v>
      </c>
      <c r="D2955">
        <v>213</v>
      </c>
      <c r="Q2955" t="s">
        <v>280</v>
      </c>
    </row>
    <row r="2956" spans="1:17" x14ac:dyDescent="0.3">
      <c r="A2956">
        <v>10290</v>
      </c>
      <c r="B2956" s="14">
        <v>44652</v>
      </c>
      <c r="C2956" t="str">
        <v>fa1a76a3</v>
      </c>
      <c r="D2956">
        <v>19</v>
      </c>
      <c r="Q2956" t="s">
        <v>286</v>
      </c>
    </row>
    <row r="2957" spans="1:17" x14ac:dyDescent="0.3">
      <c r="A2957">
        <v>10290</v>
      </c>
      <c r="B2957" s="14">
        <v>45047</v>
      </c>
      <c r="C2957" t="str">
        <v>b142e834</v>
      </c>
      <c r="D2957">
        <v>193</v>
      </c>
      <c r="Q2957" t="s">
        <v>274</v>
      </c>
    </row>
    <row r="2958" spans="1:17" x14ac:dyDescent="0.3">
      <c r="A2958">
        <v>10290</v>
      </c>
      <c r="B2958" s="14">
        <v>45627</v>
      </c>
      <c r="C2958" t="str">
        <v>74c9ff93</v>
      </c>
      <c r="D2958">
        <v>286</v>
      </c>
      <c r="Q2958" t="s">
        <v>406</v>
      </c>
    </row>
    <row r="2959" spans="1:17" x14ac:dyDescent="0.3">
      <c r="A2959">
        <v>10290</v>
      </c>
      <c r="B2959" s="14">
        <v>44621</v>
      </c>
      <c r="C2959" t="str">
        <v>4cfd0dd8</v>
      </c>
      <c r="D2959">
        <v>178</v>
      </c>
      <c r="Q2959" t="s">
        <v>236</v>
      </c>
    </row>
    <row r="2960" spans="1:17" x14ac:dyDescent="0.3">
      <c r="A2960">
        <v>10290</v>
      </c>
      <c r="B2960" s="14">
        <v>45627</v>
      </c>
      <c r="C2960" t="str">
        <v>fd1ad95a</v>
      </c>
      <c r="D2960">
        <v>131</v>
      </c>
      <c r="Q2960" t="s">
        <v>336</v>
      </c>
    </row>
    <row r="2961" spans="1:17" x14ac:dyDescent="0.3">
      <c r="A2961">
        <v>10290</v>
      </c>
      <c r="B2961" s="14">
        <v>44743</v>
      </c>
      <c r="C2961" t="str">
        <v>6fc6d737</v>
      </c>
      <c r="D2961">
        <v>293</v>
      </c>
      <c r="Q2961" t="s">
        <v>373</v>
      </c>
    </row>
    <row r="2962" spans="1:17" x14ac:dyDescent="0.3">
      <c r="A2962">
        <v>10290</v>
      </c>
      <c r="B2962" s="14">
        <v>44835</v>
      </c>
      <c r="C2962" t="str">
        <v>4130ea10</v>
      </c>
      <c r="D2962">
        <v>238</v>
      </c>
      <c r="Q2962" t="s">
        <v>339</v>
      </c>
    </row>
    <row r="2963" spans="1:17" x14ac:dyDescent="0.3">
      <c r="A2963">
        <v>10290</v>
      </c>
      <c r="B2963" s="14">
        <v>44958</v>
      </c>
      <c r="C2963" t="str">
        <v>8ce0be18</v>
      </c>
      <c r="D2963">
        <v>33</v>
      </c>
      <c r="Q2963" t="s">
        <v>331</v>
      </c>
    </row>
    <row r="2964" spans="1:17" x14ac:dyDescent="0.3">
      <c r="A2964">
        <v>10291</v>
      </c>
      <c r="B2964" s="14">
        <v>45413</v>
      </c>
      <c r="C2964" t="str">
        <v>19351768</v>
      </c>
      <c r="D2964">
        <v>287</v>
      </c>
      <c r="Q2964" t="s">
        <v>253</v>
      </c>
    </row>
    <row r="2965" spans="1:17" x14ac:dyDescent="0.3">
      <c r="A2965">
        <v>10291</v>
      </c>
      <c r="B2965" s="14">
        <v>44652</v>
      </c>
      <c r="C2965" t="str">
        <v>fda707e0</v>
      </c>
      <c r="D2965">
        <v>267</v>
      </c>
      <c r="Q2965" t="s">
        <v>308</v>
      </c>
    </row>
    <row r="2966" spans="1:17" x14ac:dyDescent="0.3">
      <c r="A2966">
        <v>10291</v>
      </c>
      <c r="B2966" s="14">
        <v>45474</v>
      </c>
      <c r="C2966" t="str">
        <v>f83fb848</v>
      </c>
      <c r="D2966">
        <v>92</v>
      </c>
      <c r="Q2966" t="s">
        <v>324</v>
      </c>
    </row>
    <row r="2967" spans="1:17" x14ac:dyDescent="0.3">
      <c r="A2967">
        <v>10291</v>
      </c>
      <c r="B2967" s="14">
        <v>44958</v>
      </c>
      <c r="C2967" t="str">
        <v>fe99e0ba</v>
      </c>
      <c r="D2967">
        <v>228</v>
      </c>
      <c r="Q2967" t="s">
        <v>270</v>
      </c>
    </row>
    <row r="2968" spans="1:17" x14ac:dyDescent="0.3">
      <c r="A2968">
        <v>10291</v>
      </c>
      <c r="B2968" s="14">
        <v>45078</v>
      </c>
      <c r="C2968" t="str">
        <v>6fc6d737</v>
      </c>
      <c r="D2968">
        <v>161</v>
      </c>
      <c r="Q2968" t="s">
        <v>393</v>
      </c>
    </row>
    <row r="2969" spans="1:17" x14ac:dyDescent="0.3">
      <c r="A2969">
        <v>10291</v>
      </c>
      <c r="B2969" s="14">
        <v>44621</v>
      </c>
      <c r="C2969" t="str">
        <v>1187d074</v>
      </c>
      <c r="D2969">
        <v>211</v>
      </c>
      <c r="Q2969" t="s">
        <v>279</v>
      </c>
    </row>
    <row r="2970" spans="1:17" x14ac:dyDescent="0.3">
      <c r="A2970">
        <v>10291</v>
      </c>
      <c r="B2970" s="14">
        <v>45383</v>
      </c>
      <c r="C2970" t="str">
        <v>618d5c47</v>
      </c>
      <c r="D2970">
        <v>296</v>
      </c>
      <c r="Q2970" t="s">
        <v>328</v>
      </c>
    </row>
    <row r="2971" spans="1:17" x14ac:dyDescent="0.3">
      <c r="A2971">
        <v>10291</v>
      </c>
      <c r="B2971" s="14">
        <v>44621</v>
      </c>
      <c r="C2971" t="str">
        <v>2fa395f5</v>
      </c>
      <c r="D2971">
        <v>203</v>
      </c>
      <c r="Q2971" t="s">
        <v>382</v>
      </c>
    </row>
    <row r="2972" spans="1:17" x14ac:dyDescent="0.3">
      <c r="A2972">
        <v>10291</v>
      </c>
      <c r="B2972" s="14">
        <v>45231</v>
      </c>
      <c r="C2972" t="str">
        <v>67b09f1b</v>
      </c>
      <c r="D2972">
        <v>233</v>
      </c>
      <c r="Q2972" t="s">
        <v>373</v>
      </c>
    </row>
    <row r="2973" spans="1:17" x14ac:dyDescent="0.3">
      <c r="A2973">
        <v>10291</v>
      </c>
      <c r="B2973" s="14">
        <v>44896</v>
      </c>
      <c r="C2973" t="str">
        <v>0cbc4720</v>
      </c>
      <c r="D2973">
        <v>104</v>
      </c>
      <c r="Q2973" t="s">
        <v>383</v>
      </c>
    </row>
    <row r="2974" spans="1:17" x14ac:dyDescent="0.3">
      <c r="A2974">
        <v>10291</v>
      </c>
      <c r="B2974" s="14">
        <v>45017</v>
      </c>
      <c r="C2974" t="str">
        <v>af4e0c6c</v>
      </c>
      <c r="D2974">
        <v>120</v>
      </c>
      <c r="Q2974" t="s">
        <v>366</v>
      </c>
    </row>
    <row r="2975" spans="1:17" x14ac:dyDescent="0.3">
      <c r="A2975">
        <v>10291</v>
      </c>
      <c r="B2975" s="14">
        <v>45505</v>
      </c>
      <c r="C2975" t="str">
        <v>566c44a8</v>
      </c>
      <c r="D2975">
        <v>167</v>
      </c>
      <c r="Q2975" t="s">
        <v>313</v>
      </c>
    </row>
    <row r="2976" spans="1:17" x14ac:dyDescent="0.3">
      <c r="A2976">
        <v>10291</v>
      </c>
      <c r="B2976" s="14">
        <v>45108</v>
      </c>
      <c r="C2976" t="str">
        <v>872a4423</v>
      </c>
      <c r="D2976">
        <v>176</v>
      </c>
      <c r="Q2976" t="s">
        <v>319</v>
      </c>
    </row>
    <row r="2977" spans="1:17" x14ac:dyDescent="0.3">
      <c r="A2977">
        <v>10291</v>
      </c>
      <c r="B2977" s="14">
        <v>44866</v>
      </c>
      <c r="C2977" t="str">
        <v>2888a95e</v>
      </c>
      <c r="D2977">
        <v>59</v>
      </c>
      <c r="Q2977" t="s">
        <v>391</v>
      </c>
    </row>
    <row r="2978" spans="1:17" x14ac:dyDescent="0.3">
      <c r="A2978">
        <v>10292</v>
      </c>
      <c r="B2978" s="14">
        <v>45231</v>
      </c>
      <c r="C2978" t="str">
        <v>9452bf77</v>
      </c>
      <c r="D2978">
        <v>121</v>
      </c>
      <c r="Q2978" t="s">
        <v>394</v>
      </c>
    </row>
    <row r="2979" spans="1:17" x14ac:dyDescent="0.3">
      <c r="A2979">
        <v>10292</v>
      </c>
      <c r="B2979" s="14">
        <v>45017</v>
      </c>
      <c r="C2979" t="str">
        <v>7fb18db3</v>
      </c>
      <c r="D2979">
        <v>211</v>
      </c>
      <c r="Q2979" t="s">
        <v>274</v>
      </c>
    </row>
    <row r="2980" spans="1:17" x14ac:dyDescent="0.3">
      <c r="A2980">
        <v>10292</v>
      </c>
      <c r="B2980" s="14">
        <v>44682</v>
      </c>
      <c r="C2980" t="str">
        <v>1b7fe76a</v>
      </c>
      <c r="D2980">
        <v>251</v>
      </c>
      <c r="Q2980" t="s">
        <v>246</v>
      </c>
    </row>
    <row r="2981" spans="1:17" x14ac:dyDescent="0.3">
      <c r="A2981">
        <v>10292</v>
      </c>
      <c r="B2981" s="14">
        <v>45444</v>
      </c>
      <c r="C2981" t="str">
        <v>fa1a76a3</v>
      </c>
      <c r="D2981">
        <v>263</v>
      </c>
      <c r="Q2981" t="s">
        <v>356</v>
      </c>
    </row>
    <row r="2982" spans="1:17" x14ac:dyDescent="0.3">
      <c r="A2982">
        <v>10292</v>
      </c>
      <c r="B2982" s="14">
        <v>45597</v>
      </c>
      <c r="C2982" t="str">
        <v>8ab4abc6</v>
      </c>
      <c r="D2982">
        <v>136</v>
      </c>
      <c r="Q2982" t="s">
        <v>327</v>
      </c>
    </row>
    <row r="2983" spans="1:17" x14ac:dyDescent="0.3">
      <c r="A2983">
        <v>10293</v>
      </c>
      <c r="B2983" s="14">
        <v>45536</v>
      </c>
      <c r="C2983" t="str">
        <v>6148f50b</v>
      </c>
      <c r="D2983">
        <v>177</v>
      </c>
      <c r="Q2983" t="s">
        <v>220</v>
      </c>
    </row>
    <row r="2984" spans="1:17" x14ac:dyDescent="0.3">
      <c r="A2984">
        <v>10293</v>
      </c>
      <c r="B2984" s="14">
        <v>45413</v>
      </c>
      <c r="C2984" t="str">
        <v>d6e6f4af</v>
      </c>
      <c r="D2984">
        <v>44</v>
      </c>
      <c r="Q2984" t="s">
        <v>256</v>
      </c>
    </row>
    <row r="2985" spans="1:17" x14ac:dyDescent="0.3">
      <c r="A2985">
        <v>10293</v>
      </c>
      <c r="B2985" s="14">
        <v>44652</v>
      </c>
      <c r="C2985" t="str">
        <v>607da286</v>
      </c>
      <c r="D2985">
        <v>195</v>
      </c>
      <c r="Q2985" t="s">
        <v>273</v>
      </c>
    </row>
    <row r="2986" spans="1:17" x14ac:dyDescent="0.3">
      <c r="A2986">
        <v>10293</v>
      </c>
      <c r="B2986" s="14">
        <v>45444</v>
      </c>
      <c r="C2986" t="str">
        <v>f82d44ce</v>
      </c>
      <c r="D2986">
        <v>167</v>
      </c>
      <c r="Q2986" t="s">
        <v>253</v>
      </c>
    </row>
    <row r="2987" spans="1:17" x14ac:dyDescent="0.3">
      <c r="A2987">
        <v>10293</v>
      </c>
      <c r="B2987" s="14">
        <v>44958</v>
      </c>
      <c r="C2987" t="str">
        <v>3abe3a47</v>
      </c>
      <c r="D2987">
        <v>192</v>
      </c>
      <c r="Q2987" t="s">
        <v>294</v>
      </c>
    </row>
    <row r="2988" spans="1:17" x14ac:dyDescent="0.3">
      <c r="A2988">
        <v>10293</v>
      </c>
      <c r="B2988" s="14">
        <v>45108</v>
      </c>
      <c r="C2988" t="str">
        <v>586db896</v>
      </c>
      <c r="D2988">
        <v>67</v>
      </c>
      <c r="Q2988" t="s">
        <v>233</v>
      </c>
    </row>
    <row r="2989" spans="1:17" x14ac:dyDescent="0.3">
      <c r="A2989">
        <v>10293</v>
      </c>
      <c r="B2989" s="14">
        <v>45139</v>
      </c>
      <c r="C2989" t="str">
        <v>c5c4fdf9</v>
      </c>
      <c r="D2989">
        <v>245</v>
      </c>
      <c r="Q2989" t="s">
        <v>328</v>
      </c>
    </row>
    <row r="2990" spans="1:17" x14ac:dyDescent="0.3">
      <c r="A2990">
        <v>10293</v>
      </c>
      <c r="B2990" s="14">
        <v>44958</v>
      </c>
      <c r="C2990" t="str">
        <v>b72e97f6</v>
      </c>
      <c r="D2990">
        <v>28</v>
      </c>
      <c r="Q2990" t="s">
        <v>311</v>
      </c>
    </row>
    <row r="2991" spans="1:17" x14ac:dyDescent="0.3">
      <c r="A2991">
        <v>10293</v>
      </c>
      <c r="B2991" s="14">
        <v>45597</v>
      </c>
      <c r="C2991" t="str">
        <v>fcc640cb</v>
      </c>
      <c r="D2991">
        <v>25</v>
      </c>
      <c r="Q2991" t="s">
        <v>329</v>
      </c>
    </row>
    <row r="2992" spans="1:17" x14ac:dyDescent="0.3">
      <c r="A2992">
        <v>10293</v>
      </c>
      <c r="B2992" s="14">
        <v>44958</v>
      </c>
      <c r="C2992" t="str">
        <v>1b7fe76a</v>
      </c>
      <c r="D2992">
        <v>225</v>
      </c>
      <c r="Q2992" t="s">
        <v>259</v>
      </c>
    </row>
    <row r="2993" spans="1:17" x14ac:dyDescent="0.3">
      <c r="A2993">
        <v>10293</v>
      </c>
      <c r="B2993" s="14">
        <v>45566</v>
      </c>
      <c r="C2993" t="str">
        <v>f72d44e6</v>
      </c>
      <c r="D2993">
        <v>103</v>
      </c>
      <c r="Q2993" t="s">
        <v>330</v>
      </c>
    </row>
    <row r="2994" spans="1:17" x14ac:dyDescent="0.3">
      <c r="A2994">
        <v>10293</v>
      </c>
      <c r="B2994" s="14">
        <v>45597</v>
      </c>
      <c r="C2994" t="str">
        <v>9c8c4c67</v>
      </c>
      <c r="D2994">
        <v>99</v>
      </c>
      <c r="Q2994" t="s">
        <v>331</v>
      </c>
    </row>
    <row r="2995" spans="1:17" x14ac:dyDescent="0.3">
      <c r="A2995">
        <v>10293</v>
      </c>
      <c r="B2995" s="14">
        <v>45474</v>
      </c>
      <c r="C2995" t="str">
        <v>67b09f1b</v>
      </c>
      <c r="D2995">
        <v>288</v>
      </c>
      <c r="Q2995" t="s">
        <v>332</v>
      </c>
    </row>
    <row r="2996" spans="1:17" x14ac:dyDescent="0.3">
      <c r="A2996">
        <v>10293</v>
      </c>
      <c r="B2996" s="14">
        <v>45627</v>
      </c>
      <c r="C2996" t="str">
        <v>4130ea10</v>
      </c>
      <c r="D2996">
        <v>232</v>
      </c>
      <c r="Q2996" t="s">
        <v>271</v>
      </c>
    </row>
    <row r="2997" spans="1:17" x14ac:dyDescent="0.3">
      <c r="A2997">
        <v>10293</v>
      </c>
      <c r="B2997" s="14">
        <v>44896</v>
      </c>
      <c r="C2997" t="str">
        <v>f6d69d19</v>
      </c>
      <c r="D2997">
        <v>72</v>
      </c>
      <c r="Q2997" t="s">
        <v>333</v>
      </c>
    </row>
    <row r="2998" spans="1:17" x14ac:dyDescent="0.3">
      <c r="A2998">
        <v>10294</v>
      </c>
      <c r="B2998" s="14">
        <v>45078</v>
      </c>
      <c r="C2998" t="str">
        <v>459528e0</v>
      </c>
      <c r="D2998">
        <v>205</v>
      </c>
      <c r="Q2998" t="s">
        <v>334</v>
      </c>
    </row>
    <row r="2999" spans="1:17" x14ac:dyDescent="0.3">
      <c r="A2999">
        <v>10294</v>
      </c>
      <c r="B2999" s="14">
        <v>45292</v>
      </c>
      <c r="C2999" t="str">
        <v>6148f50b</v>
      </c>
      <c r="D2999">
        <v>93</v>
      </c>
      <c r="Q2999" t="s">
        <v>335</v>
      </c>
    </row>
    <row r="3000" spans="1:17" x14ac:dyDescent="0.3">
      <c r="A3000">
        <v>10294</v>
      </c>
      <c r="B3000" s="14">
        <v>44986</v>
      </c>
      <c r="C3000" t="str">
        <v>8ce0be18</v>
      </c>
      <c r="D3000">
        <v>117</v>
      </c>
      <c r="Q3000" t="s">
        <v>267</v>
      </c>
    </row>
    <row r="3001" spans="1:17" x14ac:dyDescent="0.3">
      <c r="A3001">
        <v>10294</v>
      </c>
      <c r="B3001" s="14">
        <v>45383</v>
      </c>
      <c r="C3001" t="str">
        <v>ed012678</v>
      </c>
      <c r="D3001">
        <v>144</v>
      </c>
      <c r="Q3001" t="s">
        <v>336</v>
      </c>
    </row>
    <row r="3002" spans="1:17" x14ac:dyDescent="0.3">
      <c r="A3002">
        <v>10294</v>
      </c>
      <c r="B3002" s="14">
        <v>44621</v>
      </c>
      <c r="C3002" t="str">
        <v>b49e8b74</v>
      </c>
      <c r="D3002">
        <v>67</v>
      </c>
      <c r="Q3002" t="s">
        <v>250</v>
      </c>
    </row>
    <row r="3003" spans="1:17" x14ac:dyDescent="0.3">
      <c r="A3003">
        <v>10294</v>
      </c>
      <c r="B3003" s="14">
        <v>44593</v>
      </c>
      <c r="C3003" t="str">
        <v>10101146</v>
      </c>
      <c r="D3003">
        <v>282</v>
      </c>
      <c r="Q3003" t="s">
        <v>376</v>
      </c>
    </row>
    <row r="3004" spans="1:17" x14ac:dyDescent="0.3">
      <c r="A3004">
        <v>10294</v>
      </c>
      <c r="B3004" s="14">
        <v>44866</v>
      </c>
      <c r="C3004" t="str">
        <v>fc3255a1</v>
      </c>
      <c r="D3004">
        <v>58</v>
      </c>
      <c r="Q3004" t="s">
        <v>225</v>
      </c>
    </row>
    <row r="3005" spans="1:17" x14ac:dyDescent="0.3">
      <c r="A3005">
        <v>10294</v>
      </c>
      <c r="B3005" s="14">
        <v>44866</v>
      </c>
      <c r="C3005" t="str">
        <v>67b09f1b</v>
      </c>
      <c r="D3005">
        <v>160</v>
      </c>
      <c r="Q3005" t="s">
        <v>323</v>
      </c>
    </row>
    <row r="3006" spans="1:17" x14ac:dyDescent="0.3">
      <c r="A3006">
        <v>10294</v>
      </c>
      <c r="B3006" s="14">
        <v>45566</v>
      </c>
      <c r="C3006" t="str">
        <v>872a4423</v>
      </c>
      <c r="D3006">
        <v>162</v>
      </c>
      <c r="Q3006" t="s">
        <v>241</v>
      </c>
    </row>
    <row r="3007" spans="1:17" x14ac:dyDescent="0.3">
      <c r="A3007">
        <v>10294</v>
      </c>
      <c r="B3007" s="14">
        <v>45261</v>
      </c>
      <c r="C3007" t="str">
        <v>982b8061</v>
      </c>
      <c r="D3007">
        <v>234</v>
      </c>
      <c r="Q3007" t="s">
        <v>306</v>
      </c>
    </row>
    <row r="3008" spans="1:17" x14ac:dyDescent="0.3">
      <c r="A3008">
        <v>10294</v>
      </c>
      <c r="B3008" s="14">
        <v>45200</v>
      </c>
      <c r="C3008" t="str">
        <v>f83fb848</v>
      </c>
      <c r="D3008">
        <v>188</v>
      </c>
      <c r="Q3008" t="s">
        <v>399</v>
      </c>
    </row>
    <row r="3009" spans="1:17" x14ac:dyDescent="0.3">
      <c r="A3009">
        <v>10294</v>
      </c>
      <c r="B3009" s="14">
        <v>44652</v>
      </c>
      <c r="C3009" t="str">
        <v>5b93d799</v>
      </c>
      <c r="D3009">
        <v>101</v>
      </c>
      <c r="Q3009" t="s">
        <v>413</v>
      </c>
    </row>
    <row r="3010" spans="1:17" x14ac:dyDescent="0.3">
      <c r="A3010">
        <v>10294</v>
      </c>
      <c r="B3010" s="14">
        <v>45444</v>
      </c>
      <c r="C3010" t="str">
        <v>b72e97f6</v>
      </c>
      <c r="D3010">
        <v>285</v>
      </c>
      <c r="Q3010" t="s">
        <v>382</v>
      </c>
    </row>
    <row r="3011" spans="1:17" x14ac:dyDescent="0.3">
      <c r="A3011">
        <v>10294</v>
      </c>
      <c r="B3011" s="14">
        <v>44682</v>
      </c>
      <c r="C3011" t="str">
        <v>2888a95e</v>
      </c>
      <c r="D3011">
        <v>80</v>
      </c>
      <c r="Q3011" t="s">
        <v>317</v>
      </c>
    </row>
    <row r="3012" spans="1:17" x14ac:dyDescent="0.3">
      <c r="A3012">
        <v>10294</v>
      </c>
      <c r="B3012" s="14">
        <v>45444</v>
      </c>
      <c r="C3012" t="str">
        <v>2fa395f5</v>
      </c>
      <c r="D3012">
        <v>17</v>
      </c>
      <c r="Q3012" t="s">
        <v>303</v>
      </c>
    </row>
    <row r="3013" spans="1:17" x14ac:dyDescent="0.3">
      <c r="A3013">
        <v>10295</v>
      </c>
      <c r="B3013" s="14">
        <v>45566</v>
      </c>
      <c r="C3013" t="str">
        <v>7fc77e90</v>
      </c>
      <c r="D3013">
        <v>210</v>
      </c>
      <c r="Q3013" t="s">
        <v>221</v>
      </c>
    </row>
    <row r="3014" spans="1:17" x14ac:dyDescent="0.3">
      <c r="A3014">
        <v>10295</v>
      </c>
      <c r="B3014" s="14">
        <v>44958</v>
      </c>
      <c r="C3014" t="str">
        <v>6fc6d737</v>
      </c>
      <c r="D3014">
        <v>25</v>
      </c>
      <c r="Q3014" t="s">
        <v>297</v>
      </c>
    </row>
    <row r="3015" spans="1:17" x14ac:dyDescent="0.3">
      <c r="A3015">
        <v>10295</v>
      </c>
      <c r="B3015" s="14">
        <v>45383</v>
      </c>
      <c r="C3015" t="str">
        <v>5b93d799</v>
      </c>
      <c r="D3015">
        <v>284</v>
      </c>
      <c r="Q3015" t="s">
        <v>356</v>
      </c>
    </row>
    <row r="3016" spans="1:17" x14ac:dyDescent="0.3">
      <c r="A3016">
        <v>10295</v>
      </c>
      <c r="B3016" s="14">
        <v>45505</v>
      </c>
      <c r="C3016" t="str">
        <v>921da29a</v>
      </c>
      <c r="D3016">
        <v>285</v>
      </c>
      <c r="Q3016" t="s">
        <v>416</v>
      </c>
    </row>
    <row r="3017" spans="1:17" x14ac:dyDescent="0.3">
      <c r="A3017">
        <v>10295</v>
      </c>
      <c r="B3017" s="14">
        <v>44562</v>
      </c>
      <c r="C3017" t="str">
        <v>7e543bc4</v>
      </c>
      <c r="D3017">
        <v>21</v>
      </c>
      <c r="Q3017" t="s">
        <v>293</v>
      </c>
    </row>
    <row r="3018" spans="1:17" x14ac:dyDescent="0.3">
      <c r="A3018">
        <v>10295</v>
      </c>
      <c r="B3018" s="14">
        <v>44866</v>
      </c>
      <c r="C3018" t="str">
        <v>6cec19a5</v>
      </c>
      <c r="D3018">
        <v>63</v>
      </c>
      <c r="Q3018" t="s">
        <v>235</v>
      </c>
    </row>
    <row r="3019" spans="1:17" x14ac:dyDescent="0.3">
      <c r="A3019">
        <v>10296</v>
      </c>
      <c r="B3019" s="14">
        <v>45170</v>
      </c>
      <c r="C3019" t="str">
        <v>ae026103</v>
      </c>
      <c r="D3019">
        <v>268</v>
      </c>
      <c r="Q3019" t="s">
        <v>384</v>
      </c>
    </row>
    <row r="3020" spans="1:17" x14ac:dyDescent="0.3">
      <c r="A3020">
        <v>10296</v>
      </c>
      <c r="B3020" s="14">
        <v>45170</v>
      </c>
      <c r="C3020" t="str">
        <v>0cbc4720</v>
      </c>
      <c r="D3020">
        <v>109</v>
      </c>
      <c r="Q3020" t="s">
        <v>301</v>
      </c>
    </row>
    <row r="3021" spans="1:17" x14ac:dyDescent="0.3">
      <c r="A3021">
        <v>10296</v>
      </c>
      <c r="B3021" s="14">
        <v>44774</v>
      </c>
      <c r="C3021" t="str">
        <v>5b93d799</v>
      </c>
      <c r="D3021">
        <v>72</v>
      </c>
      <c r="Q3021" t="s">
        <v>245</v>
      </c>
    </row>
    <row r="3022" spans="1:17" x14ac:dyDescent="0.3">
      <c r="A3022">
        <v>10296</v>
      </c>
      <c r="B3022" s="14">
        <v>45017</v>
      </c>
      <c r="C3022" t="str">
        <v>3abe3a47</v>
      </c>
      <c r="D3022">
        <v>282</v>
      </c>
      <c r="Q3022" t="s">
        <v>275</v>
      </c>
    </row>
    <row r="3023" spans="1:17" x14ac:dyDescent="0.3">
      <c r="A3023">
        <v>10296</v>
      </c>
      <c r="B3023" s="14">
        <v>44805</v>
      </c>
      <c r="C3023" t="str">
        <v>6fc6d737</v>
      </c>
      <c r="D3023">
        <v>171</v>
      </c>
      <c r="Q3023" t="s">
        <v>284</v>
      </c>
    </row>
    <row r="3024" spans="1:17" x14ac:dyDescent="0.3">
      <c r="A3024">
        <v>10296</v>
      </c>
      <c r="B3024" s="14">
        <v>44621</v>
      </c>
      <c r="C3024" t="str">
        <v>ed012678</v>
      </c>
      <c r="D3024">
        <v>40</v>
      </c>
      <c r="Q3024" t="s">
        <v>304</v>
      </c>
    </row>
    <row r="3025" spans="1:17" x14ac:dyDescent="0.3">
      <c r="A3025">
        <v>10296</v>
      </c>
      <c r="B3025" s="14">
        <v>45536</v>
      </c>
      <c r="C3025" t="str">
        <v>e9c2f251</v>
      </c>
      <c r="D3025">
        <v>72</v>
      </c>
      <c r="Q3025" t="s">
        <v>289</v>
      </c>
    </row>
    <row r="3026" spans="1:17" x14ac:dyDescent="0.3">
      <c r="A3026">
        <v>10296</v>
      </c>
      <c r="B3026" s="14">
        <v>44805</v>
      </c>
      <c r="C3026" t="str">
        <v>39c8c16a</v>
      </c>
      <c r="D3026">
        <v>163</v>
      </c>
      <c r="Q3026" t="s">
        <v>230</v>
      </c>
    </row>
    <row r="3027" spans="1:17" x14ac:dyDescent="0.3">
      <c r="A3027">
        <v>10296</v>
      </c>
      <c r="B3027" s="14">
        <v>45323</v>
      </c>
      <c r="C3027" t="str">
        <v>4cfd0dd8</v>
      </c>
      <c r="D3027">
        <v>45</v>
      </c>
      <c r="Q3027" t="s">
        <v>295</v>
      </c>
    </row>
    <row r="3028" spans="1:17" x14ac:dyDescent="0.3">
      <c r="A3028">
        <v>10296</v>
      </c>
      <c r="B3028" s="14">
        <v>45323</v>
      </c>
      <c r="C3028" t="str">
        <v>2f9c6d63</v>
      </c>
      <c r="D3028">
        <v>81</v>
      </c>
      <c r="Q3028" t="s">
        <v>261</v>
      </c>
    </row>
    <row r="3029" spans="1:17" x14ac:dyDescent="0.3">
      <c r="A3029">
        <v>10297</v>
      </c>
      <c r="B3029" s="14">
        <v>44652</v>
      </c>
      <c r="C3029" t="str">
        <v>10101146</v>
      </c>
      <c r="D3029">
        <v>13</v>
      </c>
      <c r="Q3029" t="s">
        <v>370</v>
      </c>
    </row>
    <row r="3030" spans="1:17" x14ac:dyDescent="0.3">
      <c r="A3030">
        <v>10297</v>
      </c>
      <c r="B3030" s="14">
        <v>45261</v>
      </c>
      <c r="C3030" t="str">
        <v>5988d89d</v>
      </c>
      <c r="D3030">
        <v>159</v>
      </c>
      <c r="Q3030" t="s">
        <v>316</v>
      </c>
    </row>
    <row r="3031" spans="1:17" x14ac:dyDescent="0.3">
      <c r="A3031">
        <v>10297</v>
      </c>
      <c r="B3031" s="14">
        <v>45200</v>
      </c>
      <c r="C3031" t="str">
        <v>fda707e0</v>
      </c>
      <c r="D3031">
        <v>207</v>
      </c>
      <c r="Q3031" t="s">
        <v>223</v>
      </c>
    </row>
    <row r="3032" spans="1:17" x14ac:dyDescent="0.3">
      <c r="A3032">
        <v>10297</v>
      </c>
      <c r="B3032" s="14">
        <v>44896</v>
      </c>
      <c r="C3032" t="str">
        <v>4130ea10</v>
      </c>
      <c r="D3032">
        <v>192</v>
      </c>
      <c r="Q3032" t="s">
        <v>378</v>
      </c>
    </row>
    <row r="3033" spans="1:17" x14ac:dyDescent="0.3">
      <c r="A3033">
        <v>10297</v>
      </c>
      <c r="B3033" s="14">
        <v>45108</v>
      </c>
      <c r="C3033" t="str">
        <v>872a4423</v>
      </c>
      <c r="D3033">
        <v>136</v>
      </c>
      <c r="Q3033" t="s">
        <v>268</v>
      </c>
    </row>
    <row r="3034" spans="1:17" x14ac:dyDescent="0.3">
      <c r="A3034">
        <v>10297</v>
      </c>
      <c r="B3034" s="14">
        <v>44805</v>
      </c>
      <c r="C3034" t="str">
        <v>9544ce3b</v>
      </c>
      <c r="D3034">
        <v>270</v>
      </c>
      <c r="Q3034" t="s">
        <v>285</v>
      </c>
    </row>
    <row r="3035" spans="1:17" x14ac:dyDescent="0.3">
      <c r="A3035">
        <v>10297</v>
      </c>
      <c r="B3035" s="14">
        <v>45444</v>
      </c>
      <c r="C3035" t="str">
        <v>6fc6d737</v>
      </c>
      <c r="D3035">
        <v>24</v>
      </c>
      <c r="Q3035" t="s">
        <v>236</v>
      </c>
    </row>
    <row r="3036" spans="1:17" x14ac:dyDescent="0.3">
      <c r="A3036">
        <v>10297</v>
      </c>
      <c r="B3036" s="14">
        <v>45292</v>
      </c>
      <c r="C3036" t="str">
        <v>f83fb848</v>
      </c>
      <c r="D3036">
        <v>219</v>
      </c>
      <c r="Q3036" t="s">
        <v>280</v>
      </c>
    </row>
    <row r="3037" spans="1:17" x14ac:dyDescent="0.3">
      <c r="A3037">
        <v>10297</v>
      </c>
      <c r="B3037" s="14">
        <v>44896</v>
      </c>
      <c r="C3037" t="str">
        <v>40fb817f</v>
      </c>
      <c r="D3037">
        <v>276</v>
      </c>
      <c r="Q3037" t="s">
        <v>312</v>
      </c>
    </row>
    <row r="3038" spans="1:17" x14ac:dyDescent="0.3">
      <c r="A3038">
        <v>10297</v>
      </c>
      <c r="B3038" s="14">
        <v>44682</v>
      </c>
      <c r="C3038" t="str">
        <v>c9f9dfdb</v>
      </c>
      <c r="D3038">
        <v>221</v>
      </c>
      <c r="Q3038" t="s">
        <v>317</v>
      </c>
    </row>
    <row r="3039" spans="1:17" x14ac:dyDescent="0.3">
      <c r="A3039">
        <v>10298</v>
      </c>
      <c r="B3039" s="14">
        <v>44927</v>
      </c>
      <c r="C3039" t="str">
        <v>6148f50b</v>
      </c>
      <c r="D3039">
        <v>296</v>
      </c>
      <c r="Q3039" t="s">
        <v>219</v>
      </c>
    </row>
    <row r="3040" spans="1:17" x14ac:dyDescent="0.3">
      <c r="A3040">
        <v>10298</v>
      </c>
      <c r="B3040" s="14">
        <v>44958</v>
      </c>
      <c r="C3040" t="str">
        <v>b06fbc58</v>
      </c>
      <c r="D3040">
        <v>14</v>
      </c>
      <c r="Q3040" t="s">
        <v>328</v>
      </c>
    </row>
    <row r="3041" spans="1:17" x14ac:dyDescent="0.3">
      <c r="A3041">
        <v>10298</v>
      </c>
      <c r="B3041" s="14">
        <v>44958</v>
      </c>
      <c r="C3041" t="str">
        <v>6fc6d737</v>
      </c>
      <c r="D3041">
        <v>226</v>
      </c>
      <c r="Q3041" t="s">
        <v>367</v>
      </c>
    </row>
    <row r="3042" spans="1:17" x14ac:dyDescent="0.3">
      <c r="A3042">
        <v>10298</v>
      </c>
      <c r="B3042" s="14">
        <v>45047</v>
      </c>
      <c r="C3042" t="str">
        <v>8ab4abc6</v>
      </c>
      <c r="D3042">
        <v>148</v>
      </c>
      <c r="Q3042" t="s">
        <v>307</v>
      </c>
    </row>
    <row r="3043" spans="1:17" x14ac:dyDescent="0.3">
      <c r="A3043">
        <v>10298</v>
      </c>
      <c r="B3043" s="14">
        <v>45170</v>
      </c>
      <c r="C3043" t="str">
        <v>a48a202b</v>
      </c>
      <c r="D3043">
        <v>118</v>
      </c>
      <c r="Q3043" t="s">
        <v>281</v>
      </c>
    </row>
    <row r="3044" spans="1:17" x14ac:dyDescent="0.3">
      <c r="A3044">
        <v>10298</v>
      </c>
      <c r="B3044" s="14">
        <v>45505</v>
      </c>
      <c r="C3044" t="str">
        <v>2e190b5a</v>
      </c>
      <c r="D3044">
        <v>215</v>
      </c>
      <c r="Q3044" t="s">
        <v>297</v>
      </c>
    </row>
    <row r="3045" spans="1:17" x14ac:dyDescent="0.3">
      <c r="A3045">
        <v>10298</v>
      </c>
      <c r="B3045" s="14">
        <v>45536</v>
      </c>
      <c r="C3045" t="str">
        <v>c324f9b4</v>
      </c>
      <c r="D3045">
        <v>284</v>
      </c>
      <c r="Q3045" t="s">
        <v>290</v>
      </c>
    </row>
    <row r="3046" spans="1:17" x14ac:dyDescent="0.3">
      <c r="A3046">
        <v>10298</v>
      </c>
      <c r="B3046" s="14">
        <v>45231</v>
      </c>
      <c r="C3046" t="str">
        <v>af4e0c6c</v>
      </c>
      <c r="D3046">
        <v>67</v>
      </c>
      <c r="Q3046" t="s">
        <v>247</v>
      </c>
    </row>
    <row r="3047" spans="1:17" x14ac:dyDescent="0.3">
      <c r="A3047">
        <v>10298</v>
      </c>
      <c r="B3047" s="14">
        <v>45505</v>
      </c>
      <c r="C3047" t="str">
        <v>e24dee1d</v>
      </c>
      <c r="D3047">
        <v>73</v>
      </c>
      <c r="Q3047" t="s">
        <v>286</v>
      </c>
    </row>
    <row r="3048" spans="1:17" x14ac:dyDescent="0.3">
      <c r="A3048">
        <v>10298</v>
      </c>
      <c r="B3048" s="14">
        <v>45383</v>
      </c>
      <c r="C3048" t="str">
        <v>e9c2f251</v>
      </c>
      <c r="D3048">
        <v>293</v>
      </c>
      <c r="Q3048" t="s">
        <v>378</v>
      </c>
    </row>
    <row r="3049" spans="1:17" x14ac:dyDescent="0.3">
      <c r="A3049">
        <v>10298</v>
      </c>
      <c r="B3049" s="14">
        <v>45078</v>
      </c>
      <c r="C3049" t="str">
        <v>18f2ed16</v>
      </c>
      <c r="D3049">
        <v>27</v>
      </c>
      <c r="Q3049" t="s">
        <v>274</v>
      </c>
    </row>
    <row r="3050" spans="1:17" x14ac:dyDescent="0.3">
      <c r="A3050">
        <v>10298</v>
      </c>
      <c r="B3050" s="14">
        <v>45536</v>
      </c>
      <c r="C3050" t="str">
        <v>7495495f</v>
      </c>
      <c r="D3050">
        <v>277</v>
      </c>
      <c r="Q3050" t="s">
        <v>332</v>
      </c>
    </row>
    <row r="3051" spans="1:17" x14ac:dyDescent="0.3">
      <c r="A3051">
        <v>10299</v>
      </c>
      <c r="B3051" s="14">
        <v>45474</v>
      </c>
      <c r="C3051" t="str">
        <v>7fd28e87</v>
      </c>
      <c r="D3051">
        <v>240</v>
      </c>
      <c r="Q3051" t="s">
        <v>229</v>
      </c>
    </row>
    <row r="3052" spans="1:17" x14ac:dyDescent="0.3">
      <c r="A3052">
        <v>10299</v>
      </c>
      <c r="B3052" s="14">
        <v>44562</v>
      </c>
      <c r="C3052" t="str">
        <v>cc9d9893</v>
      </c>
      <c r="D3052">
        <v>16</v>
      </c>
      <c r="Q3052" t="s">
        <v>326</v>
      </c>
    </row>
    <row r="3053" spans="1:17" x14ac:dyDescent="0.3">
      <c r="A3053">
        <v>10299</v>
      </c>
      <c r="B3053" s="14">
        <v>45536</v>
      </c>
      <c r="C3053" t="str">
        <v>75fa1246</v>
      </c>
      <c r="D3053">
        <v>224</v>
      </c>
      <c r="Q3053" t="s">
        <v>334</v>
      </c>
    </row>
    <row r="3054" spans="1:17" x14ac:dyDescent="0.3">
      <c r="A3054">
        <v>10299</v>
      </c>
      <c r="B3054" s="14">
        <v>44805</v>
      </c>
      <c r="C3054" t="str">
        <v>f83fb848</v>
      </c>
      <c r="D3054">
        <v>188</v>
      </c>
      <c r="Q3054" t="s">
        <v>306</v>
      </c>
    </row>
    <row r="3055" spans="1:17" x14ac:dyDescent="0.3">
      <c r="A3055">
        <v>10299</v>
      </c>
      <c r="B3055" s="14">
        <v>44682</v>
      </c>
      <c r="C3055" t="str">
        <v>10101146</v>
      </c>
      <c r="D3055">
        <v>97</v>
      </c>
      <c r="Q3055" t="s">
        <v>356</v>
      </c>
    </row>
    <row r="3056" spans="1:17" x14ac:dyDescent="0.3">
      <c r="A3056">
        <v>10299</v>
      </c>
      <c r="B3056" s="14">
        <v>45231</v>
      </c>
      <c r="C3056" t="str">
        <v>ed012678</v>
      </c>
      <c r="D3056">
        <v>240</v>
      </c>
      <c r="Q3056" t="s">
        <v>294</v>
      </c>
    </row>
    <row r="3057" spans="1:17" x14ac:dyDescent="0.3">
      <c r="A3057">
        <v>10299</v>
      </c>
      <c r="B3057" s="14">
        <v>45078</v>
      </c>
      <c r="C3057" t="str">
        <v>8ce0be18</v>
      </c>
      <c r="D3057">
        <v>43</v>
      </c>
      <c r="Q3057" t="s">
        <v>226</v>
      </c>
    </row>
    <row r="3058" spans="1:17" x14ac:dyDescent="0.3">
      <c r="A3058">
        <v>10299</v>
      </c>
      <c r="B3058" s="14">
        <v>45078</v>
      </c>
      <c r="C3058" t="str">
        <v>ef45c45f</v>
      </c>
      <c r="D3058">
        <v>61</v>
      </c>
      <c r="Q3058" t="s">
        <v>273</v>
      </c>
    </row>
    <row r="3059" spans="1:17" x14ac:dyDescent="0.3">
      <c r="A3059">
        <v>10299</v>
      </c>
      <c r="B3059" s="14">
        <v>45261</v>
      </c>
      <c r="C3059" t="str">
        <v>459528e0</v>
      </c>
      <c r="D3059">
        <v>132</v>
      </c>
      <c r="Q3059" t="s">
        <v>260</v>
      </c>
    </row>
    <row r="3060" spans="1:17" x14ac:dyDescent="0.3">
      <c r="A3060">
        <v>10299</v>
      </c>
      <c r="B3060" s="14">
        <v>45474</v>
      </c>
      <c r="C3060" t="str">
        <v>4130ea10</v>
      </c>
      <c r="D3060">
        <v>168</v>
      </c>
      <c r="Q3060" t="s">
        <v>295</v>
      </c>
    </row>
    <row r="3061" spans="1:17" x14ac:dyDescent="0.3">
      <c r="A3061">
        <v>10299</v>
      </c>
      <c r="B3061" s="14">
        <v>45597</v>
      </c>
      <c r="C3061" t="str">
        <v>fa1a76a3</v>
      </c>
      <c r="D3061">
        <v>248</v>
      </c>
      <c r="Q3061" t="s">
        <v>394</v>
      </c>
    </row>
    <row r="3062" spans="1:17" x14ac:dyDescent="0.3">
      <c r="A3062">
        <v>10299</v>
      </c>
      <c r="B3062" s="14">
        <v>45047</v>
      </c>
      <c r="C3062" t="str">
        <v>7e543bc4</v>
      </c>
      <c r="D3062">
        <v>218</v>
      </c>
      <c r="Q3062" t="s">
        <v>311</v>
      </c>
    </row>
    <row r="3063" spans="1:17" x14ac:dyDescent="0.3">
      <c r="Q3063" t="s">
        <v>286</v>
      </c>
    </row>
    <row r="3064" spans="1:17" x14ac:dyDescent="0.3">
      <c r="Q3064" t="s">
        <v>300</v>
      </c>
    </row>
    <row r="3065" spans="1:17" x14ac:dyDescent="0.3">
      <c r="Q3065" t="s">
        <v>245</v>
      </c>
    </row>
    <row r="3066" spans="1:17" x14ac:dyDescent="0.3">
      <c r="Q3066" t="s">
        <v>402</v>
      </c>
    </row>
    <row r="3067" spans="1:17" x14ac:dyDescent="0.3">
      <c r="Q3067" t="s">
        <v>244</v>
      </c>
    </row>
    <row r="3068" spans="1:17" x14ac:dyDescent="0.3">
      <c r="Q3068" t="s">
        <v>377</v>
      </c>
    </row>
    <row r="3069" spans="1:17" x14ac:dyDescent="0.3">
      <c r="Q3069" t="s">
        <v>335</v>
      </c>
    </row>
    <row r="3070" spans="1:17" x14ac:dyDescent="0.3">
      <c r="Q3070" t="s">
        <v>226</v>
      </c>
    </row>
    <row r="3071" spans="1:17" x14ac:dyDescent="0.3">
      <c r="Q3071" t="s">
        <v>264</v>
      </c>
    </row>
    <row r="3072" spans="1:17" x14ac:dyDescent="0.3">
      <c r="Q3072" t="s">
        <v>408</v>
      </c>
    </row>
    <row r="3073" spans="17:17" x14ac:dyDescent="0.3">
      <c r="Q3073" t="s">
        <v>325</v>
      </c>
    </row>
    <row r="3074" spans="17:17" x14ac:dyDescent="0.3">
      <c r="Q3074" t="s">
        <v>260</v>
      </c>
    </row>
    <row r="3075" spans="17:17" x14ac:dyDescent="0.3">
      <c r="Q3075" t="s">
        <v>373</v>
      </c>
    </row>
    <row r="3076" spans="17:17" x14ac:dyDescent="0.3">
      <c r="Q3076" t="s">
        <v>267</v>
      </c>
    </row>
    <row r="3077" spans="17:17" x14ac:dyDescent="0.3">
      <c r="Q3077" t="s">
        <v>405</v>
      </c>
    </row>
    <row r="3078" spans="17:17" x14ac:dyDescent="0.3">
      <c r="Q3078" t="s">
        <v>389</v>
      </c>
    </row>
    <row r="3079" spans="17:17" x14ac:dyDescent="0.3">
      <c r="Q3079" t="s">
        <v>285</v>
      </c>
    </row>
    <row r="3080" spans="17:17" x14ac:dyDescent="0.3">
      <c r="Q3080" t="s">
        <v>289</v>
      </c>
    </row>
    <row r="3081" spans="17:17" x14ac:dyDescent="0.3">
      <c r="Q3081" t="s">
        <v>292</v>
      </c>
    </row>
    <row r="3082" spans="17:17" x14ac:dyDescent="0.3">
      <c r="Q3082" t="s">
        <v>286</v>
      </c>
    </row>
    <row r="3083" spans="17:17" x14ac:dyDescent="0.3">
      <c r="Q3083" t="s">
        <v>287</v>
      </c>
    </row>
    <row r="3084" spans="17:17" x14ac:dyDescent="0.3">
      <c r="Q3084" t="s">
        <v>288</v>
      </c>
    </row>
    <row r="3085" spans="17:17" x14ac:dyDescent="0.3">
      <c r="Q3085" t="s">
        <v>289</v>
      </c>
    </row>
    <row r="3086" spans="17:17" x14ac:dyDescent="0.3">
      <c r="Q3086" t="s">
        <v>290</v>
      </c>
    </row>
    <row r="3087" spans="17:17" x14ac:dyDescent="0.3">
      <c r="Q3087" t="s">
        <v>291</v>
      </c>
    </row>
    <row r="3088" spans="17:17" x14ac:dyDescent="0.3">
      <c r="Q3088" t="s">
        <v>292</v>
      </c>
    </row>
    <row r="3089" spans="17:17" x14ac:dyDescent="0.3">
      <c r="Q3089" t="s">
        <v>293</v>
      </c>
    </row>
    <row r="3090" spans="17:17" x14ac:dyDescent="0.3">
      <c r="Q3090" t="s">
        <v>245</v>
      </c>
    </row>
    <row r="3091" spans="17:17" x14ac:dyDescent="0.3">
      <c r="Q3091" t="s">
        <v>294</v>
      </c>
    </row>
    <row r="3092" spans="17:17" x14ac:dyDescent="0.3">
      <c r="Q3092" t="s">
        <v>295</v>
      </c>
    </row>
    <row r="3093" spans="17:17" x14ac:dyDescent="0.3">
      <c r="Q3093" t="s">
        <v>296</v>
      </c>
    </row>
    <row r="3094" spans="17:17" x14ac:dyDescent="0.3">
      <c r="Q3094" t="s">
        <v>297</v>
      </c>
    </row>
    <row r="3095" spans="17:17" x14ac:dyDescent="0.3">
      <c r="Q3095" t="s">
        <v>298</v>
      </c>
    </row>
    <row r="3096" spans="17:17" x14ac:dyDescent="0.3">
      <c r="Q3096" t="s">
        <v>299</v>
      </c>
    </row>
    <row r="3097" spans="17:17" x14ac:dyDescent="0.3">
      <c r="Q3097" t="s">
        <v>265</v>
      </c>
    </row>
    <row r="3098" spans="17:17" x14ac:dyDescent="0.3">
      <c r="Q3098" t="s">
        <v>224</v>
      </c>
    </row>
    <row r="3099" spans="17:17" x14ac:dyDescent="0.3">
      <c r="Q3099" t="s">
        <v>300</v>
      </c>
    </row>
    <row r="3100" spans="17:17" x14ac:dyDescent="0.3">
      <c r="Q3100" t="s">
        <v>259</v>
      </c>
    </row>
    <row r="3101" spans="17:17" x14ac:dyDescent="0.3">
      <c r="Q3101" t="s">
        <v>301</v>
      </c>
    </row>
    <row r="3102" spans="17:17" x14ac:dyDescent="0.3">
      <c r="Q3102" t="s">
        <v>366</v>
      </c>
    </row>
    <row r="3103" spans="17:17" x14ac:dyDescent="0.3">
      <c r="Q3103" t="s">
        <v>334</v>
      </c>
    </row>
    <row r="3104" spans="17:17" x14ac:dyDescent="0.3">
      <c r="Q3104" t="s">
        <v>277</v>
      </c>
    </row>
    <row r="3105" spans="17:17" x14ac:dyDescent="0.3">
      <c r="Q3105" t="s">
        <v>309</v>
      </c>
    </row>
    <row r="3106" spans="17:17" x14ac:dyDescent="0.3">
      <c r="Q3106" t="s">
        <v>320</v>
      </c>
    </row>
    <row r="3107" spans="17:17" x14ac:dyDescent="0.3">
      <c r="Q3107" t="s">
        <v>267</v>
      </c>
    </row>
    <row r="3108" spans="17:17" x14ac:dyDescent="0.3">
      <c r="Q3108" t="s">
        <v>257</v>
      </c>
    </row>
    <row r="3109" spans="17:17" x14ac:dyDescent="0.3">
      <c r="Q3109" t="s">
        <v>302</v>
      </c>
    </row>
    <row r="3110" spans="17:17" x14ac:dyDescent="0.3">
      <c r="Q3110" t="s">
        <v>393</v>
      </c>
    </row>
    <row r="3111" spans="17:17" x14ac:dyDescent="0.3">
      <c r="Q3111" t="s">
        <v>237</v>
      </c>
    </row>
    <row r="3112" spans="17:17" x14ac:dyDescent="0.3">
      <c r="Q3112" t="s">
        <v>222</v>
      </c>
    </row>
    <row r="3113" spans="17:17" x14ac:dyDescent="0.3">
      <c r="Q3113" t="s">
        <v>388</v>
      </c>
    </row>
    <row r="3114" spans="17:17" x14ac:dyDescent="0.3">
      <c r="Q3114" t="s">
        <v>223</v>
      </c>
    </row>
    <row r="3115" spans="17:17" x14ac:dyDescent="0.3">
      <c r="Q3115" t="s">
        <v>375</v>
      </c>
    </row>
    <row r="3116" spans="17:17" x14ac:dyDescent="0.3">
      <c r="Q3116" t="s">
        <v>249</v>
      </c>
    </row>
    <row r="3117" spans="17:17" x14ac:dyDescent="0.3">
      <c r="Q3117" t="s">
        <v>252</v>
      </c>
    </row>
    <row r="3118" spans="17:17" x14ac:dyDescent="0.3">
      <c r="Q3118" t="s">
        <v>418</v>
      </c>
    </row>
    <row r="3119" spans="17:17" x14ac:dyDescent="0.3">
      <c r="Q3119" t="s">
        <v>328</v>
      </c>
    </row>
    <row r="3120" spans="17:17" x14ac:dyDescent="0.3">
      <c r="Q3120" t="s">
        <v>401</v>
      </c>
    </row>
    <row r="3121" spans="17:17" x14ac:dyDescent="0.3">
      <c r="Q3121" t="s">
        <v>284</v>
      </c>
    </row>
    <row r="3122" spans="17:17" x14ac:dyDescent="0.3">
      <c r="Q3122" t="s">
        <v>311</v>
      </c>
    </row>
    <row r="3123" spans="17:17" x14ac:dyDescent="0.3">
      <c r="Q3123" t="s">
        <v>286</v>
      </c>
    </row>
    <row r="3124" spans="17:17" x14ac:dyDescent="0.3">
      <c r="Q3124" t="s">
        <v>300</v>
      </c>
    </row>
    <row r="3125" spans="17:17" x14ac:dyDescent="0.3">
      <c r="Q3125" t="s">
        <v>245</v>
      </c>
    </row>
    <row r="3126" spans="17:17" x14ac:dyDescent="0.3">
      <c r="Q3126" t="s">
        <v>402</v>
      </c>
    </row>
    <row r="3127" spans="17:17" x14ac:dyDescent="0.3">
      <c r="Q3127" t="s">
        <v>244</v>
      </c>
    </row>
    <row r="3128" spans="17:17" x14ac:dyDescent="0.3">
      <c r="Q3128" t="s">
        <v>377</v>
      </c>
    </row>
    <row r="3129" spans="17:17" x14ac:dyDescent="0.3">
      <c r="Q3129" t="s">
        <v>335</v>
      </c>
    </row>
    <row r="3130" spans="17:17" x14ac:dyDescent="0.3">
      <c r="Q3130" t="s">
        <v>226</v>
      </c>
    </row>
    <row r="3131" spans="17:17" x14ac:dyDescent="0.3">
      <c r="Q3131" t="s">
        <v>264</v>
      </c>
    </row>
    <row r="3132" spans="17:17" x14ac:dyDescent="0.3">
      <c r="Q3132" t="s">
        <v>408</v>
      </c>
    </row>
    <row r="3133" spans="17:17" x14ac:dyDescent="0.3">
      <c r="Q3133" t="s">
        <v>325</v>
      </c>
    </row>
    <row r="3134" spans="17:17" x14ac:dyDescent="0.3">
      <c r="Q3134" t="s">
        <v>260</v>
      </c>
    </row>
    <row r="3135" spans="17:17" x14ac:dyDescent="0.3">
      <c r="Q3135" t="s">
        <v>373</v>
      </c>
    </row>
    <row r="3136" spans="17:17" x14ac:dyDescent="0.3">
      <c r="Q3136" t="s">
        <v>267</v>
      </c>
    </row>
    <row r="3137" spans="17:17" x14ac:dyDescent="0.3">
      <c r="Q3137" t="s">
        <v>405</v>
      </c>
    </row>
    <row r="3138" spans="17:17" x14ac:dyDescent="0.3">
      <c r="Q3138" t="s">
        <v>389</v>
      </c>
    </row>
    <row r="3139" spans="17:17" x14ac:dyDescent="0.3">
      <c r="Q3139" t="s">
        <v>285</v>
      </c>
    </row>
    <row r="3140" spans="17:17" x14ac:dyDescent="0.3">
      <c r="Q3140" t="s">
        <v>289</v>
      </c>
    </row>
    <row r="3141" spans="17:17" x14ac:dyDescent="0.3">
      <c r="Q3141" t="s">
        <v>292</v>
      </c>
    </row>
    <row r="3142" spans="17:17" x14ac:dyDescent="0.3">
      <c r="Q3142" t="s">
        <v>349</v>
      </c>
    </row>
    <row r="3143" spans="17:17" x14ac:dyDescent="0.3">
      <c r="Q3143" t="s">
        <v>275</v>
      </c>
    </row>
    <row r="3144" spans="17:17" x14ac:dyDescent="0.3">
      <c r="Q3144" t="s">
        <v>362</v>
      </c>
    </row>
    <row r="3145" spans="17:17" x14ac:dyDescent="0.3">
      <c r="Q3145" t="s">
        <v>384</v>
      </c>
    </row>
    <row r="3146" spans="17:17" x14ac:dyDescent="0.3">
      <c r="Q3146" t="s">
        <v>312</v>
      </c>
    </row>
    <row r="3147" spans="17:17" x14ac:dyDescent="0.3">
      <c r="Q3147" t="s">
        <v>255</v>
      </c>
    </row>
    <row r="3148" spans="17:17" x14ac:dyDescent="0.3">
      <c r="Q3148" t="s">
        <v>306</v>
      </c>
    </row>
    <row r="3149" spans="17:17" x14ac:dyDescent="0.3">
      <c r="Q3149" t="s">
        <v>354</v>
      </c>
    </row>
    <row r="3150" spans="17:17" x14ac:dyDescent="0.3">
      <c r="Q3150" t="s">
        <v>277</v>
      </c>
    </row>
    <row r="3151" spans="17:17" x14ac:dyDescent="0.3">
      <c r="Q3151" t="s">
        <v>225</v>
      </c>
    </row>
    <row r="3152" spans="17:17" x14ac:dyDescent="0.3">
      <c r="Q3152" t="s">
        <v>226</v>
      </c>
    </row>
    <row r="3153" spans="17:17" x14ac:dyDescent="0.3">
      <c r="Q3153" t="s">
        <v>256</v>
      </c>
    </row>
    <row r="3154" spans="17:17" x14ac:dyDescent="0.3">
      <c r="Q3154" t="s">
        <v>385</v>
      </c>
    </row>
    <row r="3155" spans="17:17" x14ac:dyDescent="0.3">
      <c r="Q3155" t="s">
        <v>272</v>
      </c>
    </row>
    <row r="3156" spans="17:17" x14ac:dyDescent="0.3">
      <c r="Q3156" t="s">
        <v>284</v>
      </c>
    </row>
    <row r="3157" spans="17:17" x14ac:dyDescent="0.3">
      <c r="Q3157" t="s">
        <v>239</v>
      </c>
    </row>
    <row r="3158" spans="17:17" x14ac:dyDescent="0.3">
      <c r="Q3158" t="s">
        <v>282</v>
      </c>
    </row>
    <row r="3159" spans="17:17" x14ac:dyDescent="0.3">
      <c r="Q3159" t="s">
        <v>344</v>
      </c>
    </row>
    <row r="3160" spans="17:17" x14ac:dyDescent="0.3">
      <c r="Q3160" t="s">
        <v>222</v>
      </c>
    </row>
    <row r="3161" spans="17:17" x14ac:dyDescent="0.3">
      <c r="Q3161" t="s">
        <v>418</v>
      </c>
    </row>
    <row r="3162" spans="17:17" x14ac:dyDescent="0.3">
      <c r="Q3162" t="s">
        <v>325</v>
      </c>
    </row>
    <row r="3163" spans="17:17" x14ac:dyDescent="0.3">
      <c r="Q3163" t="s">
        <v>310</v>
      </c>
    </row>
    <row r="3164" spans="17:17" x14ac:dyDescent="0.3">
      <c r="Q3164" t="s">
        <v>224</v>
      </c>
    </row>
    <row r="3165" spans="17:17" x14ac:dyDescent="0.3">
      <c r="Q3165" t="s">
        <v>409</v>
      </c>
    </row>
    <row r="3166" spans="17:17" x14ac:dyDescent="0.3">
      <c r="Q3166" t="s">
        <v>314</v>
      </c>
    </row>
    <row r="3167" spans="17:17" x14ac:dyDescent="0.3">
      <c r="Q3167" t="s">
        <v>302</v>
      </c>
    </row>
    <row r="3168" spans="17:17" x14ac:dyDescent="0.3">
      <c r="Q3168" t="s">
        <v>251</v>
      </c>
    </row>
    <row r="3169" spans="17:17" x14ac:dyDescent="0.3">
      <c r="Q3169" t="s">
        <v>336</v>
      </c>
    </row>
    <row r="3170" spans="17:17" x14ac:dyDescent="0.3">
      <c r="Q3170" t="s">
        <v>282</v>
      </c>
    </row>
    <row r="3171" spans="17:17" x14ac:dyDescent="0.3">
      <c r="Q3171" t="s">
        <v>341</v>
      </c>
    </row>
    <row r="3172" spans="17:17" x14ac:dyDescent="0.3">
      <c r="Q3172" t="s">
        <v>345</v>
      </c>
    </row>
    <row r="3173" spans="17:17" x14ac:dyDescent="0.3">
      <c r="Q3173" t="s">
        <v>233</v>
      </c>
    </row>
    <row r="3174" spans="17:17" x14ac:dyDescent="0.3">
      <c r="Q3174" t="s">
        <v>247</v>
      </c>
    </row>
    <row r="3175" spans="17:17" x14ac:dyDescent="0.3">
      <c r="Q3175" t="s">
        <v>340</v>
      </c>
    </row>
    <row r="3176" spans="17:17" x14ac:dyDescent="0.3">
      <c r="Q3176" t="s">
        <v>254</v>
      </c>
    </row>
    <row r="3177" spans="17:17" x14ac:dyDescent="0.3">
      <c r="Q3177" t="s">
        <v>364</v>
      </c>
    </row>
    <row r="3178" spans="17:17" x14ac:dyDescent="0.3">
      <c r="Q3178" t="s">
        <v>300</v>
      </c>
    </row>
    <row r="3179" spans="17:17" x14ac:dyDescent="0.3">
      <c r="Q3179" t="s">
        <v>327</v>
      </c>
    </row>
    <row r="3180" spans="17:17" x14ac:dyDescent="0.3">
      <c r="Q3180" t="s">
        <v>303</v>
      </c>
    </row>
    <row r="3181" spans="17:17" x14ac:dyDescent="0.3">
      <c r="Q3181" t="s">
        <v>319</v>
      </c>
    </row>
    <row r="3182" spans="17:17" x14ac:dyDescent="0.3">
      <c r="Q3182" t="s">
        <v>408</v>
      </c>
    </row>
    <row r="3183" spans="17:17" x14ac:dyDescent="0.3">
      <c r="Q3183" t="s">
        <v>280</v>
      </c>
    </row>
    <row r="3184" spans="17:17" x14ac:dyDescent="0.3">
      <c r="Q3184" t="s">
        <v>258</v>
      </c>
    </row>
    <row r="3185" spans="17:17" x14ac:dyDescent="0.3">
      <c r="Q3185" t="s">
        <v>306</v>
      </c>
    </row>
    <row r="3186" spans="17:17" x14ac:dyDescent="0.3">
      <c r="Q3186" t="s">
        <v>274</v>
      </c>
    </row>
    <row r="3187" spans="17:17" x14ac:dyDescent="0.3">
      <c r="Q3187" t="s">
        <v>374</v>
      </c>
    </row>
    <row r="3188" spans="17:17" x14ac:dyDescent="0.3">
      <c r="Q3188" t="s">
        <v>328</v>
      </c>
    </row>
    <row r="3189" spans="17:17" x14ac:dyDescent="0.3">
      <c r="Q3189" t="s">
        <v>269</v>
      </c>
    </row>
    <row r="3190" spans="17:17" x14ac:dyDescent="0.3">
      <c r="Q3190" t="s">
        <v>256</v>
      </c>
    </row>
    <row r="3191" spans="17:17" x14ac:dyDescent="0.3">
      <c r="Q3191" t="s">
        <v>288</v>
      </c>
    </row>
    <row r="3192" spans="17:17" x14ac:dyDescent="0.3">
      <c r="Q3192" t="s">
        <v>384</v>
      </c>
    </row>
    <row r="3193" spans="17:17" x14ac:dyDescent="0.3">
      <c r="Q3193" t="s">
        <v>416</v>
      </c>
    </row>
    <row r="3194" spans="17:17" x14ac:dyDescent="0.3">
      <c r="Q3194" t="s">
        <v>282</v>
      </c>
    </row>
    <row r="3195" spans="17:17" x14ac:dyDescent="0.3">
      <c r="Q3195" t="s">
        <v>399</v>
      </c>
    </row>
    <row r="3196" spans="17:17" x14ac:dyDescent="0.3">
      <c r="Q3196" t="s">
        <v>359</v>
      </c>
    </row>
    <row r="3197" spans="17:17" x14ac:dyDescent="0.3">
      <c r="Q3197" t="s">
        <v>334</v>
      </c>
    </row>
    <row r="3198" spans="17:17" x14ac:dyDescent="0.3">
      <c r="Q3198" t="s">
        <v>363</v>
      </c>
    </row>
    <row r="3199" spans="17:17" x14ac:dyDescent="0.3">
      <c r="Q3199" t="s">
        <v>264</v>
      </c>
    </row>
    <row r="3200" spans="17:17" x14ac:dyDescent="0.3">
      <c r="Q3200" t="s">
        <v>380</v>
      </c>
    </row>
    <row r="3201" spans="17:17" x14ac:dyDescent="0.3">
      <c r="Q3201" t="s">
        <v>287</v>
      </c>
    </row>
    <row r="3202" spans="17:17" x14ac:dyDescent="0.3">
      <c r="Q3202" t="s">
        <v>322</v>
      </c>
    </row>
    <row r="3203" spans="17:17" x14ac:dyDescent="0.3">
      <c r="Q3203" t="s">
        <v>254</v>
      </c>
    </row>
    <row r="3204" spans="17:17" x14ac:dyDescent="0.3">
      <c r="Q3204" t="s">
        <v>367</v>
      </c>
    </row>
    <row r="3205" spans="17:17" x14ac:dyDescent="0.3">
      <c r="Q3205" t="s">
        <v>257</v>
      </c>
    </row>
    <row r="3206" spans="17:17" x14ac:dyDescent="0.3">
      <c r="Q3206" t="s">
        <v>276</v>
      </c>
    </row>
    <row r="3207" spans="17:17" x14ac:dyDescent="0.3">
      <c r="Q3207" t="s">
        <v>259</v>
      </c>
    </row>
    <row r="3208" spans="17:17" x14ac:dyDescent="0.3">
      <c r="Q3208" t="s">
        <v>392</v>
      </c>
    </row>
    <row r="3209" spans="17:17" x14ac:dyDescent="0.3">
      <c r="Q3209" t="s">
        <v>251</v>
      </c>
    </row>
    <row r="3210" spans="17:17" x14ac:dyDescent="0.3">
      <c r="Q3210" t="s">
        <v>290</v>
      </c>
    </row>
    <row r="3211" spans="17:17" x14ac:dyDescent="0.3">
      <c r="Q3211" t="s">
        <v>342</v>
      </c>
    </row>
    <row r="3212" spans="17:17" x14ac:dyDescent="0.3">
      <c r="Q3212" t="s">
        <v>336</v>
      </c>
    </row>
    <row r="3213" spans="17:17" x14ac:dyDescent="0.3">
      <c r="Q3213" t="s">
        <v>389</v>
      </c>
    </row>
    <row r="3214" spans="17:17" x14ac:dyDescent="0.3">
      <c r="Q3214" t="s">
        <v>246</v>
      </c>
    </row>
    <row r="3215" spans="17:17" x14ac:dyDescent="0.3">
      <c r="Q3215" t="s">
        <v>267</v>
      </c>
    </row>
    <row r="3216" spans="17:17" x14ac:dyDescent="0.3">
      <c r="Q3216" t="s">
        <v>321</v>
      </c>
    </row>
    <row r="3217" spans="17:17" x14ac:dyDescent="0.3">
      <c r="Q3217" t="s">
        <v>227</v>
      </c>
    </row>
    <row r="3218" spans="17:17" x14ac:dyDescent="0.3">
      <c r="Q3218" t="s">
        <v>230</v>
      </c>
    </row>
    <row r="3219" spans="17:17" x14ac:dyDescent="0.3">
      <c r="Q3219" t="s">
        <v>240</v>
      </c>
    </row>
    <row r="3220" spans="17:17" x14ac:dyDescent="0.3">
      <c r="Q3220" t="s">
        <v>247</v>
      </c>
    </row>
    <row r="3221" spans="17:17" x14ac:dyDescent="0.3">
      <c r="Q3221" t="s">
        <v>354</v>
      </c>
    </row>
    <row r="3222" spans="17:17" x14ac:dyDescent="0.3">
      <c r="Q3222" t="s">
        <v>386</v>
      </c>
    </row>
    <row r="3223" spans="17:17" x14ac:dyDescent="0.3">
      <c r="Q3223" t="s">
        <v>252</v>
      </c>
    </row>
    <row r="3224" spans="17:17" x14ac:dyDescent="0.3">
      <c r="Q3224" t="s">
        <v>381</v>
      </c>
    </row>
    <row r="3225" spans="17:17" x14ac:dyDescent="0.3">
      <c r="Q3225" t="s">
        <v>398</v>
      </c>
    </row>
    <row r="3226" spans="17:17" x14ac:dyDescent="0.3">
      <c r="Q3226" t="s">
        <v>293</v>
      </c>
    </row>
    <row r="3227" spans="17:17" x14ac:dyDescent="0.3">
      <c r="Q3227" t="s">
        <v>358</v>
      </c>
    </row>
    <row r="3228" spans="17:17" x14ac:dyDescent="0.3">
      <c r="Q3228" t="s">
        <v>374</v>
      </c>
    </row>
    <row r="3229" spans="17:17" x14ac:dyDescent="0.3">
      <c r="Q3229" t="s">
        <v>390</v>
      </c>
    </row>
    <row r="3230" spans="17:17" x14ac:dyDescent="0.3">
      <c r="Q3230" t="s">
        <v>363</v>
      </c>
    </row>
    <row r="3231" spans="17:17" x14ac:dyDescent="0.3">
      <c r="Q3231" t="s">
        <v>254</v>
      </c>
    </row>
    <row r="3232" spans="17:17" x14ac:dyDescent="0.3">
      <c r="Q3232" t="s">
        <v>354</v>
      </c>
    </row>
    <row r="3233" spans="17:17" x14ac:dyDescent="0.3">
      <c r="Q3233" t="s">
        <v>268</v>
      </c>
    </row>
    <row r="3234" spans="17:17" x14ac:dyDescent="0.3">
      <c r="Q3234" t="s">
        <v>235</v>
      </c>
    </row>
    <row r="3235" spans="17:17" x14ac:dyDescent="0.3">
      <c r="Q3235" t="s">
        <v>369</v>
      </c>
    </row>
    <row r="3236" spans="17:17" x14ac:dyDescent="0.3">
      <c r="Q3236" t="s">
        <v>297</v>
      </c>
    </row>
    <row r="3237" spans="17:17" x14ac:dyDescent="0.3">
      <c r="Q3237" t="s">
        <v>351</v>
      </c>
    </row>
    <row r="3238" spans="17:17" x14ac:dyDescent="0.3">
      <c r="Q3238" t="s">
        <v>368</v>
      </c>
    </row>
    <row r="3239" spans="17:17" x14ac:dyDescent="0.3">
      <c r="Q3239" t="s">
        <v>253</v>
      </c>
    </row>
    <row r="3240" spans="17:17" x14ac:dyDescent="0.3">
      <c r="Q3240" t="s">
        <v>362</v>
      </c>
    </row>
    <row r="3241" spans="17:17" x14ac:dyDescent="0.3">
      <c r="Q3241" t="s">
        <v>271</v>
      </c>
    </row>
    <row r="3242" spans="17:17" x14ac:dyDescent="0.3">
      <c r="Q3242" t="s">
        <v>294</v>
      </c>
    </row>
    <row r="3243" spans="17:17" x14ac:dyDescent="0.3">
      <c r="Q3243" t="s">
        <v>319</v>
      </c>
    </row>
    <row r="3244" spans="17:17" x14ac:dyDescent="0.3">
      <c r="Q3244" t="s">
        <v>404</v>
      </c>
    </row>
    <row r="3245" spans="17:17" x14ac:dyDescent="0.3">
      <c r="Q3245" t="s">
        <v>228</v>
      </c>
    </row>
    <row r="3246" spans="17:17" x14ac:dyDescent="0.3">
      <c r="Q3246" t="s">
        <v>290</v>
      </c>
    </row>
    <row r="3247" spans="17:17" x14ac:dyDescent="0.3">
      <c r="Q3247" t="s">
        <v>345</v>
      </c>
    </row>
    <row r="3248" spans="17:17" x14ac:dyDescent="0.3">
      <c r="Q3248" t="s">
        <v>241</v>
      </c>
    </row>
    <row r="3249" spans="17:17" x14ac:dyDescent="0.3">
      <c r="Q3249" t="s">
        <v>377</v>
      </c>
    </row>
    <row r="3250" spans="17:17" x14ac:dyDescent="0.3">
      <c r="Q3250" t="s">
        <v>274</v>
      </c>
    </row>
    <row r="3251" spans="17:17" x14ac:dyDescent="0.3">
      <c r="Q3251" t="s">
        <v>321</v>
      </c>
    </row>
    <row r="3252" spans="17:17" x14ac:dyDescent="0.3">
      <c r="Q3252" t="s">
        <v>256</v>
      </c>
    </row>
    <row r="3253" spans="17:17" x14ac:dyDescent="0.3">
      <c r="Q3253" t="s">
        <v>373</v>
      </c>
    </row>
    <row r="3254" spans="17:17" x14ac:dyDescent="0.3">
      <c r="Q3254" t="s">
        <v>288</v>
      </c>
    </row>
    <row r="3255" spans="17:17" x14ac:dyDescent="0.3">
      <c r="Q3255" t="s">
        <v>340</v>
      </c>
    </row>
    <row r="3256" spans="17:17" x14ac:dyDescent="0.3">
      <c r="Q3256" t="s">
        <v>380</v>
      </c>
    </row>
    <row r="3257" spans="17:17" x14ac:dyDescent="0.3">
      <c r="Q3257" t="s">
        <v>221</v>
      </c>
    </row>
    <row r="3258" spans="17:17" x14ac:dyDescent="0.3">
      <c r="Q3258" t="s">
        <v>227</v>
      </c>
    </row>
    <row r="3259" spans="17:17" x14ac:dyDescent="0.3">
      <c r="Q3259" t="s">
        <v>406</v>
      </c>
    </row>
    <row r="3260" spans="17:17" x14ac:dyDescent="0.3">
      <c r="Q3260" t="s">
        <v>292</v>
      </c>
    </row>
    <row r="3261" spans="17:17" x14ac:dyDescent="0.3">
      <c r="Q3261" t="s">
        <v>293</v>
      </c>
    </row>
    <row r="3262" spans="17:17" x14ac:dyDescent="0.3">
      <c r="Q3262" t="s">
        <v>320</v>
      </c>
    </row>
    <row r="3263" spans="17:17" x14ac:dyDescent="0.3">
      <c r="Q3263" t="s">
        <v>254</v>
      </c>
    </row>
    <row r="3264" spans="17:17" x14ac:dyDescent="0.3">
      <c r="Q3264" t="s">
        <v>344</v>
      </c>
    </row>
    <row r="3265" spans="17:17" x14ac:dyDescent="0.3">
      <c r="Q3265" t="s">
        <v>246</v>
      </c>
    </row>
    <row r="3266" spans="17:17" x14ac:dyDescent="0.3">
      <c r="Q3266" t="s">
        <v>249</v>
      </c>
    </row>
    <row r="3267" spans="17:17" x14ac:dyDescent="0.3">
      <c r="Q3267" t="s">
        <v>265</v>
      </c>
    </row>
    <row r="3268" spans="17:17" x14ac:dyDescent="0.3">
      <c r="Q3268" t="s">
        <v>256</v>
      </c>
    </row>
    <row r="3269" spans="17:17" x14ac:dyDescent="0.3">
      <c r="Q3269" t="s">
        <v>414</v>
      </c>
    </row>
    <row r="3270" spans="17:17" x14ac:dyDescent="0.3">
      <c r="Q3270" t="s">
        <v>314</v>
      </c>
    </row>
    <row r="3271" spans="17:17" x14ac:dyDescent="0.3">
      <c r="Q3271" t="s">
        <v>284</v>
      </c>
    </row>
    <row r="3272" spans="17:17" x14ac:dyDescent="0.3">
      <c r="Q3272" t="s">
        <v>348</v>
      </c>
    </row>
    <row r="3273" spans="17:17" x14ac:dyDescent="0.3">
      <c r="Q3273" t="s">
        <v>413</v>
      </c>
    </row>
    <row r="3274" spans="17:17" x14ac:dyDescent="0.3">
      <c r="Q3274" t="s">
        <v>377</v>
      </c>
    </row>
    <row r="3275" spans="17:17" x14ac:dyDescent="0.3">
      <c r="Q3275" t="s">
        <v>250</v>
      </c>
    </row>
    <row r="3276" spans="17:17" x14ac:dyDescent="0.3">
      <c r="Q3276" t="s">
        <v>234</v>
      </c>
    </row>
    <row r="3277" spans="17:17" x14ac:dyDescent="0.3">
      <c r="Q3277" t="s">
        <v>302</v>
      </c>
    </row>
    <row r="3278" spans="17:17" x14ac:dyDescent="0.3">
      <c r="Q3278" t="s">
        <v>289</v>
      </c>
    </row>
    <row r="3279" spans="17:17" x14ac:dyDescent="0.3">
      <c r="Q3279" t="s">
        <v>237</v>
      </c>
    </row>
    <row r="3280" spans="17:17" x14ac:dyDescent="0.3">
      <c r="Q3280" t="s">
        <v>386</v>
      </c>
    </row>
    <row r="3281" spans="17:17" x14ac:dyDescent="0.3">
      <c r="Q3281" t="s">
        <v>373</v>
      </c>
    </row>
    <row r="3282" spans="17:17" x14ac:dyDescent="0.3">
      <c r="Q3282" t="s">
        <v>347</v>
      </c>
    </row>
    <row r="3283" spans="17:17" x14ac:dyDescent="0.3">
      <c r="Q3283" t="s">
        <v>330</v>
      </c>
    </row>
    <row r="3284" spans="17:17" x14ac:dyDescent="0.3">
      <c r="Q3284" t="s">
        <v>386</v>
      </c>
    </row>
    <row r="3285" spans="17:17" x14ac:dyDescent="0.3">
      <c r="Q3285" t="s">
        <v>382</v>
      </c>
    </row>
    <row r="3286" spans="17:17" x14ac:dyDescent="0.3">
      <c r="Q3286" t="s">
        <v>312</v>
      </c>
    </row>
    <row r="3287" spans="17:17" x14ac:dyDescent="0.3">
      <c r="Q3287" t="s">
        <v>324</v>
      </c>
    </row>
    <row r="3288" spans="17:17" x14ac:dyDescent="0.3">
      <c r="Q3288" t="s">
        <v>357</v>
      </c>
    </row>
    <row r="3289" spans="17:17" x14ac:dyDescent="0.3">
      <c r="Q3289" t="s">
        <v>227</v>
      </c>
    </row>
    <row r="3290" spans="17:17" x14ac:dyDescent="0.3">
      <c r="Q3290" t="s">
        <v>298</v>
      </c>
    </row>
    <row r="3291" spans="17:17" x14ac:dyDescent="0.3">
      <c r="Q3291" t="s">
        <v>356</v>
      </c>
    </row>
    <row r="3292" spans="17:17" x14ac:dyDescent="0.3">
      <c r="Q3292" t="s">
        <v>352</v>
      </c>
    </row>
    <row r="3293" spans="17:17" x14ac:dyDescent="0.3">
      <c r="Q3293" t="s">
        <v>401</v>
      </c>
    </row>
    <row r="3294" spans="17:17" x14ac:dyDescent="0.3">
      <c r="Q3294" t="s">
        <v>372</v>
      </c>
    </row>
    <row r="3295" spans="17:17" x14ac:dyDescent="0.3">
      <c r="Q3295" t="s">
        <v>280</v>
      </c>
    </row>
    <row r="3296" spans="17:17" x14ac:dyDescent="0.3">
      <c r="Q3296" t="s">
        <v>286</v>
      </c>
    </row>
    <row r="3297" spans="17:17" x14ac:dyDescent="0.3">
      <c r="Q3297" t="s">
        <v>274</v>
      </c>
    </row>
    <row r="3298" spans="17:17" x14ac:dyDescent="0.3">
      <c r="Q3298" t="s">
        <v>406</v>
      </c>
    </row>
    <row r="3299" spans="17:17" x14ac:dyDescent="0.3">
      <c r="Q3299" t="s">
        <v>236</v>
      </c>
    </row>
    <row r="3300" spans="17:17" x14ac:dyDescent="0.3">
      <c r="Q3300" t="s">
        <v>336</v>
      </c>
    </row>
    <row r="3301" spans="17:17" x14ac:dyDescent="0.3">
      <c r="Q3301" t="s">
        <v>373</v>
      </c>
    </row>
    <row r="3302" spans="17:17" x14ac:dyDescent="0.3">
      <c r="Q3302" t="s">
        <v>344</v>
      </c>
    </row>
    <row r="3303" spans="17:17" x14ac:dyDescent="0.3">
      <c r="Q3303" t="s">
        <v>270</v>
      </c>
    </row>
    <row r="3304" spans="17:17" x14ac:dyDescent="0.3">
      <c r="Q3304" t="s">
        <v>226</v>
      </c>
    </row>
    <row r="3305" spans="17:17" x14ac:dyDescent="0.3">
      <c r="Q3305" t="s">
        <v>407</v>
      </c>
    </row>
    <row r="3306" spans="17:17" x14ac:dyDescent="0.3">
      <c r="Q3306" t="s">
        <v>238</v>
      </c>
    </row>
    <row r="3307" spans="17:17" x14ac:dyDescent="0.3">
      <c r="Q3307" t="s">
        <v>329</v>
      </c>
    </row>
    <row r="3308" spans="17:17" x14ac:dyDescent="0.3">
      <c r="Q3308" t="s">
        <v>416</v>
      </c>
    </row>
    <row r="3309" spans="17:17" x14ac:dyDescent="0.3">
      <c r="Q3309" t="s">
        <v>256</v>
      </c>
    </row>
    <row r="3310" spans="17:17" x14ac:dyDescent="0.3">
      <c r="Q3310" t="s">
        <v>278</v>
      </c>
    </row>
    <row r="3311" spans="17:17" x14ac:dyDescent="0.3">
      <c r="Q3311" t="s">
        <v>312</v>
      </c>
    </row>
    <row r="3312" spans="17:17" x14ac:dyDescent="0.3">
      <c r="Q3312" t="s">
        <v>311</v>
      </c>
    </row>
    <row r="3313" spans="17:17" x14ac:dyDescent="0.3">
      <c r="Q3313" t="s">
        <v>414</v>
      </c>
    </row>
    <row r="3314" spans="17:17" x14ac:dyDescent="0.3">
      <c r="Q3314" t="s">
        <v>377</v>
      </c>
    </row>
    <row r="3315" spans="17:17" x14ac:dyDescent="0.3">
      <c r="Q3315" t="s">
        <v>371</v>
      </c>
    </row>
    <row r="3316" spans="17:17" x14ac:dyDescent="0.3">
      <c r="Q3316" t="s">
        <v>330</v>
      </c>
    </row>
    <row r="3317" spans="17:17" x14ac:dyDescent="0.3">
      <c r="Q3317" t="s">
        <v>370</v>
      </c>
    </row>
    <row r="3318" spans="17:17" x14ac:dyDescent="0.3">
      <c r="Q3318" t="s">
        <v>398</v>
      </c>
    </row>
    <row r="3319" spans="17:17" x14ac:dyDescent="0.3">
      <c r="Q3319" t="s">
        <v>246</v>
      </c>
    </row>
    <row r="3320" spans="17:17" x14ac:dyDescent="0.3">
      <c r="Q3320" t="s">
        <v>389</v>
      </c>
    </row>
    <row r="3321" spans="17:17" x14ac:dyDescent="0.3">
      <c r="Q3321" t="s">
        <v>282</v>
      </c>
    </row>
    <row r="3322" spans="17:17" x14ac:dyDescent="0.3">
      <c r="Q3322" t="s">
        <v>300</v>
      </c>
    </row>
    <row r="3323" spans="17:17" x14ac:dyDescent="0.3">
      <c r="Q3323" t="s">
        <v>313</v>
      </c>
    </row>
    <row r="3324" spans="17:17" x14ac:dyDescent="0.3">
      <c r="Q3324" t="s">
        <v>403</v>
      </c>
    </row>
    <row r="3325" spans="17:17" x14ac:dyDescent="0.3">
      <c r="Q3325" t="s">
        <v>292</v>
      </c>
    </row>
    <row r="3326" spans="17:17" x14ac:dyDescent="0.3">
      <c r="Q3326" t="s">
        <v>259</v>
      </c>
    </row>
    <row r="3327" spans="17:17" x14ac:dyDescent="0.3">
      <c r="Q3327" t="s">
        <v>258</v>
      </c>
    </row>
    <row r="3328" spans="17:17" x14ac:dyDescent="0.3">
      <c r="Q3328" t="s">
        <v>235</v>
      </c>
    </row>
    <row r="3329" spans="17:17" x14ac:dyDescent="0.3">
      <c r="Q3329" t="s">
        <v>325</v>
      </c>
    </row>
    <row r="3330" spans="17:17" x14ac:dyDescent="0.3">
      <c r="Q3330" t="s">
        <v>305</v>
      </c>
    </row>
    <row r="3331" spans="17:17" x14ac:dyDescent="0.3">
      <c r="Q3331" t="s">
        <v>384</v>
      </c>
    </row>
    <row r="3332" spans="17:17" x14ac:dyDescent="0.3">
      <c r="Q3332" t="s">
        <v>354</v>
      </c>
    </row>
    <row r="3333" spans="17:17" x14ac:dyDescent="0.3">
      <c r="Q3333" t="s">
        <v>312</v>
      </c>
    </row>
    <row r="3334" spans="17:17" x14ac:dyDescent="0.3">
      <c r="Q3334" t="s">
        <v>290</v>
      </c>
    </row>
    <row r="3335" spans="17:17" x14ac:dyDescent="0.3">
      <c r="Q3335" t="s">
        <v>397</v>
      </c>
    </row>
    <row r="3336" spans="17:17" x14ac:dyDescent="0.3">
      <c r="Q3336" t="s">
        <v>255</v>
      </c>
    </row>
    <row r="3337" spans="17:17" x14ac:dyDescent="0.3">
      <c r="Q3337" t="s">
        <v>250</v>
      </c>
    </row>
    <row r="3338" spans="17:17" x14ac:dyDescent="0.3">
      <c r="Q3338" t="s">
        <v>328</v>
      </c>
    </row>
    <row r="3339" spans="17:17" x14ac:dyDescent="0.3">
      <c r="Q3339" t="s">
        <v>245</v>
      </c>
    </row>
    <row r="3340" spans="17:17" x14ac:dyDescent="0.3">
      <c r="Q3340" t="s">
        <v>223</v>
      </c>
    </row>
    <row r="3341" spans="17:17" x14ac:dyDescent="0.3">
      <c r="Q3341" t="s">
        <v>303</v>
      </c>
    </row>
    <row r="3342" spans="17:17" x14ac:dyDescent="0.3">
      <c r="Q3342" t="s">
        <v>221</v>
      </c>
    </row>
    <row r="3343" spans="17:17" x14ac:dyDescent="0.3">
      <c r="Q3343" t="s">
        <v>362</v>
      </c>
    </row>
    <row r="3344" spans="17:17" x14ac:dyDescent="0.3">
      <c r="Q3344" t="s">
        <v>276</v>
      </c>
    </row>
    <row r="3345" spans="17:17" x14ac:dyDescent="0.3">
      <c r="Q3345" t="s">
        <v>229</v>
      </c>
    </row>
    <row r="3346" spans="17:17" x14ac:dyDescent="0.3">
      <c r="Q3346" t="s">
        <v>269</v>
      </c>
    </row>
    <row r="3347" spans="17:17" x14ac:dyDescent="0.3">
      <c r="Q3347" t="s">
        <v>316</v>
      </c>
    </row>
    <row r="3348" spans="17:17" x14ac:dyDescent="0.3">
      <c r="Q3348" t="s">
        <v>243</v>
      </c>
    </row>
    <row r="3349" spans="17:17" x14ac:dyDescent="0.3">
      <c r="Q3349" t="s">
        <v>242</v>
      </c>
    </row>
    <row r="3350" spans="17:17" x14ac:dyDescent="0.3">
      <c r="Q3350" t="s">
        <v>385</v>
      </c>
    </row>
    <row r="3351" spans="17:17" x14ac:dyDescent="0.3">
      <c r="Q3351" t="s">
        <v>232</v>
      </c>
    </row>
    <row r="3352" spans="17:17" x14ac:dyDescent="0.3">
      <c r="Q3352" t="s">
        <v>302</v>
      </c>
    </row>
    <row r="3353" spans="17:17" x14ac:dyDescent="0.3">
      <c r="Q3353" t="s">
        <v>273</v>
      </c>
    </row>
    <row r="3354" spans="17:17" x14ac:dyDescent="0.3">
      <c r="Q3354" t="s">
        <v>224</v>
      </c>
    </row>
    <row r="3355" spans="17:17" x14ac:dyDescent="0.3">
      <c r="Q3355" t="s">
        <v>228</v>
      </c>
    </row>
    <row r="3356" spans="17:17" x14ac:dyDescent="0.3">
      <c r="Q3356" t="s">
        <v>254</v>
      </c>
    </row>
    <row r="3357" spans="17:17" x14ac:dyDescent="0.3">
      <c r="Q3357" t="s">
        <v>282</v>
      </c>
    </row>
    <row r="3358" spans="17:17" x14ac:dyDescent="0.3">
      <c r="Q3358" t="s">
        <v>402</v>
      </c>
    </row>
    <row r="3359" spans="17:17" x14ac:dyDescent="0.3">
      <c r="Q3359" t="s">
        <v>304</v>
      </c>
    </row>
    <row r="3360" spans="17:17" x14ac:dyDescent="0.3">
      <c r="Q3360" t="s">
        <v>346</v>
      </c>
    </row>
    <row r="3361" spans="17:17" x14ac:dyDescent="0.3">
      <c r="Q3361" t="s">
        <v>366</v>
      </c>
    </row>
    <row r="3362" spans="17:17" x14ac:dyDescent="0.3">
      <c r="Q3362" t="s">
        <v>309</v>
      </c>
    </row>
    <row r="3363" spans="17:17" x14ac:dyDescent="0.3">
      <c r="Q3363" t="s">
        <v>332</v>
      </c>
    </row>
    <row r="3364" spans="17:17" x14ac:dyDescent="0.3">
      <c r="Q3364" t="s">
        <v>347</v>
      </c>
    </row>
    <row r="3365" spans="17:17" x14ac:dyDescent="0.3">
      <c r="Q3365" t="s">
        <v>335</v>
      </c>
    </row>
    <row r="3366" spans="17:17" x14ac:dyDescent="0.3">
      <c r="Q3366" t="s">
        <v>282</v>
      </c>
    </row>
    <row r="3367" spans="17:17" x14ac:dyDescent="0.3">
      <c r="Q3367" t="s">
        <v>383</v>
      </c>
    </row>
    <row r="3368" spans="17:17" x14ac:dyDescent="0.3">
      <c r="Q3368" t="s">
        <v>372</v>
      </c>
    </row>
    <row r="3369" spans="17:17" x14ac:dyDescent="0.3">
      <c r="Q3369" t="s">
        <v>338</v>
      </c>
    </row>
    <row r="3370" spans="17:17" x14ac:dyDescent="0.3">
      <c r="Q3370" t="s">
        <v>356</v>
      </c>
    </row>
    <row r="3371" spans="17:17" x14ac:dyDescent="0.3">
      <c r="Q3371" t="s">
        <v>344</v>
      </c>
    </row>
    <row r="3372" spans="17:17" x14ac:dyDescent="0.3">
      <c r="Q3372" t="s">
        <v>300</v>
      </c>
    </row>
    <row r="3373" spans="17:17" x14ac:dyDescent="0.3">
      <c r="Q3373" t="s">
        <v>380</v>
      </c>
    </row>
    <row r="3374" spans="17:17" x14ac:dyDescent="0.3">
      <c r="Q3374" t="s">
        <v>381</v>
      </c>
    </row>
    <row r="3375" spans="17:17" x14ac:dyDescent="0.3">
      <c r="Q3375" t="s">
        <v>378</v>
      </c>
    </row>
    <row r="3376" spans="17:17" x14ac:dyDescent="0.3">
      <c r="Q3376" t="s">
        <v>364</v>
      </c>
    </row>
    <row r="3377" spans="17:17" x14ac:dyDescent="0.3">
      <c r="Q3377" t="s">
        <v>275</v>
      </c>
    </row>
    <row r="3378" spans="17:17" x14ac:dyDescent="0.3">
      <c r="Q3378" t="s">
        <v>399</v>
      </c>
    </row>
    <row r="3379" spans="17:17" x14ac:dyDescent="0.3">
      <c r="Q3379" t="s">
        <v>326</v>
      </c>
    </row>
    <row r="3380" spans="17:17" x14ac:dyDescent="0.3">
      <c r="Q3380" t="s">
        <v>315</v>
      </c>
    </row>
    <row r="3381" spans="17:17" x14ac:dyDescent="0.3">
      <c r="Q3381" t="s">
        <v>273</v>
      </c>
    </row>
    <row r="3382" spans="17:17" x14ac:dyDescent="0.3">
      <c r="Q3382" t="s">
        <v>263</v>
      </c>
    </row>
    <row r="3383" spans="17:17" x14ac:dyDescent="0.3">
      <c r="Q3383" t="s">
        <v>239</v>
      </c>
    </row>
    <row r="3384" spans="17:17" x14ac:dyDescent="0.3">
      <c r="Q3384" t="s">
        <v>348</v>
      </c>
    </row>
    <row r="3385" spans="17:17" x14ac:dyDescent="0.3">
      <c r="Q3385" t="s">
        <v>332</v>
      </c>
    </row>
    <row r="3386" spans="17:17" x14ac:dyDescent="0.3">
      <c r="Q3386" t="s">
        <v>381</v>
      </c>
    </row>
    <row r="3387" spans="17:17" x14ac:dyDescent="0.3">
      <c r="Q3387" t="s">
        <v>236</v>
      </c>
    </row>
    <row r="3388" spans="17:17" x14ac:dyDescent="0.3">
      <c r="Q3388" t="s">
        <v>286</v>
      </c>
    </row>
    <row r="3389" spans="17:17" x14ac:dyDescent="0.3">
      <c r="Q3389" t="s">
        <v>233</v>
      </c>
    </row>
    <row r="3390" spans="17:17" x14ac:dyDescent="0.3">
      <c r="Q3390" t="s">
        <v>223</v>
      </c>
    </row>
    <row r="3391" spans="17:17" x14ac:dyDescent="0.3">
      <c r="Q3391" t="s">
        <v>264</v>
      </c>
    </row>
    <row r="3392" spans="17:17" x14ac:dyDescent="0.3">
      <c r="Q3392" t="s">
        <v>338</v>
      </c>
    </row>
    <row r="3393" spans="17:17" x14ac:dyDescent="0.3">
      <c r="Q3393" t="s">
        <v>406</v>
      </c>
    </row>
    <row r="3394" spans="17:17" x14ac:dyDescent="0.3">
      <c r="Q3394" t="s">
        <v>282</v>
      </c>
    </row>
    <row r="3395" spans="17:17" x14ac:dyDescent="0.3">
      <c r="Q3395" t="s">
        <v>374</v>
      </c>
    </row>
    <row r="3396" spans="17:17" x14ac:dyDescent="0.3">
      <c r="Q3396" t="s">
        <v>219</v>
      </c>
    </row>
    <row r="3397" spans="17:17" x14ac:dyDescent="0.3">
      <c r="Q3397" t="s">
        <v>288</v>
      </c>
    </row>
    <row r="3398" spans="17:17" x14ac:dyDescent="0.3">
      <c r="Q3398" t="s">
        <v>222</v>
      </c>
    </row>
    <row r="3399" spans="17:17" x14ac:dyDescent="0.3">
      <c r="Q3399" t="s">
        <v>386</v>
      </c>
    </row>
    <row r="3400" spans="17:17" x14ac:dyDescent="0.3">
      <c r="Q3400" t="s">
        <v>271</v>
      </c>
    </row>
    <row r="3401" spans="17:17" x14ac:dyDescent="0.3">
      <c r="Q3401" t="s">
        <v>278</v>
      </c>
    </row>
    <row r="3402" spans="17:17" x14ac:dyDescent="0.3">
      <c r="Q3402" t="s">
        <v>253</v>
      </c>
    </row>
    <row r="3403" spans="17:17" x14ac:dyDescent="0.3">
      <c r="Q3403" t="s">
        <v>245</v>
      </c>
    </row>
    <row r="3404" spans="17:17" x14ac:dyDescent="0.3">
      <c r="Q3404" t="s">
        <v>341</v>
      </c>
    </row>
    <row r="3405" spans="17:17" x14ac:dyDescent="0.3">
      <c r="Q3405" t="s">
        <v>259</v>
      </c>
    </row>
    <row r="3406" spans="17:17" x14ac:dyDescent="0.3">
      <c r="Q3406" t="s">
        <v>408</v>
      </c>
    </row>
    <row r="3407" spans="17:17" x14ac:dyDescent="0.3">
      <c r="Q3407" t="s">
        <v>410</v>
      </c>
    </row>
    <row r="3408" spans="17:17" x14ac:dyDescent="0.3">
      <c r="Q3408" t="s">
        <v>247</v>
      </c>
    </row>
    <row r="3409" spans="17:17" x14ac:dyDescent="0.3">
      <c r="Q3409" t="s">
        <v>360</v>
      </c>
    </row>
    <row r="3410" spans="17:17" x14ac:dyDescent="0.3">
      <c r="Q3410" t="s">
        <v>266</v>
      </c>
    </row>
    <row r="3411" spans="17:17" x14ac:dyDescent="0.3">
      <c r="Q3411" t="s">
        <v>400</v>
      </c>
    </row>
    <row r="3412" spans="17:17" x14ac:dyDescent="0.3">
      <c r="Q3412" t="s">
        <v>350</v>
      </c>
    </row>
    <row r="3413" spans="17:17" x14ac:dyDescent="0.3">
      <c r="Q3413" t="s">
        <v>281</v>
      </c>
    </row>
    <row r="3414" spans="17:17" x14ac:dyDescent="0.3">
      <c r="Q3414" t="s">
        <v>225</v>
      </c>
    </row>
    <row r="3415" spans="17:17" x14ac:dyDescent="0.3">
      <c r="Q3415" t="s">
        <v>221</v>
      </c>
    </row>
    <row r="3416" spans="17:17" x14ac:dyDescent="0.3">
      <c r="Q3416" t="s">
        <v>356</v>
      </c>
    </row>
    <row r="3417" spans="17:17" x14ac:dyDescent="0.3">
      <c r="Q3417" t="s">
        <v>277</v>
      </c>
    </row>
    <row r="3418" spans="17:17" x14ac:dyDescent="0.3">
      <c r="Q3418" t="s">
        <v>310</v>
      </c>
    </row>
    <row r="3419" spans="17:17" x14ac:dyDescent="0.3">
      <c r="Q3419" t="s">
        <v>371</v>
      </c>
    </row>
    <row r="3420" spans="17:17" x14ac:dyDescent="0.3">
      <c r="Q3420" t="s">
        <v>250</v>
      </c>
    </row>
    <row r="3421" spans="17:17" x14ac:dyDescent="0.3">
      <c r="Q3421" t="s">
        <v>279</v>
      </c>
    </row>
    <row r="3422" spans="17:17" x14ac:dyDescent="0.3">
      <c r="Q3422" t="s">
        <v>313</v>
      </c>
    </row>
    <row r="3423" spans="17:17" x14ac:dyDescent="0.3">
      <c r="Q3423" t="s">
        <v>274</v>
      </c>
    </row>
    <row r="3424" spans="17:17" x14ac:dyDescent="0.3">
      <c r="Q3424" t="s">
        <v>370</v>
      </c>
    </row>
    <row r="3425" spans="17:17" x14ac:dyDescent="0.3">
      <c r="Q3425" t="s">
        <v>403</v>
      </c>
    </row>
    <row r="3426" spans="17:17" x14ac:dyDescent="0.3">
      <c r="Q3426" t="s">
        <v>222</v>
      </c>
    </row>
    <row r="3427" spans="17:17" x14ac:dyDescent="0.3">
      <c r="Q3427" t="s">
        <v>284</v>
      </c>
    </row>
    <row r="3428" spans="17:17" x14ac:dyDescent="0.3">
      <c r="Q3428" t="s">
        <v>257</v>
      </c>
    </row>
    <row r="3429" spans="17:17" x14ac:dyDescent="0.3">
      <c r="Q3429" t="s">
        <v>291</v>
      </c>
    </row>
    <row r="3430" spans="17:17" x14ac:dyDescent="0.3">
      <c r="Q3430" t="s">
        <v>273</v>
      </c>
    </row>
    <row r="3431" spans="17:17" x14ac:dyDescent="0.3">
      <c r="Q3431" t="s">
        <v>312</v>
      </c>
    </row>
    <row r="3432" spans="17:17" x14ac:dyDescent="0.3">
      <c r="Q3432" t="s">
        <v>263</v>
      </c>
    </row>
    <row r="3433" spans="17:17" x14ac:dyDescent="0.3">
      <c r="Q3433" t="s">
        <v>280</v>
      </c>
    </row>
    <row r="3434" spans="17:17" x14ac:dyDescent="0.3">
      <c r="Q3434" t="s">
        <v>270</v>
      </c>
    </row>
    <row r="3435" spans="17:17" x14ac:dyDescent="0.3">
      <c r="Q3435" t="s">
        <v>253</v>
      </c>
    </row>
    <row r="3436" spans="17:17" x14ac:dyDescent="0.3">
      <c r="Q3436" t="s">
        <v>351</v>
      </c>
    </row>
    <row r="3437" spans="17:17" x14ac:dyDescent="0.3">
      <c r="Q3437" t="s">
        <v>412</v>
      </c>
    </row>
    <row r="3438" spans="17:17" x14ac:dyDescent="0.3">
      <c r="Q3438" t="s">
        <v>271</v>
      </c>
    </row>
    <row r="3439" spans="17:17" x14ac:dyDescent="0.3">
      <c r="Q3439" t="s">
        <v>385</v>
      </c>
    </row>
    <row r="3440" spans="17:17" x14ac:dyDescent="0.3">
      <c r="Q3440" t="s">
        <v>338</v>
      </c>
    </row>
    <row r="3441" spans="17:17" x14ac:dyDescent="0.3">
      <c r="Q3441" t="s">
        <v>377</v>
      </c>
    </row>
    <row r="3442" spans="17:17" x14ac:dyDescent="0.3">
      <c r="Q3442" t="s">
        <v>362</v>
      </c>
    </row>
    <row r="3443" spans="17:17" x14ac:dyDescent="0.3">
      <c r="Q3443" t="s">
        <v>363</v>
      </c>
    </row>
    <row r="3444" spans="17:17" x14ac:dyDescent="0.3">
      <c r="Q3444" t="s">
        <v>234</v>
      </c>
    </row>
    <row r="3445" spans="17:17" x14ac:dyDescent="0.3">
      <c r="Q3445" t="s">
        <v>391</v>
      </c>
    </row>
    <row r="3446" spans="17:17" x14ac:dyDescent="0.3">
      <c r="Q3446" t="s">
        <v>287</v>
      </c>
    </row>
    <row r="3447" spans="17:17" x14ac:dyDescent="0.3">
      <c r="Q3447" t="s">
        <v>353</v>
      </c>
    </row>
    <row r="3448" spans="17:17" x14ac:dyDescent="0.3">
      <c r="Q3448" t="s">
        <v>374</v>
      </c>
    </row>
    <row r="3449" spans="17:17" x14ac:dyDescent="0.3">
      <c r="Q3449" t="s">
        <v>236</v>
      </c>
    </row>
    <row r="3450" spans="17:17" x14ac:dyDescent="0.3">
      <c r="Q3450" t="s">
        <v>272</v>
      </c>
    </row>
    <row r="3451" spans="17:17" x14ac:dyDescent="0.3">
      <c r="Q3451" t="s">
        <v>305</v>
      </c>
    </row>
    <row r="3452" spans="17:17" x14ac:dyDescent="0.3">
      <c r="Q3452" t="s">
        <v>321</v>
      </c>
    </row>
    <row r="3453" spans="17:17" x14ac:dyDescent="0.3">
      <c r="Q3453" t="s">
        <v>414</v>
      </c>
    </row>
    <row r="3454" spans="17:17" x14ac:dyDescent="0.3">
      <c r="Q3454" t="s">
        <v>412</v>
      </c>
    </row>
    <row r="3455" spans="17:17" x14ac:dyDescent="0.3">
      <c r="Q3455" t="s">
        <v>360</v>
      </c>
    </row>
    <row r="3456" spans="17:17" x14ac:dyDescent="0.3">
      <c r="Q3456" t="s">
        <v>344</v>
      </c>
    </row>
    <row r="3457" spans="17:17" x14ac:dyDescent="0.3">
      <c r="Q3457" t="s">
        <v>331</v>
      </c>
    </row>
    <row r="3458" spans="17:17" x14ac:dyDescent="0.3">
      <c r="Q3458" t="s">
        <v>339</v>
      </c>
    </row>
    <row r="3459" spans="17:17" x14ac:dyDescent="0.3">
      <c r="Q3459" t="s">
        <v>301</v>
      </c>
    </row>
    <row r="3460" spans="17:17" x14ac:dyDescent="0.3">
      <c r="Q3460" t="s">
        <v>359</v>
      </c>
    </row>
    <row r="3461" spans="17:17" x14ac:dyDescent="0.3">
      <c r="Q3461" t="s">
        <v>411</v>
      </c>
    </row>
    <row r="3462" spans="17:17" x14ac:dyDescent="0.3">
      <c r="Q3462" t="s">
        <v>249</v>
      </c>
    </row>
    <row r="3463" spans="17:17" x14ac:dyDescent="0.3">
      <c r="Q3463" t="s">
        <v>391</v>
      </c>
    </row>
    <row r="3464" spans="17:17" x14ac:dyDescent="0.3">
      <c r="Q3464" t="s">
        <v>356</v>
      </c>
    </row>
    <row r="3465" spans="17:17" x14ac:dyDescent="0.3">
      <c r="Q3465" t="s">
        <v>348</v>
      </c>
    </row>
    <row r="3466" spans="17:17" x14ac:dyDescent="0.3">
      <c r="Q3466" t="s">
        <v>407</v>
      </c>
    </row>
    <row r="3467" spans="17:17" x14ac:dyDescent="0.3">
      <c r="Q3467" t="s">
        <v>248</v>
      </c>
    </row>
    <row r="3468" spans="17:17" x14ac:dyDescent="0.3">
      <c r="Q3468" t="s">
        <v>267</v>
      </c>
    </row>
    <row r="3469" spans="17:17" x14ac:dyDescent="0.3">
      <c r="Q3469" t="s">
        <v>388</v>
      </c>
    </row>
    <row r="3470" spans="17:17" x14ac:dyDescent="0.3">
      <c r="Q3470" t="s">
        <v>262</v>
      </c>
    </row>
    <row r="3471" spans="17:17" x14ac:dyDescent="0.3">
      <c r="Q3471" t="s">
        <v>406</v>
      </c>
    </row>
    <row r="3472" spans="17:17" x14ac:dyDescent="0.3">
      <c r="Q3472" t="s">
        <v>271</v>
      </c>
    </row>
    <row r="3473" spans="17:17" x14ac:dyDescent="0.3">
      <c r="Q3473" t="s">
        <v>257</v>
      </c>
    </row>
    <row r="3474" spans="17:17" x14ac:dyDescent="0.3">
      <c r="Q3474" t="s">
        <v>230</v>
      </c>
    </row>
    <row r="3475" spans="17:17" x14ac:dyDescent="0.3">
      <c r="Q3475" t="s">
        <v>269</v>
      </c>
    </row>
    <row r="3476" spans="17:17" x14ac:dyDescent="0.3">
      <c r="Q3476" t="s">
        <v>285</v>
      </c>
    </row>
    <row r="3477" spans="17:17" x14ac:dyDescent="0.3">
      <c r="Q3477" t="s">
        <v>347</v>
      </c>
    </row>
    <row r="3478" spans="17:17" x14ac:dyDescent="0.3">
      <c r="Q3478" t="s">
        <v>378</v>
      </c>
    </row>
    <row r="3479" spans="17:17" x14ac:dyDescent="0.3">
      <c r="Q3479" t="s">
        <v>254</v>
      </c>
    </row>
    <row r="3480" spans="17:17" x14ac:dyDescent="0.3">
      <c r="Q3480" t="s">
        <v>351</v>
      </c>
    </row>
    <row r="3481" spans="17:17" x14ac:dyDescent="0.3">
      <c r="Q3481" t="s">
        <v>376</v>
      </c>
    </row>
    <row r="3482" spans="17:17" x14ac:dyDescent="0.3">
      <c r="Q3482" t="s">
        <v>294</v>
      </c>
    </row>
    <row r="3483" spans="17:17" x14ac:dyDescent="0.3">
      <c r="Q3483" t="s">
        <v>319</v>
      </c>
    </row>
    <row r="3484" spans="17:17" x14ac:dyDescent="0.3">
      <c r="Q3484" t="s">
        <v>404</v>
      </c>
    </row>
    <row r="3485" spans="17:17" x14ac:dyDescent="0.3">
      <c r="Q3485" t="s">
        <v>228</v>
      </c>
    </row>
    <row r="3486" spans="17:17" x14ac:dyDescent="0.3">
      <c r="Q3486" t="s">
        <v>290</v>
      </c>
    </row>
    <row r="3487" spans="17:17" x14ac:dyDescent="0.3">
      <c r="Q3487" t="s">
        <v>345</v>
      </c>
    </row>
    <row r="3488" spans="17:17" x14ac:dyDescent="0.3">
      <c r="Q3488" t="s">
        <v>241</v>
      </c>
    </row>
    <row r="3489" spans="17:17" x14ac:dyDescent="0.3">
      <c r="Q3489" t="s">
        <v>377</v>
      </c>
    </row>
    <row r="3490" spans="17:17" x14ac:dyDescent="0.3">
      <c r="Q3490" t="s">
        <v>274</v>
      </c>
    </row>
    <row r="3491" spans="17:17" x14ac:dyDescent="0.3">
      <c r="Q3491" t="s">
        <v>321</v>
      </c>
    </row>
    <row r="3492" spans="17:17" x14ac:dyDescent="0.3">
      <c r="Q3492" t="s">
        <v>256</v>
      </c>
    </row>
    <row r="3493" spans="17:17" x14ac:dyDescent="0.3">
      <c r="Q3493" t="s">
        <v>373</v>
      </c>
    </row>
    <row r="3494" spans="17:17" x14ac:dyDescent="0.3">
      <c r="Q3494" t="s">
        <v>288</v>
      </c>
    </row>
    <row r="3495" spans="17:17" x14ac:dyDescent="0.3">
      <c r="Q3495" t="s">
        <v>340</v>
      </c>
    </row>
    <row r="3496" spans="17:17" x14ac:dyDescent="0.3">
      <c r="Q3496" t="s">
        <v>380</v>
      </c>
    </row>
    <row r="3497" spans="17:17" x14ac:dyDescent="0.3">
      <c r="Q3497" t="s">
        <v>221</v>
      </c>
    </row>
    <row r="3498" spans="17:17" x14ac:dyDescent="0.3">
      <c r="Q3498" t="s">
        <v>227</v>
      </c>
    </row>
    <row r="3499" spans="17:17" x14ac:dyDescent="0.3">
      <c r="Q3499" t="s">
        <v>406</v>
      </c>
    </row>
    <row r="3500" spans="17:17" x14ac:dyDescent="0.3">
      <c r="Q3500" t="s">
        <v>292</v>
      </c>
    </row>
    <row r="3501" spans="17:17" x14ac:dyDescent="0.3">
      <c r="Q3501" t="s">
        <v>293</v>
      </c>
    </row>
    <row r="3502" spans="17:17" x14ac:dyDescent="0.3">
      <c r="Q3502" t="s">
        <v>268</v>
      </c>
    </row>
    <row r="3503" spans="17:17" x14ac:dyDescent="0.3">
      <c r="Q3503" t="s">
        <v>285</v>
      </c>
    </row>
    <row r="3504" spans="17:17" x14ac:dyDescent="0.3">
      <c r="Q3504" t="s">
        <v>405</v>
      </c>
    </row>
    <row r="3505" spans="17:17" x14ac:dyDescent="0.3">
      <c r="Q3505" t="s">
        <v>300</v>
      </c>
    </row>
    <row r="3506" spans="17:17" x14ac:dyDescent="0.3">
      <c r="Q3506" t="s">
        <v>404</v>
      </c>
    </row>
    <row r="3507" spans="17:17" x14ac:dyDescent="0.3">
      <c r="Q3507" t="s">
        <v>331</v>
      </c>
    </row>
    <row r="3508" spans="17:17" x14ac:dyDescent="0.3">
      <c r="Q3508" t="s">
        <v>241</v>
      </c>
    </row>
    <row r="3509" spans="17:17" x14ac:dyDescent="0.3">
      <c r="Q3509" t="s">
        <v>328</v>
      </c>
    </row>
    <row r="3510" spans="17:17" x14ac:dyDescent="0.3">
      <c r="Q3510" t="s">
        <v>415</v>
      </c>
    </row>
    <row r="3511" spans="17:17" x14ac:dyDescent="0.3">
      <c r="Q3511" t="s">
        <v>326</v>
      </c>
    </row>
    <row r="3512" spans="17:17" x14ac:dyDescent="0.3">
      <c r="Q3512" t="s">
        <v>386</v>
      </c>
    </row>
    <row r="3513" spans="17:17" x14ac:dyDescent="0.3">
      <c r="Q3513" t="s">
        <v>403</v>
      </c>
    </row>
    <row r="3514" spans="17:17" x14ac:dyDescent="0.3">
      <c r="Q3514" t="s">
        <v>334</v>
      </c>
    </row>
    <row r="3515" spans="17:17" x14ac:dyDescent="0.3">
      <c r="Q3515" t="s">
        <v>239</v>
      </c>
    </row>
    <row r="3516" spans="17:17" x14ac:dyDescent="0.3">
      <c r="Q3516" t="s">
        <v>323</v>
      </c>
    </row>
    <row r="3517" spans="17:17" x14ac:dyDescent="0.3">
      <c r="Q3517" t="s">
        <v>358</v>
      </c>
    </row>
    <row r="3518" spans="17:17" x14ac:dyDescent="0.3">
      <c r="Q3518" t="s">
        <v>248</v>
      </c>
    </row>
    <row r="3519" spans="17:17" x14ac:dyDescent="0.3">
      <c r="Q3519" t="s">
        <v>253</v>
      </c>
    </row>
    <row r="3520" spans="17:17" x14ac:dyDescent="0.3">
      <c r="Q3520" t="s">
        <v>320</v>
      </c>
    </row>
    <row r="3521" spans="17:17" x14ac:dyDescent="0.3">
      <c r="Q3521" t="s">
        <v>357</v>
      </c>
    </row>
    <row r="3522" spans="17:17" x14ac:dyDescent="0.3">
      <c r="Q3522" t="s">
        <v>239</v>
      </c>
    </row>
    <row r="3523" spans="17:17" x14ac:dyDescent="0.3">
      <c r="Q3523" t="s">
        <v>240</v>
      </c>
    </row>
    <row r="3524" spans="17:17" x14ac:dyDescent="0.3">
      <c r="Q3524" t="s">
        <v>221</v>
      </c>
    </row>
    <row r="3525" spans="17:17" x14ac:dyDescent="0.3">
      <c r="Q3525" t="s">
        <v>241</v>
      </c>
    </row>
    <row r="3526" spans="17:17" x14ac:dyDescent="0.3">
      <c r="Q3526" t="s">
        <v>242</v>
      </c>
    </row>
    <row r="3527" spans="17:17" x14ac:dyDescent="0.3">
      <c r="Q3527" t="s">
        <v>243</v>
      </c>
    </row>
    <row r="3528" spans="17:17" x14ac:dyDescent="0.3">
      <c r="Q3528" t="s">
        <v>244</v>
      </c>
    </row>
    <row r="3529" spans="17:17" x14ac:dyDescent="0.3">
      <c r="Q3529" t="s">
        <v>245</v>
      </c>
    </row>
    <row r="3530" spans="17:17" x14ac:dyDescent="0.3">
      <c r="Q3530" t="s">
        <v>230</v>
      </c>
    </row>
    <row r="3531" spans="17:17" x14ac:dyDescent="0.3">
      <c r="Q3531" t="s">
        <v>246</v>
      </c>
    </row>
    <row r="3532" spans="17:17" x14ac:dyDescent="0.3">
      <c r="Q3532" t="s">
        <v>247</v>
      </c>
    </row>
    <row r="3533" spans="17:17" x14ac:dyDescent="0.3">
      <c r="Q3533" t="s">
        <v>248</v>
      </c>
    </row>
    <row r="3534" spans="17:17" x14ac:dyDescent="0.3">
      <c r="Q3534" t="s">
        <v>249</v>
      </c>
    </row>
    <row r="3535" spans="17:17" x14ac:dyDescent="0.3">
      <c r="Q3535" t="s">
        <v>250</v>
      </c>
    </row>
    <row r="3536" spans="17:17" x14ac:dyDescent="0.3">
      <c r="Q3536" t="s">
        <v>251</v>
      </c>
    </row>
    <row r="3537" spans="17:17" x14ac:dyDescent="0.3">
      <c r="Q3537" t="s">
        <v>252</v>
      </c>
    </row>
    <row r="3538" spans="17:17" x14ac:dyDescent="0.3">
      <c r="Q3538" t="s">
        <v>253</v>
      </c>
    </row>
    <row r="3539" spans="17:17" x14ac:dyDescent="0.3">
      <c r="Q3539" t="s">
        <v>254</v>
      </c>
    </row>
    <row r="3540" spans="17:17" x14ac:dyDescent="0.3">
      <c r="Q3540" t="s">
        <v>233</v>
      </c>
    </row>
    <row r="3541" spans="17:17" x14ac:dyDescent="0.3">
      <c r="Q3541" t="s">
        <v>255</v>
      </c>
    </row>
    <row r="3542" spans="17:17" x14ac:dyDescent="0.3">
      <c r="Q3542" t="s">
        <v>244</v>
      </c>
    </row>
    <row r="3543" spans="17:17" x14ac:dyDescent="0.3">
      <c r="Q3543" t="s">
        <v>344</v>
      </c>
    </row>
    <row r="3544" spans="17:17" x14ac:dyDescent="0.3">
      <c r="Q3544" t="s">
        <v>387</v>
      </c>
    </row>
    <row r="3545" spans="17:17" x14ac:dyDescent="0.3">
      <c r="Q3545" t="s">
        <v>236</v>
      </c>
    </row>
    <row r="3546" spans="17:17" x14ac:dyDescent="0.3">
      <c r="Q3546" t="s">
        <v>336</v>
      </c>
    </row>
    <row r="3547" spans="17:17" x14ac:dyDescent="0.3">
      <c r="Q3547" t="s">
        <v>373</v>
      </c>
    </row>
    <row r="3548" spans="17:17" x14ac:dyDescent="0.3">
      <c r="Q3548" t="s">
        <v>359</v>
      </c>
    </row>
    <row r="3549" spans="17:17" x14ac:dyDescent="0.3">
      <c r="Q3549" t="s">
        <v>377</v>
      </c>
    </row>
    <row r="3550" spans="17:17" x14ac:dyDescent="0.3">
      <c r="Q3550" t="s">
        <v>354</v>
      </c>
    </row>
    <row r="3551" spans="17:17" x14ac:dyDescent="0.3">
      <c r="Q3551" t="s">
        <v>388</v>
      </c>
    </row>
    <row r="3552" spans="17:17" x14ac:dyDescent="0.3">
      <c r="Q3552" t="s">
        <v>312</v>
      </c>
    </row>
    <row r="3553" spans="17:17" x14ac:dyDescent="0.3">
      <c r="Q3553" t="s">
        <v>310</v>
      </c>
    </row>
    <row r="3554" spans="17:17" x14ac:dyDescent="0.3">
      <c r="Q3554" t="s">
        <v>370</v>
      </c>
    </row>
    <row r="3555" spans="17:17" x14ac:dyDescent="0.3">
      <c r="Q3555" t="s">
        <v>259</v>
      </c>
    </row>
    <row r="3556" spans="17:17" x14ac:dyDescent="0.3">
      <c r="Q3556" t="s">
        <v>338</v>
      </c>
    </row>
    <row r="3557" spans="17:17" x14ac:dyDescent="0.3">
      <c r="Q3557" t="s">
        <v>389</v>
      </c>
    </row>
    <row r="3558" spans="17:17" x14ac:dyDescent="0.3">
      <c r="Q3558" t="s">
        <v>263</v>
      </c>
    </row>
    <row r="3559" spans="17:17" x14ac:dyDescent="0.3">
      <c r="Q3559" t="s">
        <v>285</v>
      </c>
    </row>
    <row r="3560" spans="17:17" x14ac:dyDescent="0.3">
      <c r="Q3560" t="s">
        <v>390</v>
      </c>
    </row>
    <row r="3561" spans="17:17" x14ac:dyDescent="0.3">
      <c r="Q3561" t="s">
        <v>233</v>
      </c>
    </row>
    <row r="3562" spans="17:17" x14ac:dyDescent="0.3">
      <c r="Q3562" t="s">
        <v>250</v>
      </c>
    </row>
    <row r="3563" spans="17:17" x14ac:dyDescent="0.3">
      <c r="Q3563" t="s">
        <v>256</v>
      </c>
    </row>
    <row r="3564" spans="17:17" x14ac:dyDescent="0.3">
      <c r="Q3564" t="s">
        <v>237</v>
      </c>
    </row>
    <row r="3565" spans="17:17" x14ac:dyDescent="0.3">
      <c r="Q3565" t="s">
        <v>257</v>
      </c>
    </row>
    <row r="3566" spans="17:17" x14ac:dyDescent="0.3">
      <c r="Q3566" t="s">
        <v>258</v>
      </c>
    </row>
    <row r="3567" spans="17:17" x14ac:dyDescent="0.3">
      <c r="Q3567" t="s">
        <v>228</v>
      </c>
    </row>
    <row r="3568" spans="17:17" x14ac:dyDescent="0.3">
      <c r="Q3568" t="s">
        <v>236</v>
      </c>
    </row>
    <row r="3569" spans="17:17" x14ac:dyDescent="0.3">
      <c r="Q3569" t="s">
        <v>259</v>
      </c>
    </row>
    <row r="3570" spans="17:17" x14ac:dyDescent="0.3">
      <c r="Q3570" t="s">
        <v>260</v>
      </c>
    </row>
    <row r="3571" spans="17:17" x14ac:dyDescent="0.3">
      <c r="Q3571" t="s">
        <v>261</v>
      </c>
    </row>
    <row r="3572" spans="17:17" x14ac:dyDescent="0.3">
      <c r="Q3572" t="s">
        <v>262</v>
      </c>
    </row>
    <row r="3573" spans="17:17" x14ac:dyDescent="0.3">
      <c r="Q3573" t="s">
        <v>240</v>
      </c>
    </row>
    <row r="3574" spans="17:17" x14ac:dyDescent="0.3">
      <c r="Q3574" t="s">
        <v>263</v>
      </c>
    </row>
    <row r="3575" spans="17:17" x14ac:dyDescent="0.3">
      <c r="Q3575" t="s">
        <v>264</v>
      </c>
    </row>
    <row r="3576" spans="17:17" x14ac:dyDescent="0.3">
      <c r="Q3576" t="s">
        <v>265</v>
      </c>
    </row>
    <row r="3577" spans="17:17" x14ac:dyDescent="0.3">
      <c r="Q3577" t="s">
        <v>266</v>
      </c>
    </row>
    <row r="3578" spans="17:17" x14ac:dyDescent="0.3">
      <c r="Q3578" t="s">
        <v>267</v>
      </c>
    </row>
    <row r="3579" spans="17:17" x14ac:dyDescent="0.3">
      <c r="Q3579" t="s">
        <v>268</v>
      </c>
    </row>
    <row r="3580" spans="17:17" x14ac:dyDescent="0.3">
      <c r="Q3580" t="s">
        <v>269</v>
      </c>
    </row>
    <row r="3581" spans="17:17" x14ac:dyDescent="0.3">
      <c r="Q3581" t="s">
        <v>270</v>
      </c>
    </row>
    <row r="3582" spans="17:17" x14ac:dyDescent="0.3">
      <c r="Q3582" t="s">
        <v>374</v>
      </c>
    </row>
    <row r="3583" spans="17:17" x14ac:dyDescent="0.3">
      <c r="Q3583" t="s">
        <v>259</v>
      </c>
    </row>
    <row r="3584" spans="17:17" x14ac:dyDescent="0.3">
      <c r="Q3584" t="s">
        <v>299</v>
      </c>
    </row>
    <row r="3585" spans="17:17" x14ac:dyDescent="0.3">
      <c r="Q3585" t="s">
        <v>278</v>
      </c>
    </row>
    <row r="3586" spans="17:17" x14ac:dyDescent="0.3">
      <c r="Q3586" t="s">
        <v>281</v>
      </c>
    </row>
    <row r="3587" spans="17:17" x14ac:dyDescent="0.3">
      <c r="Q3587" t="s">
        <v>339</v>
      </c>
    </row>
    <row r="3588" spans="17:17" x14ac:dyDescent="0.3">
      <c r="Q3588" t="s">
        <v>241</v>
      </c>
    </row>
    <row r="3589" spans="17:17" x14ac:dyDescent="0.3">
      <c r="Q3589" t="s">
        <v>292</v>
      </c>
    </row>
    <row r="3590" spans="17:17" x14ac:dyDescent="0.3">
      <c r="Q3590" t="s">
        <v>290</v>
      </c>
    </row>
    <row r="3591" spans="17:17" x14ac:dyDescent="0.3">
      <c r="Q3591" t="s">
        <v>296</v>
      </c>
    </row>
    <row r="3592" spans="17:17" x14ac:dyDescent="0.3">
      <c r="Q3592" t="s">
        <v>316</v>
      </c>
    </row>
    <row r="3593" spans="17:17" x14ac:dyDescent="0.3">
      <c r="Q3593" t="s">
        <v>222</v>
      </c>
    </row>
    <row r="3594" spans="17:17" x14ac:dyDescent="0.3">
      <c r="Q3594" t="s">
        <v>394</v>
      </c>
    </row>
    <row r="3595" spans="17:17" x14ac:dyDescent="0.3">
      <c r="Q3595" t="s">
        <v>337</v>
      </c>
    </row>
    <row r="3596" spans="17:17" x14ac:dyDescent="0.3">
      <c r="Q3596" t="s">
        <v>349</v>
      </c>
    </row>
    <row r="3597" spans="17:17" x14ac:dyDescent="0.3">
      <c r="Q3597" t="s">
        <v>266</v>
      </c>
    </row>
    <row r="3598" spans="17:17" x14ac:dyDescent="0.3">
      <c r="Q3598" t="s">
        <v>385</v>
      </c>
    </row>
    <row r="3599" spans="17:17" x14ac:dyDescent="0.3">
      <c r="Q3599" t="s">
        <v>309</v>
      </c>
    </row>
    <row r="3600" spans="17:17" x14ac:dyDescent="0.3">
      <c r="Q3600" t="s">
        <v>276</v>
      </c>
    </row>
    <row r="3601" spans="17:17" x14ac:dyDescent="0.3">
      <c r="Q3601" t="s">
        <v>323</v>
      </c>
    </row>
    <row r="3602" spans="17:17" x14ac:dyDescent="0.3">
      <c r="Q3602" t="s">
        <v>387</v>
      </c>
    </row>
    <row r="3603" spans="17:17" x14ac:dyDescent="0.3">
      <c r="Q3603" t="s">
        <v>376</v>
      </c>
    </row>
    <row r="3604" spans="17:17" x14ac:dyDescent="0.3">
      <c r="Q3604" t="s">
        <v>401</v>
      </c>
    </row>
    <row r="3605" spans="17:17" x14ac:dyDescent="0.3">
      <c r="Q3605" t="s">
        <v>410</v>
      </c>
    </row>
    <row r="3606" spans="17:17" x14ac:dyDescent="0.3">
      <c r="Q3606" t="s">
        <v>392</v>
      </c>
    </row>
    <row r="3607" spans="17:17" x14ac:dyDescent="0.3">
      <c r="Q3607" t="s">
        <v>363</v>
      </c>
    </row>
    <row r="3608" spans="17:17" x14ac:dyDescent="0.3">
      <c r="Q3608" t="s">
        <v>255</v>
      </c>
    </row>
    <row r="3609" spans="17:17" x14ac:dyDescent="0.3">
      <c r="Q3609" t="s">
        <v>393</v>
      </c>
    </row>
    <row r="3610" spans="17:17" x14ac:dyDescent="0.3">
      <c r="Q3610" t="s">
        <v>381</v>
      </c>
    </row>
    <row r="3611" spans="17:17" x14ac:dyDescent="0.3">
      <c r="Q3611" t="s">
        <v>332</v>
      </c>
    </row>
    <row r="3612" spans="17:17" x14ac:dyDescent="0.3">
      <c r="Q3612" t="s">
        <v>335</v>
      </c>
    </row>
    <row r="3613" spans="17:17" x14ac:dyDescent="0.3">
      <c r="Q3613" t="s">
        <v>311</v>
      </c>
    </row>
    <row r="3614" spans="17:17" x14ac:dyDescent="0.3">
      <c r="Q3614" t="s">
        <v>310</v>
      </c>
    </row>
    <row r="3615" spans="17:17" x14ac:dyDescent="0.3">
      <c r="Q3615" t="s">
        <v>348</v>
      </c>
    </row>
    <row r="3616" spans="17:17" x14ac:dyDescent="0.3">
      <c r="Q3616" t="s">
        <v>296</v>
      </c>
    </row>
    <row r="3617" spans="17:17" x14ac:dyDescent="0.3">
      <c r="Q3617" t="s">
        <v>276</v>
      </c>
    </row>
    <row r="3618" spans="17:17" x14ac:dyDescent="0.3">
      <c r="Q3618" t="s">
        <v>369</v>
      </c>
    </row>
    <row r="3619" spans="17:17" x14ac:dyDescent="0.3">
      <c r="Q3619" t="s">
        <v>304</v>
      </c>
    </row>
    <row r="3620" spans="17:17" x14ac:dyDescent="0.3">
      <c r="Q3620" t="s">
        <v>407</v>
      </c>
    </row>
    <row r="3621" spans="17:17" x14ac:dyDescent="0.3">
      <c r="Q3621" t="s">
        <v>395</v>
      </c>
    </row>
    <row r="3622" spans="17:17" x14ac:dyDescent="0.3">
      <c r="Q3622" t="s">
        <v>416</v>
      </c>
    </row>
    <row r="3623" spans="17:17" x14ac:dyDescent="0.3">
      <c r="Q3623" t="s">
        <v>224</v>
      </c>
    </row>
    <row r="3624" spans="17:17" x14ac:dyDescent="0.3">
      <c r="Q3624" t="s">
        <v>350</v>
      </c>
    </row>
    <row r="3625" spans="17:17" x14ac:dyDescent="0.3">
      <c r="Q3625" t="s">
        <v>280</v>
      </c>
    </row>
    <row r="3626" spans="17:17" x14ac:dyDescent="0.3">
      <c r="Q3626" t="s">
        <v>391</v>
      </c>
    </row>
    <row r="3627" spans="17:17" x14ac:dyDescent="0.3">
      <c r="Q3627" t="s">
        <v>289</v>
      </c>
    </row>
    <row r="3628" spans="17:17" x14ac:dyDescent="0.3">
      <c r="Q3628" t="s">
        <v>357</v>
      </c>
    </row>
    <row r="3629" spans="17:17" x14ac:dyDescent="0.3">
      <c r="Q3629" t="s">
        <v>271</v>
      </c>
    </row>
    <row r="3630" spans="17:17" x14ac:dyDescent="0.3">
      <c r="Q3630" t="s">
        <v>331</v>
      </c>
    </row>
    <row r="3631" spans="17:17" x14ac:dyDescent="0.3">
      <c r="Q3631" t="s">
        <v>262</v>
      </c>
    </row>
    <row r="3632" spans="17:17" x14ac:dyDescent="0.3">
      <c r="Q3632" t="s">
        <v>233</v>
      </c>
    </row>
    <row r="3633" spans="17:17" x14ac:dyDescent="0.3">
      <c r="Q3633" t="s">
        <v>320</v>
      </c>
    </row>
    <row r="3634" spans="17:17" x14ac:dyDescent="0.3">
      <c r="Q3634" t="s">
        <v>358</v>
      </c>
    </row>
    <row r="3635" spans="17:17" x14ac:dyDescent="0.3">
      <c r="Q3635" t="s">
        <v>371</v>
      </c>
    </row>
    <row r="3636" spans="17:17" x14ac:dyDescent="0.3">
      <c r="Q3636" t="s">
        <v>290</v>
      </c>
    </row>
    <row r="3637" spans="17:17" x14ac:dyDescent="0.3">
      <c r="Q3637" t="s">
        <v>245</v>
      </c>
    </row>
    <row r="3638" spans="17:17" x14ac:dyDescent="0.3">
      <c r="Q3638" t="s">
        <v>285</v>
      </c>
    </row>
    <row r="3639" spans="17:17" x14ac:dyDescent="0.3">
      <c r="Q3639" t="s">
        <v>301</v>
      </c>
    </row>
    <row r="3640" spans="17:17" x14ac:dyDescent="0.3">
      <c r="Q3640" t="s">
        <v>332</v>
      </c>
    </row>
    <row r="3641" spans="17:17" x14ac:dyDescent="0.3">
      <c r="Q3641" t="s">
        <v>238</v>
      </c>
    </row>
    <row r="3642" spans="17:17" x14ac:dyDescent="0.3">
      <c r="Q3642" t="s">
        <v>268</v>
      </c>
    </row>
    <row r="3643" spans="17:17" x14ac:dyDescent="0.3">
      <c r="Q3643" t="s">
        <v>285</v>
      </c>
    </row>
    <row r="3644" spans="17:17" x14ac:dyDescent="0.3">
      <c r="Q3644" t="s">
        <v>405</v>
      </c>
    </row>
    <row r="3645" spans="17:17" x14ac:dyDescent="0.3">
      <c r="Q3645" t="s">
        <v>300</v>
      </c>
    </row>
    <row r="3646" spans="17:17" x14ac:dyDescent="0.3">
      <c r="Q3646" t="s">
        <v>404</v>
      </c>
    </row>
    <row r="3647" spans="17:17" x14ac:dyDescent="0.3">
      <c r="Q3647" t="s">
        <v>331</v>
      </c>
    </row>
    <row r="3648" spans="17:17" x14ac:dyDescent="0.3">
      <c r="Q3648" t="s">
        <v>241</v>
      </c>
    </row>
    <row r="3649" spans="17:17" x14ac:dyDescent="0.3">
      <c r="Q3649" t="s">
        <v>328</v>
      </c>
    </row>
    <row r="3650" spans="17:17" x14ac:dyDescent="0.3">
      <c r="Q3650" t="s">
        <v>415</v>
      </c>
    </row>
    <row r="3651" spans="17:17" x14ac:dyDescent="0.3">
      <c r="Q3651" t="s">
        <v>326</v>
      </c>
    </row>
    <row r="3652" spans="17:17" x14ac:dyDescent="0.3">
      <c r="Q3652" t="s">
        <v>386</v>
      </c>
    </row>
    <row r="3653" spans="17:17" x14ac:dyDescent="0.3">
      <c r="Q3653" t="s">
        <v>403</v>
      </c>
    </row>
    <row r="3654" spans="17:17" x14ac:dyDescent="0.3">
      <c r="Q3654" t="s">
        <v>334</v>
      </c>
    </row>
    <row r="3655" spans="17:17" x14ac:dyDescent="0.3">
      <c r="Q3655" t="s">
        <v>239</v>
      </c>
    </row>
    <row r="3656" spans="17:17" x14ac:dyDescent="0.3">
      <c r="Q3656" t="s">
        <v>323</v>
      </c>
    </row>
    <row r="3657" spans="17:17" x14ac:dyDescent="0.3">
      <c r="Q3657" t="s">
        <v>358</v>
      </c>
    </row>
    <row r="3658" spans="17:17" x14ac:dyDescent="0.3">
      <c r="Q3658" t="s">
        <v>248</v>
      </c>
    </row>
    <row r="3659" spans="17:17" x14ac:dyDescent="0.3">
      <c r="Q3659" t="s">
        <v>253</v>
      </c>
    </row>
    <row r="3660" spans="17:17" x14ac:dyDescent="0.3">
      <c r="Q3660" t="s">
        <v>320</v>
      </c>
    </row>
    <row r="3661" spans="17:17" x14ac:dyDescent="0.3">
      <c r="Q3661" t="s">
        <v>357</v>
      </c>
    </row>
    <row r="3662" spans="17:17" x14ac:dyDescent="0.3">
      <c r="Q3662" t="s">
        <v>219</v>
      </c>
    </row>
    <row r="3663" spans="17:17" x14ac:dyDescent="0.3">
      <c r="Q3663" t="s">
        <v>302</v>
      </c>
    </row>
    <row r="3664" spans="17:17" x14ac:dyDescent="0.3">
      <c r="Q3664" t="s">
        <v>303</v>
      </c>
    </row>
    <row r="3665" spans="17:17" x14ac:dyDescent="0.3">
      <c r="Q3665" t="s">
        <v>247</v>
      </c>
    </row>
    <row r="3666" spans="17:17" x14ac:dyDescent="0.3">
      <c r="Q3666" t="s">
        <v>304</v>
      </c>
    </row>
    <row r="3667" spans="17:17" x14ac:dyDescent="0.3">
      <c r="Q3667" t="s">
        <v>305</v>
      </c>
    </row>
    <row r="3668" spans="17:17" x14ac:dyDescent="0.3">
      <c r="Q3668" t="s">
        <v>306</v>
      </c>
    </row>
    <row r="3669" spans="17:17" x14ac:dyDescent="0.3">
      <c r="Q3669" t="s">
        <v>307</v>
      </c>
    </row>
    <row r="3670" spans="17:17" x14ac:dyDescent="0.3">
      <c r="Q3670" t="s">
        <v>308</v>
      </c>
    </row>
    <row r="3671" spans="17:17" x14ac:dyDescent="0.3">
      <c r="Q3671" t="s">
        <v>281</v>
      </c>
    </row>
    <row r="3672" spans="17:17" x14ac:dyDescent="0.3">
      <c r="Q3672" t="s">
        <v>234</v>
      </c>
    </row>
    <row r="3673" spans="17:17" x14ac:dyDescent="0.3">
      <c r="Q3673" t="s">
        <v>309</v>
      </c>
    </row>
    <row r="3674" spans="17:17" x14ac:dyDescent="0.3">
      <c r="Q3674" t="s">
        <v>310</v>
      </c>
    </row>
    <row r="3675" spans="17:17" x14ac:dyDescent="0.3">
      <c r="Q3675" t="s">
        <v>293</v>
      </c>
    </row>
    <row r="3676" spans="17:17" x14ac:dyDescent="0.3">
      <c r="Q3676" t="s">
        <v>311</v>
      </c>
    </row>
    <row r="3677" spans="17:17" x14ac:dyDescent="0.3">
      <c r="Q3677" t="s">
        <v>312</v>
      </c>
    </row>
    <row r="3678" spans="17:17" x14ac:dyDescent="0.3">
      <c r="Q3678" t="s">
        <v>313</v>
      </c>
    </row>
    <row r="3679" spans="17:17" x14ac:dyDescent="0.3">
      <c r="Q3679" t="s">
        <v>243</v>
      </c>
    </row>
    <row r="3680" spans="17:17" x14ac:dyDescent="0.3">
      <c r="Q3680" t="s">
        <v>314</v>
      </c>
    </row>
    <row r="3681" spans="17:17" x14ac:dyDescent="0.3">
      <c r="Q3681" t="s">
        <v>315</v>
      </c>
    </row>
    <row r="3682" spans="17:17" x14ac:dyDescent="0.3">
      <c r="Q3682" t="s">
        <v>375</v>
      </c>
    </row>
    <row r="3683" spans="17:17" x14ac:dyDescent="0.3">
      <c r="Q3683" t="s">
        <v>376</v>
      </c>
    </row>
    <row r="3684" spans="17:17" x14ac:dyDescent="0.3">
      <c r="Q3684" t="s">
        <v>276</v>
      </c>
    </row>
    <row r="3685" spans="17:17" x14ac:dyDescent="0.3">
      <c r="Q3685" t="s">
        <v>357</v>
      </c>
    </row>
    <row r="3686" spans="17:17" x14ac:dyDescent="0.3">
      <c r="Q3686" t="s">
        <v>224</v>
      </c>
    </row>
    <row r="3687" spans="17:17" x14ac:dyDescent="0.3">
      <c r="Q3687" t="s">
        <v>377</v>
      </c>
    </row>
    <row r="3688" spans="17:17" x14ac:dyDescent="0.3">
      <c r="Q3688" t="s">
        <v>378</v>
      </c>
    </row>
    <row r="3689" spans="17:17" x14ac:dyDescent="0.3">
      <c r="Q3689" t="s">
        <v>260</v>
      </c>
    </row>
    <row r="3690" spans="17:17" x14ac:dyDescent="0.3">
      <c r="Q3690" t="s">
        <v>356</v>
      </c>
    </row>
    <row r="3691" spans="17:17" x14ac:dyDescent="0.3">
      <c r="Q3691" t="s">
        <v>379</v>
      </c>
    </row>
    <row r="3692" spans="17:17" x14ac:dyDescent="0.3">
      <c r="Q3692" t="s">
        <v>290</v>
      </c>
    </row>
    <row r="3693" spans="17:17" x14ac:dyDescent="0.3">
      <c r="Q3693" t="s">
        <v>233</v>
      </c>
    </row>
    <row r="3694" spans="17:17" x14ac:dyDescent="0.3">
      <c r="Q3694" t="s">
        <v>380</v>
      </c>
    </row>
    <row r="3695" spans="17:17" x14ac:dyDescent="0.3">
      <c r="Q3695" t="s">
        <v>330</v>
      </c>
    </row>
    <row r="3696" spans="17:17" x14ac:dyDescent="0.3">
      <c r="Q3696" t="s">
        <v>265</v>
      </c>
    </row>
    <row r="3697" spans="17:17" x14ac:dyDescent="0.3">
      <c r="Q3697" t="s">
        <v>381</v>
      </c>
    </row>
    <row r="3698" spans="17:17" x14ac:dyDescent="0.3">
      <c r="Q3698" t="s">
        <v>382</v>
      </c>
    </row>
    <row r="3699" spans="17:17" x14ac:dyDescent="0.3">
      <c r="Q3699" t="s">
        <v>314</v>
      </c>
    </row>
    <row r="3700" spans="17:17" x14ac:dyDescent="0.3">
      <c r="Q3700" t="s">
        <v>295</v>
      </c>
    </row>
    <row r="3701" spans="17:17" x14ac:dyDescent="0.3">
      <c r="Q3701" t="s">
        <v>284</v>
      </c>
    </row>
    <row r="3702" spans="17:17" x14ac:dyDescent="0.3">
      <c r="Q3702" t="s">
        <v>375</v>
      </c>
    </row>
    <row r="3703" spans="17:17" x14ac:dyDescent="0.3">
      <c r="Q3703" t="s">
        <v>376</v>
      </c>
    </row>
    <row r="3704" spans="17:17" x14ac:dyDescent="0.3">
      <c r="Q3704" t="s">
        <v>276</v>
      </c>
    </row>
    <row r="3705" spans="17:17" x14ac:dyDescent="0.3">
      <c r="Q3705" t="s">
        <v>357</v>
      </c>
    </row>
    <row r="3706" spans="17:17" x14ac:dyDescent="0.3">
      <c r="Q3706" t="s">
        <v>224</v>
      </c>
    </row>
    <row r="3707" spans="17:17" x14ac:dyDescent="0.3">
      <c r="Q3707" t="s">
        <v>377</v>
      </c>
    </row>
    <row r="3708" spans="17:17" x14ac:dyDescent="0.3">
      <c r="Q3708" t="s">
        <v>378</v>
      </c>
    </row>
    <row r="3709" spans="17:17" x14ac:dyDescent="0.3">
      <c r="Q3709" t="s">
        <v>260</v>
      </c>
    </row>
    <row r="3710" spans="17:17" x14ac:dyDescent="0.3">
      <c r="Q3710" t="s">
        <v>356</v>
      </c>
    </row>
    <row r="3711" spans="17:17" x14ac:dyDescent="0.3">
      <c r="Q3711" t="s">
        <v>379</v>
      </c>
    </row>
    <row r="3712" spans="17:17" x14ac:dyDescent="0.3">
      <c r="Q3712" t="s">
        <v>290</v>
      </c>
    </row>
    <row r="3713" spans="17:17" x14ac:dyDescent="0.3">
      <c r="Q3713" t="s">
        <v>233</v>
      </c>
    </row>
    <row r="3714" spans="17:17" x14ac:dyDescent="0.3">
      <c r="Q3714" t="s">
        <v>380</v>
      </c>
    </row>
    <row r="3715" spans="17:17" x14ac:dyDescent="0.3">
      <c r="Q3715" t="s">
        <v>330</v>
      </c>
    </row>
    <row r="3716" spans="17:17" x14ac:dyDescent="0.3">
      <c r="Q3716" t="s">
        <v>265</v>
      </c>
    </row>
    <row r="3717" spans="17:17" x14ac:dyDescent="0.3">
      <c r="Q3717" t="s">
        <v>381</v>
      </c>
    </row>
    <row r="3718" spans="17:17" x14ac:dyDescent="0.3">
      <c r="Q3718" t="s">
        <v>382</v>
      </c>
    </row>
    <row r="3719" spans="17:17" x14ac:dyDescent="0.3">
      <c r="Q3719" t="s">
        <v>314</v>
      </c>
    </row>
    <row r="3720" spans="17:17" x14ac:dyDescent="0.3">
      <c r="Q3720" t="s">
        <v>295</v>
      </c>
    </row>
    <row r="3721" spans="17:17" x14ac:dyDescent="0.3">
      <c r="Q3721" t="s">
        <v>284</v>
      </c>
    </row>
    <row r="3722" spans="17:17" x14ac:dyDescent="0.3">
      <c r="Q3722" t="s">
        <v>349</v>
      </c>
    </row>
    <row r="3723" spans="17:17" x14ac:dyDescent="0.3">
      <c r="Q3723" t="s">
        <v>275</v>
      </c>
    </row>
    <row r="3724" spans="17:17" x14ac:dyDescent="0.3">
      <c r="Q3724" t="s">
        <v>362</v>
      </c>
    </row>
    <row r="3725" spans="17:17" x14ac:dyDescent="0.3">
      <c r="Q3725" t="s">
        <v>384</v>
      </c>
    </row>
    <row r="3726" spans="17:17" x14ac:dyDescent="0.3">
      <c r="Q3726" t="s">
        <v>312</v>
      </c>
    </row>
    <row r="3727" spans="17:17" x14ac:dyDescent="0.3">
      <c r="Q3727" t="s">
        <v>255</v>
      </c>
    </row>
    <row r="3728" spans="17:17" x14ac:dyDescent="0.3">
      <c r="Q3728" t="s">
        <v>306</v>
      </c>
    </row>
    <row r="3729" spans="17:17" x14ac:dyDescent="0.3">
      <c r="Q3729" t="s">
        <v>354</v>
      </c>
    </row>
    <row r="3730" spans="17:17" x14ac:dyDescent="0.3">
      <c r="Q3730" t="s">
        <v>277</v>
      </c>
    </row>
    <row r="3731" spans="17:17" x14ac:dyDescent="0.3">
      <c r="Q3731" t="s">
        <v>225</v>
      </c>
    </row>
    <row r="3732" spans="17:17" x14ac:dyDescent="0.3">
      <c r="Q3732" t="s">
        <v>226</v>
      </c>
    </row>
    <row r="3733" spans="17:17" x14ac:dyDescent="0.3">
      <c r="Q3733" t="s">
        <v>256</v>
      </c>
    </row>
    <row r="3734" spans="17:17" x14ac:dyDescent="0.3">
      <c r="Q3734" t="s">
        <v>385</v>
      </c>
    </row>
    <row r="3735" spans="17:17" x14ac:dyDescent="0.3">
      <c r="Q3735" t="s">
        <v>272</v>
      </c>
    </row>
    <row r="3736" spans="17:17" x14ac:dyDescent="0.3">
      <c r="Q3736" t="s">
        <v>284</v>
      </c>
    </row>
    <row r="3737" spans="17:17" x14ac:dyDescent="0.3">
      <c r="Q3737" t="s">
        <v>239</v>
      </c>
    </row>
    <row r="3738" spans="17:17" x14ac:dyDescent="0.3">
      <c r="Q3738" t="s">
        <v>282</v>
      </c>
    </row>
    <row r="3739" spans="17:17" x14ac:dyDescent="0.3">
      <c r="Q3739" t="s">
        <v>344</v>
      </c>
    </row>
    <row r="3740" spans="17:17" x14ac:dyDescent="0.3">
      <c r="Q3740" t="s">
        <v>222</v>
      </c>
    </row>
    <row r="3741" spans="17:17" x14ac:dyDescent="0.3">
      <c r="Q3741" t="s">
        <v>418</v>
      </c>
    </row>
    <row r="3742" spans="17:17" x14ac:dyDescent="0.3">
      <c r="Q3742" t="s">
        <v>333</v>
      </c>
    </row>
    <row r="3743" spans="17:17" x14ac:dyDescent="0.3">
      <c r="Q3743" t="s">
        <v>364</v>
      </c>
    </row>
    <row r="3744" spans="17:17" x14ac:dyDescent="0.3">
      <c r="Q3744" t="s">
        <v>378</v>
      </c>
    </row>
    <row r="3745" spans="17:17" x14ac:dyDescent="0.3">
      <c r="Q3745" t="s">
        <v>352</v>
      </c>
    </row>
    <row r="3746" spans="17:17" x14ac:dyDescent="0.3">
      <c r="Q3746" t="s">
        <v>351</v>
      </c>
    </row>
    <row r="3747" spans="17:17" x14ac:dyDescent="0.3">
      <c r="Q3747" t="s">
        <v>334</v>
      </c>
    </row>
    <row r="3748" spans="17:17" x14ac:dyDescent="0.3">
      <c r="Q3748" t="s">
        <v>377</v>
      </c>
    </row>
    <row r="3749" spans="17:17" x14ac:dyDescent="0.3">
      <c r="Q3749" t="s">
        <v>348</v>
      </c>
    </row>
    <row r="3750" spans="17:17" x14ac:dyDescent="0.3">
      <c r="Q3750" t="s">
        <v>303</v>
      </c>
    </row>
    <row r="3751" spans="17:17" x14ac:dyDescent="0.3">
      <c r="Q3751" t="s">
        <v>252</v>
      </c>
    </row>
    <row r="3752" spans="17:17" x14ac:dyDescent="0.3">
      <c r="Q3752" t="s">
        <v>302</v>
      </c>
    </row>
    <row r="3753" spans="17:17" x14ac:dyDescent="0.3">
      <c r="Q3753" t="s">
        <v>357</v>
      </c>
    </row>
    <row r="3754" spans="17:17" x14ac:dyDescent="0.3">
      <c r="Q3754" t="s">
        <v>295</v>
      </c>
    </row>
    <row r="3755" spans="17:17" x14ac:dyDescent="0.3">
      <c r="Q3755" t="s">
        <v>361</v>
      </c>
    </row>
    <row r="3756" spans="17:17" x14ac:dyDescent="0.3">
      <c r="Q3756" t="s">
        <v>248</v>
      </c>
    </row>
    <row r="3757" spans="17:17" x14ac:dyDescent="0.3">
      <c r="Q3757" t="s">
        <v>349</v>
      </c>
    </row>
    <row r="3758" spans="17:17" x14ac:dyDescent="0.3">
      <c r="Q3758" t="s">
        <v>236</v>
      </c>
    </row>
    <row r="3759" spans="17:17" x14ac:dyDescent="0.3">
      <c r="Q3759" t="s">
        <v>272</v>
      </c>
    </row>
    <row r="3760" spans="17:17" x14ac:dyDescent="0.3">
      <c r="Q3760" t="s">
        <v>247</v>
      </c>
    </row>
    <row r="3761" spans="17:17" x14ac:dyDescent="0.3">
      <c r="Q3761" t="s">
        <v>383</v>
      </c>
    </row>
    <row r="3762" spans="17:17" x14ac:dyDescent="0.3">
      <c r="Q3762" t="s">
        <v>347</v>
      </c>
    </row>
    <row r="3763" spans="17:17" x14ac:dyDescent="0.3">
      <c r="Q3763" t="s">
        <v>330</v>
      </c>
    </row>
    <row r="3764" spans="17:17" x14ac:dyDescent="0.3">
      <c r="Q3764" t="s">
        <v>386</v>
      </c>
    </row>
    <row r="3765" spans="17:17" x14ac:dyDescent="0.3">
      <c r="Q3765" t="s">
        <v>382</v>
      </c>
    </row>
    <row r="3766" spans="17:17" x14ac:dyDescent="0.3">
      <c r="Q3766" t="s">
        <v>312</v>
      </c>
    </row>
    <row r="3767" spans="17:17" x14ac:dyDescent="0.3">
      <c r="Q3767" t="s">
        <v>324</v>
      </c>
    </row>
    <row r="3768" spans="17:17" x14ac:dyDescent="0.3">
      <c r="Q3768" t="s">
        <v>357</v>
      </c>
    </row>
    <row r="3769" spans="17:17" x14ac:dyDescent="0.3">
      <c r="Q3769" t="s">
        <v>227</v>
      </c>
    </row>
    <row r="3770" spans="17:17" x14ac:dyDescent="0.3">
      <c r="Q3770" t="s">
        <v>298</v>
      </c>
    </row>
    <row r="3771" spans="17:17" x14ac:dyDescent="0.3">
      <c r="Q3771" t="s">
        <v>356</v>
      </c>
    </row>
    <row r="3772" spans="17:17" x14ac:dyDescent="0.3">
      <c r="Q3772" t="s">
        <v>352</v>
      </c>
    </row>
    <row r="3773" spans="17:17" x14ac:dyDescent="0.3">
      <c r="Q3773" t="s">
        <v>401</v>
      </c>
    </row>
    <row r="3774" spans="17:17" x14ac:dyDescent="0.3">
      <c r="Q3774" t="s">
        <v>372</v>
      </c>
    </row>
    <row r="3775" spans="17:17" x14ac:dyDescent="0.3">
      <c r="Q3775" t="s">
        <v>280</v>
      </c>
    </row>
    <row r="3776" spans="17:17" x14ac:dyDescent="0.3">
      <c r="Q3776" t="s">
        <v>286</v>
      </c>
    </row>
    <row r="3777" spans="17:17" x14ac:dyDescent="0.3">
      <c r="Q3777" t="s">
        <v>274</v>
      </c>
    </row>
    <row r="3778" spans="17:17" x14ac:dyDescent="0.3">
      <c r="Q3778" t="s">
        <v>406</v>
      </c>
    </row>
    <row r="3779" spans="17:17" x14ac:dyDescent="0.3">
      <c r="Q3779" t="s">
        <v>236</v>
      </c>
    </row>
    <row r="3780" spans="17:17" x14ac:dyDescent="0.3">
      <c r="Q3780" t="s">
        <v>336</v>
      </c>
    </row>
    <row r="3781" spans="17:17" x14ac:dyDescent="0.3">
      <c r="Q3781" t="s">
        <v>373</v>
      </c>
    </row>
    <row r="3782" spans="17:17" x14ac:dyDescent="0.3">
      <c r="Q3782" t="s">
        <v>250</v>
      </c>
    </row>
    <row r="3783" spans="17:17" x14ac:dyDescent="0.3">
      <c r="Q3783" t="s">
        <v>376</v>
      </c>
    </row>
    <row r="3784" spans="17:17" x14ac:dyDescent="0.3">
      <c r="Q3784" t="s">
        <v>225</v>
      </c>
    </row>
    <row r="3785" spans="17:17" x14ac:dyDescent="0.3">
      <c r="Q3785" t="s">
        <v>323</v>
      </c>
    </row>
    <row r="3786" spans="17:17" x14ac:dyDescent="0.3">
      <c r="Q3786" t="s">
        <v>241</v>
      </c>
    </row>
    <row r="3787" spans="17:17" x14ac:dyDescent="0.3">
      <c r="Q3787" t="s">
        <v>306</v>
      </c>
    </row>
    <row r="3788" spans="17:17" x14ac:dyDescent="0.3">
      <c r="Q3788" t="s">
        <v>399</v>
      </c>
    </row>
    <row r="3789" spans="17:17" x14ac:dyDescent="0.3">
      <c r="Q3789" t="s">
        <v>413</v>
      </c>
    </row>
    <row r="3790" spans="17:17" x14ac:dyDescent="0.3">
      <c r="Q3790" t="s">
        <v>382</v>
      </c>
    </row>
    <row r="3791" spans="17:17" x14ac:dyDescent="0.3">
      <c r="Q3791" t="s">
        <v>317</v>
      </c>
    </row>
    <row r="3792" spans="17:17" x14ac:dyDescent="0.3">
      <c r="Q3792" t="s">
        <v>303</v>
      </c>
    </row>
    <row r="3793" spans="17:17" x14ac:dyDescent="0.3">
      <c r="Q3793" t="s">
        <v>221</v>
      </c>
    </row>
    <row r="3794" spans="17:17" x14ac:dyDescent="0.3">
      <c r="Q3794" t="s">
        <v>297</v>
      </c>
    </row>
    <row r="3795" spans="17:17" x14ac:dyDescent="0.3">
      <c r="Q3795" t="s">
        <v>356</v>
      </c>
    </row>
    <row r="3796" spans="17:17" x14ac:dyDescent="0.3">
      <c r="Q3796" t="s">
        <v>416</v>
      </c>
    </row>
    <row r="3797" spans="17:17" x14ac:dyDescent="0.3">
      <c r="Q3797" t="s">
        <v>293</v>
      </c>
    </row>
    <row r="3798" spans="17:17" x14ac:dyDescent="0.3">
      <c r="Q3798" t="s">
        <v>235</v>
      </c>
    </row>
    <row r="3799" spans="17:17" x14ac:dyDescent="0.3">
      <c r="Q3799" t="s">
        <v>384</v>
      </c>
    </row>
    <row r="3800" spans="17:17" x14ac:dyDescent="0.3">
      <c r="Q3800" t="s">
        <v>301</v>
      </c>
    </row>
    <row r="3801" spans="17:17" x14ac:dyDescent="0.3">
      <c r="Q3801" t="s">
        <v>245</v>
      </c>
    </row>
    <row r="3802" spans="17:17" x14ac:dyDescent="0.3">
      <c r="Q3802" t="s">
        <v>349</v>
      </c>
    </row>
    <row r="3803" spans="17:17" x14ac:dyDescent="0.3">
      <c r="Q3803" t="s">
        <v>275</v>
      </c>
    </row>
    <row r="3804" spans="17:17" x14ac:dyDescent="0.3">
      <c r="Q3804" t="s">
        <v>362</v>
      </c>
    </row>
    <row r="3805" spans="17:17" x14ac:dyDescent="0.3">
      <c r="Q3805" t="s">
        <v>384</v>
      </c>
    </row>
    <row r="3806" spans="17:17" x14ac:dyDescent="0.3">
      <c r="Q3806" t="s">
        <v>312</v>
      </c>
    </row>
    <row r="3807" spans="17:17" x14ac:dyDescent="0.3">
      <c r="Q3807" t="s">
        <v>255</v>
      </c>
    </row>
    <row r="3808" spans="17:17" x14ac:dyDescent="0.3">
      <c r="Q3808" t="s">
        <v>306</v>
      </c>
    </row>
    <row r="3809" spans="17:17" x14ac:dyDescent="0.3">
      <c r="Q3809" t="s">
        <v>354</v>
      </c>
    </row>
    <row r="3810" spans="17:17" x14ac:dyDescent="0.3">
      <c r="Q3810" t="s">
        <v>277</v>
      </c>
    </row>
    <row r="3811" spans="17:17" x14ac:dyDescent="0.3">
      <c r="Q3811" t="s">
        <v>225</v>
      </c>
    </row>
    <row r="3812" spans="17:17" x14ac:dyDescent="0.3">
      <c r="Q3812" t="s">
        <v>226</v>
      </c>
    </row>
    <row r="3813" spans="17:17" x14ac:dyDescent="0.3">
      <c r="Q3813" t="s">
        <v>256</v>
      </c>
    </row>
    <row r="3814" spans="17:17" x14ac:dyDescent="0.3">
      <c r="Q3814" t="s">
        <v>385</v>
      </c>
    </row>
    <row r="3815" spans="17:17" x14ac:dyDescent="0.3">
      <c r="Q3815" t="s">
        <v>272</v>
      </c>
    </row>
    <row r="3816" spans="17:17" x14ac:dyDescent="0.3">
      <c r="Q3816" t="s">
        <v>284</v>
      </c>
    </row>
    <row r="3817" spans="17:17" x14ac:dyDescent="0.3">
      <c r="Q3817" t="s">
        <v>239</v>
      </c>
    </row>
    <row r="3818" spans="17:17" x14ac:dyDescent="0.3">
      <c r="Q3818" t="s">
        <v>282</v>
      </c>
    </row>
    <row r="3819" spans="17:17" x14ac:dyDescent="0.3">
      <c r="Q3819" t="s">
        <v>344</v>
      </c>
    </row>
    <row r="3820" spans="17:17" x14ac:dyDescent="0.3">
      <c r="Q3820" t="s">
        <v>222</v>
      </c>
    </row>
    <row r="3821" spans="17:17" x14ac:dyDescent="0.3">
      <c r="Q3821" t="s">
        <v>418</v>
      </c>
    </row>
    <row r="3822" spans="17:17" x14ac:dyDescent="0.3">
      <c r="Q3822" t="s">
        <v>344</v>
      </c>
    </row>
    <row r="3823" spans="17:17" x14ac:dyDescent="0.3">
      <c r="Q3823" t="s">
        <v>270</v>
      </c>
    </row>
    <row r="3824" spans="17:17" x14ac:dyDescent="0.3">
      <c r="Q3824" t="s">
        <v>226</v>
      </c>
    </row>
    <row r="3825" spans="17:17" x14ac:dyDescent="0.3">
      <c r="Q3825" t="s">
        <v>407</v>
      </c>
    </row>
    <row r="3826" spans="17:17" x14ac:dyDescent="0.3">
      <c r="Q3826" t="s">
        <v>238</v>
      </c>
    </row>
    <row r="3827" spans="17:17" x14ac:dyDescent="0.3">
      <c r="Q3827" t="s">
        <v>329</v>
      </c>
    </row>
    <row r="3828" spans="17:17" x14ac:dyDescent="0.3">
      <c r="Q3828" t="s">
        <v>416</v>
      </c>
    </row>
    <row r="3829" spans="17:17" x14ac:dyDescent="0.3">
      <c r="Q3829" t="s">
        <v>256</v>
      </c>
    </row>
    <row r="3830" spans="17:17" x14ac:dyDescent="0.3">
      <c r="Q3830" t="s">
        <v>278</v>
      </c>
    </row>
    <row r="3831" spans="17:17" x14ac:dyDescent="0.3">
      <c r="Q3831" t="s">
        <v>312</v>
      </c>
    </row>
    <row r="3832" spans="17:17" x14ac:dyDescent="0.3">
      <c r="Q3832" t="s">
        <v>311</v>
      </c>
    </row>
    <row r="3833" spans="17:17" x14ac:dyDescent="0.3">
      <c r="Q3833" t="s">
        <v>414</v>
      </c>
    </row>
    <row r="3834" spans="17:17" x14ac:dyDescent="0.3">
      <c r="Q3834" t="s">
        <v>377</v>
      </c>
    </row>
    <row r="3835" spans="17:17" x14ac:dyDescent="0.3">
      <c r="Q3835" t="s">
        <v>371</v>
      </c>
    </row>
    <row r="3836" spans="17:17" x14ac:dyDescent="0.3">
      <c r="Q3836" t="s">
        <v>330</v>
      </c>
    </row>
    <row r="3837" spans="17:17" x14ac:dyDescent="0.3">
      <c r="Q3837" t="s">
        <v>370</v>
      </c>
    </row>
    <row r="3838" spans="17:17" x14ac:dyDescent="0.3">
      <c r="Q3838" t="s">
        <v>398</v>
      </c>
    </row>
    <row r="3839" spans="17:17" x14ac:dyDescent="0.3">
      <c r="Q3839" t="s">
        <v>246</v>
      </c>
    </row>
    <row r="3840" spans="17:17" x14ac:dyDescent="0.3">
      <c r="Q3840" t="s">
        <v>389</v>
      </c>
    </row>
    <row r="3841" spans="17:17" x14ac:dyDescent="0.3">
      <c r="Q3841" t="s">
        <v>282</v>
      </c>
    </row>
    <row r="3842" spans="17:17" x14ac:dyDescent="0.3">
      <c r="Q3842" t="s">
        <v>250</v>
      </c>
    </row>
    <row r="3843" spans="17:17" x14ac:dyDescent="0.3">
      <c r="Q3843" t="s">
        <v>256</v>
      </c>
    </row>
    <row r="3844" spans="17:17" x14ac:dyDescent="0.3">
      <c r="Q3844" t="s">
        <v>237</v>
      </c>
    </row>
    <row r="3845" spans="17:17" x14ac:dyDescent="0.3">
      <c r="Q3845" t="s">
        <v>257</v>
      </c>
    </row>
    <row r="3846" spans="17:17" x14ac:dyDescent="0.3">
      <c r="Q3846" t="s">
        <v>258</v>
      </c>
    </row>
    <row r="3847" spans="17:17" x14ac:dyDescent="0.3">
      <c r="Q3847" t="s">
        <v>228</v>
      </c>
    </row>
    <row r="3848" spans="17:17" x14ac:dyDescent="0.3">
      <c r="Q3848" t="s">
        <v>236</v>
      </c>
    </row>
    <row r="3849" spans="17:17" x14ac:dyDescent="0.3">
      <c r="Q3849" t="s">
        <v>259</v>
      </c>
    </row>
    <row r="3850" spans="17:17" x14ac:dyDescent="0.3">
      <c r="Q3850" t="s">
        <v>260</v>
      </c>
    </row>
    <row r="3851" spans="17:17" x14ac:dyDescent="0.3">
      <c r="Q3851" t="s">
        <v>261</v>
      </c>
    </row>
    <row r="3852" spans="17:17" x14ac:dyDescent="0.3">
      <c r="Q3852" t="s">
        <v>262</v>
      </c>
    </row>
    <row r="3853" spans="17:17" x14ac:dyDescent="0.3">
      <c r="Q3853" t="s">
        <v>240</v>
      </c>
    </row>
    <row r="3854" spans="17:17" x14ac:dyDescent="0.3">
      <c r="Q3854" t="s">
        <v>263</v>
      </c>
    </row>
    <row r="3855" spans="17:17" x14ac:dyDescent="0.3">
      <c r="Q3855" t="s">
        <v>264</v>
      </c>
    </row>
    <row r="3856" spans="17:17" x14ac:dyDescent="0.3">
      <c r="Q3856" t="s">
        <v>265</v>
      </c>
    </row>
    <row r="3857" spans="17:17" x14ac:dyDescent="0.3">
      <c r="Q3857" t="s">
        <v>266</v>
      </c>
    </row>
    <row r="3858" spans="17:17" x14ac:dyDescent="0.3">
      <c r="Q3858" t="s">
        <v>267</v>
      </c>
    </row>
    <row r="3859" spans="17:17" x14ac:dyDescent="0.3">
      <c r="Q3859" t="s">
        <v>268</v>
      </c>
    </row>
    <row r="3860" spans="17:17" x14ac:dyDescent="0.3">
      <c r="Q3860" t="s">
        <v>269</v>
      </c>
    </row>
    <row r="3861" spans="17:17" x14ac:dyDescent="0.3">
      <c r="Q3861" t="s">
        <v>270</v>
      </c>
    </row>
    <row r="3862" spans="17:17" x14ac:dyDescent="0.3">
      <c r="Q3862" t="s">
        <v>244</v>
      </c>
    </row>
    <row r="3863" spans="17:17" x14ac:dyDescent="0.3">
      <c r="Q3863" t="s">
        <v>378</v>
      </c>
    </row>
    <row r="3864" spans="17:17" x14ac:dyDescent="0.3">
      <c r="Q3864" t="s">
        <v>347</v>
      </c>
    </row>
    <row r="3865" spans="17:17" x14ac:dyDescent="0.3">
      <c r="Q3865" t="s">
        <v>240</v>
      </c>
    </row>
    <row r="3866" spans="17:17" x14ac:dyDescent="0.3">
      <c r="Q3866" t="s">
        <v>357</v>
      </c>
    </row>
    <row r="3867" spans="17:17" x14ac:dyDescent="0.3">
      <c r="Q3867" t="s">
        <v>339</v>
      </c>
    </row>
    <row r="3868" spans="17:17" x14ac:dyDescent="0.3">
      <c r="Q3868" t="s">
        <v>407</v>
      </c>
    </row>
    <row r="3869" spans="17:17" x14ac:dyDescent="0.3">
      <c r="Q3869" t="s">
        <v>370</v>
      </c>
    </row>
    <row r="3870" spans="17:17" x14ac:dyDescent="0.3">
      <c r="Q3870" t="s">
        <v>365</v>
      </c>
    </row>
    <row r="3871" spans="17:17" x14ac:dyDescent="0.3">
      <c r="Q3871" t="s">
        <v>228</v>
      </c>
    </row>
    <row r="3872" spans="17:17" x14ac:dyDescent="0.3">
      <c r="Q3872" t="s">
        <v>255</v>
      </c>
    </row>
    <row r="3873" spans="17:17" x14ac:dyDescent="0.3">
      <c r="Q3873" t="s">
        <v>361</v>
      </c>
    </row>
    <row r="3874" spans="17:17" x14ac:dyDescent="0.3">
      <c r="Q3874" t="s">
        <v>352</v>
      </c>
    </row>
    <row r="3875" spans="17:17" x14ac:dyDescent="0.3">
      <c r="Q3875" t="s">
        <v>239</v>
      </c>
    </row>
    <row r="3876" spans="17:17" x14ac:dyDescent="0.3">
      <c r="Q3876" t="s">
        <v>295</v>
      </c>
    </row>
    <row r="3877" spans="17:17" x14ac:dyDescent="0.3">
      <c r="Q3877" t="s">
        <v>412</v>
      </c>
    </row>
    <row r="3878" spans="17:17" x14ac:dyDescent="0.3">
      <c r="Q3878" t="s">
        <v>394</v>
      </c>
    </row>
    <row r="3879" spans="17:17" x14ac:dyDescent="0.3">
      <c r="Q3879" t="s">
        <v>319</v>
      </c>
    </row>
    <row r="3880" spans="17:17" x14ac:dyDescent="0.3">
      <c r="Q3880" t="s">
        <v>368</v>
      </c>
    </row>
    <row r="3881" spans="17:17" x14ac:dyDescent="0.3">
      <c r="Q3881" t="s">
        <v>363</v>
      </c>
    </row>
    <row r="3882" spans="17:17" x14ac:dyDescent="0.3">
      <c r="Q3882" t="s">
        <v>387</v>
      </c>
    </row>
    <row r="3883" spans="17:17" x14ac:dyDescent="0.3">
      <c r="Q3883" t="s">
        <v>376</v>
      </c>
    </row>
    <row r="3884" spans="17:17" x14ac:dyDescent="0.3">
      <c r="Q3884" t="s">
        <v>401</v>
      </c>
    </row>
    <row r="3885" spans="17:17" x14ac:dyDescent="0.3">
      <c r="Q3885" t="s">
        <v>410</v>
      </c>
    </row>
    <row r="3886" spans="17:17" x14ac:dyDescent="0.3">
      <c r="Q3886" t="s">
        <v>392</v>
      </c>
    </row>
    <row r="3887" spans="17:17" x14ac:dyDescent="0.3">
      <c r="Q3887" t="s">
        <v>363</v>
      </c>
    </row>
    <row r="3888" spans="17:17" x14ac:dyDescent="0.3">
      <c r="Q3888" t="s">
        <v>255</v>
      </c>
    </row>
    <row r="3889" spans="17:17" x14ac:dyDescent="0.3">
      <c r="Q3889" t="s">
        <v>393</v>
      </c>
    </row>
    <row r="3890" spans="17:17" x14ac:dyDescent="0.3">
      <c r="Q3890" t="s">
        <v>381</v>
      </c>
    </row>
    <row r="3891" spans="17:17" x14ac:dyDescent="0.3">
      <c r="Q3891" t="s">
        <v>332</v>
      </c>
    </row>
    <row r="3892" spans="17:17" x14ac:dyDescent="0.3">
      <c r="Q3892" t="s">
        <v>335</v>
      </c>
    </row>
    <row r="3893" spans="17:17" x14ac:dyDescent="0.3">
      <c r="Q3893" t="s">
        <v>311</v>
      </c>
    </row>
    <row r="3894" spans="17:17" x14ac:dyDescent="0.3">
      <c r="Q3894" t="s">
        <v>310</v>
      </c>
    </row>
    <row r="3895" spans="17:17" x14ac:dyDescent="0.3">
      <c r="Q3895" t="s">
        <v>348</v>
      </c>
    </row>
    <row r="3896" spans="17:17" x14ac:dyDescent="0.3">
      <c r="Q3896" t="s">
        <v>296</v>
      </c>
    </row>
    <row r="3897" spans="17:17" x14ac:dyDescent="0.3">
      <c r="Q3897" t="s">
        <v>276</v>
      </c>
    </row>
    <row r="3898" spans="17:17" x14ac:dyDescent="0.3">
      <c r="Q3898" t="s">
        <v>369</v>
      </c>
    </row>
    <row r="3899" spans="17:17" x14ac:dyDescent="0.3">
      <c r="Q3899" t="s">
        <v>304</v>
      </c>
    </row>
    <row r="3900" spans="17:17" x14ac:dyDescent="0.3">
      <c r="Q3900" t="s">
        <v>407</v>
      </c>
    </row>
    <row r="3901" spans="17:17" x14ac:dyDescent="0.3">
      <c r="Q3901" t="s">
        <v>395</v>
      </c>
    </row>
    <row r="3902" spans="17:17" x14ac:dyDescent="0.3">
      <c r="Q3902" t="s">
        <v>235</v>
      </c>
    </row>
    <row r="3903" spans="17:17" x14ac:dyDescent="0.3">
      <c r="Q3903" t="s">
        <v>370</v>
      </c>
    </row>
    <row r="3904" spans="17:17" x14ac:dyDescent="0.3">
      <c r="Q3904" t="s">
        <v>392</v>
      </c>
    </row>
    <row r="3905" spans="17:17" x14ac:dyDescent="0.3">
      <c r="Q3905" t="s">
        <v>310</v>
      </c>
    </row>
    <row r="3906" spans="17:17" x14ac:dyDescent="0.3">
      <c r="Q3906" t="s">
        <v>323</v>
      </c>
    </row>
    <row r="3907" spans="17:17" x14ac:dyDescent="0.3">
      <c r="Q3907" t="s">
        <v>304</v>
      </c>
    </row>
    <row r="3908" spans="17:17" x14ac:dyDescent="0.3">
      <c r="Q3908" t="s">
        <v>341</v>
      </c>
    </row>
    <row r="3909" spans="17:17" x14ac:dyDescent="0.3">
      <c r="Q3909" t="s">
        <v>348</v>
      </c>
    </row>
    <row r="3910" spans="17:17" x14ac:dyDescent="0.3">
      <c r="Q3910" t="s">
        <v>361</v>
      </c>
    </row>
    <row r="3911" spans="17:17" x14ac:dyDescent="0.3">
      <c r="Q3911" t="s">
        <v>386</v>
      </c>
    </row>
    <row r="3912" spans="17:17" x14ac:dyDescent="0.3">
      <c r="Q3912" t="s">
        <v>296</v>
      </c>
    </row>
    <row r="3913" spans="17:17" x14ac:dyDescent="0.3">
      <c r="Q3913" t="s">
        <v>270</v>
      </c>
    </row>
    <row r="3914" spans="17:17" x14ac:dyDescent="0.3">
      <c r="Q3914" t="s">
        <v>347</v>
      </c>
    </row>
    <row r="3915" spans="17:17" x14ac:dyDescent="0.3">
      <c r="Q3915" t="s">
        <v>297</v>
      </c>
    </row>
    <row r="3916" spans="17:17" x14ac:dyDescent="0.3">
      <c r="Q3916" t="s">
        <v>409</v>
      </c>
    </row>
    <row r="3917" spans="17:17" x14ac:dyDescent="0.3">
      <c r="Q3917" t="s">
        <v>311</v>
      </c>
    </row>
    <row r="3918" spans="17:17" x14ac:dyDescent="0.3">
      <c r="Q3918" t="s">
        <v>355</v>
      </c>
    </row>
    <row r="3919" spans="17:17" x14ac:dyDescent="0.3">
      <c r="Q3919" t="s">
        <v>223</v>
      </c>
    </row>
    <row r="3920" spans="17:17" x14ac:dyDescent="0.3">
      <c r="Q3920" t="s">
        <v>399</v>
      </c>
    </row>
    <row r="3921" spans="17:17" x14ac:dyDescent="0.3">
      <c r="Q3921" t="s">
        <v>286</v>
      </c>
    </row>
    <row r="3922" spans="17:17" x14ac:dyDescent="0.3">
      <c r="Q3922" t="s">
        <v>374</v>
      </c>
    </row>
    <row r="3923" spans="17:17" x14ac:dyDescent="0.3">
      <c r="Q3923" t="s">
        <v>328</v>
      </c>
    </row>
    <row r="3924" spans="17:17" x14ac:dyDescent="0.3">
      <c r="Q3924" t="s">
        <v>368</v>
      </c>
    </row>
    <row r="3925" spans="17:17" x14ac:dyDescent="0.3">
      <c r="Q3925" t="s">
        <v>352</v>
      </c>
    </row>
    <row r="3926" spans="17:17" x14ac:dyDescent="0.3">
      <c r="Q3926" t="s">
        <v>362</v>
      </c>
    </row>
    <row r="3927" spans="17:17" x14ac:dyDescent="0.3">
      <c r="Q3927" t="s">
        <v>241</v>
      </c>
    </row>
    <row r="3928" spans="17:17" x14ac:dyDescent="0.3">
      <c r="Q3928" t="s">
        <v>269</v>
      </c>
    </row>
    <row r="3929" spans="17:17" x14ac:dyDescent="0.3">
      <c r="Q3929" t="s">
        <v>317</v>
      </c>
    </row>
    <row r="3930" spans="17:17" x14ac:dyDescent="0.3">
      <c r="Q3930" t="s">
        <v>371</v>
      </c>
    </row>
    <row r="3931" spans="17:17" x14ac:dyDescent="0.3">
      <c r="Q3931" t="s">
        <v>355</v>
      </c>
    </row>
    <row r="3932" spans="17:17" x14ac:dyDescent="0.3">
      <c r="Q3932" t="s">
        <v>292</v>
      </c>
    </row>
    <row r="3933" spans="17:17" x14ac:dyDescent="0.3">
      <c r="Q3933" t="s">
        <v>245</v>
      </c>
    </row>
    <row r="3934" spans="17:17" x14ac:dyDescent="0.3">
      <c r="Q3934" t="s">
        <v>222</v>
      </c>
    </row>
    <row r="3935" spans="17:17" x14ac:dyDescent="0.3">
      <c r="Q3935" t="s">
        <v>304</v>
      </c>
    </row>
    <row r="3936" spans="17:17" x14ac:dyDescent="0.3">
      <c r="Q3936" t="s">
        <v>418</v>
      </c>
    </row>
    <row r="3937" spans="17:17" x14ac:dyDescent="0.3">
      <c r="Q3937" t="s">
        <v>236</v>
      </c>
    </row>
    <row r="3938" spans="17:17" x14ac:dyDescent="0.3">
      <c r="Q3938" t="s">
        <v>295</v>
      </c>
    </row>
    <row r="3939" spans="17:17" x14ac:dyDescent="0.3">
      <c r="Q3939" t="s">
        <v>233</v>
      </c>
    </row>
    <row r="3940" spans="17:17" x14ac:dyDescent="0.3">
      <c r="Q3940" t="s">
        <v>324</v>
      </c>
    </row>
    <row r="3941" spans="17:17" x14ac:dyDescent="0.3">
      <c r="Q3941" t="s">
        <v>275</v>
      </c>
    </row>
    <row r="3942" spans="17:17" x14ac:dyDescent="0.3">
      <c r="Q3942" t="s">
        <v>268</v>
      </c>
    </row>
    <row r="3943" spans="17:17" x14ac:dyDescent="0.3">
      <c r="Q3943" t="s">
        <v>285</v>
      </c>
    </row>
    <row r="3944" spans="17:17" x14ac:dyDescent="0.3">
      <c r="Q3944" t="s">
        <v>405</v>
      </c>
    </row>
    <row r="3945" spans="17:17" x14ac:dyDescent="0.3">
      <c r="Q3945" t="s">
        <v>300</v>
      </c>
    </row>
    <row r="3946" spans="17:17" x14ac:dyDescent="0.3">
      <c r="Q3946" t="s">
        <v>404</v>
      </c>
    </row>
    <row r="3947" spans="17:17" x14ac:dyDescent="0.3">
      <c r="Q3947" t="s">
        <v>331</v>
      </c>
    </row>
    <row r="3948" spans="17:17" x14ac:dyDescent="0.3">
      <c r="Q3948" t="s">
        <v>241</v>
      </c>
    </row>
    <row r="3949" spans="17:17" x14ac:dyDescent="0.3">
      <c r="Q3949" t="s">
        <v>328</v>
      </c>
    </row>
    <row r="3950" spans="17:17" x14ac:dyDescent="0.3">
      <c r="Q3950" t="s">
        <v>415</v>
      </c>
    </row>
    <row r="3951" spans="17:17" x14ac:dyDescent="0.3">
      <c r="Q3951" t="s">
        <v>326</v>
      </c>
    </row>
    <row r="3952" spans="17:17" x14ac:dyDescent="0.3">
      <c r="Q3952" t="s">
        <v>386</v>
      </c>
    </row>
    <row r="3953" spans="17:17" x14ac:dyDescent="0.3">
      <c r="Q3953" t="s">
        <v>403</v>
      </c>
    </row>
    <row r="3954" spans="17:17" x14ac:dyDescent="0.3">
      <c r="Q3954" t="s">
        <v>334</v>
      </c>
    </row>
    <row r="3955" spans="17:17" x14ac:dyDescent="0.3">
      <c r="Q3955" t="s">
        <v>239</v>
      </c>
    </row>
    <row r="3956" spans="17:17" x14ac:dyDescent="0.3">
      <c r="Q3956" t="s">
        <v>323</v>
      </c>
    </row>
    <row r="3957" spans="17:17" x14ac:dyDescent="0.3">
      <c r="Q3957" t="s">
        <v>358</v>
      </c>
    </row>
    <row r="3958" spans="17:17" x14ac:dyDescent="0.3">
      <c r="Q3958" t="s">
        <v>248</v>
      </c>
    </row>
    <row r="3959" spans="17:17" x14ac:dyDescent="0.3">
      <c r="Q3959" t="s">
        <v>253</v>
      </c>
    </row>
    <row r="3960" spans="17:17" x14ac:dyDescent="0.3">
      <c r="Q3960" t="s">
        <v>320</v>
      </c>
    </row>
    <row r="3961" spans="17:17" x14ac:dyDescent="0.3">
      <c r="Q3961" t="s">
        <v>357</v>
      </c>
    </row>
    <row r="3962" spans="17:17" x14ac:dyDescent="0.3">
      <c r="Q3962" t="s">
        <v>320</v>
      </c>
    </row>
    <row r="3963" spans="17:17" x14ac:dyDescent="0.3">
      <c r="Q3963" t="s">
        <v>311</v>
      </c>
    </row>
    <row r="3964" spans="17:17" x14ac:dyDescent="0.3">
      <c r="Q3964" t="s">
        <v>357</v>
      </c>
    </row>
    <row r="3965" spans="17:17" x14ac:dyDescent="0.3">
      <c r="Q3965" t="s">
        <v>248</v>
      </c>
    </row>
    <row r="3966" spans="17:17" x14ac:dyDescent="0.3">
      <c r="Q3966" t="s">
        <v>345</v>
      </c>
    </row>
    <row r="3967" spans="17:17" x14ac:dyDescent="0.3">
      <c r="Q3967" t="s">
        <v>275</v>
      </c>
    </row>
    <row r="3968" spans="17:17" x14ac:dyDescent="0.3">
      <c r="Q3968" t="s">
        <v>372</v>
      </c>
    </row>
    <row r="3969" spans="17:17" x14ac:dyDescent="0.3">
      <c r="Q3969" t="s">
        <v>232</v>
      </c>
    </row>
    <row r="3970" spans="17:17" x14ac:dyDescent="0.3">
      <c r="Q3970" t="s">
        <v>341</v>
      </c>
    </row>
    <row r="3971" spans="17:17" x14ac:dyDescent="0.3">
      <c r="Q3971" t="s">
        <v>365</v>
      </c>
    </row>
    <row r="3972" spans="17:17" x14ac:dyDescent="0.3">
      <c r="Q3972" t="s">
        <v>339</v>
      </c>
    </row>
    <row r="3973" spans="17:17" x14ac:dyDescent="0.3">
      <c r="Q3973" t="s">
        <v>247</v>
      </c>
    </row>
    <row r="3974" spans="17:17" x14ac:dyDescent="0.3">
      <c r="Q3974" t="s">
        <v>413</v>
      </c>
    </row>
    <row r="3975" spans="17:17" x14ac:dyDescent="0.3">
      <c r="Q3975" t="s">
        <v>264</v>
      </c>
    </row>
    <row r="3976" spans="17:17" x14ac:dyDescent="0.3">
      <c r="Q3976" t="s">
        <v>265</v>
      </c>
    </row>
    <row r="3977" spans="17:17" x14ac:dyDescent="0.3">
      <c r="Q3977" t="s">
        <v>356</v>
      </c>
    </row>
    <row r="3978" spans="17:17" x14ac:dyDescent="0.3">
      <c r="Q3978" t="s">
        <v>396</v>
      </c>
    </row>
    <row r="3979" spans="17:17" x14ac:dyDescent="0.3">
      <c r="Q3979" t="s">
        <v>402</v>
      </c>
    </row>
    <row r="3980" spans="17:17" x14ac:dyDescent="0.3">
      <c r="Q3980" t="s">
        <v>266</v>
      </c>
    </row>
    <row r="3981" spans="17:17" x14ac:dyDescent="0.3">
      <c r="Q3981" t="s">
        <v>317</v>
      </c>
    </row>
    <row r="3982" spans="17:17" x14ac:dyDescent="0.3">
      <c r="Q3982" t="s">
        <v>249</v>
      </c>
    </row>
    <row r="3983" spans="17:17" x14ac:dyDescent="0.3">
      <c r="Q3983" t="s">
        <v>391</v>
      </c>
    </row>
    <row r="3984" spans="17:17" x14ac:dyDescent="0.3">
      <c r="Q3984" t="s">
        <v>356</v>
      </c>
    </row>
    <row r="3985" spans="17:17" x14ac:dyDescent="0.3">
      <c r="Q3985" t="s">
        <v>348</v>
      </c>
    </row>
    <row r="3986" spans="17:17" x14ac:dyDescent="0.3">
      <c r="Q3986" t="s">
        <v>407</v>
      </c>
    </row>
    <row r="3987" spans="17:17" x14ac:dyDescent="0.3">
      <c r="Q3987" t="s">
        <v>248</v>
      </c>
    </row>
    <row r="3988" spans="17:17" x14ac:dyDescent="0.3">
      <c r="Q3988" t="s">
        <v>267</v>
      </c>
    </row>
    <row r="3989" spans="17:17" x14ac:dyDescent="0.3">
      <c r="Q3989" t="s">
        <v>388</v>
      </c>
    </row>
    <row r="3990" spans="17:17" x14ac:dyDescent="0.3">
      <c r="Q3990" t="s">
        <v>262</v>
      </c>
    </row>
    <row r="3991" spans="17:17" x14ac:dyDescent="0.3">
      <c r="Q3991" t="s">
        <v>406</v>
      </c>
    </row>
    <row r="3992" spans="17:17" x14ac:dyDescent="0.3">
      <c r="Q3992" t="s">
        <v>271</v>
      </c>
    </row>
    <row r="3993" spans="17:17" x14ac:dyDescent="0.3">
      <c r="Q3993" t="s">
        <v>257</v>
      </c>
    </row>
    <row r="3994" spans="17:17" x14ac:dyDescent="0.3">
      <c r="Q3994" t="s">
        <v>230</v>
      </c>
    </row>
    <row r="3995" spans="17:17" x14ac:dyDescent="0.3">
      <c r="Q3995" t="s">
        <v>269</v>
      </c>
    </row>
    <row r="3996" spans="17:17" x14ac:dyDescent="0.3">
      <c r="Q3996" t="s">
        <v>285</v>
      </c>
    </row>
    <row r="3997" spans="17:17" x14ac:dyDescent="0.3">
      <c r="Q3997" t="s">
        <v>347</v>
      </c>
    </row>
    <row r="3998" spans="17:17" x14ac:dyDescent="0.3">
      <c r="Q3998" t="s">
        <v>378</v>
      </c>
    </row>
    <row r="3999" spans="17:17" x14ac:dyDescent="0.3">
      <c r="Q3999" t="s">
        <v>254</v>
      </c>
    </row>
    <row r="4000" spans="17:17" x14ac:dyDescent="0.3">
      <c r="Q4000" t="s">
        <v>351</v>
      </c>
    </row>
    <row r="4001" spans="17:17" x14ac:dyDescent="0.3">
      <c r="Q4001" t="s">
        <v>376</v>
      </c>
    </row>
    <row r="4002" spans="17:17" x14ac:dyDescent="0.3">
      <c r="Q4002" t="s">
        <v>244</v>
      </c>
    </row>
    <row r="4003" spans="17:17" x14ac:dyDescent="0.3">
      <c r="Q4003" t="s">
        <v>378</v>
      </c>
    </row>
    <row r="4004" spans="17:17" x14ac:dyDescent="0.3">
      <c r="Q4004" t="s">
        <v>347</v>
      </c>
    </row>
    <row r="4005" spans="17:17" x14ac:dyDescent="0.3">
      <c r="Q4005" t="s">
        <v>240</v>
      </c>
    </row>
    <row r="4006" spans="17:17" x14ac:dyDescent="0.3">
      <c r="Q4006" t="s">
        <v>357</v>
      </c>
    </row>
    <row r="4007" spans="17:17" x14ac:dyDescent="0.3">
      <c r="Q4007" t="s">
        <v>339</v>
      </c>
    </row>
    <row r="4008" spans="17:17" x14ac:dyDescent="0.3">
      <c r="Q4008" t="s">
        <v>407</v>
      </c>
    </row>
    <row r="4009" spans="17:17" x14ac:dyDescent="0.3">
      <c r="Q4009" t="s">
        <v>370</v>
      </c>
    </row>
    <row r="4010" spans="17:17" x14ac:dyDescent="0.3">
      <c r="Q4010" t="s">
        <v>365</v>
      </c>
    </row>
    <row r="4011" spans="17:17" x14ac:dyDescent="0.3">
      <c r="Q4011" t="s">
        <v>228</v>
      </c>
    </row>
    <row r="4012" spans="17:17" x14ac:dyDescent="0.3">
      <c r="Q4012" t="s">
        <v>255</v>
      </c>
    </row>
    <row r="4013" spans="17:17" x14ac:dyDescent="0.3">
      <c r="Q4013" t="s">
        <v>361</v>
      </c>
    </row>
    <row r="4014" spans="17:17" x14ac:dyDescent="0.3">
      <c r="Q4014" t="s">
        <v>352</v>
      </c>
    </row>
    <row r="4015" spans="17:17" x14ac:dyDescent="0.3">
      <c r="Q4015" t="s">
        <v>239</v>
      </c>
    </row>
    <row r="4016" spans="17:17" x14ac:dyDescent="0.3">
      <c r="Q4016" t="s">
        <v>295</v>
      </c>
    </row>
    <row r="4017" spans="17:17" x14ac:dyDescent="0.3">
      <c r="Q4017" t="s">
        <v>412</v>
      </c>
    </row>
    <row r="4018" spans="17:17" x14ac:dyDescent="0.3">
      <c r="Q4018" t="s">
        <v>394</v>
      </c>
    </row>
    <row r="4019" spans="17:17" x14ac:dyDescent="0.3">
      <c r="Q4019" t="s">
        <v>319</v>
      </c>
    </row>
    <row r="4020" spans="17:17" x14ac:dyDescent="0.3">
      <c r="Q4020" t="s">
        <v>368</v>
      </c>
    </row>
    <row r="4021" spans="17:17" x14ac:dyDescent="0.3">
      <c r="Q4021" t="s">
        <v>363</v>
      </c>
    </row>
    <row r="4022" spans="17:17" x14ac:dyDescent="0.3">
      <c r="Q4022" t="s">
        <v>265</v>
      </c>
    </row>
    <row r="4023" spans="17:17" x14ac:dyDescent="0.3">
      <c r="Q4023" t="s">
        <v>309</v>
      </c>
    </row>
    <row r="4024" spans="17:17" x14ac:dyDescent="0.3">
      <c r="Q4024" t="s">
        <v>337</v>
      </c>
    </row>
    <row r="4025" spans="17:17" x14ac:dyDescent="0.3">
      <c r="Q4025" t="s">
        <v>297</v>
      </c>
    </row>
    <row r="4026" spans="17:17" x14ac:dyDescent="0.3">
      <c r="Q4026" t="s">
        <v>324</v>
      </c>
    </row>
    <row r="4027" spans="17:17" x14ac:dyDescent="0.3">
      <c r="Q4027" t="s">
        <v>335</v>
      </c>
    </row>
    <row r="4028" spans="17:17" x14ac:dyDescent="0.3">
      <c r="Q4028" t="s">
        <v>329</v>
      </c>
    </row>
    <row r="4029" spans="17:17" x14ac:dyDescent="0.3">
      <c r="Q4029" t="s">
        <v>276</v>
      </c>
    </row>
    <row r="4030" spans="17:17" x14ac:dyDescent="0.3">
      <c r="Q4030" t="s">
        <v>378</v>
      </c>
    </row>
    <row r="4031" spans="17:17" x14ac:dyDescent="0.3">
      <c r="Q4031" t="s">
        <v>411</v>
      </c>
    </row>
    <row r="4032" spans="17:17" x14ac:dyDescent="0.3">
      <c r="Q4032" t="s">
        <v>264</v>
      </c>
    </row>
    <row r="4033" spans="17:17" x14ac:dyDescent="0.3">
      <c r="Q4033" t="s">
        <v>368</v>
      </c>
    </row>
    <row r="4034" spans="17:17" x14ac:dyDescent="0.3">
      <c r="Q4034" t="s">
        <v>338</v>
      </c>
    </row>
    <row r="4035" spans="17:17" x14ac:dyDescent="0.3">
      <c r="Q4035" t="s">
        <v>396</v>
      </c>
    </row>
    <row r="4036" spans="17:17" x14ac:dyDescent="0.3">
      <c r="Q4036" t="s">
        <v>267</v>
      </c>
    </row>
    <row r="4037" spans="17:17" x14ac:dyDescent="0.3">
      <c r="Q4037" t="s">
        <v>304</v>
      </c>
    </row>
    <row r="4038" spans="17:17" x14ac:dyDescent="0.3">
      <c r="Q4038" t="s">
        <v>334</v>
      </c>
    </row>
    <row r="4039" spans="17:17" x14ac:dyDescent="0.3">
      <c r="Q4039" t="s">
        <v>222</v>
      </c>
    </row>
    <row r="4040" spans="17:17" x14ac:dyDescent="0.3">
      <c r="Q4040" t="s">
        <v>227</v>
      </c>
    </row>
    <row r="4041" spans="17:17" x14ac:dyDescent="0.3">
      <c r="Q4041" t="s">
        <v>292</v>
      </c>
    </row>
    <row r="4042" spans="17:17" x14ac:dyDescent="0.3">
      <c r="Q4042" t="s">
        <v>235</v>
      </c>
    </row>
    <row r="4043" spans="17:17" x14ac:dyDescent="0.3">
      <c r="Q4043" t="s">
        <v>370</v>
      </c>
    </row>
    <row r="4044" spans="17:17" x14ac:dyDescent="0.3">
      <c r="Q4044" t="s">
        <v>392</v>
      </c>
    </row>
    <row r="4045" spans="17:17" x14ac:dyDescent="0.3">
      <c r="Q4045" t="s">
        <v>310</v>
      </c>
    </row>
    <row r="4046" spans="17:17" x14ac:dyDescent="0.3">
      <c r="Q4046" t="s">
        <v>323</v>
      </c>
    </row>
    <row r="4047" spans="17:17" x14ac:dyDescent="0.3">
      <c r="Q4047" t="s">
        <v>304</v>
      </c>
    </row>
    <row r="4048" spans="17:17" x14ac:dyDescent="0.3">
      <c r="Q4048" t="s">
        <v>341</v>
      </c>
    </row>
    <row r="4049" spans="17:17" x14ac:dyDescent="0.3">
      <c r="Q4049" t="s">
        <v>348</v>
      </c>
    </row>
    <row r="4050" spans="17:17" x14ac:dyDescent="0.3">
      <c r="Q4050" t="s">
        <v>361</v>
      </c>
    </row>
    <row r="4051" spans="17:17" x14ac:dyDescent="0.3">
      <c r="Q4051" t="s">
        <v>386</v>
      </c>
    </row>
    <row r="4052" spans="17:17" x14ac:dyDescent="0.3">
      <c r="Q4052" t="s">
        <v>296</v>
      </c>
    </row>
    <row r="4053" spans="17:17" x14ac:dyDescent="0.3">
      <c r="Q4053" t="s">
        <v>270</v>
      </c>
    </row>
    <row r="4054" spans="17:17" x14ac:dyDescent="0.3">
      <c r="Q4054" t="s">
        <v>347</v>
      </c>
    </row>
    <row r="4055" spans="17:17" x14ac:dyDescent="0.3">
      <c r="Q4055" t="s">
        <v>297</v>
      </c>
    </row>
    <row r="4056" spans="17:17" x14ac:dyDescent="0.3">
      <c r="Q4056" t="s">
        <v>409</v>
      </c>
    </row>
    <row r="4057" spans="17:17" x14ac:dyDescent="0.3">
      <c r="Q4057" t="s">
        <v>311</v>
      </c>
    </row>
    <row r="4058" spans="17:17" x14ac:dyDescent="0.3">
      <c r="Q4058" t="s">
        <v>355</v>
      </c>
    </row>
    <row r="4059" spans="17:17" x14ac:dyDescent="0.3">
      <c r="Q4059" t="s">
        <v>223</v>
      </c>
    </row>
    <row r="4060" spans="17:17" x14ac:dyDescent="0.3">
      <c r="Q4060" t="s">
        <v>399</v>
      </c>
    </row>
    <row r="4061" spans="17:17" x14ac:dyDescent="0.3">
      <c r="Q4061" t="s">
        <v>286</v>
      </c>
    </row>
    <row r="4062" spans="17:17" x14ac:dyDescent="0.3">
      <c r="Q4062" t="s">
        <v>245</v>
      </c>
    </row>
    <row r="4063" spans="17:17" x14ac:dyDescent="0.3">
      <c r="Q4063" t="s">
        <v>383</v>
      </c>
    </row>
    <row r="4064" spans="17:17" x14ac:dyDescent="0.3">
      <c r="Q4064" t="s">
        <v>301</v>
      </c>
    </row>
    <row r="4065" spans="17:17" x14ac:dyDescent="0.3">
      <c r="Q4065" t="s">
        <v>339</v>
      </c>
    </row>
    <row r="4066" spans="17:17" x14ac:dyDescent="0.3">
      <c r="Q4066" t="s">
        <v>344</v>
      </c>
    </row>
    <row r="4067" spans="17:17" x14ac:dyDescent="0.3">
      <c r="Q4067" t="s">
        <v>325</v>
      </c>
    </row>
    <row r="4068" spans="17:17" x14ac:dyDescent="0.3">
      <c r="Q4068" t="s">
        <v>363</v>
      </c>
    </row>
    <row r="4069" spans="17:17" x14ac:dyDescent="0.3">
      <c r="Q4069" t="s">
        <v>270</v>
      </c>
    </row>
    <row r="4070" spans="17:17" x14ac:dyDescent="0.3">
      <c r="Q4070" t="s">
        <v>346</v>
      </c>
    </row>
    <row r="4071" spans="17:17" x14ac:dyDescent="0.3">
      <c r="Q4071" t="s">
        <v>394</v>
      </c>
    </row>
    <row r="4072" spans="17:17" x14ac:dyDescent="0.3">
      <c r="Q4072" t="s">
        <v>379</v>
      </c>
    </row>
    <row r="4073" spans="17:17" x14ac:dyDescent="0.3">
      <c r="Q4073" t="s">
        <v>227</v>
      </c>
    </row>
    <row r="4074" spans="17:17" x14ac:dyDescent="0.3">
      <c r="Q4074" t="s">
        <v>347</v>
      </c>
    </row>
    <row r="4075" spans="17:17" x14ac:dyDescent="0.3">
      <c r="Q4075" t="s">
        <v>240</v>
      </c>
    </row>
    <row r="4076" spans="17:17" x14ac:dyDescent="0.3">
      <c r="Q4076" t="s">
        <v>332</v>
      </c>
    </row>
    <row r="4077" spans="17:17" x14ac:dyDescent="0.3">
      <c r="Q4077" t="s">
        <v>221</v>
      </c>
    </row>
    <row r="4078" spans="17:17" x14ac:dyDescent="0.3">
      <c r="Q4078" t="s">
        <v>236</v>
      </c>
    </row>
    <row r="4079" spans="17:17" x14ac:dyDescent="0.3">
      <c r="Q4079" t="s">
        <v>281</v>
      </c>
    </row>
    <row r="4080" spans="17:17" x14ac:dyDescent="0.3">
      <c r="Q4080" t="s">
        <v>382</v>
      </c>
    </row>
    <row r="4081" spans="17:17" x14ac:dyDescent="0.3">
      <c r="Q4081" t="s">
        <v>276</v>
      </c>
    </row>
    <row r="4082" spans="17:17" x14ac:dyDescent="0.3">
      <c r="Q4082" t="s">
        <v>335</v>
      </c>
    </row>
    <row r="4083" spans="17:17" x14ac:dyDescent="0.3">
      <c r="Q4083" t="s">
        <v>230</v>
      </c>
    </row>
    <row r="4084" spans="17:17" x14ac:dyDescent="0.3">
      <c r="Q4084" t="s">
        <v>225</v>
      </c>
    </row>
    <row r="4085" spans="17:17" x14ac:dyDescent="0.3">
      <c r="Q4085" t="s">
        <v>295</v>
      </c>
    </row>
    <row r="4086" spans="17:17" x14ac:dyDescent="0.3">
      <c r="Q4086" t="s">
        <v>407</v>
      </c>
    </row>
    <row r="4087" spans="17:17" x14ac:dyDescent="0.3">
      <c r="Q4087" t="s">
        <v>293</v>
      </c>
    </row>
    <row r="4088" spans="17:17" x14ac:dyDescent="0.3">
      <c r="Q4088" t="s">
        <v>318</v>
      </c>
    </row>
    <row r="4089" spans="17:17" x14ac:dyDescent="0.3">
      <c r="Q4089" t="s">
        <v>296</v>
      </c>
    </row>
    <row r="4090" spans="17:17" x14ac:dyDescent="0.3">
      <c r="Q4090" t="s">
        <v>370</v>
      </c>
    </row>
    <row r="4091" spans="17:17" x14ac:dyDescent="0.3">
      <c r="Q4091" t="s">
        <v>359</v>
      </c>
    </row>
    <row r="4092" spans="17:17" x14ac:dyDescent="0.3">
      <c r="Q4092" t="s">
        <v>350</v>
      </c>
    </row>
    <row r="4093" spans="17:17" x14ac:dyDescent="0.3">
      <c r="Q4093" t="s">
        <v>328</v>
      </c>
    </row>
    <row r="4094" spans="17:17" x14ac:dyDescent="0.3">
      <c r="Q4094" t="s">
        <v>321</v>
      </c>
    </row>
    <row r="4095" spans="17:17" x14ac:dyDescent="0.3">
      <c r="Q4095" t="s">
        <v>313</v>
      </c>
    </row>
    <row r="4096" spans="17:17" x14ac:dyDescent="0.3">
      <c r="Q4096" t="s">
        <v>390</v>
      </c>
    </row>
    <row r="4097" spans="17:17" x14ac:dyDescent="0.3">
      <c r="Q4097" t="s">
        <v>363</v>
      </c>
    </row>
    <row r="4098" spans="17:17" x14ac:dyDescent="0.3">
      <c r="Q4098" t="s">
        <v>268</v>
      </c>
    </row>
    <row r="4099" spans="17:17" x14ac:dyDescent="0.3">
      <c r="Q4099" t="s">
        <v>330</v>
      </c>
    </row>
    <row r="4100" spans="17:17" x14ac:dyDescent="0.3">
      <c r="Q4100" t="s">
        <v>302</v>
      </c>
    </row>
    <row r="4101" spans="17:17" x14ac:dyDescent="0.3">
      <c r="Q4101" t="s">
        <v>402</v>
      </c>
    </row>
    <row r="4102" spans="17:17" x14ac:dyDescent="0.3">
      <c r="Q4102" t="s">
        <v>219</v>
      </c>
    </row>
    <row r="4103" spans="17:17" x14ac:dyDescent="0.3">
      <c r="Q4103" t="s">
        <v>302</v>
      </c>
    </row>
    <row r="4104" spans="17:17" x14ac:dyDescent="0.3">
      <c r="Q4104" t="s">
        <v>303</v>
      </c>
    </row>
    <row r="4105" spans="17:17" x14ac:dyDescent="0.3">
      <c r="Q4105" t="s">
        <v>247</v>
      </c>
    </row>
    <row r="4106" spans="17:17" x14ac:dyDescent="0.3">
      <c r="Q4106" t="s">
        <v>304</v>
      </c>
    </row>
    <row r="4107" spans="17:17" x14ac:dyDescent="0.3">
      <c r="Q4107" t="s">
        <v>305</v>
      </c>
    </row>
    <row r="4108" spans="17:17" x14ac:dyDescent="0.3">
      <c r="Q4108" t="s">
        <v>306</v>
      </c>
    </row>
    <row r="4109" spans="17:17" x14ac:dyDescent="0.3">
      <c r="Q4109" t="s">
        <v>307</v>
      </c>
    </row>
    <row r="4110" spans="17:17" x14ac:dyDescent="0.3">
      <c r="Q4110" t="s">
        <v>308</v>
      </c>
    </row>
    <row r="4111" spans="17:17" x14ac:dyDescent="0.3">
      <c r="Q4111" t="s">
        <v>281</v>
      </c>
    </row>
    <row r="4112" spans="17:17" x14ac:dyDescent="0.3">
      <c r="Q4112" t="s">
        <v>234</v>
      </c>
    </row>
    <row r="4113" spans="17:17" x14ac:dyDescent="0.3">
      <c r="Q4113" t="s">
        <v>309</v>
      </c>
    </row>
    <row r="4114" spans="17:17" x14ac:dyDescent="0.3">
      <c r="Q4114" t="s">
        <v>310</v>
      </c>
    </row>
    <row r="4115" spans="17:17" x14ac:dyDescent="0.3">
      <c r="Q4115" t="s">
        <v>293</v>
      </c>
    </row>
    <row r="4116" spans="17:17" x14ac:dyDescent="0.3">
      <c r="Q4116" t="s">
        <v>311</v>
      </c>
    </row>
    <row r="4117" spans="17:17" x14ac:dyDescent="0.3">
      <c r="Q4117" t="s">
        <v>312</v>
      </c>
    </row>
    <row r="4118" spans="17:17" x14ac:dyDescent="0.3">
      <c r="Q4118" t="s">
        <v>313</v>
      </c>
    </row>
    <row r="4119" spans="17:17" x14ac:dyDescent="0.3">
      <c r="Q4119" t="s">
        <v>243</v>
      </c>
    </row>
    <row r="4120" spans="17:17" x14ac:dyDescent="0.3">
      <c r="Q4120" t="s">
        <v>314</v>
      </c>
    </row>
    <row r="4121" spans="17:17" x14ac:dyDescent="0.3">
      <c r="Q4121" t="s">
        <v>315</v>
      </c>
    </row>
    <row r="4122" spans="17:17" x14ac:dyDescent="0.3">
      <c r="Q4122" t="s">
        <v>333</v>
      </c>
    </row>
    <row r="4123" spans="17:17" x14ac:dyDescent="0.3">
      <c r="Q4123" t="s">
        <v>364</v>
      </c>
    </row>
    <row r="4124" spans="17:17" x14ac:dyDescent="0.3">
      <c r="Q4124" t="s">
        <v>378</v>
      </c>
    </row>
    <row r="4125" spans="17:17" x14ac:dyDescent="0.3">
      <c r="Q4125" t="s">
        <v>352</v>
      </c>
    </row>
    <row r="4126" spans="17:17" x14ac:dyDescent="0.3">
      <c r="Q4126" t="s">
        <v>351</v>
      </c>
    </row>
    <row r="4127" spans="17:17" x14ac:dyDescent="0.3">
      <c r="Q4127" t="s">
        <v>334</v>
      </c>
    </row>
    <row r="4128" spans="17:17" x14ac:dyDescent="0.3">
      <c r="Q4128" t="s">
        <v>377</v>
      </c>
    </row>
    <row r="4129" spans="17:17" x14ac:dyDescent="0.3">
      <c r="Q4129" t="s">
        <v>348</v>
      </c>
    </row>
    <row r="4130" spans="17:17" x14ac:dyDescent="0.3">
      <c r="Q4130" t="s">
        <v>303</v>
      </c>
    </row>
    <row r="4131" spans="17:17" x14ac:dyDescent="0.3">
      <c r="Q4131" t="s">
        <v>252</v>
      </c>
    </row>
    <row r="4132" spans="17:17" x14ac:dyDescent="0.3">
      <c r="Q4132" t="s">
        <v>302</v>
      </c>
    </row>
    <row r="4133" spans="17:17" x14ac:dyDescent="0.3">
      <c r="Q4133" t="s">
        <v>357</v>
      </c>
    </row>
    <row r="4134" spans="17:17" x14ac:dyDescent="0.3">
      <c r="Q4134" t="s">
        <v>295</v>
      </c>
    </row>
    <row r="4135" spans="17:17" x14ac:dyDescent="0.3">
      <c r="Q4135" t="s">
        <v>361</v>
      </c>
    </row>
    <row r="4136" spans="17:17" x14ac:dyDescent="0.3">
      <c r="Q4136" t="s">
        <v>248</v>
      </c>
    </row>
    <row r="4137" spans="17:17" x14ac:dyDescent="0.3">
      <c r="Q4137" t="s">
        <v>349</v>
      </c>
    </row>
    <row r="4138" spans="17:17" x14ac:dyDescent="0.3">
      <c r="Q4138" t="s">
        <v>236</v>
      </c>
    </row>
    <row r="4139" spans="17:17" x14ac:dyDescent="0.3">
      <c r="Q4139" t="s">
        <v>272</v>
      </c>
    </row>
    <row r="4140" spans="17:17" x14ac:dyDescent="0.3">
      <c r="Q4140" t="s">
        <v>247</v>
      </c>
    </row>
    <row r="4141" spans="17:17" x14ac:dyDescent="0.3">
      <c r="Q4141" t="s">
        <v>383</v>
      </c>
    </row>
    <row r="4142" spans="17:17" x14ac:dyDescent="0.3">
      <c r="Q4142" t="s">
        <v>282</v>
      </c>
    </row>
    <row r="4143" spans="17:17" x14ac:dyDescent="0.3">
      <c r="Q4143" t="s">
        <v>250</v>
      </c>
    </row>
    <row r="4144" spans="17:17" x14ac:dyDescent="0.3">
      <c r="Q4144" t="s">
        <v>400</v>
      </c>
    </row>
    <row r="4145" spans="17:17" x14ac:dyDescent="0.3">
      <c r="Q4145" t="s">
        <v>317</v>
      </c>
    </row>
    <row r="4146" spans="17:17" x14ac:dyDescent="0.3">
      <c r="Q4146" t="s">
        <v>324</v>
      </c>
    </row>
    <row r="4147" spans="17:17" x14ac:dyDescent="0.3">
      <c r="Q4147" t="s">
        <v>310</v>
      </c>
    </row>
    <row r="4148" spans="17:17" x14ac:dyDescent="0.3">
      <c r="Q4148" t="s">
        <v>229</v>
      </c>
    </row>
    <row r="4149" spans="17:17" x14ac:dyDescent="0.3">
      <c r="Q4149" t="s">
        <v>267</v>
      </c>
    </row>
    <row r="4150" spans="17:17" x14ac:dyDescent="0.3">
      <c r="Q4150" t="s">
        <v>371</v>
      </c>
    </row>
    <row r="4151" spans="17:17" x14ac:dyDescent="0.3">
      <c r="Q4151" t="s">
        <v>235</v>
      </c>
    </row>
    <row r="4152" spans="17:17" x14ac:dyDescent="0.3">
      <c r="Q4152" t="s">
        <v>335</v>
      </c>
    </row>
    <row r="4153" spans="17:17" x14ac:dyDescent="0.3">
      <c r="Q4153" t="s">
        <v>397</v>
      </c>
    </row>
    <row r="4154" spans="17:17" x14ac:dyDescent="0.3">
      <c r="Q4154" t="s">
        <v>340</v>
      </c>
    </row>
    <row r="4155" spans="17:17" x14ac:dyDescent="0.3">
      <c r="Q4155" t="s">
        <v>391</v>
      </c>
    </row>
    <row r="4156" spans="17:17" x14ac:dyDescent="0.3">
      <c r="Q4156" t="s">
        <v>263</v>
      </c>
    </row>
    <row r="4157" spans="17:17" x14ac:dyDescent="0.3">
      <c r="Q4157" t="s">
        <v>408</v>
      </c>
    </row>
    <row r="4158" spans="17:17" x14ac:dyDescent="0.3">
      <c r="Q4158" t="s">
        <v>341</v>
      </c>
    </row>
    <row r="4159" spans="17:17" x14ac:dyDescent="0.3">
      <c r="Q4159" t="s">
        <v>328</v>
      </c>
    </row>
    <row r="4160" spans="17:17" x14ac:dyDescent="0.3">
      <c r="Q4160" t="s">
        <v>337</v>
      </c>
    </row>
    <row r="4161" spans="17:17" x14ac:dyDescent="0.3">
      <c r="Q4161" t="s">
        <v>262</v>
      </c>
    </row>
    <row r="4162" spans="17:17" x14ac:dyDescent="0.3">
      <c r="Q4162" t="s">
        <v>322</v>
      </c>
    </row>
    <row r="4163" spans="17:17" x14ac:dyDescent="0.3">
      <c r="Q4163" t="s">
        <v>358</v>
      </c>
    </row>
    <row r="4164" spans="17:17" x14ac:dyDescent="0.3">
      <c r="Q4164" t="s">
        <v>361</v>
      </c>
    </row>
    <row r="4165" spans="17:17" x14ac:dyDescent="0.3">
      <c r="Q4165" t="s">
        <v>305</v>
      </c>
    </row>
    <row r="4166" spans="17:17" x14ac:dyDescent="0.3">
      <c r="Q4166" t="s">
        <v>259</v>
      </c>
    </row>
    <row r="4167" spans="17:17" x14ac:dyDescent="0.3">
      <c r="Q4167" t="s">
        <v>328</v>
      </c>
    </row>
    <row r="4168" spans="17:17" x14ac:dyDescent="0.3">
      <c r="Q4168" t="s">
        <v>331</v>
      </c>
    </row>
    <row r="4169" spans="17:17" x14ac:dyDescent="0.3">
      <c r="Q4169" t="s">
        <v>272</v>
      </c>
    </row>
    <row r="4170" spans="17:17" x14ac:dyDescent="0.3">
      <c r="Q4170" t="s">
        <v>285</v>
      </c>
    </row>
    <row r="4171" spans="17:17" x14ac:dyDescent="0.3">
      <c r="Q4171" t="s">
        <v>239</v>
      </c>
    </row>
    <row r="4172" spans="17:17" x14ac:dyDescent="0.3">
      <c r="Q4172" t="s">
        <v>240</v>
      </c>
    </row>
    <row r="4173" spans="17:17" x14ac:dyDescent="0.3">
      <c r="Q4173" t="s">
        <v>379</v>
      </c>
    </row>
    <row r="4174" spans="17:17" x14ac:dyDescent="0.3">
      <c r="Q4174" t="s">
        <v>284</v>
      </c>
    </row>
    <row r="4175" spans="17:17" x14ac:dyDescent="0.3">
      <c r="Q4175" t="s">
        <v>245</v>
      </c>
    </row>
    <row r="4176" spans="17:17" x14ac:dyDescent="0.3">
      <c r="Q4176" t="s">
        <v>335</v>
      </c>
    </row>
    <row r="4177" spans="17:17" x14ac:dyDescent="0.3">
      <c r="Q4177" t="s">
        <v>314</v>
      </c>
    </row>
    <row r="4178" spans="17:17" x14ac:dyDescent="0.3">
      <c r="Q4178" t="s">
        <v>244</v>
      </c>
    </row>
    <row r="4179" spans="17:17" x14ac:dyDescent="0.3">
      <c r="Q4179" t="s">
        <v>306</v>
      </c>
    </row>
    <row r="4180" spans="17:17" x14ac:dyDescent="0.3">
      <c r="Q4180" t="s">
        <v>271</v>
      </c>
    </row>
    <row r="4181" spans="17:17" x14ac:dyDescent="0.3">
      <c r="Q4181" t="s">
        <v>334</v>
      </c>
    </row>
    <row r="4182" spans="17:17" x14ac:dyDescent="0.3">
      <c r="Q4182" t="s">
        <v>375</v>
      </c>
    </row>
    <row r="4183" spans="17:17" x14ac:dyDescent="0.3">
      <c r="Q4183" t="s">
        <v>376</v>
      </c>
    </row>
    <row r="4184" spans="17:17" x14ac:dyDescent="0.3">
      <c r="Q4184" t="s">
        <v>276</v>
      </c>
    </row>
    <row r="4185" spans="17:17" x14ac:dyDescent="0.3">
      <c r="Q4185" t="s">
        <v>357</v>
      </c>
    </row>
    <row r="4186" spans="17:17" x14ac:dyDescent="0.3">
      <c r="Q4186" t="s">
        <v>224</v>
      </c>
    </row>
    <row r="4187" spans="17:17" x14ac:dyDescent="0.3">
      <c r="Q4187" t="s">
        <v>377</v>
      </c>
    </row>
    <row r="4188" spans="17:17" x14ac:dyDescent="0.3">
      <c r="Q4188" t="s">
        <v>378</v>
      </c>
    </row>
    <row r="4189" spans="17:17" x14ac:dyDescent="0.3">
      <c r="Q4189" t="s">
        <v>260</v>
      </c>
    </row>
    <row r="4190" spans="17:17" x14ac:dyDescent="0.3">
      <c r="Q4190" t="s">
        <v>356</v>
      </c>
    </row>
    <row r="4191" spans="17:17" x14ac:dyDescent="0.3">
      <c r="Q4191" t="s">
        <v>379</v>
      </c>
    </row>
    <row r="4192" spans="17:17" x14ac:dyDescent="0.3">
      <c r="Q4192" t="s">
        <v>290</v>
      </c>
    </row>
    <row r="4193" spans="17:17" x14ac:dyDescent="0.3">
      <c r="Q4193" t="s">
        <v>233</v>
      </c>
    </row>
    <row r="4194" spans="17:17" x14ac:dyDescent="0.3">
      <c r="Q4194" t="s">
        <v>380</v>
      </c>
    </row>
    <row r="4195" spans="17:17" x14ac:dyDescent="0.3">
      <c r="Q4195" t="s">
        <v>330</v>
      </c>
    </row>
    <row r="4196" spans="17:17" x14ac:dyDescent="0.3">
      <c r="Q4196" t="s">
        <v>265</v>
      </c>
    </row>
    <row r="4197" spans="17:17" x14ac:dyDescent="0.3">
      <c r="Q4197" t="s">
        <v>381</v>
      </c>
    </row>
    <row r="4198" spans="17:17" x14ac:dyDescent="0.3">
      <c r="Q4198" t="s">
        <v>382</v>
      </c>
    </row>
    <row r="4199" spans="17:17" x14ac:dyDescent="0.3">
      <c r="Q4199" t="s">
        <v>314</v>
      </c>
    </row>
    <row r="4200" spans="17:17" x14ac:dyDescent="0.3">
      <c r="Q4200" t="s">
        <v>295</v>
      </c>
    </row>
    <row r="4201" spans="17:17" x14ac:dyDescent="0.3">
      <c r="Q4201" t="s">
        <v>284</v>
      </c>
    </row>
    <row r="4202" spans="17:17" x14ac:dyDescent="0.3">
      <c r="Q4202" t="s">
        <v>265</v>
      </c>
    </row>
    <row r="4203" spans="17:17" x14ac:dyDescent="0.3">
      <c r="Q4203" t="s">
        <v>309</v>
      </c>
    </row>
    <row r="4204" spans="17:17" x14ac:dyDescent="0.3">
      <c r="Q4204" t="s">
        <v>337</v>
      </c>
    </row>
    <row r="4205" spans="17:17" x14ac:dyDescent="0.3">
      <c r="Q4205" t="s">
        <v>297</v>
      </c>
    </row>
    <row r="4206" spans="17:17" x14ac:dyDescent="0.3">
      <c r="Q4206" t="s">
        <v>324</v>
      </c>
    </row>
    <row r="4207" spans="17:17" x14ac:dyDescent="0.3">
      <c r="Q4207" t="s">
        <v>335</v>
      </c>
    </row>
    <row r="4208" spans="17:17" x14ac:dyDescent="0.3">
      <c r="Q4208" t="s">
        <v>329</v>
      </c>
    </row>
    <row r="4209" spans="17:17" x14ac:dyDescent="0.3">
      <c r="Q4209" t="s">
        <v>276</v>
      </c>
    </row>
    <row r="4210" spans="17:17" x14ac:dyDescent="0.3">
      <c r="Q4210" t="s">
        <v>378</v>
      </c>
    </row>
    <row r="4211" spans="17:17" x14ac:dyDescent="0.3">
      <c r="Q4211" t="s">
        <v>411</v>
      </c>
    </row>
    <row r="4212" spans="17:17" x14ac:dyDescent="0.3">
      <c r="Q4212" t="s">
        <v>264</v>
      </c>
    </row>
    <row r="4213" spans="17:17" x14ac:dyDescent="0.3">
      <c r="Q4213" t="s">
        <v>368</v>
      </c>
    </row>
    <row r="4214" spans="17:17" x14ac:dyDescent="0.3">
      <c r="Q4214" t="s">
        <v>338</v>
      </c>
    </row>
    <row r="4215" spans="17:17" x14ac:dyDescent="0.3">
      <c r="Q4215" t="s">
        <v>396</v>
      </c>
    </row>
    <row r="4216" spans="17:17" x14ac:dyDescent="0.3">
      <c r="Q4216" t="s">
        <v>267</v>
      </c>
    </row>
    <row r="4217" spans="17:17" x14ac:dyDescent="0.3">
      <c r="Q4217" t="s">
        <v>304</v>
      </c>
    </row>
    <row r="4218" spans="17:17" x14ac:dyDescent="0.3">
      <c r="Q4218" t="s">
        <v>334</v>
      </c>
    </row>
    <row r="4219" spans="17:17" x14ac:dyDescent="0.3">
      <c r="Q4219" t="s">
        <v>222</v>
      </c>
    </row>
    <row r="4220" spans="17:17" x14ac:dyDescent="0.3">
      <c r="Q4220" t="s">
        <v>227</v>
      </c>
    </row>
    <row r="4221" spans="17:17" x14ac:dyDescent="0.3">
      <c r="Q4221" t="s">
        <v>292</v>
      </c>
    </row>
    <row r="4222" spans="17:17" x14ac:dyDescent="0.3">
      <c r="Q4222" t="s">
        <v>376</v>
      </c>
    </row>
    <row r="4223" spans="17:17" x14ac:dyDescent="0.3">
      <c r="Q4223" t="s">
        <v>383</v>
      </c>
    </row>
    <row r="4224" spans="17:17" x14ac:dyDescent="0.3">
      <c r="Q4224" t="s">
        <v>368</v>
      </c>
    </row>
    <row r="4225" spans="17:17" x14ac:dyDescent="0.3">
      <c r="Q4225" t="s">
        <v>219</v>
      </c>
    </row>
    <row r="4226" spans="17:17" x14ac:dyDescent="0.3">
      <c r="Q4226" t="s">
        <v>414</v>
      </c>
    </row>
    <row r="4227" spans="17:17" x14ac:dyDescent="0.3">
      <c r="Q4227" t="s">
        <v>283</v>
      </c>
    </row>
    <row r="4228" spans="17:17" x14ac:dyDescent="0.3">
      <c r="Q4228" t="s">
        <v>335</v>
      </c>
    </row>
    <row r="4229" spans="17:17" x14ac:dyDescent="0.3">
      <c r="Q4229" t="s">
        <v>367</v>
      </c>
    </row>
    <row r="4230" spans="17:17" x14ac:dyDescent="0.3">
      <c r="Q4230" t="s">
        <v>305</v>
      </c>
    </row>
    <row r="4231" spans="17:17" x14ac:dyDescent="0.3">
      <c r="Q4231" t="s">
        <v>298</v>
      </c>
    </row>
    <row r="4232" spans="17:17" x14ac:dyDescent="0.3">
      <c r="Q4232" t="s">
        <v>274</v>
      </c>
    </row>
    <row r="4233" spans="17:17" x14ac:dyDescent="0.3">
      <c r="Q4233" t="s">
        <v>266</v>
      </c>
    </row>
    <row r="4234" spans="17:17" x14ac:dyDescent="0.3">
      <c r="Q4234" t="s">
        <v>302</v>
      </c>
    </row>
    <row r="4235" spans="17:17" x14ac:dyDescent="0.3">
      <c r="Q4235" t="s">
        <v>275</v>
      </c>
    </row>
    <row r="4236" spans="17:17" x14ac:dyDescent="0.3">
      <c r="Q4236" t="s">
        <v>231</v>
      </c>
    </row>
    <row r="4237" spans="17:17" x14ac:dyDescent="0.3">
      <c r="Q4237" t="s">
        <v>337</v>
      </c>
    </row>
    <row r="4238" spans="17:17" x14ac:dyDescent="0.3">
      <c r="Q4238" t="s">
        <v>341</v>
      </c>
    </row>
    <row r="4239" spans="17:17" x14ac:dyDescent="0.3">
      <c r="Q4239" t="s">
        <v>224</v>
      </c>
    </row>
    <row r="4240" spans="17:17" x14ac:dyDescent="0.3">
      <c r="Q4240" t="s">
        <v>249</v>
      </c>
    </row>
    <row r="4241" spans="17:17" x14ac:dyDescent="0.3">
      <c r="Q4241" t="s">
        <v>310</v>
      </c>
    </row>
    <row r="4242" spans="17:17" x14ac:dyDescent="0.3">
      <c r="Q4242" t="s">
        <v>235</v>
      </c>
    </row>
    <row r="4243" spans="17:17" x14ac:dyDescent="0.3">
      <c r="Q4243" t="s">
        <v>370</v>
      </c>
    </row>
    <row r="4244" spans="17:17" x14ac:dyDescent="0.3">
      <c r="Q4244" t="s">
        <v>392</v>
      </c>
    </row>
    <row r="4245" spans="17:17" x14ac:dyDescent="0.3">
      <c r="Q4245" t="s">
        <v>310</v>
      </c>
    </row>
    <row r="4246" spans="17:17" x14ac:dyDescent="0.3">
      <c r="Q4246" t="s">
        <v>323</v>
      </c>
    </row>
    <row r="4247" spans="17:17" x14ac:dyDescent="0.3">
      <c r="Q4247" t="s">
        <v>304</v>
      </c>
    </row>
    <row r="4248" spans="17:17" x14ac:dyDescent="0.3">
      <c r="Q4248" t="s">
        <v>341</v>
      </c>
    </row>
    <row r="4249" spans="17:17" x14ac:dyDescent="0.3">
      <c r="Q4249" t="s">
        <v>348</v>
      </c>
    </row>
    <row r="4250" spans="17:17" x14ac:dyDescent="0.3">
      <c r="Q4250" t="s">
        <v>361</v>
      </c>
    </row>
    <row r="4251" spans="17:17" x14ac:dyDescent="0.3">
      <c r="Q4251" t="s">
        <v>386</v>
      </c>
    </row>
    <row r="4252" spans="17:17" x14ac:dyDescent="0.3">
      <c r="Q4252" t="s">
        <v>296</v>
      </c>
    </row>
    <row r="4253" spans="17:17" x14ac:dyDescent="0.3">
      <c r="Q4253" t="s">
        <v>270</v>
      </c>
    </row>
    <row r="4254" spans="17:17" x14ac:dyDescent="0.3">
      <c r="Q4254" t="s">
        <v>347</v>
      </c>
    </row>
    <row r="4255" spans="17:17" x14ac:dyDescent="0.3">
      <c r="Q4255" t="s">
        <v>297</v>
      </c>
    </row>
    <row r="4256" spans="17:17" x14ac:dyDescent="0.3">
      <c r="Q4256" t="s">
        <v>409</v>
      </c>
    </row>
    <row r="4257" spans="17:17" x14ac:dyDescent="0.3">
      <c r="Q4257" t="s">
        <v>311</v>
      </c>
    </row>
    <row r="4258" spans="17:17" x14ac:dyDescent="0.3">
      <c r="Q4258" t="s">
        <v>355</v>
      </c>
    </row>
    <row r="4259" spans="17:17" x14ac:dyDescent="0.3">
      <c r="Q4259" t="s">
        <v>223</v>
      </c>
    </row>
    <row r="4260" spans="17:17" x14ac:dyDescent="0.3">
      <c r="Q4260" t="s">
        <v>399</v>
      </c>
    </row>
    <row r="4261" spans="17:17" x14ac:dyDescent="0.3">
      <c r="Q4261" t="s">
        <v>286</v>
      </c>
    </row>
    <row r="4262" spans="17:17" x14ac:dyDescent="0.3">
      <c r="Q4262" t="s">
        <v>256</v>
      </c>
    </row>
    <row r="4263" spans="17:17" x14ac:dyDescent="0.3">
      <c r="Q4263" t="s">
        <v>337</v>
      </c>
    </row>
    <row r="4264" spans="17:17" x14ac:dyDescent="0.3">
      <c r="Q4264" t="s">
        <v>340</v>
      </c>
    </row>
    <row r="4265" spans="17:17" x14ac:dyDescent="0.3">
      <c r="Q4265" t="s">
        <v>353</v>
      </c>
    </row>
    <row r="4266" spans="17:17" x14ac:dyDescent="0.3">
      <c r="Q4266" t="s">
        <v>396</v>
      </c>
    </row>
    <row r="4267" spans="17:17" x14ac:dyDescent="0.3">
      <c r="Q4267" t="s">
        <v>244</v>
      </c>
    </row>
    <row r="4268" spans="17:17" x14ac:dyDescent="0.3">
      <c r="Q4268" t="s">
        <v>301</v>
      </c>
    </row>
    <row r="4269" spans="17:17" x14ac:dyDescent="0.3">
      <c r="Q4269" t="s">
        <v>413</v>
      </c>
    </row>
    <row r="4270" spans="17:17" x14ac:dyDescent="0.3">
      <c r="Q4270" t="s">
        <v>267</v>
      </c>
    </row>
    <row r="4271" spans="17:17" x14ac:dyDescent="0.3">
      <c r="Q4271" t="s">
        <v>307</v>
      </c>
    </row>
    <row r="4272" spans="17:17" x14ac:dyDescent="0.3">
      <c r="Q4272" t="s">
        <v>388</v>
      </c>
    </row>
    <row r="4273" spans="17:17" x14ac:dyDescent="0.3">
      <c r="Q4273" t="s">
        <v>330</v>
      </c>
    </row>
    <row r="4274" spans="17:17" x14ac:dyDescent="0.3">
      <c r="Q4274" t="s">
        <v>232</v>
      </c>
    </row>
    <row r="4275" spans="17:17" x14ac:dyDescent="0.3">
      <c r="Q4275" t="s">
        <v>293</v>
      </c>
    </row>
    <row r="4276" spans="17:17" x14ac:dyDescent="0.3">
      <c r="Q4276" t="s">
        <v>347</v>
      </c>
    </row>
    <row r="4277" spans="17:17" x14ac:dyDescent="0.3">
      <c r="Q4277" t="s">
        <v>224</v>
      </c>
    </row>
    <row r="4278" spans="17:17" x14ac:dyDescent="0.3">
      <c r="Q4278" t="s">
        <v>231</v>
      </c>
    </row>
    <row r="4279" spans="17:17" x14ac:dyDescent="0.3">
      <c r="Q4279" t="s">
        <v>250</v>
      </c>
    </row>
    <row r="4280" spans="17:17" x14ac:dyDescent="0.3">
      <c r="Q4280" t="s">
        <v>365</v>
      </c>
    </row>
    <row r="4281" spans="17:17" x14ac:dyDescent="0.3">
      <c r="Q4281" t="s">
        <v>336</v>
      </c>
    </row>
    <row r="4282" spans="17:17" x14ac:dyDescent="0.3">
      <c r="Q4282" t="s">
        <v>282</v>
      </c>
    </row>
    <row r="4283" spans="17:17" x14ac:dyDescent="0.3">
      <c r="Q4283" t="s">
        <v>250</v>
      </c>
    </row>
    <row r="4284" spans="17:17" x14ac:dyDescent="0.3">
      <c r="Q4284" t="s">
        <v>400</v>
      </c>
    </row>
    <row r="4285" spans="17:17" x14ac:dyDescent="0.3">
      <c r="Q4285" t="s">
        <v>317</v>
      </c>
    </row>
    <row r="4286" spans="17:17" x14ac:dyDescent="0.3">
      <c r="Q4286" t="s">
        <v>324</v>
      </c>
    </row>
    <row r="4287" spans="17:17" x14ac:dyDescent="0.3">
      <c r="Q4287" t="s">
        <v>310</v>
      </c>
    </row>
    <row r="4288" spans="17:17" x14ac:dyDescent="0.3">
      <c r="Q4288" t="s">
        <v>229</v>
      </c>
    </row>
    <row r="4289" spans="17:17" x14ac:dyDescent="0.3">
      <c r="Q4289" t="s">
        <v>267</v>
      </c>
    </row>
    <row r="4290" spans="17:17" x14ac:dyDescent="0.3">
      <c r="Q4290" t="s">
        <v>371</v>
      </c>
    </row>
    <row r="4291" spans="17:17" x14ac:dyDescent="0.3">
      <c r="Q4291" t="s">
        <v>235</v>
      </c>
    </row>
    <row r="4292" spans="17:17" x14ac:dyDescent="0.3">
      <c r="Q4292" t="s">
        <v>335</v>
      </c>
    </row>
    <row r="4293" spans="17:17" x14ac:dyDescent="0.3">
      <c r="Q4293" t="s">
        <v>397</v>
      </c>
    </row>
    <row r="4294" spans="17:17" x14ac:dyDescent="0.3">
      <c r="Q4294" t="s">
        <v>340</v>
      </c>
    </row>
    <row r="4295" spans="17:17" x14ac:dyDescent="0.3">
      <c r="Q4295" t="s">
        <v>391</v>
      </c>
    </row>
    <row r="4296" spans="17:17" x14ac:dyDescent="0.3">
      <c r="Q4296" t="s">
        <v>263</v>
      </c>
    </row>
    <row r="4297" spans="17:17" x14ac:dyDescent="0.3">
      <c r="Q4297" t="s">
        <v>408</v>
      </c>
    </row>
    <row r="4298" spans="17:17" x14ac:dyDescent="0.3">
      <c r="Q4298" t="s">
        <v>341</v>
      </c>
    </row>
    <row r="4299" spans="17:17" x14ac:dyDescent="0.3">
      <c r="Q4299" t="s">
        <v>328</v>
      </c>
    </row>
    <row r="4300" spans="17:17" x14ac:dyDescent="0.3">
      <c r="Q4300" t="s">
        <v>337</v>
      </c>
    </row>
    <row r="4301" spans="17:17" x14ac:dyDescent="0.3">
      <c r="Q4301" t="s">
        <v>262</v>
      </c>
    </row>
    <row r="4302" spans="17:17" x14ac:dyDescent="0.3">
      <c r="Q4302" t="s">
        <v>409</v>
      </c>
    </row>
    <row r="4303" spans="17:17" x14ac:dyDescent="0.3">
      <c r="Q4303" t="s">
        <v>373</v>
      </c>
    </row>
    <row r="4304" spans="17:17" x14ac:dyDescent="0.3">
      <c r="Q4304" t="s">
        <v>228</v>
      </c>
    </row>
    <row r="4305" spans="17:17" x14ac:dyDescent="0.3">
      <c r="Q4305" t="s">
        <v>411</v>
      </c>
    </row>
    <row r="4306" spans="17:17" x14ac:dyDescent="0.3">
      <c r="Q4306" t="s">
        <v>242</v>
      </c>
    </row>
    <row r="4307" spans="17:17" x14ac:dyDescent="0.3">
      <c r="Q4307" t="s">
        <v>412</v>
      </c>
    </row>
    <row r="4308" spans="17:17" x14ac:dyDescent="0.3">
      <c r="Q4308" t="s">
        <v>240</v>
      </c>
    </row>
    <row r="4309" spans="17:17" x14ac:dyDescent="0.3">
      <c r="Q4309" t="s">
        <v>256</v>
      </c>
    </row>
    <row r="4310" spans="17:17" x14ac:dyDescent="0.3">
      <c r="Q4310" t="s">
        <v>252</v>
      </c>
    </row>
    <row r="4311" spans="17:17" x14ac:dyDescent="0.3">
      <c r="Q4311" t="s">
        <v>314</v>
      </c>
    </row>
    <row r="4312" spans="17:17" x14ac:dyDescent="0.3">
      <c r="Q4312" t="s">
        <v>385</v>
      </c>
    </row>
    <row r="4313" spans="17:17" x14ac:dyDescent="0.3">
      <c r="Q4313" t="s">
        <v>340</v>
      </c>
    </row>
    <row r="4314" spans="17:17" x14ac:dyDescent="0.3">
      <c r="Q4314" t="s">
        <v>282</v>
      </c>
    </row>
    <row r="4315" spans="17:17" x14ac:dyDescent="0.3">
      <c r="Q4315" t="s">
        <v>273</v>
      </c>
    </row>
    <row r="4316" spans="17:17" x14ac:dyDescent="0.3">
      <c r="Q4316" t="s">
        <v>325</v>
      </c>
    </row>
    <row r="4317" spans="17:17" x14ac:dyDescent="0.3">
      <c r="Q4317" t="s">
        <v>300</v>
      </c>
    </row>
    <row r="4318" spans="17:17" x14ac:dyDescent="0.3">
      <c r="Q4318" t="s">
        <v>326</v>
      </c>
    </row>
    <row r="4319" spans="17:17" x14ac:dyDescent="0.3">
      <c r="Q4319" t="s">
        <v>395</v>
      </c>
    </row>
    <row r="4320" spans="17:17" x14ac:dyDescent="0.3">
      <c r="Q4320" t="s">
        <v>391</v>
      </c>
    </row>
    <row r="4321" spans="17:17" x14ac:dyDescent="0.3">
      <c r="Q4321" t="s">
        <v>248</v>
      </c>
    </row>
    <row r="4322" spans="17:17" x14ac:dyDescent="0.3">
      <c r="Q4322" t="s">
        <v>285</v>
      </c>
    </row>
    <row r="4323" spans="17:17" x14ac:dyDescent="0.3">
      <c r="Q4323" t="s">
        <v>255</v>
      </c>
    </row>
    <row r="4324" spans="17:17" x14ac:dyDescent="0.3">
      <c r="Q4324" t="s">
        <v>253</v>
      </c>
    </row>
    <row r="4325" spans="17:17" x14ac:dyDescent="0.3">
      <c r="Q4325" t="s">
        <v>289</v>
      </c>
    </row>
    <row r="4326" spans="17:17" x14ac:dyDescent="0.3">
      <c r="Q4326" t="s">
        <v>362</v>
      </c>
    </row>
    <row r="4327" spans="17:17" x14ac:dyDescent="0.3">
      <c r="Q4327" t="s">
        <v>334</v>
      </c>
    </row>
    <row r="4328" spans="17:17" x14ac:dyDescent="0.3">
      <c r="Q4328" t="s">
        <v>305</v>
      </c>
    </row>
    <row r="4329" spans="17:17" x14ac:dyDescent="0.3">
      <c r="Q4329" t="s">
        <v>307</v>
      </c>
    </row>
    <row r="4330" spans="17:17" x14ac:dyDescent="0.3">
      <c r="Q4330" t="s">
        <v>313</v>
      </c>
    </row>
    <row r="4331" spans="17:17" x14ac:dyDescent="0.3">
      <c r="Q4331" t="s">
        <v>328</v>
      </c>
    </row>
    <row r="4332" spans="17:17" x14ac:dyDescent="0.3">
      <c r="Q4332" t="s">
        <v>352</v>
      </c>
    </row>
    <row r="4333" spans="17:17" x14ac:dyDescent="0.3">
      <c r="Q4333" t="s">
        <v>381</v>
      </c>
    </row>
    <row r="4334" spans="17:17" x14ac:dyDescent="0.3">
      <c r="Q4334" t="s">
        <v>256</v>
      </c>
    </row>
    <row r="4335" spans="17:17" x14ac:dyDescent="0.3">
      <c r="Q4335" t="s">
        <v>326</v>
      </c>
    </row>
    <row r="4336" spans="17:17" x14ac:dyDescent="0.3">
      <c r="Q4336" t="s">
        <v>274</v>
      </c>
    </row>
    <row r="4337" spans="17:17" x14ac:dyDescent="0.3">
      <c r="Q4337" t="s">
        <v>327</v>
      </c>
    </row>
    <row r="4338" spans="17:17" x14ac:dyDescent="0.3">
      <c r="Q4338" t="s">
        <v>382</v>
      </c>
    </row>
    <row r="4339" spans="17:17" x14ac:dyDescent="0.3">
      <c r="Q4339" t="s">
        <v>270</v>
      </c>
    </row>
    <row r="4340" spans="17:17" x14ac:dyDescent="0.3">
      <c r="Q4340" t="s">
        <v>301</v>
      </c>
    </row>
    <row r="4341" spans="17:17" x14ac:dyDescent="0.3">
      <c r="Q4341" t="s">
        <v>386</v>
      </c>
    </row>
    <row r="4342" spans="17:17" x14ac:dyDescent="0.3">
      <c r="Q4342" t="s">
        <v>307</v>
      </c>
    </row>
    <row r="4343" spans="17:17" x14ac:dyDescent="0.3">
      <c r="Q4343" t="s">
        <v>281</v>
      </c>
    </row>
    <row r="4344" spans="17:17" x14ac:dyDescent="0.3">
      <c r="Q4344" t="s">
        <v>297</v>
      </c>
    </row>
    <row r="4345" spans="17:17" x14ac:dyDescent="0.3">
      <c r="Q4345" t="s">
        <v>290</v>
      </c>
    </row>
    <row r="4346" spans="17:17" x14ac:dyDescent="0.3">
      <c r="Q4346" t="s">
        <v>247</v>
      </c>
    </row>
    <row r="4347" spans="17:17" x14ac:dyDescent="0.3">
      <c r="Q4347" t="s">
        <v>286</v>
      </c>
    </row>
    <row r="4348" spans="17:17" x14ac:dyDescent="0.3">
      <c r="Q4348" t="s">
        <v>378</v>
      </c>
    </row>
    <row r="4349" spans="17:17" x14ac:dyDescent="0.3">
      <c r="Q4349" t="s">
        <v>274</v>
      </c>
    </row>
    <row r="4350" spans="17:17" x14ac:dyDescent="0.3">
      <c r="Q4350" t="s">
        <v>332</v>
      </c>
    </row>
    <row r="4351" spans="17:17" x14ac:dyDescent="0.3">
      <c r="Q4351" t="s">
        <v>229</v>
      </c>
    </row>
    <row r="4352" spans="17:17" x14ac:dyDescent="0.3">
      <c r="Q4352" t="s">
        <v>326</v>
      </c>
    </row>
    <row r="4353" spans="17:17" x14ac:dyDescent="0.3">
      <c r="Q4353" t="s">
        <v>334</v>
      </c>
    </row>
    <row r="4354" spans="17:17" x14ac:dyDescent="0.3">
      <c r="Q4354" t="s">
        <v>306</v>
      </c>
    </row>
    <row r="4355" spans="17:17" x14ac:dyDescent="0.3">
      <c r="Q4355" t="s">
        <v>356</v>
      </c>
    </row>
    <row r="4356" spans="17:17" x14ac:dyDescent="0.3">
      <c r="Q4356" t="s">
        <v>294</v>
      </c>
    </row>
    <row r="4357" spans="17:17" x14ac:dyDescent="0.3">
      <c r="Q4357" t="s">
        <v>226</v>
      </c>
    </row>
    <row r="4358" spans="17:17" x14ac:dyDescent="0.3">
      <c r="Q4358" t="s">
        <v>273</v>
      </c>
    </row>
    <row r="4359" spans="17:17" x14ac:dyDescent="0.3">
      <c r="Q4359" t="s">
        <v>260</v>
      </c>
    </row>
    <row r="4360" spans="17:17" x14ac:dyDescent="0.3">
      <c r="Q4360" t="s">
        <v>295</v>
      </c>
    </row>
    <row r="4361" spans="17:17" x14ac:dyDescent="0.3">
      <c r="Q4361" t="s">
        <v>394</v>
      </c>
    </row>
    <row r="4362" spans="17:17" x14ac:dyDescent="0.3">
      <c r="Q4362" t="s">
        <v>386</v>
      </c>
    </row>
    <row r="4363" spans="17:17" x14ac:dyDescent="0.3">
      <c r="Q4363" t="s">
        <v>252</v>
      </c>
    </row>
    <row r="4364" spans="17:17" x14ac:dyDescent="0.3">
      <c r="Q4364" t="s">
        <v>381</v>
      </c>
    </row>
    <row r="4365" spans="17:17" x14ac:dyDescent="0.3">
      <c r="Q4365" t="s">
        <v>398</v>
      </c>
    </row>
    <row r="4366" spans="17:17" x14ac:dyDescent="0.3">
      <c r="Q4366" t="s">
        <v>293</v>
      </c>
    </row>
    <row r="4367" spans="17:17" x14ac:dyDescent="0.3">
      <c r="Q4367" t="s">
        <v>358</v>
      </c>
    </row>
    <row r="4368" spans="17:17" x14ac:dyDescent="0.3">
      <c r="Q4368" t="s">
        <v>374</v>
      </c>
    </row>
    <row r="4369" spans="17:17" x14ac:dyDescent="0.3">
      <c r="Q4369" t="s">
        <v>390</v>
      </c>
    </row>
    <row r="4370" spans="17:17" x14ac:dyDescent="0.3">
      <c r="Q4370" t="s">
        <v>363</v>
      </c>
    </row>
    <row r="4371" spans="17:17" x14ac:dyDescent="0.3">
      <c r="Q4371" t="s">
        <v>254</v>
      </c>
    </row>
    <row r="4372" spans="17:17" x14ac:dyDescent="0.3">
      <c r="Q4372" t="s">
        <v>354</v>
      </c>
    </row>
    <row r="4373" spans="17:17" x14ac:dyDescent="0.3">
      <c r="Q4373" t="s">
        <v>268</v>
      </c>
    </row>
    <row r="4374" spans="17:17" x14ac:dyDescent="0.3">
      <c r="Q4374" t="s">
        <v>235</v>
      </c>
    </row>
    <row r="4375" spans="17:17" x14ac:dyDescent="0.3">
      <c r="Q4375" t="s">
        <v>369</v>
      </c>
    </row>
    <row r="4376" spans="17:17" x14ac:dyDescent="0.3">
      <c r="Q4376" t="s">
        <v>297</v>
      </c>
    </row>
    <row r="4377" spans="17:17" x14ac:dyDescent="0.3">
      <c r="Q4377" t="s">
        <v>351</v>
      </c>
    </row>
    <row r="4378" spans="17:17" x14ac:dyDescent="0.3">
      <c r="Q4378" t="s">
        <v>368</v>
      </c>
    </row>
    <row r="4379" spans="17:17" x14ac:dyDescent="0.3">
      <c r="Q4379" t="s">
        <v>253</v>
      </c>
    </row>
    <row r="4380" spans="17:17" x14ac:dyDescent="0.3">
      <c r="Q4380" t="s">
        <v>362</v>
      </c>
    </row>
    <row r="4381" spans="17:17" x14ac:dyDescent="0.3">
      <c r="Q4381" t="s">
        <v>271</v>
      </c>
    </row>
    <row r="4382" spans="17:17" x14ac:dyDescent="0.3">
      <c r="Q4382" t="s">
        <v>282</v>
      </c>
    </row>
    <row r="4383" spans="17:17" x14ac:dyDescent="0.3">
      <c r="Q4383" t="s">
        <v>250</v>
      </c>
    </row>
    <row r="4384" spans="17:17" x14ac:dyDescent="0.3">
      <c r="Q4384" t="s">
        <v>400</v>
      </c>
    </row>
    <row r="4385" spans="17:17" x14ac:dyDescent="0.3">
      <c r="Q4385" t="s">
        <v>317</v>
      </c>
    </row>
    <row r="4386" spans="17:17" x14ac:dyDescent="0.3">
      <c r="Q4386" t="s">
        <v>324</v>
      </c>
    </row>
    <row r="4387" spans="17:17" x14ac:dyDescent="0.3">
      <c r="Q4387" t="s">
        <v>310</v>
      </c>
    </row>
    <row r="4388" spans="17:17" x14ac:dyDescent="0.3">
      <c r="Q4388" t="s">
        <v>229</v>
      </c>
    </row>
    <row r="4389" spans="17:17" x14ac:dyDescent="0.3">
      <c r="Q4389" t="s">
        <v>267</v>
      </c>
    </row>
    <row r="4390" spans="17:17" x14ac:dyDescent="0.3">
      <c r="Q4390" t="s">
        <v>371</v>
      </c>
    </row>
    <row r="4391" spans="17:17" x14ac:dyDescent="0.3">
      <c r="Q4391" t="s">
        <v>235</v>
      </c>
    </row>
    <row r="4392" spans="17:17" x14ac:dyDescent="0.3">
      <c r="Q4392" t="s">
        <v>335</v>
      </c>
    </row>
    <row r="4393" spans="17:17" x14ac:dyDescent="0.3">
      <c r="Q4393" t="s">
        <v>397</v>
      </c>
    </row>
    <row r="4394" spans="17:17" x14ac:dyDescent="0.3">
      <c r="Q4394" t="s">
        <v>340</v>
      </c>
    </row>
    <row r="4395" spans="17:17" x14ac:dyDescent="0.3">
      <c r="Q4395" t="s">
        <v>391</v>
      </c>
    </row>
    <row r="4396" spans="17:17" x14ac:dyDescent="0.3">
      <c r="Q4396" t="s">
        <v>263</v>
      </c>
    </row>
    <row r="4397" spans="17:17" x14ac:dyDescent="0.3">
      <c r="Q4397" t="s">
        <v>408</v>
      </c>
    </row>
    <row r="4398" spans="17:17" x14ac:dyDescent="0.3">
      <c r="Q4398" t="s">
        <v>341</v>
      </c>
    </row>
    <row r="4399" spans="17:17" x14ac:dyDescent="0.3">
      <c r="Q4399" t="s">
        <v>328</v>
      </c>
    </row>
    <row r="4400" spans="17:17" x14ac:dyDescent="0.3">
      <c r="Q4400" t="s">
        <v>337</v>
      </c>
    </row>
    <row r="4401" spans="17:17" x14ac:dyDescent="0.3">
      <c r="Q4401" t="s">
        <v>262</v>
      </c>
    </row>
    <row r="4402" spans="17:17" x14ac:dyDescent="0.3">
      <c r="Q4402" t="s">
        <v>270</v>
      </c>
    </row>
    <row r="4403" spans="17:17" x14ac:dyDescent="0.3">
      <c r="Q4403" t="s">
        <v>410</v>
      </c>
    </row>
    <row r="4404" spans="17:17" x14ac:dyDescent="0.3">
      <c r="Q4404" t="s">
        <v>349</v>
      </c>
    </row>
    <row r="4405" spans="17:17" x14ac:dyDescent="0.3">
      <c r="Q4405" t="s">
        <v>321</v>
      </c>
    </row>
    <row r="4406" spans="17:17" x14ac:dyDescent="0.3">
      <c r="Q4406" t="s">
        <v>344</v>
      </c>
    </row>
    <row r="4407" spans="17:17" x14ac:dyDescent="0.3">
      <c r="Q4407" t="s">
        <v>381</v>
      </c>
    </row>
    <row r="4408" spans="17:17" x14ac:dyDescent="0.3">
      <c r="Q4408" t="s">
        <v>400</v>
      </c>
    </row>
    <row r="4409" spans="17:17" x14ac:dyDescent="0.3">
      <c r="Q4409" t="s">
        <v>225</v>
      </c>
    </row>
    <row r="4410" spans="17:17" x14ac:dyDescent="0.3">
      <c r="Q4410" t="s">
        <v>244</v>
      </c>
    </row>
    <row r="4411" spans="17:17" x14ac:dyDescent="0.3">
      <c r="Q4411" t="s">
        <v>279</v>
      </c>
    </row>
    <row r="4412" spans="17:17" x14ac:dyDescent="0.3">
      <c r="Q4412" t="s">
        <v>345</v>
      </c>
    </row>
    <row r="4413" spans="17:17" x14ac:dyDescent="0.3">
      <c r="Q4413" t="s">
        <v>394</v>
      </c>
    </row>
    <row r="4414" spans="17:17" x14ac:dyDescent="0.3">
      <c r="Q4414" t="s">
        <v>326</v>
      </c>
    </row>
    <row r="4415" spans="17:17" x14ac:dyDescent="0.3">
      <c r="Q4415" t="s">
        <v>235</v>
      </c>
    </row>
    <row r="4416" spans="17:17" x14ac:dyDescent="0.3">
      <c r="Q4416" t="s">
        <v>319</v>
      </c>
    </row>
    <row r="4417" spans="17:17" x14ac:dyDescent="0.3">
      <c r="Q4417" t="s">
        <v>360</v>
      </c>
    </row>
    <row r="4418" spans="17:17" x14ac:dyDescent="0.3">
      <c r="Q4418" t="s">
        <v>367</v>
      </c>
    </row>
    <row r="4419" spans="17:17" x14ac:dyDescent="0.3">
      <c r="Q4419" t="s">
        <v>399</v>
      </c>
    </row>
    <row r="4420" spans="17:17" x14ac:dyDescent="0.3">
      <c r="Q4420" t="s">
        <v>256</v>
      </c>
    </row>
    <row r="4421" spans="17:17" x14ac:dyDescent="0.3">
      <c r="Q4421" t="s">
        <v>351</v>
      </c>
    </row>
    <row r="4422" spans="17:17" x14ac:dyDescent="0.3">
      <c r="Q4422" t="s">
        <v>280</v>
      </c>
    </row>
    <row r="4423" spans="17:17" x14ac:dyDescent="0.3">
      <c r="Q4423" t="s">
        <v>233</v>
      </c>
    </row>
    <row r="4424" spans="17:17" x14ac:dyDescent="0.3">
      <c r="Q4424" t="s">
        <v>354</v>
      </c>
    </row>
    <row r="4425" spans="17:17" x14ac:dyDescent="0.3">
      <c r="Q4425" t="s">
        <v>297</v>
      </c>
    </row>
    <row r="4426" spans="17:17" x14ac:dyDescent="0.3">
      <c r="Q4426" t="s">
        <v>386</v>
      </c>
    </row>
    <row r="4427" spans="17:17" x14ac:dyDescent="0.3">
      <c r="Q4427" t="s">
        <v>414</v>
      </c>
    </row>
    <row r="4428" spans="17:17" x14ac:dyDescent="0.3">
      <c r="Q4428" t="s">
        <v>301</v>
      </c>
    </row>
    <row r="4429" spans="17:17" x14ac:dyDescent="0.3">
      <c r="Q4429" t="s">
        <v>237</v>
      </c>
    </row>
    <row r="4430" spans="17:17" x14ac:dyDescent="0.3">
      <c r="Q4430" t="s">
        <v>326</v>
      </c>
    </row>
    <row r="4431" spans="17:17" x14ac:dyDescent="0.3">
      <c r="Q4431" t="s">
        <v>372</v>
      </c>
    </row>
    <row r="4432" spans="17:17" x14ac:dyDescent="0.3">
      <c r="Q4432" t="s">
        <v>335</v>
      </c>
    </row>
    <row r="4433" spans="17:17" x14ac:dyDescent="0.3">
      <c r="Q4433" t="s">
        <v>262</v>
      </c>
    </row>
    <row r="4434" spans="17:17" x14ac:dyDescent="0.3">
      <c r="Q4434" t="s">
        <v>379</v>
      </c>
    </row>
    <row r="4435" spans="17:17" x14ac:dyDescent="0.3">
      <c r="Q4435" t="s">
        <v>220</v>
      </c>
    </row>
    <row r="4436" spans="17:17" x14ac:dyDescent="0.3">
      <c r="Q4436" t="s">
        <v>401</v>
      </c>
    </row>
    <row r="4437" spans="17:17" x14ac:dyDescent="0.3">
      <c r="Q4437" t="s">
        <v>229</v>
      </c>
    </row>
    <row r="4438" spans="17:17" x14ac:dyDescent="0.3">
      <c r="Q4438" t="s">
        <v>232</v>
      </c>
    </row>
    <row r="4439" spans="17:17" x14ac:dyDescent="0.3">
      <c r="Q4439" t="s">
        <v>418</v>
      </c>
    </row>
    <row r="4440" spans="17:17" x14ac:dyDescent="0.3">
      <c r="Q4440" t="s">
        <v>404</v>
      </c>
    </row>
    <row r="4441" spans="17:17" x14ac:dyDescent="0.3">
      <c r="Q4441" t="s">
        <v>350</v>
      </c>
    </row>
    <row r="4442" spans="17:17" x14ac:dyDescent="0.3">
      <c r="Q4442" t="s">
        <v>410</v>
      </c>
    </row>
    <row r="4443" spans="17:17" x14ac:dyDescent="0.3">
      <c r="Q4443" t="s">
        <v>400</v>
      </c>
    </row>
    <row r="4444" spans="17:17" x14ac:dyDescent="0.3">
      <c r="Q4444" t="s">
        <v>377</v>
      </c>
    </row>
    <row r="4445" spans="17:17" x14ac:dyDescent="0.3">
      <c r="Q4445" t="s">
        <v>406</v>
      </c>
    </row>
    <row r="4446" spans="17:17" x14ac:dyDescent="0.3">
      <c r="Q4446" t="s">
        <v>347</v>
      </c>
    </row>
    <row r="4447" spans="17:17" x14ac:dyDescent="0.3">
      <c r="Q4447" t="s">
        <v>292</v>
      </c>
    </row>
    <row r="4448" spans="17:17" x14ac:dyDescent="0.3">
      <c r="Q4448" t="s">
        <v>228</v>
      </c>
    </row>
    <row r="4449" spans="17:17" x14ac:dyDescent="0.3">
      <c r="Q4449" t="s">
        <v>288</v>
      </c>
    </row>
    <row r="4450" spans="17:17" x14ac:dyDescent="0.3">
      <c r="Q4450" t="s">
        <v>371</v>
      </c>
    </row>
    <row r="4451" spans="17:17" x14ac:dyDescent="0.3">
      <c r="Q4451" t="s">
        <v>380</v>
      </c>
    </row>
    <row r="4452" spans="17:17" x14ac:dyDescent="0.3">
      <c r="Q4452" t="s">
        <v>416</v>
      </c>
    </row>
    <row r="4453" spans="17:17" x14ac:dyDescent="0.3">
      <c r="Q4453" t="s">
        <v>325</v>
      </c>
    </row>
    <row r="4454" spans="17:17" x14ac:dyDescent="0.3">
      <c r="Q4454" t="s">
        <v>390</v>
      </c>
    </row>
    <row r="4455" spans="17:17" x14ac:dyDescent="0.3">
      <c r="Q4455" t="s">
        <v>280</v>
      </c>
    </row>
    <row r="4456" spans="17:17" x14ac:dyDescent="0.3">
      <c r="Q4456" t="s">
        <v>310</v>
      </c>
    </row>
    <row r="4457" spans="17:17" x14ac:dyDescent="0.3">
      <c r="Q4457" t="s">
        <v>252</v>
      </c>
    </row>
    <row r="4458" spans="17:17" x14ac:dyDescent="0.3">
      <c r="Q4458" t="s">
        <v>358</v>
      </c>
    </row>
    <row r="4459" spans="17:17" x14ac:dyDescent="0.3">
      <c r="Q4459" t="s">
        <v>408</v>
      </c>
    </row>
    <row r="4460" spans="17:17" x14ac:dyDescent="0.3">
      <c r="Q4460" t="s">
        <v>285</v>
      </c>
    </row>
    <row r="4461" spans="17:17" x14ac:dyDescent="0.3">
      <c r="Q4461" t="s">
        <v>231</v>
      </c>
    </row>
    <row r="4462" spans="17:17" x14ac:dyDescent="0.3">
      <c r="Q4462" t="s">
        <v>409</v>
      </c>
    </row>
    <row r="4463" spans="17:17" x14ac:dyDescent="0.3">
      <c r="Q4463" t="s">
        <v>373</v>
      </c>
    </row>
    <row r="4464" spans="17:17" x14ac:dyDescent="0.3">
      <c r="Q4464" t="s">
        <v>228</v>
      </c>
    </row>
    <row r="4465" spans="17:17" x14ac:dyDescent="0.3">
      <c r="Q4465" t="s">
        <v>411</v>
      </c>
    </row>
    <row r="4466" spans="17:17" x14ac:dyDescent="0.3">
      <c r="Q4466" t="s">
        <v>242</v>
      </c>
    </row>
    <row r="4467" spans="17:17" x14ac:dyDescent="0.3">
      <c r="Q4467" t="s">
        <v>412</v>
      </c>
    </row>
    <row r="4468" spans="17:17" x14ac:dyDescent="0.3">
      <c r="Q4468" t="s">
        <v>240</v>
      </c>
    </row>
    <row r="4469" spans="17:17" x14ac:dyDescent="0.3">
      <c r="Q4469" t="s">
        <v>256</v>
      </c>
    </row>
    <row r="4470" spans="17:17" x14ac:dyDescent="0.3">
      <c r="Q4470" t="s">
        <v>252</v>
      </c>
    </row>
    <row r="4471" spans="17:17" x14ac:dyDescent="0.3">
      <c r="Q4471" t="s">
        <v>314</v>
      </c>
    </row>
    <row r="4472" spans="17:17" x14ac:dyDescent="0.3">
      <c r="Q4472" t="s">
        <v>385</v>
      </c>
    </row>
    <row r="4473" spans="17:17" x14ac:dyDescent="0.3">
      <c r="Q4473" t="s">
        <v>340</v>
      </c>
    </row>
    <row r="4474" spans="17:17" x14ac:dyDescent="0.3">
      <c r="Q4474" t="s">
        <v>282</v>
      </c>
    </row>
    <row r="4475" spans="17:17" x14ac:dyDescent="0.3">
      <c r="Q4475" t="s">
        <v>273</v>
      </c>
    </row>
    <row r="4476" spans="17:17" x14ac:dyDescent="0.3">
      <c r="Q4476" t="s">
        <v>325</v>
      </c>
    </row>
    <row r="4477" spans="17:17" x14ac:dyDescent="0.3">
      <c r="Q4477" t="s">
        <v>300</v>
      </c>
    </row>
    <row r="4478" spans="17:17" x14ac:dyDescent="0.3">
      <c r="Q4478" t="s">
        <v>326</v>
      </c>
    </row>
    <row r="4479" spans="17:17" x14ac:dyDescent="0.3">
      <c r="Q4479" t="s">
        <v>395</v>
      </c>
    </row>
    <row r="4480" spans="17:17" x14ac:dyDescent="0.3">
      <c r="Q4480" t="s">
        <v>391</v>
      </c>
    </row>
    <row r="4481" spans="17:17" x14ac:dyDescent="0.3">
      <c r="Q4481" t="s">
        <v>248</v>
      </c>
    </row>
    <row r="4482" spans="17:17" x14ac:dyDescent="0.3">
      <c r="Q4482" t="s">
        <v>344</v>
      </c>
    </row>
    <row r="4483" spans="17:17" x14ac:dyDescent="0.3">
      <c r="Q4483" t="s">
        <v>326</v>
      </c>
    </row>
    <row r="4484" spans="17:17" x14ac:dyDescent="0.3">
      <c r="Q4484" t="s">
        <v>265</v>
      </c>
    </row>
    <row r="4485" spans="17:17" x14ac:dyDescent="0.3">
      <c r="Q4485" t="s">
        <v>302</v>
      </c>
    </row>
    <row r="4486" spans="17:17" x14ac:dyDescent="0.3">
      <c r="Q4486" t="s">
        <v>360</v>
      </c>
    </row>
    <row r="4487" spans="17:17" x14ac:dyDescent="0.3">
      <c r="Q4487" t="s">
        <v>361</v>
      </c>
    </row>
    <row r="4488" spans="17:17" x14ac:dyDescent="0.3">
      <c r="Q4488" t="s">
        <v>362</v>
      </c>
    </row>
    <row r="4489" spans="17:17" x14ac:dyDescent="0.3">
      <c r="Q4489" t="s">
        <v>310</v>
      </c>
    </row>
    <row r="4490" spans="17:17" x14ac:dyDescent="0.3">
      <c r="Q4490" t="s">
        <v>292</v>
      </c>
    </row>
    <row r="4491" spans="17:17" x14ac:dyDescent="0.3">
      <c r="Q4491" t="s">
        <v>244</v>
      </c>
    </row>
    <row r="4492" spans="17:17" x14ac:dyDescent="0.3">
      <c r="Q4492" t="s">
        <v>343</v>
      </c>
    </row>
    <row r="4493" spans="17:17" x14ac:dyDescent="0.3">
      <c r="Q4493" t="s">
        <v>363</v>
      </c>
    </row>
    <row r="4494" spans="17:17" x14ac:dyDescent="0.3">
      <c r="Q4494" t="s">
        <v>364</v>
      </c>
    </row>
    <row r="4495" spans="17:17" x14ac:dyDescent="0.3">
      <c r="Q4495" t="s">
        <v>365</v>
      </c>
    </row>
    <row r="4496" spans="17:17" x14ac:dyDescent="0.3">
      <c r="Q4496" t="s">
        <v>366</v>
      </c>
    </row>
    <row r="4497" spans="17:17" x14ac:dyDescent="0.3">
      <c r="Q4497" t="s">
        <v>319</v>
      </c>
    </row>
    <row r="4498" spans="17:17" x14ac:dyDescent="0.3">
      <c r="Q4498" t="s">
        <v>225</v>
      </c>
    </row>
    <row r="4499" spans="17:17" x14ac:dyDescent="0.3">
      <c r="Q4499" t="s">
        <v>311</v>
      </c>
    </row>
    <row r="4500" spans="17:17" x14ac:dyDescent="0.3">
      <c r="Q4500" t="s">
        <v>258</v>
      </c>
    </row>
    <row r="4501" spans="17:17" x14ac:dyDescent="0.3">
      <c r="Q4501" t="s">
        <v>367</v>
      </c>
    </row>
    <row r="4502" spans="17:17" x14ac:dyDescent="0.3">
      <c r="Q4502" t="s">
        <v>239</v>
      </c>
    </row>
    <row r="4503" spans="17:17" x14ac:dyDescent="0.3">
      <c r="Q4503" t="s">
        <v>240</v>
      </c>
    </row>
    <row r="4504" spans="17:17" x14ac:dyDescent="0.3">
      <c r="Q4504" t="s">
        <v>221</v>
      </c>
    </row>
    <row r="4505" spans="17:17" x14ac:dyDescent="0.3">
      <c r="Q4505" t="s">
        <v>241</v>
      </c>
    </row>
    <row r="4506" spans="17:17" x14ac:dyDescent="0.3">
      <c r="Q4506" t="s">
        <v>242</v>
      </c>
    </row>
    <row r="4507" spans="17:17" x14ac:dyDescent="0.3">
      <c r="Q4507" t="s">
        <v>243</v>
      </c>
    </row>
    <row r="4508" spans="17:17" x14ac:dyDescent="0.3">
      <c r="Q4508" t="s">
        <v>244</v>
      </c>
    </row>
    <row r="4509" spans="17:17" x14ac:dyDescent="0.3">
      <c r="Q4509" t="s">
        <v>245</v>
      </c>
    </row>
    <row r="4510" spans="17:17" x14ac:dyDescent="0.3">
      <c r="Q4510" t="s">
        <v>230</v>
      </c>
    </row>
    <row r="4511" spans="17:17" x14ac:dyDescent="0.3">
      <c r="Q4511" t="s">
        <v>246</v>
      </c>
    </row>
    <row r="4512" spans="17:17" x14ac:dyDescent="0.3">
      <c r="Q4512" t="s">
        <v>247</v>
      </c>
    </row>
    <row r="4513" spans="17:17" x14ac:dyDescent="0.3">
      <c r="Q4513" t="s">
        <v>248</v>
      </c>
    </row>
    <row r="4514" spans="17:17" x14ac:dyDescent="0.3">
      <c r="Q4514" t="s">
        <v>249</v>
      </c>
    </row>
    <row r="4515" spans="17:17" x14ac:dyDescent="0.3">
      <c r="Q4515" t="s">
        <v>250</v>
      </c>
    </row>
    <row r="4516" spans="17:17" x14ac:dyDescent="0.3">
      <c r="Q4516" t="s">
        <v>251</v>
      </c>
    </row>
    <row r="4517" spans="17:17" x14ac:dyDescent="0.3">
      <c r="Q4517" t="s">
        <v>252</v>
      </c>
    </row>
    <row r="4518" spans="17:17" x14ac:dyDescent="0.3">
      <c r="Q4518" t="s">
        <v>253</v>
      </c>
    </row>
    <row r="4519" spans="17:17" x14ac:dyDescent="0.3">
      <c r="Q4519" t="s">
        <v>254</v>
      </c>
    </row>
    <row r="4520" spans="17:17" x14ac:dyDescent="0.3">
      <c r="Q4520" t="s">
        <v>233</v>
      </c>
    </row>
    <row r="4521" spans="17:17" x14ac:dyDescent="0.3">
      <c r="Q4521" t="s">
        <v>255</v>
      </c>
    </row>
    <row r="4522" spans="17:17" x14ac:dyDescent="0.3">
      <c r="Q4522" t="s">
        <v>351</v>
      </c>
    </row>
    <row r="4523" spans="17:17" x14ac:dyDescent="0.3">
      <c r="Q4523" t="s">
        <v>313</v>
      </c>
    </row>
    <row r="4524" spans="17:17" x14ac:dyDescent="0.3">
      <c r="Q4524" t="s">
        <v>270</v>
      </c>
    </row>
    <row r="4525" spans="17:17" x14ac:dyDescent="0.3">
      <c r="Q4525" t="s">
        <v>352</v>
      </c>
    </row>
    <row r="4526" spans="17:17" x14ac:dyDescent="0.3">
      <c r="Q4526" t="s">
        <v>353</v>
      </c>
    </row>
    <row r="4527" spans="17:17" x14ac:dyDescent="0.3">
      <c r="Q4527" t="s">
        <v>354</v>
      </c>
    </row>
    <row r="4528" spans="17:17" x14ac:dyDescent="0.3">
      <c r="Q4528" t="s">
        <v>279</v>
      </c>
    </row>
    <row r="4529" spans="17:17" x14ac:dyDescent="0.3">
      <c r="Q4529" t="s">
        <v>252</v>
      </c>
    </row>
    <row r="4530" spans="17:17" x14ac:dyDescent="0.3">
      <c r="Q4530" t="s">
        <v>299</v>
      </c>
    </row>
    <row r="4531" spans="17:17" x14ac:dyDescent="0.3">
      <c r="Q4531" t="s">
        <v>306</v>
      </c>
    </row>
    <row r="4532" spans="17:17" x14ac:dyDescent="0.3">
      <c r="Q4532" t="s">
        <v>355</v>
      </c>
    </row>
    <row r="4533" spans="17:17" x14ac:dyDescent="0.3">
      <c r="Q4533" t="s">
        <v>356</v>
      </c>
    </row>
    <row r="4534" spans="17:17" x14ac:dyDescent="0.3">
      <c r="Q4534" t="s">
        <v>357</v>
      </c>
    </row>
    <row r="4535" spans="17:17" x14ac:dyDescent="0.3">
      <c r="Q4535" t="s">
        <v>358</v>
      </c>
    </row>
    <row r="4536" spans="17:17" x14ac:dyDescent="0.3">
      <c r="Q4536" t="s">
        <v>359</v>
      </c>
    </row>
    <row r="4537" spans="17:17" x14ac:dyDescent="0.3">
      <c r="Q4537" t="s">
        <v>263</v>
      </c>
    </row>
    <row r="4538" spans="17:17" x14ac:dyDescent="0.3">
      <c r="Q4538" t="s">
        <v>331</v>
      </c>
    </row>
    <row r="4539" spans="17:17" x14ac:dyDescent="0.3">
      <c r="Q4539" t="s">
        <v>297</v>
      </c>
    </row>
    <row r="4540" spans="17:17" x14ac:dyDescent="0.3">
      <c r="Q4540" t="s">
        <v>233</v>
      </c>
    </row>
    <row r="4541" spans="17:17" x14ac:dyDescent="0.3">
      <c r="Q4541" t="s">
        <v>312</v>
      </c>
    </row>
    <row r="4542" spans="17:17" x14ac:dyDescent="0.3">
      <c r="Q4542" t="s">
        <v>294</v>
      </c>
    </row>
    <row r="4543" spans="17:17" x14ac:dyDescent="0.3">
      <c r="Q4543" t="s">
        <v>319</v>
      </c>
    </row>
    <row r="4544" spans="17:17" x14ac:dyDescent="0.3">
      <c r="Q4544" t="s">
        <v>404</v>
      </c>
    </row>
    <row r="4545" spans="17:17" x14ac:dyDescent="0.3">
      <c r="Q4545" t="s">
        <v>228</v>
      </c>
    </row>
    <row r="4546" spans="17:17" x14ac:dyDescent="0.3">
      <c r="Q4546" t="s">
        <v>290</v>
      </c>
    </row>
    <row r="4547" spans="17:17" x14ac:dyDescent="0.3">
      <c r="Q4547" t="s">
        <v>345</v>
      </c>
    </row>
    <row r="4548" spans="17:17" x14ac:dyDescent="0.3">
      <c r="Q4548" t="s">
        <v>241</v>
      </c>
    </row>
    <row r="4549" spans="17:17" x14ac:dyDescent="0.3">
      <c r="Q4549" t="s">
        <v>377</v>
      </c>
    </row>
    <row r="4550" spans="17:17" x14ac:dyDescent="0.3">
      <c r="Q4550" t="s">
        <v>274</v>
      </c>
    </row>
    <row r="4551" spans="17:17" x14ac:dyDescent="0.3">
      <c r="Q4551" t="s">
        <v>321</v>
      </c>
    </row>
    <row r="4552" spans="17:17" x14ac:dyDescent="0.3">
      <c r="Q4552" t="s">
        <v>256</v>
      </c>
    </row>
    <row r="4553" spans="17:17" x14ac:dyDescent="0.3">
      <c r="Q4553" t="s">
        <v>373</v>
      </c>
    </row>
    <row r="4554" spans="17:17" x14ac:dyDescent="0.3">
      <c r="Q4554" t="s">
        <v>288</v>
      </c>
    </row>
    <row r="4555" spans="17:17" x14ac:dyDescent="0.3">
      <c r="Q4555" t="s">
        <v>340</v>
      </c>
    </row>
    <row r="4556" spans="17:17" x14ac:dyDescent="0.3">
      <c r="Q4556" t="s">
        <v>380</v>
      </c>
    </row>
    <row r="4557" spans="17:17" x14ac:dyDescent="0.3">
      <c r="Q4557" t="s">
        <v>221</v>
      </c>
    </row>
    <row r="4558" spans="17:17" x14ac:dyDescent="0.3">
      <c r="Q4558" t="s">
        <v>227</v>
      </c>
    </row>
    <row r="4559" spans="17:17" x14ac:dyDescent="0.3">
      <c r="Q4559" t="s">
        <v>406</v>
      </c>
    </row>
    <row r="4560" spans="17:17" x14ac:dyDescent="0.3">
      <c r="Q4560" t="s">
        <v>292</v>
      </c>
    </row>
    <row r="4561" spans="17:17" x14ac:dyDescent="0.3">
      <c r="Q4561" t="s">
        <v>293</v>
      </c>
    </row>
    <row r="4562" spans="17:17" x14ac:dyDescent="0.3">
      <c r="Q4562" t="s">
        <v>286</v>
      </c>
    </row>
    <row r="4563" spans="17:17" x14ac:dyDescent="0.3">
      <c r="Q4563" t="s">
        <v>287</v>
      </c>
    </row>
    <row r="4564" spans="17:17" x14ac:dyDescent="0.3">
      <c r="Q4564" t="s">
        <v>288</v>
      </c>
    </row>
    <row r="4565" spans="17:17" x14ac:dyDescent="0.3">
      <c r="Q4565" t="s">
        <v>289</v>
      </c>
    </row>
    <row r="4566" spans="17:17" x14ac:dyDescent="0.3">
      <c r="Q4566" t="s">
        <v>290</v>
      </c>
    </row>
    <row r="4567" spans="17:17" x14ac:dyDescent="0.3">
      <c r="Q4567" t="s">
        <v>291</v>
      </c>
    </row>
    <row r="4568" spans="17:17" x14ac:dyDescent="0.3">
      <c r="Q4568" t="s">
        <v>292</v>
      </c>
    </row>
    <row r="4569" spans="17:17" x14ac:dyDescent="0.3">
      <c r="Q4569" t="s">
        <v>293</v>
      </c>
    </row>
    <row r="4570" spans="17:17" x14ac:dyDescent="0.3">
      <c r="Q4570" t="s">
        <v>245</v>
      </c>
    </row>
    <row r="4571" spans="17:17" x14ac:dyDescent="0.3">
      <c r="Q4571" t="s">
        <v>294</v>
      </c>
    </row>
    <row r="4572" spans="17:17" x14ac:dyDescent="0.3">
      <c r="Q4572" t="s">
        <v>295</v>
      </c>
    </row>
    <row r="4573" spans="17:17" x14ac:dyDescent="0.3">
      <c r="Q4573" t="s">
        <v>296</v>
      </c>
    </row>
    <row r="4574" spans="17:17" x14ac:dyDescent="0.3">
      <c r="Q4574" t="s">
        <v>297</v>
      </c>
    </row>
    <row r="4575" spans="17:17" x14ac:dyDescent="0.3">
      <c r="Q4575" t="s">
        <v>298</v>
      </c>
    </row>
    <row r="4576" spans="17:17" x14ac:dyDescent="0.3">
      <c r="Q4576" t="s">
        <v>299</v>
      </c>
    </row>
    <row r="4577" spans="17:17" x14ac:dyDescent="0.3">
      <c r="Q4577" t="s">
        <v>265</v>
      </c>
    </row>
    <row r="4578" spans="17:17" x14ac:dyDescent="0.3">
      <c r="Q4578" t="s">
        <v>224</v>
      </c>
    </row>
    <row r="4579" spans="17:17" x14ac:dyDescent="0.3">
      <c r="Q4579" t="s">
        <v>300</v>
      </c>
    </row>
    <row r="4580" spans="17:17" x14ac:dyDescent="0.3">
      <c r="Q4580" t="s">
        <v>259</v>
      </c>
    </row>
    <row r="4581" spans="17:17" x14ac:dyDescent="0.3">
      <c r="Q4581" t="s">
        <v>301</v>
      </c>
    </row>
    <row r="4582" spans="17:17" x14ac:dyDescent="0.3">
      <c r="Q4582" t="s">
        <v>300</v>
      </c>
    </row>
    <row r="4583" spans="17:17" x14ac:dyDescent="0.3">
      <c r="Q4583" t="s">
        <v>313</v>
      </c>
    </row>
    <row r="4584" spans="17:17" x14ac:dyDescent="0.3">
      <c r="Q4584" t="s">
        <v>403</v>
      </c>
    </row>
    <row r="4585" spans="17:17" x14ac:dyDescent="0.3">
      <c r="Q4585" t="s">
        <v>292</v>
      </c>
    </row>
    <row r="4586" spans="17:17" x14ac:dyDescent="0.3">
      <c r="Q4586" t="s">
        <v>259</v>
      </c>
    </row>
    <row r="4587" spans="17:17" x14ac:dyDescent="0.3">
      <c r="Q4587" t="s">
        <v>258</v>
      </c>
    </row>
    <row r="4588" spans="17:17" x14ac:dyDescent="0.3">
      <c r="Q4588" t="s">
        <v>235</v>
      </c>
    </row>
    <row r="4589" spans="17:17" x14ac:dyDescent="0.3">
      <c r="Q4589" t="s">
        <v>325</v>
      </c>
    </row>
    <row r="4590" spans="17:17" x14ac:dyDescent="0.3">
      <c r="Q4590" t="s">
        <v>305</v>
      </c>
    </row>
    <row r="4591" spans="17:17" x14ac:dyDescent="0.3">
      <c r="Q4591" t="s">
        <v>384</v>
      </c>
    </row>
    <row r="4592" spans="17:17" x14ac:dyDescent="0.3">
      <c r="Q4592" t="s">
        <v>354</v>
      </c>
    </row>
    <row r="4593" spans="17:17" x14ac:dyDescent="0.3">
      <c r="Q4593" t="s">
        <v>312</v>
      </c>
    </row>
    <row r="4594" spans="17:17" x14ac:dyDescent="0.3">
      <c r="Q4594" t="s">
        <v>290</v>
      </c>
    </row>
    <row r="4595" spans="17:17" x14ac:dyDescent="0.3">
      <c r="Q4595" t="s">
        <v>397</v>
      </c>
    </row>
    <row r="4596" spans="17:17" x14ac:dyDescent="0.3">
      <c r="Q4596" t="s">
        <v>255</v>
      </c>
    </row>
    <row r="4597" spans="17:17" x14ac:dyDescent="0.3">
      <c r="Q4597" t="s">
        <v>250</v>
      </c>
    </row>
    <row r="4598" spans="17:17" x14ac:dyDescent="0.3">
      <c r="Q4598" t="s">
        <v>328</v>
      </c>
    </row>
    <row r="4599" spans="17:17" x14ac:dyDescent="0.3">
      <c r="Q4599" t="s">
        <v>245</v>
      </c>
    </row>
    <row r="4600" spans="17:17" x14ac:dyDescent="0.3">
      <c r="Q4600" t="s">
        <v>223</v>
      </c>
    </row>
    <row r="4601" spans="17:17" x14ac:dyDescent="0.3">
      <c r="Q4601" t="s">
        <v>303</v>
      </c>
    </row>
    <row r="4602" spans="17:17" x14ac:dyDescent="0.3">
      <c r="Q4602" t="s">
        <v>275</v>
      </c>
    </row>
    <row r="4603" spans="17:17" x14ac:dyDescent="0.3">
      <c r="Q4603" t="s">
        <v>284</v>
      </c>
    </row>
    <row r="4604" spans="17:17" x14ac:dyDescent="0.3">
      <c r="Q4604" t="s">
        <v>304</v>
      </c>
    </row>
    <row r="4605" spans="17:17" x14ac:dyDescent="0.3">
      <c r="Q4605" t="s">
        <v>289</v>
      </c>
    </row>
    <row r="4606" spans="17:17" x14ac:dyDescent="0.3">
      <c r="Q4606" t="s">
        <v>230</v>
      </c>
    </row>
    <row r="4607" spans="17:17" x14ac:dyDescent="0.3">
      <c r="Q4607" t="s">
        <v>295</v>
      </c>
    </row>
    <row r="4608" spans="17:17" x14ac:dyDescent="0.3">
      <c r="Q4608" t="s">
        <v>261</v>
      </c>
    </row>
    <row r="4609" spans="17:17" x14ac:dyDescent="0.3">
      <c r="Q4609" t="s">
        <v>370</v>
      </c>
    </row>
    <row r="4610" spans="17:17" x14ac:dyDescent="0.3">
      <c r="Q4610" t="s">
        <v>316</v>
      </c>
    </row>
    <row r="4611" spans="17:17" x14ac:dyDescent="0.3">
      <c r="Q4611" t="s">
        <v>223</v>
      </c>
    </row>
    <row r="4612" spans="17:17" x14ac:dyDescent="0.3">
      <c r="Q4612" t="s">
        <v>378</v>
      </c>
    </row>
    <row r="4613" spans="17:17" x14ac:dyDescent="0.3">
      <c r="Q4613" t="s">
        <v>268</v>
      </c>
    </row>
    <row r="4614" spans="17:17" x14ac:dyDescent="0.3">
      <c r="Q4614" t="s">
        <v>285</v>
      </c>
    </row>
    <row r="4615" spans="17:17" x14ac:dyDescent="0.3">
      <c r="Q4615" t="s">
        <v>236</v>
      </c>
    </row>
    <row r="4616" spans="17:17" x14ac:dyDescent="0.3">
      <c r="Q4616" t="s">
        <v>280</v>
      </c>
    </row>
    <row r="4617" spans="17:17" x14ac:dyDescent="0.3">
      <c r="Q4617" t="s">
        <v>312</v>
      </c>
    </row>
    <row r="4618" spans="17:17" x14ac:dyDescent="0.3">
      <c r="Q4618" t="s">
        <v>317</v>
      </c>
    </row>
    <row r="4619" spans="17:17" x14ac:dyDescent="0.3">
      <c r="Q4619" t="s">
        <v>219</v>
      </c>
    </row>
    <row r="4620" spans="17:17" x14ac:dyDescent="0.3">
      <c r="Q4620" t="s">
        <v>328</v>
      </c>
    </row>
    <row r="4621" spans="17:17" x14ac:dyDescent="0.3">
      <c r="Q4621" t="s">
        <v>367</v>
      </c>
    </row>
    <row r="4622" spans="17:17" x14ac:dyDescent="0.3">
      <c r="Q4622" t="s">
        <v>330</v>
      </c>
    </row>
    <row r="4623" spans="17:17" x14ac:dyDescent="0.3">
      <c r="Q4623" t="s">
        <v>390</v>
      </c>
    </row>
    <row r="4624" spans="17:17" x14ac:dyDescent="0.3">
      <c r="Q4624" t="s">
        <v>229</v>
      </c>
    </row>
    <row r="4625" spans="17:17" x14ac:dyDescent="0.3">
      <c r="Q4625" t="s">
        <v>230</v>
      </c>
    </row>
    <row r="4626" spans="17:17" x14ac:dyDescent="0.3">
      <c r="Q4626" t="s">
        <v>253</v>
      </c>
    </row>
    <row r="4627" spans="17:17" x14ac:dyDescent="0.3">
      <c r="Q4627" t="s">
        <v>296</v>
      </c>
    </row>
    <row r="4628" spans="17:17" x14ac:dyDescent="0.3">
      <c r="Q4628" t="s">
        <v>386</v>
      </c>
    </row>
    <row r="4629" spans="17:17" x14ac:dyDescent="0.3">
      <c r="Q4629" t="s">
        <v>262</v>
      </c>
    </row>
    <row r="4630" spans="17:17" x14ac:dyDescent="0.3">
      <c r="Q4630" t="s">
        <v>249</v>
      </c>
    </row>
    <row r="4631" spans="17:17" x14ac:dyDescent="0.3">
      <c r="Q4631" t="s">
        <v>342</v>
      </c>
    </row>
    <row r="4632" spans="17:17" x14ac:dyDescent="0.3">
      <c r="Q4632" t="s">
        <v>219</v>
      </c>
    </row>
    <row r="4633" spans="17:17" x14ac:dyDescent="0.3">
      <c r="Q4633" t="s">
        <v>233</v>
      </c>
    </row>
    <row r="4634" spans="17:17" x14ac:dyDescent="0.3">
      <c r="Q4634" t="s">
        <v>302</v>
      </c>
    </row>
    <row r="4635" spans="17:17" x14ac:dyDescent="0.3">
      <c r="Q4635" t="s">
        <v>332</v>
      </c>
    </row>
    <row r="4636" spans="17:17" x14ac:dyDescent="0.3">
      <c r="Q4636" t="s">
        <v>285</v>
      </c>
    </row>
    <row r="4637" spans="17:17" x14ac:dyDescent="0.3">
      <c r="Q4637" t="s">
        <v>402</v>
      </c>
    </row>
    <row r="4638" spans="17:17" x14ac:dyDescent="0.3">
      <c r="Q4638" t="s">
        <v>242</v>
      </c>
    </row>
    <row r="4639" spans="17:17" x14ac:dyDescent="0.3">
      <c r="Q4639" t="s">
        <v>329</v>
      </c>
    </row>
    <row r="4640" spans="17:17" x14ac:dyDescent="0.3">
      <c r="Q4640" t="s">
        <v>388</v>
      </c>
    </row>
    <row r="4641" spans="17:17" x14ac:dyDescent="0.3">
      <c r="Q4641" t="s">
        <v>341</v>
      </c>
    </row>
    <row r="4642" spans="17:17" x14ac:dyDescent="0.3">
      <c r="Q4642" t="s">
        <v>365</v>
      </c>
    </row>
    <row r="4643" spans="17:17" x14ac:dyDescent="0.3">
      <c r="Q4643" t="s">
        <v>302</v>
      </c>
    </row>
    <row r="4644" spans="17:17" x14ac:dyDescent="0.3">
      <c r="Q4644" t="s">
        <v>328</v>
      </c>
    </row>
    <row r="4645" spans="17:17" x14ac:dyDescent="0.3">
      <c r="Q4645" t="s">
        <v>410</v>
      </c>
    </row>
    <row r="4646" spans="17:17" x14ac:dyDescent="0.3">
      <c r="Q4646" t="s">
        <v>283</v>
      </c>
    </row>
    <row r="4647" spans="17:17" x14ac:dyDescent="0.3">
      <c r="Q4647" t="s">
        <v>234</v>
      </c>
    </row>
    <row r="4648" spans="17:17" x14ac:dyDescent="0.3">
      <c r="Q4648" t="s">
        <v>238</v>
      </c>
    </row>
    <row r="4649" spans="17:17" x14ac:dyDescent="0.3">
      <c r="Q4649" t="s">
        <v>390</v>
      </c>
    </row>
    <row r="4650" spans="17:17" x14ac:dyDescent="0.3">
      <c r="Q4650" t="s">
        <v>278</v>
      </c>
    </row>
    <row r="4651" spans="17:17" x14ac:dyDescent="0.3">
      <c r="Q4651" t="s">
        <v>401</v>
      </c>
    </row>
    <row r="4652" spans="17:17" x14ac:dyDescent="0.3">
      <c r="Q4652" t="s">
        <v>245</v>
      </c>
    </row>
    <row r="4653" spans="17:17" x14ac:dyDescent="0.3">
      <c r="Q4653" t="s">
        <v>285</v>
      </c>
    </row>
    <row r="4654" spans="17:17" x14ac:dyDescent="0.3">
      <c r="Q4654" t="s">
        <v>296</v>
      </c>
    </row>
    <row r="4655" spans="17:17" x14ac:dyDescent="0.3">
      <c r="Q4655" t="s">
        <v>304</v>
      </c>
    </row>
    <row r="4656" spans="17:17" x14ac:dyDescent="0.3">
      <c r="Q4656" t="s">
        <v>263</v>
      </c>
    </row>
    <row r="4657" spans="17:17" x14ac:dyDescent="0.3">
      <c r="Q4657" t="s">
        <v>273</v>
      </c>
    </row>
    <row r="4658" spans="17:17" x14ac:dyDescent="0.3">
      <c r="Q4658" t="s">
        <v>249</v>
      </c>
    </row>
    <row r="4659" spans="17:17" x14ac:dyDescent="0.3">
      <c r="Q4659" t="s">
        <v>280</v>
      </c>
    </row>
    <row r="4660" spans="17:17" x14ac:dyDescent="0.3">
      <c r="Q4660" t="s">
        <v>242</v>
      </c>
    </row>
    <row r="4661" spans="17:17" x14ac:dyDescent="0.3">
      <c r="Q4661" t="s">
        <v>233</v>
      </c>
    </row>
    <row r="4662" spans="17:17" x14ac:dyDescent="0.3">
      <c r="Q4662" t="s">
        <v>239</v>
      </c>
    </row>
    <row r="4663" spans="17:17" x14ac:dyDescent="0.3">
      <c r="Q4663" t="s">
        <v>240</v>
      </c>
    </row>
    <row r="4664" spans="17:17" x14ac:dyDescent="0.3">
      <c r="Q4664" t="s">
        <v>221</v>
      </c>
    </row>
    <row r="4665" spans="17:17" x14ac:dyDescent="0.3">
      <c r="Q4665" t="s">
        <v>241</v>
      </c>
    </row>
    <row r="4666" spans="17:17" x14ac:dyDescent="0.3">
      <c r="Q4666" t="s">
        <v>242</v>
      </c>
    </row>
    <row r="4667" spans="17:17" x14ac:dyDescent="0.3">
      <c r="Q4667" t="s">
        <v>243</v>
      </c>
    </row>
    <row r="4668" spans="17:17" x14ac:dyDescent="0.3">
      <c r="Q4668" t="s">
        <v>244</v>
      </c>
    </row>
    <row r="4669" spans="17:17" x14ac:dyDescent="0.3">
      <c r="Q4669" t="s">
        <v>245</v>
      </c>
    </row>
    <row r="4670" spans="17:17" x14ac:dyDescent="0.3">
      <c r="Q4670" t="s">
        <v>230</v>
      </c>
    </row>
    <row r="4671" spans="17:17" x14ac:dyDescent="0.3">
      <c r="Q4671" t="s">
        <v>246</v>
      </c>
    </row>
    <row r="4672" spans="17:17" x14ac:dyDescent="0.3">
      <c r="Q4672" t="s">
        <v>247</v>
      </c>
    </row>
    <row r="4673" spans="17:17" x14ac:dyDescent="0.3">
      <c r="Q4673" t="s">
        <v>248</v>
      </c>
    </row>
    <row r="4674" spans="17:17" x14ac:dyDescent="0.3">
      <c r="Q4674" t="s">
        <v>249</v>
      </c>
    </row>
    <row r="4675" spans="17:17" x14ac:dyDescent="0.3">
      <c r="Q4675" t="s">
        <v>250</v>
      </c>
    </row>
    <row r="4676" spans="17:17" x14ac:dyDescent="0.3">
      <c r="Q4676" t="s">
        <v>251</v>
      </c>
    </row>
    <row r="4677" spans="17:17" x14ac:dyDescent="0.3">
      <c r="Q4677" t="s">
        <v>252</v>
      </c>
    </row>
    <row r="4678" spans="17:17" x14ac:dyDescent="0.3">
      <c r="Q4678" t="s">
        <v>253</v>
      </c>
    </row>
    <row r="4679" spans="17:17" x14ac:dyDescent="0.3">
      <c r="Q4679" t="s">
        <v>254</v>
      </c>
    </row>
    <row r="4680" spans="17:17" x14ac:dyDescent="0.3">
      <c r="Q4680" t="s">
        <v>233</v>
      </c>
    </row>
    <row r="4681" spans="17:17" x14ac:dyDescent="0.3">
      <c r="Q4681" t="s">
        <v>255</v>
      </c>
    </row>
    <row r="4682" spans="17:17" x14ac:dyDescent="0.3">
      <c r="Q4682" t="s">
        <v>387</v>
      </c>
    </row>
    <row r="4683" spans="17:17" x14ac:dyDescent="0.3">
      <c r="Q4683" t="s">
        <v>271</v>
      </c>
    </row>
    <row r="4684" spans="17:17" x14ac:dyDescent="0.3">
      <c r="Q4684" t="s">
        <v>377</v>
      </c>
    </row>
    <row r="4685" spans="17:17" x14ac:dyDescent="0.3">
      <c r="Q4685" t="s">
        <v>236</v>
      </c>
    </row>
    <row r="4686" spans="17:17" x14ac:dyDescent="0.3">
      <c r="Q4686" t="s">
        <v>225</v>
      </c>
    </row>
    <row r="4687" spans="17:17" x14ac:dyDescent="0.3">
      <c r="Q4687" t="s">
        <v>335</v>
      </c>
    </row>
    <row r="4688" spans="17:17" x14ac:dyDescent="0.3">
      <c r="Q4688" t="s">
        <v>300</v>
      </c>
    </row>
    <row r="4689" spans="17:17" x14ac:dyDescent="0.3">
      <c r="Q4689" t="s">
        <v>366</v>
      </c>
    </row>
    <row r="4690" spans="17:17" x14ac:dyDescent="0.3">
      <c r="Q4690" t="s">
        <v>295</v>
      </c>
    </row>
    <row r="4691" spans="17:17" x14ac:dyDescent="0.3">
      <c r="Q4691" t="s">
        <v>256</v>
      </c>
    </row>
    <row r="4692" spans="17:17" x14ac:dyDescent="0.3">
      <c r="Q4692" t="s">
        <v>315</v>
      </c>
    </row>
    <row r="4693" spans="17:17" x14ac:dyDescent="0.3">
      <c r="Q4693" t="s">
        <v>243</v>
      </c>
    </row>
    <row r="4694" spans="17:17" x14ac:dyDescent="0.3">
      <c r="Q4694" t="s">
        <v>283</v>
      </c>
    </row>
    <row r="4695" spans="17:17" x14ac:dyDescent="0.3">
      <c r="Q4695" t="s">
        <v>324</v>
      </c>
    </row>
    <row r="4696" spans="17:17" x14ac:dyDescent="0.3">
      <c r="Q4696" t="s">
        <v>278</v>
      </c>
    </row>
    <row r="4697" spans="17:17" x14ac:dyDescent="0.3">
      <c r="Q4697" t="s">
        <v>301</v>
      </c>
    </row>
    <row r="4698" spans="17:17" x14ac:dyDescent="0.3">
      <c r="Q4698" t="s">
        <v>414</v>
      </c>
    </row>
    <row r="4699" spans="17:17" x14ac:dyDescent="0.3">
      <c r="Q4699" t="s">
        <v>388</v>
      </c>
    </row>
    <row r="4700" spans="17:17" x14ac:dyDescent="0.3">
      <c r="Q4700" t="s">
        <v>410</v>
      </c>
    </row>
    <row r="4701" spans="17:17" x14ac:dyDescent="0.3">
      <c r="Q4701" t="s">
        <v>224</v>
      </c>
    </row>
    <row r="4702" spans="17:17" x14ac:dyDescent="0.3">
      <c r="Q4702" t="s">
        <v>235</v>
      </c>
    </row>
    <row r="4703" spans="17:17" x14ac:dyDescent="0.3">
      <c r="Q4703" t="s">
        <v>370</v>
      </c>
    </row>
    <row r="4704" spans="17:17" x14ac:dyDescent="0.3">
      <c r="Q4704" t="s">
        <v>392</v>
      </c>
    </row>
    <row r="4705" spans="17:17" x14ac:dyDescent="0.3">
      <c r="Q4705" t="s">
        <v>310</v>
      </c>
    </row>
    <row r="4706" spans="17:17" x14ac:dyDescent="0.3">
      <c r="Q4706" t="s">
        <v>323</v>
      </c>
    </row>
    <row r="4707" spans="17:17" x14ac:dyDescent="0.3">
      <c r="Q4707" t="s">
        <v>304</v>
      </c>
    </row>
    <row r="4708" spans="17:17" x14ac:dyDescent="0.3">
      <c r="Q4708" t="s">
        <v>341</v>
      </c>
    </row>
    <row r="4709" spans="17:17" x14ac:dyDescent="0.3">
      <c r="Q4709" t="s">
        <v>348</v>
      </c>
    </row>
    <row r="4710" spans="17:17" x14ac:dyDescent="0.3">
      <c r="Q4710" t="s">
        <v>361</v>
      </c>
    </row>
    <row r="4711" spans="17:17" x14ac:dyDescent="0.3">
      <c r="Q4711" t="s">
        <v>386</v>
      </c>
    </row>
    <row r="4712" spans="17:17" x14ac:dyDescent="0.3">
      <c r="Q4712" t="s">
        <v>296</v>
      </c>
    </row>
    <row r="4713" spans="17:17" x14ac:dyDescent="0.3">
      <c r="Q4713" t="s">
        <v>270</v>
      </c>
    </row>
    <row r="4714" spans="17:17" x14ac:dyDescent="0.3">
      <c r="Q4714" t="s">
        <v>347</v>
      </c>
    </row>
    <row r="4715" spans="17:17" x14ac:dyDescent="0.3">
      <c r="Q4715" t="s">
        <v>297</v>
      </c>
    </row>
    <row r="4716" spans="17:17" x14ac:dyDescent="0.3">
      <c r="Q4716" t="s">
        <v>409</v>
      </c>
    </row>
    <row r="4717" spans="17:17" x14ac:dyDescent="0.3">
      <c r="Q4717" t="s">
        <v>311</v>
      </c>
    </row>
    <row r="4718" spans="17:17" x14ac:dyDescent="0.3">
      <c r="Q4718" t="s">
        <v>355</v>
      </c>
    </row>
    <row r="4719" spans="17:17" x14ac:dyDescent="0.3">
      <c r="Q4719" t="s">
        <v>223</v>
      </c>
    </row>
    <row r="4720" spans="17:17" x14ac:dyDescent="0.3">
      <c r="Q4720" t="s">
        <v>399</v>
      </c>
    </row>
    <row r="4721" spans="17:17" x14ac:dyDescent="0.3">
      <c r="Q4721" t="s">
        <v>286</v>
      </c>
    </row>
    <row r="4722" spans="17:17" x14ac:dyDescent="0.3">
      <c r="Q4722" t="s">
        <v>327</v>
      </c>
    </row>
    <row r="4723" spans="17:17" x14ac:dyDescent="0.3">
      <c r="Q4723" t="s">
        <v>406</v>
      </c>
    </row>
    <row r="4724" spans="17:17" x14ac:dyDescent="0.3">
      <c r="Q4724" t="s">
        <v>224</v>
      </c>
    </row>
    <row r="4725" spans="17:17" x14ac:dyDescent="0.3">
      <c r="Q4725" t="s">
        <v>355</v>
      </c>
    </row>
    <row r="4726" spans="17:17" x14ac:dyDescent="0.3">
      <c r="Q4726" t="s">
        <v>395</v>
      </c>
    </row>
    <row r="4727" spans="17:17" x14ac:dyDescent="0.3">
      <c r="Q4727" t="s">
        <v>398</v>
      </c>
    </row>
    <row r="4728" spans="17:17" x14ac:dyDescent="0.3">
      <c r="Q4728" t="s">
        <v>279</v>
      </c>
    </row>
    <row r="4729" spans="17:17" x14ac:dyDescent="0.3">
      <c r="Q4729" t="s">
        <v>257</v>
      </c>
    </row>
    <row r="4730" spans="17:17" x14ac:dyDescent="0.3">
      <c r="Q4730" t="s">
        <v>271</v>
      </c>
    </row>
    <row r="4731" spans="17:17" x14ac:dyDescent="0.3">
      <c r="Q4731" t="s">
        <v>291</v>
      </c>
    </row>
    <row r="4732" spans="17:17" x14ac:dyDescent="0.3">
      <c r="Q4732" t="s">
        <v>249</v>
      </c>
    </row>
    <row r="4733" spans="17:17" x14ac:dyDescent="0.3">
      <c r="Q4733" t="s">
        <v>237</v>
      </c>
    </row>
    <row r="4734" spans="17:17" x14ac:dyDescent="0.3">
      <c r="Q4734" t="s">
        <v>238</v>
      </c>
    </row>
    <row r="4735" spans="17:17" x14ac:dyDescent="0.3">
      <c r="Q4735" t="s">
        <v>371</v>
      </c>
    </row>
    <row r="4736" spans="17:17" x14ac:dyDescent="0.3">
      <c r="Q4736" t="s">
        <v>307</v>
      </c>
    </row>
    <row r="4737" spans="17:17" x14ac:dyDescent="0.3">
      <c r="Q4737" t="s">
        <v>409</v>
      </c>
    </row>
    <row r="4738" spans="17:17" x14ac:dyDescent="0.3">
      <c r="Q4738" t="s">
        <v>328</v>
      </c>
    </row>
    <row r="4739" spans="17:17" x14ac:dyDescent="0.3">
      <c r="Q4739" t="s">
        <v>338</v>
      </c>
    </row>
    <row r="4740" spans="17:17" x14ac:dyDescent="0.3">
      <c r="Q4740" t="s">
        <v>223</v>
      </c>
    </row>
    <row r="4741" spans="17:17" x14ac:dyDescent="0.3">
      <c r="Q4741" t="s">
        <v>374</v>
      </c>
    </row>
    <row r="4742" spans="17:17" x14ac:dyDescent="0.3">
      <c r="Q4742" t="s">
        <v>293</v>
      </c>
    </row>
    <row r="4743" spans="17:17" x14ac:dyDescent="0.3">
      <c r="Q4743" t="s">
        <v>306</v>
      </c>
    </row>
    <row r="4744" spans="17:17" x14ac:dyDescent="0.3">
      <c r="Q4744" t="s">
        <v>317</v>
      </c>
    </row>
    <row r="4745" spans="17:17" x14ac:dyDescent="0.3">
      <c r="Q4745" t="s">
        <v>255</v>
      </c>
    </row>
    <row r="4746" spans="17:17" x14ac:dyDescent="0.3">
      <c r="Q4746" t="s">
        <v>220</v>
      </c>
    </row>
    <row r="4747" spans="17:17" x14ac:dyDescent="0.3">
      <c r="Q4747" t="s">
        <v>272</v>
      </c>
    </row>
    <row r="4748" spans="17:17" x14ac:dyDescent="0.3">
      <c r="Q4748" t="s">
        <v>337</v>
      </c>
    </row>
    <row r="4749" spans="17:17" x14ac:dyDescent="0.3">
      <c r="Q4749" t="s">
        <v>253</v>
      </c>
    </row>
    <row r="4750" spans="17:17" x14ac:dyDescent="0.3">
      <c r="Q4750" t="s">
        <v>285</v>
      </c>
    </row>
    <row r="4751" spans="17:17" x14ac:dyDescent="0.3">
      <c r="Q4751" t="s">
        <v>338</v>
      </c>
    </row>
    <row r="4752" spans="17:17" x14ac:dyDescent="0.3">
      <c r="Q4752" t="s">
        <v>334</v>
      </c>
    </row>
    <row r="4753" spans="17:17" x14ac:dyDescent="0.3">
      <c r="Q4753" t="s">
        <v>263</v>
      </c>
    </row>
    <row r="4754" spans="17:17" x14ac:dyDescent="0.3">
      <c r="Q4754" t="s">
        <v>339</v>
      </c>
    </row>
    <row r="4755" spans="17:17" x14ac:dyDescent="0.3">
      <c r="Q4755" t="s">
        <v>257</v>
      </c>
    </row>
    <row r="4756" spans="17:17" x14ac:dyDescent="0.3">
      <c r="Q4756" t="s">
        <v>340</v>
      </c>
    </row>
    <row r="4757" spans="17:17" x14ac:dyDescent="0.3">
      <c r="Q4757" t="s">
        <v>239</v>
      </c>
    </row>
    <row r="4758" spans="17:17" x14ac:dyDescent="0.3">
      <c r="Q4758" t="s">
        <v>341</v>
      </c>
    </row>
    <row r="4759" spans="17:17" x14ac:dyDescent="0.3">
      <c r="Q4759" t="s">
        <v>273</v>
      </c>
    </row>
    <row r="4760" spans="17:17" x14ac:dyDescent="0.3">
      <c r="Q4760" t="s">
        <v>342</v>
      </c>
    </row>
    <row r="4761" spans="17:17" x14ac:dyDescent="0.3">
      <c r="Q4761" t="s">
        <v>219</v>
      </c>
    </row>
    <row r="4762" spans="17:17" x14ac:dyDescent="0.3">
      <c r="Q4762" t="s">
        <v>280</v>
      </c>
    </row>
    <row r="4763" spans="17:17" x14ac:dyDescent="0.3">
      <c r="Q4763" t="s">
        <v>221</v>
      </c>
    </row>
    <row r="4764" spans="17:17" x14ac:dyDescent="0.3">
      <c r="Q4764" t="s">
        <v>352</v>
      </c>
    </row>
    <row r="4765" spans="17:17" x14ac:dyDescent="0.3">
      <c r="Q4765" t="s">
        <v>317</v>
      </c>
    </row>
    <row r="4766" spans="17:17" x14ac:dyDescent="0.3">
      <c r="Q4766" t="s">
        <v>323</v>
      </c>
    </row>
    <row r="4767" spans="17:17" x14ac:dyDescent="0.3">
      <c r="Q4767" t="s">
        <v>405</v>
      </c>
    </row>
    <row r="4768" spans="17:17" x14ac:dyDescent="0.3">
      <c r="Q4768" t="s">
        <v>300</v>
      </c>
    </row>
    <row r="4769" spans="17:17" x14ac:dyDescent="0.3">
      <c r="Q4769" t="s">
        <v>384</v>
      </c>
    </row>
    <row r="4770" spans="17:17" x14ac:dyDescent="0.3">
      <c r="Q4770" t="s">
        <v>327</v>
      </c>
    </row>
    <row r="4771" spans="17:17" x14ac:dyDescent="0.3">
      <c r="Q4771" t="s">
        <v>397</v>
      </c>
    </row>
    <row r="4772" spans="17:17" x14ac:dyDescent="0.3">
      <c r="Q4772" t="s">
        <v>259</v>
      </c>
    </row>
    <row r="4773" spans="17:17" x14ac:dyDescent="0.3">
      <c r="Q4773" t="s">
        <v>305</v>
      </c>
    </row>
    <row r="4774" spans="17:17" x14ac:dyDescent="0.3">
      <c r="Q4774" t="s">
        <v>312</v>
      </c>
    </row>
    <row r="4775" spans="17:17" x14ac:dyDescent="0.3">
      <c r="Q4775" t="s">
        <v>285</v>
      </c>
    </row>
    <row r="4776" spans="17:17" x14ac:dyDescent="0.3">
      <c r="Q4776" t="s">
        <v>258</v>
      </c>
    </row>
    <row r="4777" spans="17:17" x14ac:dyDescent="0.3">
      <c r="Q4777" t="s">
        <v>252</v>
      </c>
    </row>
    <row r="4778" spans="17:17" x14ac:dyDescent="0.3">
      <c r="Q4778" t="s">
        <v>250</v>
      </c>
    </row>
    <row r="4779" spans="17:17" x14ac:dyDescent="0.3">
      <c r="Q4779" t="s">
        <v>336</v>
      </c>
    </row>
    <row r="4780" spans="17:17" x14ac:dyDescent="0.3">
      <c r="Q4780" t="s">
        <v>246</v>
      </c>
    </row>
    <row r="4781" spans="17:17" x14ac:dyDescent="0.3">
      <c r="Q4781" t="s">
        <v>332</v>
      </c>
    </row>
    <row r="4782" spans="17:17" x14ac:dyDescent="0.3">
      <c r="Q4782" t="s">
        <v>236</v>
      </c>
    </row>
    <row r="4783" spans="17:17" x14ac:dyDescent="0.3">
      <c r="Q4783" t="s">
        <v>352</v>
      </c>
    </row>
    <row r="4784" spans="17:17" x14ac:dyDescent="0.3">
      <c r="Q4784" t="s">
        <v>379</v>
      </c>
    </row>
    <row r="4785" spans="17:17" x14ac:dyDescent="0.3">
      <c r="Q4785" t="s">
        <v>260</v>
      </c>
    </row>
    <row r="4786" spans="17:17" x14ac:dyDescent="0.3">
      <c r="Q4786" t="s">
        <v>320</v>
      </c>
    </row>
    <row r="4787" spans="17:17" x14ac:dyDescent="0.3">
      <c r="Q4787" t="s">
        <v>222</v>
      </c>
    </row>
    <row r="4788" spans="17:17" x14ac:dyDescent="0.3">
      <c r="Q4788" t="s">
        <v>343</v>
      </c>
    </row>
    <row r="4789" spans="17:17" x14ac:dyDescent="0.3">
      <c r="Q4789" t="s">
        <v>374</v>
      </c>
    </row>
    <row r="4790" spans="17:17" x14ac:dyDescent="0.3">
      <c r="Q4790" t="s">
        <v>303</v>
      </c>
    </row>
    <row r="4791" spans="17:17" x14ac:dyDescent="0.3">
      <c r="Q4791" t="s">
        <v>370</v>
      </c>
    </row>
    <row r="4792" spans="17:17" x14ac:dyDescent="0.3">
      <c r="Q4792" t="s">
        <v>249</v>
      </c>
    </row>
    <row r="4793" spans="17:17" x14ac:dyDescent="0.3">
      <c r="Q4793" t="s">
        <v>241</v>
      </c>
    </row>
    <row r="4794" spans="17:17" x14ac:dyDescent="0.3">
      <c r="Q4794" t="s">
        <v>371</v>
      </c>
    </row>
    <row r="4795" spans="17:17" x14ac:dyDescent="0.3">
      <c r="Q4795" t="s">
        <v>292</v>
      </c>
    </row>
    <row r="4796" spans="17:17" x14ac:dyDescent="0.3">
      <c r="Q4796" t="s">
        <v>268</v>
      </c>
    </row>
    <row r="4797" spans="17:17" x14ac:dyDescent="0.3">
      <c r="Q4797" t="s">
        <v>380</v>
      </c>
    </row>
    <row r="4798" spans="17:17" x14ac:dyDescent="0.3">
      <c r="Q4798" t="s">
        <v>290</v>
      </c>
    </row>
    <row r="4799" spans="17:17" x14ac:dyDescent="0.3">
      <c r="Q4799" t="s">
        <v>404</v>
      </c>
    </row>
    <row r="4800" spans="17:17" x14ac:dyDescent="0.3">
      <c r="Q4800" t="s">
        <v>336</v>
      </c>
    </row>
    <row r="4801" spans="17:17" x14ac:dyDescent="0.3">
      <c r="Q4801" t="s">
        <v>233</v>
      </c>
    </row>
    <row r="4802" spans="17:17" x14ac:dyDescent="0.3">
      <c r="Q4802" t="s">
        <v>388</v>
      </c>
    </row>
    <row r="4803" spans="17:17" x14ac:dyDescent="0.3">
      <c r="Q4803" t="s">
        <v>272</v>
      </c>
    </row>
    <row r="4804" spans="17:17" x14ac:dyDescent="0.3">
      <c r="Q4804" t="s">
        <v>321</v>
      </c>
    </row>
    <row r="4805" spans="17:17" x14ac:dyDescent="0.3">
      <c r="Q4805" t="s">
        <v>258</v>
      </c>
    </row>
    <row r="4806" spans="17:17" x14ac:dyDescent="0.3">
      <c r="Q4806" t="s">
        <v>335</v>
      </c>
    </row>
    <row r="4807" spans="17:17" x14ac:dyDescent="0.3">
      <c r="Q4807" t="s">
        <v>330</v>
      </c>
    </row>
    <row r="4808" spans="17:17" x14ac:dyDescent="0.3">
      <c r="Q4808" t="s">
        <v>385</v>
      </c>
    </row>
    <row r="4809" spans="17:17" x14ac:dyDescent="0.3">
      <c r="Q4809" t="s">
        <v>318</v>
      </c>
    </row>
    <row r="4810" spans="17:17" x14ac:dyDescent="0.3">
      <c r="Q4810" t="s">
        <v>326</v>
      </c>
    </row>
    <row r="4811" spans="17:17" x14ac:dyDescent="0.3">
      <c r="Q4811" t="s">
        <v>225</v>
      </c>
    </row>
    <row r="4812" spans="17:17" x14ac:dyDescent="0.3">
      <c r="Q4812" t="s">
        <v>229</v>
      </c>
    </row>
    <row r="4813" spans="17:17" x14ac:dyDescent="0.3">
      <c r="Q4813" t="s">
        <v>375</v>
      </c>
    </row>
    <row r="4814" spans="17:17" x14ac:dyDescent="0.3">
      <c r="Q4814" t="s">
        <v>382</v>
      </c>
    </row>
    <row r="4815" spans="17:17" x14ac:dyDescent="0.3">
      <c r="Q4815" t="s">
        <v>316</v>
      </c>
    </row>
    <row r="4816" spans="17:17" x14ac:dyDescent="0.3">
      <c r="Q4816" t="s">
        <v>303</v>
      </c>
    </row>
    <row r="4817" spans="17:17" x14ac:dyDescent="0.3">
      <c r="Q4817" t="s">
        <v>287</v>
      </c>
    </row>
    <row r="4818" spans="17:17" x14ac:dyDescent="0.3">
      <c r="Q4818" t="s">
        <v>236</v>
      </c>
    </row>
    <row r="4819" spans="17:17" x14ac:dyDescent="0.3">
      <c r="Q4819" t="s">
        <v>387</v>
      </c>
    </row>
    <row r="4820" spans="17:17" x14ac:dyDescent="0.3">
      <c r="Q4820" t="s">
        <v>263</v>
      </c>
    </row>
    <row r="4821" spans="17:17" x14ac:dyDescent="0.3">
      <c r="Q4821" t="s">
        <v>267</v>
      </c>
    </row>
    <row r="4822" spans="17:17" x14ac:dyDescent="0.3">
      <c r="Q4822" t="s">
        <v>347</v>
      </c>
    </row>
    <row r="4823" spans="17:17" x14ac:dyDescent="0.3">
      <c r="Q4823" t="s">
        <v>330</v>
      </c>
    </row>
    <row r="4824" spans="17:17" x14ac:dyDescent="0.3">
      <c r="Q4824" t="s">
        <v>386</v>
      </c>
    </row>
    <row r="4825" spans="17:17" x14ac:dyDescent="0.3">
      <c r="Q4825" t="s">
        <v>382</v>
      </c>
    </row>
    <row r="4826" spans="17:17" x14ac:dyDescent="0.3">
      <c r="Q4826" t="s">
        <v>312</v>
      </c>
    </row>
    <row r="4827" spans="17:17" x14ac:dyDescent="0.3">
      <c r="Q4827" t="s">
        <v>324</v>
      </c>
    </row>
    <row r="4828" spans="17:17" x14ac:dyDescent="0.3">
      <c r="Q4828" t="s">
        <v>357</v>
      </c>
    </row>
    <row r="4829" spans="17:17" x14ac:dyDescent="0.3">
      <c r="Q4829" t="s">
        <v>227</v>
      </c>
    </row>
    <row r="4830" spans="17:17" x14ac:dyDescent="0.3">
      <c r="Q4830" t="s">
        <v>298</v>
      </c>
    </row>
    <row r="4831" spans="17:17" x14ac:dyDescent="0.3">
      <c r="Q4831" t="s">
        <v>356</v>
      </c>
    </row>
    <row r="4832" spans="17:17" x14ac:dyDescent="0.3">
      <c r="Q4832" t="s">
        <v>352</v>
      </c>
    </row>
    <row r="4833" spans="17:17" x14ac:dyDescent="0.3">
      <c r="Q4833" t="s">
        <v>401</v>
      </c>
    </row>
    <row r="4834" spans="17:17" x14ac:dyDescent="0.3">
      <c r="Q4834" t="s">
        <v>372</v>
      </c>
    </row>
    <row r="4835" spans="17:17" x14ac:dyDescent="0.3">
      <c r="Q4835" t="s">
        <v>280</v>
      </c>
    </row>
    <row r="4836" spans="17:17" x14ac:dyDescent="0.3">
      <c r="Q4836" t="s">
        <v>286</v>
      </c>
    </row>
    <row r="4837" spans="17:17" x14ac:dyDescent="0.3">
      <c r="Q4837" t="s">
        <v>274</v>
      </c>
    </row>
    <row r="4838" spans="17:17" x14ac:dyDescent="0.3">
      <c r="Q4838" t="s">
        <v>406</v>
      </c>
    </row>
    <row r="4839" spans="17:17" x14ac:dyDescent="0.3">
      <c r="Q4839" t="s">
        <v>236</v>
      </c>
    </row>
    <row r="4840" spans="17:17" x14ac:dyDescent="0.3">
      <c r="Q4840" t="s">
        <v>336</v>
      </c>
    </row>
    <row r="4841" spans="17:17" x14ac:dyDescent="0.3">
      <c r="Q4841" t="s">
        <v>373</v>
      </c>
    </row>
    <row r="4842" spans="17:17" x14ac:dyDescent="0.3">
      <c r="Q4842" t="s">
        <v>402</v>
      </c>
    </row>
    <row r="4843" spans="17:17" x14ac:dyDescent="0.3">
      <c r="Q4843" t="s">
        <v>352</v>
      </c>
    </row>
    <row r="4844" spans="17:17" x14ac:dyDescent="0.3">
      <c r="Q4844" t="s">
        <v>319</v>
      </c>
    </row>
    <row r="4845" spans="17:17" x14ac:dyDescent="0.3">
      <c r="Q4845" t="s">
        <v>366</v>
      </c>
    </row>
    <row r="4846" spans="17:17" x14ac:dyDescent="0.3">
      <c r="Q4846" t="s">
        <v>303</v>
      </c>
    </row>
    <row r="4847" spans="17:17" x14ac:dyDescent="0.3">
      <c r="Q4847" t="s">
        <v>257</v>
      </c>
    </row>
    <row r="4848" spans="17:17" x14ac:dyDescent="0.3">
      <c r="Q4848" t="s">
        <v>414</v>
      </c>
    </row>
    <row r="4849" spans="17:17" x14ac:dyDescent="0.3">
      <c r="Q4849" t="s">
        <v>297</v>
      </c>
    </row>
    <row r="4850" spans="17:17" x14ac:dyDescent="0.3">
      <c r="Q4850" t="s">
        <v>328</v>
      </c>
    </row>
    <row r="4851" spans="17:17" x14ac:dyDescent="0.3">
      <c r="Q4851" t="s">
        <v>274</v>
      </c>
    </row>
    <row r="4852" spans="17:17" x14ac:dyDescent="0.3">
      <c r="Q4852" t="s">
        <v>225</v>
      </c>
    </row>
    <row r="4853" spans="17:17" x14ac:dyDescent="0.3">
      <c r="Q4853" t="s">
        <v>307</v>
      </c>
    </row>
    <row r="4854" spans="17:17" x14ac:dyDescent="0.3">
      <c r="Q4854" t="s">
        <v>396</v>
      </c>
    </row>
    <row r="4855" spans="17:17" x14ac:dyDescent="0.3">
      <c r="Q4855" t="s">
        <v>259</v>
      </c>
    </row>
    <row r="4856" spans="17:17" x14ac:dyDescent="0.3">
      <c r="Q4856" t="s">
        <v>365</v>
      </c>
    </row>
    <row r="4857" spans="17:17" x14ac:dyDescent="0.3">
      <c r="Q4857" t="s">
        <v>386</v>
      </c>
    </row>
    <row r="4858" spans="17:17" x14ac:dyDescent="0.3">
      <c r="Q4858" t="s">
        <v>342</v>
      </c>
    </row>
    <row r="4859" spans="17:17" x14ac:dyDescent="0.3">
      <c r="Q4859" t="s">
        <v>249</v>
      </c>
    </row>
    <row r="4860" spans="17:17" x14ac:dyDescent="0.3">
      <c r="Q4860" t="s">
        <v>323</v>
      </c>
    </row>
    <row r="4861" spans="17:17" x14ac:dyDescent="0.3">
      <c r="Q4861" t="s">
        <v>350</v>
      </c>
    </row>
    <row r="4862" spans="17:17" x14ac:dyDescent="0.3">
      <c r="Q4862" t="s">
        <v>256</v>
      </c>
    </row>
    <row r="4863" spans="17:17" x14ac:dyDescent="0.3">
      <c r="Q4863" t="s">
        <v>337</v>
      </c>
    </row>
    <row r="4864" spans="17:17" x14ac:dyDescent="0.3">
      <c r="Q4864" t="s">
        <v>340</v>
      </c>
    </row>
    <row r="4865" spans="17:17" x14ac:dyDescent="0.3">
      <c r="Q4865" t="s">
        <v>353</v>
      </c>
    </row>
    <row r="4866" spans="17:17" x14ac:dyDescent="0.3">
      <c r="Q4866" t="s">
        <v>396</v>
      </c>
    </row>
    <row r="4867" spans="17:17" x14ac:dyDescent="0.3">
      <c r="Q4867" t="s">
        <v>244</v>
      </c>
    </row>
    <row r="4868" spans="17:17" x14ac:dyDescent="0.3">
      <c r="Q4868" t="s">
        <v>301</v>
      </c>
    </row>
    <row r="4869" spans="17:17" x14ac:dyDescent="0.3">
      <c r="Q4869" t="s">
        <v>413</v>
      </c>
    </row>
    <row r="4870" spans="17:17" x14ac:dyDescent="0.3">
      <c r="Q4870" t="s">
        <v>267</v>
      </c>
    </row>
    <row r="4871" spans="17:17" x14ac:dyDescent="0.3">
      <c r="Q4871" t="s">
        <v>307</v>
      </c>
    </row>
    <row r="4872" spans="17:17" x14ac:dyDescent="0.3">
      <c r="Q4872" t="s">
        <v>388</v>
      </c>
    </row>
    <row r="4873" spans="17:17" x14ac:dyDescent="0.3">
      <c r="Q4873" t="s">
        <v>330</v>
      </c>
    </row>
    <row r="4874" spans="17:17" x14ac:dyDescent="0.3">
      <c r="Q4874" t="s">
        <v>232</v>
      </c>
    </row>
    <row r="4875" spans="17:17" x14ac:dyDescent="0.3">
      <c r="Q4875" t="s">
        <v>293</v>
      </c>
    </row>
    <row r="4876" spans="17:17" x14ac:dyDescent="0.3">
      <c r="Q4876" t="s">
        <v>347</v>
      </c>
    </row>
    <row r="4877" spans="17:17" x14ac:dyDescent="0.3">
      <c r="Q4877" t="s">
        <v>224</v>
      </c>
    </row>
    <row r="4878" spans="17:17" x14ac:dyDescent="0.3">
      <c r="Q4878" t="s">
        <v>231</v>
      </c>
    </row>
    <row r="4879" spans="17:17" x14ac:dyDescent="0.3">
      <c r="Q4879" t="s">
        <v>250</v>
      </c>
    </row>
    <row r="4880" spans="17:17" x14ac:dyDescent="0.3">
      <c r="Q4880" t="s">
        <v>365</v>
      </c>
    </row>
    <row r="4881" spans="17:17" x14ac:dyDescent="0.3">
      <c r="Q4881" t="s">
        <v>336</v>
      </c>
    </row>
    <row r="4882" spans="17:17" x14ac:dyDescent="0.3">
      <c r="Q4882" t="s">
        <v>280</v>
      </c>
    </row>
    <row r="4883" spans="17:17" x14ac:dyDescent="0.3">
      <c r="Q4883" t="s">
        <v>221</v>
      </c>
    </row>
    <row r="4884" spans="17:17" x14ac:dyDescent="0.3">
      <c r="Q4884" t="s">
        <v>352</v>
      </c>
    </row>
    <row r="4885" spans="17:17" x14ac:dyDescent="0.3">
      <c r="Q4885" t="s">
        <v>317</v>
      </c>
    </row>
    <row r="4886" spans="17:17" x14ac:dyDescent="0.3">
      <c r="Q4886" t="s">
        <v>323</v>
      </c>
    </row>
    <row r="4887" spans="17:17" x14ac:dyDescent="0.3">
      <c r="Q4887" t="s">
        <v>405</v>
      </c>
    </row>
    <row r="4888" spans="17:17" x14ac:dyDescent="0.3">
      <c r="Q4888" t="s">
        <v>300</v>
      </c>
    </row>
    <row r="4889" spans="17:17" x14ac:dyDescent="0.3">
      <c r="Q4889" t="s">
        <v>384</v>
      </c>
    </row>
    <row r="4890" spans="17:17" x14ac:dyDescent="0.3">
      <c r="Q4890" t="s">
        <v>327</v>
      </c>
    </row>
    <row r="4891" spans="17:17" x14ac:dyDescent="0.3">
      <c r="Q4891" t="s">
        <v>397</v>
      </c>
    </row>
    <row r="4892" spans="17:17" x14ac:dyDescent="0.3">
      <c r="Q4892" t="s">
        <v>259</v>
      </c>
    </row>
    <row r="4893" spans="17:17" x14ac:dyDescent="0.3">
      <c r="Q4893" t="s">
        <v>305</v>
      </c>
    </row>
    <row r="4894" spans="17:17" x14ac:dyDescent="0.3">
      <c r="Q4894" t="s">
        <v>312</v>
      </c>
    </row>
    <row r="4895" spans="17:17" x14ac:dyDescent="0.3">
      <c r="Q4895" t="s">
        <v>285</v>
      </c>
    </row>
    <row r="4896" spans="17:17" x14ac:dyDescent="0.3">
      <c r="Q4896" t="s">
        <v>258</v>
      </c>
    </row>
    <row r="4897" spans="17:17" x14ac:dyDescent="0.3">
      <c r="Q4897" t="s">
        <v>252</v>
      </c>
    </row>
    <row r="4898" spans="17:17" x14ac:dyDescent="0.3">
      <c r="Q4898" t="s">
        <v>250</v>
      </c>
    </row>
    <row r="4899" spans="17:17" x14ac:dyDescent="0.3">
      <c r="Q4899" t="s">
        <v>336</v>
      </c>
    </row>
    <row r="4900" spans="17:17" x14ac:dyDescent="0.3">
      <c r="Q4900" t="s">
        <v>246</v>
      </c>
    </row>
    <row r="4901" spans="17:17" x14ac:dyDescent="0.3">
      <c r="Q4901" t="s">
        <v>332</v>
      </c>
    </row>
    <row r="4902" spans="17:17" x14ac:dyDescent="0.3">
      <c r="Q4902" t="s">
        <v>264</v>
      </c>
    </row>
    <row r="4903" spans="17:17" x14ac:dyDescent="0.3">
      <c r="Q4903" t="s">
        <v>247</v>
      </c>
    </row>
    <row r="4904" spans="17:17" x14ac:dyDescent="0.3">
      <c r="Q4904" t="s">
        <v>316</v>
      </c>
    </row>
    <row r="4905" spans="17:17" x14ac:dyDescent="0.3">
      <c r="Q4905" t="s">
        <v>346</v>
      </c>
    </row>
    <row r="4906" spans="17:17" x14ac:dyDescent="0.3">
      <c r="Q4906" t="s">
        <v>308</v>
      </c>
    </row>
    <row r="4907" spans="17:17" x14ac:dyDescent="0.3">
      <c r="Q4907" t="s">
        <v>251</v>
      </c>
    </row>
    <row r="4908" spans="17:17" x14ac:dyDescent="0.3">
      <c r="Q4908" t="s">
        <v>398</v>
      </c>
    </row>
    <row r="4909" spans="17:17" x14ac:dyDescent="0.3">
      <c r="Q4909" t="s">
        <v>402</v>
      </c>
    </row>
    <row r="4910" spans="17:17" x14ac:dyDescent="0.3">
      <c r="Q4910" t="s">
        <v>312</v>
      </c>
    </row>
    <row r="4911" spans="17:17" x14ac:dyDescent="0.3">
      <c r="Q4911" t="s">
        <v>306</v>
      </c>
    </row>
    <row r="4912" spans="17:17" x14ac:dyDescent="0.3">
      <c r="Q4912" t="s">
        <v>226</v>
      </c>
    </row>
    <row r="4913" spans="17:17" x14ac:dyDescent="0.3">
      <c r="Q4913" t="s">
        <v>257</v>
      </c>
    </row>
    <row r="4914" spans="17:17" x14ac:dyDescent="0.3">
      <c r="Q4914" t="s">
        <v>411</v>
      </c>
    </row>
    <row r="4915" spans="17:17" x14ac:dyDescent="0.3">
      <c r="Q4915" t="s">
        <v>283</v>
      </c>
    </row>
    <row r="4916" spans="17:17" x14ac:dyDescent="0.3">
      <c r="Q4916" t="s">
        <v>305</v>
      </c>
    </row>
    <row r="4917" spans="17:17" x14ac:dyDescent="0.3">
      <c r="Q4917" t="s">
        <v>366</v>
      </c>
    </row>
    <row r="4918" spans="17:17" x14ac:dyDescent="0.3">
      <c r="Q4918" t="s">
        <v>315</v>
      </c>
    </row>
    <row r="4919" spans="17:17" x14ac:dyDescent="0.3">
      <c r="Q4919" t="s">
        <v>321</v>
      </c>
    </row>
    <row r="4920" spans="17:17" x14ac:dyDescent="0.3">
      <c r="Q4920" t="s">
        <v>379</v>
      </c>
    </row>
    <row r="4921" spans="17:17" x14ac:dyDescent="0.3">
      <c r="Q4921" t="s">
        <v>412</v>
      </c>
    </row>
    <row r="4922" spans="17:17" x14ac:dyDescent="0.3">
      <c r="Q4922" t="s">
        <v>386</v>
      </c>
    </row>
    <row r="4923" spans="17:17" x14ac:dyDescent="0.3">
      <c r="Q4923" t="s">
        <v>252</v>
      </c>
    </row>
    <row r="4924" spans="17:17" x14ac:dyDescent="0.3">
      <c r="Q4924" t="s">
        <v>381</v>
      </c>
    </row>
    <row r="4925" spans="17:17" x14ac:dyDescent="0.3">
      <c r="Q4925" t="s">
        <v>398</v>
      </c>
    </row>
    <row r="4926" spans="17:17" x14ac:dyDescent="0.3">
      <c r="Q4926" t="s">
        <v>293</v>
      </c>
    </row>
    <row r="4927" spans="17:17" x14ac:dyDescent="0.3">
      <c r="Q4927" t="s">
        <v>358</v>
      </c>
    </row>
    <row r="4928" spans="17:17" x14ac:dyDescent="0.3">
      <c r="Q4928" t="s">
        <v>374</v>
      </c>
    </row>
    <row r="4929" spans="17:17" x14ac:dyDescent="0.3">
      <c r="Q4929" t="s">
        <v>390</v>
      </c>
    </row>
    <row r="4930" spans="17:17" x14ac:dyDescent="0.3">
      <c r="Q4930" t="s">
        <v>363</v>
      </c>
    </row>
    <row r="4931" spans="17:17" x14ac:dyDescent="0.3">
      <c r="Q4931" t="s">
        <v>254</v>
      </c>
    </row>
    <row r="4932" spans="17:17" x14ac:dyDescent="0.3">
      <c r="Q4932" t="s">
        <v>354</v>
      </c>
    </row>
    <row r="4933" spans="17:17" x14ac:dyDescent="0.3">
      <c r="Q4933" t="s">
        <v>268</v>
      </c>
    </row>
    <row r="4934" spans="17:17" x14ac:dyDescent="0.3">
      <c r="Q4934" t="s">
        <v>235</v>
      </c>
    </row>
    <row r="4935" spans="17:17" x14ac:dyDescent="0.3">
      <c r="Q4935" t="s">
        <v>369</v>
      </c>
    </row>
    <row r="4936" spans="17:17" x14ac:dyDescent="0.3">
      <c r="Q4936" t="s">
        <v>297</v>
      </c>
    </row>
    <row r="4937" spans="17:17" x14ac:dyDescent="0.3">
      <c r="Q4937" t="s">
        <v>351</v>
      </c>
    </row>
    <row r="4938" spans="17:17" x14ac:dyDescent="0.3">
      <c r="Q4938" t="s">
        <v>368</v>
      </c>
    </row>
    <row r="4939" spans="17:17" x14ac:dyDescent="0.3">
      <c r="Q4939" t="s">
        <v>253</v>
      </c>
    </row>
    <row r="4940" spans="17:17" x14ac:dyDescent="0.3">
      <c r="Q4940" t="s">
        <v>362</v>
      </c>
    </row>
    <row r="4941" spans="17:17" x14ac:dyDescent="0.3">
      <c r="Q4941" t="s">
        <v>271</v>
      </c>
    </row>
    <row r="4942" spans="17:17" x14ac:dyDescent="0.3">
      <c r="Q4942" t="s">
        <v>254</v>
      </c>
    </row>
    <row r="4943" spans="17:17" x14ac:dyDescent="0.3">
      <c r="Q4943" t="s">
        <v>353</v>
      </c>
    </row>
    <row r="4944" spans="17:17" x14ac:dyDescent="0.3">
      <c r="Q4944" t="s">
        <v>303</v>
      </c>
    </row>
    <row r="4945" spans="17:17" x14ac:dyDescent="0.3">
      <c r="Q4945" t="s">
        <v>280</v>
      </c>
    </row>
    <row r="4946" spans="17:17" x14ac:dyDescent="0.3">
      <c r="Q4946" t="s">
        <v>243</v>
      </c>
    </row>
    <row r="4947" spans="17:17" x14ac:dyDescent="0.3">
      <c r="Q4947" t="s">
        <v>354</v>
      </c>
    </row>
    <row r="4948" spans="17:17" x14ac:dyDescent="0.3">
      <c r="Q4948" t="s">
        <v>256</v>
      </c>
    </row>
    <row r="4949" spans="17:17" x14ac:dyDescent="0.3">
      <c r="Q4949" t="s">
        <v>378</v>
      </c>
    </row>
    <row r="4950" spans="17:17" x14ac:dyDescent="0.3">
      <c r="Q4950" t="s">
        <v>272</v>
      </c>
    </row>
    <row r="4951" spans="17:17" x14ac:dyDescent="0.3">
      <c r="Q4951" t="s">
        <v>237</v>
      </c>
    </row>
    <row r="4952" spans="17:17" x14ac:dyDescent="0.3">
      <c r="Q4952" t="s">
        <v>308</v>
      </c>
    </row>
    <row r="4953" spans="17:17" x14ac:dyDescent="0.3">
      <c r="Q4953" t="s">
        <v>391</v>
      </c>
    </row>
    <row r="4954" spans="17:17" x14ac:dyDescent="0.3">
      <c r="Q4954" t="s">
        <v>227</v>
      </c>
    </row>
    <row r="4955" spans="17:17" x14ac:dyDescent="0.3">
      <c r="Q4955" t="s">
        <v>344</v>
      </c>
    </row>
    <row r="4956" spans="17:17" x14ac:dyDescent="0.3">
      <c r="Q4956" t="s">
        <v>370</v>
      </c>
    </row>
    <row r="4957" spans="17:17" x14ac:dyDescent="0.3">
      <c r="Q4957" t="s">
        <v>321</v>
      </c>
    </row>
    <row r="4958" spans="17:17" x14ac:dyDescent="0.3">
      <c r="Q4958" t="s">
        <v>309</v>
      </c>
    </row>
    <row r="4959" spans="17:17" x14ac:dyDescent="0.3">
      <c r="Q4959" t="s">
        <v>327</v>
      </c>
    </row>
    <row r="4960" spans="17:17" x14ac:dyDescent="0.3">
      <c r="Q4960" t="s">
        <v>322</v>
      </c>
    </row>
    <row r="4961" spans="17:17" x14ac:dyDescent="0.3">
      <c r="Q4961" t="s">
        <v>392</v>
      </c>
    </row>
    <row r="4962" spans="17:17" x14ac:dyDescent="0.3">
      <c r="Q4962" t="s">
        <v>309</v>
      </c>
    </row>
    <row r="4963" spans="17:17" x14ac:dyDescent="0.3">
      <c r="Q4963" t="s">
        <v>332</v>
      </c>
    </row>
    <row r="4964" spans="17:17" x14ac:dyDescent="0.3">
      <c r="Q4964" t="s">
        <v>347</v>
      </c>
    </row>
    <row r="4965" spans="17:17" x14ac:dyDescent="0.3">
      <c r="Q4965" t="s">
        <v>335</v>
      </c>
    </row>
    <row r="4966" spans="17:17" x14ac:dyDescent="0.3">
      <c r="Q4966" t="s">
        <v>282</v>
      </c>
    </row>
    <row r="4967" spans="17:17" x14ac:dyDescent="0.3">
      <c r="Q4967" t="s">
        <v>383</v>
      </c>
    </row>
    <row r="4968" spans="17:17" x14ac:dyDescent="0.3">
      <c r="Q4968" t="s">
        <v>372</v>
      </c>
    </row>
    <row r="4969" spans="17:17" x14ac:dyDescent="0.3">
      <c r="Q4969" t="s">
        <v>338</v>
      </c>
    </row>
    <row r="4970" spans="17:17" x14ac:dyDescent="0.3">
      <c r="Q4970" t="s">
        <v>356</v>
      </c>
    </row>
    <row r="4971" spans="17:17" x14ac:dyDescent="0.3">
      <c r="Q4971" t="s">
        <v>344</v>
      </c>
    </row>
    <row r="4972" spans="17:17" x14ac:dyDescent="0.3">
      <c r="Q4972" t="s">
        <v>300</v>
      </c>
    </row>
    <row r="4973" spans="17:17" x14ac:dyDescent="0.3">
      <c r="Q4973" t="s">
        <v>380</v>
      </c>
    </row>
    <row r="4974" spans="17:17" x14ac:dyDescent="0.3">
      <c r="Q4974" t="s">
        <v>381</v>
      </c>
    </row>
    <row r="4975" spans="17:17" x14ac:dyDescent="0.3">
      <c r="Q4975" t="s">
        <v>378</v>
      </c>
    </row>
    <row r="4976" spans="17:17" x14ac:dyDescent="0.3">
      <c r="Q4976" t="s">
        <v>364</v>
      </c>
    </row>
    <row r="4977" spans="17:17" x14ac:dyDescent="0.3">
      <c r="Q4977" t="s">
        <v>275</v>
      </c>
    </row>
    <row r="4978" spans="17:17" x14ac:dyDescent="0.3">
      <c r="Q4978" t="s">
        <v>399</v>
      </c>
    </row>
    <row r="4979" spans="17:17" x14ac:dyDescent="0.3">
      <c r="Q4979" t="s">
        <v>326</v>
      </c>
    </row>
    <row r="4980" spans="17:17" x14ac:dyDescent="0.3">
      <c r="Q4980" t="s">
        <v>315</v>
      </c>
    </row>
    <row r="4981" spans="17:17" x14ac:dyDescent="0.3">
      <c r="Q4981" t="s">
        <v>273</v>
      </c>
    </row>
    <row r="4982" spans="17:17" x14ac:dyDescent="0.3">
      <c r="Q4982" t="s">
        <v>286</v>
      </c>
    </row>
    <row r="4983" spans="17:17" x14ac:dyDescent="0.3">
      <c r="Q4983" t="s">
        <v>287</v>
      </c>
    </row>
    <row r="4984" spans="17:17" x14ac:dyDescent="0.3">
      <c r="Q4984" t="s">
        <v>288</v>
      </c>
    </row>
    <row r="4985" spans="17:17" x14ac:dyDescent="0.3">
      <c r="Q4985" t="s">
        <v>289</v>
      </c>
    </row>
    <row r="4986" spans="17:17" x14ac:dyDescent="0.3">
      <c r="Q4986" t="s">
        <v>290</v>
      </c>
    </row>
    <row r="4987" spans="17:17" x14ac:dyDescent="0.3">
      <c r="Q4987" t="s">
        <v>291</v>
      </c>
    </row>
    <row r="4988" spans="17:17" x14ac:dyDescent="0.3">
      <c r="Q4988" t="s">
        <v>292</v>
      </c>
    </row>
    <row r="4989" spans="17:17" x14ac:dyDescent="0.3">
      <c r="Q4989" t="s">
        <v>293</v>
      </c>
    </row>
    <row r="4990" spans="17:17" x14ac:dyDescent="0.3">
      <c r="Q4990" t="s">
        <v>245</v>
      </c>
    </row>
    <row r="4991" spans="17:17" x14ac:dyDescent="0.3">
      <c r="Q4991" t="s">
        <v>294</v>
      </c>
    </row>
    <row r="4992" spans="17:17" x14ac:dyDescent="0.3">
      <c r="Q4992" t="s">
        <v>295</v>
      </c>
    </row>
    <row r="4993" spans="17:17" x14ac:dyDescent="0.3">
      <c r="Q4993" t="s">
        <v>296</v>
      </c>
    </row>
    <row r="4994" spans="17:17" x14ac:dyDescent="0.3">
      <c r="Q4994" t="s">
        <v>297</v>
      </c>
    </row>
    <row r="4995" spans="17:17" x14ac:dyDescent="0.3">
      <c r="Q4995" t="s">
        <v>298</v>
      </c>
    </row>
    <row r="4996" spans="17:17" x14ac:dyDescent="0.3">
      <c r="Q4996" t="s">
        <v>299</v>
      </c>
    </row>
    <row r="4997" spans="17:17" x14ac:dyDescent="0.3">
      <c r="Q4997" t="s">
        <v>265</v>
      </c>
    </row>
    <row r="4998" spans="17:17" x14ac:dyDescent="0.3">
      <c r="Q4998" t="s">
        <v>224</v>
      </c>
    </row>
    <row r="4999" spans="17:17" x14ac:dyDescent="0.3">
      <c r="Q4999" t="s">
        <v>300</v>
      </c>
    </row>
    <row r="5000" spans="17:17" x14ac:dyDescent="0.3">
      <c r="Q5000" t="s">
        <v>259</v>
      </c>
    </row>
    <row r="5001" spans="17:17" x14ac:dyDescent="0.3">
      <c r="Q5001" t="s">
        <v>301</v>
      </c>
    </row>
    <row r="5002" spans="17:17" x14ac:dyDescent="0.3">
      <c r="Q5002" t="s">
        <v>285</v>
      </c>
    </row>
    <row r="5003" spans="17:17" x14ac:dyDescent="0.3">
      <c r="Q5003" t="s">
        <v>255</v>
      </c>
    </row>
    <row r="5004" spans="17:17" x14ac:dyDescent="0.3">
      <c r="Q5004" t="s">
        <v>253</v>
      </c>
    </row>
    <row r="5005" spans="17:17" x14ac:dyDescent="0.3">
      <c r="Q5005" t="s">
        <v>289</v>
      </c>
    </row>
    <row r="5006" spans="17:17" x14ac:dyDescent="0.3">
      <c r="Q5006" t="s">
        <v>362</v>
      </c>
    </row>
    <row r="5007" spans="17:17" x14ac:dyDescent="0.3">
      <c r="Q5007" t="s">
        <v>334</v>
      </c>
    </row>
    <row r="5008" spans="17:17" x14ac:dyDescent="0.3">
      <c r="Q5008" t="s">
        <v>305</v>
      </c>
    </row>
    <row r="5009" spans="17:17" x14ac:dyDescent="0.3">
      <c r="Q5009" t="s">
        <v>307</v>
      </c>
    </row>
    <row r="5010" spans="17:17" x14ac:dyDescent="0.3">
      <c r="Q5010" t="s">
        <v>313</v>
      </c>
    </row>
    <row r="5011" spans="17:17" x14ac:dyDescent="0.3">
      <c r="Q5011" t="s">
        <v>328</v>
      </c>
    </row>
    <row r="5012" spans="17:17" x14ac:dyDescent="0.3">
      <c r="Q5012" t="s">
        <v>352</v>
      </c>
    </row>
    <row r="5013" spans="17:17" x14ac:dyDescent="0.3">
      <c r="Q5013" t="s">
        <v>381</v>
      </c>
    </row>
    <row r="5014" spans="17:17" x14ac:dyDescent="0.3">
      <c r="Q5014" t="s">
        <v>256</v>
      </c>
    </row>
    <row r="5015" spans="17:17" x14ac:dyDescent="0.3">
      <c r="Q5015" t="s">
        <v>326</v>
      </c>
    </row>
    <row r="5016" spans="17:17" x14ac:dyDescent="0.3">
      <c r="Q5016" t="s">
        <v>274</v>
      </c>
    </row>
    <row r="5017" spans="17:17" x14ac:dyDescent="0.3">
      <c r="Q5017" t="s">
        <v>327</v>
      </c>
    </row>
    <row r="5018" spans="17:17" x14ac:dyDescent="0.3">
      <c r="Q5018" t="s">
        <v>382</v>
      </c>
    </row>
    <row r="5019" spans="17:17" x14ac:dyDescent="0.3">
      <c r="Q5019" t="s">
        <v>270</v>
      </c>
    </row>
    <row r="5020" spans="17:17" x14ac:dyDescent="0.3">
      <c r="Q5020" t="s">
        <v>301</v>
      </c>
    </row>
    <row r="5021" spans="17:17" x14ac:dyDescent="0.3">
      <c r="Q5021" t="s">
        <v>386</v>
      </c>
    </row>
    <row r="5022" spans="17:17" x14ac:dyDescent="0.3">
      <c r="Q5022" t="s">
        <v>322</v>
      </c>
    </row>
    <row r="5023" spans="17:17" x14ac:dyDescent="0.3">
      <c r="Q5023" t="s">
        <v>395</v>
      </c>
    </row>
    <row r="5024" spans="17:17" x14ac:dyDescent="0.3">
      <c r="Q5024" t="s">
        <v>396</v>
      </c>
    </row>
    <row r="5025" spans="17:17" x14ac:dyDescent="0.3">
      <c r="Q5025" t="s">
        <v>309</v>
      </c>
    </row>
    <row r="5026" spans="17:17" x14ac:dyDescent="0.3">
      <c r="Q5026" t="s">
        <v>397</v>
      </c>
    </row>
    <row r="5027" spans="17:17" x14ac:dyDescent="0.3">
      <c r="Q5027" t="s">
        <v>398</v>
      </c>
    </row>
    <row r="5028" spans="17:17" x14ac:dyDescent="0.3">
      <c r="Q5028" t="s">
        <v>292</v>
      </c>
    </row>
    <row r="5029" spans="17:17" x14ac:dyDescent="0.3">
      <c r="Q5029" t="s">
        <v>243</v>
      </c>
    </row>
    <row r="5030" spans="17:17" x14ac:dyDescent="0.3">
      <c r="Q5030" t="s">
        <v>351</v>
      </c>
    </row>
    <row r="5031" spans="17:17" x14ac:dyDescent="0.3">
      <c r="Q5031" t="s">
        <v>263</v>
      </c>
    </row>
    <row r="5032" spans="17:17" x14ac:dyDescent="0.3">
      <c r="Q5032" t="s">
        <v>316</v>
      </c>
    </row>
    <row r="5033" spans="17:17" x14ac:dyDescent="0.3">
      <c r="Q5033" t="s">
        <v>374</v>
      </c>
    </row>
    <row r="5034" spans="17:17" x14ac:dyDescent="0.3">
      <c r="Q5034" t="s">
        <v>295</v>
      </c>
    </row>
    <row r="5035" spans="17:17" x14ac:dyDescent="0.3">
      <c r="Q5035" t="s">
        <v>342</v>
      </c>
    </row>
    <row r="5036" spans="17:17" x14ac:dyDescent="0.3">
      <c r="Q5036" t="s">
        <v>266</v>
      </c>
    </row>
    <row r="5037" spans="17:17" x14ac:dyDescent="0.3">
      <c r="Q5037" t="s">
        <v>336</v>
      </c>
    </row>
    <row r="5038" spans="17:17" x14ac:dyDescent="0.3">
      <c r="Q5038" t="s">
        <v>296</v>
      </c>
    </row>
    <row r="5039" spans="17:17" x14ac:dyDescent="0.3">
      <c r="Q5039" t="s">
        <v>333</v>
      </c>
    </row>
    <row r="5040" spans="17:17" x14ac:dyDescent="0.3">
      <c r="Q5040" t="s">
        <v>399</v>
      </c>
    </row>
    <row r="5041" spans="17:17" x14ac:dyDescent="0.3">
      <c r="Q5041" t="s">
        <v>284</v>
      </c>
    </row>
    <row r="5042" spans="17:17" x14ac:dyDescent="0.3">
      <c r="Q5042" t="s">
        <v>386</v>
      </c>
    </row>
    <row r="5043" spans="17:17" x14ac:dyDescent="0.3">
      <c r="Q5043" t="s">
        <v>252</v>
      </c>
    </row>
    <row r="5044" spans="17:17" x14ac:dyDescent="0.3">
      <c r="Q5044" t="s">
        <v>381</v>
      </c>
    </row>
    <row r="5045" spans="17:17" x14ac:dyDescent="0.3">
      <c r="Q5045" t="s">
        <v>398</v>
      </c>
    </row>
    <row r="5046" spans="17:17" x14ac:dyDescent="0.3">
      <c r="Q5046" t="s">
        <v>293</v>
      </c>
    </row>
    <row r="5047" spans="17:17" x14ac:dyDescent="0.3">
      <c r="Q5047" t="s">
        <v>358</v>
      </c>
    </row>
    <row r="5048" spans="17:17" x14ac:dyDescent="0.3">
      <c r="Q5048" t="s">
        <v>374</v>
      </c>
    </row>
    <row r="5049" spans="17:17" x14ac:dyDescent="0.3">
      <c r="Q5049" t="s">
        <v>390</v>
      </c>
    </row>
    <row r="5050" spans="17:17" x14ac:dyDescent="0.3">
      <c r="Q5050" t="s">
        <v>363</v>
      </c>
    </row>
    <row r="5051" spans="17:17" x14ac:dyDescent="0.3">
      <c r="Q5051" t="s">
        <v>254</v>
      </c>
    </row>
    <row r="5052" spans="17:17" x14ac:dyDescent="0.3">
      <c r="Q5052" t="s">
        <v>354</v>
      </c>
    </row>
    <row r="5053" spans="17:17" x14ac:dyDescent="0.3">
      <c r="Q5053" t="s">
        <v>268</v>
      </c>
    </row>
    <row r="5054" spans="17:17" x14ac:dyDescent="0.3">
      <c r="Q5054" t="s">
        <v>235</v>
      </c>
    </row>
    <row r="5055" spans="17:17" x14ac:dyDescent="0.3">
      <c r="Q5055" t="s">
        <v>369</v>
      </c>
    </row>
    <row r="5056" spans="17:17" x14ac:dyDescent="0.3">
      <c r="Q5056" t="s">
        <v>297</v>
      </c>
    </row>
    <row r="5057" spans="17:17" x14ac:dyDescent="0.3">
      <c r="Q5057" t="s">
        <v>351</v>
      </c>
    </row>
    <row r="5058" spans="17:17" x14ac:dyDescent="0.3">
      <c r="Q5058" t="s">
        <v>368</v>
      </c>
    </row>
    <row r="5059" spans="17:17" x14ac:dyDescent="0.3">
      <c r="Q5059" t="s">
        <v>253</v>
      </c>
    </row>
    <row r="5060" spans="17:17" x14ac:dyDescent="0.3">
      <c r="Q5060" t="s">
        <v>362</v>
      </c>
    </row>
    <row r="5061" spans="17:17" x14ac:dyDescent="0.3">
      <c r="Q5061" t="s">
        <v>271</v>
      </c>
    </row>
    <row r="5062" spans="17:17" x14ac:dyDescent="0.3">
      <c r="Q5062" t="s">
        <v>249</v>
      </c>
    </row>
    <row r="5063" spans="17:17" x14ac:dyDescent="0.3">
      <c r="Q5063" t="s">
        <v>391</v>
      </c>
    </row>
    <row r="5064" spans="17:17" x14ac:dyDescent="0.3">
      <c r="Q5064" t="s">
        <v>356</v>
      </c>
    </row>
    <row r="5065" spans="17:17" x14ac:dyDescent="0.3">
      <c r="Q5065" t="s">
        <v>348</v>
      </c>
    </row>
    <row r="5066" spans="17:17" x14ac:dyDescent="0.3">
      <c r="Q5066" t="s">
        <v>407</v>
      </c>
    </row>
    <row r="5067" spans="17:17" x14ac:dyDescent="0.3">
      <c r="Q5067" t="s">
        <v>248</v>
      </c>
    </row>
    <row r="5068" spans="17:17" x14ac:dyDescent="0.3">
      <c r="Q5068" t="s">
        <v>267</v>
      </c>
    </row>
    <row r="5069" spans="17:17" x14ac:dyDescent="0.3">
      <c r="Q5069" t="s">
        <v>388</v>
      </c>
    </row>
    <row r="5070" spans="17:17" x14ac:dyDescent="0.3">
      <c r="Q5070" t="s">
        <v>262</v>
      </c>
    </row>
    <row r="5071" spans="17:17" x14ac:dyDescent="0.3">
      <c r="Q5071" t="s">
        <v>406</v>
      </c>
    </row>
    <row r="5072" spans="17:17" x14ac:dyDescent="0.3">
      <c r="Q5072" t="s">
        <v>271</v>
      </c>
    </row>
    <row r="5073" spans="17:17" x14ac:dyDescent="0.3">
      <c r="Q5073" t="s">
        <v>257</v>
      </c>
    </row>
    <row r="5074" spans="17:17" x14ac:dyDescent="0.3">
      <c r="Q5074" t="s">
        <v>230</v>
      </c>
    </row>
    <row r="5075" spans="17:17" x14ac:dyDescent="0.3">
      <c r="Q5075" t="s">
        <v>269</v>
      </c>
    </row>
    <row r="5076" spans="17:17" x14ac:dyDescent="0.3">
      <c r="Q5076" t="s">
        <v>285</v>
      </c>
    </row>
    <row r="5077" spans="17:17" x14ac:dyDescent="0.3">
      <c r="Q5077" t="s">
        <v>347</v>
      </c>
    </row>
    <row r="5078" spans="17:17" x14ac:dyDescent="0.3">
      <c r="Q5078" t="s">
        <v>378</v>
      </c>
    </row>
    <row r="5079" spans="17:17" x14ac:dyDescent="0.3">
      <c r="Q5079" t="s">
        <v>254</v>
      </c>
    </row>
    <row r="5080" spans="17:17" x14ac:dyDescent="0.3">
      <c r="Q5080" t="s">
        <v>351</v>
      </c>
    </row>
    <row r="5081" spans="17:17" x14ac:dyDescent="0.3">
      <c r="Q5081" t="s">
        <v>376</v>
      </c>
    </row>
    <row r="5082" spans="17:17" x14ac:dyDescent="0.3">
      <c r="Q5082" t="s">
        <v>373</v>
      </c>
    </row>
    <row r="5083" spans="17:17" x14ac:dyDescent="0.3">
      <c r="Q5083" t="s">
        <v>259</v>
      </c>
    </row>
    <row r="5084" spans="17:17" x14ac:dyDescent="0.3">
      <c r="Q5084" t="s">
        <v>376</v>
      </c>
    </row>
    <row r="5085" spans="17:17" x14ac:dyDescent="0.3">
      <c r="Q5085" t="s">
        <v>261</v>
      </c>
    </row>
    <row r="5086" spans="17:17" x14ac:dyDescent="0.3">
      <c r="Q5086" t="s">
        <v>276</v>
      </c>
    </row>
    <row r="5087" spans="17:17" x14ac:dyDescent="0.3">
      <c r="Q5087" t="s">
        <v>272</v>
      </c>
    </row>
    <row r="5088" spans="17:17" x14ac:dyDescent="0.3">
      <c r="Q5088" t="s">
        <v>245</v>
      </c>
    </row>
    <row r="5089" spans="17:17" x14ac:dyDescent="0.3">
      <c r="Q5089" t="s">
        <v>367</v>
      </c>
    </row>
    <row r="5090" spans="17:17" x14ac:dyDescent="0.3">
      <c r="Q5090" t="s">
        <v>356</v>
      </c>
    </row>
    <row r="5091" spans="17:17" x14ac:dyDescent="0.3">
      <c r="Q5091" t="s">
        <v>316</v>
      </c>
    </row>
    <row r="5092" spans="17:17" x14ac:dyDescent="0.3">
      <c r="Q5092" t="s">
        <v>223</v>
      </c>
    </row>
    <row r="5093" spans="17:17" x14ac:dyDescent="0.3">
      <c r="Q5093" t="s">
        <v>333</v>
      </c>
    </row>
    <row r="5094" spans="17:17" x14ac:dyDescent="0.3">
      <c r="Q5094" t="s">
        <v>395</v>
      </c>
    </row>
    <row r="5095" spans="17:17" x14ac:dyDescent="0.3">
      <c r="Q5095" t="s">
        <v>304</v>
      </c>
    </row>
    <row r="5096" spans="17:17" x14ac:dyDescent="0.3">
      <c r="Q5096" t="s">
        <v>345</v>
      </c>
    </row>
    <row r="5097" spans="17:17" x14ac:dyDescent="0.3">
      <c r="Q5097" t="s">
        <v>320</v>
      </c>
    </row>
    <row r="5098" spans="17:17" x14ac:dyDescent="0.3">
      <c r="Q5098" t="s">
        <v>327</v>
      </c>
    </row>
    <row r="5099" spans="17:17" x14ac:dyDescent="0.3">
      <c r="Q5099" t="s">
        <v>297</v>
      </c>
    </row>
    <row r="5100" spans="17:17" x14ac:dyDescent="0.3">
      <c r="Q5100" t="s">
        <v>315</v>
      </c>
    </row>
    <row r="5101" spans="17:17" x14ac:dyDescent="0.3">
      <c r="Q5101" t="s">
        <v>390</v>
      </c>
    </row>
    <row r="5102" spans="17:17" x14ac:dyDescent="0.3">
      <c r="Q5102" t="s">
        <v>327</v>
      </c>
    </row>
    <row r="5103" spans="17:17" x14ac:dyDescent="0.3">
      <c r="Q5103" t="s">
        <v>406</v>
      </c>
    </row>
    <row r="5104" spans="17:17" x14ac:dyDescent="0.3">
      <c r="Q5104" t="s">
        <v>224</v>
      </c>
    </row>
    <row r="5105" spans="17:17" x14ac:dyDescent="0.3">
      <c r="Q5105" t="s">
        <v>355</v>
      </c>
    </row>
    <row r="5106" spans="17:17" x14ac:dyDescent="0.3">
      <c r="Q5106" t="s">
        <v>395</v>
      </c>
    </row>
    <row r="5107" spans="17:17" x14ac:dyDescent="0.3">
      <c r="Q5107" t="s">
        <v>398</v>
      </c>
    </row>
    <row r="5108" spans="17:17" x14ac:dyDescent="0.3">
      <c r="Q5108" t="s">
        <v>279</v>
      </c>
    </row>
    <row r="5109" spans="17:17" x14ac:dyDescent="0.3">
      <c r="Q5109" t="s">
        <v>257</v>
      </c>
    </row>
    <row r="5110" spans="17:17" x14ac:dyDescent="0.3">
      <c r="Q5110" t="s">
        <v>271</v>
      </c>
    </row>
    <row r="5111" spans="17:17" x14ac:dyDescent="0.3">
      <c r="Q5111" t="s">
        <v>291</v>
      </c>
    </row>
    <row r="5112" spans="17:17" x14ac:dyDescent="0.3">
      <c r="Q5112" t="s">
        <v>249</v>
      </c>
    </row>
    <row r="5113" spans="17:17" x14ac:dyDescent="0.3">
      <c r="Q5113" t="s">
        <v>237</v>
      </c>
    </row>
    <row r="5114" spans="17:17" x14ac:dyDescent="0.3">
      <c r="Q5114" t="s">
        <v>238</v>
      </c>
    </row>
    <row r="5115" spans="17:17" x14ac:dyDescent="0.3">
      <c r="Q5115" t="s">
        <v>371</v>
      </c>
    </row>
    <row r="5116" spans="17:17" x14ac:dyDescent="0.3">
      <c r="Q5116" t="s">
        <v>307</v>
      </c>
    </row>
    <row r="5117" spans="17:17" x14ac:dyDescent="0.3">
      <c r="Q5117" t="s">
        <v>409</v>
      </c>
    </row>
    <row r="5118" spans="17:17" x14ac:dyDescent="0.3">
      <c r="Q5118" t="s">
        <v>328</v>
      </c>
    </row>
    <row r="5119" spans="17:17" x14ac:dyDescent="0.3">
      <c r="Q5119" t="s">
        <v>338</v>
      </c>
    </row>
    <row r="5120" spans="17:17" x14ac:dyDescent="0.3">
      <c r="Q5120" t="s">
        <v>223</v>
      </c>
    </row>
    <row r="5121" spans="17:17" x14ac:dyDescent="0.3">
      <c r="Q5121" t="s">
        <v>374</v>
      </c>
    </row>
    <row r="5122" spans="17:17" x14ac:dyDescent="0.3">
      <c r="Q5122" t="s">
        <v>374</v>
      </c>
    </row>
    <row r="5123" spans="17:17" x14ac:dyDescent="0.3">
      <c r="Q5123" t="s">
        <v>259</v>
      </c>
    </row>
    <row r="5124" spans="17:17" x14ac:dyDescent="0.3">
      <c r="Q5124" t="s">
        <v>299</v>
      </c>
    </row>
    <row r="5125" spans="17:17" x14ac:dyDescent="0.3">
      <c r="Q5125" t="s">
        <v>278</v>
      </c>
    </row>
    <row r="5126" spans="17:17" x14ac:dyDescent="0.3">
      <c r="Q5126" t="s">
        <v>281</v>
      </c>
    </row>
    <row r="5127" spans="17:17" x14ac:dyDescent="0.3">
      <c r="Q5127" t="s">
        <v>339</v>
      </c>
    </row>
    <row r="5128" spans="17:17" x14ac:dyDescent="0.3">
      <c r="Q5128" t="s">
        <v>241</v>
      </c>
    </row>
    <row r="5129" spans="17:17" x14ac:dyDescent="0.3">
      <c r="Q5129" t="s">
        <v>292</v>
      </c>
    </row>
    <row r="5130" spans="17:17" x14ac:dyDescent="0.3">
      <c r="Q5130" t="s">
        <v>290</v>
      </c>
    </row>
    <row r="5131" spans="17:17" x14ac:dyDescent="0.3">
      <c r="Q5131" t="s">
        <v>296</v>
      </c>
    </row>
    <row r="5132" spans="17:17" x14ac:dyDescent="0.3">
      <c r="Q5132" t="s">
        <v>316</v>
      </c>
    </row>
    <row r="5133" spans="17:17" x14ac:dyDescent="0.3">
      <c r="Q5133" t="s">
        <v>222</v>
      </c>
    </row>
    <row r="5134" spans="17:17" x14ac:dyDescent="0.3">
      <c r="Q5134" t="s">
        <v>394</v>
      </c>
    </row>
    <row r="5135" spans="17:17" x14ac:dyDescent="0.3">
      <c r="Q5135" t="s">
        <v>337</v>
      </c>
    </row>
    <row r="5136" spans="17:17" x14ac:dyDescent="0.3">
      <c r="Q5136" t="s">
        <v>349</v>
      </c>
    </row>
    <row r="5137" spans="17:17" x14ac:dyDescent="0.3">
      <c r="Q5137" t="s">
        <v>266</v>
      </c>
    </row>
    <row r="5138" spans="17:17" x14ac:dyDescent="0.3">
      <c r="Q5138" t="s">
        <v>385</v>
      </c>
    </row>
    <row r="5139" spans="17:17" x14ac:dyDescent="0.3">
      <c r="Q5139" t="s">
        <v>309</v>
      </c>
    </row>
    <row r="5140" spans="17:17" x14ac:dyDescent="0.3">
      <c r="Q5140" t="s">
        <v>276</v>
      </c>
    </row>
    <row r="5141" spans="17:17" x14ac:dyDescent="0.3">
      <c r="Q5141" t="s">
        <v>323</v>
      </c>
    </row>
    <row r="5142" spans="17:17" x14ac:dyDescent="0.3">
      <c r="Q5142" t="s">
        <v>365</v>
      </c>
    </row>
    <row r="5143" spans="17:17" x14ac:dyDescent="0.3">
      <c r="Q5143" t="s">
        <v>397</v>
      </c>
    </row>
    <row r="5144" spans="17:17" x14ac:dyDescent="0.3">
      <c r="Q5144" t="s">
        <v>336</v>
      </c>
    </row>
    <row r="5145" spans="17:17" x14ac:dyDescent="0.3">
      <c r="Q5145" t="s">
        <v>319</v>
      </c>
    </row>
    <row r="5146" spans="17:17" x14ac:dyDescent="0.3">
      <c r="Q5146" t="s">
        <v>219</v>
      </c>
    </row>
    <row r="5147" spans="17:17" x14ac:dyDescent="0.3">
      <c r="Q5147" t="s">
        <v>223</v>
      </c>
    </row>
    <row r="5148" spans="17:17" x14ac:dyDescent="0.3">
      <c r="Q5148" t="s">
        <v>306</v>
      </c>
    </row>
    <row r="5149" spans="17:17" x14ac:dyDescent="0.3">
      <c r="Q5149" t="s">
        <v>345</v>
      </c>
    </row>
    <row r="5150" spans="17:17" x14ac:dyDescent="0.3">
      <c r="Q5150" t="s">
        <v>396</v>
      </c>
    </row>
    <row r="5151" spans="17:17" x14ac:dyDescent="0.3">
      <c r="Q5151" t="s">
        <v>354</v>
      </c>
    </row>
    <row r="5152" spans="17:17" x14ac:dyDescent="0.3">
      <c r="Q5152" t="s">
        <v>273</v>
      </c>
    </row>
    <row r="5153" spans="17:17" x14ac:dyDescent="0.3">
      <c r="Q5153" t="s">
        <v>351</v>
      </c>
    </row>
    <row r="5154" spans="17:17" x14ac:dyDescent="0.3">
      <c r="Q5154" t="s">
        <v>363</v>
      </c>
    </row>
    <row r="5155" spans="17:17" x14ac:dyDescent="0.3">
      <c r="Q5155" t="s">
        <v>385</v>
      </c>
    </row>
    <row r="5156" spans="17:17" x14ac:dyDescent="0.3">
      <c r="Q5156" t="s">
        <v>361</v>
      </c>
    </row>
    <row r="5157" spans="17:17" x14ac:dyDescent="0.3">
      <c r="Q5157" t="s">
        <v>390</v>
      </c>
    </row>
    <row r="5158" spans="17:17" x14ac:dyDescent="0.3">
      <c r="Q5158" t="s">
        <v>373</v>
      </c>
    </row>
    <row r="5159" spans="17:17" x14ac:dyDescent="0.3">
      <c r="Q5159" t="s">
        <v>301</v>
      </c>
    </row>
    <row r="5160" spans="17:17" x14ac:dyDescent="0.3">
      <c r="Q5160" t="s">
        <v>406</v>
      </c>
    </row>
    <row r="5161" spans="17:17" x14ac:dyDescent="0.3">
      <c r="Q5161" t="s">
        <v>415</v>
      </c>
    </row>
    <row r="5162" spans="17:17" x14ac:dyDescent="0.3">
      <c r="Q5162" t="s">
        <v>285</v>
      </c>
    </row>
    <row r="5163" spans="17:17" x14ac:dyDescent="0.3">
      <c r="Q5163" t="s">
        <v>271</v>
      </c>
    </row>
    <row r="5164" spans="17:17" x14ac:dyDescent="0.3">
      <c r="Q5164" t="s">
        <v>409</v>
      </c>
    </row>
    <row r="5165" spans="17:17" x14ac:dyDescent="0.3">
      <c r="Q5165" t="s">
        <v>329</v>
      </c>
    </row>
    <row r="5166" spans="17:17" x14ac:dyDescent="0.3">
      <c r="Q5166" t="s">
        <v>378</v>
      </c>
    </row>
    <row r="5167" spans="17:17" x14ac:dyDescent="0.3">
      <c r="Q5167" t="s">
        <v>346</v>
      </c>
    </row>
    <row r="5168" spans="17:17" x14ac:dyDescent="0.3">
      <c r="Q5168" t="s">
        <v>324</v>
      </c>
    </row>
    <row r="5169" spans="17:17" x14ac:dyDescent="0.3">
      <c r="Q5169" t="s">
        <v>321</v>
      </c>
    </row>
    <row r="5170" spans="17:17" x14ac:dyDescent="0.3">
      <c r="Q5170" t="s">
        <v>405</v>
      </c>
    </row>
    <row r="5171" spans="17:17" x14ac:dyDescent="0.3">
      <c r="Q5171" t="s">
        <v>279</v>
      </c>
    </row>
    <row r="5172" spans="17:17" x14ac:dyDescent="0.3">
      <c r="Q5172" t="s">
        <v>223</v>
      </c>
    </row>
    <row r="5173" spans="17:17" x14ac:dyDescent="0.3">
      <c r="Q5173" t="s">
        <v>282</v>
      </c>
    </row>
    <row r="5174" spans="17:17" x14ac:dyDescent="0.3">
      <c r="Q5174" t="s">
        <v>414</v>
      </c>
    </row>
    <row r="5175" spans="17:17" x14ac:dyDescent="0.3">
      <c r="Q5175" t="s">
        <v>255</v>
      </c>
    </row>
    <row r="5176" spans="17:17" x14ac:dyDescent="0.3">
      <c r="Q5176" t="s">
        <v>239</v>
      </c>
    </row>
    <row r="5177" spans="17:17" x14ac:dyDescent="0.3">
      <c r="Q5177" t="s">
        <v>293</v>
      </c>
    </row>
    <row r="5178" spans="17:17" x14ac:dyDescent="0.3">
      <c r="Q5178" t="s">
        <v>338</v>
      </c>
    </row>
    <row r="5179" spans="17:17" x14ac:dyDescent="0.3">
      <c r="Q5179" t="s">
        <v>401</v>
      </c>
    </row>
    <row r="5180" spans="17:17" x14ac:dyDescent="0.3">
      <c r="Q5180" t="s">
        <v>375</v>
      </c>
    </row>
    <row r="5181" spans="17:17" x14ac:dyDescent="0.3">
      <c r="Q5181" t="s">
        <v>342</v>
      </c>
    </row>
    <row r="5182" spans="17:17" x14ac:dyDescent="0.3">
      <c r="Q5182" t="s">
        <v>249</v>
      </c>
    </row>
    <row r="5183" spans="17:17" x14ac:dyDescent="0.3">
      <c r="Q5183" t="s">
        <v>391</v>
      </c>
    </row>
    <row r="5184" spans="17:17" x14ac:dyDescent="0.3">
      <c r="Q5184" t="s">
        <v>356</v>
      </c>
    </row>
    <row r="5185" spans="17:17" x14ac:dyDescent="0.3">
      <c r="Q5185" t="s">
        <v>348</v>
      </c>
    </row>
    <row r="5186" spans="17:17" x14ac:dyDescent="0.3">
      <c r="Q5186" t="s">
        <v>407</v>
      </c>
    </row>
    <row r="5187" spans="17:17" x14ac:dyDescent="0.3">
      <c r="Q5187" t="s">
        <v>248</v>
      </c>
    </row>
    <row r="5188" spans="17:17" x14ac:dyDescent="0.3">
      <c r="Q5188" t="s">
        <v>267</v>
      </c>
    </row>
    <row r="5189" spans="17:17" x14ac:dyDescent="0.3">
      <c r="Q5189" t="s">
        <v>388</v>
      </c>
    </row>
    <row r="5190" spans="17:17" x14ac:dyDescent="0.3">
      <c r="Q5190" t="s">
        <v>262</v>
      </c>
    </row>
    <row r="5191" spans="17:17" x14ac:dyDescent="0.3">
      <c r="Q5191" t="s">
        <v>406</v>
      </c>
    </row>
    <row r="5192" spans="17:17" x14ac:dyDescent="0.3">
      <c r="Q5192" t="s">
        <v>271</v>
      </c>
    </row>
    <row r="5193" spans="17:17" x14ac:dyDescent="0.3">
      <c r="Q5193" t="s">
        <v>257</v>
      </c>
    </row>
    <row r="5194" spans="17:17" x14ac:dyDescent="0.3">
      <c r="Q5194" t="s">
        <v>230</v>
      </c>
    </row>
    <row r="5195" spans="17:17" x14ac:dyDescent="0.3">
      <c r="Q5195" t="s">
        <v>269</v>
      </c>
    </row>
    <row r="5196" spans="17:17" x14ac:dyDescent="0.3">
      <c r="Q5196" t="s">
        <v>285</v>
      </c>
    </row>
    <row r="5197" spans="17:17" x14ac:dyDescent="0.3">
      <c r="Q5197" t="s">
        <v>347</v>
      </c>
    </row>
    <row r="5198" spans="17:17" x14ac:dyDescent="0.3">
      <c r="Q5198" t="s">
        <v>378</v>
      </c>
    </row>
    <row r="5199" spans="17:17" x14ac:dyDescent="0.3">
      <c r="Q5199" t="s">
        <v>254</v>
      </c>
    </row>
    <row r="5200" spans="17:17" x14ac:dyDescent="0.3">
      <c r="Q5200" t="s">
        <v>351</v>
      </c>
    </row>
    <row r="5201" spans="17:17" x14ac:dyDescent="0.3">
      <c r="Q5201" t="s">
        <v>376</v>
      </c>
    </row>
    <row r="5202" spans="17:17" x14ac:dyDescent="0.3">
      <c r="Q5202" t="s">
        <v>219</v>
      </c>
    </row>
    <row r="5203" spans="17:17" x14ac:dyDescent="0.3">
      <c r="Q5203" t="s">
        <v>302</v>
      </c>
    </row>
    <row r="5204" spans="17:17" x14ac:dyDescent="0.3">
      <c r="Q5204" t="s">
        <v>303</v>
      </c>
    </row>
    <row r="5205" spans="17:17" x14ac:dyDescent="0.3">
      <c r="Q5205" t="s">
        <v>247</v>
      </c>
    </row>
    <row r="5206" spans="17:17" x14ac:dyDescent="0.3">
      <c r="Q5206" t="s">
        <v>304</v>
      </c>
    </row>
    <row r="5207" spans="17:17" x14ac:dyDescent="0.3">
      <c r="Q5207" t="s">
        <v>305</v>
      </c>
    </row>
    <row r="5208" spans="17:17" x14ac:dyDescent="0.3">
      <c r="Q5208" t="s">
        <v>306</v>
      </c>
    </row>
    <row r="5209" spans="17:17" x14ac:dyDescent="0.3">
      <c r="Q5209" t="s">
        <v>307</v>
      </c>
    </row>
    <row r="5210" spans="17:17" x14ac:dyDescent="0.3">
      <c r="Q5210" t="s">
        <v>308</v>
      </c>
    </row>
    <row r="5211" spans="17:17" x14ac:dyDescent="0.3">
      <c r="Q5211" t="s">
        <v>281</v>
      </c>
    </row>
    <row r="5212" spans="17:17" x14ac:dyDescent="0.3">
      <c r="Q5212" t="s">
        <v>234</v>
      </c>
    </row>
    <row r="5213" spans="17:17" x14ac:dyDescent="0.3">
      <c r="Q5213" t="s">
        <v>309</v>
      </c>
    </row>
    <row r="5214" spans="17:17" x14ac:dyDescent="0.3">
      <c r="Q5214" t="s">
        <v>310</v>
      </c>
    </row>
    <row r="5215" spans="17:17" x14ac:dyDescent="0.3">
      <c r="Q5215" t="s">
        <v>293</v>
      </c>
    </row>
    <row r="5216" spans="17:17" x14ac:dyDescent="0.3">
      <c r="Q5216" t="s">
        <v>311</v>
      </c>
    </row>
    <row r="5217" spans="17:17" x14ac:dyDescent="0.3">
      <c r="Q5217" t="s">
        <v>312</v>
      </c>
    </row>
    <row r="5218" spans="17:17" x14ac:dyDescent="0.3">
      <c r="Q5218" t="s">
        <v>313</v>
      </c>
    </row>
    <row r="5219" spans="17:17" x14ac:dyDescent="0.3">
      <c r="Q5219" t="s">
        <v>243</v>
      </c>
    </row>
    <row r="5220" spans="17:17" x14ac:dyDescent="0.3">
      <c r="Q5220" t="s">
        <v>314</v>
      </c>
    </row>
    <row r="5221" spans="17:17" x14ac:dyDescent="0.3">
      <c r="Q5221" t="s">
        <v>315</v>
      </c>
    </row>
    <row r="5222" spans="17:17" x14ac:dyDescent="0.3">
      <c r="Q5222" t="s">
        <v>270</v>
      </c>
    </row>
    <row r="5223" spans="17:17" x14ac:dyDescent="0.3">
      <c r="Q5223" t="s">
        <v>410</v>
      </c>
    </row>
    <row r="5224" spans="17:17" x14ac:dyDescent="0.3">
      <c r="Q5224" t="s">
        <v>349</v>
      </c>
    </row>
    <row r="5225" spans="17:17" x14ac:dyDescent="0.3">
      <c r="Q5225" t="s">
        <v>321</v>
      </c>
    </row>
    <row r="5226" spans="17:17" x14ac:dyDescent="0.3">
      <c r="Q5226" t="s">
        <v>344</v>
      </c>
    </row>
    <row r="5227" spans="17:17" x14ac:dyDescent="0.3">
      <c r="Q5227" t="s">
        <v>381</v>
      </c>
    </row>
    <row r="5228" spans="17:17" x14ac:dyDescent="0.3">
      <c r="Q5228" t="s">
        <v>400</v>
      </c>
    </row>
    <row r="5229" spans="17:17" x14ac:dyDescent="0.3">
      <c r="Q5229" t="s">
        <v>225</v>
      </c>
    </row>
    <row r="5230" spans="17:17" x14ac:dyDescent="0.3">
      <c r="Q5230" t="s">
        <v>244</v>
      </c>
    </row>
    <row r="5231" spans="17:17" x14ac:dyDescent="0.3">
      <c r="Q5231" t="s">
        <v>279</v>
      </c>
    </row>
    <row r="5232" spans="17:17" x14ac:dyDescent="0.3">
      <c r="Q5232" t="s">
        <v>345</v>
      </c>
    </row>
    <row r="5233" spans="17:17" x14ac:dyDescent="0.3">
      <c r="Q5233" t="s">
        <v>394</v>
      </c>
    </row>
    <row r="5234" spans="17:17" x14ac:dyDescent="0.3">
      <c r="Q5234" t="s">
        <v>326</v>
      </c>
    </row>
    <row r="5235" spans="17:17" x14ac:dyDescent="0.3">
      <c r="Q5235" t="s">
        <v>235</v>
      </c>
    </row>
    <row r="5236" spans="17:17" x14ac:dyDescent="0.3">
      <c r="Q5236" t="s">
        <v>319</v>
      </c>
    </row>
    <row r="5237" spans="17:17" x14ac:dyDescent="0.3">
      <c r="Q5237" t="s">
        <v>360</v>
      </c>
    </row>
    <row r="5238" spans="17:17" x14ac:dyDescent="0.3">
      <c r="Q5238" t="s">
        <v>367</v>
      </c>
    </row>
    <row r="5239" spans="17:17" x14ac:dyDescent="0.3">
      <c r="Q5239" t="s">
        <v>399</v>
      </c>
    </row>
    <row r="5240" spans="17:17" x14ac:dyDescent="0.3">
      <c r="Q5240" t="s">
        <v>256</v>
      </c>
    </row>
    <row r="5241" spans="17:17" x14ac:dyDescent="0.3">
      <c r="Q5241" t="s">
        <v>351</v>
      </c>
    </row>
    <row r="5242" spans="17:17" x14ac:dyDescent="0.3">
      <c r="Q5242" t="s">
        <v>285</v>
      </c>
    </row>
    <row r="5243" spans="17:17" x14ac:dyDescent="0.3">
      <c r="Q5243" t="s">
        <v>255</v>
      </c>
    </row>
    <row r="5244" spans="17:17" x14ac:dyDescent="0.3">
      <c r="Q5244" t="s">
        <v>253</v>
      </c>
    </row>
    <row r="5245" spans="17:17" x14ac:dyDescent="0.3">
      <c r="Q5245" t="s">
        <v>289</v>
      </c>
    </row>
    <row r="5246" spans="17:17" x14ac:dyDescent="0.3">
      <c r="Q5246" t="s">
        <v>362</v>
      </c>
    </row>
    <row r="5247" spans="17:17" x14ac:dyDescent="0.3">
      <c r="Q5247" t="s">
        <v>334</v>
      </c>
    </row>
    <row r="5248" spans="17:17" x14ac:dyDescent="0.3">
      <c r="Q5248" t="s">
        <v>305</v>
      </c>
    </row>
    <row r="5249" spans="17:17" x14ac:dyDescent="0.3">
      <c r="Q5249" t="s">
        <v>307</v>
      </c>
    </row>
    <row r="5250" spans="17:17" x14ac:dyDescent="0.3">
      <c r="Q5250" t="s">
        <v>313</v>
      </c>
    </row>
    <row r="5251" spans="17:17" x14ac:dyDescent="0.3">
      <c r="Q5251" t="s">
        <v>328</v>
      </c>
    </row>
    <row r="5252" spans="17:17" x14ac:dyDescent="0.3">
      <c r="Q5252" t="s">
        <v>352</v>
      </c>
    </row>
    <row r="5253" spans="17:17" x14ac:dyDescent="0.3">
      <c r="Q5253" t="s">
        <v>381</v>
      </c>
    </row>
    <row r="5254" spans="17:17" x14ac:dyDescent="0.3">
      <c r="Q5254" t="s">
        <v>256</v>
      </c>
    </row>
    <row r="5255" spans="17:17" x14ac:dyDescent="0.3">
      <c r="Q5255" t="s">
        <v>326</v>
      </c>
    </row>
    <row r="5256" spans="17:17" x14ac:dyDescent="0.3">
      <c r="Q5256" t="s">
        <v>274</v>
      </c>
    </row>
    <row r="5257" spans="17:17" x14ac:dyDescent="0.3">
      <c r="Q5257" t="s">
        <v>327</v>
      </c>
    </row>
    <row r="5258" spans="17:17" x14ac:dyDescent="0.3">
      <c r="Q5258" t="s">
        <v>382</v>
      </c>
    </row>
    <row r="5259" spans="17:17" x14ac:dyDescent="0.3">
      <c r="Q5259" t="s">
        <v>270</v>
      </c>
    </row>
    <row r="5260" spans="17:17" x14ac:dyDescent="0.3">
      <c r="Q5260" t="s">
        <v>301</v>
      </c>
    </row>
    <row r="5261" spans="17:17" x14ac:dyDescent="0.3">
      <c r="Q5261" t="s">
        <v>386</v>
      </c>
    </row>
    <row r="5262" spans="17:17" x14ac:dyDescent="0.3">
      <c r="Q5262" t="s">
        <v>249</v>
      </c>
    </row>
    <row r="5263" spans="17:17" x14ac:dyDescent="0.3">
      <c r="Q5263" t="s">
        <v>271</v>
      </c>
    </row>
    <row r="5264" spans="17:17" x14ac:dyDescent="0.3">
      <c r="Q5264" t="s">
        <v>281</v>
      </c>
    </row>
    <row r="5265" spans="17:17" x14ac:dyDescent="0.3">
      <c r="Q5265" t="s">
        <v>247</v>
      </c>
    </row>
    <row r="5266" spans="17:17" x14ac:dyDescent="0.3">
      <c r="Q5266" t="s">
        <v>251</v>
      </c>
    </row>
    <row r="5267" spans="17:17" x14ac:dyDescent="0.3">
      <c r="Q5267" t="s">
        <v>296</v>
      </c>
    </row>
    <row r="5268" spans="17:17" x14ac:dyDescent="0.3">
      <c r="Q5268" t="s">
        <v>368</v>
      </c>
    </row>
    <row r="5269" spans="17:17" x14ac:dyDescent="0.3">
      <c r="Q5269" t="s">
        <v>369</v>
      </c>
    </row>
    <row r="5270" spans="17:17" x14ac:dyDescent="0.3">
      <c r="Q5270" t="s">
        <v>370</v>
      </c>
    </row>
    <row r="5271" spans="17:17" x14ac:dyDescent="0.3">
      <c r="Q5271" t="s">
        <v>279</v>
      </c>
    </row>
    <row r="5272" spans="17:17" x14ac:dyDescent="0.3">
      <c r="Q5272" t="s">
        <v>234</v>
      </c>
    </row>
    <row r="5273" spans="17:17" x14ac:dyDescent="0.3">
      <c r="Q5273" t="s">
        <v>371</v>
      </c>
    </row>
    <row r="5274" spans="17:17" x14ac:dyDescent="0.3">
      <c r="Q5274" t="s">
        <v>372</v>
      </c>
    </row>
    <row r="5275" spans="17:17" x14ac:dyDescent="0.3">
      <c r="Q5275" t="s">
        <v>373</v>
      </c>
    </row>
    <row r="5276" spans="17:17" x14ac:dyDescent="0.3">
      <c r="Q5276" t="s">
        <v>250</v>
      </c>
    </row>
    <row r="5277" spans="17:17" x14ac:dyDescent="0.3">
      <c r="Q5277" t="s">
        <v>292</v>
      </c>
    </row>
    <row r="5278" spans="17:17" x14ac:dyDescent="0.3">
      <c r="Q5278" t="s">
        <v>354</v>
      </c>
    </row>
    <row r="5279" spans="17:17" x14ac:dyDescent="0.3">
      <c r="Q5279" t="s">
        <v>312</v>
      </c>
    </row>
    <row r="5280" spans="17:17" x14ac:dyDescent="0.3">
      <c r="Q5280" t="s">
        <v>344</v>
      </c>
    </row>
    <row r="5281" spans="17:17" x14ac:dyDescent="0.3">
      <c r="Q5281" t="s">
        <v>374</v>
      </c>
    </row>
    <row r="5282" spans="17:17" x14ac:dyDescent="0.3">
      <c r="Q5282" t="s">
        <v>280</v>
      </c>
    </row>
    <row r="5283" spans="17:17" x14ac:dyDescent="0.3">
      <c r="Q5283" t="s">
        <v>233</v>
      </c>
    </row>
    <row r="5284" spans="17:17" x14ac:dyDescent="0.3">
      <c r="Q5284" t="s">
        <v>354</v>
      </c>
    </row>
    <row r="5285" spans="17:17" x14ac:dyDescent="0.3">
      <c r="Q5285" t="s">
        <v>297</v>
      </c>
    </row>
    <row r="5286" spans="17:17" x14ac:dyDescent="0.3">
      <c r="Q5286" t="s">
        <v>386</v>
      </c>
    </row>
    <row r="5287" spans="17:17" x14ac:dyDescent="0.3">
      <c r="Q5287" t="s">
        <v>414</v>
      </c>
    </row>
    <row r="5288" spans="17:17" x14ac:dyDescent="0.3">
      <c r="Q5288" t="s">
        <v>301</v>
      </c>
    </row>
    <row r="5289" spans="17:17" x14ac:dyDescent="0.3">
      <c r="Q5289" t="s">
        <v>237</v>
      </c>
    </row>
    <row r="5290" spans="17:17" x14ac:dyDescent="0.3">
      <c r="Q5290" t="s">
        <v>326</v>
      </c>
    </row>
    <row r="5291" spans="17:17" x14ac:dyDescent="0.3">
      <c r="Q5291" t="s">
        <v>372</v>
      </c>
    </row>
    <row r="5292" spans="17:17" x14ac:dyDescent="0.3">
      <c r="Q5292" t="s">
        <v>335</v>
      </c>
    </row>
    <row r="5293" spans="17:17" x14ac:dyDescent="0.3">
      <c r="Q5293" t="s">
        <v>262</v>
      </c>
    </row>
    <row r="5294" spans="17:17" x14ac:dyDescent="0.3">
      <c r="Q5294" t="s">
        <v>379</v>
      </c>
    </row>
    <row r="5295" spans="17:17" x14ac:dyDescent="0.3">
      <c r="Q5295" t="s">
        <v>220</v>
      </c>
    </row>
    <row r="5296" spans="17:17" x14ac:dyDescent="0.3">
      <c r="Q5296" t="s">
        <v>401</v>
      </c>
    </row>
    <row r="5297" spans="17:17" x14ac:dyDescent="0.3">
      <c r="Q5297" t="s">
        <v>229</v>
      </c>
    </row>
    <row r="5298" spans="17:17" x14ac:dyDescent="0.3">
      <c r="Q5298" t="s">
        <v>232</v>
      </c>
    </row>
    <row r="5299" spans="17:17" x14ac:dyDescent="0.3">
      <c r="Q5299" t="s">
        <v>418</v>
      </c>
    </row>
    <row r="5300" spans="17:17" x14ac:dyDescent="0.3">
      <c r="Q5300" t="s">
        <v>404</v>
      </c>
    </row>
    <row r="5301" spans="17:17" x14ac:dyDescent="0.3">
      <c r="Q5301" t="s">
        <v>350</v>
      </c>
    </row>
    <row r="5302" spans="17:17" x14ac:dyDescent="0.3">
      <c r="Q5302" t="s">
        <v>313</v>
      </c>
    </row>
    <row r="5303" spans="17:17" x14ac:dyDescent="0.3">
      <c r="Q5303" t="s">
        <v>274</v>
      </c>
    </row>
    <row r="5304" spans="17:17" x14ac:dyDescent="0.3">
      <c r="Q5304" t="s">
        <v>370</v>
      </c>
    </row>
    <row r="5305" spans="17:17" x14ac:dyDescent="0.3">
      <c r="Q5305" t="s">
        <v>403</v>
      </c>
    </row>
    <row r="5306" spans="17:17" x14ac:dyDescent="0.3">
      <c r="Q5306" t="s">
        <v>222</v>
      </c>
    </row>
    <row r="5307" spans="17:17" x14ac:dyDescent="0.3">
      <c r="Q5307" t="s">
        <v>284</v>
      </c>
    </row>
    <row r="5308" spans="17:17" x14ac:dyDescent="0.3">
      <c r="Q5308" t="s">
        <v>257</v>
      </c>
    </row>
    <row r="5309" spans="17:17" x14ac:dyDescent="0.3">
      <c r="Q5309" t="s">
        <v>291</v>
      </c>
    </row>
    <row r="5310" spans="17:17" x14ac:dyDescent="0.3">
      <c r="Q5310" t="s">
        <v>273</v>
      </c>
    </row>
    <row r="5311" spans="17:17" x14ac:dyDescent="0.3">
      <c r="Q5311" t="s">
        <v>312</v>
      </c>
    </row>
    <row r="5312" spans="17:17" x14ac:dyDescent="0.3">
      <c r="Q5312" t="s">
        <v>263</v>
      </c>
    </row>
    <row r="5313" spans="17:17" x14ac:dyDescent="0.3">
      <c r="Q5313" t="s">
        <v>280</v>
      </c>
    </row>
    <row r="5314" spans="17:17" x14ac:dyDescent="0.3">
      <c r="Q5314" t="s">
        <v>270</v>
      </c>
    </row>
    <row r="5315" spans="17:17" x14ac:dyDescent="0.3">
      <c r="Q5315" t="s">
        <v>253</v>
      </c>
    </row>
    <row r="5316" spans="17:17" x14ac:dyDescent="0.3">
      <c r="Q5316" t="s">
        <v>351</v>
      </c>
    </row>
    <row r="5317" spans="17:17" x14ac:dyDescent="0.3">
      <c r="Q5317" t="s">
        <v>412</v>
      </c>
    </row>
    <row r="5318" spans="17:17" x14ac:dyDescent="0.3">
      <c r="Q5318" t="s">
        <v>271</v>
      </c>
    </row>
    <row r="5319" spans="17:17" x14ac:dyDescent="0.3">
      <c r="Q5319" t="s">
        <v>385</v>
      </c>
    </row>
    <row r="5320" spans="17:17" x14ac:dyDescent="0.3">
      <c r="Q5320" t="s">
        <v>338</v>
      </c>
    </row>
    <row r="5321" spans="17:17" x14ac:dyDescent="0.3">
      <c r="Q5321" t="s">
        <v>377</v>
      </c>
    </row>
    <row r="5322" spans="17:17" x14ac:dyDescent="0.3">
      <c r="Q5322" t="s">
        <v>257</v>
      </c>
    </row>
    <row r="5323" spans="17:17" x14ac:dyDescent="0.3">
      <c r="Q5323" t="s">
        <v>362</v>
      </c>
    </row>
    <row r="5324" spans="17:17" x14ac:dyDescent="0.3">
      <c r="Q5324" t="s">
        <v>258</v>
      </c>
    </row>
    <row r="5325" spans="17:17" x14ac:dyDescent="0.3">
      <c r="Q5325" t="s">
        <v>400</v>
      </c>
    </row>
    <row r="5326" spans="17:17" x14ac:dyDescent="0.3">
      <c r="Q5326" t="s">
        <v>251</v>
      </c>
    </row>
    <row r="5327" spans="17:17" x14ac:dyDescent="0.3">
      <c r="Q5327" t="s">
        <v>384</v>
      </c>
    </row>
    <row r="5328" spans="17:17" x14ac:dyDescent="0.3">
      <c r="Q5328" t="s">
        <v>318</v>
      </c>
    </row>
    <row r="5329" spans="17:17" x14ac:dyDescent="0.3">
      <c r="Q5329" t="s">
        <v>395</v>
      </c>
    </row>
    <row r="5330" spans="17:17" x14ac:dyDescent="0.3">
      <c r="Q5330" t="s">
        <v>356</v>
      </c>
    </row>
    <row r="5331" spans="17:17" x14ac:dyDescent="0.3">
      <c r="Q5331" t="s">
        <v>310</v>
      </c>
    </row>
    <row r="5332" spans="17:17" x14ac:dyDescent="0.3">
      <c r="Q5332" t="s">
        <v>279</v>
      </c>
    </row>
    <row r="5333" spans="17:17" x14ac:dyDescent="0.3">
      <c r="Q5333" t="s">
        <v>222</v>
      </c>
    </row>
    <row r="5334" spans="17:17" x14ac:dyDescent="0.3">
      <c r="Q5334" t="s">
        <v>286</v>
      </c>
    </row>
    <row r="5335" spans="17:17" x14ac:dyDescent="0.3">
      <c r="Q5335" t="s">
        <v>235</v>
      </c>
    </row>
    <row r="5336" spans="17:17" x14ac:dyDescent="0.3">
      <c r="Q5336" t="s">
        <v>236</v>
      </c>
    </row>
    <row r="5337" spans="17:17" x14ac:dyDescent="0.3">
      <c r="Q5337" t="s">
        <v>321</v>
      </c>
    </row>
    <row r="5338" spans="17:17" x14ac:dyDescent="0.3">
      <c r="Q5338" t="s">
        <v>331</v>
      </c>
    </row>
    <row r="5339" spans="17:17" x14ac:dyDescent="0.3">
      <c r="Q5339" t="s">
        <v>237</v>
      </c>
    </row>
    <row r="5340" spans="17:17" x14ac:dyDescent="0.3">
      <c r="Q5340" t="s">
        <v>269</v>
      </c>
    </row>
    <row r="5341" spans="17:17" x14ac:dyDescent="0.3">
      <c r="Q5341" t="s">
        <v>246</v>
      </c>
    </row>
    <row r="5342" spans="17:17" x14ac:dyDescent="0.3">
      <c r="Q5342" t="s">
        <v>351</v>
      </c>
    </row>
    <row r="5343" spans="17:17" x14ac:dyDescent="0.3">
      <c r="Q5343" t="s">
        <v>313</v>
      </c>
    </row>
    <row r="5344" spans="17:17" x14ac:dyDescent="0.3">
      <c r="Q5344" t="s">
        <v>270</v>
      </c>
    </row>
    <row r="5345" spans="17:17" x14ac:dyDescent="0.3">
      <c r="Q5345" t="s">
        <v>352</v>
      </c>
    </row>
    <row r="5346" spans="17:17" x14ac:dyDescent="0.3">
      <c r="Q5346" t="s">
        <v>353</v>
      </c>
    </row>
    <row r="5347" spans="17:17" x14ac:dyDescent="0.3">
      <c r="Q5347" t="s">
        <v>354</v>
      </c>
    </row>
    <row r="5348" spans="17:17" x14ac:dyDescent="0.3">
      <c r="Q5348" t="s">
        <v>279</v>
      </c>
    </row>
    <row r="5349" spans="17:17" x14ac:dyDescent="0.3">
      <c r="Q5349" t="s">
        <v>252</v>
      </c>
    </row>
    <row r="5350" spans="17:17" x14ac:dyDescent="0.3">
      <c r="Q5350" t="s">
        <v>299</v>
      </c>
    </row>
    <row r="5351" spans="17:17" x14ac:dyDescent="0.3">
      <c r="Q5351" t="s">
        <v>306</v>
      </c>
    </row>
    <row r="5352" spans="17:17" x14ac:dyDescent="0.3">
      <c r="Q5352" t="s">
        <v>355</v>
      </c>
    </row>
    <row r="5353" spans="17:17" x14ac:dyDescent="0.3">
      <c r="Q5353" t="s">
        <v>356</v>
      </c>
    </row>
    <row r="5354" spans="17:17" x14ac:dyDescent="0.3">
      <c r="Q5354" t="s">
        <v>357</v>
      </c>
    </row>
    <row r="5355" spans="17:17" x14ac:dyDescent="0.3">
      <c r="Q5355" t="s">
        <v>358</v>
      </c>
    </row>
    <row r="5356" spans="17:17" x14ac:dyDescent="0.3">
      <c r="Q5356" t="s">
        <v>359</v>
      </c>
    </row>
    <row r="5357" spans="17:17" x14ac:dyDescent="0.3">
      <c r="Q5357" t="s">
        <v>263</v>
      </c>
    </row>
    <row r="5358" spans="17:17" x14ac:dyDescent="0.3">
      <c r="Q5358" t="s">
        <v>331</v>
      </c>
    </row>
    <row r="5359" spans="17:17" x14ac:dyDescent="0.3">
      <c r="Q5359" t="s">
        <v>297</v>
      </c>
    </row>
    <row r="5360" spans="17:17" x14ac:dyDescent="0.3">
      <c r="Q5360" t="s">
        <v>233</v>
      </c>
    </row>
    <row r="5361" spans="17:17" x14ac:dyDescent="0.3">
      <c r="Q5361" t="s">
        <v>312</v>
      </c>
    </row>
    <row r="5362" spans="17:17" x14ac:dyDescent="0.3">
      <c r="Q5362" t="s">
        <v>244</v>
      </c>
    </row>
    <row r="5363" spans="17:17" x14ac:dyDescent="0.3">
      <c r="Q5363" t="s">
        <v>344</v>
      </c>
    </row>
    <row r="5364" spans="17:17" x14ac:dyDescent="0.3">
      <c r="Q5364" t="s">
        <v>387</v>
      </c>
    </row>
    <row r="5365" spans="17:17" x14ac:dyDescent="0.3">
      <c r="Q5365" t="s">
        <v>236</v>
      </c>
    </row>
    <row r="5366" spans="17:17" x14ac:dyDescent="0.3">
      <c r="Q5366" t="s">
        <v>336</v>
      </c>
    </row>
    <row r="5367" spans="17:17" x14ac:dyDescent="0.3">
      <c r="Q5367" t="s">
        <v>373</v>
      </c>
    </row>
    <row r="5368" spans="17:17" x14ac:dyDescent="0.3">
      <c r="Q5368" t="s">
        <v>359</v>
      </c>
    </row>
    <row r="5369" spans="17:17" x14ac:dyDescent="0.3">
      <c r="Q5369" t="s">
        <v>377</v>
      </c>
    </row>
    <row r="5370" spans="17:17" x14ac:dyDescent="0.3">
      <c r="Q5370" t="s">
        <v>354</v>
      </c>
    </row>
    <row r="5371" spans="17:17" x14ac:dyDescent="0.3">
      <c r="Q5371" t="s">
        <v>388</v>
      </c>
    </row>
    <row r="5372" spans="17:17" x14ac:dyDescent="0.3">
      <c r="Q5372" t="s">
        <v>312</v>
      </c>
    </row>
    <row r="5373" spans="17:17" x14ac:dyDescent="0.3">
      <c r="Q5373" t="s">
        <v>310</v>
      </c>
    </row>
    <row r="5374" spans="17:17" x14ac:dyDescent="0.3">
      <c r="Q5374" t="s">
        <v>370</v>
      </c>
    </row>
    <row r="5375" spans="17:17" x14ac:dyDescent="0.3">
      <c r="Q5375" t="s">
        <v>259</v>
      </c>
    </row>
    <row r="5376" spans="17:17" x14ac:dyDescent="0.3">
      <c r="Q5376" t="s">
        <v>338</v>
      </c>
    </row>
    <row r="5377" spans="17:17" x14ac:dyDescent="0.3">
      <c r="Q5377" t="s">
        <v>389</v>
      </c>
    </row>
    <row r="5378" spans="17:17" x14ac:dyDescent="0.3">
      <c r="Q5378" t="s">
        <v>263</v>
      </c>
    </row>
    <row r="5379" spans="17:17" x14ac:dyDescent="0.3">
      <c r="Q5379" t="s">
        <v>285</v>
      </c>
    </row>
    <row r="5380" spans="17:17" x14ac:dyDescent="0.3">
      <c r="Q5380" t="s">
        <v>390</v>
      </c>
    </row>
    <row r="5381" spans="17:17" x14ac:dyDescent="0.3">
      <c r="Q5381" t="s">
        <v>233</v>
      </c>
    </row>
    <row r="5382" spans="17:17" x14ac:dyDescent="0.3">
      <c r="Q5382" t="s">
        <v>322</v>
      </c>
    </row>
    <row r="5383" spans="17:17" x14ac:dyDescent="0.3">
      <c r="Q5383" t="s">
        <v>395</v>
      </c>
    </row>
    <row r="5384" spans="17:17" x14ac:dyDescent="0.3">
      <c r="Q5384" t="s">
        <v>396</v>
      </c>
    </row>
    <row r="5385" spans="17:17" x14ac:dyDescent="0.3">
      <c r="Q5385" t="s">
        <v>309</v>
      </c>
    </row>
    <row r="5386" spans="17:17" x14ac:dyDescent="0.3">
      <c r="Q5386" t="s">
        <v>397</v>
      </c>
    </row>
    <row r="5387" spans="17:17" x14ac:dyDescent="0.3">
      <c r="Q5387" t="s">
        <v>398</v>
      </c>
    </row>
    <row r="5388" spans="17:17" x14ac:dyDescent="0.3">
      <c r="Q5388" t="s">
        <v>292</v>
      </c>
    </row>
    <row r="5389" spans="17:17" x14ac:dyDescent="0.3">
      <c r="Q5389" t="s">
        <v>243</v>
      </c>
    </row>
    <row r="5390" spans="17:17" x14ac:dyDescent="0.3">
      <c r="Q5390" t="s">
        <v>351</v>
      </c>
    </row>
    <row r="5391" spans="17:17" x14ac:dyDescent="0.3">
      <c r="Q5391" t="s">
        <v>263</v>
      </c>
    </row>
    <row r="5392" spans="17:17" x14ac:dyDescent="0.3">
      <c r="Q5392" t="s">
        <v>316</v>
      </c>
    </row>
    <row r="5393" spans="17:17" x14ac:dyDescent="0.3">
      <c r="Q5393" t="s">
        <v>374</v>
      </c>
    </row>
    <row r="5394" spans="17:17" x14ac:dyDescent="0.3">
      <c r="Q5394" t="s">
        <v>295</v>
      </c>
    </row>
    <row r="5395" spans="17:17" x14ac:dyDescent="0.3">
      <c r="Q5395" t="s">
        <v>342</v>
      </c>
    </row>
    <row r="5396" spans="17:17" x14ac:dyDescent="0.3">
      <c r="Q5396" t="s">
        <v>266</v>
      </c>
    </row>
    <row r="5397" spans="17:17" x14ac:dyDescent="0.3">
      <c r="Q5397" t="s">
        <v>336</v>
      </c>
    </row>
    <row r="5398" spans="17:17" x14ac:dyDescent="0.3">
      <c r="Q5398" t="s">
        <v>296</v>
      </c>
    </row>
    <row r="5399" spans="17:17" x14ac:dyDescent="0.3">
      <c r="Q5399" t="s">
        <v>333</v>
      </c>
    </row>
    <row r="5400" spans="17:17" x14ac:dyDescent="0.3">
      <c r="Q5400" t="s">
        <v>399</v>
      </c>
    </row>
    <row r="5401" spans="17:17" x14ac:dyDescent="0.3">
      <c r="Q5401" t="s">
        <v>284</v>
      </c>
    </row>
    <row r="5402" spans="17:17" x14ac:dyDescent="0.3">
      <c r="Q5402" t="s">
        <v>365</v>
      </c>
    </row>
    <row r="5403" spans="17:17" x14ac:dyDescent="0.3">
      <c r="Q5403" t="s">
        <v>302</v>
      </c>
    </row>
    <row r="5404" spans="17:17" x14ac:dyDescent="0.3">
      <c r="Q5404" t="s">
        <v>328</v>
      </c>
    </row>
    <row r="5405" spans="17:17" x14ac:dyDescent="0.3">
      <c r="Q5405" t="s">
        <v>410</v>
      </c>
    </row>
    <row r="5406" spans="17:17" x14ac:dyDescent="0.3">
      <c r="Q5406" t="s">
        <v>283</v>
      </c>
    </row>
    <row r="5407" spans="17:17" x14ac:dyDescent="0.3">
      <c r="Q5407" t="s">
        <v>234</v>
      </c>
    </row>
    <row r="5408" spans="17:17" x14ac:dyDescent="0.3">
      <c r="Q5408" t="s">
        <v>238</v>
      </c>
    </row>
    <row r="5409" spans="17:17" x14ac:dyDescent="0.3">
      <c r="Q5409" t="s">
        <v>390</v>
      </c>
    </row>
    <row r="5410" spans="17:17" x14ac:dyDescent="0.3">
      <c r="Q5410" t="s">
        <v>278</v>
      </c>
    </row>
    <row r="5411" spans="17:17" x14ac:dyDescent="0.3">
      <c r="Q5411" t="s">
        <v>401</v>
      </c>
    </row>
    <row r="5412" spans="17:17" x14ac:dyDescent="0.3">
      <c r="Q5412" t="s">
        <v>245</v>
      </c>
    </row>
    <row r="5413" spans="17:17" x14ac:dyDescent="0.3">
      <c r="Q5413" t="s">
        <v>285</v>
      </c>
    </row>
    <row r="5414" spans="17:17" x14ac:dyDescent="0.3">
      <c r="Q5414" t="s">
        <v>296</v>
      </c>
    </row>
    <row r="5415" spans="17:17" x14ac:dyDescent="0.3">
      <c r="Q5415" t="s">
        <v>304</v>
      </c>
    </row>
    <row r="5416" spans="17:17" x14ac:dyDescent="0.3">
      <c r="Q5416" t="s">
        <v>263</v>
      </c>
    </row>
    <row r="5417" spans="17:17" x14ac:dyDescent="0.3">
      <c r="Q5417" t="s">
        <v>273</v>
      </c>
    </row>
    <row r="5418" spans="17:17" x14ac:dyDescent="0.3">
      <c r="Q5418" t="s">
        <v>249</v>
      </c>
    </row>
    <row r="5419" spans="17:17" x14ac:dyDescent="0.3">
      <c r="Q5419" t="s">
        <v>280</v>
      </c>
    </row>
    <row r="5420" spans="17:17" x14ac:dyDescent="0.3">
      <c r="Q5420" t="s">
        <v>242</v>
      </c>
    </row>
    <row r="5421" spans="17:17" x14ac:dyDescent="0.3">
      <c r="Q5421" t="s">
        <v>233</v>
      </c>
    </row>
    <row r="5422" spans="17:17" x14ac:dyDescent="0.3">
      <c r="Q5422" t="s">
        <v>244</v>
      </c>
    </row>
    <row r="5423" spans="17:17" x14ac:dyDescent="0.3">
      <c r="Q5423" t="s">
        <v>378</v>
      </c>
    </row>
    <row r="5424" spans="17:17" x14ac:dyDescent="0.3">
      <c r="Q5424" t="s">
        <v>347</v>
      </c>
    </row>
    <row r="5425" spans="17:17" x14ac:dyDescent="0.3">
      <c r="Q5425" t="s">
        <v>240</v>
      </c>
    </row>
    <row r="5426" spans="17:17" x14ac:dyDescent="0.3">
      <c r="Q5426" t="s">
        <v>357</v>
      </c>
    </row>
    <row r="5427" spans="17:17" x14ac:dyDescent="0.3">
      <c r="Q5427" t="s">
        <v>339</v>
      </c>
    </row>
    <row r="5428" spans="17:17" x14ac:dyDescent="0.3">
      <c r="Q5428" t="s">
        <v>407</v>
      </c>
    </row>
    <row r="5429" spans="17:17" x14ac:dyDescent="0.3">
      <c r="Q5429" t="s">
        <v>370</v>
      </c>
    </row>
    <row r="5430" spans="17:17" x14ac:dyDescent="0.3">
      <c r="Q5430" t="s">
        <v>365</v>
      </c>
    </row>
    <row r="5431" spans="17:17" x14ac:dyDescent="0.3">
      <c r="Q5431" t="s">
        <v>228</v>
      </c>
    </row>
    <row r="5432" spans="17:17" x14ac:dyDescent="0.3">
      <c r="Q5432" t="s">
        <v>255</v>
      </c>
    </row>
    <row r="5433" spans="17:17" x14ac:dyDescent="0.3">
      <c r="Q5433" t="s">
        <v>361</v>
      </c>
    </row>
    <row r="5434" spans="17:17" x14ac:dyDescent="0.3">
      <c r="Q5434" t="s">
        <v>352</v>
      </c>
    </row>
    <row r="5435" spans="17:17" x14ac:dyDescent="0.3">
      <c r="Q5435" t="s">
        <v>239</v>
      </c>
    </row>
    <row r="5436" spans="17:17" x14ac:dyDescent="0.3">
      <c r="Q5436" t="s">
        <v>295</v>
      </c>
    </row>
    <row r="5437" spans="17:17" x14ac:dyDescent="0.3">
      <c r="Q5437" t="s">
        <v>412</v>
      </c>
    </row>
    <row r="5438" spans="17:17" x14ac:dyDescent="0.3">
      <c r="Q5438" t="s">
        <v>394</v>
      </c>
    </row>
    <row r="5439" spans="17:17" x14ac:dyDescent="0.3">
      <c r="Q5439" t="s">
        <v>319</v>
      </c>
    </row>
    <row r="5440" spans="17:17" x14ac:dyDescent="0.3">
      <c r="Q5440" t="s">
        <v>368</v>
      </c>
    </row>
    <row r="5441" spans="17:17" x14ac:dyDescent="0.3">
      <c r="Q5441" t="s">
        <v>363</v>
      </c>
    </row>
    <row r="5442" spans="17:17" x14ac:dyDescent="0.3">
      <c r="Q5442" t="s">
        <v>263</v>
      </c>
    </row>
    <row r="5443" spans="17:17" x14ac:dyDescent="0.3">
      <c r="Q5443" t="s">
        <v>239</v>
      </c>
    </row>
    <row r="5444" spans="17:17" x14ac:dyDescent="0.3">
      <c r="Q5444" t="s">
        <v>348</v>
      </c>
    </row>
    <row r="5445" spans="17:17" x14ac:dyDescent="0.3">
      <c r="Q5445" t="s">
        <v>332</v>
      </c>
    </row>
    <row r="5446" spans="17:17" x14ac:dyDescent="0.3">
      <c r="Q5446" t="s">
        <v>381</v>
      </c>
    </row>
    <row r="5447" spans="17:17" x14ac:dyDescent="0.3">
      <c r="Q5447" t="s">
        <v>236</v>
      </c>
    </row>
    <row r="5448" spans="17:17" x14ac:dyDescent="0.3">
      <c r="Q5448" t="s">
        <v>286</v>
      </c>
    </row>
    <row r="5449" spans="17:17" x14ac:dyDescent="0.3">
      <c r="Q5449" t="s">
        <v>233</v>
      </c>
    </row>
    <row r="5450" spans="17:17" x14ac:dyDescent="0.3">
      <c r="Q5450" t="s">
        <v>223</v>
      </c>
    </row>
    <row r="5451" spans="17:17" x14ac:dyDescent="0.3">
      <c r="Q5451" t="s">
        <v>264</v>
      </c>
    </row>
    <row r="5452" spans="17:17" x14ac:dyDescent="0.3">
      <c r="Q5452" t="s">
        <v>338</v>
      </c>
    </row>
    <row r="5453" spans="17:17" x14ac:dyDescent="0.3">
      <c r="Q5453" t="s">
        <v>406</v>
      </c>
    </row>
    <row r="5454" spans="17:17" x14ac:dyDescent="0.3">
      <c r="Q5454" t="s">
        <v>282</v>
      </c>
    </row>
    <row r="5455" spans="17:17" x14ac:dyDescent="0.3">
      <c r="Q5455" t="s">
        <v>374</v>
      </c>
    </row>
    <row r="5456" spans="17:17" x14ac:dyDescent="0.3">
      <c r="Q5456" t="s">
        <v>219</v>
      </c>
    </row>
    <row r="5457" spans="17:17" x14ac:dyDescent="0.3">
      <c r="Q5457" t="s">
        <v>288</v>
      </c>
    </row>
    <row r="5458" spans="17:17" x14ac:dyDescent="0.3">
      <c r="Q5458" t="s">
        <v>222</v>
      </c>
    </row>
    <row r="5459" spans="17:17" x14ac:dyDescent="0.3">
      <c r="Q5459" t="s">
        <v>386</v>
      </c>
    </row>
    <row r="5460" spans="17:17" x14ac:dyDescent="0.3">
      <c r="Q5460" t="s">
        <v>271</v>
      </c>
    </row>
    <row r="5461" spans="17:17" x14ac:dyDescent="0.3">
      <c r="Q5461" t="s">
        <v>278</v>
      </c>
    </row>
    <row r="5462" spans="17:17" x14ac:dyDescent="0.3">
      <c r="Q5462" t="s">
        <v>387</v>
      </c>
    </row>
    <row r="5463" spans="17:17" x14ac:dyDescent="0.3">
      <c r="Q5463" t="s">
        <v>376</v>
      </c>
    </row>
    <row r="5464" spans="17:17" x14ac:dyDescent="0.3">
      <c r="Q5464" t="s">
        <v>401</v>
      </c>
    </row>
    <row r="5465" spans="17:17" x14ac:dyDescent="0.3">
      <c r="Q5465" t="s">
        <v>410</v>
      </c>
    </row>
    <row r="5466" spans="17:17" x14ac:dyDescent="0.3">
      <c r="Q5466" t="s">
        <v>392</v>
      </c>
    </row>
    <row r="5467" spans="17:17" x14ac:dyDescent="0.3">
      <c r="Q5467" t="s">
        <v>363</v>
      </c>
    </row>
    <row r="5468" spans="17:17" x14ac:dyDescent="0.3">
      <c r="Q5468" t="s">
        <v>255</v>
      </c>
    </row>
    <row r="5469" spans="17:17" x14ac:dyDescent="0.3">
      <c r="Q5469" t="s">
        <v>393</v>
      </c>
    </row>
    <row r="5470" spans="17:17" x14ac:dyDescent="0.3">
      <c r="Q5470" t="s">
        <v>381</v>
      </c>
    </row>
    <row r="5471" spans="17:17" x14ac:dyDescent="0.3">
      <c r="Q5471" t="s">
        <v>332</v>
      </c>
    </row>
    <row r="5472" spans="17:17" x14ac:dyDescent="0.3">
      <c r="Q5472" t="s">
        <v>335</v>
      </c>
    </row>
    <row r="5473" spans="17:17" x14ac:dyDescent="0.3">
      <c r="Q5473" t="s">
        <v>311</v>
      </c>
    </row>
    <row r="5474" spans="17:17" x14ac:dyDescent="0.3">
      <c r="Q5474" t="s">
        <v>310</v>
      </c>
    </row>
    <row r="5475" spans="17:17" x14ac:dyDescent="0.3">
      <c r="Q5475" t="s">
        <v>348</v>
      </c>
    </row>
    <row r="5476" spans="17:17" x14ac:dyDescent="0.3">
      <c r="Q5476" t="s">
        <v>296</v>
      </c>
    </row>
    <row r="5477" spans="17:17" x14ac:dyDescent="0.3">
      <c r="Q5477" t="s">
        <v>276</v>
      </c>
    </row>
    <row r="5478" spans="17:17" x14ac:dyDescent="0.3">
      <c r="Q5478" t="s">
        <v>369</v>
      </c>
    </row>
    <row r="5479" spans="17:17" x14ac:dyDescent="0.3">
      <c r="Q5479" t="s">
        <v>304</v>
      </c>
    </row>
    <row r="5480" spans="17:17" x14ac:dyDescent="0.3">
      <c r="Q5480" t="s">
        <v>407</v>
      </c>
    </row>
    <row r="5481" spans="17:17" x14ac:dyDescent="0.3">
      <c r="Q5481" t="s">
        <v>395</v>
      </c>
    </row>
    <row r="5482" spans="17:17" x14ac:dyDescent="0.3">
      <c r="Q5482" t="s">
        <v>376</v>
      </c>
    </row>
    <row r="5483" spans="17:17" x14ac:dyDescent="0.3">
      <c r="Q5483" t="s">
        <v>383</v>
      </c>
    </row>
    <row r="5484" spans="17:17" x14ac:dyDescent="0.3">
      <c r="Q5484" t="s">
        <v>368</v>
      </c>
    </row>
    <row r="5485" spans="17:17" x14ac:dyDescent="0.3">
      <c r="Q5485" t="s">
        <v>219</v>
      </c>
    </row>
    <row r="5486" spans="17:17" x14ac:dyDescent="0.3">
      <c r="Q5486" t="s">
        <v>414</v>
      </c>
    </row>
    <row r="5487" spans="17:17" x14ac:dyDescent="0.3">
      <c r="Q5487" t="s">
        <v>283</v>
      </c>
    </row>
    <row r="5488" spans="17:17" x14ac:dyDescent="0.3">
      <c r="Q5488" t="s">
        <v>335</v>
      </c>
    </row>
    <row r="5489" spans="17:17" x14ac:dyDescent="0.3">
      <c r="Q5489" t="s">
        <v>367</v>
      </c>
    </row>
    <row r="5490" spans="17:17" x14ac:dyDescent="0.3">
      <c r="Q5490" t="s">
        <v>305</v>
      </c>
    </row>
    <row r="5491" spans="17:17" x14ac:dyDescent="0.3">
      <c r="Q5491" t="s">
        <v>298</v>
      </c>
    </row>
    <row r="5492" spans="17:17" x14ac:dyDescent="0.3">
      <c r="Q5492" t="s">
        <v>274</v>
      </c>
    </row>
    <row r="5493" spans="17:17" x14ac:dyDescent="0.3">
      <c r="Q5493" t="s">
        <v>266</v>
      </c>
    </row>
    <row r="5494" spans="17:17" x14ac:dyDescent="0.3">
      <c r="Q5494" t="s">
        <v>302</v>
      </c>
    </row>
    <row r="5495" spans="17:17" x14ac:dyDescent="0.3">
      <c r="Q5495" t="s">
        <v>275</v>
      </c>
    </row>
    <row r="5496" spans="17:17" x14ac:dyDescent="0.3">
      <c r="Q5496" t="s">
        <v>231</v>
      </c>
    </row>
    <row r="5497" spans="17:17" x14ac:dyDescent="0.3">
      <c r="Q5497" t="s">
        <v>337</v>
      </c>
    </row>
    <row r="5498" spans="17:17" x14ac:dyDescent="0.3">
      <c r="Q5498" t="s">
        <v>341</v>
      </c>
    </row>
    <row r="5499" spans="17:17" x14ac:dyDescent="0.3">
      <c r="Q5499" t="s">
        <v>224</v>
      </c>
    </row>
    <row r="5500" spans="17:17" x14ac:dyDescent="0.3">
      <c r="Q5500" t="s">
        <v>249</v>
      </c>
    </row>
    <row r="5501" spans="17:17" x14ac:dyDescent="0.3">
      <c r="Q5501" t="s">
        <v>310</v>
      </c>
    </row>
    <row r="5502" spans="17:17" x14ac:dyDescent="0.3">
      <c r="Q5502" t="s">
        <v>249</v>
      </c>
    </row>
    <row r="5503" spans="17:17" x14ac:dyDescent="0.3">
      <c r="Q5503" t="s">
        <v>271</v>
      </c>
    </row>
    <row r="5504" spans="17:17" x14ac:dyDescent="0.3">
      <c r="Q5504" t="s">
        <v>281</v>
      </c>
    </row>
    <row r="5505" spans="17:17" x14ac:dyDescent="0.3">
      <c r="Q5505" t="s">
        <v>247</v>
      </c>
    </row>
    <row r="5506" spans="17:17" x14ac:dyDescent="0.3">
      <c r="Q5506" t="s">
        <v>251</v>
      </c>
    </row>
    <row r="5507" spans="17:17" x14ac:dyDescent="0.3">
      <c r="Q5507" t="s">
        <v>296</v>
      </c>
    </row>
    <row r="5508" spans="17:17" x14ac:dyDescent="0.3">
      <c r="Q5508" t="s">
        <v>368</v>
      </c>
    </row>
    <row r="5509" spans="17:17" x14ac:dyDescent="0.3">
      <c r="Q5509" t="s">
        <v>369</v>
      </c>
    </row>
    <row r="5510" spans="17:17" x14ac:dyDescent="0.3">
      <c r="Q5510" t="s">
        <v>370</v>
      </c>
    </row>
    <row r="5511" spans="17:17" x14ac:dyDescent="0.3">
      <c r="Q5511" t="s">
        <v>279</v>
      </c>
    </row>
    <row r="5512" spans="17:17" x14ac:dyDescent="0.3">
      <c r="Q5512" t="s">
        <v>234</v>
      </c>
    </row>
    <row r="5513" spans="17:17" x14ac:dyDescent="0.3">
      <c r="Q5513" t="s">
        <v>371</v>
      </c>
    </row>
    <row r="5514" spans="17:17" x14ac:dyDescent="0.3">
      <c r="Q5514" t="s">
        <v>372</v>
      </c>
    </row>
    <row r="5515" spans="17:17" x14ac:dyDescent="0.3">
      <c r="Q5515" t="s">
        <v>373</v>
      </c>
    </row>
    <row r="5516" spans="17:17" x14ac:dyDescent="0.3">
      <c r="Q5516" t="s">
        <v>250</v>
      </c>
    </row>
    <row r="5517" spans="17:17" x14ac:dyDescent="0.3">
      <c r="Q5517" t="s">
        <v>292</v>
      </c>
    </row>
    <row r="5518" spans="17:17" x14ac:dyDescent="0.3">
      <c r="Q5518" t="s">
        <v>354</v>
      </c>
    </row>
    <row r="5519" spans="17:17" x14ac:dyDescent="0.3">
      <c r="Q5519" t="s">
        <v>312</v>
      </c>
    </row>
    <row r="5520" spans="17:17" x14ac:dyDescent="0.3">
      <c r="Q5520" t="s">
        <v>344</v>
      </c>
    </row>
    <row r="5521" spans="17:17" x14ac:dyDescent="0.3">
      <c r="Q5521" t="s">
        <v>374</v>
      </c>
    </row>
    <row r="5522" spans="17:17" x14ac:dyDescent="0.3">
      <c r="Q5522" t="s">
        <v>327</v>
      </c>
    </row>
    <row r="5523" spans="17:17" x14ac:dyDescent="0.3">
      <c r="Q5523" t="s">
        <v>406</v>
      </c>
    </row>
    <row r="5524" spans="17:17" x14ac:dyDescent="0.3">
      <c r="Q5524" t="s">
        <v>224</v>
      </c>
    </row>
    <row r="5525" spans="17:17" x14ac:dyDescent="0.3">
      <c r="Q5525" t="s">
        <v>355</v>
      </c>
    </row>
    <row r="5526" spans="17:17" x14ac:dyDescent="0.3">
      <c r="Q5526" t="s">
        <v>395</v>
      </c>
    </row>
    <row r="5527" spans="17:17" x14ac:dyDescent="0.3">
      <c r="Q5527" t="s">
        <v>398</v>
      </c>
    </row>
    <row r="5528" spans="17:17" x14ac:dyDescent="0.3">
      <c r="Q5528" t="s">
        <v>279</v>
      </c>
    </row>
    <row r="5529" spans="17:17" x14ac:dyDescent="0.3">
      <c r="Q5529" t="s">
        <v>257</v>
      </c>
    </row>
    <row r="5530" spans="17:17" x14ac:dyDescent="0.3">
      <c r="Q5530" t="s">
        <v>271</v>
      </c>
    </row>
    <row r="5531" spans="17:17" x14ac:dyDescent="0.3">
      <c r="Q5531" t="s">
        <v>291</v>
      </c>
    </row>
    <row r="5532" spans="17:17" x14ac:dyDescent="0.3">
      <c r="Q5532" t="s">
        <v>249</v>
      </c>
    </row>
    <row r="5533" spans="17:17" x14ac:dyDescent="0.3">
      <c r="Q5533" t="s">
        <v>237</v>
      </c>
    </row>
    <row r="5534" spans="17:17" x14ac:dyDescent="0.3">
      <c r="Q5534" t="s">
        <v>238</v>
      </c>
    </row>
    <row r="5535" spans="17:17" x14ac:dyDescent="0.3">
      <c r="Q5535" t="s">
        <v>371</v>
      </c>
    </row>
    <row r="5536" spans="17:17" x14ac:dyDescent="0.3">
      <c r="Q5536" t="s">
        <v>307</v>
      </c>
    </row>
    <row r="5537" spans="17:17" x14ac:dyDescent="0.3">
      <c r="Q5537" t="s">
        <v>409</v>
      </c>
    </row>
    <row r="5538" spans="17:17" x14ac:dyDescent="0.3">
      <c r="Q5538" t="s">
        <v>328</v>
      </c>
    </row>
    <row r="5539" spans="17:17" x14ac:dyDescent="0.3">
      <c r="Q5539" t="s">
        <v>338</v>
      </c>
    </row>
    <row r="5540" spans="17:17" x14ac:dyDescent="0.3">
      <c r="Q5540" t="s">
        <v>223</v>
      </c>
    </row>
    <row r="5541" spans="17:17" x14ac:dyDescent="0.3">
      <c r="Q5541" t="s">
        <v>374</v>
      </c>
    </row>
    <row r="5542" spans="17:17" x14ac:dyDescent="0.3">
      <c r="Q5542" t="s">
        <v>300</v>
      </c>
    </row>
    <row r="5543" spans="17:17" x14ac:dyDescent="0.3">
      <c r="Q5543" t="s">
        <v>313</v>
      </c>
    </row>
    <row r="5544" spans="17:17" x14ac:dyDescent="0.3">
      <c r="Q5544" t="s">
        <v>403</v>
      </c>
    </row>
    <row r="5545" spans="17:17" x14ac:dyDescent="0.3">
      <c r="Q5545" t="s">
        <v>292</v>
      </c>
    </row>
    <row r="5546" spans="17:17" x14ac:dyDescent="0.3">
      <c r="Q5546" t="s">
        <v>259</v>
      </c>
    </row>
    <row r="5547" spans="17:17" x14ac:dyDescent="0.3">
      <c r="Q5547" t="s">
        <v>258</v>
      </c>
    </row>
    <row r="5548" spans="17:17" x14ac:dyDescent="0.3">
      <c r="Q5548" t="s">
        <v>235</v>
      </c>
    </row>
    <row r="5549" spans="17:17" x14ac:dyDescent="0.3">
      <c r="Q5549" t="s">
        <v>325</v>
      </c>
    </row>
    <row r="5550" spans="17:17" x14ac:dyDescent="0.3">
      <c r="Q5550" t="s">
        <v>305</v>
      </c>
    </row>
    <row r="5551" spans="17:17" x14ac:dyDescent="0.3">
      <c r="Q5551" t="s">
        <v>384</v>
      </c>
    </row>
    <row r="5552" spans="17:17" x14ac:dyDescent="0.3">
      <c r="Q5552" t="s">
        <v>354</v>
      </c>
    </row>
    <row r="5553" spans="17:17" x14ac:dyDescent="0.3">
      <c r="Q5553" t="s">
        <v>312</v>
      </c>
    </row>
    <row r="5554" spans="17:17" x14ac:dyDescent="0.3">
      <c r="Q5554" t="s">
        <v>290</v>
      </c>
    </row>
    <row r="5555" spans="17:17" x14ac:dyDescent="0.3">
      <c r="Q5555" t="s">
        <v>397</v>
      </c>
    </row>
    <row r="5556" spans="17:17" x14ac:dyDescent="0.3">
      <c r="Q5556" t="s">
        <v>255</v>
      </c>
    </row>
    <row r="5557" spans="17:17" x14ac:dyDescent="0.3">
      <c r="Q5557" t="s">
        <v>250</v>
      </c>
    </row>
    <row r="5558" spans="17:17" x14ac:dyDescent="0.3">
      <c r="Q5558" t="s">
        <v>328</v>
      </c>
    </row>
    <row r="5559" spans="17:17" x14ac:dyDescent="0.3">
      <c r="Q5559" t="s">
        <v>245</v>
      </c>
    </row>
    <row r="5560" spans="17:17" x14ac:dyDescent="0.3">
      <c r="Q5560" t="s">
        <v>223</v>
      </c>
    </row>
    <row r="5561" spans="17:17" x14ac:dyDescent="0.3">
      <c r="Q5561" t="s">
        <v>303</v>
      </c>
    </row>
    <row r="5562" spans="17:17" x14ac:dyDescent="0.3">
      <c r="Q5562" t="s">
        <v>344</v>
      </c>
    </row>
    <row r="5563" spans="17:17" x14ac:dyDescent="0.3">
      <c r="Q5563" t="s">
        <v>270</v>
      </c>
    </row>
    <row r="5564" spans="17:17" x14ac:dyDescent="0.3">
      <c r="Q5564" t="s">
        <v>226</v>
      </c>
    </row>
    <row r="5565" spans="17:17" x14ac:dyDescent="0.3">
      <c r="Q5565" t="s">
        <v>407</v>
      </c>
    </row>
    <row r="5566" spans="17:17" x14ac:dyDescent="0.3">
      <c r="Q5566" t="s">
        <v>238</v>
      </c>
    </row>
    <row r="5567" spans="17:17" x14ac:dyDescent="0.3">
      <c r="Q5567" t="s">
        <v>329</v>
      </c>
    </row>
    <row r="5568" spans="17:17" x14ac:dyDescent="0.3">
      <c r="Q5568" t="s">
        <v>416</v>
      </c>
    </row>
    <row r="5569" spans="17:17" x14ac:dyDescent="0.3">
      <c r="Q5569" t="s">
        <v>256</v>
      </c>
    </row>
    <row r="5570" spans="17:17" x14ac:dyDescent="0.3">
      <c r="Q5570" t="s">
        <v>278</v>
      </c>
    </row>
    <row r="5571" spans="17:17" x14ac:dyDescent="0.3">
      <c r="Q5571" t="s">
        <v>312</v>
      </c>
    </row>
    <row r="5572" spans="17:17" x14ac:dyDescent="0.3">
      <c r="Q5572" t="s">
        <v>311</v>
      </c>
    </row>
    <row r="5573" spans="17:17" x14ac:dyDescent="0.3">
      <c r="Q5573" t="s">
        <v>414</v>
      </c>
    </row>
    <row r="5574" spans="17:17" x14ac:dyDescent="0.3">
      <c r="Q5574" t="s">
        <v>377</v>
      </c>
    </row>
    <row r="5575" spans="17:17" x14ac:dyDescent="0.3">
      <c r="Q5575" t="s">
        <v>371</v>
      </c>
    </row>
    <row r="5576" spans="17:17" x14ac:dyDescent="0.3">
      <c r="Q5576" t="s">
        <v>330</v>
      </c>
    </row>
    <row r="5577" spans="17:17" x14ac:dyDescent="0.3">
      <c r="Q5577" t="s">
        <v>370</v>
      </c>
    </row>
    <row r="5578" spans="17:17" x14ac:dyDescent="0.3">
      <c r="Q5578" t="s">
        <v>398</v>
      </c>
    </row>
    <row r="5579" spans="17:17" x14ac:dyDescent="0.3">
      <c r="Q5579" t="s">
        <v>246</v>
      </c>
    </row>
    <row r="5580" spans="17:17" x14ac:dyDescent="0.3">
      <c r="Q5580" t="s">
        <v>389</v>
      </c>
    </row>
    <row r="5581" spans="17:17" x14ac:dyDescent="0.3">
      <c r="Q5581" t="s">
        <v>282</v>
      </c>
    </row>
    <row r="5582" spans="17:17" x14ac:dyDescent="0.3">
      <c r="Q5582" t="s">
        <v>265</v>
      </c>
    </row>
    <row r="5583" spans="17:17" x14ac:dyDescent="0.3">
      <c r="Q5583" t="s">
        <v>309</v>
      </c>
    </row>
    <row r="5584" spans="17:17" x14ac:dyDescent="0.3">
      <c r="Q5584" t="s">
        <v>337</v>
      </c>
    </row>
    <row r="5585" spans="17:17" x14ac:dyDescent="0.3">
      <c r="Q5585" t="s">
        <v>297</v>
      </c>
    </row>
    <row r="5586" spans="17:17" x14ac:dyDescent="0.3">
      <c r="Q5586" t="s">
        <v>324</v>
      </c>
    </row>
    <row r="5587" spans="17:17" x14ac:dyDescent="0.3">
      <c r="Q5587" t="s">
        <v>335</v>
      </c>
    </row>
    <row r="5588" spans="17:17" x14ac:dyDescent="0.3">
      <c r="Q5588" t="s">
        <v>329</v>
      </c>
    </row>
    <row r="5589" spans="17:17" x14ac:dyDescent="0.3">
      <c r="Q5589" t="s">
        <v>276</v>
      </c>
    </row>
    <row r="5590" spans="17:17" x14ac:dyDescent="0.3">
      <c r="Q5590" t="s">
        <v>378</v>
      </c>
    </row>
    <row r="5591" spans="17:17" x14ac:dyDescent="0.3">
      <c r="Q5591" t="s">
        <v>411</v>
      </c>
    </row>
    <row r="5592" spans="17:17" x14ac:dyDescent="0.3">
      <c r="Q5592" t="s">
        <v>264</v>
      </c>
    </row>
    <row r="5593" spans="17:17" x14ac:dyDescent="0.3">
      <c r="Q5593" t="s">
        <v>368</v>
      </c>
    </row>
    <row r="5594" spans="17:17" x14ac:dyDescent="0.3">
      <c r="Q5594" t="s">
        <v>338</v>
      </c>
    </row>
    <row r="5595" spans="17:17" x14ac:dyDescent="0.3">
      <c r="Q5595" t="s">
        <v>396</v>
      </c>
    </row>
    <row r="5596" spans="17:17" x14ac:dyDescent="0.3">
      <c r="Q5596" t="s">
        <v>267</v>
      </c>
    </row>
    <row r="5597" spans="17:17" x14ac:dyDescent="0.3">
      <c r="Q5597" t="s">
        <v>304</v>
      </c>
    </row>
    <row r="5598" spans="17:17" x14ac:dyDescent="0.3">
      <c r="Q5598" t="s">
        <v>334</v>
      </c>
    </row>
    <row r="5599" spans="17:17" x14ac:dyDescent="0.3">
      <c r="Q5599" t="s">
        <v>222</v>
      </c>
    </row>
    <row r="5600" spans="17:17" x14ac:dyDescent="0.3">
      <c r="Q5600" t="s">
        <v>227</v>
      </c>
    </row>
    <row r="5601" spans="17:17" x14ac:dyDescent="0.3">
      <c r="Q5601" t="s">
        <v>292</v>
      </c>
    </row>
    <row r="5602" spans="17:17" x14ac:dyDescent="0.3">
      <c r="Q5602" t="s">
        <v>270</v>
      </c>
    </row>
    <row r="5603" spans="17:17" x14ac:dyDescent="0.3">
      <c r="Q5603" t="s">
        <v>410</v>
      </c>
    </row>
    <row r="5604" spans="17:17" x14ac:dyDescent="0.3">
      <c r="Q5604" t="s">
        <v>349</v>
      </c>
    </row>
    <row r="5605" spans="17:17" x14ac:dyDescent="0.3">
      <c r="Q5605" t="s">
        <v>321</v>
      </c>
    </row>
    <row r="5606" spans="17:17" x14ac:dyDescent="0.3">
      <c r="Q5606" t="s">
        <v>344</v>
      </c>
    </row>
    <row r="5607" spans="17:17" x14ac:dyDescent="0.3">
      <c r="Q5607" t="s">
        <v>381</v>
      </c>
    </row>
    <row r="5608" spans="17:17" x14ac:dyDescent="0.3">
      <c r="Q5608" t="s">
        <v>400</v>
      </c>
    </row>
    <row r="5609" spans="17:17" x14ac:dyDescent="0.3">
      <c r="Q5609" t="s">
        <v>225</v>
      </c>
    </row>
    <row r="5610" spans="17:17" x14ac:dyDescent="0.3">
      <c r="Q5610" t="s">
        <v>244</v>
      </c>
    </row>
    <row r="5611" spans="17:17" x14ac:dyDescent="0.3">
      <c r="Q5611" t="s">
        <v>279</v>
      </c>
    </row>
    <row r="5612" spans="17:17" x14ac:dyDescent="0.3">
      <c r="Q5612" t="s">
        <v>345</v>
      </c>
    </row>
    <row r="5613" spans="17:17" x14ac:dyDescent="0.3">
      <c r="Q5613" t="s">
        <v>394</v>
      </c>
    </row>
    <row r="5614" spans="17:17" x14ac:dyDescent="0.3">
      <c r="Q5614" t="s">
        <v>326</v>
      </c>
    </row>
    <row r="5615" spans="17:17" x14ac:dyDescent="0.3">
      <c r="Q5615" t="s">
        <v>235</v>
      </c>
    </row>
    <row r="5616" spans="17:17" x14ac:dyDescent="0.3">
      <c r="Q5616" t="s">
        <v>319</v>
      </c>
    </row>
    <row r="5617" spans="17:17" x14ac:dyDescent="0.3">
      <c r="Q5617" t="s">
        <v>360</v>
      </c>
    </row>
    <row r="5618" spans="17:17" x14ac:dyDescent="0.3">
      <c r="Q5618" t="s">
        <v>367</v>
      </c>
    </row>
    <row r="5619" spans="17:17" x14ac:dyDescent="0.3">
      <c r="Q5619" t="s">
        <v>399</v>
      </c>
    </row>
    <row r="5620" spans="17:17" x14ac:dyDescent="0.3">
      <c r="Q5620" t="s">
        <v>256</v>
      </c>
    </row>
    <row r="5621" spans="17:17" x14ac:dyDescent="0.3">
      <c r="Q5621" t="s">
        <v>351</v>
      </c>
    </row>
    <row r="5622" spans="17:17" x14ac:dyDescent="0.3">
      <c r="Q5622" t="s">
        <v>320</v>
      </c>
    </row>
    <row r="5623" spans="17:17" x14ac:dyDescent="0.3">
      <c r="Q5623" t="s">
        <v>254</v>
      </c>
    </row>
    <row r="5624" spans="17:17" x14ac:dyDescent="0.3">
      <c r="Q5624" t="s">
        <v>344</v>
      </c>
    </row>
    <row r="5625" spans="17:17" x14ac:dyDescent="0.3">
      <c r="Q5625" t="s">
        <v>246</v>
      </c>
    </row>
    <row r="5626" spans="17:17" x14ac:dyDescent="0.3">
      <c r="Q5626" t="s">
        <v>249</v>
      </c>
    </row>
    <row r="5627" spans="17:17" x14ac:dyDescent="0.3">
      <c r="Q5627" t="s">
        <v>265</v>
      </c>
    </row>
    <row r="5628" spans="17:17" x14ac:dyDescent="0.3">
      <c r="Q5628" t="s">
        <v>256</v>
      </c>
    </row>
    <row r="5629" spans="17:17" x14ac:dyDescent="0.3">
      <c r="Q5629" t="s">
        <v>414</v>
      </c>
    </row>
    <row r="5630" spans="17:17" x14ac:dyDescent="0.3">
      <c r="Q5630" t="s">
        <v>314</v>
      </c>
    </row>
    <row r="5631" spans="17:17" x14ac:dyDescent="0.3">
      <c r="Q5631" t="s">
        <v>284</v>
      </c>
    </row>
    <row r="5632" spans="17:17" x14ac:dyDescent="0.3">
      <c r="Q5632" t="s">
        <v>348</v>
      </c>
    </row>
    <row r="5633" spans="17:17" x14ac:dyDescent="0.3">
      <c r="Q5633" t="s">
        <v>413</v>
      </c>
    </row>
    <row r="5634" spans="17:17" x14ac:dyDescent="0.3">
      <c r="Q5634" t="s">
        <v>377</v>
      </c>
    </row>
    <row r="5635" spans="17:17" x14ac:dyDescent="0.3">
      <c r="Q5635" t="s">
        <v>250</v>
      </c>
    </row>
    <row r="5636" spans="17:17" x14ac:dyDescent="0.3">
      <c r="Q5636" t="s">
        <v>234</v>
      </c>
    </row>
    <row r="5637" spans="17:17" x14ac:dyDescent="0.3">
      <c r="Q5637" t="s">
        <v>302</v>
      </c>
    </row>
    <row r="5638" spans="17:17" x14ac:dyDescent="0.3">
      <c r="Q5638" t="s">
        <v>289</v>
      </c>
    </row>
    <row r="5639" spans="17:17" x14ac:dyDescent="0.3">
      <c r="Q5639" t="s">
        <v>237</v>
      </c>
    </row>
    <row r="5640" spans="17:17" x14ac:dyDescent="0.3">
      <c r="Q5640" t="s">
        <v>386</v>
      </c>
    </row>
    <row r="5641" spans="17:17" x14ac:dyDescent="0.3">
      <c r="Q5641" t="s">
        <v>373</v>
      </c>
    </row>
    <row r="5642" spans="17:17" x14ac:dyDescent="0.3">
      <c r="Q5642" t="s">
        <v>244</v>
      </c>
    </row>
    <row r="5643" spans="17:17" x14ac:dyDescent="0.3">
      <c r="Q5643" t="s">
        <v>344</v>
      </c>
    </row>
    <row r="5644" spans="17:17" x14ac:dyDescent="0.3">
      <c r="Q5644" t="s">
        <v>387</v>
      </c>
    </row>
    <row r="5645" spans="17:17" x14ac:dyDescent="0.3">
      <c r="Q5645" t="s">
        <v>236</v>
      </c>
    </row>
    <row r="5646" spans="17:17" x14ac:dyDescent="0.3">
      <c r="Q5646" t="s">
        <v>336</v>
      </c>
    </row>
    <row r="5647" spans="17:17" x14ac:dyDescent="0.3">
      <c r="Q5647" t="s">
        <v>373</v>
      </c>
    </row>
    <row r="5648" spans="17:17" x14ac:dyDescent="0.3">
      <c r="Q5648" t="s">
        <v>359</v>
      </c>
    </row>
    <row r="5649" spans="17:17" x14ac:dyDescent="0.3">
      <c r="Q5649" t="s">
        <v>377</v>
      </c>
    </row>
    <row r="5650" spans="17:17" x14ac:dyDescent="0.3">
      <c r="Q5650" t="s">
        <v>354</v>
      </c>
    </row>
    <row r="5651" spans="17:17" x14ac:dyDescent="0.3">
      <c r="Q5651" t="s">
        <v>388</v>
      </c>
    </row>
    <row r="5652" spans="17:17" x14ac:dyDescent="0.3">
      <c r="Q5652" t="s">
        <v>312</v>
      </c>
    </row>
    <row r="5653" spans="17:17" x14ac:dyDescent="0.3">
      <c r="Q5653" t="s">
        <v>310</v>
      </c>
    </row>
    <row r="5654" spans="17:17" x14ac:dyDescent="0.3">
      <c r="Q5654" t="s">
        <v>370</v>
      </c>
    </row>
    <row r="5655" spans="17:17" x14ac:dyDescent="0.3">
      <c r="Q5655" t="s">
        <v>259</v>
      </c>
    </row>
    <row r="5656" spans="17:17" x14ac:dyDescent="0.3">
      <c r="Q5656" t="s">
        <v>338</v>
      </c>
    </row>
    <row r="5657" spans="17:17" x14ac:dyDescent="0.3">
      <c r="Q5657" t="s">
        <v>389</v>
      </c>
    </row>
    <row r="5658" spans="17:17" x14ac:dyDescent="0.3">
      <c r="Q5658" t="s">
        <v>263</v>
      </c>
    </row>
    <row r="5659" spans="17:17" x14ac:dyDescent="0.3">
      <c r="Q5659" t="s">
        <v>285</v>
      </c>
    </row>
    <row r="5660" spans="17:17" x14ac:dyDescent="0.3">
      <c r="Q5660" t="s">
        <v>390</v>
      </c>
    </row>
    <row r="5661" spans="17:17" x14ac:dyDescent="0.3">
      <c r="Q5661" t="s">
        <v>233</v>
      </c>
    </row>
    <row r="5662" spans="17:17" x14ac:dyDescent="0.3">
      <c r="Q5662" t="s">
        <v>244</v>
      </c>
    </row>
    <row r="5663" spans="17:17" x14ac:dyDescent="0.3">
      <c r="Q5663" t="s">
        <v>378</v>
      </c>
    </row>
    <row r="5664" spans="17:17" x14ac:dyDescent="0.3">
      <c r="Q5664" t="s">
        <v>347</v>
      </c>
    </row>
    <row r="5665" spans="17:17" x14ac:dyDescent="0.3">
      <c r="Q5665" t="s">
        <v>240</v>
      </c>
    </row>
    <row r="5666" spans="17:17" x14ac:dyDescent="0.3">
      <c r="Q5666" t="s">
        <v>357</v>
      </c>
    </row>
    <row r="5667" spans="17:17" x14ac:dyDescent="0.3">
      <c r="Q5667" t="s">
        <v>339</v>
      </c>
    </row>
    <row r="5668" spans="17:17" x14ac:dyDescent="0.3">
      <c r="Q5668" t="s">
        <v>407</v>
      </c>
    </row>
    <row r="5669" spans="17:17" x14ac:dyDescent="0.3">
      <c r="Q5669" t="s">
        <v>370</v>
      </c>
    </row>
    <row r="5670" spans="17:17" x14ac:dyDescent="0.3">
      <c r="Q5670" t="s">
        <v>365</v>
      </c>
    </row>
    <row r="5671" spans="17:17" x14ac:dyDescent="0.3">
      <c r="Q5671" t="s">
        <v>228</v>
      </c>
    </row>
    <row r="5672" spans="17:17" x14ac:dyDescent="0.3">
      <c r="Q5672" t="s">
        <v>255</v>
      </c>
    </row>
    <row r="5673" spans="17:17" x14ac:dyDescent="0.3">
      <c r="Q5673" t="s">
        <v>361</v>
      </c>
    </row>
    <row r="5674" spans="17:17" x14ac:dyDescent="0.3">
      <c r="Q5674" t="s">
        <v>352</v>
      </c>
    </row>
    <row r="5675" spans="17:17" x14ac:dyDescent="0.3">
      <c r="Q5675" t="s">
        <v>239</v>
      </c>
    </row>
    <row r="5676" spans="17:17" x14ac:dyDescent="0.3">
      <c r="Q5676" t="s">
        <v>295</v>
      </c>
    </row>
    <row r="5677" spans="17:17" x14ac:dyDescent="0.3">
      <c r="Q5677" t="s">
        <v>412</v>
      </c>
    </row>
    <row r="5678" spans="17:17" x14ac:dyDescent="0.3">
      <c r="Q5678" t="s">
        <v>394</v>
      </c>
    </row>
    <row r="5679" spans="17:17" x14ac:dyDescent="0.3">
      <c r="Q5679" t="s">
        <v>319</v>
      </c>
    </row>
    <row r="5680" spans="17:17" x14ac:dyDescent="0.3">
      <c r="Q5680" t="s">
        <v>368</v>
      </c>
    </row>
    <row r="5681" spans="17:17" x14ac:dyDescent="0.3">
      <c r="Q5681" t="s">
        <v>363</v>
      </c>
    </row>
    <row r="5682" spans="17:17" x14ac:dyDescent="0.3">
      <c r="Q5682" t="s">
        <v>257</v>
      </c>
    </row>
    <row r="5683" spans="17:17" x14ac:dyDescent="0.3">
      <c r="Q5683" t="s">
        <v>362</v>
      </c>
    </row>
    <row r="5684" spans="17:17" x14ac:dyDescent="0.3">
      <c r="Q5684" t="s">
        <v>258</v>
      </c>
    </row>
    <row r="5685" spans="17:17" x14ac:dyDescent="0.3">
      <c r="Q5685" t="s">
        <v>400</v>
      </c>
    </row>
    <row r="5686" spans="17:17" x14ac:dyDescent="0.3">
      <c r="Q5686" t="s">
        <v>251</v>
      </c>
    </row>
    <row r="5687" spans="17:17" x14ac:dyDescent="0.3">
      <c r="Q5687" t="s">
        <v>384</v>
      </c>
    </row>
    <row r="5688" spans="17:17" x14ac:dyDescent="0.3">
      <c r="Q5688" t="s">
        <v>318</v>
      </c>
    </row>
    <row r="5689" spans="17:17" x14ac:dyDescent="0.3">
      <c r="Q5689" t="s">
        <v>395</v>
      </c>
    </row>
    <row r="5690" spans="17:17" x14ac:dyDescent="0.3">
      <c r="Q5690" t="s">
        <v>356</v>
      </c>
    </row>
    <row r="5691" spans="17:17" x14ac:dyDescent="0.3">
      <c r="Q5691" t="s">
        <v>310</v>
      </c>
    </row>
    <row r="5692" spans="17:17" x14ac:dyDescent="0.3">
      <c r="Q5692" t="s">
        <v>279</v>
      </c>
    </row>
    <row r="5693" spans="17:17" x14ac:dyDescent="0.3">
      <c r="Q5693" t="s">
        <v>222</v>
      </c>
    </row>
    <row r="5694" spans="17:17" x14ac:dyDescent="0.3">
      <c r="Q5694" t="s">
        <v>286</v>
      </c>
    </row>
    <row r="5695" spans="17:17" x14ac:dyDescent="0.3">
      <c r="Q5695" t="s">
        <v>235</v>
      </c>
    </row>
    <row r="5696" spans="17:17" x14ac:dyDescent="0.3">
      <c r="Q5696" t="s">
        <v>236</v>
      </c>
    </row>
    <row r="5697" spans="17:17" x14ac:dyDescent="0.3">
      <c r="Q5697" t="s">
        <v>321</v>
      </c>
    </row>
    <row r="5698" spans="17:17" x14ac:dyDescent="0.3">
      <c r="Q5698" t="s">
        <v>331</v>
      </c>
    </row>
    <row r="5699" spans="17:17" x14ac:dyDescent="0.3">
      <c r="Q5699" t="s">
        <v>237</v>
      </c>
    </row>
    <row r="5700" spans="17:17" x14ac:dyDescent="0.3">
      <c r="Q5700" t="s">
        <v>269</v>
      </c>
    </row>
    <row r="5701" spans="17:17" x14ac:dyDescent="0.3">
      <c r="Q5701" t="s">
        <v>246</v>
      </c>
    </row>
    <row r="5702" spans="17:17" x14ac:dyDescent="0.3">
      <c r="Q5702" t="s">
        <v>374</v>
      </c>
    </row>
    <row r="5703" spans="17:17" x14ac:dyDescent="0.3">
      <c r="Q5703" t="s">
        <v>259</v>
      </c>
    </row>
    <row r="5704" spans="17:17" x14ac:dyDescent="0.3">
      <c r="Q5704" t="s">
        <v>299</v>
      </c>
    </row>
    <row r="5705" spans="17:17" x14ac:dyDescent="0.3">
      <c r="Q5705" t="s">
        <v>278</v>
      </c>
    </row>
    <row r="5706" spans="17:17" x14ac:dyDescent="0.3">
      <c r="Q5706" t="s">
        <v>281</v>
      </c>
    </row>
    <row r="5707" spans="17:17" x14ac:dyDescent="0.3">
      <c r="Q5707" t="s">
        <v>339</v>
      </c>
    </row>
    <row r="5708" spans="17:17" x14ac:dyDescent="0.3">
      <c r="Q5708" t="s">
        <v>241</v>
      </c>
    </row>
    <row r="5709" spans="17:17" x14ac:dyDescent="0.3">
      <c r="Q5709" t="s">
        <v>292</v>
      </c>
    </row>
    <row r="5710" spans="17:17" x14ac:dyDescent="0.3">
      <c r="Q5710" t="s">
        <v>290</v>
      </c>
    </row>
    <row r="5711" spans="17:17" x14ac:dyDescent="0.3">
      <c r="Q5711" t="s">
        <v>296</v>
      </c>
    </row>
    <row r="5712" spans="17:17" x14ac:dyDescent="0.3">
      <c r="Q5712" t="s">
        <v>316</v>
      </c>
    </row>
    <row r="5713" spans="17:17" x14ac:dyDescent="0.3">
      <c r="Q5713" t="s">
        <v>222</v>
      </c>
    </row>
    <row r="5714" spans="17:17" x14ac:dyDescent="0.3">
      <c r="Q5714" t="s">
        <v>394</v>
      </c>
    </row>
    <row r="5715" spans="17:17" x14ac:dyDescent="0.3">
      <c r="Q5715" t="s">
        <v>337</v>
      </c>
    </row>
    <row r="5716" spans="17:17" x14ac:dyDescent="0.3">
      <c r="Q5716" t="s">
        <v>349</v>
      </c>
    </row>
    <row r="5717" spans="17:17" x14ac:dyDescent="0.3">
      <c r="Q5717" t="s">
        <v>266</v>
      </c>
    </row>
    <row r="5718" spans="17:17" x14ac:dyDescent="0.3">
      <c r="Q5718" t="s">
        <v>385</v>
      </c>
    </row>
    <row r="5719" spans="17:17" x14ac:dyDescent="0.3">
      <c r="Q5719" t="s">
        <v>309</v>
      </c>
    </row>
    <row r="5720" spans="17:17" x14ac:dyDescent="0.3">
      <c r="Q5720" t="s">
        <v>276</v>
      </c>
    </row>
    <row r="5721" spans="17:17" x14ac:dyDescent="0.3">
      <c r="Q5721" t="s">
        <v>323</v>
      </c>
    </row>
    <row r="5722" spans="17:17" x14ac:dyDescent="0.3">
      <c r="Q5722" t="s">
        <v>355</v>
      </c>
    </row>
    <row r="5723" spans="17:17" x14ac:dyDescent="0.3">
      <c r="Q5723" t="s">
        <v>357</v>
      </c>
    </row>
    <row r="5724" spans="17:17" x14ac:dyDescent="0.3">
      <c r="Q5724" t="s">
        <v>292</v>
      </c>
    </row>
    <row r="5725" spans="17:17" x14ac:dyDescent="0.3">
      <c r="Q5725" t="s">
        <v>335</v>
      </c>
    </row>
    <row r="5726" spans="17:17" x14ac:dyDescent="0.3">
      <c r="Q5726" t="s">
        <v>395</v>
      </c>
    </row>
    <row r="5727" spans="17:17" x14ac:dyDescent="0.3">
      <c r="Q5727" t="s">
        <v>237</v>
      </c>
    </row>
    <row r="5728" spans="17:17" x14ac:dyDescent="0.3">
      <c r="Q5728" t="s">
        <v>330</v>
      </c>
    </row>
    <row r="5729" spans="17:17" x14ac:dyDescent="0.3">
      <c r="Q5729" t="s">
        <v>245</v>
      </c>
    </row>
    <row r="5730" spans="17:17" x14ac:dyDescent="0.3">
      <c r="Q5730" t="s">
        <v>411</v>
      </c>
    </row>
    <row r="5731" spans="17:17" x14ac:dyDescent="0.3">
      <c r="Q5731" t="s">
        <v>306</v>
      </c>
    </row>
    <row r="5732" spans="17:17" x14ac:dyDescent="0.3">
      <c r="Q5732" t="s">
        <v>289</v>
      </c>
    </row>
    <row r="5733" spans="17:17" x14ac:dyDescent="0.3">
      <c r="Q5733" t="s">
        <v>359</v>
      </c>
    </row>
    <row r="5734" spans="17:17" x14ac:dyDescent="0.3">
      <c r="Q5734" t="s">
        <v>297</v>
      </c>
    </row>
    <row r="5735" spans="17:17" x14ac:dyDescent="0.3">
      <c r="Q5735" t="s">
        <v>321</v>
      </c>
    </row>
    <row r="5736" spans="17:17" x14ac:dyDescent="0.3">
      <c r="Q5736" t="s">
        <v>243</v>
      </c>
    </row>
    <row r="5737" spans="17:17" x14ac:dyDescent="0.3">
      <c r="Q5737" t="s">
        <v>345</v>
      </c>
    </row>
    <row r="5738" spans="17:17" x14ac:dyDescent="0.3">
      <c r="Q5738" t="s">
        <v>288</v>
      </c>
    </row>
    <row r="5739" spans="17:17" x14ac:dyDescent="0.3">
      <c r="Q5739" t="s">
        <v>362</v>
      </c>
    </row>
    <row r="5740" spans="17:17" x14ac:dyDescent="0.3">
      <c r="Q5740" t="s">
        <v>341</v>
      </c>
    </row>
    <row r="5741" spans="17:17" x14ac:dyDescent="0.3">
      <c r="Q5741" t="s">
        <v>391</v>
      </c>
    </row>
    <row r="5742" spans="17:17" x14ac:dyDescent="0.3">
      <c r="Q5742" t="s">
        <v>370</v>
      </c>
    </row>
    <row r="5743" spans="17:17" x14ac:dyDescent="0.3">
      <c r="Q5743" t="s">
        <v>383</v>
      </c>
    </row>
    <row r="5744" spans="17:17" x14ac:dyDescent="0.3">
      <c r="Q5744" t="s">
        <v>265</v>
      </c>
    </row>
    <row r="5745" spans="17:17" x14ac:dyDescent="0.3">
      <c r="Q5745" t="s">
        <v>258</v>
      </c>
    </row>
    <row r="5746" spans="17:17" x14ac:dyDescent="0.3">
      <c r="Q5746" t="s">
        <v>341</v>
      </c>
    </row>
    <row r="5747" spans="17:17" x14ac:dyDescent="0.3">
      <c r="Q5747" t="s">
        <v>319</v>
      </c>
    </row>
    <row r="5748" spans="17:17" x14ac:dyDescent="0.3">
      <c r="Q5748" t="s">
        <v>277</v>
      </c>
    </row>
    <row r="5749" spans="17:17" x14ac:dyDescent="0.3">
      <c r="Q5749" t="s">
        <v>378</v>
      </c>
    </row>
    <row r="5750" spans="17:17" x14ac:dyDescent="0.3">
      <c r="Q5750" t="s">
        <v>267</v>
      </c>
    </row>
    <row r="5751" spans="17:17" x14ac:dyDescent="0.3">
      <c r="Q5751" t="s">
        <v>248</v>
      </c>
    </row>
    <row r="5752" spans="17:17" x14ac:dyDescent="0.3">
      <c r="Q5752" t="s">
        <v>226</v>
      </c>
    </row>
    <row r="5753" spans="17:17" x14ac:dyDescent="0.3">
      <c r="Q5753" t="s">
        <v>233</v>
      </c>
    </row>
    <row r="5754" spans="17:17" x14ac:dyDescent="0.3">
      <c r="Q5754" t="s">
        <v>384</v>
      </c>
    </row>
    <row r="5755" spans="17:17" x14ac:dyDescent="0.3">
      <c r="Q5755" t="s">
        <v>250</v>
      </c>
    </row>
    <row r="5756" spans="17:17" x14ac:dyDescent="0.3">
      <c r="Q5756" t="s">
        <v>300</v>
      </c>
    </row>
    <row r="5757" spans="17:17" x14ac:dyDescent="0.3">
      <c r="Q5757" t="s">
        <v>385</v>
      </c>
    </row>
    <row r="5758" spans="17:17" x14ac:dyDescent="0.3">
      <c r="Q5758" t="s">
        <v>386</v>
      </c>
    </row>
    <row r="5759" spans="17:17" x14ac:dyDescent="0.3">
      <c r="Q5759" t="s">
        <v>358</v>
      </c>
    </row>
    <row r="5760" spans="17:17" x14ac:dyDescent="0.3">
      <c r="Q5760" t="s">
        <v>284</v>
      </c>
    </row>
    <row r="5761" spans="17:17" x14ac:dyDescent="0.3">
      <c r="Q5761" t="s">
        <v>327</v>
      </c>
    </row>
    <row r="5762" spans="17:17" x14ac:dyDescent="0.3">
      <c r="Q5762" t="s">
        <v>404</v>
      </c>
    </row>
    <row r="5763" spans="17:17" x14ac:dyDescent="0.3">
      <c r="Q5763" t="s">
        <v>271</v>
      </c>
    </row>
    <row r="5764" spans="17:17" x14ac:dyDescent="0.3">
      <c r="Q5764" t="s">
        <v>342</v>
      </c>
    </row>
    <row r="5765" spans="17:17" x14ac:dyDescent="0.3">
      <c r="Q5765" t="s">
        <v>280</v>
      </c>
    </row>
    <row r="5766" spans="17:17" x14ac:dyDescent="0.3">
      <c r="Q5766" t="s">
        <v>228</v>
      </c>
    </row>
    <row r="5767" spans="17:17" x14ac:dyDescent="0.3">
      <c r="Q5767" t="s">
        <v>405</v>
      </c>
    </row>
    <row r="5768" spans="17:17" x14ac:dyDescent="0.3">
      <c r="Q5768" t="s">
        <v>263</v>
      </c>
    </row>
    <row r="5769" spans="17:17" x14ac:dyDescent="0.3">
      <c r="Q5769" t="s">
        <v>335</v>
      </c>
    </row>
    <row r="5770" spans="17:17" x14ac:dyDescent="0.3">
      <c r="Q5770" t="s">
        <v>341</v>
      </c>
    </row>
    <row r="5771" spans="17:17" x14ac:dyDescent="0.3">
      <c r="Q5771" t="s">
        <v>320</v>
      </c>
    </row>
    <row r="5772" spans="17:17" x14ac:dyDescent="0.3">
      <c r="Q5772" t="s">
        <v>256</v>
      </c>
    </row>
    <row r="5773" spans="17:17" x14ac:dyDescent="0.3">
      <c r="Q5773" t="s">
        <v>301</v>
      </c>
    </row>
    <row r="5774" spans="17:17" x14ac:dyDescent="0.3">
      <c r="Q5774" t="s">
        <v>401</v>
      </c>
    </row>
    <row r="5775" spans="17:17" x14ac:dyDescent="0.3">
      <c r="Q5775" t="s">
        <v>240</v>
      </c>
    </row>
    <row r="5776" spans="17:17" x14ac:dyDescent="0.3">
      <c r="Q5776" t="s">
        <v>291</v>
      </c>
    </row>
    <row r="5777" spans="17:17" x14ac:dyDescent="0.3">
      <c r="Q5777" t="s">
        <v>243</v>
      </c>
    </row>
    <row r="5778" spans="17:17" x14ac:dyDescent="0.3">
      <c r="Q5778" t="s">
        <v>255</v>
      </c>
    </row>
    <row r="5779" spans="17:17" x14ac:dyDescent="0.3">
      <c r="Q5779" t="s">
        <v>398</v>
      </c>
    </row>
    <row r="5780" spans="17:17" x14ac:dyDescent="0.3">
      <c r="Q5780" t="s">
        <v>304</v>
      </c>
    </row>
    <row r="5781" spans="17:17" x14ac:dyDescent="0.3">
      <c r="Q5781" t="s">
        <v>286</v>
      </c>
    </row>
    <row r="5782" spans="17:17" x14ac:dyDescent="0.3">
      <c r="Q5782" t="s">
        <v>330</v>
      </c>
    </row>
    <row r="5783" spans="17:17" x14ac:dyDescent="0.3">
      <c r="Q5783" t="s">
        <v>390</v>
      </c>
    </row>
    <row r="5784" spans="17:17" x14ac:dyDescent="0.3">
      <c r="Q5784" t="s">
        <v>229</v>
      </c>
    </row>
    <row r="5785" spans="17:17" x14ac:dyDescent="0.3">
      <c r="Q5785" t="s">
        <v>230</v>
      </c>
    </row>
    <row r="5786" spans="17:17" x14ac:dyDescent="0.3">
      <c r="Q5786" t="s">
        <v>253</v>
      </c>
    </row>
    <row r="5787" spans="17:17" x14ac:dyDescent="0.3">
      <c r="Q5787" t="s">
        <v>296</v>
      </c>
    </row>
    <row r="5788" spans="17:17" x14ac:dyDescent="0.3">
      <c r="Q5788" t="s">
        <v>386</v>
      </c>
    </row>
    <row r="5789" spans="17:17" x14ac:dyDescent="0.3">
      <c r="Q5789" t="s">
        <v>262</v>
      </c>
    </row>
    <row r="5790" spans="17:17" x14ac:dyDescent="0.3">
      <c r="Q5790" t="s">
        <v>249</v>
      </c>
    </row>
    <row r="5791" spans="17:17" x14ac:dyDescent="0.3">
      <c r="Q5791" t="s">
        <v>342</v>
      </c>
    </row>
    <row r="5792" spans="17:17" x14ac:dyDescent="0.3">
      <c r="Q5792" t="s">
        <v>219</v>
      </c>
    </row>
    <row r="5793" spans="17:17" x14ac:dyDescent="0.3">
      <c r="Q5793" t="s">
        <v>233</v>
      </c>
    </row>
    <row r="5794" spans="17:17" x14ac:dyDescent="0.3">
      <c r="Q5794" t="s">
        <v>302</v>
      </c>
    </row>
    <row r="5795" spans="17:17" x14ac:dyDescent="0.3">
      <c r="Q5795" t="s">
        <v>332</v>
      </c>
    </row>
    <row r="5796" spans="17:17" x14ac:dyDescent="0.3">
      <c r="Q5796" t="s">
        <v>285</v>
      </c>
    </row>
    <row r="5797" spans="17:17" x14ac:dyDescent="0.3">
      <c r="Q5797" t="s">
        <v>402</v>
      </c>
    </row>
    <row r="5798" spans="17:17" x14ac:dyDescent="0.3">
      <c r="Q5798" t="s">
        <v>242</v>
      </c>
    </row>
    <row r="5799" spans="17:17" x14ac:dyDescent="0.3">
      <c r="Q5799" t="s">
        <v>329</v>
      </c>
    </row>
    <row r="5800" spans="17:17" x14ac:dyDescent="0.3">
      <c r="Q5800" t="s">
        <v>388</v>
      </c>
    </row>
    <row r="5801" spans="17:17" x14ac:dyDescent="0.3">
      <c r="Q5801" t="s">
        <v>341</v>
      </c>
    </row>
    <row r="5802" spans="17:17" x14ac:dyDescent="0.3">
      <c r="Q5802" t="s">
        <v>250</v>
      </c>
    </row>
    <row r="5803" spans="17:17" x14ac:dyDescent="0.3">
      <c r="Q5803" t="s">
        <v>376</v>
      </c>
    </row>
    <row r="5804" spans="17:17" x14ac:dyDescent="0.3">
      <c r="Q5804" t="s">
        <v>225</v>
      </c>
    </row>
    <row r="5805" spans="17:17" x14ac:dyDescent="0.3">
      <c r="Q5805" t="s">
        <v>323</v>
      </c>
    </row>
    <row r="5806" spans="17:17" x14ac:dyDescent="0.3">
      <c r="Q5806" t="s">
        <v>241</v>
      </c>
    </row>
    <row r="5807" spans="17:17" x14ac:dyDescent="0.3">
      <c r="Q5807" t="s">
        <v>306</v>
      </c>
    </row>
    <row r="5808" spans="17:17" x14ac:dyDescent="0.3">
      <c r="Q5808" t="s">
        <v>399</v>
      </c>
    </row>
    <row r="5809" spans="17:17" x14ac:dyDescent="0.3">
      <c r="Q5809" t="s">
        <v>413</v>
      </c>
    </row>
    <row r="5810" spans="17:17" x14ac:dyDescent="0.3">
      <c r="Q5810" t="s">
        <v>382</v>
      </c>
    </row>
    <row r="5811" spans="17:17" x14ac:dyDescent="0.3">
      <c r="Q5811" t="s">
        <v>317</v>
      </c>
    </row>
    <row r="5812" spans="17:17" x14ac:dyDescent="0.3">
      <c r="Q5812" t="s">
        <v>303</v>
      </c>
    </row>
    <row r="5813" spans="17:17" x14ac:dyDescent="0.3">
      <c r="Q5813" t="s">
        <v>221</v>
      </c>
    </row>
    <row r="5814" spans="17:17" x14ac:dyDescent="0.3">
      <c r="Q5814" t="s">
        <v>297</v>
      </c>
    </row>
    <row r="5815" spans="17:17" x14ac:dyDescent="0.3">
      <c r="Q5815" t="s">
        <v>356</v>
      </c>
    </row>
    <row r="5816" spans="17:17" x14ac:dyDescent="0.3">
      <c r="Q5816" t="s">
        <v>416</v>
      </c>
    </row>
    <row r="5817" spans="17:17" x14ac:dyDescent="0.3">
      <c r="Q5817" t="s">
        <v>293</v>
      </c>
    </row>
    <row r="5818" spans="17:17" x14ac:dyDescent="0.3">
      <c r="Q5818" t="s">
        <v>235</v>
      </c>
    </row>
    <row r="5819" spans="17:17" x14ac:dyDescent="0.3">
      <c r="Q5819" t="s">
        <v>384</v>
      </c>
    </row>
    <row r="5820" spans="17:17" x14ac:dyDescent="0.3">
      <c r="Q5820" t="s">
        <v>301</v>
      </c>
    </row>
    <row r="5821" spans="17:17" x14ac:dyDescent="0.3">
      <c r="Q5821" t="s">
        <v>245</v>
      </c>
    </row>
    <row r="5822" spans="17:17" x14ac:dyDescent="0.3">
      <c r="Q5822" t="s">
        <v>374</v>
      </c>
    </row>
    <row r="5823" spans="17:17" x14ac:dyDescent="0.3">
      <c r="Q5823" t="s">
        <v>328</v>
      </c>
    </row>
    <row r="5824" spans="17:17" x14ac:dyDescent="0.3">
      <c r="Q5824" t="s">
        <v>368</v>
      </c>
    </row>
    <row r="5825" spans="17:17" x14ac:dyDescent="0.3">
      <c r="Q5825" t="s">
        <v>352</v>
      </c>
    </row>
    <row r="5826" spans="17:17" x14ac:dyDescent="0.3">
      <c r="Q5826" t="s">
        <v>362</v>
      </c>
    </row>
    <row r="5827" spans="17:17" x14ac:dyDescent="0.3">
      <c r="Q5827" t="s">
        <v>241</v>
      </c>
    </row>
    <row r="5828" spans="17:17" x14ac:dyDescent="0.3">
      <c r="Q5828" t="s">
        <v>269</v>
      </c>
    </row>
    <row r="5829" spans="17:17" x14ac:dyDescent="0.3">
      <c r="Q5829" t="s">
        <v>317</v>
      </c>
    </row>
    <row r="5830" spans="17:17" x14ac:dyDescent="0.3">
      <c r="Q5830" t="s">
        <v>371</v>
      </c>
    </row>
    <row r="5831" spans="17:17" x14ac:dyDescent="0.3">
      <c r="Q5831" t="s">
        <v>355</v>
      </c>
    </row>
    <row r="5832" spans="17:17" x14ac:dyDescent="0.3">
      <c r="Q5832" t="s">
        <v>292</v>
      </c>
    </row>
    <row r="5833" spans="17:17" x14ac:dyDescent="0.3">
      <c r="Q5833" t="s">
        <v>245</v>
      </c>
    </row>
    <row r="5834" spans="17:17" x14ac:dyDescent="0.3">
      <c r="Q5834" t="s">
        <v>222</v>
      </c>
    </row>
    <row r="5835" spans="17:17" x14ac:dyDescent="0.3">
      <c r="Q5835" t="s">
        <v>304</v>
      </c>
    </row>
    <row r="5836" spans="17:17" x14ac:dyDescent="0.3">
      <c r="Q5836" t="s">
        <v>418</v>
      </c>
    </row>
    <row r="5837" spans="17:17" x14ac:dyDescent="0.3">
      <c r="Q5837" t="s">
        <v>236</v>
      </c>
    </row>
    <row r="5838" spans="17:17" x14ac:dyDescent="0.3">
      <c r="Q5838" t="s">
        <v>295</v>
      </c>
    </row>
    <row r="5839" spans="17:17" x14ac:dyDescent="0.3">
      <c r="Q5839" t="s">
        <v>233</v>
      </c>
    </row>
    <row r="5840" spans="17:17" x14ac:dyDescent="0.3">
      <c r="Q5840" t="s">
        <v>324</v>
      </c>
    </row>
    <row r="5841" spans="17:17" x14ac:dyDescent="0.3">
      <c r="Q5841" t="s">
        <v>275</v>
      </c>
    </row>
    <row r="5842" spans="17:17" x14ac:dyDescent="0.3">
      <c r="Q5842" t="s">
        <v>254</v>
      </c>
    </row>
    <row r="5843" spans="17:17" x14ac:dyDescent="0.3">
      <c r="Q5843" t="s">
        <v>353</v>
      </c>
    </row>
    <row r="5844" spans="17:17" x14ac:dyDescent="0.3">
      <c r="Q5844" t="s">
        <v>303</v>
      </c>
    </row>
    <row r="5845" spans="17:17" x14ac:dyDescent="0.3">
      <c r="Q5845" t="s">
        <v>280</v>
      </c>
    </row>
    <row r="5846" spans="17:17" x14ac:dyDescent="0.3">
      <c r="Q5846" t="s">
        <v>243</v>
      </c>
    </row>
    <row r="5847" spans="17:17" x14ac:dyDescent="0.3">
      <c r="Q5847" t="s">
        <v>354</v>
      </c>
    </row>
    <row r="5848" spans="17:17" x14ac:dyDescent="0.3">
      <c r="Q5848" t="s">
        <v>256</v>
      </c>
    </row>
    <row r="5849" spans="17:17" x14ac:dyDescent="0.3">
      <c r="Q5849" t="s">
        <v>378</v>
      </c>
    </row>
    <row r="5850" spans="17:17" x14ac:dyDescent="0.3">
      <c r="Q5850" t="s">
        <v>272</v>
      </c>
    </row>
    <row r="5851" spans="17:17" x14ac:dyDescent="0.3">
      <c r="Q5851" t="s">
        <v>237</v>
      </c>
    </row>
    <row r="5852" spans="17:17" x14ac:dyDescent="0.3">
      <c r="Q5852" t="s">
        <v>308</v>
      </c>
    </row>
    <row r="5853" spans="17:17" x14ac:dyDescent="0.3">
      <c r="Q5853" t="s">
        <v>391</v>
      </c>
    </row>
    <row r="5854" spans="17:17" x14ac:dyDescent="0.3">
      <c r="Q5854" t="s">
        <v>227</v>
      </c>
    </row>
    <row r="5855" spans="17:17" x14ac:dyDescent="0.3">
      <c r="Q5855" t="s">
        <v>344</v>
      </c>
    </row>
    <row r="5856" spans="17:17" x14ac:dyDescent="0.3">
      <c r="Q5856" t="s">
        <v>370</v>
      </c>
    </row>
    <row r="5857" spans="17:17" x14ac:dyDescent="0.3">
      <c r="Q5857" t="s">
        <v>321</v>
      </c>
    </row>
    <row r="5858" spans="17:17" x14ac:dyDescent="0.3">
      <c r="Q5858" t="s">
        <v>309</v>
      </c>
    </row>
    <row r="5859" spans="17:17" x14ac:dyDescent="0.3">
      <c r="Q5859" t="s">
        <v>327</v>
      </c>
    </row>
    <row r="5860" spans="17:17" x14ac:dyDescent="0.3">
      <c r="Q5860" t="s">
        <v>322</v>
      </c>
    </row>
    <row r="5861" spans="17:17" x14ac:dyDescent="0.3">
      <c r="Q5861" t="s">
        <v>392</v>
      </c>
    </row>
    <row r="5862" spans="17:17" x14ac:dyDescent="0.3">
      <c r="Q5862" t="s">
        <v>344</v>
      </c>
    </row>
    <row r="5863" spans="17:17" x14ac:dyDescent="0.3">
      <c r="Q5863" t="s">
        <v>332</v>
      </c>
    </row>
    <row r="5864" spans="17:17" x14ac:dyDescent="0.3">
      <c r="Q5864" t="s">
        <v>412</v>
      </c>
    </row>
    <row r="5865" spans="17:17" x14ac:dyDescent="0.3">
      <c r="Q5865" t="s">
        <v>220</v>
      </c>
    </row>
    <row r="5866" spans="17:17" x14ac:dyDescent="0.3">
      <c r="Q5866" t="s">
        <v>280</v>
      </c>
    </row>
    <row r="5867" spans="17:17" x14ac:dyDescent="0.3">
      <c r="Q5867" t="s">
        <v>221</v>
      </c>
    </row>
    <row r="5868" spans="17:17" x14ac:dyDescent="0.3">
      <c r="Q5868" t="s">
        <v>374</v>
      </c>
    </row>
    <row r="5869" spans="17:17" x14ac:dyDescent="0.3">
      <c r="Q5869" t="s">
        <v>387</v>
      </c>
    </row>
    <row r="5870" spans="17:17" x14ac:dyDescent="0.3">
      <c r="Q5870" t="s">
        <v>261</v>
      </c>
    </row>
    <row r="5871" spans="17:17" x14ac:dyDescent="0.3">
      <c r="Q5871" t="s">
        <v>373</v>
      </c>
    </row>
    <row r="5872" spans="17:17" x14ac:dyDescent="0.3">
      <c r="Q5872" t="s">
        <v>249</v>
      </c>
    </row>
    <row r="5873" spans="17:17" x14ac:dyDescent="0.3">
      <c r="Q5873" t="s">
        <v>347</v>
      </c>
    </row>
    <row r="5874" spans="17:17" x14ac:dyDescent="0.3">
      <c r="Q5874" t="s">
        <v>349</v>
      </c>
    </row>
    <row r="5875" spans="17:17" x14ac:dyDescent="0.3">
      <c r="Q5875" t="s">
        <v>263</v>
      </c>
    </row>
    <row r="5876" spans="17:17" x14ac:dyDescent="0.3">
      <c r="Q5876" t="s">
        <v>381</v>
      </c>
    </row>
    <row r="5877" spans="17:17" x14ac:dyDescent="0.3">
      <c r="Q5877" t="s">
        <v>355</v>
      </c>
    </row>
    <row r="5878" spans="17:17" x14ac:dyDescent="0.3">
      <c r="Q5878" t="s">
        <v>222</v>
      </c>
    </row>
    <row r="5879" spans="17:17" x14ac:dyDescent="0.3">
      <c r="Q5879" t="s">
        <v>246</v>
      </c>
    </row>
    <row r="5880" spans="17:17" x14ac:dyDescent="0.3">
      <c r="Q5880" t="s">
        <v>418</v>
      </c>
    </row>
    <row r="5881" spans="17:17" x14ac:dyDescent="0.3">
      <c r="Q5881" t="s">
        <v>335</v>
      </c>
    </row>
    <row r="5882" spans="17:17" x14ac:dyDescent="0.3">
      <c r="Q5882" t="s">
        <v>363</v>
      </c>
    </row>
    <row r="5883" spans="17:17" x14ac:dyDescent="0.3">
      <c r="Q5883" t="s">
        <v>418</v>
      </c>
    </row>
    <row r="5884" spans="17:17" x14ac:dyDescent="0.3">
      <c r="Q5884" t="s">
        <v>396</v>
      </c>
    </row>
    <row r="5885" spans="17:17" x14ac:dyDescent="0.3">
      <c r="Q5885" t="s">
        <v>403</v>
      </c>
    </row>
    <row r="5886" spans="17:17" x14ac:dyDescent="0.3">
      <c r="Q5886" t="s">
        <v>253</v>
      </c>
    </row>
    <row r="5887" spans="17:17" x14ac:dyDescent="0.3">
      <c r="Q5887" t="s">
        <v>287</v>
      </c>
    </row>
    <row r="5888" spans="17:17" x14ac:dyDescent="0.3">
      <c r="Q5888" t="s">
        <v>343</v>
      </c>
    </row>
    <row r="5889" spans="17:17" x14ac:dyDescent="0.3">
      <c r="Q5889" t="s">
        <v>401</v>
      </c>
    </row>
    <row r="5890" spans="17:17" x14ac:dyDescent="0.3">
      <c r="Q5890" t="s">
        <v>389</v>
      </c>
    </row>
    <row r="5891" spans="17:17" x14ac:dyDescent="0.3">
      <c r="Q5891" t="s">
        <v>377</v>
      </c>
    </row>
    <row r="5892" spans="17:17" x14ac:dyDescent="0.3">
      <c r="Q5892" t="s">
        <v>307</v>
      </c>
    </row>
    <row r="5893" spans="17:17" x14ac:dyDescent="0.3">
      <c r="Q5893" t="s">
        <v>258</v>
      </c>
    </row>
    <row r="5894" spans="17:17" x14ac:dyDescent="0.3">
      <c r="Q5894" t="s">
        <v>229</v>
      </c>
    </row>
    <row r="5895" spans="17:17" x14ac:dyDescent="0.3">
      <c r="Q5895" t="s">
        <v>346</v>
      </c>
    </row>
    <row r="5896" spans="17:17" x14ac:dyDescent="0.3">
      <c r="Q5896" t="s">
        <v>381</v>
      </c>
    </row>
    <row r="5897" spans="17:17" x14ac:dyDescent="0.3">
      <c r="Q5897" t="s">
        <v>369</v>
      </c>
    </row>
    <row r="5898" spans="17:17" x14ac:dyDescent="0.3">
      <c r="Q5898" t="s">
        <v>295</v>
      </c>
    </row>
    <row r="5899" spans="17:17" x14ac:dyDescent="0.3">
      <c r="Q5899" t="s">
        <v>406</v>
      </c>
    </row>
    <row r="5900" spans="17:17" x14ac:dyDescent="0.3">
      <c r="Q5900" t="s">
        <v>311</v>
      </c>
    </row>
    <row r="5901" spans="17:17" x14ac:dyDescent="0.3">
      <c r="Q5901" t="s">
        <v>371</v>
      </c>
    </row>
    <row r="5902" spans="17:17" x14ac:dyDescent="0.3">
      <c r="Q5902" t="s">
        <v>284</v>
      </c>
    </row>
    <row r="5903" spans="17:17" x14ac:dyDescent="0.3">
      <c r="Q5903" t="s">
        <v>252</v>
      </c>
    </row>
    <row r="5904" spans="17:17" x14ac:dyDescent="0.3">
      <c r="Q5904" t="s">
        <v>286</v>
      </c>
    </row>
    <row r="5905" spans="17:17" x14ac:dyDescent="0.3">
      <c r="Q5905" t="s">
        <v>278</v>
      </c>
    </row>
    <row r="5906" spans="17:17" x14ac:dyDescent="0.3">
      <c r="Q5906" t="s">
        <v>386</v>
      </c>
    </row>
    <row r="5907" spans="17:17" x14ac:dyDescent="0.3">
      <c r="Q5907" t="s">
        <v>359</v>
      </c>
    </row>
    <row r="5908" spans="17:17" x14ac:dyDescent="0.3">
      <c r="Q5908" t="s">
        <v>416</v>
      </c>
    </row>
    <row r="5909" spans="17:17" x14ac:dyDescent="0.3">
      <c r="Q5909" t="s">
        <v>342</v>
      </c>
    </row>
    <row r="5910" spans="17:17" x14ac:dyDescent="0.3">
      <c r="Q5910" t="s">
        <v>235</v>
      </c>
    </row>
    <row r="5911" spans="17:17" x14ac:dyDescent="0.3">
      <c r="Q5911" t="s">
        <v>264</v>
      </c>
    </row>
    <row r="5912" spans="17:17" x14ac:dyDescent="0.3">
      <c r="Q5912" t="s">
        <v>305</v>
      </c>
    </row>
    <row r="5913" spans="17:17" x14ac:dyDescent="0.3">
      <c r="Q5913" t="s">
        <v>308</v>
      </c>
    </row>
    <row r="5914" spans="17:17" x14ac:dyDescent="0.3">
      <c r="Q5914" t="s">
        <v>272</v>
      </c>
    </row>
    <row r="5915" spans="17:17" x14ac:dyDescent="0.3">
      <c r="Q5915" t="s">
        <v>261</v>
      </c>
    </row>
    <row r="5916" spans="17:17" x14ac:dyDescent="0.3">
      <c r="Q5916" t="s">
        <v>343</v>
      </c>
    </row>
    <row r="5917" spans="17:17" x14ac:dyDescent="0.3">
      <c r="Q5917" t="s">
        <v>379</v>
      </c>
    </row>
    <row r="5918" spans="17:17" x14ac:dyDescent="0.3">
      <c r="Q5918" t="s">
        <v>409</v>
      </c>
    </row>
    <row r="5919" spans="17:17" x14ac:dyDescent="0.3">
      <c r="Q5919" t="s">
        <v>224</v>
      </c>
    </row>
    <row r="5920" spans="17:17" x14ac:dyDescent="0.3">
      <c r="Q5920" t="s">
        <v>331</v>
      </c>
    </row>
    <row r="5921" spans="17:17" x14ac:dyDescent="0.3">
      <c r="Q5921" t="s">
        <v>380</v>
      </c>
    </row>
    <row r="5922" spans="17:17" x14ac:dyDescent="0.3">
      <c r="Q5922" t="s">
        <v>313</v>
      </c>
    </row>
    <row r="5923" spans="17:17" x14ac:dyDescent="0.3">
      <c r="Q5923" t="s">
        <v>274</v>
      </c>
    </row>
    <row r="5924" spans="17:17" x14ac:dyDescent="0.3">
      <c r="Q5924" t="s">
        <v>370</v>
      </c>
    </row>
    <row r="5925" spans="17:17" x14ac:dyDescent="0.3">
      <c r="Q5925" t="s">
        <v>403</v>
      </c>
    </row>
    <row r="5926" spans="17:17" x14ac:dyDescent="0.3">
      <c r="Q5926" t="s">
        <v>222</v>
      </c>
    </row>
    <row r="5927" spans="17:17" x14ac:dyDescent="0.3">
      <c r="Q5927" t="s">
        <v>284</v>
      </c>
    </row>
    <row r="5928" spans="17:17" x14ac:dyDescent="0.3">
      <c r="Q5928" t="s">
        <v>257</v>
      </c>
    </row>
    <row r="5929" spans="17:17" x14ac:dyDescent="0.3">
      <c r="Q5929" t="s">
        <v>291</v>
      </c>
    </row>
    <row r="5930" spans="17:17" x14ac:dyDescent="0.3">
      <c r="Q5930" t="s">
        <v>273</v>
      </c>
    </row>
    <row r="5931" spans="17:17" x14ac:dyDescent="0.3">
      <c r="Q5931" t="s">
        <v>312</v>
      </c>
    </row>
    <row r="5932" spans="17:17" x14ac:dyDescent="0.3">
      <c r="Q5932" t="s">
        <v>263</v>
      </c>
    </row>
    <row r="5933" spans="17:17" x14ac:dyDescent="0.3">
      <c r="Q5933" t="s">
        <v>280</v>
      </c>
    </row>
    <row r="5934" spans="17:17" x14ac:dyDescent="0.3">
      <c r="Q5934" t="s">
        <v>270</v>
      </c>
    </row>
    <row r="5935" spans="17:17" x14ac:dyDescent="0.3">
      <c r="Q5935" t="s">
        <v>253</v>
      </c>
    </row>
    <row r="5936" spans="17:17" x14ac:dyDescent="0.3">
      <c r="Q5936" t="s">
        <v>351</v>
      </c>
    </row>
    <row r="5937" spans="17:17" x14ac:dyDescent="0.3">
      <c r="Q5937" t="s">
        <v>412</v>
      </c>
    </row>
    <row r="5938" spans="17:17" x14ac:dyDescent="0.3">
      <c r="Q5938" t="s">
        <v>271</v>
      </c>
    </row>
    <row r="5939" spans="17:17" x14ac:dyDescent="0.3">
      <c r="Q5939" t="s">
        <v>385</v>
      </c>
    </row>
    <row r="5940" spans="17:17" x14ac:dyDescent="0.3">
      <c r="Q5940" t="s">
        <v>338</v>
      </c>
    </row>
    <row r="5941" spans="17:17" x14ac:dyDescent="0.3">
      <c r="Q5941" t="s">
        <v>377</v>
      </c>
    </row>
    <row r="5942" spans="17:17" x14ac:dyDescent="0.3">
      <c r="Q5942" t="s">
        <v>327</v>
      </c>
    </row>
    <row r="5943" spans="17:17" x14ac:dyDescent="0.3">
      <c r="Q5943" t="s">
        <v>406</v>
      </c>
    </row>
    <row r="5944" spans="17:17" x14ac:dyDescent="0.3">
      <c r="Q5944" t="s">
        <v>224</v>
      </c>
    </row>
    <row r="5945" spans="17:17" x14ac:dyDescent="0.3">
      <c r="Q5945" t="s">
        <v>355</v>
      </c>
    </row>
    <row r="5946" spans="17:17" x14ac:dyDescent="0.3">
      <c r="Q5946" t="s">
        <v>395</v>
      </c>
    </row>
    <row r="5947" spans="17:17" x14ac:dyDescent="0.3">
      <c r="Q5947" t="s">
        <v>398</v>
      </c>
    </row>
    <row r="5948" spans="17:17" x14ac:dyDescent="0.3">
      <c r="Q5948" t="s">
        <v>279</v>
      </c>
    </row>
    <row r="5949" spans="17:17" x14ac:dyDescent="0.3">
      <c r="Q5949" t="s">
        <v>257</v>
      </c>
    </row>
    <row r="5950" spans="17:17" x14ac:dyDescent="0.3">
      <c r="Q5950" t="s">
        <v>271</v>
      </c>
    </row>
    <row r="5951" spans="17:17" x14ac:dyDescent="0.3">
      <c r="Q5951" t="s">
        <v>291</v>
      </c>
    </row>
    <row r="5952" spans="17:17" x14ac:dyDescent="0.3">
      <c r="Q5952" t="s">
        <v>249</v>
      </c>
    </row>
    <row r="5953" spans="17:17" x14ac:dyDescent="0.3">
      <c r="Q5953" t="s">
        <v>237</v>
      </c>
    </row>
    <row r="5954" spans="17:17" x14ac:dyDescent="0.3">
      <c r="Q5954" t="s">
        <v>238</v>
      </c>
    </row>
    <row r="5955" spans="17:17" x14ac:dyDescent="0.3">
      <c r="Q5955" t="s">
        <v>371</v>
      </c>
    </row>
    <row r="5956" spans="17:17" x14ac:dyDescent="0.3">
      <c r="Q5956" t="s">
        <v>307</v>
      </c>
    </row>
    <row r="5957" spans="17:17" x14ac:dyDescent="0.3">
      <c r="Q5957" t="s">
        <v>409</v>
      </c>
    </row>
    <row r="5958" spans="17:17" x14ac:dyDescent="0.3">
      <c r="Q5958" t="s">
        <v>328</v>
      </c>
    </row>
    <row r="5959" spans="17:17" x14ac:dyDescent="0.3">
      <c r="Q5959" t="s">
        <v>338</v>
      </c>
    </row>
    <row r="5960" spans="17:17" x14ac:dyDescent="0.3">
      <c r="Q5960" t="s">
        <v>223</v>
      </c>
    </row>
    <row r="5961" spans="17:17" x14ac:dyDescent="0.3">
      <c r="Q5961" t="s">
        <v>374</v>
      </c>
    </row>
    <row r="5962" spans="17:17" x14ac:dyDescent="0.3">
      <c r="Q5962" t="s">
        <v>296</v>
      </c>
    </row>
    <row r="5963" spans="17:17" x14ac:dyDescent="0.3">
      <c r="Q5963" t="s">
        <v>267</v>
      </c>
    </row>
    <row r="5964" spans="17:17" x14ac:dyDescent="0.3">
      <c r="Q5964" t="s">
        <v>312</v>
      </c>
    </row>
    <row r="5965" spans="17:17" x14ac:dyDescent="0.3">
      <c r="Q5965" t="s">
        <v>239</v>
      </c>
    </row>
    <row r="5966" spans="17:17" x14ac:dyDescent="0.3">
      <c r="Q5966" t="s">
        <v>263</v>
      </c>
    </row>
    <row r="5967" spans="17:17" x14ac:dyDescent="0.3">
      <c r="Q5967" t="s">
        <v>374</v>
      </c>
    </row>
    <row r="5968" spans="17:17" x14ac:dyDescent="0.3">
      <c r="Q5968" t="s">
        <v>400</v>
      </c>
    </row>
    <row r="5969" spans="17:17" x14ac:dyDescent="0.3">
      <c r="Q5969" t="s">
        <v>279</v>
      </c>
    </row>
    <row r="5970" spans="17:17" x14ac:dyDescent="0.3">
      <c r="Q5970" t="s">
        <v>224</v>
      </c>
    </row>
    <row r="5971" spans="17:17" x14ac:dyDescent="0.3">
      <c r="Q5971" t="s">
        <v>289</v>
      </c>
    </row>
    <row r="5972" spans="17:17" x14ac:dyDescent="0.3">
      <c r="Q5972" t="s">
        <v>401</v>
      </c>
    </row>
    <row r="5973" spans="17:17" x14ac:dyDescent="0.3">
      <c r="Q5973" t="s">
        <v>253</v>
      </c>
    </row>
    <row r="5974" spans="17:17" x14ac:dyDescent="0.3">
      <c r="Q5974" t="s">
        <v>363</v>
      </c>
    </row>
    <row r="5975" spans="17:17" x14ac:dyDescent="0.3">
      <c r="Q5975" t="s">
        <v>230</v>
      </c>
    </row>
    <row r="5976" spans="17:17" x14ac:dyDescent="0.3">
      <c r="Q5976" t="s">
        <v>278</v>
      </c>
    </row>
    <row r="5977" spans="17:17" x14ac:dyDescent="0.3">
      <c r="Q5977" t="s">
        <v>402</v>
      </c>
    </row>
    <row r="5978" spans="17:17" x14ac:dyDescent="0.3">
      <c r="Q5978" t="s">
        <v>403</v>
      </c>
    </row>
    <row r="5979" spans="17:17" x14ac:dyDescent="0.3">
      <c r="Q5979" t="s">
        <v>314</v>
      </c>
    </row>
    <row r="5980" spans="17:17" x14ac:dyDescent="0.3">
      <c r="Q5980" t="s">
        <v>331</v>
      </c>
    </row>
    <row r="5981" spans="17:17" x14ac:dyDescent="0.3">
      <c r="Q5981" t="s">
        <v>333</v>
      </c>
    </row>
    <row r="5982" spans="17:17" x14ac:dyDescent="0.3">
      <c r="Q5982" t="s">
        <v>418</v>
      </c>
    </row>
    <row r="5983" spans="17:17" x14ac:dyDescent="0.3">
      <c r="Q5983" t="s">
        <v>270</v>
      </c>
    </row>
    <row r="5984" spans="17:17" x14ac:dyDescent="0.3">
      <c r="Q5984" t="s">
        <v>316</v>
      </c>
    </row>
    <row r="5985" spans="17:17" x14ac:dyDescent="0.3">
      <c r="Q5985" t="s">
        <v>362</v>
      </c>
    </row>
    <row r="5986" spans="17:17" x14ac:dyDescent="0.3">
      <c r="Q5986" t="s">
        <v>320</v>
      </c>
    </row>
    <row r="5987" spans="17:17" x14ac:dyDescent="0.3">
      <c r="Q5987" t="s">
        <v>258</v>
      </c>
    </row>
    <row r="5988" spans="17:17" x14ac:dyDescent="0.3">
      <c r="Q5988" t="s">
        <v>247</v>
      </c>
    </row>
    <row r="5989" spans="17:17" x14ac:dyDescent="0.3">
      <c r="Q5989" t="s">
        <v>406</v>
      </c>
    </row>
    <row r="5990" spans="17:17" x14ac:dyDescent="0.3">
      <c r="Q5990" t="s">
        <v>345</v>
      </c>
    </row>
    <row r="5991" spans="17:17" x14ac:dyDescent="0.3">
      <c r="Q5991" t="s">
        <v>298</v>
      </c>
    </row>
    <row r="5992" spans="17:17" x14ac:dyDescent="0.3">
      <c r="Q5992" t="s">
        <v>385</v>
      </c>
    </row>
    <row r="5993" spans="17:17" x14ac:dyDescent="0.3">
      <c r="Q5993" t="s">
        <v>324</v>
      </c>
    </row>
    <row r="5994" spans="17:17" x14ac:dyDescent="0.3">
      <c r="Q5994" t="s">
        <v>286</v>
      </c>
    </row>
    <row r="5995" spans="17:17" x14ac:dyDescent="0.3">
      <c r="Q5995" t="s">
        <v>335</v>
      </c>
    </row>
    <row r="5996" spans="17:17" x14ac:dyDescent="0.3">
      <c r="Q5996" t="s">
        <v>331</v>
      </c>
    </row>
    <row r="5997" spans="17:17" x14ac:dyDescent="0.3">
      <c r="Q5997" t="s">
        <v>277</v>
      </c>
    </row>
    <row r="5998" spans="17:17" x14ac:dyDescent="0.3">
      <c r="Q5998" t="s">
        <v>307</v>
      </c>
    </row>
    <row r="5999" spans="17:17" x14ac:dyDescent="0.3">
      <c r="Q5999" t="s">
        <v>400</v>
      </c>
    </row>
    <row r="6000" spans="17:17" x14ac:dyDescent="0.3">
      <c r="Q6000" t="s">
        <v>265</v>
      </c>
    </row>
    <row r="6001" spans="17:17" x14ac:dyDescent="0.3">
      <c r="Q6001" t="s">
        <v>295</v>
      </c>
    </row>
    <row r="6002" spans="17:17" x14ac:dyDescent="0.3">
      <c r="Q6002" t="s">
        <v>257</v>
      </c>
    </row>
    <row r="6003" spans="17:17" x14ac:dyDescent="0.3">
      <c r="Q6003" t="s">
        <v>362</v>
      </c>
    </row>
    <row r="6004" spans="17:17" x14ac:dyDescent="0.3">
      <c r="Q6004" t="s">
        <v>258</v>
      </c>
    </row>
    <row r="6005" spans="17:17" x14ac:dyDescent="0.3">
      <c r="Q6005" t="s">
        <v>400</v>
      </c>
    </row>
    <row r="6006" spans="17:17" x14ac:dyDescent="0.3">
      <c r="Q6006" t="s">
        <v>251</v>
      </c>
    </row>
    <row r="6007" spans="17:17" x14ac:dyDescent="0.3">
      <c r="Q6007" t="s">
        <v>384</v>
      </c>
    </row>
    <row r="6008" spans="17:17" x14ac:dyDescent="0.3">
      <c r="Q6008" t="s">
        <v>318</v>
      </c>
    </row>
    <row r="6009" spans="17:17" x14ac:dyDescent="0.3">
      <c r="Q6009" t="s">
        <v>395</v>
      </c>
    </row>
    <row r="6010" spans="17:17" x14ac:dyDescent="0.3">
      <c r="Q6010" t="s">
        <v>356</v>
      </c>
    </row>
    <row r="6011" spans="17:17" x14ac:dyDescent="0.3">
      <c r="Q6011" t="s">
        <v>310</v>
      </c>
    </row>
    <row r="6012" spans="17:17" x14ac:dyDescent="0.3">
      <c r="Q6012" t="s">
        <v>279</v>
      </c>
    </row>
    <row r="6013" spans="17:17" x14ac:dyDescent="0.3">
      <c r="Q6013" t="s">
        <v>222</v>
      </c>
    </row>
    <row r="6014" spans="17:17" x14ac:dyDescent="0.3">
      <c r="Q6014" t="s">
        <v>286</v>
      </c>
    </row>
    <row r="6015" spans="17:17" x14ac:dyDescent="0.3">
      <c r="Q6015" t="s">
        <v>235</v>
      </c>
    </row>
    <row r="6016" spans="17:17" x14ac:dyDescent="0.3">
      <c r="Q6016" t="s">
        <v>236</v>
      </c>
    </row>
    <row r="6017" spans="17:17" x14ac:dyDescent="0.3">
      <c r="Q6017" t="s">
        <v>321</v>
      </c>
    </row>
    <row r="6018" spans="17:17" x14ac:dyDescent="0.3">
      <c r="Q6018" t="s">
        <v>331</v>
      </c>
    </row>
    <row r="6019" spans="17:17" x14ac:dyDescent="0.3">
      <c r="Q6019" t="s">
        <v>237</v>
      </c>
    </row>
    <row r="6020" spans="17:17" x14ac:dyDescent="0.3">
      <c r="Q6020" t="s">
        <v>269</v>
      </c>
    </row>
    <row r="6021" spans="17:17" x14ac:dyDescent="0.3">
      <c r="Q6021" t="s">
        <v>246</v>
      </c>
    </row>
    <row r="6022" spans="17:17" x14ac:dyDescent="0.3">
      <c r="Q6022" t="s">
        <v>329</v>
      </c>
    </row>
    <row r="6023" spans="17:17" x14ac:dyDescent="0.3">
      <c r="Q6023" t="s">
        <v>238</v>
      </c>
    </row>
    <row r="6024" spans="17:17" x14ac:dyDescent="0.3">
      <c r="Q6024" t="s">
        <v>307</v>
      </c>
    </row>
    <row r="6025" spans="17:17" x14ac:dyDescent="0.3">
      <c r="Q6025" t="s">
        <v>380</v>
      </c>
    </row>
    <row r="6026" spans="17:17" x14ac:dyDescent="0.3">
      <c r="Q6026" t="s">
        <v>264</v>
      </c>
    </row>
    <row r="6027" spans="17:17" x14ac:dyDescent="0.3">
      <c r="Q6027" t="s">
        <v>415</v>
      </c>
    </row>
    <row r="6028" spans="17:17" x14ac:dyDescent="0.3">
      <c r="Q6028" t="s">
        <v>320</v>
      </c>
    </row>
    <row r="6029" spans="17:17" x14ac:dyDescent="0.3">
      <c r="Q6029" t="s">
        <v>357</v>
      </c>
    </row>
    <row r="6030" spans="17:17" x14ac:dyDescent="0.3">
      <c r="Q6030" t="s">
        <v>278</v>
      </c>
    </row>
    <row r="6031" spans="17:17" x14ac:dyDescent="0.3">
      <c r="Q6031" t="s">
        <v>259</v>
      </c>
    </row>
    <row r="6032" spans="17:17" x14ac:dyDescent="0.3">
      <c r="Q6032" t="s">
        <v>280</v>
      </c>
    </row>
    <row r="6033" spans="17:17" x14ac:dyDescent="0.3">
      <c r="Q6033" t="s">
        <v>244</v>
      </c>
    </row>
    <row r="6034" spans="17:17" x14ac:dyDescent="0.3">
      <c r="Q6034" t="s">
        <v>407</v>
      </c>
    </row>
    <row r="6035" spans="17:17" x14ac:dyDescent="0.3">
      <c r="Q6035" t="s">
        <v>325</v>
      </c>
    </row>
    <row r="6036" spans="17:17" x14ac:dyDescent="0.3">
      <c r="Q6036" t="s">
        <v>408</v>
      </c>
    </row>
    <row r="6037" spans="17:17" x14ac:dyDescent="0.3">
      <c r="Q6037" t="s">
        <v>355</v>
      </c>
    </row>
    <row r="6038" spans="17:17" x14ac:dyDescent="0.3">
      <c r="Q6038" t="s">
        <v>339</v>
      </c>
    </row>
    <row r="6039" spans="17:17" x14ac:dyDescent="0.3">
      <c r="Q6039" t="s">
        <v>232</v>
      </c>
    </row>
    <row r="6040" spans="17:17" x14ac:dyDescent="0.3">
      <c r="Q6040" t="s">
        <v>371</v>
      </c>
    </row>
    <row r="6041" spans="17:17" x14ac:dyDescent="0.3">
      <c r="Q6041" t="s">
        <v>284</v>
      </c>
    </row>
    <row r="6042" spans="17:17" x14ac:dyDescent="0.3">
      <c r="Q6042" t="s">
        <v>264</v>
      </c>
    </row>
    <row r="6043" spans="17:17" x14ac:dyDescent="0.3">
      <c r="Q6043" t="s">
        <v>247</v>
      </c>
    </row>
    <row r="6044" spans="17:17" x14ac:dyDescent="0.3">
      <c r="Q6044" t="s">
        <v>316</v>
      </c>
    </row>
    <row r="6045" spans="17:17" x14ac:dyDescent="0.3">
      <c r="Q6045" t="s">
        <v>346</v>
      </c>
    </row>
    <row r="6046" spans="17:17" x14ac:dyDescent="0.3">
      <c r="Q6046" t="s">
        <v>308</v>
      </c>
    </row>
    <row r="6047" spans="17:17" x14ac:dyDescent="0.3">
      <c r="Q6047" t="s">
        <v>251</v>
      </c>
    </row>
    <row r="6048" spans="17:17" x14ac:dyDescent="0.3">
      <c r="Q6048" t="s">
        <v>398</v>
      </c>
    </row>
    <row r="6049" spans="17:17" x14ac:dyDescent="0.3">
      <c r="Q6049" t="s">
        <v>402</v>
      </c>
    </row>
    <row r="6050" spans="17:17" x14ac:dyDescent="0.3">
      <c r="Q6050" t="s">
        <v>312</v>
      </c>
    </row>
    <row r="6051" spans="17:17" x14ac:dyDescent="0.3">
      <c r="Q6051" t="s">
        <v>306</v>
      </c>
    </row>
    <row r="6052" spans="17:17" x14ac:dyDescent="0.3">
      <c r="Q6052" t="s">
        <v>226</v>
      </c>
    </row>
    <row r="6053" spans="17:17" x14ac:dyDescent="0.3">
      <c r="Q6053" t="s">
        <v>257</v>
      </c>
    </row>
    <row r="6054" spans="17:17" x14ac:dyDescent="0.3">
      <c r="Q6054" t="s">
        <v>411</v>
      </c>
    </row>
    <row r="6055" spans="17:17" x14ac:dyDescent="0.3">
      <c r="Q6055" t="s">
        <v>283</v>
      </c>
    </row>
    <row r="6056" spans="17:17" x14ac:dyDescent="0.3">
      <c r="Q6056" t="s">
        <v>305</v>
      </c>
    </row>
    <row r="6057" spans="17:17" x14ac:dyDescent="0.3">
      <c r="Q6057" t="s">
        <v>366</v>
      </c>
    </row>
    <row r="6058" spans="17:17" x14ac:dyDescent="0.3">
      <c r="Q6058" t="s">
        <v>315</v>
      </c>
    </row>
    <row r="6059" spans="17:17" x14ac:dyDescent="0.3">
      <c r="Q6059" t="s">
        <v>321</v>
      </c>
    </row>
    <row r="6060" spans="17:17" x14ac:dyDescent="0.3">
      <c r="Q6060" t="s">
        <v>379</v>
      </c>
    </row>
    <row r="6061" spans="17:17" x14ac:dyDescent="0.3">
      <c r="Q6061" t="s">
        <v>412</v>
      </c>
    </row>
    <row r="6062" spans="17:17" x14ac:dyDescent="0.3">
      <c r="Q6062" t="s">
        <v>296</v>
      </c>
    </row>
    <row r="6063" spans="17:17" x14ac:dyDescent="0.3">
      <c r="Q6063" t="s">
        <v>267</v>
      </c>
    </row>
    <row r="6064" spans="17:17" x14ac:dyDescent="0.3">
      <c r="Q6064" t="s">
        <v>312</v>
      </c>
    </row>
    <row r="6065" spans="17:17" x14ac:dyDescent="0.3">
      <c r="Q6065" t="s">
        <v>239</v>
      </c>
    </row>
    <row r="6066" spans="17:17" x14ac:dyDescent="0.3">
      <c r="Q6066" t="s">
        <v>263</v>
      </c>
    </row>
    <row r="6067" spans="17:17" x14ac:dyDescent="0.3">
      <c r="Q6067" t="s">
        <v>374</v>
      </c>
    </row>
    <row r="6068" spans="17:17" x14ac:dyDescent="0.3">
      <c r="Q6068" t="s">
        <v>400</v>
      </c>
    </row>
    <row r="6069" spans="17:17" x14ac:dyDescent="0.3">
      <c r="Q6069" t="s">
        <v>279</v>
      </c>
    </row>
    <row r="6070" spans="17:17" x14ac:dyDescent="0.3">
      <c r="Q6070" t="s">
        <v>224</v>
      </c>
    </row>
    <row r="6071" spans="17:17" x14ac:dyDescent="0.3">
      <c r="Q6071" t="s">
        <v>289</v>
      </c>
    </row>
    <row r="6072" spans="17:17" x14ac:dyDescent="0.3">
      <c r="Q6072" t="s">
        <v>401</v>
      </c>
    </row>
    <row r="6073" spans="17:17" x14ac:dyDescent="0.3">
      <c r="Q6073" t="s">
        <v>253</v>
      </c>
    </row>
    <row r="6074" spans="17:17" x14ac:dyDescent="0.3">
      <c r="Q6074" t="s">
        <v>363</v>
      </c>
    </row>
    <row r="6075" spans="17:17" x14ac:dyDescent="0.3">
      <c r="Q6075" t="s">
        <v>230</v>
      </c>
    </row>
    <row r="6076" spans="17:17" x14ac:dyDescent="0.3">
      <c r="Q6076" t="s">
        <v>278</v>
      </c>
    </row>
    <row r="6077" spans="17:17" x14ac:dyDescent="0.3">
      <c r="Q6077" t="s">
        <v>402</v>
      </c>
    </row>
    <row r="6078" spans="17:17" x14ac:dyDescent="0.3">
      <c r="Q6078" t="s">
        <v>403</v>
      </c>
    </row>
    <row r="6079" spans="17:17" x14ac:dyDescent="0.3">
      <c r="Q6079" t="s">
        <v>314</v>
      </c>
    </row>
    <row r="6080" spans="17:17" x14ac:dyDescent="0.3">
      <c r="Q6080" t="s">
        <v>331</v>
      </c>
    </row>
    <row r="6081" spans="17:17" x14ac:dyDescent="0.3">
      <c r="Q6081" t="s">
        <v>333</v>
      </c>
    </row>
    <row r="6082" spans="17:17" x14ac:dyDescent="0.3">
      <c r="Q6082" t="s">
        <v>382</v>
      </c>
    </row>
    <row r="6083" spans="17:17" x14ac:dyDescent="0.3">
      <c r="Q6083" t="s">
        <v>299</v>
      </c>
    </row>
    <row r="6084" spans="17:17" x14ac:dyDescent="0.3">
      <c r="Q6084" t="s">
        <v>259</v>
      </c>
    </row>
    <row r="6085" spans="17:17" x14ac:dyDescent="0.3">
      <c r="Q6085" t="s">
        <v>415</v>
      </c>
    </row>
    <row r="6086" spans="17:17" x14ac:dyDescent="0.3">
      <c r="Q6086" t="s">
        <v>273</v>
      </c>
    </row>
    <row r="6087" spans="17:17" x14ac:dyDescent="0.3">
      <c r="Q6087" t="s">
        <v>243</v>
      </c>
    </row>
    <row r="6088" spans="17:17" x14ac:dyDescent="0.3">
      <c r="Q6088" t="s">
        <v>252</v>
      </c>
    </row>
    <row r="6089" spans="17:17" x14ac:dyDescent="0.3">
      <c r="Q6089" t="s">
        <v>354</v>
      </c>
    </row>
    <row r="6090" spans="17:17" x14ac:dyDescent="0.3">
      <c r="Q6090" t="s">
        <v>344</v>
      </c>
    </row>
    <row r="6091" spans="17:17" x14ac:dyDescent="0.3">
      <c r="Q6091" t="s">
        <v>408</v>
      </c>
    </row>
    <row r="6092" spans="17:17" x14ac:dyDescent="0.3">
      <c r="Q6092" t="s">
        <v>274</v>
      </c>
    </row>
    <row r="6093" spans="17:17" x14ac:dyDescent="0.3">
      <c r="Q6093" t="s">
        <v>279</v>
      </c>
    </row>
    <row r="6094" spans="17:17" x14ac:dyDescent="0.3">
      <c r="Q6094" t="s">
        <v>373</v>
      </c>
    </row>
    <row r="6095" spans="17:17" x14ac:dyDescent="0.3">
      <c r="Q6095" t="s">
        <v>369</v>
      </c>
    </row>
    <row r="6096" spans="17:17" x14ac:dyDescent="0.3">
      <c r="Q6096" t="s">
        <v>304</v>
      </c>
    </row>
    <row r="6097" spans="17:17" x14ac:dyDescent="0.3">
      <c r="Q6097" t="s">
        <v>390</v>
      </c>
    </row>
    <row r="6098" spans="17:17" x14ac:dyDescent="0.3">
      <c r="Q6098" t="s">
        <v>281</v>
      </c>
    </row>
    <row r="6099" spans="17:17" x14ac:dyDescent="0.3">
      <c r="Q6099" t="s">
        <v>321</v>
      </c>
    </row>
    <row r="6100" spans="17:17" x14ac:dyDescent="0.3">
      <c r="Q6100" t="s">
        <v>236</v>
      </c>
    </row>
    <row r="6101" spans="17:17" x14ac:dyDescent="0.3">
      <c r="Q6101" t="s">
        <v>337</v>
      </c>
    </row>
    <row r="6102" spans="17:17" x14ac:dyDescent="0.3">
      <c r="Q6102" t="s">
        <v>351</v>
      </c>
    </row>
    <row r="6103" spans="17:17" x14ac:dyDescent="0.3">
      <c r="Q6103" t="s">
        <v>313</v>
      </c>
    </row>
    <row r="6104" spans="17:17" x14ac:dyDescent="0.3">
      <c r="Q6104" t="s">
        <v>270</v>
      </c>
    </row>
    <row r="6105" spans="17:17" x14ac:dyDescent="0.3">
      <c r="Q6105" t="s">
        <v>352</v>
      </c>
    </row>
    <row r="6106" spans="17:17" x14ac:dyDescent="0.3">
      <c r="Q6106" t="s">
        <v>353</v>
      </c>
    </row>
    <row r="6107" spans="17:17" x14ac:dyDescent="0.3">
      <c r="Q6107" t="s">
        <v>354</v>
      </c>
    </row>
    <row r="6108" spans="17:17" x14ac:dyDescent="0.3">
      <c r="Q6108" t="s">
        <v>279</v>
      </c>
    </row>
    <row r="6109" spans="17:17" x14ac:dyDescent="0.3">
      <c r="Q6109" t="s">
        <v>252</v>
      </c>
    </row>
    <row r="6110" spans="17:17" x14ac:dyDescent="0.3">
      <c r="Q6110" t="s">
        <v>299</v>
      </c>
    </row>
    <row r="6111" spans="17:17" x14ac:dyDescent="0.3">
      <c r="Q6111" t="s">
        <v>306</v>
      </c>
    </row>
    <row r="6112" spans="17:17" x14ac:dyDescent="0.3">
      <c r="Q6112" t="s">
        <v>355</v>
      </c>
    </row>
    <row r="6113" spans="17:17" x14ac:dyDescent="0.3">
      <c r="Q6113" t="s">
        <v>356</v>
      </c>
    </row>
    <row r="6114" spans="17:17" x14ac:dyDescent="0.3">
      <c r="Q6114" t="s">
        <v>357</v>
      </c>
    </row>
    <row r="6115" spans="17:17" x14ac:dyDescent="0.3">
      <c r="Q6115" t="s">
        <v>358</v>
      </c>
    </row>
    <row r="6116" spans="17:17" x14ac:dyDescent="0.3">
      <c r="Q6116" t="s">
        <v>359</v>
      </c>
    </row>
    <row r="6117" spans="17:17" x14ac:dyDescent="0.3">
      <c r="Q6117" t="s">
        <v>263</v>
      </c>
    </row>
    <row r="6118" spans="17:17" x14ac:dyDescent="0.3">
      <c r="Q6118" t="s">
        <v>331</v>
      </c>
    </row>
    <row r="6119" spans="17:17" x14ac:dyDescent="0.3">
      <c r="Q6119" t="s">
        <v>297</v>
      </c>
    </row>
    <row r="6120" spans="17:17" x14ac:dyDescent="0.3">
      <c r="Q6120" t="s">
        <v>233</v>
      </c>
    </row>
    <row r="6121" spans="17:17" x14ac:dyDescent="0.3">
      <c r="Q6121" t="s">
        <v>312</v>
      </c>
    </row>
    <row r="6122" spans="17:17" x14ac:dyDescent="0.3">
      <c r="Q6122" t="s">
        <v>280</v>
      </c>
    </row>
    <row r="6123" spans="17:17" x14ac:dyDescent="0.3">
      <c r="Q6123" t="s">
        <v>221</v>
      </c>
    </row>
    <row r="6124" spans="17:17" x14ac:dyDescent="0.3">
      <c r="Q6124" t="s">
        <v>352</v>
      </c>
    </row>
    <row r="6125" spans="17:17" x14ac:dyDescent="0.3">
      <c r="Q6125" t="s">
        <v>317</v>
      </c>
    </row>
    <row r="6126" spans="17:17" x14ac:dyDescent="0.3">
      <c r="Q6126" t="s">
        <v>323</v>
      </c>
    </row>
    <row r="6127" spans="17:17" x14ac:dyDescent="0.3">
      <c r="Q6127" t="s">
        <v>405</v>
      </c>
    </row>
    <row r="6128" spans="17:17" x14ac:dyDescent="0.3">
      <c r="Q6128" t="s">
        <v>300</v>
      </c>
    </row>
    <row r="6129" spans="17:17" x14ac:dyDescent="0.3">
      <c r="Q6129" t="s">
        <v>384</v>
      </c>
    </row>
    <row r="6130" spans="17:17" x14ac:dyDescent="0.3">
      <c r="Q6130" t="s">
        <v>327</v>
      </c>
    </row>
    <row r="6131" spans="17:17" x14ac:dyDescent="0.3">
      <c r="Q6131" t="s">
        <v>397</v>
      </c>
    </row>
    <row r="6132" spans="17:17" x14ac:dyDescent="0.3">
      <c r="Q6132" t="s">
        <v>259</v>
      </c>
    </row>
    <row r="6133" spans="17:17" x14ac:dyDescent="0.3">
      <c r="Q6133" t="s">
        <v>305</v>
      </c>
    </row>
    <row r="6134" spans="17:17" x14ac:dyDescent="0.3">
      <c r="Q6134" t="s">
        <v>312</v>
      </c>
    </row>
    <row r="6135" spans="17:17" x14ac:dyDescent="0.3">
      <c r="Q6135" t="s">
        <v>285</v>
      </c>
    </row>
    <row r="6136" spans="17:17" x14ac:dyDescent="0.3">
      <c r="Q6136" t="s">
        <v>258</v>
      </c>
    </row>
    <row r="6137" spans="17:17" x14ac:dyDescent="0.3">
      <c r="Q6137" t="s">
        <v>252</v>
      </c>
    </row>
    <row r="6138" spans="17:17" x14ac:dyDescent="0.3">
      <c r="Q6138" t="s">
        <v>250</v>
      </c>
    </row>
    <row r="6139" spans="17:17" x14ac:dyDescent="0.3">
      <c r="Q6139" t="s">
        <v>336</v>
      </c>
    </row>
    <row r="6140" spans="17:17" x14ac:dyDescent="0.3">
      <c r="Q6140" t="s">
        <v>246</v>
      </c>
    </row>
    <row r="6141" spans="17:17" x14ac:dyDescent="0.3">
      <c r="Q6141" t="s">
        <v>332</v>
      </c>
    </row>
    <row r="6142" spans="17:17" x14ac:dyDescent="0.3">
      <c r="Q6142" t="s">
        <v>285</v>
      </c>
    </row>
    <row r="6143" spans="17:17" x14ac:dyDescent="0.3">
      <c r="Q6143" t="s">
        <v>271</v>
      </c>
    </row>
    <row r="6144" spans="17:17" x14ac:dyDescent="0.3">
      <c r="Q6144" t="s">
        <v>409</v>
      </c>
    </row>
    <row r="6145" spans="17:17" x14ac:dyDescent="0.3">
      <c r="Q6145" t="s">
        <v>329</v>
      </c>
    </row>
    <row r="6146" spans="17:17" x14ac:dyDescent="0.3">
      <c r="Q6146" t="s">
        <v>378</v>
      </c>
    </row>
    <row r="6147" spans="17:17" x14ac:dyDescent="0.3">
      <c r="Q6147" t="s">
        <v>346</v>
      </c>
    </row>
    <row r="6148" spans="17:17" x14ac:dyDescent="0.3">
      <c r="Q6148" t="s">
        <v>324</v>
      </c>
    </row>
    <row r="6149" spans="17:17" x14ac:dyDescent="0.3">
      <c r="Q6149" t="s">
        <v>321</v>
      </c>
    </row>
    <row r="6150" spans="17:17" x14ac:dyDescent="0.3">
      <c r="Q6150" t="s">
        <v>405</v>
      </c>
    </row>
    <row r="6151" spans="17:17" x14ac:dyDescent="0.3">
      <c r="Q6151" t="s">
        <v>279</v>
      </c>
    </row>
    <row r="6152" spans="17:17" x14ac:dyDescent="0.3">
      <c r="Q6152" t="s">
        <v>223</v>
      </c>
    </row>
    <row r="6153" spans="17:17" x14ac:dyDescent="0.3">
      <c r="Q6153" t="s">
        <v>282</v>
      </c>
    </row>
    <row r="6154" spans="17:17" x14ac:dyDescent="0.3">
      <c r="Q6154" t="s">
        <v>414</v>
      </c>
    </row>
    <row r="6155" spans="17:17" x14ac:dyDescent="0.3">
      <c r="Q6155" t="s">
        <v>255</v>
      </c>
    </row>
    <row r="6156" spans="17:17" x14ac:dyDescent="0.3">
      <c r="Q6156" t="s">
        <v>239</v>
      </c>
    </row>
    <row r="6157" spans="17:17" x14ac:dyDescent="0.3">
      <c r="Q6157" t="s">
        <v>293</v>
      </c>
    </row>
    <row r="6158" spans="17:17" x14ac:dyDescent="0.3">
      <c r="Q6158" t="s">
        <v>338</v>
      </c>
    </row>
    <row r="6159" spans="17:17" x14ac:dyDescent="0.3">
      <c r="Q6159" t="s">
        <v>401</v>
      </c>
    </row>
    <row r="6160" spans="17:17" x14ac:dyDescent="0.3">
      <c r="Q6160" t="s">
        <v>375</v>
      </c>
    </row>
    <row r="6161" spans="17:17" x14ac:dyDescent="0.3">
      <c r="Q6161" t="s">
        <v>342</v>
      </c>
    </row>
    <row r="6162" spans="17:17" x14ac:dyDescent="0.3">
      <c r="Q6162" t="s">
        <v>329</v>
      </c>
    </row>
    <row r="6163" spans="17:17" x14ac:dyDescent="0.3">
      <c r="Q6163" t="s">
        <v>238</v>
      </c>
    </row>
    <row r="6164" spans="17:17" x14ac:dyDescent="0.3">
      <c r="Q6164" t="s">
        <v>307</v>
      </c>
    </row>
    <row r="6165" spans="17:17" x14ac:dyDescent="0.3">
      <c r="Q6165" t="s">
        <v>380</v>
      </c>
    </row>
    <row r="6166" spans="17:17" x14ac:dyDescent="0.3">
      <c r="Q6166" t="s">
        <v>264</v>
      </c>
    </row>
    <row r="6167" spans="17:17" x14ac:dyDescent="0.3">
      <c r="Q6167" t="s">
        <v>415</v>
      </c>
    </row>
    <row r="6168" spans="17:17" x14ac:dyDescent="0.3">
      <c r="Q6168" t="s">
        <v>320</v>
      </c>
    </row>
    <row r="6169" spans="17:17" x14ac:dyDescent="0.3">
      <c r="Q6169" t="s">
        <v>357</v>
      </c>
    </row>
    <row r="6170" spans="17:17" x14ac:dyDescent="0.3">
      <c r="Q6170" t="s">
        <v>278</v>
      </c>
    </row>
    <row r="6171" spans="17:17" x14ac:dyDescent="0.3">
      <c r="Q6171" t="s">
        <v>259</v>
      </c>
    </row>
    <row r="6172" spans="17:17" x14ac:dyDescent="0.3">
      <c r="Q6172" t="s">
        <v>280</v>
      </c>
    </row>
    <row r="6173" spans="17:17" x14ac:dyDescent="0.3">
      <c r="Q6173" t="s">
        <v>244</v>
      </c>
    </row>
    <row r="6174" spans="17:17" x14ac:dyDescent="0.3">
      <c r="Q6174" t="s">
        <v>407</v>
      </c>
    </row>
    <row r="6175" spans="17:17" x14ac:dyDescent="0.3">
      <c r="Q6175" t="s">
        <v>325</v>
      </c>
    </row>
    <row r="6176" spans="17:17" x14ac:dyDescent="0.3">
      <c r="Q6176" t="s">
        <v>408</v>
      </c>
    </row>
    <row r="6177" spans="17:17" x14ac:dyDescent="0.3">
      <c r="Q6177" t="s">
        <v>355</v>
      </c>
    </row>
    <row r="6178" spans="17:17" x14ac:dyDescent="0.3">
      <c r="Q6178" t="s">
        <v>339</v>
      </c>
    </row>
    <row r="6179" spans="17:17" x14ac:dyDescent="0.3">
      <c r="Q6179" t="s">
        <v>232</v>
      </c>
    </row>
    <row r="6180" spans="17:17" x14ac:dyDescent="0.3">
      <c r="Q6180" t="s">
        <v>371</v>
      </c>
    </row>
    <row r="6181" spans="17:17" x14ac:dyDescent="0.3">
      <c r="Q6181" t="s">
        <v>284</v>
      </c>
    </row>
    <row r="6182" spans="17:17" x14ac:dyDescent="0.3">
      <c r="Q6182" t="s">
        <v>250</v>
      </c>
    </row>
    <row r="6183" spans="17:17" x14ac:dyDescent="0.3">
      <c r="Q6183" t="s">
        <v>256</v>
      </c>
    </row>
    <row r="6184" spans="17:17" x14ac:dyDescent="0.3">
      <c r="Q6184" t="s">
        <v>237</v>
      </c>
    </row>
    <row r="6185" spans="17:17" x14ac:dyDescent="0.3">
      <c r="Q6185" t="s">
        <v>257</v>
      </c>
    </row>
    <row r="6186" spans="17:17" x14ac:dyDescent="0.3">
      <c r="Q6186" t="s">
        <v>258</v>
      </c>
    </row>
    <row r="6187" spans="17:17" x14ac:dyDescent="0.3">
      <c r="Q6187" t="s">
        <v>228</v>
      </c>
    </row>
    <row r="6188" spans="17:17" x14ac:dyDescent="0.3">
      <c r="Q6188" t="s">
        <v>236</v>
      </c>
    </row>
    <row r="6189" spans="17:17" x14ac:dyDescent="0.3">
      <c r="Q6189" t="s">
        <v>259</v>
      </c>
    </row>
    <row r="6190" spans="17:17" x14ac:dyDescent="0.3">
      <c r="Q6190" t="s">
        <v>260</v>
      </c>
    </row>
    <row r="6191" spans="17:17" x14ac:dyDescent="0.3">
      <c r="Q6191" t="s">
        <v>261</v>
      </c>
    </row>
    <row r="6192" spans="17:17" x14ac:dyDescent="0.3">
      <c r="Q6192" t="s">
        <v>262</v>
      </c>
    </row>
    <row r="6193" spans="17:17" x14ac:dyDescent="0.3">
      <c r="Q6193" t="s">
        <v>240</v>
      </c>
    </row>
    <row r="6194" spans="17:17" x14ac:dyDescent="0.3">
      <c r="Q6194" t="s">
        <v>263</v>
      </c>
    </row>
    <row r="6195" spans="17:17" x14ac:dyDescent="0.3">
      <c r="Q6195" t="s">
        <v>264</v>
      </c>
    </row>
    <row r="6196" spans="17:17" x14ac:dyDescent="0.3">
      <c r="Q6196" t="s">
        <v>265</v>
      </c>
    </row>
    <row r="6197" spans="17:17" x14ac:dyDescent="0.3">
      <c r="Q6197" t="s">
        <v>266</v>
      </c>
    </row>
    <row r="6198" spans="17:17" x14ac:dyDescent="0.3">
      <c r="Q6198" t="s">
        <v>267</v>
      </c>
    </row>
    <row r="6199" spans="17:17" x14ac:dyDescent="0.3">
      <c r="Q6199" t="s">
        <v>268</v>
      </c>
    </row>
    <row r="6200" spans="17:17" x14ac:dyDescent="0.3">
      <c r="Q6200" t="s">
        <v>269</v>
      </c>
    </row>
    <row r="6201" spans="17:17" x14ac:dyDescent="0.3">
      <c r="Q6201" t="s">
        <v>270</v>
      </c>
    </row>
    <row r="6202" spans="17:17" x14ac:dyDescent="0.3">
      <c r="Q6202" t="s">
        <v>386</v>
      </c>
    </row>
    <row r="6203" spans="17:17" x14ac:dyDescent="0.3">
      <c r="Q6203" t="s">
        <v>252</v>
      </c>
    </row>
    <row r="6204" spans="17:17" x14ac:dyDescent="0.3">
      <c r="Q6204" t="s">
        <v>381</v>
      </c>
    </row>
    <row r="6205" spans="17:17" x14ac:dyDescent="0.3">
      <c r="Q6205" t="s">
        <v>398</v>
      </c>
    </row>
    <row r="6206" spans="17:17" x14ac:dyDescent="0.3">
      <c r="Q6206" t="s">
        <v>293</v>
      </c>
    </row>
    <row r="6207" spans="17:17" x14ac:dyDescent="0.3">
      <c r="Q6207" t="s">
        <v>358</v>
      </c>
    </row>
    <row r="6208" spans="17:17" x14ac:dyDescent="0.3">
      <c r="Q6208" t="s">
        <v>374</v>
      </c>
    </row>
    <row r="6209" spans="17:17" x14ac:dyDescent="0.3">
      <c r="Q6209" t="s">
        <v>390</v>
      </c>
    </row>
    <row r="6210" spans="17:17" x14ac:dyDescent="0.3">
      <c r="Q6210" t="s">
        <v>363</v>
      </c>
    </row>
    <row r="6211" spans="17:17" x14ac:dyDescent="0.3">
      <c r="Q6211" t="s">
        <v>254</v>
      </c>
    </row>
    <row r="6212" spans="17:17" x14ac:dyDescent="0.3">
      <c r="Q6212" t="s">
        <v>354</v>
      </c>
    </row>
    <row r="6213" spans="17:17" x14ac:dyDescent="0.3">
      <c r="Q6213" t="s">
        <v>268</v>
      </c>
    </row>
    <row r="6214" spans="17:17" x14ac:dyDescent="0.3">
      <c r="Q6214" t="s">
        <v>235</v>
      </c>
    </row>
    <row r="6215" spans="17:17" x14ac:dyDescent="0.3">
      <c r="Q6215" t="s">
        <v>369</v>
      </c>
    </row>
    <row r="6216" spans="17:17" x14ac:dyDescent="0.3">
      <c r="Q6216" t="s">
        <v>297</v>
      </c>
    </row>
    <row r="6217" spans="17:17" x14ac:dyDescent="0.3">
      <c r="Q6217" t="s">
        <v>351</v>
      </c>
    </row>
    <row r="6218" spans="17:17" x14ac:dyDescent="0.3">
      <c r="Q6218" t="s">
        <v>368</v>
      </c>
    </row>
    <row r="6219" spans="17:17" x14ac:dyDescent="0.3">
      <c r="Q6219" t="s">
        <v>253</v>
      </c>
    </row>
    <row r="6220" spans="17:17" x14ac:dyDescent="0.3">
      <c r="Q6220" t="s">
        <v>362</v>
      </c>
    </row>
    <row r="6221" spans="17:17" x14ac:dyDescent="0.3">
      <c r="Q6221" t="s">
        <v>271</v>
      </c>
    </row>
    <row r="6222" spans="17:17" x14ac:dyDescent="0.3">
      <c r="Q6222" t="s">
        <v>282</v>
      </c>
    </row>
    <row r="6223" spans="17:17" x14ac:dyDescent="0.3">
      <c r="Q6223" t="s">
        <v>250</v>
      </c>
    </row>
    <row r="6224" spans="17:17" x14ac:dyDescent="0.3">
      <c r="Q6224" t="s">
        <v>400</v>
      </c>
    </row>
    <row r="6225" spans="17:17" x14ac:dyDescent="0.3">
      <c r="Q6225" t="s">
        <v>317</v>
      </c>
    </row>
    <row r="6226" spans="17:17" x14ac:dyDescent="0.3">
      <c r="Q6226" t="s">
        <v>324</v>
      </c>
    </row>
    <row r="6227" spans="17:17" x14ac:dyDescent="0.3">
      <c r="Q6227" t="s">
        <v>310</v>
      </c>
    </row>
    <row r="6228" spans="17:17" x14ac:dyDescent="0.3">
      <c r="Q6228" t="s">
        <v>229</v>
      </c>
    </row>
    <row r="6229" spans="17:17" x14ac:dyDescent="0.3">
      <c r="Q6229" t="s">
        <v>267</v>
      </c>
    </row>
    <row r="6230" spans="17:17" x14ac:dyDescent="0.3">
      <c r="Q6230" t="s">
        <v>371</v>
      </c>
    </row>
    <row r="6231" spans="17:17" x14ac:dyDescent="0.3">
      <c r="Q6231" t="s">
        <v>235</v>
      </c>
    </row>
    <row r="6232" spans="17:17" x14ac:dyDescent="0.3">
      <c r="Q6232" t="s">
        <v>335</v>
      </c>
    </row>
    <row r="6233" spans="17:17" x14ac:dyDescent="0.3">
      <c r="Q6233" t="s">
        <v>397</v>
      </c>
    </row>
    <row r="6234" spans="17:17" x14ac:dyDescent="0.3">
      <c r="Q6234" t="s">
        <v>340</v>
      </c>
    </row>
    <row r="6235" spans="17:17" x14ac:dyDescent="0.3">
      <c r="Q6235" t="s">
        <v>391</v>
      </c>
    </row>
    <row r="6236" spans="17:17" x14ac:dyDescent="0.3">
      <c r="Q6236" t="s">
        <v>263</v>
      </c>
    </row>
    <row r="6237" spans="17:17" x14ac:dyDescent="0.3">
      <c r="Q6237" t="s">
        <v>408</v>
      </c>
    </row>
    <row r="6238" spans="17:17" x14ac:dyDescent="0.3">
      <c r="Q6238" t="s">
        <v>341</v>
      </c>
    </row>
    <row r="6239" spans="17:17" x14ac:dyDescent="0.3">
      <c r="Q6239" t="s">
        <v>328</v>
      </c>
    </row>
    <row r="6240" spans="17:17" x14ac:dyDescent="0.3">
      <c r="Q6240" t="s">
        <v>337</v>
      </c>
    </row>
    <row r="6241" spans="17:17" x14ac:dyDescent="0.3">
      <c r="Q6241" t="s">
        <v>262</v>
      </c>
    </row>
    <row r="6242" spans="17:17" x14ac:dyDescent="0.3">
      <c r="Q6242" t="s">
        <v>256</v>
      </c>
    </row>
    <row r="6243" spans="17:17" x14ac:dyDescent="0.3">
      <c r="Q6243" t="s">
        <v>337</v>
      </c>
    </row>
    <row r="6244" spans="17:17" x14ac:dyDescent="0.3">
      <c r="Q6244" t="s">
        <v>340</v>
      </c>
    </row>
    <row r="6245" spans="17:17" x14ac:dyDescent="0.3">
      <c r="Q6245" t="s">
        <v>353</v>
      </c>
    </row>
    <row r="6246" spans="17:17" x14ac:dyDescent="0.3">
      <c r="Q6246" t="s">
        <v>396</v>
      </c>
    </row>
    <row r="6247" spans="17:17" x14ac:dyDescent="0.3">
      <c r="Q6247" t="s">
        <v>244</v>
      </c>
    </row>
    <row r="6248" spans="17:17" x14ac:dyDescent="0.3">
      <c r="Q6248" t="s">
        <v>301</v>
      </c>
    </row>
    <row r="6249" spans="17:17" x14ac:dyDescent="0.3">
      <c r="Q6249" t="s">
        <v>413</v>
      </c>
    </row>
    <row r="6250" spans="17:17" x14ac:dyDescent="0.3">
      <c r="Q6250" t="s">
        <v>267</v>
      </c>
    </row>
    <row r="6251" spans="17:17" x14ac:dyDescent="0.3">
      <c r="Q6251" t="s">
        <v>307</v>
      </c>
    </row>
    <row r="6252" spans="17:17" x14ac:dyDescent="0.3">
      <c r="Q6252" t="s">
        <v>388</v>
      </c>
    </row>
    <row r="6253" spans="17:17" x14ac:dyDescent="0.3">
      <c r="Q6253" t="s">
        <v>330</v>
      </c>
    </row>
    <row r="6254" spans="17:17" x14ac:dyDescent="0.3">
      <c r="Q6254" t="s">
        <v>232</v>
      </c>
    </row>
    <row r="6255" spans="17:17" x14ac:dyDescent="0.3">
      <c r="Q6255" t="s">
        <v>293</v>
      </c>
    </row>
    <row r="6256" spans="17:17" x14ac:dyDescent="0.3">
      <c r="Q6256" t="s">
        <v>347</v>
      </c>
    </row>
    <row r="6257" spans="17:17" x14ac:dyDescent="0.3">
      <c r="Q6257" t="s">
        <v>224</v>
      </c>
    </row>
    <row r="6258" spans="17:17" x14ac:dyDescent="0.3">
      <c r="Q6258" t="s">
        <v>231</v>
      </c>
    </row>
    <row r="6259" spans="17:17" x14ac:dyDescent="0.3">
      <c r="Q6259" t="s">
        <v>250</v>
      </c>
    </row>
    <row r="6260" spans="17:17" x14ac:dyDescent="0.3">
      <c r="Q6260" t="s">
        <v>365</v>
      </c>
    </row>
    <row r="6261" spans="17:17" x14ac:dyDescent="0.3">
      <c r="Q6261" t="s">
        <v>336</v>
      </c>
    </row>
    <row r="6262" spans="17:17" x14ac:dyDescent="0.3">
      <c r="Q6262" t="s">
        <v>323</v>
      </c>
    </row>
    <row r="6263" spans="17:17" x14ac:dyDescent="0.3">
      <c r="Q6263" t="s">
        <v>241</v>
      </c>
    </row>
    <row r="6264" spans="17:17" x14ac:dyDescent="0.3">
      <c r="Q6264" t="s">
        <v>333</v>
      </c>
    </row>
    <row r="6265" spans="17:17" x14ac:dyDescent="0.3">
      <c r="Q6265" t="s">
        <v>220</v>
      </c>
    </row>
    <row r="6266" spans="17:17" x14ac:dyDescent="0.3">
      <c r="Q6266" t="s">
        <v>385</v>
      </c>
    </row>
    <row r="6267" spans="17:17" x14ac:dyDescent="0.3">
      <c r="Q6267" t="s">
        <v>302</v>
      </c>
    </row>
    <row r="6268" spans="17:17" x14ac:dyDescent="0.3">
      <c r="Q6268" t="s">
        <v>407</v>
      </c>
    </row>
    <row r="6269" spans="17:17" x14ac:dyDescent="0.3">
      <c r="Q6269" t="s">
        <v>230</v>
      </c>
    </row>
    <row r="6270" spans="17:17" x14ac:dyDescent="0.3">
      <c r="Q6270" t="s">
        <v>408</v>
      </c>
    </row>
    <row r="6271" spans="17:17" x14ac:dyDescent="0.3">
      <c r="Q6271" t="s">
        <v>289</v>
      </c>
    </row>
    <row r="6272" spans="17:17" x14ac:dyDescent="0.3">
      <c r="Q6272" t="s">
        <v>322</v>
      </c>
    </row>
    <row r="6273" spans="17:17" x14ac:dyDescent="0.3">
      <c r="Q6273" t="s">
        <v>271</v>
      </c>
    </row>
    <row r="6274" spans="17:17" x14ac:dyDescent="0.3">
      <c r="Q6274" t="s">
        <v>409</v>
      </c>
    </row>
    <row r="6275" spans="17:17" x14ac:dyDescent="0.3">
      <c r="Q6275" t="s">
        <v>379</v>
      </c>
    </row>
    <row r="6276" spans="17:17" x14ac:dyDescent="0.3">
      <c r="Q6276" t="s">
        <v>355</v>
      </c>
    </row>
    <row r="6277" spans="17:17" x14ac:dyDescent="0.3">
      <c r="Q6277" t="s">
        <v>394</v>
      </c>
    </row>
    <row r="6278" spans="17:17" x14ac:dyDescent="0.3">
      <c r="Q6278" t="s">
        <v>350</v>
      </c>
    </row>
    <row r="6279" spans="17:17" x14ac:dyDescent="0.3">
      <c r="Q6279" t="s">
        <v>287</v>
      </c>
    </row>
    <row r="6280" spans="17:17" x14ac:dyDescent="0.3">
      <c r="Q6280" t="s">
        <v>261</v>
      </c>
    </row>
    <row r="6281" spans="17:17" x14ac:dyDescent="0.3">
      <c r="Q6281" t="s">
        <v>291</v>
      </c>
    </row>
    <row r="6282" spans="17:17" x14ac:dyDescent="0.3">
      <c r="Q6282" t="s">
        <v>293</v>
      </c>
    </row>
    <row r="6283" spans="17:17" x14ac:dyDescent="0.3">
      <c r="Q6283" t="s">
        <v>306</v>
      </c>
    </row>
    <row r="6284" spans="17:17" x14ac:dyDescent="0.3">
      <c r="Q6284" t="s">
        <v>317</v>
      </c>
    </row>
    <row r="6285" spans="17:17" x14ac:dyDescent="0.3">
      <c r="Q6285" t="s">
        <v>255</v>
      </c>
    </row>
    <row r="6286" spans="17:17" x14ac:dyDescent="0.3">
      <c r="Q6286" t="s">
        <v>220</v>
      </c>
    </row>
    <row r="6287" spans="17:17" x14ac:dyDescent="0.3">
      <c r="Q6287" t="s">
        <v>272</v>
      </c>
    </row>
    <row r="6288" spans="17:17" x14ac:dyDescent="0.3">
      <c r="Q6288" t="s">
        <v>337</v>
      </c>
    </row>
    <row r="6289" spans="17:17" x14ac:dyDescent="0.3">
      <c r="Q6289" t="s">
        <v>253</v>
      </c>
    </row>
    <row r="6290" spans="17:17" x14ac:dyDescent="0.3">
      <c r="Q6290" t="s">
        <v>285</v>
      </c>
    </row>
    <row r="6291" spans="17:17" x14ac:dyDescent="0.3">
      <c r="Q6291" t="s">
        <v>338</v>
      </c>
    </row>
    <row r="6292" spans="17:17" x14ac:dyDescent="0.3">
      <c r="Q6292" t="s">
        <v>334</v>
      </c>
    </row>
    <row r="6293" spans="17:17" x14ac:dyDescent="0.3">
      <c r="Q6293" t="s">
        <v>263</v>
      </c>
    </row>
    <row r="6294" spans="17:17" x14ac:dyDescent="0.3">
      <c r="Q6294" t="s">
        <v>339</v>
      </c>
    </row>
    <row r="6295" spans="17:17" x14ac:dyDescent="0.3">
      <c r="Q6295" t="s">
        <v>257</v>
      </c>
    </row>
    <row r="6296" spans="17:17" x14ac:dyDescent="0.3">
      <c r="Q6296" t="s">
        <v>340</v>
      </c>
    </row>
    <row r="6297" spans="17:17" x14ac:dyDescent="0.3">
      <c r="Q6297" t="s">
        <v>239</v>
      </c>
    </row>
    <row r="6298" spans="17:17" x14ac:dyDescent="0.3">
      <c r="Q6298" t="s">
        <v>341</v>
      </c>
    </row>
    <row r="6299" spans="17:17" x14ac:dyDescent="0.3">
      <c r="Q6299" t="s">
        <v>273</v>
      </c>
    </row>
    <row r="6300" spans="17:17" x14ac:dyDescent="0.3">
      <c r="Q6300" t="s">
        <v>342</v>
      </c>
    </row>
    <row r="6301" spans="17:17" x14ac:dyDescent="0.3">
      <c r="Q6301" t="s">
        <v>219</v>
      </c>
    </row>
    <row r="6302" spans="17:17" x14ac:dyDescent="0.3">
      <c r="Q6302" t="s">
        <v>410</v>
      </c>
    </row>
    <row r="6303" spans="17:17" x14ac:dyDescent="0.3">
      <c r="Q6303" t="s">
        <v>400</v>
      </c>
    </row>
    <row r="6304" spans="17:17" x14ac:dyDescent="0.3">
      <c r="Q6304" t="s">
        <v>377</v>
      </c>
    </row>
    <row r="6305" spans="17:17" x14ac:dyDescent="0.3">
      <c r="Q6305" t="s">
        <v>406</v>
      </c>
    </row>
    <row r="6306" spans="17:17" x14ac:dyDescent="0.3">
      <c r="Q6306" t="s">
        <v>347</v>
      </c>
    </row>
    <row r="6307" spans="17:17" x14ac:dyDescent="0.3">
      <c r="Q6307" t="s">
        <v>292</v>
      </c>
    </row>
    <row r="6308" spans="17:17" x14ac:dyDescent="0.3">
      <c r="Q6308" t="s">
        <v>228</v>
      </c>
    </row>
    <row r="6309" spans="17:17" x14ac:dyDescent="0.3">
      <c r="Q6309" t="s">
        <v>288</v>
      </c>
    </row>
    <row r="6310" spans="17:17" x14ac:dyDescent="0.3">
      <c r="Q6310" t="s">
        <v>371</v>
      </c>
    </row>
    <row r="6311" spans="17:17" x14ac:dyDescent="0.3">
      <c r="Q6311" t="s">
        <v>380</v>
      </c>
    </row>
    <row r="6312" spans="17:17" x14ac:dyDescent="0.3">
      <c r="Q6312" t="s">
        <v>416</v>
      </c>
    </row>
    <row r="6313" spans="17:17" x14ac:dyDescent="0.3">
      <c r="Q6313" t="s">
        <v>325</v>
      </c>
    </row>
    <row r="6314" spans="17:17" x14ac:dyDescent="0.3">
      <c r="Q6314" t="s">
        <v>390</v>
      </c>
    </row>
    <row r="6315" spans="17:17" x14ac:dyDescent="0.3">
      <c r="Q6315" t="s">
        <v>280</v>
      </c>
    </row>
    <row r="6316" spans="17:17" x14ac:dyDescent="0.3">
      <c r="Q6316" t="s">
        <v>310</v>
      </c>
    </row>
    <row r="6317" spans="17:17" x14ac:dyDescent="0.3">
      <c r="Q6317" t="s">
        <v>252</v>
      </c>
    </row>
    <row r="6318" spans="17:17" x14ac:dyDescent="0.3">
      <c r="Q6318" t="s">
        <v>358</v>
      </c>
    </row>
    <row r="6319" spans="17:17" x14ac:dyDescent="0.3">
      <c r="Q6319" t="s">
        <v>408</v>
      </c>
    </row>
    <row r="6320" spans="17:17" x14ac:dyDescent="0.3">
      <c r="Q6320" t="s">
        <v>285</v>
      </c>
    </row>
    <row r="6321" spans="17:17" x14ac:dyDescent="0.3">
      <c r="Q6321" t="s">
        <v>231</v>
      </c>
    </row>
    <row r="6322" spans="17:17" x14ac:dyDescent="0.3">
      <c r="Q6322" t="s">
        <v>370</v>
      </c>
    </row>
    <row r="6323" spans="17:17" x14ac:dyDescent="0.3">
      <c r="Q6323" t="s">
        <v>383</v>
      </c>
    </row>
    <row r="6324" spans="17:17" x14ac:dyDescent="0.3">
      <c r="Q6324" t="s">
        <v>265</v>
      </c>
    </row>
    <row r="6325" spans="17:17" x14ac:dyDescent="0.3">
      <c r="Q6325" t="s">
        <v>258</v>
      </c>
    </row>
    <row r="6326" spans="17:17" x14ac:dyDescent="0.3">
      <c r="Q6326" t="s">
        <v>341</v>
      </c>
    </row>
    <row r="6327" spans="17:17" x14ac:dyDescent="0.3">
      <c r="Q6327" t="s">
        <v>319</v>
      </c>
    </row>
    <row r="6328" spans="17:17" x14ac:dyDescent="0.3">
      <c r="Q6328" t="s">
        <v>277</v>
      </c>
    </row>
    <row r="6329" spans="17:17" x14ac:dyDescent="0.3">
      <c r="Q6329" t="s">
        <v>378</v>
      </c>
    </row>
    <row r="6330" spans="17:17" x14ac:dyDescent="0.3">
      <c r="Q6330" t="s">
        <v>267</v>
      </c>
    </row>
    <row r="6331" spans="17:17" x14ac:dyDescent="0.3">
      <c r="Q6331" t="s">
        <v>248</v>
      </c>
    </row>
    <row r="6332" spans="17:17" x14ac:dyDescent="0.3">
      <c r="Q6332" t="s">
        <v>226</v>
      </c>
    </row>
    <row r="6333" spans="17:17" x14ac:dyDescent="0.3">
      <c r="Q6333" t="s">
        <v>233</v>
      </c>
    </row>
    <row r="6334" spans="17:17" x14ac:dyDescent="0.3">
      <c r="Q6334" t="s">
        <v>384</v>
      </c>
    </row>
    <row r="6335" spans="17:17" x14ac:dyDescent="0.3">
      <c r="Q6335" t="s">
        <v>250</v>
      </c>
    </row>
    <row r="6336" spans="17:17" x14ac:dyDescent="0.3">
      <c r="Q6336" t="s">
        <v>300</v>
      </c>
    </row>
    <row r="6337" spans="17:17" x14ac:dyDescent="0.3">
      <c r="Q6337" t="s">
        <v>385</v>
      </c>
    </row>
    <row r="6338" spans="17:17" x14ac:dyDescent="0.3">
      <c r="Q6338" t="s">
        <v>386</v>
      </c>
    </row>
    <row r="6339" spans="17:17" x14ac:dyDescent="0.3">
      <c r="Q6339" t="s">
        <v>358</v>
      </c>
    </row>
    <row r="6340" spans="17:17" x14ac:dyDescent="0.3">
      <c r="Q6340" t="s">
        <v>284</v>
      </c>
    </row>
    <row r="6341" spans="17:17" x14ac:dyDescent="0.3">
      <c r="Q6341" t="s">
        <v>327</v>
      </c>
    </row>
    <row r="6342" spans="17:17" x14ac:dyDescent="0.3">
      <c r="Q6342" t="s">
        <v>249</v>
      </c>
    </row>
    <row r="6343" spans="17:17" x14ac:dyDescent="0.3">
      <c r="Q6343" t="s">
        <v>367</v>
      </c>
    </row>
    <row r="6344" spans="17:17" x14ac:dyDescent="0.3">
      <c r="Q6344" t="s">
        <v>257</v>
      </c>
    </row>
    <row r="6345" spans="17:17" x14ac:dyDescent="0.3">
      <c r="Q6345" t="s">
        <v>382</v>
      </c>
    </row>
    <row r="6346" spans="17:17" x14ac:dyDescent="0.3">
      <c r="Q6346" t="s">
        <v>293</v>
      </c>
    </row>
    <row r="6347" spans="17:17" x14ac:dyDescent="0.3">
      <c r="Q6347" t="s">
        <v>276</v>
      </c>
    </row>
    <row r="6348" spans="17:17" x14ac:dyDescent="0.3">
      <c r="Q6348" t="s">
        <v>394</v>
      </c>
    </row>
    <row r="6349" spans="17:17" x14ac:dyDescent="0.3">
      <c r="Q6349" t="s">
        <v>326</v>
      </c>
    </row>
    <row r="6350" spans="17:17" x14ac:dyDescent="0.3">
      <c r="Q6350" t="s">
        <v>412</v>
      </c>
    </row>
    <row r="6351" spans="17:17" x14ac:dyDescent="0.3">
      <c r="Q6351" t="s">
        <v>410</v>
      </c>
    </row>
    <row r="6352" spans="17:17" x14ac:dyDescent="0.3">
      <c r="Q6352" t="s">
        <v>364</v>
      </c>
    </row>
    <row r="6353" spans="17:17" x14ac:dyDescent="0.3">
      <c r="Q6353" t="s">
        <v>244</v>
      </c>
    </row>
    <row r="6354" spans="17:17" x14ac:dyDescent="0.3">
      <c r="Q6354" t="s">
        <v>386</v>
      </c>
    </row>
    <row r="6355" spans="17:17" x14ac:dyDescent="0.3">
      <c r="Q6355" t="s">
        <v>250</v>
      </c>
    </row>
    <row r="6356" spans="17:17" x14ac:dyDescent="0.3">
      <c r="Q6356" t="s">
        <v>384</v>
      </c>
    </row>
    <row r="6357" spans="17:17" x14ac:dyDescent="0.3">
      <c r="Q6357" t="s">
        <v>322</v>
      </c>
    </row>
    <row r="6358" spans="17:17" x14ac:dyDescent="0.3">
      <c r="Q6358" t="s">
        <v>337</v>
      </c>
    </row>
    <row r="6359" spans="17:17" x14ac:dyDescent="0.3">
      <c r="Q6359" t="s">
        <v>286</v>
      </c>
    </row>
    <row r="6360" spans="17:17" x14ac:dyDescent="0.3">
      <c r="Q6360" t="s">
        <v>348</v>
      </c>
    </row>
    <row r="6361" spans="17:17" x14ac:dyDescent="0.3">
      <c r="Q6361" t="s">
        <v>236</v>
      </c>
    </row>
    <row r="6362" spans="17:17" x14ac:dyDescent="0.3">
      <c r="Q6362" t="s">
        <v>330</v>
      </c>
    </row>
    <row r="6363" spans="17:17" x14ac:dyDescent="0.3">
      <c r="Q6363" t="s">
        <v>390</v>
      </c>
    </row>
    <row r="6364" spans="17:17" x14ac:dyDescent="0.3">
      <c r="Q6364" t="s">
        <v>229</v>
      </c>
    </row>
    <row r="6365" spans="17:17" x14ac:dyDescent="0.3">
      <c r="Q6365" t="s">
        <v>230</v>
      </c>
    </row>
    <row r="6366" spans="17:17" x14ac:dyDescent="0.3">
      <c r="Q6366" t="s">
        <v>253</v>
      </c>
    </row>
    <row r="6367" spans="17:17" x14ac:dyDescent="0.3">
      <c r="Q6367" t="s">
        <v>296</v>
      </c>
    </row>
    <row r="6368" spans="17:17" x14ac:dyDescent="0.3">
      <c r="Q6368" t="s">
        <v>386</v>
      </c>
    </row>
    <row r="6369" spans="17:17" x14ac:dyDescent="0.3">
      <c r="Q6369" t="s">
        <v>262</v>
      </c>
    </row>
    <row r="6370" spans="17:17" x14ac:dyDescent="0.3">
      <c r="Q6370" t="s">
        <v>249</v>
      </c>
    </row>
    <row r="6371" spans="17:17" x14ac:dyDescent="0.3">
      <c r="Q6371" t="s">
        <v>342</v>
      </c>
    </row>
    <row r="6372" spans="17:17" x14ac:dyDescent="0.3">
      <c r="Q6372" t="s">
        <v>219</v>
      </c>
    </row>
    <row r="6373" spans="17:17" x14ac:dyDescent="0.3">
      <c r="Q6373" t="s">
        <v>233</v>
      </c>
    </row>
    <row r="6374" spans="17:17" x14ac:dyDescent="0.3">
      <c r="Q6374" t="s">
        <v>302</v>
      </c>
    </row>
    <row r="6375" spans="17:17" x14ac:dyDescent="0.3">
      <c r="Q6375" t="s">
        <v>332</v>
      </c>
    </row>
    <row r="6376" spans="17:17" x14ac:dyDescent="0.3">
      <c r="Q6376" t="s">
        <v>285</v>
      </c>
    </row>
    <row r="6377" spans="17:17" x14ac:dyDescent="0.3">
      <c r="Q6377" t="s">
        <v>402</v>
      </c>
    </row>
    <row r="6378" spans="17:17" x14ac:dyDescent="0.3">
      <c r="Q6378" t="s">
        <v>242</v>
      </c>
    </row>
    <row r="6379" spans="17:17" x14ac:dyDescent="0.3">
      <c r="Q6379" t="s">
        <v>329</v>
      </c>
    </row>
    <row r="6380" spans="17:17" x14ac:dyDescent="0.3">
      <c r="Q6380" t="s">
        <v>388</v>
      </c>
    </row>
    <row r="6381" spans="17:17" x14ac:dyDescent="0.3">
      <c r="Q6381" t="s">
        <v>341</v>
      </c>
    </row>
    <row r="6382" spans="17:17" x14ac:dyDescent="0.3">
      <c r="Q6382" t="s">
        <v>256</v>
      </c>
    </row>
    <row r="6383" spans="17:17" x14ac:dyDescent="0.3">
      <c r="Q6383" t="s">
        <v>337</v>
      </c>
    </row>
    <row r="6384" spans="17:17" x14ac:dyDescent="0.3">
      <c r="Q6384" t="s">
        <v>340</v>
      </c>
    </row>
    <row r="6385" spans="17:17" x14ac:dyDescent="0.3">
      <c r="Q6385" t="s">
        <v>353</v>
      </c>
    </row>
    <row r="6386" spans="17:17" x14ac:dyDescent="0.3">
      <c r="Q6386" t="s">
        <v>396</v>
      </c>
    </row>
    <row r="6387" spans="17:17" x14ac:dyDescent="0.3">
      <c r="Q6387" t="s">
        <v>244</v>
      </c>
    </row>
    <row r="6388" spans="17:17" x14ac:dyDescent="0.3">
      <c r="Q6388" t="s">
        <v>301</v>
      </c>
    </row>
    <row r="6389" spans="17:17" x14ac:dyDescent="0.3">
      <c r="Q6389" t="s">
        <v>413</v>
      </c>
    </row>
    <row r="6390" spans="17:17" x14ac:dyDescent="0.3">
      <c r="Q6390" t="s">
        <v>267</v>
      </c>
    </row>
    <row r="6391" spans="17:17" x14ac:dyDescent="0.3">
      <c r="Q6391" t="s">
        <v>307</v>
      </c>
    </row>
    <row r="6392" spans="17:17" x14ac:dyDescent="0.3">
      <c r="Q6392" t="s">
        <v>388</v>
      </c>
    </row>
    <row r="6393" spans="17:17" x14ac:dyDescent="0.3">
      <c r="Q6393" t="s">
        <v>330</v>
      </c>
    </row>
    <row r="6394" spans="17:17" x14ac:dyDescent="0.3">
      <c r="Q6394" t="s">
        <v>232</v>
      </c>
    </row>
    <row r="6395" spans="17:17" x14ac:dyDescent="0.3">
      <c r="Q6395" t="s">
        <v>293</v>
      </c>
    </row>
    <row r="6396" spans="17:17" x14ac:dyDescent="0.3">
      <c r="Q6396" t="s">
        <v>347</v>
      </c>
    </row>
    <row r="6397" spans="17:17" x14ac:dyDescent="0.3">
      <c r="Q6397" t="s">
        <v>224</v>
      </c>
    </row>
    <row r="6398" spans="17:17" x14ac:dyDescent="0.3">
      <c r="Q6398" t="s">
        <v>231</v>
      </c>
    </row>
    <row r="6399" spans="17:17" x14ac:dyDescent="0.3">
      <c r="Q6399" t="s">
        <v>250</v>
      </c>
    </row>
    <row r="6400" spans="17:17" x14ac:dyDescent="0.3">
      <c r="Q6400" t="s">
        <v>365</v>
      </c>
    </row>
    <row r="6401" spans="17:17" x14ac:dyDescent="0.3">
      <c r="Q6401" t="s">
        <v>336</v>
      </c>
    </row>
    <row r="6402" spans="17:17" x14ac:dyDescent="0.3">
      <c r="Q6402" t="s">
        <v>362</v>
      </c>
    </row>
    <row r="6403" spans="17:17" x14ac:dyDescent="0.3">
      <c r="Q6403" t="s">
        <v>363</v>
      </c>
    </row>
    <row r="6404" spans="17:17" x14ac:dyDescent="0.3">
      <c r="Q6404" t="s">
        <v>234</v>
      </c>
    </row>
    <row r="6405" spans="17:17" x14ac:dyDescent="0.3">
      <c r="Q6405" t="s">
        <v>391</v>
      </c>
    </row>
    <row r="6406" spans="17:17" x14ac:dyDescent="0.3">
      <c r="Q6406" t="s">
        <v>287</v>
      </c>
    </row>
    <row r="6407" spans="17:17" x14ac:dyDescent="0.3">
      <c r="Q6407" t="s">
        <v>353</v>
      </c>
    </row>
    <row r="6408" spans="17:17" x14ac:dyDescent="0.3">
      <c r="Q6408" t="s">
        <v>374</v>
      </c>
    </row>
    <row r="6409" spans="17:17" x14ac:dyDescent="0.3">
      <c r="Q6409" t="s">
        <v>236</v>
      </c>
    </row>
    <row r="6410" spans="17:17" x14ac:dyDescent="0.3">
      <c r="Q6410" t="s">
        <v>272</v>
      </c>
    </row>
    <row r="6411" spans="17:17" x14ac:dyDescent="0.3">
      <c r="Q6411" t="s">
        <v>305</v>
      </c>
    </row>
    <row r="6412" spans="17:17" x14ac:dyDescent="0.3">
      <c r="Q6412" t="s">
        <v>321</v>
      </c>
    </row>
    <row r="6413" spans="17:17" x14ac:dyDescent="0.3">
      <c r="Q6413" t="s">
        <v>414</v>
      </c>
    </row>
    <row r="6414" spans="17:17" x14ac:dyDescent="0.3">
      <c r="Q6414" t="s">
        <v>412</v>
      </c>
    </row>
    <row r="6415" spans="17:17" x14ac:dyDescent="0.3">
      <c r="Q6415" t="s">
        <v>360</v>
      </c>
    </row>
    <row r="6416" spans="17:17" x14ac:dyDescent="0.3">
      <c r="Q6416" t="s">
        <v>344</v>
      </c>
    </row>
    <row r="6417" spans="17:17" x14ac:dyDescent="0.3">
      <c r="Q6417" t="s">
        <v>331</v>
      </c>
    </row>
    <row r="6418" spans="17:17" x14ac:dyDescent="0.3">
      <c r="Q6418" t="s">
        <v>339</v>
      </c>
    </row>
    <row r="6419" spans="17:17" x14ac:dyDescent="0.3">
      <c r="Q6419" t="s">
        <v>301</v>
      </c>
    </row>
    <row r="6420" spans="17:17" x14ac:dyDescent="0.3">
      <c r="Q6420" t="s">
        <v>359</v>
      </c>
    </row>
    <row r="6421" spans="17:17" x14ac:dyDescent="0.3">
      <c r="Q6421" t="s">
        <v>411</v>
      </c>
    </row>
    <row r="6422" spans="17:17" x14ac:dyDescent="0.3">
      <c r="Q6422" t="s">
        <v>247</v>
      </c>
    </row>
    <row r="6423" spans="17:17" x14ac:dyDescent="0.3">
      <c r="Q6423" t="s">
        <v>301</v>
      </c>
    </row>
    <row r="6424" spans="17:17" x14ac:dyDescent="0.3">
      <c r="Q6424" t="s">
        <v>337</v>
      </c>
    </row>
    <row r="6425" spans="17:17" x14ac:dyDescent="0.3">
      <c r="Q6425" t="s">
        <v>354</v>
      </c>
    </row>
    <row r="6426" spans="17:17" x14ac:dyDescent="0.3">
      <c r="Q6426" t="s">
        <v>235</v>
      </c>
    </row>
    <row r="6427" spans="17:17" x14ac:dyDescent="0.3">
      <c r="Q6427" t="s">
        <v>389</v>
      </c>
    </row>
    <row r="6428" spans="17:17" x14ac:dyDescent="0.3">
      <c r="Q6428" t="s">
        <v>258</v>
      </c>
    </row>
    <row r="6429" spans="17:17" x14ac:dyDescent="0.3">
      <c r="Q6429" t="s">
        <v>292</v>
      </c>
    </row>
    <row r="6430" spans="17:17" x14ac:dyDescent="0.3">
      <c r="Q6430" t="s">
        <v>229</v>
      </c>
    </row>
    <row r="6431" spans="17:17" x14ac:dyDescent="0.3">
      <c r="Q6431" t="s">
        <v>383</v>
      </c>
    </row>
    <row r="6432" spans="17:17" x14ac:dyDescent="0.3">
      <c r="Q6432" t="s">
        <v>375</v>
      </c>
    </row>
    <row r="6433" spans="17:17" x14ac:dyDescent="0.3">
      <c r="Q6433" t="s">
        <v>359</v>
      </c>
    </row>
    <row r="6434" spans="17:17" x14ac:dyDescent="0.3">
      <c r="Q6434" t="s">
        <v>330</v>
      </c>
    </row>
    <row r="6435" spans="17:17" x14ac:dyDescent="0.3">
      <c r="Q6435" t="s">
        <v>355</v>
      </c>
    </row>
    <row r="6436" spans="17:17" x14ac:dyDescent="0.3">
      <c r="Q6436" t="s">
        <v>399</v>
      </c>
    </row>
    <row r="6437" spans="17:17" x14ac:dyDescent="0.3">
      <c r="Q6437" t="s">
        <v>299</v>
      </c>
    </row>
    <row r="6438" spans="17:17" x14ac:dyDescent="0.3">
      <c r="Q6438" t="s">
        <v>221</v>
      </c>
    </row>
    <row r="6439" spans="17:17" x14ac:dyDescent="0.3">
      <c r="Q6439" t="s">
        <v>417</v>
      </c>
    </row>
    <row r="6440" spans="17:17" x14ac:dyDescent="0.3">
      <c r="Q6440" t="s">
        <v>232</v>
      </c>
    </row>
    <row r="6441" spans="17:17" x14ac:dyDescent="0.3">
      <c r="Q6441" t="s">
        <v>395</v>
      </c>
    </row>
    <row r="6442" spans="17:17" x14ac:dyDescent="0.3">
      <c r="Q6442" t="s">
        <v>395</v>
      </c>
    </row>
    <row r="6443" spans="17:17" x14ac:dyDescent="0.3">
      <c r="Q6443" t="s">
        <v>294</v>
      </c>
    </row>
    <row r="6444" spans="17:17" x14ac:dyDescent="0.3">
      <c r="Q6444" t="s">
        <v>384</v>
      </c>
    </row>
    <row r="6445" spans="17:17" x14ac:dyDescent="0.3">
      <c r="Q6445" t="s">
        <v>298</v>
      </c>
    </row>
    <row r="6446" spans="17:17" x14ac:dyDescent="0.3">
      <c r="Q6446" t="s">
        <v>412</v>
      </c>
    </row>
    <row r="6447" spans="17:17" x14ac:dyDescent="0.3">
      <c r="Q6447" t="s">
        <v>270</v>
      </c>
    </row>
    <row r="6448" spans="17:17" x14ac:dyDescent="0.3">
      <c r="Q6448" t="s">
        <v>403</v>
      </c>
    </row>
    <row r="6449" spans="17:17" x14ac:dyDescent="0.3">
      <c r="Q6449" t="s">
        <v>259</v>
      </c>
    </row>
    <row r="6450" spans="17:17" x14ac:dyDescent="0.3">
      <c r="Q6450" t="s">
        <v>274</v>
      </c>
    </row>
    <row r="6451" spans="17:17" x14ac:dyDescent="0.3">
      <c r="Q6451" t="s">
        <v>351</v>
      </c>
    </row>
    <row r="6452" spans="17:17" x14ac:dyDescent="0.3">
      <c r="Q6452" t="s">
        <v>315</v>
      </c>
    </row>
    <row r="6453" spans="17:17" x14ac:dyDescent="0.3">
      <c r="Q6453" t="s">
        <v>322</v>
      </c>
    </row>
    <row r="6454" spans="17:17" x14ac:dyDescent="0.3">
      <c r="Q6454" t="s">
        <v>318</v>
      </c>
    </row>
    <row r="6455" spans="17:17" x14ac:dyDescent="0.3">
      <c r="Q6455" t="s">
        <v>238</v>
      </c>
    </row>
    <row r="6456" spans="17:17" x14ac:dyDescent="0.3">
      <c r="Q6456" t="s">
        <v>300</v>
      </c>
    </row>
    <row r="6457" spans="17:17" x14ac:dyDescent="0.3">
      <c r="Q6457" t="s">
        <v>219</v>
      </c>
    </row>
    <row r="6458" spans="17:17" x14ac:dyDescent="0.3">
      <c r="Q6458" t="s">
        <v>411</v>
      </c>
    </row>
    <row r="6459" spans="17:17" x14ac:dyDescent="0.3">
      <c r="Q6459" t="s">
        <v>266</v>
      </c>
    </row>
    <row r="6460" spans="17:17" x14ac:dyDescent="0.3">
      <c r="Q6460" t="s">
        <v>404</v>
      </c>
    </row>
    <row r="6461" spans="17:17" x14ac:dyDescent="0.3">
      <c r="Q6461" t="s">
        <v>333</v>
      </c>
    </row>
    <row r="6462" spans="17:17" x14ac:dyDescent="0.3">
      <c r="Q6462" t="s">
        <v>388</v>
      </c>
    </row>
    <row r="6463" spans="17:17" x14ac:dyDescent="0.3">
      <c r="Q6463" t="s">
        <v>272</v>
      </c>
    </row>
    <row r="6464" spans="17:17" x14ac:dyDescent="0.3">
      <c r="Q6464" t="s">
        <v>321</v>
      </c>
    </row>
    <row r="6465" spans="17:17" x14ac:dyDescent="0.3">
      <c r="Q6465" t="s">
        <v>258</v>
      </c>
    </row>
    <row r="6466" spans="17:17" x14ac:dyDescent="0.3">
      <c r="Q6466" t="s">
        <v>335</v>
      </c>
    </row>
    <row r="6467" spans="17:17" x14ac:dyDescent="0.3">
      <c r="Q6467" t="s">
        <v>330</v>
      </c>
    </row>
    <row r="6468" spans="17:17" x14ac:dyDescent="0.3">
      <c r="Q6468" t="s">
        <v>385</v>
      </c>
    </row>
    <row r="6469" spans="17:17" x14ac:dyDescent="0.3">
      <c r="Q6469" t="s">
        <v>318</v>
      </c>
    </row>
    <row r="6470" spans="17:17" x14ac:dyDescent="0.3">
      <c r="Q6470" t="s">
        <v>326</v>
      </c>
    </row>
    <row r="6471" spans="17:17" x14ac:dyDescent="0.3">
      <c r="Q6471" t="s">
        <v>225</v>
      </c>
    </row>
    <row r="6472" spans="17:17" x14ac:dyDescent="0.3">
      <c r="Q6472" t="s">
        <v>229</v>
      </c>
    </row>
    <row r="6473" spans="17:17" x14ac:dyDescent="0.3">
      <c r="Q6473" t="s">
        <v>375</v>
      </c>
    </row>
    <row r="6474" spans="17:17" x14ac:dyDescent="0.3">
      <c r="Q6474" t="s">
        <v>382</v>
      </c>
    </row>
    <row r="6475" spans="17:17" x14ac:dyDescent="0.3">
      <c r="Q6475" t="s">
        <v>316</v>
      </c>
    </row>
    <row r="6476" spans="17:17" x14ac:dyDescent="0.3">
      <c r="Q6476" t="s">
        <v>303</v>
      </c>
    </row>
    <row r="6477" spans="17:17" x14ac:dyDescent="0.3">
      <c r="Q6477" t="s">
        <v>287</v>
      </c>
    </row>
    <row r="6478" spans="17:17" x14ac:dyDescent="0.3">
      <c r="Q6478" t="s">
        <v>236</v>
      </c>
    </row>
    <row r="6479" spans="17:17" x14ac:dyDescent="0.3">
      <c r="Q6479" t="s">
        <v>387</v>
      </c>
    </row>
    <row r="6480" spans="17:17" x14ac:dyDescent="0.3">
      <c r="Q6480" t="s">
        <v>263</v>
      </c>
    </row>
    <row r="6481" spans="17:17" x14ac:dyDescent="0.3">
      <c r="Q6481" t="s">
        <v>267</v>
      </c>
    </row>
    <row r="6482" spans="17:17" x14ac:dyDescent="0.3">
      <c r="Q6482" t="s">
        <v>355</v>
      </c>
    </row>
    <row r="6483" spans="17:17" x14ac:dyDescent="0.3">
      <c r="Q6483" t="s">
        <v>357</v>
      </c>
    </row>
    <row r="6484" spans="17:17" x14ac:dyDescent="0.3">
      <c r="Q6484" t="s">
        <v>292</v>
      </c>
    </row>
    <row r="6485" spans="17:17" x14ac:dyDescent="0.3">
      <c r="Q6485" t="s">
        <v>335</v>
      </c>
    </row>
    <row r="6486" spans="17:17" x14ac:dyDescent="0.3">
      <c r="Q6486" t="s">
        <v>395</v>
      </c>
    </row>
    <row r="6487" spans="17:17" x14ac:dyDescent="0.3">
      <c r="Q6487" t="s">
        <v>237</v>
      </c>
    </row>
    <row r="6488" spans="17:17" x14ac:dyDescent="0.3">
      <c r="Q6488" t="s">
        <v>330</v>
      </c>
    </row>
    <row r="6489" spans="17:17" x14ac:dyDescent="0.3">
      <c r="Q6489" t="s">
        <v>245</v>
      </c>
    </row>
    <row r="6490" spans="17:17" x14ac:dyDescent="0.3">
      <c r="Q6490" t="s">
        <v>411</v>
      </c>
    </row>
    <row r="6491" spans="17:17" x14ac:dyDescent="0.3">
      <c r="Q6491" t="s">
        <v>306</v>
      </c>
    </row>
    <row r="6492" spans="17:17" x14ac:dyDescent="0.3">
      <c r="Q6492" t="s">
        <v>289</v>
      </c>
    </row>
    <row r="6493" spans="17:17" x14ac:dyDescent="0.3">
      <c r="Q6493" t="s">
        <v>359</v>
      </c>
    </row>
    <row r="6494" spans="17:17" x14ac:dyDescent="0.3">
      <c r="Q6494" t="s">
        <v>297</v>
      </c>
    </row>
    <row r="6495" spans="17:17" x14ac:dyDescent="0.3">
      <c r="Q6495" t="s">
        <v>321</v>
      </c>
    </row>
    <row r="6496" spans="17:17" x14ac:dyDescent="0.3">
      <c r="Q6496" t="s">
        <v>243</v>
      </c>
    </row>
    <row r="6497" spans="17:17" x14ac:dyDescent="0.3">
      <c r="Q6497" t="s">
        <v>345</v>
      </c>
    </row>
    <row r="6498" spans="17:17" x14ac:dyDescent="0.3">
      <c r="Q6498" t="s">
        <v>288</v>
      </c>
    </row>
    <row r="6499" spans="17:17" x14ac:dyDescent="0.3">
      <c r="Q6499" t="s">
        <v>362</v>
      </c>
    </row>
    <row r="6500" spans="17:17" x14ac:dyDescent="0.3">
      <c r="Q6500" t="s">
        <v>341</v>
      </c>
    </row>
    <row r="6501" spans="17:17" x14ac:dyDescent="0.3">
      <c r="Q6501" t="s">
        <v>391</v>
      </c>
    </row>
    <row r="6502" spans="17:17" x14ac:dyDescent="0.3">
      <c r="Q6502" t="s">
        <v>242</v>
      </c>
    </row>
    <row r="6503" spans="17:17" x14ac:dyDescent="0.3">
      <c r="Q6503" t="s">
        <v>287</v>
      </c>
    </row>
    <row r="6504" spans="17:17" x14ac:dyDescent="0.3">
      <c r="Q6504" t="s">
        <v>379</v>
      </c>
    </row>
    <row r="6505" spans="17:17" x14ac:dyDescent="0.3">
      <c r="Q6505" t="s">
        <v>279</v>
      </c>
    </row>
    <row r="6506" spans="17:17" x14ac:dyDescent="0.3">
      <c r="Q6506" t="s">
        <v>404</v>
      </c>
    </row>
    <row r="6507" spans="17:17" x14ac:dyDescent="0.3">
      <c r="Q6507" t="s">
        <v>371</v>
      </c>
    </row>
    <row r="6508" spans="17:17" x14ac:dyDescent="0.3">
      <c r="Q6508" t="s">
        <v>399</v>
      </c>
    </row>
    <row r="6509" spans="17:17" x14ac:dyDescent="0.3">
      <c r="Q6509" t="s">
        <v>309</v>
      </c>
    </row>
    <row r="6510" spans="17:17" x14ac:dyDescent="0.3">
      <c r="Q6510" t="s">
        <v>280</v>
      </c>
    </row>
    <row r="6511" spans="17:17" x14ac:dyDescent="0.3">
      <c r="Q6511" t="s">
        <v>268</v>
      </c>
    </row>
    <row r="6512" spans="17:17" x14ac:dyDescent="0.3">
      <c r="Q6512" t="s">
        <v>334</v>
      </c>
    </row>
    <row r="6513" spans="17:17" x14ac:dyDescent="0.3">
      <c r="Q6513" t="s">
        <v>342</v>
      </c>
    </row>
    <row r="6514" spans="17:17" x14ac:dyDescent="0.3">
      <c r="Q6514" t="s">
        <v>239</v>
      </c>
    </row>
    <row r="6515" spans="17:17" x14ac:dyDescent="0.3">
      <c r="Q6515" t="s">
        <v>362</v>
      </c>
    </row>
    <row r="6516" spans="17:17" x14ac:dyDescent="0.3">
      <c r="Q6516" t="s">
        <v>377</v>
      </c>
    </row>
    <row r="6517" spans="17:17" x14ac:dyDescent="0.3">
      <c r="Q6517" t="s">
        <v>305</v>
      </c>
    </row>
    <row r="6518" spans="17:17" x14ac:dyDescent="0.3">
      <c r="Q6518" t="s">
        <v>383</v>
      </c>
    </row>
    <row r="6519" spans="17:17" x14ac:dyDescent="0.3">
      <c r="Q6519" t="s">
        <v>254</v>
      </c>
    </row>
    <row r="6520" spans="17:17" x14ac:dyDescent="0.3">
      <c r="Q6520" t="s">
        <v>272</v>
      </c>
    </row>
    <row r="6521" spans="17:17" x14ac:dyDescent="0.3">
      <c r="Q6521" t="s">
        <v>271</v>
      </c>
    </row>
    <row r="6522" spans="17:17" x14ac:dyDescent="0.3">
      <c r="Q6522" t="s">
        <v>387</v>
      </c>
    </row>
    <row r="6523" spans="17:17" x14ac:dyDescent="0.3">
      <c r="Q6523" t="s">
        <v>271</v>
      </c>
    </row>
    <row r="6524" spans="17:17" x14ac:dyDescent="0.3">
      <c r="Q6524" t="s">
        <v>377</v>
      </c>
    </row>
    <row r="6525" spans="17:17" x14ac:dyDescent="0.3">
      <c r="Q6525" t="s">
        <v>236</v>
      </c>
    </row>
    <row r="6526" spans="17:17" x14ac:dyDescent="0.3">
      <c r="Q6526" t="s">
        <v>225</v>
      </c>
    </row>
    <row r="6527" spans="17:17" x14ac:dyDescent="0.3">
      <c r="Q6527" t="s">
        <v>335</v>
      </c>
    </row>
    <row r="6528" spans="17:17" x14ac:dyDescent="0.3">
      <c r="Q6528" t="s">
        <v>300</v>
      </c>
    </row>
    <row r="6529" spans="17:17" x14ac:dyDescent="0.3">
      <c r="Q6529" t="s">
        <v>366</v>
      </c>
    </row>
    <row r="6530" spans="17:17" x14ac:dyDescent="0.3">
      <c r="Q6530" t="s">
        <v>295</v>
      </c>
    </row>
    <row r="6531" spans="17:17" x14ac:dyDescent="0.3">
      <c r="Q6531" t="s">
        <v>256</v>
      </c>
    </row>
    <row r="6532" spans="17:17" x14ac:dyDescent="0.3">
      <c r="Q6532" t="s">
        <v>315</v>
      </c>
    </row>
    <row r="6533" spans="17:17" x14ac:dyDescent="0.3">
      <c r="Q6533" t="s">
        <v>243</v>
      </c>
    </row>
    <row r="6534" spans="17:17" x14ac:dyDescent="0.3">
      <c r="Q6534" t="s">
        <v>283</v>
      </c>
    </row>
    <row r="6535" spans="17:17" x14ac:dyDescent="0.3">
      <c r="Q6535" t="s">
        <v>324</v>
      </c>
    </row>
    <row r="6536" spans="17:17" x14ac:dyDescent="0.3">
      <c r="Q6536" t="s">
        <v>278</v>
      </c>
    </row>
    <row r="6537" spans="17:17" x14ac:dyDescent="0.3">
      <c r="Q6537" t="s">
        <v>301</v>
      </c>
    </row>
    <row r="6538" spans="17:17" x14ac:dyDescent="0.3">
      <c r="Q6538" t="s">
        <v>414</v>
      </c>
    </row>
    <row r="6539" spans="17:17" x14ac:dyDescent="0.3">
      <c r="Q6539" t="s">
        <v>388</v>
      </c>
    </row>
    <row r="6540" spans="17:17" x14ac:dyDescent="0.3">
      <c r="Q6540" t="s">
        <v>410</v>
      </c>
    </row>
    <row r="6541" spans="17:17" x14ac:dyDescent="0.3">
      <c r="Q6541" t="s">
        <v>224</v>
      </c>
    </row>
    <row r="6542" spans="17:17" x14ac:dyDescent="0.3">
      <c r="Q6542" t="s">
        <v>249</v>
      </c>
    </row>
    <row r="6543" spans="17:17" x14ac:dyDescent="0.3">
      <c r="Q6543" t="s">
        <v>391</v>
      </c>
    </row>
    <row r="6544" spans="17:17" x14ac:dyDescent="0.3">
      <c r="Q6544" t="s">
        <v>356</v>
      </c>
    </row>
    <row r="6545" spans="17:17" x14ac:dyDescent="0.3">
      <c r="Q6545" t="s">
        <v>348</v>
      </c>
    </row>
    <row r="6546" spans="17:17" x14ac:dyDescent="0.3">
      <c r="Q6546" t="s">
        <v>407</v>
      </c>
    </row>
    <row r="6547" spans="17:17" x14ac:dyDescent="0.3">
      <c r="Q6547" t="s">
        <v>248</v>
      </c>
    </row>
    <row r="6548" spans="17:17" x14ac:dyDescent="0.3">
      <c r="Q6548" t="s">
        <v>267</v>
      </c>
    </row>
    <row r="6549" spans="17:17" x14ac:dyDescent="0.3">
      <c r="Q6549" t="s">
        <v>388</v>
      </c>
    </row>
    <row r="6550" spans="17:17" x14ac:dyDescent="0.3">
      <c r="Q6550" t="s">
        <v>262</v>
      </c>
    </row>
    <row r="6551" spans="17:17" x14ac:dyDescent="0.3">
      <c r="Q6551" t="s">
        <v>406</v>
      </c>
    </row>
    <row r="6552" spans="17:17" x14ac:dyDescent="0.3">
      <c r="Q6552" t="s">
        <v>271</v>
      </c>
    </row>
    <row r="6553" spans="17:17" x14ac:dyDescent="0.3">
      <c r="Q6553" t="s">
        <v>257</v>
      </c>
    </row>
    <row r="6554" spans="17:17" x14ac:dyDescent="0.3">
      <c r="Q6554" t="s">
        <v>230</v>
      </c>
    </row>
    <row r="6555" spans="17:17" x14ac:dyDescent="0.3">
      <c r="Q6555" t="s">
        <v>269</v>
      </c>
    </row>
    <row r="6556" spans="17:17" x14ac:dyDescent="0.3">
      <c r="Q6556" t="s">
        <v>285</v>
      </c>
    </row>
    <row r="6557" spans="17:17" x14ac:dyDescent="0.3">
      <c r="Q6557" t="s">
        <v>347</v>
      </c>
    </row>
    <row r="6558" spans="17:17" x14ac:dyDescent="0.3">
      <c r="Q6558" t="s">
        <v>378</v>
      </c>
    </row>
    <row r="6559" spans="17:17" x14ac:dyDescent="0.3">
      <c r="Q6559" t="s">
        <v>254</v>
      </c>
    </row>
    <row r="6560" spans="17:17" x14ac:dyDescent="0.3">
      <c r="Q6560" t="s">
        <v>351</v>
      </c>
    </row>
    <row r="6561" spans="17:17" x14ac:dyDescent="0.3">
      <c r="Q6561" t="s">
        <v>376</v>
      </c>
    </row>
    <row r="6562" spans="17:17" x14ac:dyDescent="0.3">
      <c r="Q6562" t="s">
        <v>363</v>
      </c>
    </row>
    <row r="6563" spans="17:17" x14ac:dyDescent="0.3">
      <c r="Q6563" t="s">
        <v>418</v>
      </c>
    </row>
    <row r="6564" spans="17:17" x14ac:dyDescent="0.3">
      <c r="Q6564" t="s">
        <v>396</v>
      </c>
    </row>
    <row r="6565" spans="17:17" x14ac:dyDescent="0.3">
      <c r="Q6565" t="s">
        <v>403</v>
      </c>
    </row>
    <row r="6566" spans="17:17" x14ac:dyDescent="0.3">
      <c r="Q6566" t="s">
        <v>253</v>
      </c>
    </row>
    <row r="6567" spans="17:17" x14ac:dyDescent="0.3">
      <c r="Q6567" t="s">
        <v>287</v>
      </c>
    </row>
    <row r="6568" spans="17:17" x14ac:dyDescent="0.3">
      <c r="Q6568" t="s">
        <v>343</v>
      </c>
    </row>
    <row r="6569" spans="17:17" x14ac:dyDescent="0.3">
      <c r="Q6569" t="s">
        <v>401</v>
      </c>
    </row>
    <row r="6570" spans="17:17" x14ac:dyDescent="0.3">
      <c r="Q6570" t="s">
        <v>389</v>
      </c>
    </row>
    <row r="6571" spans="17:17" x14ac:dyDescent="0.3">
      <c r="Q6571" t="s">
        <v>377</v>
      </c>
    </row>
    <row r="6572" spans="17:17" x14ac:dyDescent="0.3">
      <c r="Q6572" t="s">
        <v>307</v>
      </c>
    </row>
    <row r="6573" spans="17:17" x14ac:dyDescent="0.3">
      <c r="Q6573" t="s">
        <v>258</v>
      </c>
    </row>
    <row r="6574" spans="17:17" x14ac:dyDescent="0.3">
      <c r="Q6574" t="s">
        <v>229</v>
      </c>
    </row>
    <row r="6575" spans="17:17" x14ac:dyDescent="0.3">
      <c r="Q6575" t="s">
        <v>346</v>
      </c>
    </row>
    <row r="6576" spans="17:17" x14ac:dyDescent="0.3">
      <c r="Q6576" t="s">
        <v>381</v>
      </c>
    </row>
    <row r="6577" spans="17:17" x14ac:dyDescent="0.3">
      <c r="Q6577" t="s">
        <v>369</v>
      </c>
    </row>
    <row r="6578" spans="17:17" x14ac:dyDescent="0.3">
      <c r="Q6578" t="s">
        <v>295</v>
      </c>
    </row>
    <row r="6579" spans="17:17" x14ac:dyDescent="0.3">
      <c r="Q6579" t="s">
        <v>406</v>
      </c>
    </row>
    <row r="6580" spans="17:17" x14ac:dyDescent="0.3">
      <c r="Q6580" t="s">
        <v>311</v>
      </c>
    </row>
    <row r="6581" spans="17:17" x14ac:dyDescent="0.3">
      <c r="Q6581" t="s">
        <v>371</v>
      </c>
    </row>
    <row r="6582" spans="17:17" x14ac:dyDescent="0.3">
      <c r="Q6582" t="s">
        <v>268</v>
      </c>
    </row>
    <row r="6583" spans="17:17" x14ac:dyDescent="0.3">
      <c r="Q6583" t="s">
        <v>285</v>
      </c>
    </row>
    <row r="6584" spans="17:17" x14ac:dyDescent="0.3">
      <c r="Q6584" t="s">
        <v>289</v>
      </c>
    </row>
    <row r="6585" spans="17:17" x14ac:dyDescent="0.3">
      <c r="Q6585" t="s">
        <v>382</v>
      </c>
    </row>
    <row r="6586" spans="17:17" x14ac:dyDescent="0.3">
      <c r="Q6586" t="s">
        <v>321</v>
      </c>
    </row>
    <row r="6587" spans="17:17" x14ac:dyDescent="0.3">
      <c r="Q6587" t="s">
        <v>263</v>
      </c>
    </row>
    <row r="6588" spans="17:17" x14ac:dyDescent="0.3">
      <c r="Q6588" t="s">
        <v>322</v>
      </c>
    </row>
    <row r="6589" spans="17:17" x14ac:dyDescent="0.3">
      <c r="Q6589" t="s">
        <v>259</v>
      </c>
    </row>
    <row r="6590" spans="17:17" x14ac:dyDescent="0.3">
      <c r="Q6590" t="s">
        <v>219</v>
      </c>
    </row>
    <row r="6591" spans="17:17" x14ac:dyDescent="0.3">
      <c r="Q6591" t="s">
        <v>343</v>
      </c>
    </row>
    <row r="6592" spans="17:17" x14ac:dyDescent="0.3">
      <c r="Q6592" t="s">
        <v>341</v>
      </c>
    </row>
    <row r="6593" spans="17:17" x14ac:dyDescent="0.3">
      <c r="Q6593" t="s">
        <v>238</v>
      </c>
    </row>
    <row r="6594" spans="17:17" x14ac:dyDescent="0.3">
      <c r="Q6594" t="s">
        <v>410</v>
      </c>
    </row>
    <row r="6595" spans="17:17" x14ac:dyDescent="0.3">
      <c r="Q6595" t="s">
        <v>221</v>
      </c>
    </row>
    <row r="6596" spans="17:17" x14ac:dyDescent="0.3">
      <c r="Q6596" t="s">
        <v>274</v>
      </c>
    </row>
    <row r="6597" spans="17:17" x14ac:dyDescent="0.3">
      <c r="Q6597" t="s">
        <v>241</v>
      </c>
    </row>
    <row r="6598" spans="17:17" x14ac:dyDescent="0.3">
      <c r="Q6598" t="s">
        <v>305</v>
      </c>
    </row>
    <row r="6599" spans="17:17" x14ac:dyDescent="0.3">
      <c r="Q6599" t="s">
        <v>403</v>
      </c>
    </row>
    <row r="6600" spans="17:17" x14ac:dyDescent="0.3">
      <c r="Q6600" t="s">
        <v>247</v>
      </c>
    </row>
    <row r="6601" spans="17:17" x14ac:dyDescent="0.3">
      <c r="Q6601" t="s">
        <v>295</v>
      </c>
    </row>
    <row r="6602" spans="17:17" x14ac:dyDescent="0.3">
      <c r="Q6602" t="s">
        <v>320</v>
      </c>
    </row>
    <row r="6603" spans="17:17" x14ac:dyDescent="0.3">
      <c r="Q6603" t="s">
        <v>311</v>
      </c>
    </row>
    <row r="6604" spans="17:17" x14ac:dyDescent="0.3">
      <c r="Q6604" t="s">
        <v>357</v>
      </c>
    </row>
    <row r="6605" spans="17:17" x14ac:dyDescent="0.3">
      <c r="Q6605" t="s">
        <v>248</v>
      </c>
    </row>
    <row r="6606" spans="17:17" x14ac:dyDescent="0.3">
      <c r="Q6606" t="s">
        <v>345</v>
      </c>
    </row>
    <row r="6607" spans="17:17" x14ac:dyDescent="0.3">
      <c r="Q6607" t="s">
        <v>275</v>
      </c>
    </row>
    <row r="6608" spans="17:17" x14ac:dyDescent="0.3">
      <c r="Q6608" t="s">
        <v>372</v>
      </c>
    </row>
    <row r="6609" spans="17:17" x14ac:dyDescent="0.3">
      <c r="Q6609" t="s">
        <v>232</v>
      </c>
    </row>
    <row r="6610" spans="17:17" x14ac:dyDescent="0.3">
      <c r="Q6610" t="s">
        <v>341</v>
      </c>
    </row>
    <row r="6611" spans="17:17" x14ac:dyDescent="0.3">
      <c r="Q6611" t="s">
        <v>365</v>
      </c>
    </row>
    <row r="6612" spans="17:17" x14ac:dyDescent="0.3">
      <c r="Q6612" t="s">
        <v>339</v>
      </c>
    </row>
    <row r="6613" spans="17:17" x14ac:dyDescent="0.3">
      <c r="Q6613" t="s">
        <v>247</v>
      </c>
    </row>
    <row r="6614" spans="17:17" x14ac:dyDescent="0.3">
      <c r="Q6614" t="s">
        <v>413</v>
      </c>
    </row>
    <row r="6615" spans="17:17" x14ac:dyDescent="0.3">
      <c r="Q6615" t="s">
        <v>264</v>
      </c>
    </row>
    <row r="6616" spans="17:17" x14ac:dyDescent="0.3">
      <c r="Q6616" t="s">
        <v>265</v>
      </c>
    </row>
    <row r="6617" spans="17:17" x14ac:dyDescent="0.3">
      <c r="Q6617" t="s">
        <v>356</v>
      </c>
    </row>
    <row r="6618" spans="17:17" x14ac:dyDescent="0.3">
      <c r="Q6618" t="s">
        <v>396</v>
      </c>
    </row>
    <row r="6619" spans="17:17" x14ac:dyDescent="0.3">
      <c r="Q6619" t="s">
        <v>402</v>
      </c>
    </row>
    <row r="6620" spans="17:17" x14ac:dyDescent="0.3">
      <c r="Q6620" t="s">
        <v>266</v>
      </c>
    </row>
    <row r="6621" spans="17:17" x14ac:dyDescent="0.3">
      <c r="Q6621" t="s">
        <v>317</v>
      </c>
    </row>
    <row r="6622" spans="17:17" x14ac:dyDescent="0.3">
      <c r="Q6622" t="s">
        <v>335</v>
      </c>
    </row>
    <row r="6623" spans="17:17" x14ac:dyDescent="0.3">
      <c r="Q6623" t="s">
        <v>230</v>
      </c>
    </row>
    <row r="6624" spans="17:17" x14ac:dyDescent="0.3">
      <c r="Q6624" t="s">
        <v>225</v>
      </c>
    </row>
    <row r="6625" spans="17:17" x14ac:dyDescent="0.3">
      <c r="Q6625" t="s">
        <v>295</v>
      </c>
    </row>
    <row r="6626" spans="17:17" x14ac:dyDescent="0.3">
      <c r="Q6626" t="s">
        <v>407</v>
      </c>
    </row>
    <row r="6627" spans="17:17" x14ac:dyDescent="0.3">
      <c r="Q6627" t="s">
        <v>293</v>
      </c>
    </row>
    <row r="6628" spans="17:17" x14ac:dyDescent="0.3">
      <c r="Q6628" t="s">
        <v>318</v>
      </c>
    </row>
    <row r="6629" spans="17:17" x14ac:dyDescent="0.3">
      <c r="Q6629" t="s">
        <v>296</v>
      </c>
    </row>
    <row r="6630" spans="17:17" x14ac:dyDescent="0.3">
      <c r="Q6630" t="s">
        <v>370</v>
      </c>
    </row>
    <row r="6631" spans="17:17" x14ac:dyDescent="0.3">
      <c r="Q6631" t="s">
        <v>359</v>
      </c>
    </row>
    <row r="6632" spans="17:17" x14ac:dyDescent="0.3">
      <c r="Q6632" t="s">
        <v>350</v>
      </c>
    </row>
    <row r="6633" spans="17:17" x14ac:dyDescent="0.3">
      <c r="Q6633" t="s">
        <v>328</v>
      </c>
    </row>
    <row r="6634" spans="17:17" x14ac:dyDescent="0.3">
      <c r="Q6634" t="s">
        <v>321</v>
      </c>
    </row>
    <row r="6635" spans="17:17" x14ac:dyDescent="0.3">
      <c r="Q6635" t="s">
        <v>313</v>
      </c>
    </row>
    <row r="6636" spans="17:17" x14ac:dyDescent="0.3">
      <c r="Q6636" t="s">
        <v>390</v>
      </c>
    </row>
    <row r="6637" spans="17:17" x14ac:dyDescent="0.3">
      <c r="Q6637" t="s">
        <v>363</v>
      </c>
    </row>
    <row r="6638" spans="17:17" x14ac:dyDescent="0.3">
      <c r="Q6638" t="s">
        <v>268</v>
      </c>
    </row>
    <row r="6639" spans="17:17" x14ac:dyDescent="0.3">
      <c r="Q6639" t="s">
        <v>330</v>
      </c>
    </row>
    <row r="6640" spans="17:17" x14ac:dyDescent="0.3">
      <c r="Q6640" t="s">
        <v>302</v>
      </c>
    </row>
    <row r="6641" spans="17:17" x14ac:dyDescent="0.3">
      <c r="Q6641" t="s">
        <v>402</v>
      </c>
    </row>
    <row r="6642" spans="17:17" x14ac:dyDescent="0.3">
      <c r="Q6642" t="s">
        <v>307</v>
      </c>
    </row>
    <row r="6643" spans="17:17" x14ac:dyDescent="0.3">
      <c r="Q6643" t="s">
        <v>281</v>
      </c>
    </row>
    <row r="6644" spans="17:17" x14ac:dyDescent="0.3">
      <c r="Q6644" t="s">
        <v>297</v>
      </c>
    </row>
    <row r="6645" spans="17:17" x14ac:dyDescent="0.3">
      <c r="Q6645" t="s">
        <v>290</v>
      </c>
    </row>
    <row r="6646" spans="17:17" x14ac:dyDescent="0.3">
      <c r="Q6646" t="s">
        <v>247</v>
      </c>
    </row>
    <row r="6647" spans="17:17" x14ac:dyDescent="0.3">
      <c r="Q6647" t="s">
        <v>286</v>
      </c>
    </row>
    <row r="6648" spans="17:17" x14ac:dyDescent="0.3">
      <c r="Q6648" t="s">
        <v>378</v>
      </c>
    </row>
    <row r="6649" spans="17:17" x14ac:dyDescent="0.3">
      <c r="Q6649" t="s">
        <v>274</v>
      </c>
    </row>
    <row r="6650" spans="17:17" x14ac:dyDescent="0.3">
      <c r="Q6650" t="s">
        <v>332</v>
      </c>
    </row>
    <row r="6651" spans="17:17" x14ac:dyDescent="0.3">
      <c r="Q6651" t="s">
        <v>229</v>
      </c>
    </row>
    <row r="6652" spans="17:17" x14ac:dyDescent="0.3">
      <c r="Q6652" t="s">
        <v>326</v>
      </c>
    </row>
    <row r="6653" spans="17:17" x14ac:dyDescent="0.3">
      <c r="Q6653" t="s">
        <v>334</v>
      </c>
    </row>
    <row r="6654" spans="17:17" x14ac:dyDescent="0.3">
      <c r="Q6654" t="s">
        <v>306</v>
      </c>
    </row>
    <row r="6655" spans="17:17" x14ac:dyDescent="0.3">
      <c r="Q6655" t="s">
        <v>356</v>
      </c>
    </row>
    <row r="6656" spans="17:17" x14ac:dyDescent="0.3">
      <c r="Q6656" t="s">
        <v>294</v>
      </c>
    </row>
    <row r="6657" spans="17:17" x14ac:dyDescent="0.3">
      <c r="Q6657" t="s">
        <v>226</v>
      </c>
    </row>
    <row r="6658" spans="17:17" x14ac:dyDescent="0.3">
      <c r="Q6658" t="s">
        <v>273</v>
      </c>
    </row>
    <row r="6659" spans="17:17" x14ac:dyDescent="0.3">
      <c r="Q6659" t="s">
        <v>260</v>
      </c>
    </row>
    <row r="6660" spans="17:17" x14ac:dyDescent="0.3">
      <c r="Q6660" t="s">
        <v>295</v>
      </c>
    </row>
    <row r="6661" spans="17:17" x14ac:dyDescent="0.3">
      <c r="Q6661" t="s">
        <v>394</v>
      </c>
    </row>
    <row r="6662" spans="17:17" x14ac:dyDescent="0.3">
      <c r="Q6662" t="s">
        <v>325</v>
      </c>
    </row>
    <row r="6663" spans="17:17" x14ac:dyDescent="0.3">
      <c r="Q6663" t="s">
        <v>310</v>
      </c>
    </row>
    <row r="6664" spans="17:17" x14ac:dyDescent="0.3">
      <c r="Q6664" t="s">
        <v>224</v>
      </c>
    </row>
    <row r="6665" spans="17:17" x14ac:dyDescent="0.3">
      <c r="Q6665" t="s">
        <v>409</v>
      </c>
    </row>
    <row r="6666" spans="17:17" x14ac:dyDescent="0.3">
      <c r="Q6666" t="s">
        <v>314</v>
      </c>
    </row>
    <row r="6667" spans="17:17" x14ac:dyDescent="0.3">
      <c r="Q6667" t="s">
        <v>302</v>
      </c>
    </row>
    <row r="6668" spans="17:17" x14ac:dyDescent="0.3">
      <c r="Q6668" t="s">
        <v>251</v>
      </c>
    </row>
    <row r="6669" spans="17:17" x14ac:dyDescent="0.3">
      <c r="Q6669" t="s">
        <v>336</v>
      </c>
    </row>
    <row r="6670" spans="17:17" x14ac:dyDescent="0.3">
      <c r="Q6670" t="s">
        <v>282</v>
      </c>
    </row>
    <row r="6671" spans="17:17" x14ac:dyDescent="0.3">
      <c r="Q6671" t="s">
        <v>341</v>
      </c>
    </row>
    <row r="6672" spans="17:17" x14ac:dyDescent="0.3">
      <c r="Q6672" t="s">
        <v>345</v>
      </c>
    </row>
    <row r="6673" spans="17:17" x14ac:dyDescent="0.3">
      <c r="Q6673" t="s">
        <v>233</v>
      </c>
    </row>
    <row r="6674" spans="17:17" x14ac:dyDescent="0.3">
      <c r="Q6674" t="s">
        <v>247</v>
      </c>
    </row>
    <row r="6675" spans="17:17" x14ac:dyDescent="0.3">
      <c r="Q6675" t="s">
        <v>340</v>
      </c>
    </row>
    <row r="6676" spans="17:17" x14ac:dyDescent="0.3">
      <c r="Q6676" t="s">
        <v>254</v>
      </c>
    </row>
    <row r="6677" spans="17:17" x14ac:dyDescent="0.3">
      <c r="Q6677" t="s">
        <v>364</v>
      </c>
    </row>
    <row r="6678" spans="17:17" x14ac:dyDescent="0.3">
      <c r="Q6678" t="s">
        <v>300</v>
      </c>
    </row>
    <row r="6679" spans="17:17" x14ac:dyDescent="0.3">
      <c r="Q6679" t="s">
        <v>327</v>
      </c>
    </row>
    <row r="6680" spans="17:17" x14ac:dyDescent="0.3">
      <c r="Q6680" t="s">
        <v>303</v>
      </c>
    </row>
    <row r="6681" spans="17:17" x14ac:dyDescent="0.3">
      <c r="Q6681" t="s">
        <v>319</v>
      </c>
    </row>
    <row r="6682" spans="17:17" x14ac:dyDescent="0.3">
      <c r="Q6682" t="s">
        <v>309</v>
      </c>
    </row>
    <row r="6683" spans="17:17" x14ac:dyDescent="0.3">
      <c r="Q6683" t="s">
        <v>332</v>
      </c>
    </row>
    <row r="6684" spans="17:17" x14ac:dyDescent="0.3">
      <c r="Q6684" t="s">
        <v>347</v>
      </c>
    </row>
    <row r="6685" spans="17:17" x14ac:dyDescent="0.3">
      <c r="Q6685" t="s">
        <v>335</v>
      </c>
    </row>
    <row r="6686" spans="17:17" x14ac:dyDescent="0.3">
      <c r="Q6686" t="s">
        <v>282</v>
      </c>
    </row>
    <row r="6687" spans="17:17" x14ac:dyDescent="0.3">
      <c r="Q6687" t="s">
        <v>383</v>
      </c>
    </row>
    <row r="6688" spans="17:17" x14ac:dyDescent="0.3">
      <c r="Q6688" t="s">
        <v>372</v>
      </c>
    </row>
    <row r="6689" spans="17:17" x14ac:dyDescent="0.3">
      <c r="Q6689" t="s">
        <v>338</v>
      </c>
    </row>
    <row r="6690" spans="17:17" x14ac:dyDescent="0.3">
      <c r="Q6690" t="s">
        <v>356</v>
      </c>
    </row>
    <row r="6691" spans="17:17" x14ac:dyDescent="0.3">
      <c r="Q6691" t="s">
        <v>344</v>
      </c>
    </row>
    <row r="6692" spans="17:17" x14ac:dyDescent="0.3">
      <c r="Q6692" t="s">
        <v>300</v>
      </c>
    </row>
    <row r="6693" spans="17:17" x14ac:dyDescent="0.3">
      <c r="Q6693" t="s">
        <v>380</v>
      </c>
    </row>
    <row r="6694" spans="17:17" x14ac:dyDescent="0.3">
      <c r="Q6694" t="s">
        <v>381</v>
      </c>
    </row>
    <row r="6695" spans="17:17" x14ac:dyDescent="0.3">
      <c r="Q6695" t="s">
        <v>378</v>
      </c>
    </row>
    <row r="6696" spans="17:17" x14ac:dyDescent="0.3">
      <c r="Q6696" t="s">
        <v>364</v>
      </c>
    </row>
    <row r="6697" spans="17:17" x14ac:dyDescent="0.3">
      <c r="Q6697" t="s">
        <v>275</v>
      </c>
    </row>
    <row r="6698" spans="17:17" x14ac:dyDescent="0.3">
      <c r="Q6698" t="s">
        <v>399</v>
      </c>
    </row>
    <row r="6699" spans="17:17" x14ac:dyDescent="0.3">
      <c r="Q6699" t="s">
        <v>326</v>
      </c>
    </row>
    <row r="6700" spans="17:17" x14ac:dyDescent="0.3">
      <c r="Q6700" t="s">
        <v>315</v>
      </c>
    </row>
    <row r="6701" spans="17:17" x14ac:dyDescent="0.3">
      <c r="Q6701" t="s">
        <v>273</v>
      </c>
    </row>
    <row r="6702" spans="17:17" x14ac:dyDescent="0.3">
      <c r="Q6702" t="s">
        <v>351</v>
      </c>
    </row>
    <row r="6703" spans="17:17" x14ac:dyDescent="0.3">
      <c r="Q6703" t="s">
        <v>313</v>
      </c>
    </row>
    <row r="6704" spans="17:17" x14ac:dyDescent="0.3">
      <c r="Q6704" t="s">
        <v>270</v>
      </c>
    </row>
    <row r="6705" spans="17:17" x14ac:dyDescent="0.3">
      <c r="Q6705" t="s">
        <v>352</v>
      </c>
    </row>
    <row r="6706" spans="17:17" x14ac:dyDescent="0.3">
      <c r="Q6706" t="s">
        <v>353</v>
      </c>
    </row>
    <row r="6707" spans="17:17" x14ac:dyDescent="0.3">
      <c r="Q6707" t="s">
        <v>354</v>
      </c>
    </row>
    <row r="6708" spans="17:17" x14ac:dyDescent="0.3">
      <c r="Q6708" t="s">
        <v>279</v>
      </c>
    </row>
    <row r="6709" spans="17:17" x14ac:dyDescent="0.3">
      <c r="Q6709" t="s">
        <v>252</v>
      </c>
    </row>
    <row r="6710" spans="17:17" x14ac:dyDescent="0.3">
      <c r="Q6710" t="s">
        <v>299</v>
      </c>
    </row>
    <row r="6711" spans="17:17" x14ac:dyDescent="0.3">
      <c r="Q6711" t="s">
        <v>306</v>
      </c>
    </row>
    <row r="6712" spans="17:17" x14ac:dyDescent="0.3">
      <c r="Q6712" t="s">
        <v>355</v>
      </c>
    </row>
    <row r="6713" spans="17:17" x14ac:dyDescent="0.3">
      <c r="Q6713" t="s">
        <v>356</v>
      </c>
    </row>
    <row r="6714" spans="17:17" x14ac:dyDescent="0.3">
      <c r="Q6714" t="s">
        <v>357</v>
      </c>
    </row>
    <row r="6715" spans="17:17" x14ac:dyDescent="0.3">
      <c r="Q6715" t="s">
        <v>358</v>
      </c>
    </row>
    <row r="6716" spans="17:17" x14ac:dyDescent="0.3">
      <c r="Q6716" t="s">
        <v>359</v>
      </c>
    </row>
    <row r="6717" spans="17:17" x14ac:dyDescent="0.3">
      <c r="Q6717" t="s">
        <v>263</v>
      </c>
    </row>
    <row r="6718" spans="17:17" x14ac:dyDescent="0.3">
      <c r="Q6718" t="s">
        <v>331</v>
      </c>
    </row>
    <row r="6719" spans="17:17" x14ac:dyDescent="0.3">
      <c r="Q6719" t="s">
        <v>297</v>
      </c>
    </row>
    <row r="6720" spans="17:17" x14ac:dyDescent="0.3">
      <c r="Q6720" t="s">
        <v>233</v>
      </c>
    </row>
    <row r="6721" spans="17:17" x14ac:dyDescent="0.3">
      <c r="Q6721" t="s">
        <v>312</v>
      </c>
    </row>
    <row r="6722" spans="17:17" x14ac:dyDescent="0.3">
      <c r="Q6722" t="s">
        <v>362</v>
      </c>
    </row>
    <row r="6723" spans="17:17" x14ac:dyDescent="0.3">
      <c r="Q6723" t="s">
        <v>363</v>
      </c>
    </row>
    <row r="6724" spans="17:17" x14ac:dyDescent="0.3">
      <c r="Q6724" t="s">
        <v>234</v>
      </c>
    </row>
    <row r="6725" spans="17:17" x14ac:dyDescent="0.3">
      <c r="Q6725" t="s">
        <v>391</v>
      </c>
    </row>
    <row r="6726" spans="17:17" x14ac:dyDescent="0.3">
      <c r="Q6726" t="s">
        <v>287</v>
      </c>
    </row>
    <row r="6727" spans="17:17" x14ac:dyDescent="0.3">
      <c r="Q6727" t="s">
        <v>353</v>
      </c>
    </row>
    <row r="6728" spans="17:17" x14ac:dyDescent="0.3">
      <c r="Q6728" t="s">
        <v>374</v>
      </c>
    </row>
    <row r="6729" spans="17:17" x14ac:dyDescent="0.3">
      <c r="Q6729" t="s">
        <v>236</v>
      </c>
    </row>
    <row r="6730" spans="17:17" x14ac:dyDescent="0.3">
      <c r="Q6730" t="s">
        <v>272</v>
      </c>
    </row>
    <row r="6731" spans="17:17" x14ac:dyDescent="0.3">
      <c r="Q6731" t="s">
        <v>305</v>
      </c>
    </row>
    <row r="6732" spans="17:17" x14ac:dyDescent="0.3">
      <c r="Q6732" t="s">
        <v>321</v>
      </c>
    </row>
    <row r="6733" spans="17:17" x14ac:dyDescent="0.3">
      <c r="Q6733" t="s">
        <v>414</v>
      </c>
    </row>
    <row r="6734" spans="17:17" x14ac:dyDescent="0.3">
      <c r="Q6734" t="s">
        <v>412</v>
      </c>
    </row>
    <row r="6735" spans="17:17" x14ac:dyDescent="0.3">
      <c r="Q6735" t="s">
        <v>360</v>
      </c>
    </row>
    <row r="6736" spans="17:17" x14ac:dyDescent="0.3">
      <c r="Q6736" t="s">
        <v>344</v>
      </c>
    </row>
    <row r="6737" spans="17:17" x14ac:dyDescent="0.3">
      <c r="Q6737" t="s">
        <v>331</v>
      </c>
    </row>
    <row r="6738" spans="17:17" x14ac:dyDescent="0.3">
      <c r="Q6738" t="s">
        <v>339</v>
      </c>
    </row>
    <row r="6739" spans="17:17" x14ac:dyDescent="0.3">
      <c r="Q6739" t="s">
        <v>301</v>
      </c>
    </row>
    <row r="6740" spans="17:17" x14ac:dyDescent="0.3">
      <c r="Q6740" t="s">
        <v>359</v>
      </c>
    </row>
    <row r="6741" spans="17:17" x14ac:dyDescent="0.3">
      <c r="Q6741" t="s">
        <v>411</v>
      </c>
    </row>
    <row r="6742" spans="17:17" x14ac:dyDescent="0.3">
      <c r="Q6742" t="s">
        <v>263</v>
      </c>
    </row>
    <row r="6743" spans="17:17" x14ac:dyDescent="0.3">
      <c r="Q6743" t="s">
        <v>239</v>
      </c>
    </row>
    <row r="6744" spans="17:17" x14ac:dyDescent="0.3">
      <c r="Q6744" t="s">
        <v>348</v>
      </c>
    </row>
    <row r="6745" spans="17:17" x14ac:dyDescent="0.3">
      <c r="Q6745" t="s">
        <v>332</v>
      </c>
    </row>
    <row r="6746" spans="17:17" x14ac:dyDescent="0.3">
      <c r="Q6746" t="s">
        <v>381</v>
      </c>
    </row>
    <row r="6747" spans="17:17" x14ac:dyDescent="0.3">
      <c r="Q6747" t="s">
        <v>236</v>
      </c>
    </row>
    <row r="6748" spans="17:17" x14ac:dyDescent="0.3">
      <c r="Q6748" t="s">
        <v>286</v>
      </c>
    </row>
    <row r="6749" spans="17:17" x14ac:dyDescent="0.3">
      <c r="Q6749" t="s">
        <v>233</v>
      </c>
    </row>
    <row r="6750" spans="17:17" x14ac:dyDescent="0.3">
      <c r="Q6750" t="s">
        <v>223</v>
      </c>
    </row>
    <row r="6751" spans="17:17" x14ac:dyDescent="0.3">
      <c r="Q6751" t="s">
        <v>264</v>
      </c>
    </row>
    <row r="6752" spans="17:17" x14ac:dyDescent="0.3">
      <c r="Q6752" t="s">
        <v>338</v>
      </c>
    </row>
    <row r="6753" spans="17:17" x14ac:dyDescent="0.3">
      <c r="Q6753" t="s">
        <v>406</v>
      </c>
    </row>
    <row r="6754" spans="17:17" x14ac:dyDescent="0.3">
      <c r="Q6754" t="s">
        <v>282</v>
      </c>
    </row>
    <row r="6755" spans="17:17" x14ac:dyDescent="0.3">
      <c r="Q6755" t="s">
        <v>374</v>
      </c>
    </row>
    <row r="6756" spans="17:17" x14ac:dyDescent="0.3">
      <c r="Q6756" t="s">
        <v>219</v>
      </c>
    </row>
    <row r="6757" spans="17:17" x14ac:dyDescent="0.3">
      <c r="Q6757" t="s">
        <v>288</v>
      </c>
    </row>
    <row r="6758" spans="17:17" x14ac:dyDescent="0.3">
      <c r="Q6758" t="s">
        <v>222</v>
      </c>
    </row>
    <row r="6759" spans="17:17" x14ac:dyDescent="0.3">
      <c r="Q6759" t="s">
        <v>386</v>
      </c>
    </row>
    <row r="6760" spans="17:17" x14ac:dyDescent="0.3">
      <c r="Q6760" t="s">
        <v>271</v>
      </c>
    </row>
    <row r="6761" spans="17:17" x14ac:dyDescent="0.3">
      <c r="Q6761" t="s">
        <v>278</v>
      </c>
    </row>
    <row r="6762" spans="17:17" x14ac:dyDescent="0.3">
      <c r="Q6762" t="s">
        <v>386</v>
      </c>
    </row>
    <row r="6763" spans="17:17" x14ac:dyDescent="0.3">
      <c r="Q6763" t="s">
        <v>252</v>
      </c>
    </row>
    <row r="6764" spans="17:17" x14ac:dyDescent="0.3">
      <c r="Q6764" t="s">
        <v>381</v>
      </c>
    </row>
    <row r="6765" spans="17:17" x14ac:dyDescent="0.3">
      <c r="Q6765" t="s">
        <v>398</v>
      </c>
    </row>
    <row r="6766" spans="17:17" x14ac:dyDescent="0.3">
      <c r="Q6766" t="s">
        <v>293</v>
      </c>
    </row>
    <row r="6767" spans="17:17" x14ac:dyDescent="0.3">
      <c r="Q6767" t="s">
        <v>358</v>
      </c>
    </row>
    <row r="6768" spans="17:17" x14ac:dyDescent="0.3">
      <c r="Q6768" t="s">
        <v>374</v>
      </c>
    </row>
    <row r="6769" spans="17:17" x14ac:dyDescent="0.3">
      <c r="Q6769" t="s">
        <v>390</v>
      </c>
    </row>
    <row r="6770" spans="17:17" x14ac:dyDescent="0.3">
      <c r="Q6770" t="s">
        <v>363</v>
      </c>
    </row>
    <row r="6771" spans="17:17" x14ac:dyDescent="0.3">
      <c r="Q6771" t="s">
        <v>254</v>
      </c>
    </row>
    <row r="6772" spans="17:17" x14ac:dyDescent="0.3">
      <c r="Q6772" t="s">
        <v>354</v>
      </c>
    </row>
    <row r="6773" spans="17:17" x14ac:dyDescent="0.3">
      <c r="Q6773" t="s">
        <v>268</v>
      </c>
    </row>
    <row r="6774" spans="17:17" x14ac:dyDescent="0.3">
      <c r="Q6774" t="s">
        <v>235</v>
      </c>
    </row>
    <row r="6775" spans="17:17" x14ac:dyDescent="0.3">
      <c r="Q6775" t="s">
        <v>369</v>
      </c>
    </row>
    <row r="6776" spans="17:17" x14ac:dyDescent="0.3">
      <c r="Q6776" t="s">
        <v>297</v>
      </c>
    </row>
    <row r="6777" spans="17:17" x14ac:dyDescent="0.3">
      <c r="Q6777" t="s">
        <v>351</v>
      </c>
    </row>
    <row r="6778" spans="17:17" x14ac:dyDescent="0.3">
      <c r="Q6778" t="s">
        <v>368</v>
      </c>
    </row>
    <row r="6779" spans="17:17" x14ac:dyDescent="0.3">
      <c r="Q6779" t="s">
        <v>253</v>
      </c>
    </row>
    <row r="6780" spans="17:17" x14ac:dyDescent="0.3">
      <c r="Q6780" t="s">
        <v>362</v>
      </c>
    </row>
    <row r="6781" spans="17:17" x14ac:dyDescent="0.3">
      <c r="Q6781" t="s">
        <v>271</v>
      </c>
    </row>
    <row r="6782" spans="17:17" x14ac:dyDescent="0.3">
      <c r="Q6782" t="s">
        <v>219</v>
      </c>
    </row>
    <row r="6783" spans="17:17" x14ac:dyDescent="0.3">
      <c r="Q6783" t="s">
        <v>302</v>
      </c>
    </row>
    <row r="6784" spans="17:17" x14ac:dyDescent="0.3">
      <c r="Q6784" t="s">
        <v>303</v>
      </c>
    </row>
    <row r="6785" spans="17:17" x14ac:dyDescent="0.3">
      <c r="Q6785" t="s">
        <v>247</v>
      </c>
    </row>
    <row r="6786" spans="17:17" x14ac:dyDescent="0.3">
      <c r="Q6786" t="s">
        <v>304</v>
      </c>
    </row>
    <row r="6787" spans="17:17" x14ac:dyDescent="0.3">
      <c r="Q6787" t="s">
        <v>305</v>
      </c>
    </row>
    <row r="6788" spans="17:17" x14ac:dyDescent="0.3">
      <c r="Q6788" t="s">
        <v>306</v>
      </c>
    </row>
    <row r="6789" spans="17:17" x14ac:dyDescent="0.3">
      <c r="Q6789" t="s">
        <v>307</v>
      </c>
    </row>
    <row r="6790" spans="17:17" x14ac:dyDescent="0.3">
      <c r="Q6790" t="s">
        <v>308</v>
      </c>
    </row>
    <row r="6791" spans="17:17" x14ac:dyDescent="0.3">
      <c r="Q6791" t="s">
        <v>281</v>
      </c>
    </row>
    <row r="6792" spans="17:17" x14ac:dyDescent="0.3">
      <c r="Q6792" t="s">
        <v>234</v>
      </c>
    </row>
    <row r="6793" spans="17:17" x14ac:dyDescent="0.3">
      <c r="Q6793" t="s">
        <v>309</v>
      </c>
    </row>
    <row r="6794" spans="17:17" x14ac:dyDescent="0.3">
      <c r="Q6794" t="s">
        <v>310</v>
      </c>
    </row>
    <row r="6795" spans="17:17" x14ac:dyDescent="0.3">
      <c r="Q6795" t="s">
        <v>293</v>
      </c>
    </row>
    <row r="6796" spans="17:17" x14ac:dyDescent="0.3">
      <c r="Q6796" t="s">
        <v>311</v>
      </c>
    </row>
    <row r="6797" spans="17:17" x14ac:dyDescent="0.3">
      <c r="Q6797" t="s">
        <v>312</v>
      </c>
    </row>
    <row r="6798" spans="17:17" x14ac:dyDescent="0.3">
      <c r="Q6798" t="s">
        <v>313</v>
      </c>
    </row>
    <row r="6799" spans="17:17" x14ac:dyDescent="0.3">
      <c r="Q6799" t="s">
        <v>243</v>
      </c>
    </row>
    <row r="6800" spans="17:17" x14ac:dyDescent="0.3">
      <c r="Q6800" t="s">
        <v>314</v>
      </c>
    </row>
    <row r="6801" spans="17:17" x14ac:dyDescent="0.3">
      <c r="Q6801" t="s">
        <v>315</v>
      </c>
    </row>
    <row r="6802" spans="17:17" x14ac:dyDescent="0.3">
      <c r="Q6802" t="s">
        <v>285</v>
      </c>
    </row>
    <row r="6803" spans="17:17" x14ac:dyDescent="0.3">
      <c r="Q6803" t="s">
        <v>271</v>
      </c>
    </row>
    <row r="6804" spans="17:17" x14ac:dyDescent="0.3">
      <c r="Q6804" t="s">
        <v>409</v>
      </c>
    </row>
    <row r="6805" spans="17:17" x14ac:dyDescent="0.3">
      <c r="Q6805" t="s">
        <v>329</v>
      </c>
    </row>
    <row r="6806" spans="17:17" x14ac:dyDescent="0.3">
      <c r="Q6806" t="s">
        <v>378</v>
      </c>
    </row>
    <row r="6807" spans="17:17" x14ac:dyDescent="0.3">
      <c r="Q6807" t="s">
        <v>346</v>
      </c>
    </row>
    <row r="6808" spans="17:17" x14ac:dyDescent="0.3">
      <c r="Q6808" t="s">
        <v>324</v>
      </c>
    </row>
    <row r="6809" spans="17:17" x14ac:dyDescent="0.3">
      <c r="Q6809" t="s">
        <v>321</v>
      </c>
    </row>
    <row r="6810" spans="17:17" x14ac:dyDescent="0.3">
      <c r="Q6810" t="s">
        <v>405</v>
      </c>
    </row>
    <row r="6811" spans="17:17" x14ac:dyDescent="0.3">
      <c r="Q6811" t="s">
        <v>279</v>
      </c>
    </row>
    <row r="6812" spans="17:17" x14ac:dyDescent="0.3">
      <c r="Q6812" t="s">
        <v>223</v>
      </c>
    </row>
    <row r="6813" spans="17:17" x14ac:dyDescent="0.3">
      <c r="Q6813" t="s">
        <v>282</v>
      </c>
    </row>
    <row r="6814" spans="17:17" x14ac:dyDescent="0.3">
      <c r="Q6814" t="s">
        <v>414</v>
      </c>
    </row>
    <row r="6815" spans="17:17" x14ac:dyDescent="0.3">
      <c r="Q6815" t="s">
        <v>255</v>
      </c>
    </row>
    <row r="6816" spans="17:17" x14ac:dyDescent="0.3">
      <c r="Q6816" t="s">
        <v>239</v>
      </c>
    </row>
    <row r="6817" spans="17:17" x14ac:dyDescent="0.3">
      <c r="Q6817" t="s">
        <v>293</v>
      </c>
    </row>
    <row r="6818" spans="17:17" x14ac:dyDescent="0.3">
      <c r="Q6818" t="s">
        <v>338</v>
      </c>
    </row>
    <row r="6819" spans="17:17" x14ac:dyDescent="0.3">
      <c r="Q6819" t="s">
        <v>401</v>
      </c>
    </row>
    <row r="6820" spans="17:17" x14ac:dyDescent="0.3">
      <c r="Q6820" t="s">
        <v>375</v>
      </c>
    </row>
    <row r="6821" spans="17:17" x14ac:dyDescent="0.3">
      <c r="Q6821" t="s">
        <v>342</v>
      </c>
    </row>
    <row r="6822" spans="17:17" x14ac:dyDescent="0.3">
      <c r="Q6822" t="s">
        <v>237</v>
      </c>
    </row>
    <row r="6823" spans="17:17" x14ac:dyDescent="0.3">
      <c r="Q6823" t="s">
        <v>379</v>
      </c>
    </row>
    <row r="6824" spans="17:17" x14ac:dyDescent="0.3">
      <c r="Q6824" t="s">
        <v>365</v>
      </c>
    </row>
    <row r="6825" spans="17:17" x14ac:dyDescent="0.3">
      <c r="Q6825" t="s">
        <v>281</v>
      </c>
    </row>
    <row r="6826" spans="17:17" x14ac:dyDescent="0.3">
      <c r="Q6826" t="s">
        <v>380</v>
      </c>
    </row>
    <row r="6827" spans="17:17" x14ac:dyDescent="0.3">
      <c r="Q6827" t="s">
        <v>258</v>
      </c>
    </row>
    <row r="6828" spans="17:17" x14ac:dyDescent="0.3">
      <c r="Q6828" t="s">
        <v>285</v>
      </c>
    </row>
    <row r="6829" spans="17:17" x14ac:dyDescent="0.3">
      <c r="Q6829" t="s">
        <v>310</v>
      </c>
    </row>
    <row r="6830" spans="17:17" x14ac:dyDescent="0.3">
      <c r="Q6830" t="s">
        <v>414</v>
      </c>
    </row>
    <row r="6831" spans="17:17" x14ac:dyDescent="0.3">
      <c r="Q6831" t="s">
        <v>265</v>
      </c>
    </row>
    <row r="6832" spans="17:17" x14ac:dyDescent="0.3">
      <c r="Q6832" t="s">
        <v>260</v>
      </c>
    </row>
    <row r="6833" spans="17:17" x14ac:dyDescent="0.3">
      <c r="Q6833" t="s">
        <v>309</v>
      </c>
    </row>
    <row r="6834" spans="17:17" x14ac:dyDescent="0.3">
      <c r="Q6834" t="s">
        <v>323</v>
      </c>
    </row>
    <row r="6835" spans="17:17" x14ac:dyDescent="0.3">
      <c r="Q6835" t="s">
        <v>404</v>
      </c>
    </row>
    <row r="6836" spans="17:17" x14ac:dyDescent="0.3">
      <c r="Q6836" t="s">
        <v>411</v>
      </c>
    </row>
    <row r="6837" spans="17:17" x14ac:dyDescent="0.3">
      <c r="Q6837" t="s">
        <v>343</v>
      </c>
    </row>
    <row r="6838" spans="17:17" x14ac:dyDescent="0.3">
      <c r="Q6838" t="s">
        <v>256</v>
      </c>
    </row>
    <row r="6839" spans="17:17" x14ac:dyDescent="0.3">
      <c r="Q6839" t="s">
        <v>304</v>
      </c>
    </row>
    <row r="6840" spans="17:17" x14ac:dyDescent="0.3">
      <c r="Q6840" t="s">
        <v>357</v>
      </c>
    </row>
    <row r="6841" spans="17:17" x14ac:dyDescent="0.3">
      <c r="Q6841" t="s">
        <v>279</v>
      </c>
    </row>
    <row r="6842" spans="17:17" x14ac:dyDescent="0.3">
      <c r="Q6842" t="s">
        <v>270</v>
      </c>
    </row>
    <row r="6843" spans="17:17" x14ac:dyDescent="0.3">
      <c r="Q6843" t="s">
        <v>410</v>
      </c>
    </row>
    <row r="6844" spans="17:17" x14ac:dyDescent="0.3">
      <c r="Q6844" t="s">
        <v>349</v>
      </c>
    </row>
    <row r="6845" spans="17:17" x14ac:dyDescent="0.3">
      <c r="Q6845" t="s">
        <v>321</v>
      </c>
    </row>
    <row r="6846" spans="17:17" x14ac:dyDescent="0.3">
      <c r="Q6846" t="s">
        <v>344</v>
      </c>
    </row>
    <row r="6847" spans="17:17" x14ac:dyDescent="0.3">
      <c r="Q6847" t="s">
        <v>381</v>
      </c>
    </row>
    <row r="6848" spans="17:17" x14ac:dyDescent="0.3">
      <c r="Q6848" t="s">
        <v>400</v>
      </c>
    </row>
    <row r="6849" spans="17:17" x14ac:dyDescent="0.3">
      <c r="Q6849" t="s">
        <v>225</v>
      </c>
    </row>
    <row r="6850" spans="17:17" x14ac:dyDescent="0.3">
      <c r="Q6850" t="s">
        <v>244</v>
      </c>
    </row>
    <row r="6851" spans="17:17" x14ac:dyDescent="0.3">
      <c r="Q6851" t="s">
        <v>279</v>
      </c>
    </row>
    <row r="6852" spans="17:17" x14ac:dyDescent="0.3">
      <c r="Q6852" t="s">
        <v>345</v>
      </c>
    </row>
    <row r="6853" spans="17:17" x14ac:dyDescent="0.3">
      <c r="Q6853" t="s">
        <v>394</v>
      </c>
    </row>
    <row r="6854" spans="17:17" x14ac:dyDescent="0.3">
      <c r="Q6854" t="s">
        <v>326</v>
      </c>
    </row>
    <row r="6855" spans="17:17" x14ac:dyDescent="0.3">
      <c r="Q6855" t="s">
        <v>235</v>
      </c>
    </row>
    <row r="6856" spans="17:17" x14ac:dyDescent="0.3">
      <c r="Q6856" t="s">
        <v>319</v>
      </c>
    </row>
    <row r="6857" spans="17:17" x14ac:dyDescent="0.3">
      <c r="Q6857" t="s">
        <v>360</v>
      </c>
    </row>
    <row r="6858" spans="17:17" x14ac:dyDescent="0.3">
      <c r="Q6858" t="s">
        <v>367</v>
      </c>
    </row>
    <row r="6859" spans="17:17" x14ac:dyDescent="0.3">
      <c r="Q6859" t="s">
        <v>399</v>
      </c>
    </row>
    <row r="6860" spans="17:17" x14ac:dyDescent="0.3">
      <c r="Q6860" t="s">
        <v>256</v>
      </c>
    </row>
    <row r="6861" spans="17:17" x14ac:dyDescent="0.3">
      <c r="Q6861" t="s">
        <v>351</v>
      </c>
    </row>
    <row r="6862" spans="17:17" x14ac:dyDescent="0.3">
      <c r="Q6862" t="s">
        <v>409</v>
      </c>
    </row>
    <row r="6863" spans="17:17" x14ac:dyDescent="0.3">
      <c r="Q6863" t="s">
        <v>373</v>
      </c>
    </row>
    <row r="6864" spans="17:17" x14ac:dyDescent="0.3">
      <c r="Q6864" t="s">
        <v>228</v>
      </c>
    </row>
    <row r="6865" spans="17:17" x14ac:dyDescent="0.3">
      <c r="Q6865" t="s">
        <v>411</v>
      </c>
    </row>
    <row r="6866" spans="17:17" x14ac:dyDescent="0.3">
      <c r="Q6866" t="s">
        <v>242</v>
      </c>
    </row>
    <row r="6867" spans="17:17" x14ac:dyDescent="0.3">
      <c r="Q6867" t="s">
        <v>412</v>
      </c>
    </row>
    <row r="6868" spans="17:17" x14ac:dyDescent="0.3">
      <c r="Q6868" t="s">
        <v>240</v>
      </c>
    </row>
    <row r="6869" spans="17:17" x14ac:dyDescent="0.3">
      <c r="Q6869" t="s">
        <v>256</v>
      </c>
    </row>
    <row r="6870" spans="17:17" x14ac:dyDescent="0.3">
      <c r="Q6870" t="s">
        <v>252</v>
      </c>
    </row>
    <row r="6871" spans="17:17" x14ac:dyDescent="0.3">
      <c r="Q6871" t="s">
        <v>314</v>
      </c>
    </row>
    <row r="6872" spans="17:17" x14ac:dyDescent="0.3">
      <c r="Q6872" t="s">
        <v>385</v>
      </c>
    </row>
    <row r="6873" spans="17:17" x14ac:dyDescent="0.3">
      <c r="Q6873" t="s">
        <v>340</v>
      </c>
    </row>
    <row r="6874" spans="17:17" x14ac:dyDescent="0.3">
      <c r="Q6874" t="s">
        <v>282</v>
      </c>
    </row>
    <row r="6875" spans="17:17" x14ac:dyDescent="0.3">
      <c r="Q6875" t="s">
        <v>273</v>
      </c>
    </row>
    <row r="6876" spans="17:17" x14ac:dyDescent="0.3">
      <c r="Q6876" t="s">
        <v>325</v>
      </c>
    </row>
    <row r="6877" spans="17:17" x14ac:dyDescent="0.3">
      <c r="Q6877" t="s">
        <v>300</v>
      </c>
    </row>
    <row r="6878" spans="17:17" x14ac:dyDescent="0.3">
      <c r="Q6878" t="s">
        <v>326</v>
      </c>
    </row>
    <row r="6879" spans="17:17" x14ac:dyDescent="0.3">
      <c r="Q6879" t="s">
        <v>395</v>
      </c>
    </row>
    <row r="6880" spans="17:17" x14ac:dyDescent="0.3">
      <c r="Q6880" t="s">
        <v>391</v>
      </c>
    </row>
    <row r="6881" spans="17:17" x14ac:dyDescent="0.3">
      <c r="Q6881" t="s">
        <v>248</v>
      </c>
    </row>
    <row r="6882" spans="17:17" x14ac:dyDescent="0.3">
      <c r="Q6882" t="s">
        <v>355</v>
      </c>
    </row>
    <row r="6883" spans="17:17" x14ac:dyDescent="0.3">
      <c r="Q6883" t="s">
        <v>277</v>
      </c>
    </row>
    <row r="6884" spans="17:17" x14ac:dyDescent="0.3">
      <c r="Q6884" t="s">
        <v>246</v>
      </c>
    </row>
    <row r="6885" spans="17:17" x14ac:dyDescent="0.3">
      <c r="Q6885" t="s">
        <v>404</v>
      </c>
    </row>
    <row r="6886" spans="17:17" x14ac:dyDescent="0.3">
      <c r="Q6886" t="s">
        <v>259</v>
      </c>
    </row>
    <row r="6887" spans="17:17" x14ac:dyDescent="0.3">
      <c r="Q6887" t="s">
        <v>229</v>
      </c>
    </row>
    <row r="6888" spans="17:17" x14ac:dyDescent="0.3">
      <c r="Q6888" t="s">
        <v>321</v>
      </c>
    </row>
    <row r="6889" spans="17:17" x14ac:dyDescent="0.3">
      <c r="Q6889" t="s">
        <v>412</v>
      </c>
    </row>
    <row r="6890" spans="17:17" x14ac:dyDescent="0.3">
      <c r="Q6890" t="s">
        <v>413</v>
      </c>
    </row>
    <row r="6891" spans="17:17" x14ac:dyDescent="0.3">
      <c r="Q6891" t="s">
        <v>313</v>
      </c>
    </row>
    <row r="6892" spans="17:17" x14ac:dyDescent="0.3">
      <c r="Q6892" t="s">
        <v>402</v>
      </c>
    </row>
    <row r="6893" spans="17:17" x14ac:dyDescent="0.3">
      <c r="Q6893" t="s">
        <v>383</v>
      </c>
    </row>
    <row r="6894" spans="17:17" x14ac:dyDescent="0.3">
      <c r="Q6894" t="s">
        <v>358</v>
      </c>
    </row>
    <row r="6895" spans="17:17" x14ac:dyDescent="0.3">
      <c r="Q6895" t="s">
        <v>338</v>
      </c>
    </row>
    <row r="6896" spans="17:17" x14ac:dyDescent="0.3">
      <c r="Q6896" t="s">
        <v>390</v>
      </c>
    </row>
    <row r="6897" spans="17:17" x14ac:dyDescent="0.3">
      <c r="Q6897" t="s">
        <v>291</v>
      </c>
    </row>
    <row r="6898" spans="17:17" x14ac:dyDescent="0.3">
      <c r="Q6898" t="s">
        <v>379</v>
      </c>
    </row>
    <row r="6899" spans="17:17" x14ac:dyDescent="0.3">
      <c r="Q6899" t="s">
        <v>391</v>
      </c>
    </row>
    <row r="6900" spans="17:17" x14ac:dyDescent="0.3">
      <c r="Q6900" t="s">
        <v>297</v>
      </c>
    </row>
    <row r="6901" spans="17:17" x14ac:dyDescent="0.3">
      <c r="Q6901" t="s">
        <v>314</v>
      </c>
    </row>
    <row r="6902" spans="17:17" x14ac:dyDescent="0.3">
      <c r="Q6902" t="s">
        <v>382</v>
      </c>
    </row>
    <row r="6903" spans="17:17" x14ac:dyDescent="0.3">
      <c r="Q6903" t="s">
        <v>299</v>
      </c>
    </row>
    <row r="6904" spans="17:17" x14ac:dyDescent="0.3">
      <c r="Q6904" t="s">
        <v>259</v>
      </c>
    </row>
    <row r="6905" spans="17:17" x14ac:dyDescent="0.3">
      <c r="Q6905" t="s">
        <v>415</v>
      </c>
    </row>
    <row r="6906" spans="17:17" x14ac:dyDescent="0.3">
      <c r="Q6906" t="s">
        <v>273</v>
      </c>
    </row>
    <row r="6907" spans="17:17" x14ac:dyDescent="0.3">
      <c r="Q6907" t="s">
        <v>243</v>
      </c>
    </row>
    <row r="6908" spans="17:17" x14ac:dyDescent="0.3">
      <c r="Q6908" t="s">
        <v>252</v>
      </c>
    </row>
    <row r="6909" spans="17:17" x14ac:dyDescent="0.3">
      <c r="Q6909" t="s">
        <v>354</v>
      </c>
    </row>
    <row r="6910" spans="17:17" x14ac:dyDescent="0.3">
      <c r="Q6910" t="s">
        <v>344</v>
      </c>
    </row>
    <row r="6911" spans="17:17" x14ac:dyDescent="0.3">
      <c r="Q6911" t="s">
        <v>408</v>
      </c>
    </row>
    <row r="6912" spans="17:17" x14ac:dyDescent="0.3">
      <c r="Q6912" t="s">
        <v>274</v>
      </c>
    </row>
    <row r="6913" spans="17:17" x14ac:dyDescent="0.3">
      <c r="Q6913" t="s">
        <v>279</v>
      </c>
    </row>
    <row r="6914" spans="17:17" x14ac:dyDescent="0.3">
      <c r="Q6914" t="s">
        <v>373</v>
      </c>
    </row>
    <row r="6915" spans="17:17" x14ac:dyDescent="0.3">
      <c r="Q6915" t="s">
        <v>369</v>
      </c>
    </row>
    <row r="6916" spans="17:17" x14ac:dyDescent="0.3">
      <c r="Q6916" t="s">
        <v>304</v>
      </c>
    </row>
    <row r="6917" spans="17:17" x14ac:dyDescent="0.3">
      <c r="Q6917" t="s">
        <v>390</v>
      </c>
    </row>
    <row r="6918" spans="17:17" x14ac:dyDescent="0.3">
      <c r="Q6918" t="s">
        <v>281</v>
      </c>
    </row>
    <row r="6919" spans="17:17" x14ac:dyDescent="0.3">
      <c r="Q6919" t="s">
        <v>321</v>
      </c>
    </row>
    <row r="6920" spans="17:17" x14ac:dyDescent="0.3">
      <c r="Q6920" t="s">
        <v>236</v>
      </c>
    </row>
    <row r="6921" spans="17:17" x14ac:dyDescent="0.3">
      <c r="Q6921" t="s">
        <v>337</v>
      </c>
    </row>
    <row r="6922" spans="17:17" x14ac:dyDescent="0.3">
      <c r="Q6922" t="s">
        <v>320</v>
      </c>
    </row>
    <row r="6923" spans="17:17" x14ac:dyDescent="0.3">
      <c r="Q6923" t="s">
        <v>311</v>
      </c>
    </row>
    <row r="6924" spans="17:17" x14ac:dyDescent="0.3">
      <c r="Q6924" t="s">
        <v>357</v>
      </c>
    </row>
    <row r="6925" spans="17:17" x14ac:dyDescent="0.3">
      <c r="Q6925" t="s">
        <v>248</v>
      </c>
    </row>
    <row r="6926" spans="17:17" x14ac:dyDescent="0.3">
      <c r="Q6926" t="s">
        <v>345</v>
      </c>
    </row>
    <row r="6927" spans="17:17" x14ac:dyDescent="0.3">
      <c r="Q6927" t="s">
        <v>275</v>
      </c>
    </row>
    <row r="6928" spans="17:17" x14ac:dyDescent="0.3">
      <c r="Q6928" t="s">
        <v>372</v>
      </c>
    </row>
    <row r="6929" spans="17:17" x14ac:dyDescent="0.3">
      <c r="Q6929" t="s">
        <v>232</v>
      </c>
    </row>
    <row r="6930" spans="17:17" x14ac:dyDescent="0.3">
      <c r="Q6930" t="s">
        <v>341</v>
      </c>
    </row>
    <row r="6931" spans="17:17" x14ac:dyDescent="0.3">
      <c r="Q6931" t="s">
        <v>365</v>
      </c>
    </row>
    <row r="6932" spans="17:17" x14ac:dyDescent="0.3">
      <c r="Q6932" t="s">
        <v>339</v>
      </c>
    </row>
    <row r="6933" spans="17:17" x14ac:dyDescent="0.3">
      <c r="Q6933" t="s">
        <v>247</v>
      </c>
    </row>
    <row r="6934" spans="17:17" x14ac:dyDescent="0.3">
      <c r="Q6934" t="s">
        <v>413</v>
      </c>
    </row>
    <row r="6935" spans="17:17" x14ac:dyDescent="0.3">
      <c r="Q6935" t="s">
        <v>264</v>
      </c>
    </row>
    <row r="6936" spans="17:17" x14ac:dyDescent="0.3">
      <c r="Q6936" t="s">
        <v>265</v>
      </c>
    </row>
    <row r="6937" spans="17:17" x14ac:dyDescent="0.3">
      <c r="Q6937" t="s">
        <v>356</v>
      </c>
    </row>
    <row r="6938" spans="17:17" x14ac:dyDescent="0.3">
      <c r="Q6938" t="s">
        <v>396</v>
      </c>
    </row>
    <row r="6939" spans="17:17" x14ac:dyDescent="0.3">
      <c r="Q6939" t="s">
        <v>402</v>
      </c>
    </row>
    <row r="6940" spans="17:17" x14ac:dyDescent="0.3">
      <c r="Q6940" t="s">
        <v>266</v>
      </c>
    </row>
    <row r="6941" spans="17:17" x14ac:dyDescent="0.3">
      <c r="Q6941" t="s">
        <v>317</v>
      </c>
    </row>
    <row r="6942" spans="17:17" x14ac:dyDescent="0.3">
      <c r="Q6942" t="s">
        <v>387</v>
      </c>
    </row>
    <row r="6943" spans="17:17" x14ac:dyDescent="0.3">
      <c r="Q6943" t="s">
        <v>376</v>
      </c>
    </row>
    <row r="6944" spans="17:17" x14ac:dyDescent="0.3">
      <c r="Q6944" t="s">
        <v>401</v>
      </c>
    </row>
    <row r="6945" spans="17:17" x14ac:dyDescent="0.3">
      <c r="Q6945" t="s">
        <v>410</v>
      </c>
    </row>
    <row r="6946" spans="17:17" x14ac:dyDescent="0.3">
      <c r="Q6946" t="s">
        <v>392</v>
      </c>
    </row>
    <row r="6947" spans="17:17" x14ac:dyDescent="0.3">
      <c r="Q6947" t="s">
        <v>363</v>
      </c>
    </row>
    <row r="6948" spans="17:17" x14ac:dyDescent="0.3">
      <c r="Q6948" t="s">
        <v>255</v>
      </c>
    </row>
    <row r="6949" spans="17:17" x14ac:dyDescent="0.3">
      <c r="Q6949" t="s">
        <v>393</v>
      </c>
    </row>
    <row r="6950" spans="17:17" x14ac:dyDescent="0.3">
      <c r="Q6950" t="s">
        <v>381</v>
      </c>
    </row>
    <row r="6951" spans="17:17" x14ac:dyDescent="0.3">
      <c r="Q6951" t="s">
        <v>332</v>
      </c>
    </row>
    <row r="6952" spans="17:17" x14ac:dyDescent="0.3">
      <c r="Q6952" t="s">
        <v>335</v>
      </c>
    </row>
    <row r="6953" spans="17:17" x14ac:dyDescent="0.3">
      <c r="Q6953" t="s">
        <v>311</v>
      </c>
    </row>
    <row r="6954" spans="17:17" x14ac:dyDescent="0.3">
      <c r="Q6954" t="s">
        <v>310</v>
      </c>
    </row>
    <row r="6955" spans="17:17" x14ac:dyDescent="0.3">
      <c r="Q6955" t="s">
        <v>348</v>
      </c>
    </row>
    <row r="6956" spans="17:17" x14ac:dyDescent="0.3">
      <c r="Q6956" t="s">
        <v>296</v>
      </c>
    </row>
    <row r="6957" spans="17:17" x14ac:dyDescent="0.3">
      <c r="Q6957" t="s">
        <v>276</v>
      </c>
    </row>
    <row r="6958" spans="17:17" x14ac:dyDescent="0.3">
      <c r="Q6958" t="s">
        <v>369</v>
      </c>
    </row>
    <row r="6959" spans="17:17" x14ac:dyDescent="0.3">
      <c r="Q6959" t="s">
        <v>304</v>
      </c>
    </row>
    <row r="6960" spans="17:17" x14ac:dyDescent="0.3">
      <c r="Q6960" t="s">
        <v>407</v>
      </c>
    </row>
    <row r="6961" spans="17:17" x14ac:dyDescent="0.3">
      <c r="Q6961" t="s">
        <v>395</v>
      </c>
    </row>
    <row r="6962" spans="17:17" x14ac:dyDescent="0.3">
      <c r="Q6962" t="s">
        <v>221</v>
      </c>
    </row>
    <row r="6963" spans="17:17" x14ac:dyDescent="0.3">
      <c r="Q6963" t="s">
        <v>362</v>
      </c>
    </row>
    <row r="6964" spans="17:17" x14ac:dyDescent="0.3">
      <c r="Q6964" t="s">
        <v>276</v>
      </c>
    </row>
    <row r="6965" spans="17:17" x14ac:dyDescent="0.3">
      <c r="Q6965" t="s">
        <v>229</v>
      </c>
    </row>
    <row r="6966" spans="17:17" x14ac:dyDescent="0.3">
      <c r="Q6966" t="s">
        <v>269</v>
      </c>
    </row>
    <row r="6967" spans="17:17" x14ac:dyDescent="0.3">
      <c r="Q6967" t="s">
        <v>316</v>
      </c>
    </row>
    <row r="6968" spans="17:17" x14ac:dyDescent="0.3">
      <c r="Q6968" t="s">
        <v>243</v>
      </c>
    </row>
    <row r="6969" spans="17:17" x14ac:dyDescent="0.3">
      <c r="Q6969" t="s">
        <v>242</v>
      </c>
    </row>
    <row r="6970" spans="17:17" x14ac:dyDescent="0.3">
      <c r="Q6970" t="s">
        <v>385</v>
      </c>
    </row>
    <row r="6971" spans="17:17" x14ac:dyDescent="0.3">
      <c r="Q6971" t="s">
        <v>232</v>
      </c>
    </row>
    <row r="6972" spans="17:17" x14ac:dyDescent="0.3">
      <c r="Q6972" t="s">
        <v>302</v>
      </c>
    </row>
    <row r="6973" spans="17:17" x14ac:dyDescent="0.3">
      <c r="Q6973" t="s">
        <v>273</v>
      </c>
    </row>
    <row r="6974" spans="17:17" x14ac:dyDescent="0.3">
      <c r="Q6974" t="s">
        <v>224</v>
      </c>
    </row>
    <row r="6975" spans="17:17" x14ac:dyDescent="0.3">
      <c r="Q6975" t="s">
        <v>228</v>
      </c>
    </row>
    <row r="6976" spans="17:17" x14ac:dyDescent="0.3">
      <c r="Q6976" t="s">
        <v>254</v>
      </c>
    </row>
    <row r="6977" spans="17:17" x14ac:dyDescent="0.3">
      <c r="Q6977" t="s">
        <v>282</v>
      </c>
    </row>
    <row r="6978" spans="17:17" x14ac:dyDescent="0.3">
      <c r="Q6978" t="s">
        <v>402</v>
      </c>
    </row>
    <row r="6979" spans="17:17" x14ac:dyDescent="0.3">
      <c r="Q6979" t="s">
        <v>304</v>
      </c>
    </row>
    <row r="6980" spans="17:17" x14ac:dyDescent="0.3">
      <c r="Q6980" t="s">
        <v>346</v>
      </c>
    </row>
    <row r="6981" spans="17:17" x14ac:dyDescent="0.3">
      <c r="Q6981" t="s">
        <v>366</v>
      </c>
    </row>
    <row r="6982" spans="17:17" x14ac:dyDescent="0.3">
      <c r="Q6982" t="s">
        <v>239</v>
      </c>
    </row>
    <row r="6983" spans="17:17" x14ac:dyDescent="0.3">
      <c r="Q6983" t="s">
        <v>240</v>
      </c>
    </row>
    <row r="6984" spans="17:17" x14ac:dyDescent="0.3">
      <c r="Q6984" t="s">
        <v>221</v>
      </c>
    </row>
    <row r="6985" spans="17:17" x14ac:dyDescent="0.3">
      <c r="Q6985" t="s">
        <v>241</v>
      </c>
    </row>
    <row r="6986" spans="17:17" x14ac:dyDescent="0.3">
      <c r="Q6986" t="s">
        <v>242</v>
      </c>
    </row>
    <row r="6987" spans="17:17" x14ac:dyDescent="0.3">
      <c r="Q6987" t="s">
        <v>243</v>
      </c>
    </row>
    <row r="6988" spans="17:17" x14ac:dyDescent="0.3">
      <c r="Q6988" t="s">
        <v>244</v>
      </c>
    </row>
    <row r="6989" spans="17:17" x14ac:dyDescent="0.3">
      <c r="Q6989" t="s">
        <v>245</v>
      </c>
    </row>
    <row r="6990" spans="17:17" x14ac:dyDescent="0.3">
      <c r="Q6990" t="s">
        <v>230</v>
      </c>
    </row>
    <row r="6991" spans="17:17" x14ac:dyDescent="0.3">
      <c r="Q6991" t="s">
        <v>246</v>
      </c>
    </row>
    <row r="6992" spans="17:17" x14ac:dyDescent="0.3">
      <c r="Q6992" t="s">
        <v>247</v>
      </c>
    </row>
    <row r="6993" spans="17:17" x14ac:dyDescent="0.3">
      <c r="Q6993" t="s">
        <v>248</v>
      </c>
    </row>
    <row r="6994" spans="17:17" x14ac:dyDescent="0.3">
      <c r="Q6994" t="s">
        <v>249</v>
      </c>
    </row>
    <row r="6995" spans="17:17" x14ac:dyDescent="0.3">
      <c r="Q6995" t="s">
        <v>250</v>
      </c>
    </row>
    <row r="6996" spans="17:17" x14ac:dyDescent="0.3">
      <c r="Q6996" t="s">
        <v>251</v>
      </c>
    </row>
    <row r="6997" spans="17:17" x14ac:dyDescent="0.3">
      <c r="Q6997" t="s">
        <v>252</v>
      </c>
    </row>
    <row r="6998" spans="17:17" x14ac:dyDescent="0.3">
      <c r="Q6998" t="s">
        <v>253</v>
      </c>
    </row>
    <row r="6999" spans="17:17" x14ac:dyDescent="0.3">
      <c r="Q6999" t="s">
        <v>254</v>
      </c>
    </row>
    <row r="7000" spans="17:17" x14ac:dyDescent="0.3">
      <c r="Q7000" t="s">
        <v>233</v>
      </c>
    </row>
    <row r="7001" spans="17:17" x14ac:dyDescent="0.3">
      <c r="Q7001" t="s">
        <v>255</v>
      </c>
    </row>
    <row r="7002" spans="17:17" x14ac:dyDescent="0.3">
      <c r="Q7002" t="s">
        <v>409</v>
      </c>
    </row>
    <row r="7003" spans="17:17" x14ac:dyDescent="0.3">
      <c r="Q7003" t="s">
        <v>373</v>
      </c>
    </row>
    <row r="7004" spans="17:17" x14ac:dyDescent="0.3">
      <c r="Q7004" t="s">
        <v>228</v>
      </c>
    </row>
    <row r="7005" spans="17:17" x14ac:dyDescent="0.3">
      <c r="Q7005" t="s">
        <v>411</v>
      </c>
    </row>
    <row r="7006" spans="17:17" x14ac:dyDescent="0.3">
      <c r="Q7006" t="s">
        <v>242</v>
      </c>
    </row>
    <row r="7007" spans="17:17" x14ac:dyDescent="0.3">
      <c r="Q7007" t="s">
        <v>412</v>
      </c>
    </row>
    <row r="7008" spans="17:17" x14ac:dyDescent="0.3">
      <c r="Q7008" t="s">
        <v>240</v>
      </c>
    </row>
    <row r="7009" spans="17:17" x14ac:dyDescent="0.3">
      <c r="Q7009" t="s">
        <v>256</v>
      </c>
    </row>
    <row r="7010" spans="17:17" x14ac:dyDescent="0.3">
      <c r="Q7010" t="s">
        <v>252</v>
      </c>
    </row>
    <row r="7011" spans="17:17" x14ac:dyDescent="0.3">
      <c r="Q7011" t="s">
        <v>314</v>
      </c>
    </row>
    <row r="7012" spans="17:17" x14ac:dyDescent="0.3">
      <c r="Q7012" t="s">
        <v>385</v>
      </c>
    </row>
    <row r="7013" spans="17:17" x14ac:dyDescent="0.3">
      <c r="Q7013" t="s">
        <v>340</v>
      </c>
    </row>
    <row r="7014" spans="17:17" x14ac:dyDescent="0.3">
      <c r="Q7014" t="s">
        <v>282</v>
      </c>
    </row>
    <row r="7015" spans="17:17" x14ac:dyDescent="0.3">
      <c r="Q7015" t="s">
        <v>273</v>
      </c>
    </row>
    <row r="7016" spans="17:17" x14ac:dyDescent="0.3">
      <c r="Q7016" t="s">
        <v>325</v>
      </c>
    </row>
    <row r="7017" spans="17:17" x14ac:dyDescent="0.3">
      <c r="Q7017" t="s">
        <v>300</v>
      </c>
    </row>
    <row r="7018" spans="17:17" x14ac:dyDescent="0.3">
      <c r="Q7018" t="s">
        <v>326</v>
      </c>
    </row>
    <row r="7019" spans="17:17" x14ac:dyDescent="0.3">
      <c r="Q7019" t="s">
        <v>395</v>
      </c>
    </row>
    <row r="7020" spans="17:17" x14ac:dyDescent="0.3">
      <c r="Q7020" t="s">
        <v>391</v>
      </c>
    </row>
    <row r="7021" spans="17:17" x14ac:dyDescent="0.3">
      <c r="Q7021" t="s">
        <v>248</v>
      </c>
    </row>
    <row r="7022" spans="17:17" x14ac:dyDescent="0.3">
      <c r="Q7022" t="s">
        <v>320</v>
      </c>
    </row>
    <row r="7023" spans="17:17" x14ac:dyDescent="0.3">
      <c r="Q7023" t="s">
        <v>254</v>
      </c>
    </row>
    <row r="7024" spans="17:17" x14ac:dyDescent="0.3">
      <c r="Q7024" t="s">
        <v>344</v>
      </c>
    </row>
    <row r="7025" spans="17:17" x14ac:dyDescent="0.3">
      <c r="Q7025" t="s">
        <v>246</v>
      </c>
    </row>
    <row r="7026" spans="17:17" x14ac:dyDescent="0.3">
      <c r="Q7026" t="s">
        <v>249</v>
      </c>
    </row>
    <row r="7027" spans="17:17" x14ac:dyDescent="0.3">
      <c r="Q7027" t="s">
        <v>265</v>
      </c>
    </row>
    <row r="7028" spans="17:17" x14ac:dyDescent="0.3">
      <c r="Q7028" t="s">
        <v>256</v>
      </c>
    </row>
    <row r="7029" spans="17:17" x14ac:dyDescent="0.3">
      <c r="Q7029" t="s">
        <v>414</v>
      </c>
    </row>
    <row r="7030" spans="17:17" x14ac:dyDescent="0.3">
      <c r="Q7030" t="s">
        <v>314</v>
      </c>
    </row>
    <row r="7031" spans="17:17" x14ac:dyDescent="0.3">
      <c r="Q7031" t="s">
        <v>284</v>
      </c>
    </row>
    <row r="7032" spans="17:17" x14ac:dyDescent="0.3">
      <c r="Q7032" t="s">
        <v>348</v>
      </c>
    </row>
    <row r="7033" spans="17:17" x14ac:dyDescent="0.3">
      <c r="Q7033" t="s">
        <v>413</v>
      </c>
    </row>
    <row r="7034" spans="17:17" x14ac:dyDescent="0.3">
      <c r="Q7034" t="s">
        <v>377</v>
      </c>
    </row>
    <row r="7035" spans="17:17" x14ac:dyDescent="0.3">
      <c r="Q7035" t="s">
        <v>250</v>
      </c>
    </row>
    <row r="7036" spans="17:17" x14ac:dyDescent="0.3">
      <c r="Q7036" t="s">
        <v>234</v>
      </c>
    </row>
    <row r="7037" spans="17:17" x14ac:dyDescent="0.3">
      <c r="Q7037" t="s">
        <v>302</v>
      </c>
    </row>
    <row r="7038" spans="17:17" x14ac:dyDescent="0.3">
      <c r="Q7038" t="s">
        <v>289</v>
      </c>
    </row>
    <row r="7039" spans="17:17" x14ac:dyDescent="0.3">
      <c r="Q7039" t="s">
        <v>237</v>
      </c>
    </row>
    <row r="7040" spans="17:17" x14ac:dyDescent="0.3">
      <c r="Q7040" t="s">
        <v>386</v>
      </c>
    </row>
    <row r="7041" spans="17:17" x14ac:dyDescent="0.3">
      <c r="Q7041" t="s">
        <v>373</v>
      </c>
    </row>
    <row r="7042" spans="17:17" x14ac:dyDescent="0.3">
      <c r="Q7042" t="s">
        <v>256</v>
      </c>
    </row>
    <row r="7043" spans="17:17" x14ac:dyDescent="0.3">
      <c r="Q7043" t="s">
        <v>337</v>
      </c>
    </row>
    <row r="7044" spans="17:17" x14ac:dyDescent="0.3">
      <c r="Q7044" t="s">
        <v>340</v>
      </c>
    </row>
    <row r="7045" spans="17:17" x14ac:dyDescent="0.3">
      <c r="Q7045" t="s">
        <v>353</v>
      </c>
    </row>
    <row r="7046" spans="17:17" x14ac:dyDescent="0.3">
      <c r="Q7046" t="s">
        <v>396</v>
      </c>
    </row>
    <row r="7047" spans="17:17" x14ac:dyDescent="0.3">
      <c r="Q7047" t="s">
        <v>244</v>
      </c>
    </row>
    <row r="7048" spans="17:17" x14ac:dyDescent="0.3">
      <c r="Q7048" t="s">
        <v>301</v>
      </c>
    </row>
    <row r="7049" spans="17:17" x14ac:dyDescent="0.3">
      <c r="Q7049" t="s">
        <v>413</v>
      </c>
    </row>
    <row r="7050" spans="17:17" x14ac:dyDescent="0.3">
      <c r="Q7050" t="s">
        <v>267</v>
      </c>
    </row>
    <row r="7051" spans="17:17" x14ac:dyDescent="0.3">
      <c r="Q7051" t="s">
        <v>307</v>
      </c>
    </row>
    <row r="7052" spans="17:17" x14ac:dyDescent="0.3">
      <c r="Q7052" t="s">
        <v>388</v>
      </c>
    </row>
    <row r="7053" spans="17:17" x14ac:dyDescent="0.3">
      <c r="Q7053" t="s">
        <v>330</v>
      </c>
    </row>
    <row r="7054" spans="17:17" x14ac:dyDescent="0.3">
      <c r="Q7054" t="s">
        <v>232</v>
      </c>
    </row>
    <row r="7055" spans="17:17" x14ac:dyDescent="0.3">
      <c r="Q7055" t="s">
        <v>293</v>
      </c>
    </row>
    <row r="7056" spans="17:17" x14ac:dyDescent="0.3">
      <c r="Q7056" t="s">
        <v>347</v>
      </c>
    </row>
    <row r="7057" spans="17:17" x14ac:dyDescent="0.3">
      <c r="Q7057" t="s">
        <v>224</v>
      </c>
    </row>
    <row r="7058" spans="17:17" x14ac:dyDescent="0.3">
      <c r="Q7058" t="s">
        <v>231</v>
      </c>
    </row>
    <row r="7059" spans="17:17" x14ac:dyDescent="0.3">
      <c r="Q7059" t="s">
        <v>250</v>
      </c>
    </row>
    <row r="7060" spans="17:17" x14ac:dyDescent="0.3">
      <c r="Q7060" t="s">
        <v>365</v>
      </c>
    </row>
    <row r="7061" spans="17:17" x14ac:dyDescent="0.3">
      <c r="Q7061" t="s">
        <v>336</v>
      </c>
    </row>
    <row r="7062" spans="17:17" x14ac:dyDescent="0.3">
      <c r="Q7062" t="s">
        <v>245</v>
      </c>
    </row>
    <row r="7063" spans="17:17" x14ac:dyDescent="0.3">
      <c r="Q7063" t="s">
        <v>383</v>
      </c>
    </row>
    <row r="7064" spans="17:17" x14ac:dyDescent="0.3">
      <c r="Q7064" t="s">
        <v>301</v>
      </c>
    </row>
    <row r="7065" spans="17:17" x14ac:dyDescent="0.3">
      <c r="Q7065" t="s">
        <v>339</v>
      </c>
    </row>
    <row r="7066" spans="17:17" x14ac:dyDescent="0.3">
      <c r="Q7066" t="s">
        <v>344</v>
      </c>
    </row>
    <row r="7067" spans="17:17" x14ac:dyDescent="0.3">
      <c r="Q7067" t="s">
        <v>325</v>
      </c>
    </row>
    <row r="7068" spans="17:17" x14ac:dyDescent="0.3">
      <c r="Q7068" t="s">
        <v>363</v>
      </c>
    </row>
    <row r="7069" spans="17:17" x14ac:dyDescent="0.3">
      <c r="Q7069" t="s">
        <v>270</v>
      </c>
    </row>
    <row r="7070" spans="17:17" x14ac:dyDescent="0.3">
      <c r="Q7070" t="s">
        <v>346</v>
      </c>
    </row>
    <row r="7071" spans="17:17" x14ac:dyDescent="0.3">
      <c r="Q7071" t="s">
        <v>394</v>
      </c>
    </row>
    <row r="7072" spans="17:17" x14ac:dyDescent="0.3">
      <c r="Q7072" t="s">
        <v>379</v>
      </c>
    </row>
    <row r="7073" spans="17:17" x14ac:dyDescent="0.3">
      <c r="Q7073" t="s">
        <v>227</v>
      </c>
    </row>
    <row r="7074" spans="17:17" x14ac:dyDescent="0.3">
      <c r="Q7074" t="s">
        <v>347</v>
      </c>
    </row>
    <row r="7075" spans="17:17" x14ac:dyDescent="0.3">
      <c r="Q7075" t="s">
        <v>240</v>
      </c>
    </row>
    <row r="7076" spans="17:17" x14ac:dyDescent="0.3">
      <c r="Q7076" t="s">
        <v>332</v>
      </c>
    </row>
    <row r="7077" spans="17:17" x14ac:dyDescent="0.3">
      <c r="Q7077" t="s">
        <v>221</v>
      </c>
    </row>
    <row r="7078" spans="17:17" x14ac:dyDescent="0.3">
      <c r="Q7078" t="s">
        <v>236</v>
      </c>
    </row>
    <row r="7079" spans="17:17" x14ac:dyDescent="0.3">
      <c r="Q7079" t="s">
        <v>281</v>
      </c>
    </row>
    <row r="7080" spans="17:17" x14ac:dyDescent="0.3">
      <c r="Q7080" t="s">
        <v>382</v>
      </c>
    </row>
    <row r="7081" spans="17:17" x14ac:dyDescent="0.3">
      <c r="Q7081" t="s">
        <v>276</v>
      </c>
    </row>
    <row r="7082" spans="17:17" x14ac:dyDescent="0.3">
      <c r="Q7082" t="s">
        <v>382</v>
      </c>
    </row>
    <row r="7083" spans="17:17" x14ac:dyDescent="0.3">
      <c r="Q7083" t="s">
        <v>299</v>
      </c>
    </row>
    <row r="7084" spans="17:17" x14ac:dyDescent="0.3">
      <c r="Q7084" t="s">
        <v>259</v>
      </c>
    </row>
    <row r="7085" spans="17:17" x14ac:dyDescent="0.3">
      <c r="Q7085" t="s">
        <v>415</v>
      </c>
    </row>
    <row r="7086" spans="17:17" x14ac:dyDescent="0.3">
      <c r="Q7086" t="s">
        <v>273</v>
      </c>
    </row>
    <row r="7087" spans="17:17" x14ac:dyDescent="0.3">
      <c r="Q7087" t="s">
        <v>243</v>
      </c>
    </row>
    <row r="7088" spans="17:17" x14ac:dyDescent="0.3">
      <c r="Q7088" t="s">
        <v>252</v>
      </c>
    </row>
    <row r="7089" spans="17:17" x14ac:dyDescent="0.3">
      <c r="Q7089" t="s">
        <v>354</v>
      </c>
    </row>
    <row r="7090" spans="17:17" x14ac:dyDescent="0.3">
      <c r="Q7090" t="s">
        <v>344</v>
      </c>
    </row>
    <row r="7091" spans="17:17" x14ac:dyDescent="0.3">
      <c r="Q7091" t="s">
        <v>408</v>
      </c>
    </row>
    <row r="7092" spans="17:17" x14ac:dyDescent="0.3">
      <c r="Q7092" t="s">
        <v>274</v>
      </c>
    </row>
    <row r="7093" spans="17:17" x14ac:dyDescent="0.3">
      <c r="Q7093" t="s">
        <v>279</v>
      </c>
    </row>
    <row r="7094" spans="17:17" x14ac:dyDescent="0.3">
      <c r="Q7094" t="s">
        <v>373</v>
      </c>
    </row>
    <row r="7095" spans="17:17" x14ac:dyDescent="0.3">
      <c r="Q7095" t="s">
        <v>369</v>
      </c>
    </row>
    <row r="7096" spans="17:17" x14ac:dyDescent="0.3">
      <c r="Q7096" t="s">
        <v>304</v>
      </c>
    </row>
    <row r="7097" spans="17:17" x14ac:dyDescent="0.3">
      <c r="Q7097" t="s">
        <v>390</v>
      </c>
    </row>
    <row r="7098" spans="17:17" x14ac:dyDescent="0.3">
      <c r="Q7098" t="s">
        <v>281</v>
      </c>
    </row>
    <row r="7099" spans="17:17" x14ac:dyDescent="0.3">
      <c r="Q7099" t="s">
        <v>321</v>
      </c>
    </row>
    <row r="7100" spans="17:17" x14ac:dyDescent="0.3">
      <c r="Q7100" t="s">
        <v>236</v>
      </c>
    </row>
    <row r="7101" spans="17:17" x14ac:dyDescent="0.3">
      <c r="Q7101" t="s">
        <v>337</v>
      </c>
    </row>
    <row r="7102" spans="17:17" x14ac:dyDescent="0.3">
      <c r="Q7102" t="s">
        <v>355</v>
      </c>
    </row>
    <row r="7103" spans="17:17" x14ac:dyDescent="0.3">
      <c r="Q7103" t="s">
        <v>277</v>
      </c>
    </row>
    <row r="7104" spans="17:17" x14ac:dyDescent="0.3">
      <c r="Q7104" t="s">
        <v>246</v>
      </c>
    </row>
    <row r="7105" spans="17:17" x14ac:dyDescent="0.3">
      <c r="Q7105" t="s">
        <v>404</v>
      </c>
    </row>
    <row r="7106" spans="17:17" x14ac:dyDescent="0.3">
      <c r="Q7106" t="s">
        <v>259</v>
      </c>
    </row>
    <row r="7107" spans="17:17" x14ac:dyDescent="0.3">
      <c r="Q7107" t="s">
        <v>229</v>
      </c>
    </row>
    <row r="7108" spans="17:17" x14ac:dyDescent="0.3">
      <c r="Q7108" t="s">
        <v>321</v>
      </c>
    </row>
    <row r="7109" spans="17:17" x14ac:dyDescent="0.3">
      <c r="Q7109" t="s">
        <v>412</v>
      </c>
    </row>
    <row r="7110" spans="17:17" x14ac:dyDescent="0.3">
      <c r="Q7110" t="s">
        <v>413</v>
      </c>
    </row>
    <row r="7111" spans="17:17" x14ac:dyDescent="0.3">
      <c r="Q7111" t="s">
        <v>313</v>
      </c>
    </row>
    <row r="7112" spans="17:17" x14ac:dyDescent="0.3">
      <c r="Q7112" t="s">
        <v>402</v>
      </c>
    </row>
    <row r="7113" spans="17:17" x14ac:dyDescent="0.3">
      <c r="Q7113" t="s">
        <v>383</v>
      </c>
    </row>
    <row r="7114" spans="17:17" x14ac:dyDescent="0.3">
      <c r="Q7114" t="s">
        <v>358</v>
      </c>
    </row>
    <row r="7115" spans="17:17" x14ac:dyDescent="0.3">
      <c r="Q7115" t="s">
        <v>338</v>
      </c>
    </row>
    <row r="7116" spans="17:17" x14ac:dyDescent="0.3">
      <c r="Q7116" t="s">
        <v>390</v>
      </c>
    </row>
    <row r="7117" spans="17:17" x14ac:dyDescent="0.3">
      <c r="Q7117" t="s">
        <v>291</v>
      </c>
    </row>
    <row r="7118" spans="17:17" x14ac:dyDescent="0.3">
      <c r="Q7118" t="s">
        <v>379</v>
      </c>
    </row>
    <row r="7119" spans="17:17" x14ac:dyDescent="0.3">
      <c r="Q7119" t="s">
        <v>391</v>
      </c>
    </row>
    <row r="7120" spans="17:17" x14ac:dyDescent="0.3">
      <c r="Q7120" t="s">
        <v>297</v>
      </c>
    </row>
    <row r="7121" spans="17:17" x14ac:dyDescent="0.3">
      <c r="Q7121" t="s">
        <v>314</v>
      </c>
    </row>
    <row r="7122" spans="17:17" x14ac:dyDescent="0.3">
      <c r="Q7122" t="s">
        <v>236</v>
      </c>
    </row>
    <row r="7123" spans="17:17" x14ac:dyDescent="0.3">
      <c r="Q7123" t="s">
        <v>352</v>
      </c>
    </row>
    <row r="7124" spans="17:17" x14ac:dyDescent="0.3">
      <c r="Q7124" t="s">
        <v>379</v>
      </c>
    </row>
    <row r="7125" spans="17:17" x14ac:dyDescent="0.3">
      <c r="Q7125" t="s">
        <v>260</v>
      </c>
    </row>
    <row r="7126" spans="17:17" x14ac:dyDescent="0.3">
      <c r="Q7126" t="s">
        <v>320</v>
      </c>
    </row>
    <row r="7127" spans="17:17" x14ac:dyDescent="0.3">
      <c r="Q7127" t="s">
        <v>222</v>
      </c>
    </row>
    <row r="7128" spans="17:17" x14ac:dyDescent="0.3">
      <c r="Q7128" t="s">
        <v>343</v>
      </c>
    </row>
    <row r="7129" spans="17:17" x14ac:dyDescent="0.3">
      <c r="Q7129" t="s">
        <v>374</v>
      </c>
    </row>
    <row r="7130" spans="17:17" x14ac:dyDescent="0.3">
      <c r="Q7130" t="s">
        <v>303</v>
      </c>
    </row>
    <row r="7131" spans="17:17" x14ac:dyDescent="0.3">
      <c r="Q7131" t="s">
        <v>370</v>
      </c>
    </row>
    <row r="7132" spans="17:17" x14ac:dyDescent="0.3">
      <c r="Q7132" t="s">
        <v>249</v>
      </c>
    </row>
    <row r="7133" spans="17:17" x14ac:dyDescent="0.3">
      <c r="Q7133" t="s">
        <v>241</v>
      </c>
    </row>
    <row r="7134" spans="17:17" x14ac:dyDescent="0.3">
      <c r="Q7134" t="s">
        <v>371</v>
      </c>
    </row>
    <row r="7135" spans="17:17" x14ac:dyDescent="0.3">
      <c r="Q7135" t="s">
        <v>292</v>
      </c>
    </row>
    <row r="7136" spans="17:17" x14ac:dyDescent="0.3">
      <c r="Q7136" t="s">
        <v>268</v>
      </c>
    </row>
    <row r="7137" spans="17:17" x14ac:dyDescent="0.3">
      <c r="Q7137" t="s">
        <v>380</v>
      </c>
    </row>
    <row r="7138" spans="17:17" x14ac:dyDescent="0.3">
      <c r="Q7138" t="s">
        <v>290</v>
      </c>
    </row>
    <row r="7139" spans="17:17" x14ac:dyDescent="0.3">
      <c r="Q7139" t="s">
        <v>404</v>
      </c>
    </row>
    <row r="7140" spans="17:17" x14ac:dyDescent="0.3">
      <c r="Q7140" t="s">
        <v>336</v>
      </c>
    </row>
    <row r="7141" spans="17:17" x14ac:dyDescent="0.3">
      <c r="Q7141" t="s">
        <v>233</v>
      </c>
    </row>
    <row r="7142" spans="17:17" x14ac:dyDescent="0.3">
      <c r="Q7142" t="s">
        <v>347</v>
      </c>
    </row>
    <row r="7143" spans="17:17" x14ac:dyDescent="0.3">
      <c r="Q7143" t="s">
        <v>330</v>
      </c>
    </row>
    <row r="7144" spans="17:17" x14ac:dyDescent="0.3">
      <c r="Q7144" t="s">
        <v>386</v>
      </c>
    </row>
    <row r="7145" spans="17:17" x14ac:dyDescent="0.3">
      <c r="Q7145" t="s">
        <v>382</v>
      </c>
    </row>
    <row r="7146" spans="17:17" x14ac:dyDescent="0.3">
      <c r="Q7146" t="s">
        <v>312</v>
      </c>
    </row>
    <row r="7147" spans="17:17" x14ac:dyDescent="0.3">
      <c r="Q7147" t="s">
        <v>324</v>
      </c>
    </row>
    <row r="7148" spans="17:17" x14ac:dyDescent="0.3">
      <c r="Q7148" t="s">
        <v>357</v>
      </c>
    </row>
    <row r="7149" spans="17:17" x14ac:dyDescent="0.3">
      <c r="Q7149" t="s">
        <v>227</v>
      </c>
    </row>
    <row r="7150" spans="17:17" x14ac:dyDescent="0.3">
      <c r="Q7150" t="s">
        <v>298</v>
      </c>
    </row>
    <row r="7151" spans="17:17" x14ac:dyDescent="0.3">
      <c r="Q7151" t="s">
        <v>356</v>
      </c>
    </row>
    <row r="7152" spans="17:17" x14ac:dyDescent="0.3">
      <c r="Q7152" t="s">
        <v>352</v>
      </c>
    </row>
    <row r="7153" spans="17:17" x14ac:dyDescent="0.3">
      <c r="Q7153" t="s">
        <v>401</v>
      </c>
    </row>
    <row r="7154" spans="17:17" x14ac:dyDescent="0.3">
      <c r="Q7154" t="s">
        <v>372</v>
      </c>
    </row>
    <row r="7155" spans="17:17" x14ac:dyDescent="0.3">
      <c r="Q7155" t="s">
        <v>280</v>
      </c>
    </row>
    <row r="7156" spans="17:17" x14ac:dyDescent="0.3">
      <c r="Q7156" t="s">
        <v>286</v>
      </c>
    </row>
    <row r="7157" spans="17:17" x14ac:dyDescent="0.3">
      <c r="Q7157" t="s">
        <v>274</v>
      </c>
    </row>
    <row r="7158" spans="17:17" x14ac:dyDescent="0.3">
      <c r="Q7158" t="s">
        <v>406</v>
      </c>
    </row>
    <row r="7159" spans="17:17" x14ac:dyDescent="0.3">
      <c r="Q7159" t="s">
        <v>236</v>
      </c>
    </row>
    <row r="7160" spans="17:17" x14ac:dyDescent="0.3">
      <c r="Q7160" t="s">
        <v>336</v>
      </c>
    </row>
    <row r="7161" spans="17:17" x14ac:dyDescent="0.3">
      <c r="Q7161" t="s">
        <v>373</v>
      </c>
    </row>
    <row r="7162" spans="17:17" x14ac:dyDescent="0.3">
      <c r="Q7162" t="s">
        <v>402</v>
      </c>
    </row>
    <row r="7163" spans="17:17" x14ac:dyDescent="0.3">
      <c r="Q7163" t="s">
        <v>352</v>
      </c>
    </row>
    <row r="7164" spans="17:17" x14ac:dyDescent="0.3">
      <c r="Q7164" t="s">
        <v>319</v>
      </c>
    </row>
    <row r="7165" spans="17:17" x14ac:dyDescent="0.3">
      <c r="Q7165" t="s">
        <v>366</v>
      </c>
    </row>
    <row r="7166" spans="17:17" x14ac:dyDescent="0.3">
      <c r="Q7166" t="s">
        <v>303</v>
      </c>
    </row>
    <row r="7167" spans="17:17" x14ac:dyDescent="0.3">
      <c r="Q7167" t="s">
        <v>257</v>
      </c>
    </row>
    <row r="7168" spans="17:17" x14ac:dyDescent="0.3">
      <c r="Q7168" t="s">
        <v>414</v>
      </c>
    </row>
    <row r="7169" spans="17:17" x14ac:dyDescent="0.3">
      <c r="Q7169" t="s">
        <v>297</v>
      </c>
    </row>
    <row r="7170" spans="17:17" x14ac:dyDescent="0.3">
      <c r="Q7170" t="s">
        <v>328</v>
      </c>
    </row>
    <row r="7171" spans="17:17" x14ac:dyDescent="0.3">
      <c r="Q7171" t="s">
        <v>274</v>
      </c>
    </row>
    <row r="7172" spans="17:17" x14ac:dyDescent="0.3">
      <c r="Q7172" t="s">
        <v>225</v>
      </c>
    </row>
    <row r="7173" spans="17:17" x14ac:dyDescent="0.3">
      <c r="Q7173" t="s">
        <v>307</v>
      </c>
    </row>
    <row r="7174" spans="17:17" x14ac:dyDescent="0.3">
      <c r="Q7174" t="s">
        <v>396</v>
      </c>
    </row>
    <row r="7175" spans="17:17" x14ac:dyDescent="0.3">
      <c r="Q7175" t="s">
        <v>259</v>
      </c>
    </row>
    <row r="7176" spans="17:17" x14ac:dyDescent="0.3">
      <c r="Q7176" t="s">
        <v>365</v>
      </c>
    </row>
    <row r="7177" spans="17:17" x14ac:dyDescent="0.3">
      <c r="Q7177" t="s">
        <v>386</v>
      </c>
    </row>
    <row r="7178" spans="17:17" x14ac:dyDescent="0.3">
      <c r="Q7178" t="s">
        <v>342</v>
      </c>
    </row>
    <row r="7179" spans="17:17" x14ac:dyDescent="0.3">
      <c r="Q7179" t="s">
        <v>249</v>
      </c>
    </row>
    <row r="7180" spans="17:17" x14ac:dyDescent="0.3">
      <c r="Q7180" t="s">
        <v>323</v>
      </c>
    </row>
    <row r="7181" spans="17:17" x14ac:dyDescent="0.3">
      <c r="Q7181" t="s">
        <v>350</v>
      </c>
    </row>
    <row r="7182" spans="17:17" x14ac:dyDescent="0.3">
      <c r="Q7182" t="s">
        <v>334</v>
      </c>
    </row>
    <row r="7183" spans="17:17" x14ac:dyDescent="0.3">
      <c r="Q7183" t="s">
        <v>381</v>
      </c>
    </row>
    <row r="7184" spans="17:17" x14ac:dyDescent="0.3">
      <c r="Q7184" t="s">
        <v>390</v>
      </c>
    </row>
    <row r="7185" spans="17:17" x14ac:dyDescent="0.3">
      <c r="Q7185" t="s">
        <v>346</v>
      </c>
    </row>
    <row r="7186" spans="17:17" x14ac:dyDescent="0.3">
      <c r="Q7186" t="s">
        <v>362</v>
      </c>
    </row>
    <row r="7187" spans="17:17" x14ac:dyDescent="0.3">
      <c r="Q7187" t="s">
        <v>290</v>
      </c>
    </row>
    <row r="7188" spans="17:17" x14ac:dyDescent="0.3">
      <c r="Q7188" t="s">
        <v>228</v>
      </c>
    </row>
    <row r="7189" spans="17:17" x14ac:dyDescent="0.3">
      <c r="Q7189" t="s">
        <v>276</v>
      </c>
    </row>
    <row r="7190" spans="17:17" x14ac:dyDescent="0.3">
      <c r="Q7190" t="s">
        <v>239</v>
      </c>
    </row>
    <row r="7191" spans="17:17" x14ac:dyDescent="0.3">
      <c r="Q7191" t="s">
        <v>312</v>
      </c>
    </row>
    <row r="7192" spans="17:17" x14ac:dyDescent="0.3">
      <c r="Q7192" t="s">
        <v>256</v>
      </c>
    </row>
    <row r="7193" spans="17:17" x14ac:dyDescent="0.3">
      <c r="Q7193" t="s">
        <v>356</v>
      </c>
    </row>
    <row r="7194" spans="17:17" x14ac:dyDescent="0.3">
      <c r="Q7194" t="s">
        <v>388</v>
      </c>
    </row>
    <row r="7195" spans="17:17" x14ac:dyDescent="0.3">
      <c r="Q7195" t="s">
        <v>225</v>
      </c>
    </row>
    <row r="7196" spans="17:17" x14ac:dyDescent="0.3">
      <c r="Q7196" t="s">
        <v>341</v>
      </c>
    </row>
    <row r="7197" spans="17:17" x14ac:dyDescent="0.3">
      <c r="Q7197" t="s">
        <v>400</v>
      </c>
    </row>
    <row r="7198" spans="17:17" x14ac:dyDescent="0.3">
      <c r="Q7198" t="s">
        <v>303</v>
      </c>
    </row>
    <row r="7199" spans="17:17" x14ac:dyDescent="0.3">
      <c r="Q7199" t="s">
        <v>289</v>
      </c>
    </row>
    <row r="7200" spans="17:17" x14ac:dyDescent="0.3">
      <c r="Q7200" t="s">
        <v>335</v>
      </c>
    </row>
    <row r="7201" spans="17:17" x14ac:dyDescent="0.3">
      <c r="Q7201" t="s">
        <v>257</v>
      </c>
    </row>
    <row r="7202" spans="17:17" x14ac:dyDescent="0.3">
      <c r="Q7202" t="s">
        <v>330</v>
      </c>
    </row>
    <row r="7203" spans="17:17" x14ac:dyDescent="0.3">
      <c r="Q7203" t="s">
        <v>390</v>
      </c>
    </row>
    <row r="7204" spans="17:17" x14ac:dyDescent="0.3">
      <c r="Q7204" t="s">
        <v>229</v>
      </c>
    </row>
    <row r="7205" spans="17:17" x14ac:dyDescent="0.3">
      <c r="Q7205" t="s">
        <v>230</v>
      </c>
    </row>
    <row r="7206" spans="17:17" x14ac:dyDescent="0.3">
      <c r="Q7206" t="s">
        <v>253</v>
      </c>
    </row>
    <row r="7207" spans="17:17" x14ac:dyDescent="0.3">
      <c r="Q7207" t="s">
        <v>296</v>
      </c>
    </row>
    <row r="7208" spans="17:17" x14ac:dyDescent="0.3">
      <c r="Q7208" t="s">
        <v>386</v>
      </c>
    </row>
    <row r="7209" spans="17:17" x14ac:dyDescent="0.3">
      <c r="Q7209" t="s">
        <v>262</v>
      </c>
    </row>
    <row r="7210" spans="17:17" x14ac:dyDescent="0.3">
      <c r="Q7210" t="s">
        <v>249</v>
      </c>
    </row>
    <row r="7211" spans="17:17" x14ac:dyDescent="0.3">
      <c r="Q7211" t="s">
        <v>342</v>
      </c>
    </row>
    <row r="7212" spans="17:17" x14ac:dyDescent="0.3">
      <c r="Q7212" t="s">
        <v>219</v>
      </c>
    </row>
    <row r="7213" spans="17:17" x14ac:dyDescent="0.3">
      <c r="Q7213" t="s">
        <v>233</v>
      </c>
    </row>
    <row r="7214" spans="17:17" x14ac:dyDescent="0.3">
      <c r="Q7214" t="s">
        <v>302</v>
      </c>
    </row>
    <row r="7215" spans="17:17" x14ac:dyDescent="0.3">
      <c r="Q7215" t="s">
        <v>332</v>
      </c>
    </row>
    <row r="7216" spans="17:17" x14ac:dyDescent="0.3">
      <c r="Q7216" t="s">
        <v>285</v>
      </c>
    </row>
    <row r="7217" spans="17:17" x14ac:dyDescent="0.3">
      <c r="Q7217" t="s">
        <v>402</v>
      </c>
    </row>
    <row r="7218" spans="17:17" x14ac:dyDescent="0.3">
      <c r="Q7218" t="s">
        <v>242</v>
      </c>
    </row>
    <row r="7219" spans="17:17" x14ac:dyDescent="0.3">
      <c r="Q7219" t="s">
        <v>329</v>
      </c>
    </row>
    <row r="7220" spans="17:17" x14ac:dyDescent="0.3">
      <c r="Q7220" t="s">
        <v>388</v>
      </c>
    </row>
    <row r="7221" spans="17:17" x14ac:dyDescent="0.3">
      <c r="Q7221" t="s">
        <v>341</v>
      </c>
    </row>
    <row r="7222" spans="17:17" x14ac:dyDescent="0.3">
      <c r="Q7222" t="s">
        <v>395</v>
      </c>
    </row>
    <row r="7223" spans="17:17" x14ac:dyDescent="0.3">
      <c r="Q7223" t="s">
        <v>394</v>
      </c>
    </row>
    <row r="7224" spans="17:17" x14ac:dyDescent="0.3">
      <c r="Q7224" t="s">
        <v>262</v>
      </c>
    </row>
    <row r="7225" spans="17:17" x14ac:dyDescent="0.3">
      <c r="Q7225" t="s">
        <v>299</v>
      </c>
    </row>
    <row r="7226" spans="17:17" x14ac:dyDescent="0.3">
      <c r="Q7226" t="s">
        <v>323</v>
      </c>
    </row>
    <row r="7227" spans="17:17" x14ac:dyDescent="0.3">
      <c r="Q7227" t="s">
        <v>280</v>
      </c>
    </row>
    <row r="7228" spans="17:17" x14ac:dyDescent="0.3">
      <c r="Q7228" t="s">
        <v>289</v>
      </c>
    </row>
    <row r="7229" spans="17:17" x14ac:dyDescent="0.3">
      <c r="Q7229" t="s">
        <v>279</v>
      </c>
    </row>
    <row r="7230" spans="17:17" x14ac:dyDescent="0.3">
      <c r="Q7230" t="s">
        <v>239</v>
      </c>
    </row>
    <row r="7231" spans="17:17" x14ac:dyDescent="0.3">
      <c r="Q7231" t="s">
        <v>295</v>
      </c>
    </row>
    <row r="7232" spans="17:17" x14ac:dyDescent="0.3">
      <c r="Q7232" t="s">
        <v>255</v>
      </c>
    </row>
    <row r="7233" spans="17:17" x14ac:dyDescent="0.3">
      <c r="Q7233" t="s">
        <v>387</v>
      </c>
    </row>
    <row r="7234" spans="17:17" x14ac:dyDescent="0.3">
      <c r="Q7234" t="s">
        <v>246</v>
      </c>
    </row>
    <row r="7235" spans="17:17" x14ac:dyDescent="0.3">
      <c r="Q7235" t="s">
        <v>348</v>
      </c>
    </row>
    <row r="7236" spans="17:17" x14ac:dyDescent="0.3">
      <c r="Q7236" t="s">
        <v>341</v>
      </c>
    </row>
    <row r="7237" spans="17:17" x14ac:dyDescent="0.3">
      <c r="Q7237" t="s">
        <v>379</v>
      </c>
    </row>
    <row r="7238" spans="17:17" x14ac:dyDescent="0.3">
      <c r="Q7238" t="s">
        <v>275</v>
      </c>
    </row>
    <row r="7239" spans="17:17" x14ac:dyDescent="0.3">
      <c r="Q7239" t="s">
        <v>286</v>
      </c>
    </row>
    <row r="7240" spans="17:17" x14ac:dyDescent="0.3">
      <c r="Q7240" t="s">
        <v>266</v>
      </c>
    </row>
    <row r="7241" spans="17:17" x14ac:dyDescent="0.3">
      <c r="Q7241" t="s">
        <v>368</v>
      </c>
    </row>
    <row r="7242" spans="17:17" x14ac:dyDescent="0.3">
      <c r="Q7242" t="s">
        <v>373</v>
      </c>
    </row>
    <row r="7243" spans="17:17" x14ac:dyDescent="0.3">
      <c r="Q7243" t="s">
        <v>259</v>
      </c>
    </row>
    <row r="7244" spans="17:17" x14ac:dyDescent="0.3">
      <c r="Q7244" t="s">
        <v>376</v>
      </c>
    </row>
    <row r="7245" spans="17:17" x14ac:dyDescent="0.3">
      <c r="Q7245" t="s">
        <v>261</v>
      </c>
    </row>
    <row r="7246" spans="17:17" x14ac:dyDescent="0.3">
      <c r="Q7246" t="s">
        <v>276</v>
      </c>
    </row>
    <row r="7247" spans="17:17" x14ac:dyDescent="0.3">
      <c r="Q7247" t="s">
        <v>272</v>
      </c>
    </row>
    <row r="7248" spans="17:17" x14ac:dyDescent="0.3">
      <c r="Q7248" t="s">
        <v>245</v>
      </c>
    </row>
    <row r="7249" spans="17:17" x14ac:dyDescent="0.3">
      <c r="Q7249" t="s">
        <v>367</v>
      </c>
    </row>
    <row r="7250" spans="17:17" x14ac:dyDescent="0.3">
      <c r="Q7250" t="s">
        <v>356</v>
      </c>
    </row>
    <row r="7251" spans="17:17" x14ac:dyDescent="0.3">
      <c r="Q7251" t="s">
        <v>316</v>
      </c>
    </row>
    <row r="7252" spans="17:17" x14ac:dyDescent="0.3">
      <c r="Q7252" t="s">
        <v>223</v>
      </c>
    </row>
    <row r="7253" spans="17:17" x14ac:dyDescent="0.3">
      <c r="Q7253" t="s">
        <v>333</v>
      </c>
    </row>
    <row r="7254" spans="17:17" x14ac:dyDescent="0.3">
      <c r="Q7254" t="s">
        <v>395</v>
      </c>
    </row>
    <row r="7255" spans="17:17" x14ac:dyDescent="0.3">
      <c r="Q7255" t="s">
        <v>304</v>
      </c>
    </row>
    <row r="7256" spans="17:17" x14ac:dyDescent="0.3">
      <c r="Q7256" t="s">
        <v>345</v>
      </c>
    </row>
    <row r="7257" spans="17:17" x14ac:dyDescent="0.3">
      <c r="Q7257" t="s">
        <v>320</v>
      </c>
    </row>
    <row r="7258" spans="17:17" x14ac:dyDescent="0.3">
      <c r="Q7258" t="s">
        <v>327</v>
      </c>
    </row>
    <row r="7259" spans="17:17" x14ac:dyDescent="0.3">
      <c r="Q7259" t="s">
        <v>297</v>
      </c>
    </row>
    <row r="7260" spans="17:17" x14ac:dyDescent="0.3">
      <c r="Q7260" t="s">
        <v>315</v>
      </c>
    </row>
    <row r="7261" spans="17:17" x14ac:dyDescent="0.3">
      <c r="Q7261" t="s">
        <v>390</v>
      </c>
    </row>
    <row r="7262" spans="17:17" x14ac:dyDescent="0.3">
      <c r="Q7262" t="s">
        <v>270</v>
      </c>
    </row>
    <row r="7263" spans="17:17" x14ac:dyDescent="0.3">
      <c r="Q7263" t="s">
        <v>410</v>
      </c>
    </row>
    <row r="7264" spans="17:17" x14ac:dyDescent="0.3">
      <c r="Q7264" t="s">
        <v>349</v>
      </c>
    </row>
    <row r="7265" spans="17:17" x14ac:dyDescent="0.3">
      <c r="Q7265" t="s">
        <v>321</v>
      </c>
    </row>
    <row r="7266" spans="17:17" x14ac:dyDescent="0.3">
      <c r="Q7266" t="s">
        <v>344</v>
      </c>
    </row>
    <row r="7267" spans="17:17" x14ac:dyDescent="0.3">
      <c r="Q7267" t="s">
        <v>381</v>
      </c>
    </row>
    <row r="7268" spans="17:17" x14ac:dyDescent="0.3">
      <c r="Q7268" t="s">
        <v>400</v>
      </c>
    </row>
    <row r="7269" spans="17:17" x14ac:dyDescent="0.3">
      <c r="Q7269" t="s">
        <v>225</v>
      </c>
    </row>
    <row r="7270" spans="17:17" x14ac:dyDescent="0.3">
      <c r="Q7270" t="s">
        <v>244</v>
      </c>
    </row>
    <row r="7271" spans="17:17" x14ac:dyDescent="0.3">
      <c r="Q7271" t="s">
        <v>279</v>
      </c>
    </row>
    <row r="7272" spans="17:17" x14ac:dyDescent="0.3">
      <c r="Q7272" t="s">
        <v>345</v>
      </c>
    </row>
    <row r="7273" spans="17:17" x14ac:dyDescent="0.3">
      <c r="Q7273" t="s">
        <v>394</v>
      </c>
    </row>
    <row r="7274" spans="17:17" x14ac:dyDescent="0.3">
      <c r="Q7274" t="s">
        <v>326</v>
      </c>
    </row>
    <row r="7275" spans="17:17" x14ac:dyDescent="0.3">
      <c r="Q7275" t="s">
        <v>235</v>
      </c>
    </row>
    <row r="7276" spans="17:17" x14ac:dyDescent="0.3">
      <c r="Q7276" t="s">
        <v>319</v>
      </c>
    </row>
    <row r="7277" spans="17:17" x14ac:dyDescent="0.3">
      <c r="Q7277" t="s">
        <v>360</v>
      </c>
    </row>
    <row r="7278" spans="17:17" x14ac:dyDescent="0.3">
      <c r="Q7278" t="s">
        <v>367</v>
      </c>
    </row>
    <row r="7279" spans="17:17" x14ac:dyDescent="0.3">
      <c r="Q7279" t="s">
        <v>399</v>
      </c>
    </row>
    <row r="7280" spans="17:17" x14ac:dyDescent="0.3">
      <c r="Q7280" t="s">
        <v>256</v>
      </c>
    </row>
    <row r="7281" spans="17:17" x14ac:dyDescent="0.3">
      <c r="Q7281" t="s">
        <v>351</v>
      </c>
    </row>
    <row r="7282" spans="17:17" x14ac:dyDescent="0.3">
      <c r="Q7282" t="s">
        <v>365</v>
      </c>
    </row>
    <row r="7283" spans="17:17" x14ac:dyDescent="0.3">
      <c r="Q7283" t="s">
        <v>302</v>
      </c>
    </row>
    <row r="7284" spans="17:17" x14ac:dyDescent="0.3">
      <c r="Q7284" t="s">
        <v>328</v>
      </c>
    </row>
    <row r="7285" spans="17:17" x14ac:dyDescent="0.3">
      <c r="Q7285" t="s">
        <v>410</v>
      </c>
    </row>
    <row r="7286" spans="17:17" x14ac:dyDescent="0.3">
      <c r="Q7286" t="s">
        <v>283</v>
      </c>
    </row>
    <row r="7287" spans="17:17" x14ac:dyDescent="0.3">
      <c r="Q7287" t="s">
        <v>234</v>
      </c>
    </row>
    <row r="7288" spans="17:17" x14ac:dyDescent="0.3">
      <c r="Q7288" t="s">
        <v>238</v>
      </c>
    </row>
    <row r="7289" spans="17:17" x14ac:dyDescent="0.3">
      <c r="Q7289" t="s">
        <v>390</v>
      </c>
    </row>
    <row r="7290" spans="17:17" x14ac:dyDescent="0.3">
      <c r="Q7290" t="s">
        <v>278</v>
      </c>
    </row>
    <row r="7291" spans="17:17" x14ac:dyDescent="0.3">
      <c r="Q7291" t="s">
        <v>401</v>
      </c>
    </row>
    <row r="7292" spans="17:17" x14ac:dyDescent="0.3">
      <c r="Q7292" t="s">
        <v>245</v>
      </c>
    </row>
    <row r="7293" spans="17:17" x14ac:dyDescent="0.3">
      <c r="Q7293" t="s">
        <v>285</v>
      </c>
    </row>
    <row r="7294" spans="17:17" x14ac:dyDescent="0.3">
      <c r="Q7294" t="s">
        <v>296</v>
      </c>
    </row>
    <row r="7295" spans="17:17" x14ac:dyDescent="0.3">
      <c r="Q7295" t="s">
        <v>304</v>
      </c>
    </row>
    <row r="7296" spans="17:17" x14ac:dyDescent="0.3">
      <c r="Q7296" t="s">
        <v>263</v>
      </c>
    </row>
    <row r="7297" spans="17:17" x14ac:dyDescent="0.3">
      <c r="Q7297" t="s">
        <v>273</v>
      </c>
    </row>
    <row r="7298" spans="17:17" x14ac:dyDescent="0.3">
      <c r="Q7298" t="s">
        <v>249</v>
      </c>
    </row>
    <row r="7299" spans="17:17" x14ac:dyDescent="0.3">
      <c r="Q7299" t="s">
        <v>280</v>
      </c>
    </row>
    <row r="7300" spans="17:17" x14ac:dyDescent="0.3">
      <c r="Q7300" t="s">
        <v>242</v>
      </c>
    </row>
    <row r="7301" spans="17:17" x14ac:dyDescent="0.3">
      <c r="Q7301" t="s">
        <v>233</v>
      </c>
    </row>
    <row r="7302" spans="17:17" x14ac:dyDescent="0.3">
      <c r="Q7302" t="s">
        <v>395</v>
      </c>
    </row>
    <row r="7303" spans="17:17" x14ac:dyDescent="0.3">
      <c r="Q7303" t="s">
        <v>294</v>
      </c>
    </row>
    <row r="7304" spans="17:17" x14ac:dyDescent="0.3">
      <c r="Q7304" t="s">
        <v>384</v>
      </c>
    </row>
    <row r="7305" spans="17:17" x14ac:dyDescent="0.3">
      <c r="Q7305" t="s">
        <v>298</v>
      </c>
    </row>
    <row r="7306" spans="17:17" x14ac:dyDescent="0.3">
      <c r="Q7306" t="s">
        <v>412</v>
      </c>
    </row>
    <row r="7307" spans="17:17" x14ac:dyDescent="0.3">
      <c r="Q7307" t="s">
        <v>270</v>
      </c>
    </row>
    <row r="7308" spans="17:17" x14ac:dyDescent="0.3">
      <c r="Q7308" t="s">
        <v>403</v>
      </c>
    </row>
    <row r="7309" spans="17:17" x14ac:dyDescent="0.3">
      <c r="Q7309" t="s">
        <v>259</v>
      </c>
    </row>
    <row r="7310" spans="17:17" x14ac:dyDescent="0.3">
      <c r="Q7310" t="s">
        <v>274</v>
      </c>
    </row>
    <row r="7311" spans="17:17" x14ac:dyDescent="0.3">
      <c r="Q7311" t="s">
        <v>351</v>
      </c>
    </row>
    <row r="7312" spans="17:17" x14ac:dyDescent="0.3">
      <c r="Q7312" t="s">
        <v>315</v>
      </c>
    </row>
    <row r="7313" spans="17:17" x14ac:dyDescent="0.3">
      <c r="Q7313" t="s">
        <v>322</v>
      </c>
    </row>
    <row r="7314" spans="17:17" x14ac:dyDescent="0.3">
      <c r="Q7314" t="s">
        <v>318</v>
      </c>
    </row>
    <row r="7315" spans="17:17" x14ac:dyDescent="0.3">
      <c r="Q7315" t="s">
        <v>238</v>
      </c>
    </row>
    <row r="7316" spans="17:17" x14ac:dyDescent="0.3">
      <c r="Q7316" t="s">
        <v>300</v>
      </c>
    </row>
    <row r="7317" spans="17:17" x14ac:dyDescent="0.3">
      <c r="Q7317" t="s">
        <v>219</v>
      </c>
    </row>
    <row r="7318" spans="17:17" x14ac:dyDescent="0.3">
      <c r="Q7318" t="s">
        <v>411</v>
      </c>
    </row>
    <row r="7319" spans="17:17" x14ac:dyDescent="0.3">
      <c r="Q7319" t="s">
        <v>266</v>
      </c>
    </row>
    <row r="7320" spans="17:17" x14ac:dyDescent="0.3">
      <c r="Q7320" t="s">
        <v>404</v>
      </c>
    </row>
    <row r="7321" spans="17:17" x14ac:dyDescent="0.3">
      <c r="Q7321" t="s">
        <v>333</v>
      </c>
    </row>
    <row r="7322" spans="17:17" x14ac:dyDescent="0.3">
      <c r="Q7322" t="s">
        <v>277</v>
      </c>
    </row>
    <row r="7323" spans="17:17" x14ac:dyDescent="0.3">
      <c r="Q7323" t="s">
        <v>272</v>
      </c>
    </row>
    <row r="7324" spans="17:17" x14ac:dyDescent="0.3">
      <c r="Q7324" t="s">
        <v>281</v>
      </c>
    </row>
    <row r="7325" spans="17:17" x14ac:dyDescent="0.3">
      <c r="Q7325" t="s">
        <v>275</v>
      </c>
    </row>
    <row r="7326" spans="17:17" x14ac:dyDescent="0.3">
      <c r="Q7326" t="s">
        <v>340</v>
      </c>
    </row>
    <row r="7327" spans="17:17" x14ac:dyDescent="0.3">
      <c r="Q7327" t="s">
        <v>402</v>
      </c>
    </row>
    <row r="7328" spans="17:17" x14ac:dyDescent="0.3">
      <c r="Q7328" t="s">
        <v>387</v>
      </c>
    </row>
    <row r="7329" spans="17:17" x14ac:dyDescent="0.3">
      <c r="Q7329" t="s">
        <v>368</v>
      </c>
    </row>
    <row r="7330" spans="17:17" x14ac:dyDescent="0.3">
      <c r="Q7330" t="s">
        <v>299</v>
      </c>
    </row>
    <row r="7331" spans="17:17" x14ac:dyDescent="0.3">
      <c r="Q7331" t="s">
        <v>355</v>
      </c>
    </row>
    <row r="7332" spans="17:17" x14ac:dyDescent="0.3">
      <c r="Q7332" t="s">
        <v>223</v>
      </c>
    </row>
    <row r="7333" spans="17:17" x14ac:dyDescent="0.3">
      <c r="Q7333" t="s">
        <v>264</v>
      </c>
    </row>
    <row r="7334" spans="17:17" x14ac:dyDescent="0.3">
      <c r="Q7334" t="s">
        <v>381</v>
      </c>
    </row>
    <row r="7335" spans="17:17" x14ac:dyDescent="0.3">
      <c r="Q7335" t="s">
        <v>271</v>
      </c>
    </row>
    <row r="7336" spans="17:17" x14ac:dyDescent="0.3">
      <c r="Q7336" t="s">
        <v>283</v>
      </c>
    </row>
    <row r="7337" spans="17:17" x14ac:dyDescent="0.3">
      <c r="Q7337" t="s">
        <v>254</v>
      </c>
    </row>
    <row r="7338" spans="17:17" x14ac:dyDescent="0.3">
      <c r="Q7338" t="s">
        <v>219</v>
      </c>
    </row>
    <row r="7339" spans="17:17" x14ac:dyDescent="0.3">
      <c r="Q7339" t="s">
        <v>336</v>
      </c>
    </row>
    <row r="7340" spans="17:17" x14ac:dyDescent="0.3">
      <c r="Q7340" t="s">
        <v>348</v>
      </c>
    </row>
    <row r="7341" spans="17:17" x14ac:dyDescent="0.3">
      <c r="Q7341" t="s">
        <v>228</v>
      </c>
    </row>
    <row r="7342" spans="17:17" x14ac:dyDescent="0.3">
      <c r="Q7342" t="s">
        <v>330</v>
      </c>
    </row>
    <row r="7343" spans="17:17" x14ac:dyDescent="0.3">
      <c r="Q7343" t="s">
        <v>390</v>
      </c>
    </row>
    <row r="7344" spans="17:17" x14ac:dyDescent="0.3">
      <c r="Q7344" t="s">
        <v>229</v>
      </c>
    </row>
    <row r="7345" spans="17:17" x14ac:dyDescent="0.3">
      <c r="Q7345" t="s">
        <v>230</v>
      </c>
    </row>
    <row r="7346" spans="17:17" x14ac:dyDescent="0.3">
      <c r="Q7346" t="s">
        <v>253</v>
      </c>
    </row>
    <row r="7347" spans="17:17" x14ac:dyDescent="0.3">
      <c r="Q7347" t="s">
        <v>296</v>
      </c>
    </row>
    <row r="7348" spans="17:17" x14ac:dyDescent="0.3">
      <c r="Q7348" t="s">
        <v>386</v>
      </c>
    </row>
    <row r="7349" spans="17:17" x14ac:dyDescent="0.3">
      <c r="Q7349" t="s">
        <v>262</v>
      </c>
    </row>
    <row r="7350" spans="17:17" x14ac:dyDescent="0.3">
      <c r="Q7350" t="s">
        <v>249</v>
      </c>
    </row>
    <row r="7351" spans="17:17" x14ac:dyDescent="0.3">
      <c r="Q7351" t="s">
        <v>342</v>
      </c>
    </row>
    <row r="7352" spans="17:17" x14ac:dyDescent="0.3">
      <c r="Q7352" t="s">
        <v>219</v>
      </c>
    </row>
    <row r="7353" spans="17:17" x14ac:dyDescent="0.3">
      <c r="Q7353" t="s">
        <v>233</v>
      </c>
    </row>
    <row r="7354" spans="17:17" x14ac:dyDescent="0.3">
      <c r="Q7354" t="s">
        <v>302</v>
      </c>
    </row>
    <row r="7355" spans="17:17" x14ac:dyDescent="0.3">
      <c r="Q7355" t="s">
        <v>332</v>
      </c>
    </row>
    <row r="7356" spans="17:17" x14ac:dyDescent="0.3">
      <c r="Q7356" t="s">
        <v>285</v>
      </c>
    </row>
    <row r="7357" spans="17:17" x14ac:dyDescent="0.3">
      <c r="Q7357" t="s">
        <v>402</v>
      </c>
    </row>
    <row r="7358" spans="17:17" x14ac:dyDescent="0.3">
      <c r="Q7358" t="s">
        <v>242</v>
      </c>
    </row>
    <row r="7359" spans="17:17" x14ac:dyDescent="0.3">
      <c r="Q7359" t="s">
        <v>329</v>
      </c>
    </row>
    <row r="7360" spans="17:17" x14ac:dyDescent="0.3">
      <c r="Q7360" t="s">
        <v>388</v>
      </c>
    </row>
    <row r="7361" spans="17:17" x14ac:dyDescent="0.3">
      <c r="Q7361" t="s">
        <v>341</v>
      </c>
    </row>
    <row r="7362" spans="17:17" x14ac:dyDescent="0.3">
      <c r="Q7362" t="s">
        <v>325</v>
      </c>
    </row>
    <row r="7363" spans="17:17" x14ac:dyDescent="0.3">
      <c r="Q7363" t="s">
        <v>310</v>
      </c>
    </row>
    <row r="7364" spans="17:17" x14ac:dyDescent="0.3">
      <c r="Q7364" t="s">
        <v>224</v>
      </c>
    </row>
    <row r="7365" spans="17:17" x14ac:dyDescent="0.3">
      <c r="Q7365" t="s">
        <v>409</v>
      </c>
    </row>
    <row r="7366" spans="17:17" x14ac:dyDescent="0.3">
      <c r="Q7366" t="s">
        <v>314</v>
      </c>
    </row>
    <row r="7367" spans="17:17" x14ac:dyDescent="0.3">
      <c r="Q7367" t="s">
        <v>302</v>
      </c>
    </row>
    <row r="7368" spans="17:17" x14ac:dyDescent="0.3">
      <c r="Q7368" t="s">
        <v>251</v>
      </c>
    </row>
    <row r="7369" spans="17:17" x14ac:dyDescent="0.3">
      <c r="Q7369" t="s">
        <v>336</v>
      </c>
    </row>
    <row r="7370" spans="17:17" x14ac:dyDescent="0.3">
      <c r="Q7370" t="s">
        <v>282</v>
      </c>
    </row>
    <row r="7371" spans="17:17" x14ac:dyDescent="0.3">
      <c r="Q7371" t="s">
        <v>341</v>
      </c>
    </row>
    <row r="7372" spans="17:17" x14ac:dyDescent="0.3">
      <c r="Q7372" t="s">
        <v>345</v>
      </c>
    </row>
    <row r="7373" spans="17:17" x14ac:dyDescent="0.3">
      <c r="Q7373" t="s">
        <v>233</v>
      </c>
    </row>
    <row r="7374" spans="17:17" x14ac:dyDescent="0.3">
      <c r="Q7374" t="s">
        <v>247</v>
      </c>
    </row>
    <row r="7375" spans="17:17" x14ac:dyDescent="0.3">
      <c r="Q7375" t="s">
        <v>340</v>
      </c>
    </row>
    <row r="7376" spans="17:17" x14ac:dyDescent="0.3">
      <c r="Q7376" t="s">
        <v>254</v>
      </c>
    </row>
    <row r="7377" spans="17:17" x14ac:dyDescent="0.3">
      <c r="Q7377" t="s">
        <v>364</v>
      </c>
    </row>
    <row r="7378" spans="17:17" x14ac:dyDescent="0.3">
      <c r="Q7378" t="s">
        <v>300</v>
      </c>
    </row>
    <row r="7379" spans="17:17" x14ac:dyDescent="0.3">
      <c r="Q7379" t="s">
        <v>327</v>
      </c>
    </row>
    <row r="7380" spans="17:17" x14ac:dyDescent="0.3">
      <c r="Q7380" t="s">
        <v>303</v>
      </c>
    </row>
    <row r="7381" spans="17:17" x14ac:dyDescent="0.3">
      <c r="Q7381" t="s">
        <v>319</v>
      </c>
    </row>
    <row r="7382" spans="17:17" x14ac:dyDescent="0.3">
      <c r="Q7382" t="s">
        <v>373</v>
      </c>
    </row>
    <row r="7383" spans="17:17" x14ac:dyDescent="0.3">
      <c r="Q7383" t="s">
        <v>259</v>
      </c>
    </row>
    <row r="7384" spans="17:17" x14ac:dyDescent="0.3">
      <c r="Q7384" t="s">
        <v>376</v>
      </c>
    </row>
    <row r="7385" spans="17:17" x14ac:dyDescent="0.3">
      <c r="Q7385" t="s">
        <v>261</v>
      </c>
    </row>
    <row r="7386" spans="17:17" x14ac:dyDescent="0.3">
      <c r="Q7386" t="s">
        <v>276</v>
      </c>
    </row>
    <row r="7387" spans="17:17" x14ac:dyDescent="0.3">
      <c r="Q7387" t="s">
        <v>272</v>
      </c>
    </row>
    <row r="7388" spans="17:17" x14ac:dyDescent="0.3">
      <c r="Q7388" t="s">
        <v>245</v>
      </c>
    </row>
    <row r="7389" spans="17:17" x14ac:dyDescent="0.3">
      <c r="Q7389" t="s">
        <v>367</v>
      </c>
    </row>
    <row r="7390" spans="17:17" x14ac:dyDescent="0.3">
      <c r="Q7390" t="s">
        <v>356</v>
      </c>
    </row>
    <row r="7391" spans="17:17" x14ac:dyDescent="0.3">
      <c r="Q7391" t="s">
        <v>316</v>
      </c>
    </row>
    <row r="7392" spans="17:17" x14ac:dyDescent="0.3">
      <c r="Q7392" t="s">
        <v>223</v>
      </c>
    </row>
    <row r="7393" spans="17:17" x14ac:dyDescent="0.3">
      <c r="Q7393" t="s">
        <v>333</v>
      </c>
    </row>
    <row r="7394" spans="17:17" x14ac:dyDescent="0.3">
      <c r="Q7394" t="s">
        <v>395</v>
      </c>
    </row>
    <row r="7395" spans="17:17" x14ac:dyDescent="0.3">
      <c r="Q7395" t="s">
        <v>304</v>
      </c>
    </row>
    <row r="7396" spans="17:17" x14ac:dyDescent="0.3">
      <c r="Q7396" t="s">
        <v>345</v>
      </c>
    </row>
    <row r="7397" spans="17:17" x14ac:dyDescent="0.3">
      <c r="Q7397" t="s">
        <v>320</v>
      </c>
    </row>
    <row r="7398" spans="17:17" x14ac:dyDescent="0.3">
      <c r="Q7398" t="s">
        <v>327</v>
      </c>
    </row>
    <row r="7399" spans="17:17" x14ac:dyDescent="0.3">
      <c r="Q7399" t="s">
        <v>297</v>
      </c>
    </row>
    <row r="7400" spans="17:17" x14ac:dyDescent="0.3">
      <c r="Q7400" t="s">
        <v>315</v>
      </c>
    </row>
    <row r="7401" spans="17:17" x14ac:dyDescent="0.3">
      <c r="Q7401" t="s">
        <v>390</v>
      </c>
    </row>
    <row r="7402" spans="17:17" x14ac:dyDescent="0.3">
      <c r="Q7402" t="s">
        <v>263</v>
      </c>
    </row>
    <row r="7403" spans="17:17" x14ac:dyDescent="0.3">
      <c r="Q7403" t="s">
        <v>239</v>
      </c>
    </row>
    <row r="7404" spans="17:17" x14ac:dyDescent="0.3">
      <c r="Q7404" t="s">
        <v>348</v>
      </c>
    </row>
    <row r="7405" spans="17:17" x14ac:dyDescent="0.3">
      <c r="Q7405" t="s">
        <v>332</v>
      </c>
    </row>
    <row r="7406" spans="17:17" x14ac:dyDescent="0.3">
      <c r="Q7406" t="s">
        <v>381</v>
      </c>
    </row>
    <row r="7407" spans="17:17" x14ac:dyDescent="0.3">
      <c r="Q7407" t="s">
        <v>236</v>
      </c>
    </row>
    <row r="7408" spans="17:17" x14ac:dyDescent="0.3">
      <c r="Q7408" t="s">
        <v>286</v>
      </c>
    </row>
    <row r="7409" spans="17:17" x14ac:dyDescent="0.3">
      <c r="Q7409" t="s">
        <v>233</v>
      </c>
    </row>
    <row r="7410" spans="17:17" x14ac:dyDescent="0.3">
      <c r="Q7410" t="s">
        <v>223</v>
      </c>
    </row>
    <row r="7411" spans="17:17" x14ac:dyDescent="0.3">
      <c r="Q7411" t="s">
        <v>264</v>
      </c>
    </row>
    <row r="7412" spans="17:17" x14ac:dyDescent="0.3">
      <c r="Q7412" t="s">
        <v>338</v>
      </c>
    </row>
    <row r="7413" spans="17:17" x14ac:dyDescent="0.3">
      <c r="Q7413" t="s">
        <v>406</v>
      </c>
    </row>
    <row r="7414" spans="17:17" x14ac:dyDescent="0.3">
      <c r="Q7414" t="s">
        <v>282</v>
      </c>
    </row>
    <row r="7415" spans="17:17" x14ac:dyDescent="0.3">
      <c r="Q7415" t="s">
        <v>374</v>
      </c>
    </row>
    <row r="7416" spans="17:17" x14ac:dyDescent="0.3">
      <c r="Q7416" t="s">
        <v>219</v>
      </c>
    </row>
    <row r="7417" spans="17:17" x14ac:dyDescent="0.3">
      <c r="Q7417" t="s">
        <v>288</v>
      </c>
    </row>
    <row r="7418" spans="17:17" x14ac:dyDescent="0.3">
      <c r="Q7418" t="s">
        <v>222</v>
      </c>
    </row>
    <row r="7419" spans="17:17" x14ac:dyDescent="0.3">
      <c r="Q7419" t="s">
        <v>386</v>
      </c>
    </row>
    <row r="7420" spans="17:17" x14ac:dyDescent="0.3">
      <c r="Q7420" t="s">
        <v>271</v>
      </c>
    </row>
    <row r="7421" spans="17:17" x14ac:dyDescent="0.3">
      <c r="Q7421" t="s">
        <v>278</v>
      </c>
    </row>
    <row r="7422" spans="17:17" x14ac:dyDescent="0.3">
      <c r="Q7422" t="s">
        <v>280</v>
      </c>
    </row>
    <row r="7423" spans="17:17" x14ac:dyDescent="0.3">
      <c r="Q7423" t="s">
        <v>221</v>
      </c>
    </row>
    <row r="7424" spans="17:17" x14ac:dyDescent="0.3">
      <c r="Q7424" t="s">
        <v>352</v>
      </c>
    </row>
    <row r="7425" spans="17:17" x14ac:dyDescent="0.3">
      <c r="Q7425" t="s">
        <v>317</v>
      </c>
    </row>
    <row r="7426" spans="17:17" x14ac:dyDescent="0.3">
      <c r="Q7426" t="s">
        <v>323</v>
      </c>
    </row>
    <row r="7427" spans="17:17" x14ac:dyDescent="0.3">
      <c r="Q7427" t="s">
        <v>405</v>
      </c>
    </row>
    <row r="7428" spans="17:17" x14ac:dyDescent="0.3">
      <c r="Q7428" t="s">
        <v>300</v>
      </c>
    </row>
    <row r="7429" spans="17:17" x14ac:dyDescent="0.3">
      <c r="Q7429" t="s">
        <v>384</v>
      </c>
    </row>
    <row r="7430" spans="17:17" x14ac:dyDescent="0.3">
      <c r="Q7430" t="s">
        <v>327</v>
      </c>
    </row>
    <row r="7431" spans="17:17" x14ac:dyDescent="0.3">
      <c r="Q7431" t="s">
        <v>397</v>
      </c>
    </row>
    <row r="7432" spans="17:17" x14ac:dyDescent="0.3">
      <c r="Q7432" t="s">
        <v>259</v>
      </c>
    </row>
    <row r="7433" spans="17:17" x14ac:dyDescent="0.3">
      <c r="Q7433" t="s">
        <v>305</v>
      </c>
    </row>
    <row r="7434" spans="17:17" x14ac:dyDescent="0.3">
      <c r="Q7434" t="s">
        <v>312</v>
      </c>
    </row>
    <row r="7435" spans="17:17" x14ac:dyDescent="0.3">
      <c r="Q7435" t="s">
        <v>285</v>
      </c>
    </row>
    <row r="7436" spans="17:17" x14ac:dyDescent="0.3">
      <c r="Q7436" t="s">
        <v>258</v>
      </c>
    </row>
    <row r="7437" spans="17:17" x14ac:dyDescent="0.3">
      <c r="Q7437" t="s">
        <v>252</v>
      </c>
    </row>
    <row r="7438" spans="17:17" x14ac:dyDescent="0.3">
      <c r="Q7438" t="s">
        <v>250</v>
      </c>
    </row>
    <row r="7439" spans="17:17" x14ac:dyDescent="0.3">
      <c r="Q7439" t="s">
        <v>336</v>
      </c>
    </row>
    <row r="7440" spans="17:17" x14ac:dyDescent="0.3">
      <c r="Q7440" t="s">
        <v>246</v>
      </c>
    </row>
    <row r="7441" spans="17:17" x14ac:dyDescent="0.3">
      <c r="Q7441" t="s">
        <v>332</v>
      </c>
    </row>
    <row r="7442" spans="17:17" x14ac:dyDescent="0.3">
      <c r="Q7442" t="s">
        <v>313</v>
      </c>
    </row>
    <row r="7443" spans="17:17" x14ac:dyDescent="0.3">
      <c r="Q7443" t="s">
        <v>274</v>
      </c>
    </row>
    <row r="7444" spans="17:17" x14ac:dyDescent="0.3">
      <c r="Q7444" t="s">
        <v>370</v>
      </c>
    </row>
    <row r="7445" spans="17:17" x14ac:dyDescent="0.3">
      <c r="Q7445" t="s">
        <v>403</v>
      </c>
    </row>
    <row r="7446" spans="17:17" x14ac:dyDescent="0.3">
      <c r="Q7446" t="s">
        <v>222</v>
      </c>
    </row>
    <row r="7447" spans="17:17" x14ac:dyDescent="0.3">
      <c r="Q7447" t="s">
        <v>284</v>
      </c>
    </row>
    <row r="7448" spans="17:17" x14ac:dyDescent="0.3">
      <c r="Q7448" t="s">
        <v>257</v>
      </c>
    </row>
    <row r="7449" spans="17:17" x14ac:dyDescent="0.3">
      <c r="Q7449" t="s">
        <v>291</v>
      </c>
    </row>
    <row r="7450" spans="17:17" x14ac:dyDescent="0.3">
      <c r="Q7450" t="s">
        <v>273</v>
      </c>
    </row>
    <row r="7451" spans="17:17" x14ac:dyDescent="0.3">
      <c r="Q7451" t="s">
        <v>312</v>
      </c>
    </row>
    <row r="7452" spans="17:17" x14ac:dyDescent="0.3">
      <c r="Q7452" t="s">
        <v>263</v>
      </c>
    </row>
    <row r="7453" spans="17:17" x14ac:dyDescent="0.3">
      <c r="Q7453" t="s">
        <v>280</v>
      </c>
    </row>
    <row r="7454" spans="17:17" x14ac:dyDescent="0.3">
      <c r="Q7454" t="s">
        <v>270</v>
      </c>
    </row>
    <row r="7455" spans="17:17" x14ac:dyDescent="0.3">
      <c r="Q7455" t="s">
        <v>253</v>
      </c>
    </row>
    <row r="7456" spans="17:17" x14ac:dyDescent="0.3">
      <c r="Q7456" t="s">
        <v>351</v>
      </c>
    </row>
    <row r="7457" spans="17:17" x14ac:dyDescent="0.3">
      <c r="Q7457" t="s">
        <v>412</v>
      </c>
    </row>
    <row r="7458" spans="17:17" x14ac:dyDescent="0.3">
      <c r="Q7458" t="s">
        <v>271</v>
      </c>
    </row>
    <row r="7459" spans="17:17" x14ac:dyDescent="0.3">
      <c r="Q7459" t="s">
        <v>385</v>
      </c>
    </row>
    <row r="7460" spans="17:17" x14ac:dyDescent="0.3">
      <c r="Q7460" t="s">
        <v>338</v>
      </c>
    </row>
    <row r="7461" spans="17:17" x14ac:dyDescent="0.3">
      <c r="Q7461" t="s">
        <v>377</v>
      </c>
    </row>
    <row r="7462" spans="17:17" x14ac:dyDescent="0.3">
      <c r="Q7462" t="s">
        <v>349</v>
      </c>
    </row>
    <row r="7463" spans="17:17" x14ac:dyDescent="0.3">
      <c r="Q7463" t="s">
        <v>275</v>
      </c>
    </row>
    <row r="7464" spans="17:17" x14ac:dyDescent="0.3">
      <c r="Q7464" t="s">
        <v>362</v>
      </c>
    </row>
    <row r="7465" spans="17:17" x14ac:dyDescent="0.3">
      <c r="Q7465" t="s">
        <v>384</v>
      </c>
    </row>
    <row r="7466" spans="17:17" x14ac:dyDescent="0.3">
      <c r="Q7466" t="s">
        <v>312</v>
      </c>
    </row>
    <row r="7467" spans="17:17" x14ac:dyDescent="0.3">
      <c r="Q7467" t="s">
        <v>255</v>
      </c>
    </row>
    <row r="7468" spans="17:17" x14ac:dyDescent="0.3">
      <c r="Q7468" t="s">
        <v>306</v>
      </c>
    </row>
    <row r="7469" spans="17:17" x14ac:dyDescent="0.3">
      <c r="Q7469" t="s">
        <v>354</v>
      </c>
    </row>
    <row r="7470" spans="17:17" x14ac:dyDescent="0.3">
      <c r="Q7470" t="s">
        <v>277</v>
      </c>
    </row>
    <row r="7471" spans="17:17" x14ac:dyDescent="0.3">
      <c r="Q7471" t="s">
        <v>225</v>
      </c>
    </row>
    <row r="7472" spans="17:17" x14ac:dyDescent="0.3">
      <c r="Q7472" t="s">
        <v>226</v>
      </c>
    </row>
    <row r="7473" spans="17:17" x14ac:dyDescent="0.3">
      <c r="Q7473" t="s">
        <v>256</v>
      </c>
    </row>
    <row r="7474" spans="17:17" x14ac:dyDescent="0.3">
      <c r="Q7474" t="s">
        <v>385</v>
      </c>
    </row>
    <row r="7475" spans="17:17" x14ac:dyDescent="0.3">
      <c r="Q7475" t="s">
        <v>272</v>
      </c>
    </row>
    <row r="7476" spans="17:17" x14ac:dyDescent="0.3">
      <c r="Q7476" t="s">
        <v>284</v>
      </c>
    </row>
    <row r="7477" spans="17:17" x14ac:dyDescent="0.3">
      <c r="Q7477" t="s">
        <v>239</v>
      </c>
    </row>
    <row r="7478" spans="17:17" x14ac:dyDescent="0.3">
      <c r="Q7478" t="s">
        <v>282</v>
      </c>
    </row>
    <row r="7479" spans="17:17" x14ac:dyDescent="0.3">
      <c r="Q7479" t="s">
        <v>344</v>
      </c>
    </row>
    <row r="7480" spans="17:17" x14ac:dyDescent="0.3">
      <c r="Q7480" t="s">
        <v>222</v>
      </c>
    </row>
    <row r="7481" spans="17:17" x14ac:dyDescent="0.3">
      <c r="Q7481" t="s">
        <v>418</v>
      </c>
    </row>
    <row r="7482" spans="17:17" x14ac:dyDescent="0.3">
      <c r="Q7482" t="s">
        <v>344</v>
      </c>
    </row>
    <row r="7483" spans="17:17" x14ac:dyDescent="0.3">
      <c r="Q7483" t="s">
        <v>332</v>
      </c>
    </row>
    <row r="7484" spans="17:17" x14ac:dyDescent="0.3">
      <c r="Q7484" t="s">
        <v>412</v>
      </c>
    </row>
    <row r="7485" spans="17:17" x14ac:dyDescent="0.3">
      <c r="Q7485" t="s">
        <v>220</v>
      </c>
    </row>
    <row r="7486" spans="17:17" x14ac:dyDescent="0.3">
      <c r="Q7486" t="s">
        <v>280</v>
      </c>
    </row>
    <row r="7487" spans="17:17" x14ac:dyDescent="0.3">
      <c r="Q7487" t="s">
        <v>221</v>
      </c>
    </row>
    <row r="7488" spans="17:17" x14ac:dyDescent="0.3">
      <c r="Q7488" t="s">
        <v>374</v>
      </c>
    </row>
    <row r="7489" spans="17:17" x14ac:dyDescent="0.3">
      <c r="Q7489" t="s">
        <v>387</v>
      </c>
    </row>
    <row r="7490" spans="17:17" x14ac:dyDescent="0.3">
      <c r="Q7490" t="s">
        <v>261</v>
      </c>
    </row>
    <row r="7491" spans="17:17" x14ac:dyDescent="0.3">
      <c r="Q7491" t="s">
        <v>373</v>
      </c>
    </row>
    <row r="7492" spans="17:17" x14ac:dyDescent="0.3">
      <c r="Q7492" t="s">
        <v>249</v>
      </c>
    </row>
    <row r="7493" spans="17:17" x14ac:dyDescent="0.3">
      <c r="Q7493" t="s">
        <v>347</v>
      </c>
    </row>
    <row r="7494" spans="17:17" x14ac:dyDescent="0.3">
      <c r="Q7494" t="s">
        <v>349</v>
      </c>
    </row>
    <row r="7495" spans="17:17" x14ac:dyDescent="0.3">
      <c r="Q7495" t="s">
        <v>263</v>
      </c>
    </row>
    <row r="7496" spans="17:17" x14ac:dyDescent="0.3">
      <c r="Q7496" t="s">
        <v>381</v>
      </c>
    </row>
    <row r="7497" spans="17:17" x14ac:dyDescent="0.3">
      <c r="Q7497" t="s">
        <v>355</v>
      </c>
    </row>
    <row r="7498" spans="17:17" x14ac:dyDescent="0.3">
      <c r="Q7498" t="s">
        <v>222</v>
      </c>
    </row>
    <row r="7499" spans="17:17" x14ac:dyDescent="0.3">
      <c r="Q7499" t="s">
        <v>246</v>
      </c>
    </row>
    <row r="7500" spans="17:17" x14ac:dyDescent="0.3">
      <c r="Q7500" t="s">
        <v>418</v>
      </c>
    </row>
    <row r="7501" spans="17:17" x14ac:dyDescent="0.3">
      <c r="Q7501" t="s">
        <v>335</v>
      </c>
    </row>
    <row r="7502" spans="17:17" x14ac:dyDescent="0.3">
      <c r="Q7502" t="s">
        <v>351</v>
      </c>
    </row>
    <row r="7503" spans="17:17" x14ac:dyDescent="0.3">
      <c r="Q7503" t="s">
        <v>313</v>
      </c>
    </row>
    <row r="7504" spans="17:17" x14ac:dyDescent="0.3">
      <c r="Q7504" t="s">
        <v>270</v>
      </c>
    </row>
    <row r="7505" spans="17:17" x14ac:dyDescent="0.3">
      <c r="Q7505" t="s">
        <v>352</v>
      </c>
    </row>
    <row r="7506" spans="17:17" x14ac:dyDescent="0.3">
      <c r="Q7506" t="s">
        <v>353</v>
      </c>
    </row>
    <row r="7507" spans="17:17" x14ac:dyDescent="0.3">
      <c r="Q7507" t="s">
        <v>354</v>
      </c>
    </row>
    <row r="7508" spans="17:17" x14ac:dyDescent="0.3">
      <c r="Q7508" t="s">
        <v>279</v>
      </c>
    </row>
    <row r="7509" spans="17:17" x14ac:dyDescent="0.3">
      <c r="Q7509" t="s">
        <v>252</v>
      </c>
    </row>
    <row r="7510" spans="17:17" x14ac:dyDescent="0.3">
      <c r="Q7510" t="s">
        <v>299</v>
      </c>
    </row>
    <row r="7511" spans="17:17" x14ac:dyDescent="0.3">
      <c r="Q7511" t="s">
        <v>306</v>
      </c>
    </row>
    <row r="7512" spans="17:17" x14ac:dyDescent="0.3">
      <c r="Q7512" t="s">
        <v>355</v>
      </c>
    </row>
    <row r="7513" spans="17:17" x14ac:dyDescent="0.3">
      <c r="Q7513" t="s">
        <v>356</v>
      </c>
    </row>
    <row r="7514" spans="17:17" x14ac:dyDescent="0.3">
      <c r="Q7514" t="s">
        <v>357</v>
      </c>
    </row>
    <row r="7515" spans="17:17" x14ac:dyDescent="0.3">
      <c r="Q7515" t="s">
        <v>358</v>
      </c>
    </row>
    <row r="7516" spans="17:17" x14ac:dyDescent="0.3">
      <c r="Q7516" t="s">
        <v>359</v>
      </c>
    </row>
    <row r="7517" spans="17:17" x14ac:dyDescent="0.3">
      <c r="Q7517" t="s">
        <v>263</v>
      </c>
    </row>
    <row r="7518" spans="17:17" x14ac:dyDescent="0.3">
      <c r="Q7518" t="s">
        <v>331</v>
      </c>
    </row>
    <row r="7519" spans="17:17" x14ac:dyDescent="0.3">
      <c r="Q7519" t="s">
        <v>297</v>
      </c>
    </row>
    <row r="7520" spans="17:17" x14ac:dyDescent="0.3">
      <c r="Q7520" t="s">
        <v>233</v>
      </c>
    </row>
    <row r="7521" spans="17:17" x14ac:dyDescent="0.3">
      <c r="Q7521" t="s">
        <v>312</v>
      </c>
    </row>
    <row r="7522" spans="17:17" x14ac:dyDescent="0.3">
      <c r="Q7522" t="s">
        <v>249</v>
      </c>
    </row>
    <row r="7523" spans="17:17" x14ac:dyDescent="0.3">
      <c r="Q7523" t="s">
        <v>367</v>
      </c>
    </row>
    <row r="7524" spans="17:17" x14ac:dyDescent="0.3">
      <c r="Q7524" t="s">
        <v>257</v>
      </c>
    </row>
    <row r="7525" spans="17:17" x14ac:dyDescent="0.3">
      <c r="Q7525" t="s">
        <v>382</v>
      </c>
    </row>
    <row r="7526" spans="17:17" x14ac:dyDescent="0.3">
      <c r="Q7526" t="s">
        <v>293</v>
      </c>
    </row>
    <row r="7527" spans="17:17" x14ac:dyDescent="0.3">
      <c r="Q7527" t="s">
        <v>276</v>
      </c>
    </row>
    <row r="7528" spans="17:17" x14ac:dyDescent="0.3">
      <c r="Q7528" t="s">
        <v>394</v>
      </c>
    </row>
    <row r="7529" spans="17:17" x14ac:dyDescent="0.3">
      <c r="Q7529" t="s">
        <v>326</v>
      </c>
    </row>
    <row r="7530" spans="17:17" x14ac:dyDescent="0.3">
      <c r="Q7530" t="s">
        <v>412</v>
      </c>
    </row>
    <row r="7531" spans="17:17" x14ac:dyDescent="0.3">
      <c r="Q7531" t="s">
        <v>410</v>
      </c>
    </row>
    <row r="7532" spans="17:17" x14ac:dyDescent="0.3">
      <c r="Q7532" t="s">
        <v>364</v>
      </c>
    </row>
    <row r="7533" spans="17:17" x14ac:dyDescent="0.3">
      <c r="Q7533" t="s">
        <v>244</v>
      </c>
    </row>
    <row r="7534" spans="17:17" x14ac:dyDescent="0.3">
      <c r="Q7534" t="s">
        <v>386</v>
      </c>
    </row>
    <row r="7535" spans="17:17" x14ac:dyDescent="0.3">
      <c r="Q7535" t="s">
        <v>250</v>
      </c>
    </row>
    <row r="7536" spans="17:17" x14ac:dyDescent="0.3">
      <c r="Q7536" t="s">
        <v>384</v>
      </c>
    </row>
    <row r="7537" spans="17:17" x14ac:dyDescent="0.3">
      <c r="Q7537" t="s">
        <v>322</v>
      </c>
    </row>
    <row r="7538" spans="17:17" x14ac:dyDescent="0.3">
      <c r="Q7538" t="s">
        <v>337</v>
      </c>
    </row>
    <row r="7539" spans="17:17" x14ac:dyDescent="0.3">
      <c r="Q7539" t="s">
        <v>286</v>
      </c>
    </row>
    <row r="7540" spans="17:17" x14ac:dyDescent="0.3">
      <c r="Q7540" t="s">
        <v>348</v>
      </c>
    </row>
    <row r="7541" spans="17:17" x14ac:dyDescent="0.3">
      <c r="Q7541" t="s">
        <v>236</v>
      </c>
    </row>
    <row r="7542" spans="17:17" x14ac:dyDescent="0.3">
      <c r="Q7542" t="s">
        <v>294</v>
      </c>
    </row>
    <row r="7543" spans="17:17" x14ac:dyDescent="0.3">
      <c r="Q7543" t="s">
        <v>395</v>
      </c>
    </row>
    <row r="7544" spans="17:17" x14ac:dyDescent="0.3">
      <c r="Q7544" t="s">
        <v>317</v>
      </c>
    </row>
    <row r="7545" spans="17:17" x14ac:dyDescent="0.3">
      <c r="Q7545" t="s">
        <v>286</v>
      </c>
    </row>
    <row r="7546" spans="17:17" x14ac:dyDescent="0.3">
      <c r="Q7546" t="s">
        <v>399</v>
      </c>
    </row>
    <row r="7547" spans="17:17" x14ac:dyDescent="0.3">
      <c r="Q7547" t="s">
        <v>347</v>
      </c>
    </row>
    <row r="7548" spans="17:17" x14ac:dyDescent="0.3">
      <c r="Q7548" t="s">
        <v>273</v>
      </c>
    </row>
    <row r="7549" spans="17:17" x14ac:dyDescent="0.3">
      <c r="Q7549" t="s">
        <v>309</v>
      </c>
    </row>
    <row r="7550" spans="17:17" x14ac:dyDescent="0.3">
      <c r="Q7550" t="s">
        <v>407</v>
      </c>
    </row>
    <row r="7551" spans="17:17" x14ac:dyDescent="0.3">
      <c r="Q7551" t="s">
        <v>363</v>
      </c>
    </row>
    <row r="7552" spans="17:17" x14ac:dyDescent="0.3">
      <c r="Q7552" t="s">
        <v>279</v>
      </c>
    </row>
    <row r="7553" spans="17:17" x14ac:dyDescent="0.3">
      <c r="Q7553" t="s">
        <v>410</v>
      </c>
    </row>
    <row r="7554" spans="17:17" x14ac:dyDescent="0.3">
      <c r="Q7554" t="s">
        <v>386</v>
      </c>
    </row>
    <row r="7555" spans="17:17" x14ac:dyDescent="0.3">
      <c r="Q7555" t="s">
        <v>369</v>
      </c>
    </row>
    <row r="7556" spans="17:17" x14ac:dyDescent="0.3">
      <c r="Q7556" t="s">
        <v>402</v>
      </c>
    </row>
    <row r="7557" spans="17:17" x14ac:dyDescent="0.3">
      <c r="Q7557" t="s">
        <v>223</v>
      </c>
    </row>
    <row r="7558" spans="17:17" x14ac:dyDescent="0.3">
      <c r="Q7558" t="s">
        <v>232</v>
      </c>
    </row>
    <row r="7559" spans="17:17" x14ac:dyDescent="0.3">
      <c r="Q7559" t="s">
        <v>308</v>
      </c>
    </row>
    <row r="7560" spans="17:17" x14ac:dyDescent="0.3">
      <c r="Q7560" t="s">
        <v>290</v>
      </c>
    </row>
    <row r="7561" spans="17:17" x14ac:dyDescent="0.3">
      <c r="Q7561" t="s">
        <v>239</v>
      </c>
    </row>
    <row r="7562" spans="17:17" x14ac:dyDescent="0.3">
      <c r="Q7562" t="s">
        <v>285</v>
      </c>
    </row>
    <row r="7563" spans="17:17" x14ac:dyDescent="0.3">
      <c r="Q7563" t="s">
        <v>271</v>
      </c>
    </row>
    <row r="7564" spans="17:17" x14ac:dyDescent="0.3">
      <c r="Q7564" t="s">
        <v>409</v>
      </c>
    </row>
    <row r="7565" spans="17:17" x14ac:dyDescent="0.3">
      <c r="Q7565" t="s">
        <v>329</v>
      </c>
    </row>
    <row r="7566" spans="17:17" x14ac:dyDescent="0.3">
      <c r="Q7566" t="s">
        <v>378</v>
      </c>
    </row>
    <row r="7567" spans="17:17" x14ac:dyDescent="0.3">
      <c r="Q7567" t="s">
        <v>346</v>
      </c>
    </row>
    <row r="7568" spans="17:17" x14ac:dyDescent="0.3">
      <c r="Q7568" t="s">
        <v>324</v>
      </c>
    </row>
    <row r="7569" spans="17:17" x14ac:dyDescent="0.3">
      <c r="Q7569" t="s">
        <v>321</v>
      </c>
    </row>
    <row r="7570" spans="17:17" x14ac:dyDescent="0.3">
      <c r="Q7570" t="s">
        <v>405</v>
      </c>
    </row>
    <row r="7571" spans="17:17" x14ac:dyDescent="0.3">
      <c r="Q7571" t="s">
        <v>279</v>
      </c>
    </row>
    <row r="7572" spans="17:17" x14ac:dyDescent="0.3">
      <c r="Q7572" t="s">
        <v>223</v>
      </c>
    </row>
    <row r="7573" spans="17:17" x14ac:dyDescent="0.3">
      <c r="Q7573" t="s">
        <v>282</v>
      </c>
    </row>
    <row r="7574" spans="17:17" x14ac:dyDescent="0.3">
      <c r="Q7574" t="s">
        <v>414</v>
      </c>
    </row>
    <row r="7575" spans="17:17" x14ac:dyDescent="0.3">
      <c r="Q7575" t="s">
        <v>255</v>
      </c>
    </row>
    <row r="7576" spans="17:17" x14ac:dyDescent="0.3">
      <c r="Q7576" t="s">
        <v>239</v>
      </c>
    </row>
    <row r="7577" spans="17:17" x14ac:dyDescent="0.3">
      <c r="Q7577" t="s">
        <v>293</v>
      </c>
    </row>
    <row r="7578" spans="17:17" x14ac:dyDescent="0.3">
      <c r="Q7578" t="s">
        <v>338</v>
      </c>
    </row>
    <row r="7579" spans="17:17" x14ac:dyDescent="0.3">
      <c r="Q7579" t="s">
        <v>401</v>
      </c>
    </row>
    <row r="7580" spans="17:17" x14ac:dyDescent="0.3">
      <c r="Q7580" t="s">
        <v>375</v>
      </c>
    </row>
    <row r="7581" spans="17:17" x14ac:dyDescent="0.3">
      <c r="Q7581" t="s">
        <v>342</v>
      </c>
    </row>
    <row r="7582" spans="17:17" x14ac:dyDescent="0.3">
      <c r="Q7582" t="s">
        <v>355</v>
      </c>
    </row>
    <row r="7583" spans="17:17" x14ac:dyDescent="0.3">
      <c r="Q7583" t="s">
        <v>357</v>
      </c>
    </row>
    <row r="7584" spans="17:17" x14ac:dyDescent="0.3">
      <c r="Q7584" t="s">
        <v>292</v>
      </c>
    </row>
    <row r="7585" spans="17:17" x14ac:dyDescent="0.3">
      <c r="Q7585" t="s">
        <v>335</v>
      </c>
    </row>
    <row r="7586" spans="17:17" x14ac:dyDescent="0.3">
      <c r="Q7586" t="s">
        <v>395</v>
      </c>
    </row>
    <row r="7587" spans="17:17" x14ac:dyDescent="0.3">
      <c r="Q7587" t="s">
        <v>237</v>
      </c>
    </row>
    <row r="7588" spans="17:17" x14ac:dyDescent="0.3">
      <c r="Q7588" t="s">
        <v>330</v>
      </c>
    </row>
    <row r="7589" spans="17:17" x14ac:dyDescent="0.3">
      <c r="Q7589" t="s">
        <v>245</v>
      </c>
    </row>
    <row r="7590" spans="17:17" x14ac:dyDescent="0.3">
      <c r="Q7590" t="s">
        <v>411</v>
      </c>
    </row>
    <row r="7591" spans="17:17" x14ac:dyDescent="0.3">
      <c r="Q7591" t="s">
        <v>306</v>
      </c>
    </row>
    <row r="7592" spans="17:17" x14ac:dyDescent="0.3">
      <c r="Q7592" t="s">
        <v>289</v>
      </c>
    </row>
    <row r="7593" spans="17:17" x14ac:dyDescent="0.3">
      <c r="Q7593" t="s">
        <v>359</v>
      </c>
    </row>
    <row r="7594" spans="17:17" x14ac:dyDescent="0.3">
      <c r="Q7594" t="s">
        <v>297</v>
      </c>
    </row>
    <row r="7595" spans="17:17" x14ac:dyDescent="0.3">
      <c r="Q7595" t="s">
        <v>321</v>
      </c>
    </row>
    <row r="7596" spans="17:17" x14ac:dyDescent="0.3">
      <c r="Q7596" t="s">
        <v>243</v>
      </c>
    </row>
    <row r="7597" spans="17:17" x14ac:dyDescent="0.3">
      <c r="Q7597" t="s">
        <v>345</v>
      </c>
    </row>
    <row r="7598" spans="17:17" x14ac:dyDescent="0.3">
      <c r="Q7598" t="s">
        <v>288</v>
      </c>
    </row>
    <row r="7599" spans="17:17" x14ac:dyDescent="0.3">
      <c r="Q7599" t="s">
        <v>362</v>
      </c>
    </row>
    <row r="7600" spans="17:17" x14ac:dyDescent="0.3">
      <c r="Q7600" t="s">
        <v>341</v>
      </c>
    </row>
    <row r="7601" spans="17:17" x14ac:dyDescent="0.3">
      <c r="Q7601" t="s">
        <v>391</v>
      </c>
    </row>
    <row r="7602" spans="17:17" x14ac:dyDescent="0.3">
      <c r="Q7602" t="s">
        <v>263</v>
      </c>
    </row>
    <row r="7603" spans="17:17" x14ac:dyDescent="0.3">
      <c r="Q7603" t="s">
        <v>239</v>
      </c>
    </row>
    <row r="7604" spans="17:17" x14ac:dyDescent="0.3">
      <c r="Q7604" t="s">
        <v>348</v>
      </c>
    </row>
    <row r="7605" spans="17:17" x14ac:dyDescent="0.3">
      <c r="Q7605" t="s">
        <v>332</v>
      </c>
    </row>
    <row r="7606" spans="17:17" x14ac:dyDescent="0.3">
      <c r="Q7606" t="s">
        <v>381</v>
      </c>
    </row>
    <row r="7607" spans="17:17" x14ac:dyDescent="0.3">
      <c r="Q7607" t="s">
        <v>236</v>
      </c>
    </row>
    <row r="7608" spans="17:17" x14ac:dyDescent="0.3">
      <c r="Q7608" t="s">
        <v>286</v>
      </c>
    </row>
    <row r="7609" spans="17:17" x14ac:dyDescent="0.3">
      <c r="Q7609" t="s">
        <v>233</v>
      </c>
    </row>
    <row r="7610" spans="17:17" x14ac:dyDescent="0.3">
      <c r="Q7610" t="s">
        <v>223</v>
      </c>
    </row>
    <row r="7611" spans="17:17" x14ac:dyDescent="0.3">
      <c r="Q7611" t="s">
        <v>264</v>
      </c>
    </row>
    <row r="7612" spans="17:17" x14ac:dyDescent="0.3">
      <c r="Q7612" t="s">
        <v>338</v>
      </c>
    </row>
    <row r="7613" spans="17:17" x14ac:dyDescent="0.3">
      <c r="Q7613" t="s">
        <v>406</v>
      </c>
    </row>
    <row r="7614" spans="17:17" x14ac:dyDescent="0.3">
      <c r="Q7614" t="s">
        <v>282</v>
      </c>
    </row>
    <row r="7615" spans="17:17" x14ac:dyDescent="0.3">
      <c r="Q7615" t="s">
        <v>374</v>
      </c>
    </row>
    <row r="7616" spans="17:17" x14ac:dyDescent="0.3">
      <c r="Q7616" t="s">
        <v>219</v>
      </c>
    </row>
    <row r="7617" spans="17:17" x14ac:dyDescent="0.3">
      <c r="Q7617" t="s">
        <v>288</v>
      </c>
    </row>
    <row r="7618" spans="17:17" x14ac:dyDescent="0.3">
      <c r="Q7618" t="s">
        <v>222</v>
      </c>
    </row>
    <row r="7619" spans="17:17" x14ac:dyDescent="0.3">
      <c r="Q7619" t="s">
        <v>386</v>
      </c>
    </row>
    <row r="7620" spans="17:17" x14ac:dyDescent="0.3">
      <c r="Q7620" t="s">
        <v>271</v>
      </c>
    </row>
    <row r="7621" spans="17:17" x14ac:dyDescent="0.3">
      <c r="Q7621" t="s">
        <v>278</v>
      </c>
    </row>
    <row r="7622" spans="17:17" x14ac:dyDescent="0.3">
      <c r="Q7622" t="s">
        <v>323</v>
      </c>
    </row>
    <row r="7623" spans="17:17" x14ac:dyDescent="0.3">
      <c r="Q7623" t="s">
        <v>241</v>
      </c>
    </row>
    <row r="7624" spans="17:17" x14ac:dyDescent="0.3">
      <c r="Q7624" t="s">
        <v>333</v>
      </c>
    </row>
    <row r="7625" spans="17:17" x14ac:dyDescent="0.3">
      <c r="Q7625" t="s">
        <v>220</v>
      </c>
    </row>
    <row r="7626" spans="17:17" x14ac:dyDescent="0.3">
      <c r="Q7626" t="s">
        <v>385</v>
      </c>
    </row>
    <row r="7627" spans="17:17" x14ac:dyDescent="0.3">
      <c r="Q7627" t="s">
        <v>302</v>
      </c>
    </row>
    <row r="7628" spans="17:17" x14ac:dyDescent="0.3">
      <c r="Q7628" t="s">
        <v>407</v>
      </c>
    </row>
    <row r="7629" spans="17:17" x14ac:dyDescent="0.3">
      <c r="Q7629" t="s">
        <v>230</v>
      </c>
    </row>
    <row r="7630" spans="17:17" x14ac:dyDescent="0.3">
      <c r="Q7630" t="s">
        <v>408</v>
      </c>
    </row>
    <row r="7631" spans="17:17" x14ac:dyDescent="0.3">
      <c r="Q7631" t="s">
        <v>289</v>
      </c>
    </row>
    <row r="7632" spans="17:17" x14ac:dyDescent="0.3">
      <c r="Q7632" t="s">
        <v>322</v>
      </c>
    </row>
    <row r="7633" spans="17:17" x14ac:dyDescent="0.3">
      <c r="Q7633" t="s">
        <v>271</v>
      </c>
    </row>
    <row r="7634" spans="17:17" x14ac:dyDescent="0.3">
      <c r="Q7634" t="s">
        <v>409</v>
      </c>
    </row>
    <row r="7635" spans="17:17" x14ac:dyDescent="0.3">
      <c r="Q7635" t="s">
        <v>379</v>
      </c>
    </row>
    <row r="7636" spans="17:17" x14ac:dyDescent="0.3">
      <c r="Q7636" t="s">
        <v>355</v>
      </c>
    </row>
    <row r="7637" spans="17:17" x14ac:dyDescent="0.3">
      <c r="Q7637" t="s">
        <v>394</v>
      </c>
    </row>
    <row r="7638" spans="17:17" x14ac:dyDescent="0.3">
      <c r="Q7638" t="s">
        <v>350</v>
      </c>
    </row>
    <row r="7639" spans="17:17" x14ac:dyDescent="0.3">
      <c r="Q7639" t="s">
        <v>287</v>
      </c>
    </row>
    <row r="7640" spans="17:17" x14ac:dyDescent="0.3">
      <c r="Q7640" t="s">
        <v>261</v>
      </c>
    </row>
    <row r="7641" spans="17:17" x14ac:dyDescent="0.3">
      <c r="Q7641" t="s">
        <v>291</v>
      </c>
    </row>
    <row r="7642" spans="17:17" x14ac:dyDescent="0.3">
      <c r="Q7642" t="s">
        <v>320</v>
      </c>
    </row>
    <row r="7643" spans="17:17" x14ac:dyDescent="0.3">
      <c r="Q7643" t="s">
        <v>254</v>
      </c>
    </row>
    <row r="7644" spans="17:17" x14ac:dyDescent="0.3">
      <c r="Q7644" t="s">
        <v>344</v>
      </c>
    </row>
    <row r="7645" spans="17:17" x14ac:dyDescent="0.3">
      <c r="Q7645" t="s">
        <v>246</v>
      </c>
    </row>
    <row r="7646" spans="17:17" x14ac:dyDescent="0.3">
      <c r="Q7646" t="s">
        <v>249</v>
      </c>
    </row>
    <row r="7647" spans="17:17" x14ac:dyDescent="0.3">
      <c r="Q7647" t="s">
        <v>265</v>
      </c>
    </row>
    <row r="7648" spans="17:17" x14ac:dyDescent="0.3">
      <c r="Q7648" t="s">
        <v>256</v>
      </c>
    </row>
    <row r="7649" spans="17:17" x14ac:dyDescent="0.3">
      <c r="Q7649" t="s">
        <v>414</v>
      </c>
    </row>
    <row r="7650" spans="17:17" x14ac:dyDescent="0.3">
      <c r="Q7650" t="s">
        <v>314</v>
      </c>
    </row>
    <row r="7651" spans="17:17" x14ac:dyDescent="0.3">
      <c r="Q7651" t="s">
        <v>284</v>
      </c>
    </row>
    <row r="7652" spans="17:17" x14ac:dyDescent="0.3">
      <c r="Q7652" t="s">
        <v>348</v>
      </c>
    </row>
    <row r="7653" spans="17:17" x14ac:dyDescent="0.3">
      <c r="Q7653" t="s">
        <v>413</v>
      </c>
    </row>
    <row r="7654" spans="17:17" x14ac:dyDescent="0.3">
      <c r="Q7654" t="s">
        <v>377</v>
      </c>
    </row>
    <row r="7655" spans="17:17" x14ac:dyDescent="0.3">
      <c r="Q7655" t="s">
        <v>250</v>
      </c>
    </row>
    <row r="7656" spans="17:17" x14ac:dyDescent="0.3">
      <c r="Q7656" t="s">
        <v>234</v>
      </c>
    </row>
    <row r="7657" spans="17:17" x14ac:dyDescent="0.3">
      <c r="Q7657" t="s">
        <v>302</v>
      </c>
    </row>
    <row r="7658" spans="17:17" x14ac:dyDescent="0.3">
      <c r="Q7658" t="s">
        <v>289</v>
      </c>
    </row>
    <row r="7659" spans="17:17" x14ac:dyDescent="0.3">
      <c r="Q7659" t="s">
        <v>237</v>
      </c>
    </row>
    <row r="7660" spans="17:17" x14ac:dyDescent="0.3">
      <c r="Q7660" t="s">
        <v>386</v>
      </c>
    </row>
    <row r="7661" spans="17:17" x14ac:dyDescent="0.3">
      <c r="Q7661" t="s">
        <v>373</v>
      </c>
    </row>
    <row r="7662" spans="17:17" x14ac:dyDescent="0.3">
      <c r="Q7662" t="s">
        <v>387</v>
      </c>
    </row>
    <row r="7663" spans="17:17" x14ac:dyDescent="0.3">
      <c r="Q7663" t="s">
        <v>271</v>
      </c>
    </row>
    <row r="7664" spans="17:17" x14ac:dyDescent="0.3">
      <c r="Q7664" t="s">
        <v>377</v>
      </c>
    </row>
    <row r="7665" spans="17:17" x14ac:dyDescent="0.3">
      <c r="Q7665" t="s">
        <v>236</v>
      </c>
    </row>
    <row r="7666" spans="17:17" x14ac:dyDescent="0.3">
      <c r="Q7666" t="s">
        <v>225</v>
      </c>
    </row>
    <row r="7667" spans="17:17" x14ac:dyDescent="0.3">
      <c r="Q7667" t="s">
        <v>335</v>
      </c>
    </row>
    <row r="7668" spans="17:17" x14ac:dyDescent="0.3">
      <c r="Q7668" t="s">
        <v>300</v>
      </c>
    </row>
    <row r="7669" spans="17:17" x14ac:dyDescent="0.3">
      <c r="Q7669" t="s">
        <v>366</v>
      </c>
    </row>
    <row r="7670" spans="17:17" x14ac:dyDescent="0.3">
      <c r="Q7670" t="s">
        <v>295</v>
      </c>
    </row>
    <row r="7671" spans="17:17" x14ac:dyDescent="0.3">
      <c r="Q7671" t="s">
        <v>256</v>
      </c>
    </row>
    <row r="7672" spans="17:17" x14ac:dyDescent="0.3">
      <c r="Q7672" t="s">
        <v>315</v>
      </c>
    </row>
    <row r="7673" spans="17:17" x14ac:dyDescent="0.3">
      <c r="Q7673" t="s">
        <v>243</v>
      </c>
    </row>
    <row r="7674" spans="17:17" x14ac:dyDescent="0.3">
      <c r="Q7674" t="s">
        <v>283</v>
      </c>
    </row>
    <row r="7675" spans="17:17" x14ac:dyDescent="0.3">
      <c r="Q7675" t="s">
        <v>324</v>
      </c>
    </row>
    <row r="7676" spans="17:17" x14ac:dyDescent="0.3">
      <c r="Q7676" t="s">
        <v>278</v>
      </c>
    </row>
    <row r="7677" spans="17:17" x14ac:dyDescent="0.3">
      <c r="Q7677" t="s">
        <v>301</v>
      </c>
    </row>
    <row r="7678" spans="17:17" x14ac:dyDescent="0.3">
      <c r="Q7678" t="s">
        <v>414</v>
      </c>
    </row>
    <row r="7679" spans="17:17" x14ac:dyDescent="0.3">
      <c r="Q7679" t="s">
        <v>388</v>
      </c>
    </row>
    <row r="7680" spans="17:17" x14ac:dyDescent="0.3">
      <c r="Q7680" t="s">
        <v>410</v>
      </c>
    </row>
    <row r="7681" spans="17:17" x14ac:dyDescent="0.3">
      <c r="Q7681" t="s">
        <v>224</v>
      </c>
    </row>
    <row r="7682" spans="17:17" x14ac:dyDescent="0.3">
      <c r="Q7682" t="s">
        <v>322</v>
      </c>
    </row>
    <row r="7683" spans="17:17" x14ac:dyDescent="0.3">
      <c r="Q7683" t="s">
        <v>395</v>
      </c>
    </row>
    <row r="7684" spans="17:17" x14ac:dyDescent="0.3">
      <c r="Q7684" t="s">
        <v>396</v>
      </c>
    </row>
    <row r="7685" spans="17:17" x14ac:dyDescent="0.3">
      <c r="Q7685" t="s">
        <v>309</v>
      </c>
    </row>
    <row r="7686" spans="17:17" x14ac:dyDescent="0.3">
      <c r="Q7686" t="s">
        <v>397</v>
      </c>
    </row>
    <row r="7687" spans="17:17" x14ac:dyDescent="0.3">
      <c r="Q7687" t="s">
        <v>398</v>
      </c>
    </row>
    <row r="7688" spans="17:17" x14ac:dyDescent="0.3">
      <c r="Q7688" t="s">
        <v>292</v>
      </c>
    </row>
    <row r="7689" spans="17:17" x14ac:dyDescent="0.3">
      <c r="Q7689" t="s">
        <v>243</v>
      </c>
    </row>
    <row r="7690" spans="17:17" x14ac:dyDescent="0.3">
      <c r="Q7690" t="s">
        <v>351</v>
      </c>
    </row>
    <row r="7691" spans="17:17" x14ac:dyDescent="0.3">
      <c r="Q7691" t="s">
        <v>263</v>
      </c>
    </row>
    <row r="7692" spans="17:17" x14ac:dyDescent="0.3">
      <c r="Q7692" t="s">
        <v>316</v>
      </c>
    </row>
    <row r="7693" spans="17:17" x14ac:dyDescent="0.3">
      <c r="Q7693" t="s">
        <v>374</v>
      </c>
    </row>
    <row r="7694" spans="17:17" x14ac:dyDescent="0.3">
      <c r="Q7694" t="s">
        <v>295</v>
      </c>
    </row>
    <row r="7695" spans="17:17" x14ac:dyDescent="0.3">
      <c r="Q7695" t="s">
        <v>342</v>
      </c>
    </row>
    <row r="7696" spans="17:17" x14ac:dyDescent="0.3">
      <c r="Q7696" t="s">
        <v>266</v>
      </c>
    </row>
    <row r="7697" spans="17:17" x14ac:dyDescent="0.3">
      <c r="Q7697" t="s">
        <v>336</v>
      </c>
    </row>
    <row r="7698" spans="17:17" x14ac:dyDescent="0.3">
      <c r="Q7698" t="s">
        <v>296</v>
      </c>
    </row>
    <row r="7699" spans="17:17" x14ac:dyDescent="0.3">
      <c r="Q7699" t="s">
        <v>333</v>
      </c>
    </row>
    <row r="7700" spans="17:17" x14ac:dyDescent="0.3">
      <c r="Q7700" t="s">
        <v>399</v>
      </c>
    </row>
    <row r="7701" spans="17:17" x14ac:dyDescent="0.3">
      <c r="Q7701" t="s">
        <v>284</v>
      </c>
    </row>
    <row r="7702" spans="17:17" x14ac:dyDescent="0.3">
      <c r="Q7702" t="s">
        <v>257</v>
      </c>
    </row>
    <row r="7703" spans="17:17" x14ac:dyDescent="0.3">
      <c r="Q7703" t="s">
        <v>362</v>
      </c>
    </row>
    <row r="7704" spans="17:17" x14ac:dyDescent="0.3">
      <c r="Q7704" t="s">
        <v>258</v>
      </c>
    </row>
    <row r="7705" spans="17:17" x14ac:dyDescent="0.3">
      <c r="Q7705" t="s">
        <v>400</v>
      </c>
    </row>
    <row r="7706" spans="17:17" x14ac:dyDescent="0.3">
      <c r="Q7706" t="s">
        <v>251</v>
      </c>
    </row>
    <row r="7707" spans="17:17" x14ac:dyDescent="0.3">
      <c r="Q7707" t="s">
        <v>384</v>
      </c>
    </row>
    <row r="7708" spans="17:17" x14ac:dyDescent="0.3">
      <c r="Q7708" t="s">
        <v>318</v>
      </c>
    </row>
    <row r="7709" spans="17:17" x14ac:dyDescent="0.3">
      <c r="Q7709" t="s">
        <v>395</v>
      </c>
    </row>
    <row r="7710" spans="17:17" x14ac:dyDescent="0.3">
      <c r="Q7710" t="s">
        <v>356</v>
      </c>
    </row>
    <row r="7711" spans="17:17" x14ac:dyDescent="0.3">
      <c r="Q7711" t="s">
        <v>310</v>
      </c>
    </row>
    <row r="7712" spans="17:17" x14ac:dyDescent="0.3">
      <c r="Q7712" t="s">
        <v>279</v>
      </c>
    </row>
    <row r="7713" spans="17:17" x14ac:dyDescent="0.3">
      <c r="Q7713" t="s">
        <v>222</v>
      </c>
    </row>
    <row r="7714" spans="17:17" x14ac:dyDescent="0.3">
      <c r="Q7714" t="s">
        <v>286</v>
      </c>
    </row>
    <row r="7715" spans="17:17" x14ac:dyDescent="0.3">
      <c r="Q7715" t="s">
        <v>235</v>
      </c>
    </row>
    <row r="7716" spans="17:17" x14ac:dyDescent="0.3">
      <c r="Q7716" t="s">
        <v>236</v>
      </c>
    </row>
    <row r="7717" spans="17:17" x14ac:dyDescent="0.3">
      <c r="Q7717" t="s">
        <v>321</v>
      </c>
    </row>
    <row r="7718" spans="17:17" x14ac:dyDescent="0.3">
      <c r="Q7718" t="s">
        <v>331</v>
      </c>
    </row>
    <row r="7719" spans="17:17" x14ac:dyDescent="0.3">
      <c r="Q7719" t="s">
        <v>237</v>
      </c>
    </row>
    <row r="7720" spans="17:17" x14ac:dyDescent="0.3">
      <c r="Q7720" t="s">
        <v>269</v>
      </c>
    </row>
    <row r="7721" spans="17:17" x14ac:dyDescent="0.3">
      <c r="Q7721" t="s">
        <v>246</v>
      </c>
    </row>
    <row r="7722" spans="17:17" x14ac:dyDescent="0.3">
      <c r="Q7722" t="s">
        <v>344</v>
      </c>
    </row>
    <row r="7723" spans="17:17" x14ac:dyDescent="0.3">
      <c r="Q7723" t="s">
        <v>326</v>
      </c>
    </row>
    <row r="7724" spans="17:17" x14ac:dyDescent="0.3">
      <c r="Q7724" t="s">
        <v>265</v>
      </c>
    </row>
    <row r="7725" spans="17:17" x14ac:dyDescent="0.3">
      <c r="Q7725" t="s">
        <v>302</v>
      </c>
    </row>
    <row r="7726" spans="17:17" x14ac:dyDescent="0.3">
      <c r="Q7726" t="s">
        <v>360</v>
      </c>
    </row>
    <row r="7727" spans="17:17" x14ac:dyDescent="0.3">
      <c r="Q7727" t="s">
        <v>361</v>
      </c>
    </row>
    <row r="7728" spans="17:17" x14ac:dyDescent="0.3">
      <c r="Q7728" t="s">
        <v>362</v>
      </c>
    </row>
    <row r="7729" spans="17:17" x14ac:dyDescent="0.3">
      <c r="Q7729" t="s">
        <v>310</v>
      </c>
    </row>
    <row r="7730" spans="17:17" x14ac:dyDescent="0.3">
      <c r="Q7730" t="s">
        <v>292</v>
      </c>
    </row>
    <row r="7731" spans="17:17" x14ac:dyDescent="0.3">
      <c r="Q7731" t="s">
        <v>244</v>
      </c>
    </row>
    <row r="7732" spans="17:17" x14ac:dyDescent="0.3">
      <c r="Q7732" t="s">
        <v>343</v>
      </c>
    </row>
    <row r="7733" spans="17:17" x14ac:dyDescent="0.3">
      <c r="Q7733" t="s">
        <v>363</v>
      </c>
    </row>
    <row r="7734" spans="17:17" x14ac:dyDescent="0.3">
      <c r="Q7734" t="s">
        <v>364</v>
      </c>
    </row>
    <row r="7735" spans="17:17" x14ac:dyDescent="0.3">
      <c r="Q7735" t="s">
        <v>365</v>
      </c>
    </row>
    <row r="7736" spans="17:17" x14ac:dyDescent="0.3">
      <c r="Q7736" t="s">
        <v>366</v>
      </c>
    </row>
    <row r="7737" spans="17:17" x14ac:dyDescent="0.3">
      <c r="Q7737" t="s">
        <v>319</v>
      </c>
    </row>
    <row r="7738" spans="17:17" x14ac:dyDescent="0.3">
      <c r="Q7738" t="s">
        <v>225</v>
      </c>
    </row>
    <row r="7739" spans="17:17" x14ac:dyDescent="0.3">
      <c r="Q7739" t="s">
        <v>311</v>
      </c>
    </row>
    <row r="7740" spans="17:17" x14ac:dyDescent="0.3">
      <c r="Q7740" t="s">
        <v>258</v>
      </c>
    </row>
    <row r="7741" spans="17:17" x14ac:dyDescent="0.3">
      <c r="Q7741" t="s">
        <v>367</v>
      </c>
    </row>
    <row r="7742" spans="17:17" x14ac:dyDescent="0.3">
      <c r="Q7742" t="s">
        <v>330</v>
      </c>
    </row>
    <row r="7743" spans="17:17" x14ac:dyDescent="0.3">
      <c r="Q7743" t="s">
        <v>390</v>
      </c>
    </row>
    <row r="7744" spans="17:17" x14ac:dyDescent="0.3">
      <c r="Q7744" t="s">
        <v>229</v>
      </c>
    </row>
    <row r="7745" spans="17:17" x14ac:dyDescent="0.3">
      <c r="Q7745" t="s">
        <v>230</v>
      </c>
    </row>
    <row r="7746" spans="17:17" x14ac:dyDescent="0.3">
      <c r="Q7746" t="s">
        <v>253</v>
      </c>
    </row>
    <row r="7747" spans="17:17" x14ac:dyDescent="0.3">
      <c r="Q7747" t="s">
        <v>296</v>
      </c>
    </row>
    <row r="7748" spans="17:17" x14ac:dyDescent="0.3">
      <c r="Q7748" t="s">
        <v>386</v>
      </c>
    </row>
    <row r="7749" spans="17:17" x14ac:dyDescent="0.3">
      <c r="Q7749" t="s">
        <v>262</v>
      </c>
    </row>
    <row r="7750" spans="17:17" x14ac:dyDescent="0.3">
      <c r="Q7750" t="s">
        <v>249</v>
      </c>
    </row>
    <row r="7751" spans="17:17" x14ac:dyDescent="0.3">
      <c r="Q7751" t="s">
        <v>342</v>
      </c>
    </row>
    <row r="7752" spans="17:17" x14ac:dyDescent="0.3">
      <c r="Q7752" t="s">
        <v>219</v>
      </c>
    </row>
    <row r="7753" spans="17:17" x14ac:dyDescent="0.3">
      <c r="Q7753" t="s">
        <v>233</v>
      </c>
    </row>
    <row r="7754" spans="17:17" x14ac:dyDescent="0.3">
      <c r="Q7754" t="s">
        <v>302</v>
      </c>
    </row>
    <row r="7755" spans="17:17" x14ac:dyDescent="0.3">
      <c r="Q7755" t="s">
        <v>332</v>
      </c>
    </row>
    <row r="7756" spans="17:17" x14ac:dyDescent="0.3">
      <c r="Q7756" t="s">
        <v>285</v>
      </c>
    </row>
    <row r="7757" spans="17:17" x14ac:dyDescent="0.3">
      <c r="Q7757" t="s">
        <v>402</v>
      </c>
    </row>
    <row r="7758" spans="17:17" x14ac:dyDescent="0.3">
      <c r="Q7758" t="s">
        <v>242</v>
      </c>
    </row>
    <row r="7759" spans="17:17" x14ac:dyDescent="0.3">
      <c r="Q7759" t="s">
        <v>329</v>
      </c>
    </row>
    <row r="7760" spans="17:17" x14ac:dyDescent="0.3">
      <c r="Q7760" t="s">
        <v>388</v>
      </c>
    </row>
    <row r="7761" spans="17:17" x14ac:dyDescent="0.3">
      <c r="Q7761" t="s">
        <v>341</v>
      </c>
    </row>
    <row r="7762" spans="17:17" x14ac:dyDescent="0.3">
      <c r="Q7762" t="s">
        <v>363</v>
      </c>
    </row>
    <row r="7763" spans="17:17" x14ac:dyDescent="0.3">
      <c r="Q7763" t="s">
        <v>284</v>
      </c>
    </row>
    <row r="7764" spans="17:17" x14ac:dyDescent="0.3">
      <c r="Q7764" t="s">
        <v>418</v>
      </c>
    </row>
    <row r="7765" spans="17:17" x14ac:dyDescent="0.3">
      <c r="Q7765" t="s">
        <v>285</v>
      </c>
    </row>
    <row r="7766" spans="17:17" x14ac:dyDescent="0.3">
      <c r="Q7766" t="s">
        <v>387</v>
      </c>
    </row>
    <row r="7767" spans="17:17" x14ac:dyDescent="0.3">
      <c r="Q7767" t="s">
        <v>334</v>
      </c>
    </row>
    <row r="7768" spans="17:17" x14ac:dyDescent="0.3">
      <c r="Q7768" t="s">
        <v>318</v>
      </c>
    </row>
    <row r="7769" spans="17:17" x14ac:dyDescent="0.3">
      <c r="Q7769" t="s">
        <v>377</v>
      </c>
    </row>
    <row r="7770" spans="17:17" x14ac:dyDescent="0.3">
      <c r="Q7770" t="s">
        <v>314</v>
      </c>
    </row>
    <row r="7771" spans="17:17" x14ac:dyDescent="0.3">
      <c r="Q7771" t="s">
        <v>256</v>
      </c>
    </row>
    <row r="7772" spans="17:17" x14ac:dyDescent="0.3">
      <c r="Q7772" t="s">
        <v>385</v>
      </c>
    </row>
    <row r="7773" spans="17:17" x14ac:dyDescent="0.3">
      <c r="Q7773" t="s">
        <v>410</v>
      </c>
    </row>
    <row r="7774" spans="17:17" x14ac:dyDescent="0.3">
      <c r="Q7774" t="s">
        <v>263</v>
      </c>
    </row>
    <row r="7775" spans="17:17" x14ac:dyDescent="0.3">
      <c r="Q7775" t="s">
        <v>258</v>
      </c>
    </row>
    <row r="7776" spans="17:17" x14ac:dyDescent="0.3">
      <c r="Q7776" t="s">
        <v>399</v>
      </c>
    </row>
    <row r="7777" spans="17:17" x14ac:dyDescent="0.3">
      <c r="Q7777" t="s">
        <v>416</v>
      </c>
    </row>
    <row r="7778" spans="17:17" x14ac:dyDescent="0.3">
      <c r="Q7778" t="s">
        <v>316</v>
      </c>
    </row>
    <row r="7779" spans="17:17" x14ac:dyDescent="0.3">
      <c r="Q7779" t="s">
        <v>244</v>
      </c>
    </row>
    <row r="7780" spans="17:17" x14ac:dyDescent="0.3">
      <c r="Q7780" t="s">
        <v>270</v>
      </c>
    </row>
    <row r="7781" spans="17:17" x14ac:dyDescent="0.3">
      <c r="Q7781" t="s">
        <v>371</v>
      </c>
    </row>
    <row r="7782" spans="17:17" x14ac:dyDescent="0.3">
      <c r="Q7782" t="s">
        <v>260</v>
      </c>
    </row>
    <row r="7783" spans="17:17" x14ac:dyDescent="0.3">
      <c r="Q7783" t="s">
        <v>303</v>
      </c>
    </row>
    <row r="7784" spans="17:17" x14ac:dyDescent="0.3">
      <c r="Q7784" t="s">
        <v>229</v>
      </c>
    </row>
    <row r="7785" spans="17:17" x14ac:dyDescent="0.3">
      <c r="Q7785" t="s">
        <v>329</v>
      </c>
    </row>
    <row r="7786" spans="17:17" x14ac:dyDescent="0.3">
      <c r="Q7786" t="s">
        <v>401</v>
      </c>
    </row>
    <row r="7787" spans="17:17" x14ac:dyDescent="0.3">
      <c r="Q7787" t="s">
        <v>332</v>
      </c>
    </row>
    <row r="7788" spans="17:17" x14ac:dyDescent="0.3">
      <c r="Q7788" t="s">
        <v>375</v>
      </c>
    </row>
    <row r="7789" spans="17:17" x14ac:dyDescent="0.3">
      <c r="Q7789" t="s">
        <v>356</v>
      </c>
    </row>
    <row r="7790" spans="17:17" x14ac:dyDescent="0.3">
      <c r="Q7790" t="s">
        <v>240</v>
      </c>
    </row>
    <row r="7791" spans="17:17" x14ac:dyDescent="0.3">
      <c r="Q7791" t="s">
        <v>407</v>
      </c>
    </row>
    <row r="7792" spans="17:17" x14ac:dyDescent="0.3">
      <c r="Q7792" t="s">
        <v>406</v>
      </c>
    </row>
    <row r="7793" spans="17:17" x14ac:dyDescent="0.3">
      <c r="Q7793" t="s">
        <v>270</v>
      </c>
    </row>
    <row r="7794" spans="17:17" x14ac:dyDescent="0.3">
      <c r="Q7794" t="s">
        <v>322</v>
      </c>
    </row>
    <row r="7795" spans="17:17" x14ac:dyDescent="0.3">
      <c r="Q7795" t="s">
        <v>280</v>
      </c>
    </row>
    <row r="7796" spans="17:17" x14ac:dyDescent="0.3">
      <c r="Q7796" t="s">
        <v>318</v>
      </c>
    </row>
    <row r="7797" spans="17:17" x14ac:dyDescent="0.3">
      <c r="Q7797" t="s">
        <v>400</v>
      </c>
    </row>
    <row r="7798" spans="17:17" x14ac:dyDescent="0.3">
      <c r="Q7798" t="s">
        <v>362</v>
      </c>
    </row>
    <row r="7799" spans="17:17" x14ac:dyDescent="0.3">
      <c r="Q7799" t="s">
        <v>314</v>
      </c>
    </row>
    <row r="7800" spans="17:17" x14ac:dyDescent="0.3">
      <c r="Q7800" t="s">
        <v>254</v>
      </c>
    </row>
    <row r="7801" spans="17:17" x14ac:dyDescent="0.3">
      <c r="Q7801" t="s">
        <v>417</v>
      </c>
    </row>
    <row r="7802" spans="17:17" x14ac:dyDescent="0.3">
      <c r="Q7802" t="s">
        <v>277</v>
      </c>
    </row>
    <row r="7803" spans="17:17" x14ac:dyDescent="0.3">
      <c r="Q7803" t="s">
        <v>272</v>
      </c>
    </row>
    <row r="7804" spans="17:17" x14ac:dyDescent="0.3">
      <c r="Q7804" t="s">
        <v>281</v>
      </c>
    </row>
    <row r="7805" spans="17:17" x14ac:dyDescent="0.3">
      <c r="Q7805" t="s">
        <v>275</v>
      </c>
    </row>
    <row r="7806" spans="17:17" x14ac:dyDescent="0.3">
      <c r="Q7806" t="s">
        <v>340</v>
      </c>
    </row>
    <row r="7807" spans="17:17" x14ac:dyDescent="0.3">
      <c r="Q7807" t="s">
        <v>402</v>
      </c>
    </row>
    <row r="7808" spans="17:17" x14ac:dyDescent="0.3">
      <c r="Q7808" t="s">
        <v>387</v>
      </c>
    </row>
    <row r="7809" spans="17:17" x14ac:dyDescent="0.3">
      <c r="Q7809" t="s">
        <v>368</v>
      </c>
    </row>
    <row r="7810" spans="17:17" x14ac:dyDescent="0.3">
      <c r="Q7810" t="s">
        <v>299</v>
      </c>
    </row>
    <row r="7811" spans="17:17" x14ac:dyDescent="0.3">
      <c r="Q7811" t="s">
        <v>355</v>
      </c>
    </row>
    <row r="7812" spans="17:17" x14ac:dyDescent="0.3">
      <c r="Q7812" t="s">
        <v>223</v>
      </c>
    </row>
    <row r="7813" spans="17:17" x14ac:dyDescent="0.3">
      <c r="Q7813" t="s">
        <v>264</v>
      </c>
    </row>
    <row r="7814" spans="17:17" x14ac:dyDescent="0.3">
      <c r="Q7814" t="s">
        <v>381</v>
      </c>
    </row>
    <row r="7815" spans="17:17" x14ac:dyDescent="0.3">
      <c r="Q7815" t="s">
        <v>271</v>
      </c>
    </row>
    <row r="7816" spans="17:17" x14ac:dyDescent="0.3">
      <c r="Q7816" t="s">
        <v>283</v>
      </c>
    </row>
    <row r="7817" spans="17:17" x14ac:dyDescent="0.3">
      <c r="Q7817" t="s">
        <v>254</v>
      </c>
    </row>
    <row r="7818" spans="17:17" x14ac:dyDescent="0.3">
      <c r="Q7818" t="s">
        <v>219</v>
      </c>
    </row>
    <row r="7819" spans="17:17" x14ac:dyDescent="0.3">
      <c r="Q7819" t="s">
        <v>336</v>
      </c>
    </row>
    <row r="7820" spans="17:17" x14ac:dyDescent="0.3">
      <c r="Q7820" t="s">
        <v>348</v>
      </c>
    </row>
    <row r="7821" spans="17:17" x14ac:dyDescent="0.3">
      <c r="Q7821" t="s">
        <v>228</v>
      </c>
    </row>
    <row r="7822" spans="17:17" x14ac:dyDescent="0.3">
      <c r="Q7822" t="s">
        <v>264</v>
      </c>
    </row>
    <row r="7823" spans="17:17" x14ac:dyDescent="0.3">
      <c r="Q7823" t="s">
        <v>247</v>
      </c>
    </row>
    <row r="7824" spans="17:17" x14ac:dyDescent="0.3">
      <c r="Q7824" t="s">
        <v>316</v>
      </c>
    </row>
    <row r="7825" spans="17:17" x14ac:dyDescent="0.3">
      <c r="Q7825" t="s">
        <v>346</v>
      </c>
    </row>
    <row r="7826" spans="17:17" x14ac:dyDescent="0.3">
      <c r="Q7826" t="s">
        <v>308</v>
      </c>
    </row>
    <row r="7827" spans="17:17" x14ac:dyDescent="0.3">
      <c r="Q7827" t="s">
        <v>251</v>
      </c>
    </row>
    <row r="7828" spans="17:17" x14ac:dyDescent="0.3">
      <c r="Q7828" t="s">
        <v>398</v>
      </c>
    </row>
    <row r="7829" spans="17:17" x14ac:dyDescent="0.3">
      <c r="Q7829" t="s">
        <v>402</v>
      </c>
    </row>
    <row r="7830" spans="17:17" x14ac:dyDescent="0.3">
      <c r="Q7830" t="s">
        <v>312</v>
      </c>
    </row>
    <row r="7831" spans="17:17" x14ac:dyDescent="0.3">
      <c r="Q7831" t="s">
        <v>306</v>
      </c>
    </row>
    <row r="7832" spans="17:17" x14ac:dyDescent="0.3">
      <c r="Q7832" t="s">
        <v>226</v>
      </c>
    </row>
    <row r="7833" spans="17:17" x14ac:dyDescent="0.3">
      <c r="Q7833" t="s">
        <v>257</v>
      </c>
    </row>
    <row r="7834" spans="17:17" x14ac:dyDescent="0.3">
      <c r="Q7834" t="s">
        <v>411</v>
      </c>
    </row>
    <row r="7835" spans="17:17" x14ac:dyDescent="0.3">
      <c r="Q7835" t="s">
        <v>283</v>
      </c>
    </row>
    <row r="7836" spans="17:17" x14ac:dyDescent="0.3">
      <c r="Q7836" t="s">
        <v>305</v>
      </c>
    </row>
    <row r="7837" spans="17:17" x14ac:dyDescent="0.3">
      <c r="Q7837" t="s">
        <v>366</v>
      </c>
    </row>
    <row r="7838" spans="17:17" x14ac:dyDescent="0.3">
      <c r="Q7838" t="s">
        <v>315</v>
      </c>
    </row>
    <row r="7839" spans="17:17" x14ac:dyDescent="0.3">
      <c r="Q7839" t="s">
        <v>321</v>
      </c>
    </row>
    <row r="7840" spans="17:17" x14ac:dyDescent="0.3">
      <c r="Q7840" t="s">
        <v>379</v>
      </c>
    </row>
    <row r="7841" spans="17:17" x14ac:dyDescent="0.3">
      <c r="Q7841" t="s">
        <v>412</v>
      </c>
    </row>
    <row r="7842" spans="17:17" x14ac:dyDescent="0.3">
      <c r="Q7842" t="s">
        <v>382</v>
      </c>
    </row>
    <row r="7843" spans="17:17" x14ac:dyDescent="0.3">
      <c r="Q7843" t="s">
        <v>362</v>
      </c>
    </row>
    <row r="7844" spans="17:17" x14ac:dyDescent="0.3">
      <c r="Q7844" t="s">
        <v>225</v>
      </c>
    </row>
    <row r="7845" spans="17:17" x14ac:dyDescent="0.3">
      <c r="Q7845" t="s">
        <v>242</v>
      </c>
    </row>
    <row r="7846" spans="17:17" x14ac:dyDescent="0.3">
      <c r="Q7846" t="s">
        <v>409</v>
      </c>
    </row>
    <row r="7847" spans="17:17" x14ac:dyDescent="0.3">
      <c r="Q7847" t="s">
        <v>221</v>
      </c>
    </row>
    <row r="7848" spans="17:17" x14ac:dyDescent="0.3">
      <c r="Q7848" t="s">
        <v>264</v>
      </c>
    </row>
    <row r="7849" spans="17:17" x14ac:dyDescent="0.3">
      <c r="Q7849" t="s">
        <v>224</v>
      </c>
    </row>
    <row r="7850" spans="17:17" x14ac:dyDescent="0.3">
      <c r="Q7850" t="s">
        <v>357</v>
      </c>
    </row>
    <row r="7851" spans="17:17" x14ac:dyDescent="0.3">
      <c r="Q7851" t="s">
        <v>403</v>
      </c>
    </row>
    <row r="7852" spans="17:17" x14ac:dyDescent="0.3">
      <c r="Q7852" t="s">
        <v>306</v>
      </c>
    </row>
    <row r="7853" spans="17:17" x14ac:dyDescent="0.3">
      <c r="Q7853" t="s">
        <v>296</v>
      </c>
    </row>
    <row r="7854" spans="17:17" x14ac:dyDescent="0.3">
      <c r="Q7854" t="s">
        <v>285</v>
      </c>
    </row>
    <row r="7855" spans="17:17" x14ac:dyDescent="0.3">
      <c r="Q7855" t="s">
        <v>414</v>
      </c>
    </row>
    <row r="7856" spans="17:17" x14ac:dyDescent="0.3">
      <c r="Q7856" t="s">
        <v>369</v>
      </c>
    </row>
    <row r="7857" spans="17:17" x14ac:dyDescent="0.3">
      <c r="Q7857" t="s">
        <v>276</v>
      </c>
    </row>
    <row r="7858" spans="17:17" x14ac:dyDescent="0.3">
      <c r="Q7858" t="s">
        <v>277</v>
      </c>
    </row>
    <row r="7859" spans="17:17" x14ac:dyDescent="0.3">
      <c r="Q7859" t="s">
        <v>243</v>
      </c>
    </row>
    <row r="7860" spans="17:17" x14ac:dyDescent="0.3">
      <c r="Q7860" t="s">
        <v>254</v>
      </c>
    </row>
    <row r="7861" spans="17:17" x14ac:dyDescent="0.3">
      <c r="Q7861" t="s">
        <v>329</v>
      </c>
    </row>
    <row r="7862" spans="17:17" x14ac:dyDescent="0.3">
      <c r="Q7862" t="s">
        <v>366</v>
      </c>
    </row>
    <row r="7863" spans="17:17" x14ac:dyDescent="0.3">
      <c r="Q7863" t="s">
        <v>334</v>
      </c>
    </row>
    <row r="7864" spans="17:17" x14ac:dyDescent="0.3">
      <c r="Q7864" t="s">
        <v>277</v>
      </c>
    </row>
    <row r="7865" spans="17:17" x14ac:dyDescent="0.3">
      <c r="Q7865" t="s">
        <v>309</v>
      </c>
    </row>
    <row r="7866" spans="17:17" x14ac:dyDescent="0.3">
      <c r="Q7866" t="s">
        <v>320</v>
      </c>
    </row>
    <row r="7867" spans="17:17" x14ac:dyDescent="0.3">
      <c r="Q7867" t="s">
        <v>267</v>
      </c>
    </row>
    <row r="7868" spans="17:17" x14ac:dyDescent="0.3">
      <c r="Q7868" t="s">
        <v>257</v>
      </c>
    </row>
    <row r="7869" spans="17:17" x14ac:dyDescent="0.3">
      <c r="Q7869" t="s">
        <v>302</v>
      </c>
    </row>
    <row r="7870" spans="17:17" x14ac:dyDescent="0.3">
      <c r="Q7870" t="s">
        <v>393</v>
      </c>
    </row>
    <row r="7871" spans="17:17" x14ac:dyDescent="0.3">
      <c r="Q7871" t="s">
        <v>237</v>
      </c>
    </row>
    <row r="7872" spans="17:17" x14ac:dyDescent="0.3">
      <c r="Q7872" t="s">
        <v>222</v>
      </c>
    </row>
    <row r="7873" spans="17:17" x14ac:dyDescent="0.3">
      <c r="Q7873" t="s">
        <v>388</v>
      </c>
    </row>
    <row r="7874" spans="17:17" x14ac:dyDescent="0.3">
      <c r="Q7874" t="s">
        <v>223</v>
      </c>
    </row>
    <row r="7875" spans="17:17" x14ac:dyDescent="0.3">
      <c r="Q7875" t="s">
        <v>375</v>
      </c>
    </row>
    <row r="7876" spans="17:17" x14ac:dyDescent="0.3">
      <c r="Q7876" t="s">
        <v>249</v>
      </c>
    </row>
    <row r="7877" spans="17:17" x14ac:dyDescent="0.3">
      <c r="Q7877" t="s">
        <v>252</v>
      </c>
    </row>
    <row r="7878" spans="17:17" x14ac:dyDescent="0.3">
      <c r="Q7878" t="s">
        <v>418</v>
      </c>
    </row>
    <row r="7879" spans="17:17" x14ac:dyDescent="0.3">
      <c r="Q7879" t="s">
        <v>328</v>
      </c>
    </row>
    <row r="7880" spans="17:17" x14ac:dyDescent="0.3">
      <c r="Q7880" t="s">
        <v>401</v>
      </c>
    </row>
    <row r="7881" spans="17:17" x14ac:dyDescent="0.3">
      <c r="Q7881" t="s">
        <v>284</v>
      </c>
    </row>
    <row r="7882" spans="17:17" x14ac:dyDescent="0.3">
      <c r="Q7882" t="s">
        <v>239</v>
      </c>
    </row>
    <row r="7883" spans="17:17" x14ac:dyDescent="0.3">
      <c r="Q7883" t="s">
        <v>240</v>
      </c>
    </row>
    <row r="7884" spans="17:17" x14ac:dyDescent="0.3">
      <c r="Q7884" t="s">
        <v>221</v>
      </c>
    </row>
    <row r="7885" spans="17:17" x14ac:dyDescent="0.3">
      <c r="Q7885" t="s">
        <v>241</v>
      </c>
    </row>
    <row r="7886" spans="17:17" x14ac:dyDescent="0.3">
      <c r="Q7886" t="s">
        <v>242</v>
      </c>
    </row>
    <row r="7887" spans="17:17" x14ac:dyDescent="0.3">
      <c r="Q7887" t="s">
        <v>243</v>
      </c>
    </row>
    <row r="7888" spans="17:17" x14ac:dyDescent="0.3">
      <c r="Q7888" t="s">
        <v>244</v>
      </c>
    </row>
    <row r="7889" spans="17:17" x14ac:dyDescent="0.3">
      <c r="Q7889" t="s">
        <v>245</v>
      </c>
    </row>
    <row r="7890" spans="17:17" x14ac:dyDescent="0.3">
      <c r="Q7890" t="s">
        <v>230</v>
      </c>
    </row>
    <row r="7891" spans="17:17" x14ac:dyDescent="0.3">
      <c r="Q7891" t="s">
        <v>246</v>
      </c>
    </row>
    <row r="7892" spans="17:17" x14ac:dyDescent="0.3">
      <c r="Q7892" t="s">
        <v>247</v>
      </c>
    </row>
    <row r="7893" spans="17:17" x14ac:dyDescent="0.3">
      <c r="Q7893" t="s">
        <v>248</v>
      </c>
    </row>
    <row r="7894" spans="17:17" x14ac:dyDescent="0.3">
      <c r="Q7894" t="s">
        <v>249</v>
      </c>
    </row>
    <row r="7895" spans="17:17" x14ac:dyDescent="0.3">
      <c r="Q7895" t="s">
        <v>250</v>
      </c>
    </row>
    <row r="7896" spans="17:17" x14ac:dyDescent="0.3">
      <c r="Q7896" t="s">
        <v>251</v>
      </c>
    </row>
    <row r="7897" spans="17:17" x14ac:dyDescent="0.3">
      <c r="Q7897" t="s">
        <v>252</v>
      </c>
    </row>
    <row r="7898" spans="17:17" x14ac:dyDescent="0.3">
      <c r="Q7898" t="s">
        <v>253</v>
      </c>
    </row>
    <row r="7899" spans="17:17" x14ac:dyDescent="0.3">
      <c r="Q7899" t="s">
        <v>254</v>
      </c>
    </row>
    <row r="7900" spans="17:17" x14ac:dyDescent="0.3">
      <c r="Q7900" t="s">
        <v>233</v>
      </c>
    </row>
    <row r="7901" spans="17:17" x14ac:dyDescent="0.3">
      <c r="Q7901" t="s">
        <v>255</v>
      </c>
    </row>
    <row r="7902" spans="17:17" x14ac:dyDescent="0.3">
      <c r="Q7902" t="s">
        <v>322</v>
      </c>
    </row>
    <row r="7903" spans="17:17" x14ac:dyDescent="0.3">
      <c r="Q7903" t="s">
        <v>395</v>
      </c>
    </row>
    <row r="7904" spans="17:17" x14ac:dyDescent="0.3">
      <c r="Q7904" t="s">
        <v>396</v>
      </c>
    </row>
    <row r="7905" spans="17:17" x14ac:dyDescent="0.3">
      <c r="Q7905" t="s">
        <v>309</v>
      </c>
    </row>
    <row r="7906" spans="17:17" x14ac:dyDescent="0.3">
      <c r="Q7906" t="s">
        <v>397</v>
      </c>
    </row>
    <row r="7907" spans="17:17" x14ac:dyDescent="0.3">
      <c r="Q7907" t="s">
        <v>398</v>
      </c>
    </row>
    <row r="7908" spans="17:17" x14ac:dyDescent="0.3">
      <c r="Q7908" t="s">
        <v>292</v>
      </c>
    </row>
    <row r="7909" spans="17:17" x14ac:dyDescent="0.3">
      <c r="Q7909" t="s">
        <v>243</v>
      </c>
    </row>
    <row r="7910" spans="17:17" x14ac:dyDescent="0.3">
      <c r="Q7910" t="s">
        <v>351</v>
      </c>
    </row>
    <row r="7911" spans="17:17" x14ac:dyDescent="0.3">
      <c r="Q7911" t="s">
        <v>263</v>
      </c>
    </row>
    <row r="7912" spans="17:17" x14ac:dyDescent="0.3">
      <c r="Q7912" t="s">
        <v>316</v>
      </c>
    </row>
    <row r="7913" spans="17:17" x14ac:dyDescent="0.3">
      <c r="Q7913" t="s">
        <v>374</v>
      </c>
    </row>
    <row r="7914" spans="17:17" x14ac:dyDescent="0.3">
      <c r="Q7914" t="s">
        <v>295</v>
      </c>
    </row>
    <row r="7915" spans="17:17" x14ac:dyDescent="0.3">
      <c r="Q7915" t="s">
        <v>342</v>
      </c>
    </row>
    <row r="7916" spans="17:17" x14ac:dyDescent="0.3">
      <c r="Q7916" t="s">
        <v>266</v>
      </c>
    </row>
    <row r="7917" spans="17:17" x14ac:dyDescent="0.3">
      <c r="Q7917" t="s">
        <v>336</v>
      </c>
    </row>
    <row r="7918" spans="17:17" x14ac:dyDescent="0.3">
      <c r="Q7918" t="s">
        <v>296</v>
      </c>
    </row>
    <row r="7919" spans="17:17" x14ac:dyDescent="0.3">
      <c r="Q7919" t="s">
        <v>333</v>
      </c>
    </row>
    <row r="7920" spans="17:17" x14ac:dyDescent="0.3">
      <c r="Q7920" t="s">
        <v>399</v>
      </c>
    </row>
    <row r="7921" spans="17:17" x14ac:dyDescent="0.3">
      <c r="Q7921" t="s">
        <v>284</v>
      </c>
    </row>
    <row r="7922" spans="17:17" x14ac:dyDescent="0.3">
      <c r="Q7922" t="s">
        <v>395</v>
      </c>
    </row>
    <row r="7923" spans="17:17" x14ac:dyDescent="0.3">
      <c r="Q7923" t="s">
        <v>394</v>
      </c>
    </row>
    <row r="7924" spans="17:17" x14ac:dyDescent="0.3">
      <c r="Q7924" t="s">
        <v>262</v>
      </c>
    </row>
    <row r="7925" spans="17:17" x14ac:dyDescent="0.3">
      <c r="Q7925" t="s">
        <v>299</v>
      </c>
    </row>
    <row r="7926" spans="17:17" x14ac:dyDescent="0.3">
      <c r="Q7926" t="s">
        <v>323</v>
      </c>
    </row>
    <row r="7927" spans="17:17" x14ac:dyDescent="0.3">
      <c r="Q7927" t="s">
        <v>280</v>
      </c>
    </row>
    <row r="7928" spans="17:17" x14ac:dyDescent="0.3">
      <c r="Q7928" t="s">
        <v>289</v>
      </c>
    </row>
    <row r="7929" spans="17:17" x14ac:dyDescent="0.3">
      <c r="Q7929" t="s">
        <v>279</v>
      </c>
    </row>
    <row r="7930" spans="17:17" x14ac:dyDescent="0.3">
      <c r="Q7930" t="s">
        <v>239</v>
      </c>
    </row>
    <row r="7931" spans="17:17" x14ac:dyDescent="0.3">
      <c r="Q7931" t="s">
        <v>295</v>
      </c>
    </row>
    <row r="7932" spans="17:17" x14ac:dyDescent="0.3">
      <c r="Q7932" t="s">
        <v>255</v>
      </c>
    </row>
    <row r="7933" spans="17:17" x14ac:dyDescent="0.3">
      <c r="Q7933" t="s">
        <v>387</v>
      </c>
    </row>
    <row r="7934" spans="17:17" x14ac:dyDescent="0.3">
      <c r="Q7934" t="s">
        <v>246</v>
      </c>
    </row>
    <row r="7935" spans="17:17" x14ac:dyDescent="0.3">
      <c r="Q7935" t="s">
        <v>348</v>
      </c>
    </row>
    <row r="7936" spans="17:17" x14ac:dyDescent="0.3">
      <c r="Q7936" t="s">
        <v>341</v>
      </c>
    </row>
    <row r="7937" spans="17:17" x14ac:dyDescent="0.3">
      <c r="Q7937" t="s">
        <v>379</v>
      </c>
    </row>
    <row r="7938" spans="17:17" x14ac:dyDescent="0.3">
      <c r="Q7938" t="s">
        <v>275</v>
      </c>
    </row>
    <row r="7939" spans="17:17" x14ac:dyDescent="0.3">
      <c r="Q7939" t="s">
        <v>286</v>
      </c>
    </row>
    <row r="7940" spans="17:17" x14ac:dyDescent="0.3">
      <c r="Q7940" t="s">
        <v>266</v>
      </c>
    </row>
    <row r="7941" spans="17:17" x14ac:dyDescent="0.3">
      <c r="Q7941" t="s">
        <v>368</v>
      </c>
    </row>
    <row r="7942" spans="17:17" x14ac:dyDescent="0.3">
      <c r="Q7942" t="s">
        <v>275</v>
      </c>
    </row>
    <row r="7943" spans="17:17" x14ac:dyDescent="0.3">
      <c r="Q7943" t="s">
        <v>284</v>
      </c>
    </row>
    <row r="7944" spans="17:17" x14ac:dyDescent="0.3">
      <c r="Q7944" t="s">
        <v>304</v>
      </c>
    </row>
    <row r="7945" spans="17:17" x14ac:dyDescent="0.3">
      <c r="Q7945" t="s">
        <v>289</v>
      </c>
    </row>
    <row r="7946" spans="17:17" x14ac:dyDescent="0.3">
      <c r="Q7946" t="s">
        <v>230</v>
      </c>
    </row>
    <row r="7947" spans="17:17" x14ac:dyDescent="0.3">
      <c r="Q7947" t="s">
        <v>295</v>
      </c>
    </row>
    <row r="7948" spans="17:17" x14ac:dyDescent="0.3">
      <c r="Q7948" t="s">
        <v>261</v>
      </c>
    </row>
    <row r="7949" spans="17:17" x14ac:dyDescent="0.3">
      <c r="Q7949" t="s">
        <v>370</v>
      </c>
    </row>
    <row r="7950" spans="17:17" x14ac:dyDescent="0.3">
      <c r="Q7950" t="s">
        <v>316</v>
      </c>
    </row>
    <row r="7951" spans="17:17" x14ac:dyDescent="0.3">
      <c r="Q7951" t="s">
        <v>223</v>
      </c>
    </row>
    <row r="7952" spans="17:17" x14ac:dyDescent="0.3">
      <c r="Q7952" t="s">
        <v>378</v>
      </c>
    </row>
    <row r="7953" spans="17:17" x14ac:dyDescent="0.3">
      <c r="Q7953" t="s">
        <v>268</v>
      </c>
    </row>
    <row r="7954" spans="17:17" x14ac:dyDescent="0.3">
      <c r="Q7954" t="s">
        <v>285</v>
      </c>
    </row>
    <row r="7955" spans="17:17" x14ac:dyDescent="0.3">
      <c r="Q7955" t="s">
        <v>236</v>
      </c>
    </row>
    <row r="7956" spans="17:17" x14ac:dyDescent="0.3">
      <c r="Q7956" t="s">
        <v>280</v>
      </c>
    </row>
    <row r="7957" spans="17:17" x14ac:dyDescent="0.3">
      <c r="Q7957" t="s">
        <v>312</v>
      </c>
    </row>
    <row r="7958" spans="17:17" x14ac:dyDescent="0.3">
      <c r="Q7958" t="s">
        <v>317</v>
      </c>
    </row>
    <row r="7959" spans="17:17" x14ac:dyDescent="0.3">
      <c r="Q7959" t="s">
        <v>219</v>
      </c>
    </row>
    <row r="7960" spans="17:17" x14ac:dyDescent="0.3">
      <c r="Q7960" t="s">
        <v>328</v>
      </c>
    </row>
    <row r="7961" spans="17:17" x14ac:dyDescent="0.3">
      <c r="Q7961" t="s">
        <v>367</v>
      </c>
    </row>
    <row r="7962" spans="17:17" x14ac:dyDescent="0.3">
      <c r="Q7962" t="s">
        <v>418</v>
      </c>
    </row>
    <row r="7963" spans="17:17" x14ac:dyDescent="0.3">
      <c r="Q7963" t="s">
        <v>270</v>
      </c>
    </row>
    <row r="7964" spans="17:17" x14ac:dyDescent="0.3">
      <c r="Q7964" t="s">
        <v>316</v>
      </c>
    </row>
    <row r="7965" spans="17:17" x14ac:dyDescent="0.3">
      <c r="Q7965" t="s">
        <v>362</v>
      </c>
    </row>
    <row r="7966" spans="17:17" x14ac:dyDescent="0.3">
      <c r="Q7966" t="s">
        <v>320</v>
      </c>
    </row>
    <row r="7967" spans="17:17" x14ac:dyDescent="0.3">
      <c r="Q7967" t="s">
        <v>258</v>
      </c>
    </row>
    <row r="7968" spans="17:17" x14ac:dyDescent="0.3">
      <c r="Q7968" t="s">
        <v>247</v>
      </c>
    </row>
    <row r="7969" spans="17:17" x14ac:dyDescent="0.3">
      <c r="Q7969" t="s">
        <v>406</v>
      </c>
    </row>
    <row r="7970" spans="17:17" x14ac:dyDescent="0.3">
      <c r="Q7970" t="s">
        <v>345</v>
      </c>
    </row>
    <row r="7971" spans="17:17" x14ac:dyDescent="0.3">
      <c r="Q7971" t="s">
        <v>298</v>
      </c>
    </row>
    <row r="7972" spans="17:17" x14ac:dyDescent="0.3">
      <c r="Q7972" t="s">
        <v>385</v>
      </c>
    </row>
    <row r="7973" spans="17:17" x14ac:dyDescent="0.3">
      <c r="Q7973" t="s">
        <v>324</v>
      </c>
    </row>
    <row r="7974" spans="17:17" x14ac:dyDescent="0.3">
      <c r="Q7974" t="s">
        <v>286</v>
      </c>
    </row>
    <row r="7975" spans="17:17" x14ac:dyDescent="0.3">
      <c r="Q7975" t="s">
        <v>335</v>
      </c>
    </row>
    <row r="7976" spans="17:17" x14ac:dyDescent="0.3">
      <c r="Q7976" t="s">
        <v>331</v>
      </c>
    </row>
    <row r="7977" spans="17:17" x14ac:dyDescent="0.3">
      <c r="Q7977" t="s">
        <v>277</v>
      </c>
    </row>
    <row r="7978" spans="17:17" x14ac:dyDescent="0.3">
      <c r="Q7978" t="s">
        <v>307</v>
      </c>
    </row>
    <row r="7979" spans="17:17" x14ac:dyDescent="0.3">
      <c r="Q7979" t="s">
        <v>400</v>
      </c>
    </row>
    <row r="7980" spans="17:17" x14ac:dyDescent="0.3">
      <c r="Q7980" t="s">
        <v>265</v>
      </c>
    </row>
    <row r="7981" spans="17:17" x14ac:dyDescent="0.3">
      <c r="Q7981" t="s">
        <v>295</v>
      </c>
    </row>
    <row r="7982" spans="17:17" x14ac:dyDescent="0.3">
      <c r="Q7982" t="s">
        <v>270</v>
      </c>
    </row>
    <row r="7983" spans="17:17" x14ac:dyDescent="0.3">
      <c r="Q7983" t="s">
        <v>410</v>
      </c>
    </row>
    <row r="7984" spans="17:17" x14ac:dyDescent="0.3">
      <c r="Q7984" t="s">
        <v>349</v>
      </c>
    </row>
    <row r="7985" spans="17:17" x14ac:dyDescent="0.3">
      <c r="Q7985" t="s">
        <v>321</v>
      </c>
    </row>
    <row r="7986" spans="17:17" x14ac:dyDescent="0.3">
      <c r="Q7986" t="s">
        <v>344</v>
      </c>
    </row>
    <row r="7987" spans="17:17" x14ac:dyDescent="0.3">
      <c r="Q7987" t="s">
        <v>381</v>
      </c>
    </row>
    <row r="7988" spans="17:17" x14ac:dyDescent="0.3">
      <c r="Q7988" t="s">
        <v>400</v>
      </c>
    </row>
    <row r="7989" spans="17:17" x14ac:dyDescent="0.3">
      <c r="Q7989" t="s">
        <v>225</v>
      </c>
    </row>
    <row r="7990" spans="17:17" x14ac:dyDescent="0.3">
      <c r="Q7990" t="s">
        <v>244</v>
      </c>
    </row>
    <row r="7991" spans="17:17" x14ac:dyDescent="0.3">
      <c r="Q7991" t="s">
        <v>279</v>
      </c>
    </row>
    <row r="7992" spans="17:17" x14ac:dyDescent="0.3">
      <c r="Q7992" t="s">
        <v>345</v>
      </c>
    </row>
    <row r="7993" spans="17:17" x14ac:dyDescent="0.3">
      <c r="Q7993" t="s">
        <v>394</v>
      </c>
    </row>
    <row r="7994" spans="17:17" x14ac:dyDescent="0.3">
      <c r="Q7994" t="s">
        <v>326</v>
      </c>
    </row>
    <row r="7995" spans="17:17" x14ac:dyDescent="0.3">
      <c r="Q7995" t="s">
        <v>235</v>
      </c>
    </row>
    <row r="7996" spans="17:17" x14ac:dyDescent="0.3">
      <c r="Q7996" t="s">
        <v>319</v>
      </c>
    </row>
    <row r="7997" spans="17:17" x14ac:dyDescent="0.3">
      <c r="Q7997" t="s">
        <v>360</v>
      </c>
    </row>
    <row r="7998" spans="17:17" x14ac:dyDescent="0.3">
      <c r="Q7998" t="s">
        <v>367</v>
      </c>
    </row>
    <row r="7999" spans="17:17" x14ac:dyDescent="0.3">
      <c r="Q7999" t="s">
        <v>399</v>
      </c>
    </row>
    <row r="8000" spans="17:17" x14ac:dyDescent="0.3">
      <c r="Q8000" t="s">
        <v>256</v>
      </c>
    </row>
    <row r="8001" spans="17:17" x14ac:dyDescent="0.3">
      <c r="Q8001" t="s">
        <v>351</v>
      </c>
    </row>
    <row r="8002" spans="17:17" x14ac:dyDescent="0.3">
      <c r="Q8002" t="s">
        <v>344</v>
      </c>
    </row>
    <row r="8003" spans="17:17" x14ac:dyDescent="0.3">
      <c r="Q8003" t="s">
        <v>332</v>
      </c>
    </row>
    <row r="8004" spans="17:17" x14ac:dyDescent="0.3">
      <c r="Q8004" t="s">
        <v>412</v>
      </c>
    </row>
    <row r="8005" spans="17:17" x14ac:dyDescent="0.3">
      <c r="Q8005" t="s">
        <v>220</v>
      </c>
    </row>
    <row r="8006" spans="17:17" x14ac:dyDescent="0.3">
      <c r="Q8006" t="s">
        <v>280</v>
      </c>
    </row>
    <row r="8007" spans="17:17" x14ac:dyDescent="0.3">
      <c r="Q8007" t="s">
        <v>221</v>
      </c>
    </row>
    <row r="8008" spans="17:17" x14ac:dyDescent="0.3">
      <c r="Q8008" t="s">
        <v>374</v>
      </c>
    </row>
    <row r="8009" spans="17:17" x14ac:dyDescent="0.3">
      <c r="Q8009" t="s">
        <v>387</v>
      </c>
    </row>
    <row r="8010" spans="17:17" x14ac:dyDescent="0.3">
      <c r="Q8010" t="s">
        <v>261</v>
      </c>
    </row>
    <row r="8011" spans="17:17" x14ac:dyDescent="0.3">
      <c r="Q8011" t="s">
        <v>373</v>
      </c>
    </row>
    <row r="8012" spans="17:17" x14ac:dyDescent="0.3">
      <c r="Q8012" t="s">
        <v>249</v>
      </c>
    </row>
    <row r="8013" spans="17:17" x14ac:dyDescent="0.3">
      <c r="Q8013" t="s">
        <v>347</v>
      </c>
    </row>
    <row r="8014" spans="17:17" x14ac:dyDescent="0.3">
      <c r="Q8014" t="s">
        <v>349</v>
      </c>
    </row>
    <row r="8015" spans="17:17" x14ac:dyDescent="0.3">
      <c r="Q8015" t="s">
        <v>263</v>
      </c>
    </row>
    <row r="8016" spans="17:17" x14ac:dyDescent="0.3">
      <c r="Q8016" t="s">
        <v>381</v>
      </c>
    </row>
    <row r="8017" spans="17:17" x14ac:dyDescent="0.3">
      <c r="Q8017" t="s">
        <v>355</v>
      </c>
    </row>
    <row r="8018" spans="17:17" x14ac:dyDescent="0.3">
      <c r="Q8018" t="s">
        <v>222</v>
      </c>
    </row>
    <row r="8019" spans="17:17" x14ac:dyDescent="0.3">
      <c r="Q8019" t="s">
        <v>246</v>
      </c>
    </row>
    <row r="8020" spans="17:17" x14ac:dyDescent="0.3">
      <c r="Q8020" t="s">
        <v>418</v>
      </c>
    </row>
    <row r="8021" spans="17:17" x14ac:dyDescent="0.3">
      <c r="Q8021" t="s">
        <v>335</v>
      </c>
    </row>
    <row r="8022" spans="17:17" x14ac:dyDescent="0.3">
      <c r="Q8022" t="s">
        <v>323</v>
      </c>
    </row>
    <row r="8023" spans="17:17" x14ac:dyDescent="0.3">
      <c r="Q8023" t="s">
        <v>241</v>
      </c>
    </row>
    <row r="8024" spans="17:17" x14ac:dyDescent="0.3">
      <c r="Q8024" t="s">
        <v>333</v>
      </c>
    </row>
    <row r="8025" spans="17:17" x14ac:dyDescent="0.3">
      <c r="Q8025" t="s">
        <v>220</v>
      </c>
    </row>
    <row r="8026" spans="17:17" x14ac:dyDescent="0.3">
      <c r="Q8026" t="s">
        <v>385</v>
      </c>
    </row>
    <row r="8027" spans="17:17" x14ac:dyDescent="0.3">
      <c r="Q8027" t="s">
        <v>302</v>
      </c>
    </row>
    <row r="8028" spans="17:17" x14ac:dyDescent="0.3">
      <c r="Q8028" t="s">
        <v>407</v>
      </c>
    </row>
    <row r="8029" spans="17:17" x14ac:dyDescent="0.3">
      <c r="Q8029" t="s">
        <v>230</v>
      </c>
    </row>
    <row r="8030" spans="17:17" x14ac:dyDescent="0.3">
      <c r="Q8030" t="s">
        <v>408</v>
      </c>
    </row>
    <row r="8031" spans="17:17" x14ac:dyDescent="0.3">
      <c r="Q8031" t="s">
        <v>289</v>
      </c>
    </row>
    <row r="8032" spans="17:17" x14ac:dyDescent="0.3">
      <c r="Q8032" t="s">
        <v>322</v>
      </c>
    </row>
    <row r="8033" spans="17:17" x14ac:dyDescent="0.3">
      <c r="Q8033" t="s">
        <v>271</v>
      </c>
    </row>
    <row r="8034" spans="17:17" x14ac:dyDescent="0.3">
      <c r="Q8034" t="s">
        <v>409</v>
      </c>
    </row>
    <row r="8035" spans="17:17" x14ac:dyDescent="0.3">
      <c r="Q8035" t="s">
        <v>379</v>
      </c>
    </row>
    <row r="8036" spans="17:17" x14ac:dyDescent="0.3">
      <c r="Q8036" t="s">
        <v>355</v>
      </c>
    </row>
    <row r="8037" spans="17:17" x14ac:dyDescent="0.3">
      <c r="Q8037" t="s">
        <v>394</v>
      </c>
    </row>
    <row r="8038" spans="17:17" x14ac:dyDescent="0.3">
      <c r="Q8038" t="s">
        <v>350</v>
      </c>
    </row>
    <row r="8039" spans="17:17" x14ac:dyDescent="0.3">
      <c r="Q8039" t="s">
        <v>287</v>
      </c>
    </row>
    <row r="8040" spans="17:17" x14ac:dyDescent="0.3">
      <c r="Q8040" t="s">
        <v>261</v>
      </c>
    </row>
    <row r="8041" spans="17:17" x14ac:dyDescent="0.3">
      <c r="Q8041" t="s">
        <v>291</v>
      </c>
    </row>
    <row r="8042" spans="17:17" x14ac:dyDescent="0.3">
      <c r="Q8042" t="s">
        <v>363</v>
      </c>
    </row>
    <row r="8043" spans="17:17" x14ac:dyDescent="0.3">
      <c r="Q8043" t="s">
        <v>418</v>
      </c>
    </row>
    <row r="8044" spans="17:17" x14ac:dyDescent="0.3">
      <c r="Q8044" t="s">
        <v>396</v>
      </c>
    </row>
    <row r="8045" spans="17:17" x14ac:dyDescent="0.3">
      <c r="Q8045" t="s">
        <v>403</v>
      </c>
    </row>
    <row r="8046" spans="17:17" x14ac:dyDescent="0.3">
      <c r="Q8046" t="s">
        <v>253</v>
      </c>
    </row>
    <row r="8047" spans="17:17" x14ac:dyDescent="0.3">
      <c r="Q8047" t="s">
        <v>287</v>
      </c>
    </row>
    <row r="8048" spans="17:17" x14ac:dyDescent="0.3">
      <c r="Q8048" t="s">
        <v>343</v>
      </c>
    </row>
    <row r="8049" spans="17:17" x14ac:dyDescent="0.3">
      <c r="Q8049" t="s">
        <v>401</v>
      </c>
    </row>
    <row r="8050" spans="17:17" x14ac:dyDescent="0.3">
      <c r="Q8050" t="s">
        <v>389</v>
      </c>
    </row>
    <row r="8051" spans="17:17" x14ac:dyDescent="0.3">
      <c r="Q8051" t="s">
        <v>377</v>
      </c>
    </row>
    <row r="8052" spans="17:17" x14ac:dyDescent="0.3">
      <c r="Q8052" t="s">
        <v>307</v>
      </c>
    </row>
    <row r="8053" spans="17:17" x14ac:dyDescent="0.3">
      <c r="Q8053" t="s">
        <v>258</v>
      </c>
    </row>
    <row r="8054" spans="17:17" x14ac:dyDescent="0.3">
      <c r="Q8054" t="s">
        <v>229</v>
      </c>
    </row>
    <row r="8055" spans="17:17" x14ac:dyDescent="0.3">
      <c r="Q8055" t="s">
        <v>346</v>
      </c>
    </row>
    <row r="8056" spans="17:17" x14ac:dyDescent="0.3">
      <c r="Q8056" t="s">
        <v>381</v>
      </c>
    </row>
    <row r="8057" spans="17:17" x14ac:dyDescent="0.3">
      <c r="Q8057" t="s">
        <v>369</v>
      </c>
    </row>
    <row r="8058" spans="17:17" x14ac:dyDescent="0.3">
      <c r="Q8058" t="s">
        <v>295</v>
      </c>
    </row>
    <row r="8059" spans="17:17" x14ac:dyDescent="0.3">
      <c r="Q8059" t="s">
        <v>406</v>
      </c>
    </row>
    <row r="8060" spans="17:17" x14ac:dyDescent="0.3">
      <c r="Q8060" t="s">
        <v>311</v>
      </c>
    </row>
    <row r="8061" spans="17:17" x14ac:dyDescent="0.3">
      <c r="Q8061" t="s">
        <v>371</v>
      </c>
    </row>
    <row r="8062" spans="17:17" x14ac:dyDescent="0.3">
      <c r="Q8062" t="s">
        <v>387</v>
      </c>
    </row>
    <row r="8063" spans="17:17" x14ac:dyDescent="0.3">
      <c r="Q8063" t="s">
        <v>376</v>
      </c>
    </row>
    <row r="8064" spans="17:17" x14ac:dyDescent="0.3">
      <c r="Q8064" t="s">
        <v>401</v>
      </c>
    </row>
    <row r="8065" spans="17:17" x14ac:dyDescent="0.3">
      <c r="Q8065" t="s">
        <v>410</v>
      </c>
    </row>
    <row r="8066" spans="17:17" x14ac:dyDescent="0.3">
      <c r="Q8066" t="s">
        <v>392</v>
      </c>
    </row>
    <row r="8067" spans="17:17" x14ac:dyDescent="0.3">
      <c r="Q8067" t="s">
        <v>363</v>
      </c>
    </row>
    <row r="8068" spans="17:17" x14ac:dyDescent="0.3">
      <c r="Q8068" t="s">
        <v>255</v>
      </c>
    </row>
    <row r="8069" spans="17:17" x14ac:dyDescent="0.3">
      <c r="Q8069" t="s">
        <v>393</v>
      </c>
    </row>
    <row r="8070" spans="17:17" x14ac:dyDescent="0.3">
      <c r="Q8070" t="s">
        <v>381</v>
      </c>
    </row>
    <row r="8071" spans="17:17" x14ac:dyDescent="0.3">
      <c r="Q8071" t="s">
        <v>332</v>
      </c>
    </row>
    <row r="8072" spans="17:17" x14ac:dyDescent="0.3">
      <c r="Q8072" t="s">
        <v>335</v>
      </c>
    </row>
    <row r="8073" spans="17:17" x14ac:dyDescent="0.3">
      <c r="Q8073" t="s">
        <v>311</v>
      </c>
    </row>
    <row r="8074" spans="17:17" x14ac:dyDescent="0.3">
      <c r="Q8074" t="s">
        <v>310</v>
      </c>
    </row>
    <row r="8075" spans="17:17" x14ac:dyDescent="0.3">
      <c r="Q8075" t="s">
        <v>348</v>
      </c>
    </row>
    <row r="8076" spans="17:17" x14ac:dyDescent="0.3">
      <c r="Q8076" t="s">
        <v>296</v>
      </c>
    </row>
    <row r="8077" spans="17:17" x14ac:dyDescent="0.3">
      <c r="Q8077" t="s">
        <v>276</v>
      </c>
    </row>
    <row r="8078" spans="17:17" x14ac:dyDescent="0.3">
      <c r="Q8078" t="s">
        <v>369</v>
      </c>
    </row>
    <row r="8079" spans="17:17" x14ac:dyDescent="0.3">
      <c r="Q8079" t="s">
        <v>304</v>
      </c>
    </row>
    <row r="8080" spans="17:17" x14ac:dyDescent="0.3">
      <c r="Q8080" t="s">
        <v>407</v>
      </c>
    </row>
    <row r="8081" spans="17:17" x14ac:dyDescent="0.3">
      <c r="Q8081" t="s">
        <v>395</v>
      </c>
    </row>
    <row r="8082" spans="17:17" x14ac:dyDescent="0.3">
      <c r="Q8082" t="s">
        <v>257</v>
      </c>
    </row>
    <row r="8083" spans="17:17" x14ac:dyDescent="0.3">
      <c r="Q8083" t="s">
        <v>362</v>
      </c>
    </row>
    <row r="8084" spans="17:17" x14ac:dyDescent="0.3">
      <c r="Q8084" t="s">
        <v>258</v>
      </c>
    </row>
    <row r="8085" spans="17:17" x14ac:dyDescent="0.3">
      <c r="Q8085" t="s">
        <v>400</v>
      </c>
    </row>
    <row r="8086" spans="17:17" x14ac:dyDescent="0.3">
      <c r="Q8086" t="s">
        <v>251</v>
      </c>
    </row>
    <row r="8087" spans="17:17" x14ac:dyDescent="0.3">
      <c r="Q8087" t="s">
        <v>384</v>
      </c>
    </row>
    <row r="8088" spans="17:17" x14ac:dyDescent="0.3">
      <c r="Q8088" t="s">
        <v>318</v>
      </c>
    </row>
    <row r="8089" spans="17:17" x14ac:dyDescent="0.3">
      <c r="Q8089" t="s">
        <v>395</v>
      </c>
    </row>
    <row r="8090" spans="17:17" x14ac:dyDescent="0.3">
      <c r="Q8090" t="s">
        <v>356</v>
      </c>
    </row>
    <row r="8091" spans="17:17" x14ac:dyDescent="0.3">
      <c r="Q8091" t="s">
        <v>310</v>
      </c>
    </row>
    <row r="8092" spans="17:17" x14ac:dyDescent="0.3">
      <c r="Q8092" t="s">
        <v>279</v>
      </c>
    </row>
    <row r="8093" spans="17:17" x14ac:dyDescent="0.3">
      <c r="Q8093" t="s">
        <v>222</v>
      </c>
    </row>
    <row r="8094" spans="17:17" x14ac:dyDescent="0.3">
      <c r="Q8094" t="s">
        <v>286</v>
      </c>
    </row>
    <row r="8095" spans="17:17" x14ac:dyDescent="0.3">
      <c r="Q8095" t="s">
        <v>235</v>
      </c>
    </row>
    <row r="8096" spans="17:17" x14ac:dyDescent="0.3">
      <c r="Q8096" t="s">
        <v>236</v>
      </c>
    </row>
    <row r="8097" spans="17:17" x14ac:dyDescent="0.3">
      <c r="Q8097" t="s">
        <v>321</v>
      </c>
    </row>
    <row r="8098" spans="17:17" x14ac:dyDescent="0.3">
      <c r="Q8098" t="s">
        <v>331</v>
      </c>
    </row>
    <row r="8099" spans="17:17" x14ac:dyDescent="0.3">
      <c r="Q8099" t="s">
        <v>237</v>
      </c>
    </row>
    <row r="8100" spans="17:17" x14ac:dyDescent="0.3">
      <c r="Q8100" t="s">
        <v>269</v>
      </c>
    </row>
    <row r="8101" spans="17:17" x14ac:dyDescent="0.3">
      <c r="Q8101" t="s">
        <v>246</v>
      </c>
    </row>
    <row r="8102" spans="17:17" x14ac:dyDescent="0.3">
      <c r="Q8102" t="s">
        <v>221</v>
      </c>
    </row>
    <row r="8103" spans="17:17" x14ac:dyDescent="0.3">
      <c r="Q8103" t="s">
        <v>362</v>
      </c>
    </row>
    <row r="8104" spans="17:17" x14ac:dyDescent="0.3">
      <c r="Q8104" t="s">
        <v>276</v>
      </c>
    </row>
    <row r="8105" spans="17:17" x14ac:dyDescent="0.3">
      <c r="Q8105" t="s">
        <v>229</v>
      </c>
    </row>
    <row r="8106" spans="17:17" x14ac:dyDescent="0.3">
      <c r="Q8106" t="s">
        <v>269</v>
      </c>
    </row>
    <row r="8107" spans="17:17" x14ac:dyDescent="0.3">
      <c r="Q8107" t="s">
        <v>316</v>
      </c>
    </row>
    <row r="8108" spans="17:17" x14ac:dyDescent="0.3">
      <c r="Q8108" t="s">
        <v>243</v>
      </c>
    </row>
    <row r="8109" spans="17:17" x14ac:dyDescent="0.3">
      <c r="Q8109" t="s">
        <v>242</v>
      </c>
    </row>
    <row r="8110" spans="17:17" x14ac:dyDescent="0.3">
      <c r="Q8110" t="s">
        <v>385</v>
      </c>
    </row>
    <row r="8111" spans="17:17" x14ac:dyDescent="0.3">
      <c r="Q8111" t="s">
        <v>232</v>
      </c>
    </row>
    <row r="8112" spans="17:17" x14ac:dyDescent="0.3">
      <c r="Q8112" t="s">
        <v>302</v>
      </c>
    </row>
    <row r="8113" spans="17:17" x14ac:dyDescent="0.3">
      <c r="Q8113" t="s">
        <v>273</v>
      </c>
    </row>
    <row r="8114" spans="17:17" x14ac:dyDescent="0.3">
      <c r="Q8114" t="s">
        <v>224</v>
      </c>
    </row>
    <row r="8115" spans="17:17" x14ac:dyDescent="0.3">
      <c r="Q8115" t="s">
        <v>228</v>
      </c>
    </row>
    <row r="8116" spans="17:17" x14ac:dyDescent="0.3">
      <c r="Q8116" t="s">
        <v>254</v>
      </c>
    </row>
    <row r="8117" spans="17:17" x14ac:dyDescent="0.3">
      <c r="Q8117" t="s">
        <v>282</v>
      </c>
    </row>
    <row r="8118" spans="17:17" x14ac:dyDescent="0.3">
      <c r="Q8118" t="s">
        <v>402</v>
      </c>
    </row>
    <row r="8119" spans="17:17" x14ac:dyDescent="0.3">
      <c r="Q8119" t="s">
        <v>304</v>
      </c>
    </row>
    <row r="8120" spans="17:17" x14ac:dyDescent="0.3">
      <c r="Q8120" t="s">
        <v>346</v>
      </c>
    </row>
    <row r="8121" spans="17:17" x14ac:dyDescent="0.3">
      <c r="Q8121" t="s">
        <v>366</v>
      </c>
    </row>
    <row r="8122" spans="17:17" x14ac:dyDescent="0.3">
      <c r="Q8122" t="s">
        <v>265</v>
      </c>
    </row>
    <row r="8123" spans="17:17" x14ac:dyDescent="0.3">
      <c r="Q8123" t="s">
        <v>309</v>
      </c>
    </row>
    <row r="8124" spans="17:17" x14ac:dyDescent="0.3">
      <c r="Q8124" t="s">
        <v>337</v>
      </c>
    </row>
    <row r="8125" spans="17:17" x14ac:dyDescent="0.3">
      <c r="Q8125" t="s">
        <v>297</v>
      </c>
    </row>
    <row r="8126" spans="17:17" x14ac:dyDescent="0.3">
      <c r="Q8126" t="s">
        <v>324</v>
      </c>
    </row>
    <row r="8127" spans="17:17" x14ac:dyDescent="0.3">
      <c r="Q8127" t="s">
        <v>335</v>
      </c>
    </row>
    <row r="8128" spans="17:17" x14ac:dyDescent="0.3">
      <c r="Q8128" t="s">
        <v>329</v>
      </c>
    </row>
    <row r="8129" spans="17:17" x14ac:dyDescent="0.3">
      <c r="Q8129" t="s">
        <v>276</v>
      </c>
    </row>
    <row r="8130" spans="17:17" x14ac:dyDescent="0.3">
      <c r="Q8130" t="s">
        <v>378</v>
      </c>
    </row>
    <row r="8131" spans="17:17" x14ac:dyDescent="0.3">
      <c r="Q8131" t="s">
        <v>411</v>
      </c>
    </row>
    <row r="8132" spans="17:17" x14ac:dyDescent="0.3">
      <c r="Q8132" t="s">
        <v>264</v>
      </c>
    </row>
    <row r="8133" spans="17:17" x14ac:dyDescent="0.3">
      <c r="Q8133" t="s">
        <v>368</v>
      </c>
    </row>
    <row r="8134" spans="17:17" x14ac:dyDescent="0.3">
      <c r="Q8134" t="s">
        <v>338</v>
      </c>
    </row>
    <row r="8135" spans="17:17" x14ac:dyDescent="0.3">
      <c r="Q8135" t="s">
        <v>396</v>
      </c>
    </row>
    <row r="8136" spans="17:17" x14ac:dyDescent="0.3">
      <c r="Q8136" t="s">
        <v>267</v>
      </c>
    </row>
    <row r="8137" spans="17:17" x14ac:dyDescent="0.3">
      <c r="Q8137" t="s">
        <v>304</v>
      </c>
    </row>
    <row r="8138" spans="17:17" x14ac:dyDescent="0.3">
      <c r="Q8138" t="s">
        <v>334</v>
      </c>
    </row>
    <row r="8139" spans="17:17" x14ac:dyDescent="0.3">
      <c r="Q8139" t="s">
        <v>222</v>
      </c>
    </row>
    <row r="8140" spans="17:17" x14ac:dyDescent="0.3">
      <c r="Q8140" t="s">
        <v>227</v>
      </c>
    </row>
    <row r="8141" spans="17:17" x14ac:dyDescent="0.3">
      <c r="Q8141" t="s">
        <v>292</v>
      </c>
    </row>
    <row r="8142" spans="17:17" x14ac:dyDescent="0.3">
      <c r="Q8142" t="s">
        <v>249</v>
      </c>
    </row>
    <row r="8143" spans="17:17" x14ac:dyDescent="0.3">
      <c r="Q8143" t="s">
        <v>271</v>
      </c>
    </row>
    <row r="8144" spans="17:17" x14ac:dyDescent="0.3">
      <c r="Q8144" t="s">
        <v>281</v>
      </c>
    </row>
    <row r="8145" spans="17:17" x14ac:dyDescent="0.3">
      <c r="Q8145" t="s">
        <v>247</v>
      </c>
    </row>
    <row r="8146" spans="17:17" x14ac:dyDescent="0.3">
      <c r="Q8146" t="s">
        <v>251</v>
      </c>
    </row>
    <row r="8147" spans="17:17" x14ac:dyDescent="0.3">
      <c r="Q8147" t="s">
        <v>296</v>
      </c>
    </row>
    <row r="8148" spans="17:17" x14ac:dyDescent="0.3">
      <c r="Q8148" t="s">
        <v>368</v>
      </c>
    </row>
    <row r="8149" spans="17:17" x14ac:dyDescent="0.3">
      <c r="Q8149" t="s">
        <v>369</v>
      </c>
    </row>
    <row r="8150" spans="17:17" x14ac:dyDescent="0.3">
      <c r="Q8150" t="s">
        <v>370</v>
      </c>
    </row>
    <row r="8151" spans="17:17" x14ac:dyDescent="0.3">
      <c r="Q8151" t="s">
        <v>279</v>
      </c>
    </row>
    <row r="8152" spans="17:17" x14ac:dyDescent="0.3">
      <c r="Q8152" t="s">
        <v>234</v>
      </c>
    </row>
    <row r="8153" spans="17:17" x14ac:dyDescent="0.3">
      <c r="Q8153" t="s">
        <v>371</v>
      </c>
    </row>
    <row r="8154" spans="17:17" x14ac:dyDescent="0.3">
      <c r="Q8154" t="s">
        <v>372</v>
      </c>
    </row>
    <row r="8155" spans="17:17" x14ac:dyDescent="0.3">
      <c r="Q8155" t="s">
        <v>373</v>
      </c>
    </row>
    <row r="8156" spans="17:17" x14ac:dyDescent="0.3">
      <c r="Q8156" t="s">
        <v>250</v>
      </c>
    </row>
    <row r="8157" spans="17:17" x14ac:dyDescent="0.3">
      <c r="Q8157" t="s">
        <v>292</v>
      </c>
    </row>
    <row r="8158" spans="17:17" x14ac:dyDescent="0.3">
      <c r="Q8158" t="s">
        <v>354</v>
      </c>
    </row>
    <row r="8159" spans="17:17" x14ac:dyDescent="0.3">
      <c r="Q8159" t="s">
        <v>312</v>
      </c>
    </row>
    <row r="8160" spans="17:17" x14ac:dyDescent="0.3">
      <c r="Q8160" t="s">
        <v>344</v>
      </c>
    </row>
    <row r="8161" spans="17:17" x14ac:dyDescent="0.3">
      <c r="Q8161" t="s">
        <v>374</v>
      </c>
    </row>
    <row r="8162" spans="17:17" x14ac:dyDescent="0.3">
      <c r="Q8162" t="s">
        <v>344</v>
      </c>
    </row>
    <row r="8163" spans="17:17" x14ac:dyDescent="0.3">
      <c r="Q8163" t="s">
        <v>270</v>
      </c>
    </row>
    <row r="8164" spans="17:17" x14ac:dyDescent="0.3">
      <c r="Q8164" t="s">
        <v>226</v>
      </c>
    </row>
    <row r="8165" spans="17:17" x14ac:dyDescent="0.3">
      <c r="Q8165" t="s">
        <v>407</v>
      </c>
    </row>
    <row r="8166" spans="17:17" x14ac:dyDescent="0.3">
      <c r="Q8166" t="s">
        <v>238</v>
      </c>
    </row>
    <row r="8167" spans="17:17" x14ac:dyDescent="0.3">
      <c r="Q8167" t="s">
        <v>329</v>
      </c>
    </row>
    <row r="8168" spans="17:17" x14ac:dyDescent="0.3">
      <c r="Q8168" t="s">
        <v>416</v>
      </c>
    </row>
    <row r="8169" spans="17:17" x14ac:dyDescent="0.3">
      <c r="Q8169" t="s">
        <v>256</v>
      </c>
    </row>
    <row r="8170" spans="17:17" x14ac:dyDescent="0.3">
      <c r="Q8170" t="s">
        <v>278</v>
      </c>
    </row>
    <row r="8171" spans="17:17" x14ac:dyDescent="0.3">
      <c r="Q8171" t="s">
        <v>312</v>
      </c>
    </row>
    <row r="8172" spans="17:17" x14ac:dyDescent="0.3">
      <c r="Q8172" t="s">
        <v>311</v>
      </c>
    </row>
    <row r="8173" spans="17:17" x14ac:dyDescent="0.3">
      <c r="Q8173" t="s">
        <v>414</v>
      </c>
    </row>
    <row r="8174" spans="17:17" x14ac:dyDescent="0.3">
      <c r="Q8174" t="s">
        <v>377</v>
      </c>
    </row>
    <row r="8175" spans="17:17" x14ac:dyDescent="0.3">
      <c r="Q8175" t="s">
        <v>371</v>
      </c>
    </row>
    <row r="8176" spans="17:17" x14ac:dyDescent="0.3">
      <c r="Q8176" t="s">
        <v>330</v>
      </c>
    </row>
    <row r="8177" spans="17:17" x14ac:dyDescent="0.3">
      <c r="Q8177" t="s">
        <v>370</v>
      </c>
    </row>
    <row r="8178" spans="17:17" x14ac:dyDescent="0.3">
      <c r="Q8178" t="s">
        <v>398</v>
      </c>
    </row>
    <row r="8179" spans="17:17" x14ac:dyDescent="0.3">
      <c r="Q8179" t="s">
        <v>246</v>
      </c>
    </row>
    <row r="8180" spans="17:17" x14ac:dyDescent="0.3">
      <c r="Q8180" t="s">
        <v>389</v>
      </c>
    </row>
    <row r="8181" spans="17:17" x14ac:dyDescent="0.3">
      <c r="Q8181" t="s">
        <v>282</v>
      </c>
    </row>
    <row r="8182" spans="17:17" x14ac:dyDescent="0.3">
      <c r="Q8182" t="s">
        <v>316</v>
      </c>
    </row>
    <row r="8183" spans="17:17" x14ac:dyDescent="0.3">
      <c r="Q8183" t="s">
        <v>317</v>
      </c>
    </row>
    <row r="8184" spans="17:17" x14ac:dyDescent="0.3">
      <c r="Q8184" t="s">
        <v>266</v>
      </c>
    </row>
    <row r="8185" spans="17:17" x14ac:dyDescent="0.3">
      <c r="Q8185" t="s">
        <v>318</v>
      </c>
    </row>
    <row r="8186" spans="17:17" x14ac:dyDescent="0.3">
      <c r="Q8186" t="s">
        <v>263</v>
      </c>
    </row>
    <row r="8187" spans="17:17" x14ac:dyDescent="0.3">
      <c r="Q8187" t="s">
        <v>226</v>
      </c>
    </row>
    <row r="8188" spans="17:17" x14ac:dyDescent="0.3">
      <c r="Q8188" t="s">
        <v>319</v>
      </c>
    </row>
    <row r="8189" spans="17:17" x14ac:dyDescent="0.3">
      <c r="Q8189" t="s">
        <v>320</v>
      </c>
    </row>
    <row r="8190" spans="17:17" x14ac:dyDescent="0.3">
      <c r="Q8190" t="s">
        <v>241</v>
      </c>
    </row>
    <row r="8191" spans="17:17" x14ac:dyDescent="0.3">
      <c r="Q8191" t="s">
        <v>267</v>
      </c>
    </row>
    <row r="8192" spans="17:17" x14ac:dyDescent="0.3">
      <c r="Q8192" t="s">
        <v>321</v>
      </c>
    </row>
    <row r="8193" spans="17:17" x14ac:dyDescent="0.3">
      <c r="Q8193" t="s">
        <v>322</v>
      </c>
    </row>
    <row r="8194" spans="17:17" x14ac:dyDescent="0.3">
      <c r="Q8194" t="s">
        <v>323</v>
      </c>
    </row>
    <row r="8195" spans="17:17" x14ac:dyDescent="0.3">
      <c r="Q8195" t="s">
        <v>310</v>
      </c>
    </row>
    <row r="8196" spans="17:17" x14ac:dyDescent="0.3">
      <c r="Q8196" t="s">
        <v>275</v>
      </c>
    </row>
    <row r="8197" spans="17:17" x14ac:dyDescent="0.3">
      <c r="Q8197" t="s">
        <v>247</v>
      </c>
    </row>
    <row r="8198" spans="17:17" x14ac:dyDescent="0.3">
      <c r="Q8198" t="s">
        <v>324</v>
      </c>
    </row>
    <row r="8199" spans="17:17" x14ac:dyDescent="0.3">
      <c r="Q8199" t="s">
        <v>325</v>
      </c>
    </row>
    <row r="8200" spans="17:17" x14ac:dyDescent="0.3">
      <c r="Q8200" t="s">
        <v>236</v>
      </c>
    </row>
    <row r="8201" spans="17:17" x14ac:dyDescent="0.3">
      <c r="Q8201" t="s">
        <v>326</v>
      </c>
    </row>
    <row r="8202" spans="17:17" x14ac:dyDescent="0.3">
      <c r="Q8202" t="s">
        <v>263</v>
      </c>
    </row>
    <row r="8203" spans="17:17" x14ac:dyDescent="0.3">
      <c r="Q8203" t="s">
        <v>239</v>
      </c>
    </row>
    <row r="8204" spans="17:17" x14ac:dyDescent="0.3">
      <c r="Q8204" t="s">
        <v>348</v>
      </c>
    </row>
    <row r="8205" spans="17:17" x14ac:dyDescent="0.3">
      <c r="Q8205" t="s">
        <v>332</v>
      </c>
    </row>
    <row r="8206" spans="17:17" x14ac:dyDescent="0.3">
      <c r="Q8206" t="s">
        <v>381</v>
      </c>
    </row>
    <row r="8207" spans="17:17" x14ac:dyDescent="0.3">
      <c r="Q8207" t="s">
        <v>236</v>
      </c>
    </row>
    <row r="8208" spans="17:17" x14ac:dyDescent="0.3">
      <c r="Q8208" t="s">
        <v>286</v>
      </c>
    </row>
    <row r="8209" spans="17:17" x14ac:dyDescent="0.3">
      <c r="Q8209" t="s">
        <v>233</v>
      </c>
    </row>
    <row r="8210" spans="17:17" x14ac:dyDescent="0.3">
      <c r="Q8210" t="s">
        <v>223</v>
      </c>
    </row>
    <row r="8211" spans="17:17" x14ac:dyDescent="0.3">
      <c r="Q8211" t="s">
        <v>264</v>
      </c>
    </row>
    <row r="8212" spans="17:17" x14ac:dyDescent="0.3">
      <c r="Q8212" t="s">
        <v>338</v>
      </c>
    </row>
    <row r="8213" spans="17:17" x14ac:dyDescent="0.3">
      <c r="Q8213" t="s">
        <v>406</v>
      </c>
    </row>
    <row r="8214" spans="17:17" x14ac:dyDescent="0.3">
      <c r="Q8214" t="s">
        <v>282</v>
      </c>
    </row>
    <row r="8215" spans="17:17" x14ac:dyDescent="0.3">
      <c r="Q8215" t="s">
        <v>374</v>
      </c>
    </row>
    <row r="8216" spans="17:17" x14ac:dyDescent="0.3">
      <c r="Q8216" t="s">
        <v>219</v>
      </c>
    </row>
    <row r="8217" spans="17:17" x14ac:dyDescent="0.3">
      <c r="Q8217" t="s">
        <v>288</v>
      </c>
    </row>
    <row r="8218" spans="17:17" x14ac:dyDescent="0.3">
      <c r="Q8218" t="s">
        <v>222</v>
      </c>
    </row>
    <row r="8219" spans="17:17" x14ac:dyDescent="0.3">
      <c r="Q8219" t="s">
        <v>386</v>
      </c>
    </row>
    <row r="8220" spans="17:17" x14ac:dyDescent="0.3">
      <c r="Q8220" t="s">
        <v>271</v>
      </c>
    </row>
    <row r="8221" spans="17:17" x14ac:dyDescent="0.3">
      <c r="Q8221" t="s">
        <v>278</v>
      </c>
    </row>
    <row r="8222" spans="17:17" x14ac:dyDescent="0.3">
      <c r="Q8222" t="s">
        <v>221</v>
      </c>
    </row>
    <row r="8223" spans="17:17" x14ac:dyDescent="0.3">
      <c r="Q8223" t="s">
        <v>362</v>
      </c>
    </row>
    <row r="8224" spans="17:17" x14ac:dyDescent="0.3">
      <c r="Q8224" t="s">
        <v>276</v>
      </c>
    </row>
    <row r="8225" spans="17:17" x14ac:dyDescent="0.3">
      <c r="Q8225" t="s">
        <v>229</v>
      </c>
    </row>
    <row r="8226" spans="17:17" x14ac:dyDescent="0.3">
      <c r="Q8226" t="s">
        <v>269</v>
      </c>
    </row>
    <row r="8227" spans="17:17" x14ac:dyDescent="0.3">
      <c r="Q8227" t="s">
        <v>316</v>
      </c>
    </row>
    <row r="8228" spans="17:17" x14ac:dyDescent="0.3">
      <c r="Q8228" t="s">
        <v>243</v>
      </c>
    </row>
    <row r="8229" spans="17:17" x14ac:dyDescent="0.3">
      <c r="Q8229" t="s">
        <v>242</v>
      </c>
    </row>
    <row r="8230" spans="17:17" x14ac:dyDescent="0.3">
      <c r="Q8230" t="s">
        <v>385</v>
      </c>
    </row>
    <row r="8231" spans="17:17" x14ac:dyDescent="0.3">
      <c r="Q8231" t="s">
        <v>232</v>
      </c>
    </row>
    <row r="8232" spans="17:17" x14ac:dyDescent="0.3">
      <c r="Q8232" t="s">
        <v>302</v>
      </c>
    </row>
    <row r="8233" spans="17:17" x14ac:dyDescent="0.3">
      <c r="Q8233" t="s">
        <v>273</v>
      </c>
    </row>
    <row r="8234" spans="17:17" x14ac:dyDescent="0.3">
      <c r="Q8234" t="s">
        <v>224</v>
      </c>
    </row>
    <row r="8235" spans="17:17" x14ac:dyDescent="0.3">
      <c r="Q8235" t="s">
        <v>228</v>
      </c>
    </row>
    <row r="8236" spans="17:17" x14ac:dyDescent="0.3">
      <c r="Q8236" t="s">
        <v>254</v>
      </c>
    </row>
    <row r="8237" spans="17:17" x14ac:dyDescent="0.3">
      <c r="Q8237" t="s">
        <v>282</v>
      </c>
    </row>
    <row r="8238" spans="17:17" x14ac:dyDescent="0.3">
      <c r="Q8238" t="s">
        <v>402</v>
      </c>
    </row>
    <row r="8239" spans="17:17" x14ac:dyDescent="0.3">
      <c r="Q8239" t="s">
        <v>304</v>
      </c>
    </row>
    <row r="8240" spans="17:17" x14ac:dyDescent="0.3">
      <c r="Q8240" t="s">
        <v>346</v>
      </c>
    </row>
    <row r="8241" spans="17:17" x14ac:dyDescent="0.3">
      <c r="Q8241" t="s">
        <v>366</v>
      </c>
    </row>
    <row r="8242" spans="17:17" x14ac:dyDescent="0.3">
      <c r="Q8242" t="s">
        <v>402</v>
      </c>
    </row>
    <row r="8243" spans="17:17" x14ac:dyDescent="0.3">
      <c r="Q8243" t="s">
        <v>352</v>
      </c>
    </row>
    <row r="8244" spans="17:17" x14ac:dyDescent="0.3">
      <c r="Q8244" t="s">
        <v>319</v>
      </c>
    </row>
    <row r="8245" spans="17:17" x14ac:dyDescent="0.3">
      <c r="Q8245" t="s">
        <v>366</v>
      </c>
    </row>
    <row r="8246" spans="17:17" x14ac:dyDescent="0.3">
      <c r="Q8246" t="s">
        <v>303</v>
      </c>
    </row>
    <row r="8247" spans="17:17" x14ac:dyDescent="0.3">
      <c r="Q8247" t="s">
        <v>257</v>
      </c>
    </row>
    <row r="8248" spans="17:17" x14ac:dyDescent="0.3">
      <c r="Q8248" t="s">
        <v>414</v>
      </c>
    </row>
    <row r="8249" spans="17:17" x14ac:dyDescent="0.3">
      <c r="Q8249" t="s">
        <v>297</v>
      </c>
    </row>
    <row r="8250" spans="17:17" x14ac:dyDescent="0.3">
      <c r="Q8250" t="s">
        <v>328</v>
      </c>
    </row>
    <row r="8251" spans="17:17" x14ac:dyDescent="0.3">
      <c r="Q8251" t="s">
        <v>274</v>
      </c>
    </row>
    <row r="8252" spans="17:17" x14ac:dyDescent="0.3">
      <c r="Q8252" t="s">
        <v>225</v>
      </c>
    </row>
    <row r="8253" spans="17:17" x14ac:dyDescent="0.3">
      <c r="Q8253" t="s">
        <v>307</v>
      </c>
    </row>
    <row r="8254" spans="17:17" x14ac:dyDescent="0.3">
      <c r="Q8254" t="s">
        <v>396</v>
      </c>
    </row>
    <row r="8255" spans="17:17" x14ac:dyDescent="0.3">
      <c r="Q8255" t="s">
        <v>259</v>
      </c>
    </row>
    <row r="8256" spans="17:17" x14ac:dyDescent="0.3">
      <c r="Q8256" t="s">
        <v>365</v>
      </c>
    </row>
    <row r="8257" spans="17:17" x14ac:dyDescent="0.3">
      <c r="Q8257" t="s">
        <v>386</v>
      </c>
    </row>
    <row r="8258" spans="17:17" x14ac:dyDescent="0.3">
      <c r="Q8258" t="s">
        <v>342</v>
      </c>
    </row>
    <row r="8259" spans="17:17" x14ac:dyDescent="0.3">
      <c r="Q8259" t="s">
        <v>249</v>
      </c>
    </row>
    <row r="8260" spans="17:17" x14ac:dyDescent="0.3">
      <c r="Q8260" t="s">
        <v>323</v>
      </c>
    </row>
    <row r="8261" spans="17:17" x14ac:dyDescent="0.3">
      <c r="Q8261" t="s">
        <v>350</v>
      </c>
    </row>
    <row r="8262" spans="17:17" x14ac:dyDescent="0.3">
      <c r="Q8262" t="s">
        <v>395</v>
      </c>
    </row>
    <row r="8263" spans="17:17" x14ac:dyDescent="0.3">
      <c r="Q8263" t="s">
        <v>294</v>
      </c>
    </row>
    <row r="8264" spans="17:17" x14ac:dyDescent="0.3">
      <c r="Q8264" t="s">
        <v>384</v>
      </c>
    </row>
    <row r="8265" spans="17:17" x14ac:dyDescent="0.3">
      <c r="Q8265" t="s">
        <v>298</v>
      </c>
    </row>
    <row r="8266" spans="17:17" x14ac:dyDescent="0.3">
      <c r="Q8266" t="s">
        <v>412</v>
      </c>
    </row>
    <row r="8267" spans="17:17" x14ac:dyDescent="0.3">
      <c r="Q8267" t="s">
        <v>270</v>
      </c>
    </row>
    <row r="8268" spans="17:17" x14ac:dyDescent="0.3">
      <c r="Q8268" t="s">
        <v>403</v>
      </c>
    </row>
    <row r="8269" spans="17:17" x14ac:dyDescent="0.3">
      <c r="Q8269" t="s">
        <v>259</v>
      </c>
    </row>
    <row r="8270" spans="17:17" x14ac:dyDescent="0.3">
      <c r="Q8270" t="s">
        <v>274</v>
      </c>
    </row>
    <row r="8271" spans="17:17" x14ac:dyDescent="0.3">
      <c r="Q8271" t="s">
        <v>351</v>
      </c>
    </row>
    <row r="8272" spans="17:17" x14ac:dyDescent="0.3">
      <c r="Q8272" t="s">
        <v>315</v>
      </c>
    </row>
    <row r="8273" spans="17:17" x14ac:dyDescent="0.3">
      <c r="Q8273" t="s">
        <v>322</v>
      </c>
    </row>
    <row r="8274" spans="17:17" x14ac:dyDescent="0.3">
      <c r="Q8274" t="s">
        <v>318</v>
      </c>
    </row>
    <row r="8275" spans="17:17" x14ac:dyDescent="0.3">
      <c r="Q8275" t="s">
        <v>238</v>
      </c>
    </row>
    <row r="8276" spans="17:17" x14ac:dyDescent="0.3">
      <c r="Q8276" t="s">
        <v>300</v>
      </c>
    </row>
    <row r="8277" spans="17:17" x14ac:dyDescent="0.3">
      <c r="Q8277" t="s">
        <v>219</v>
      </c>
    </row>
    <row r="8278" spans="17:17" x14ac:dyDescent="0.3">
      <c r="Q8278" t="s">
        <v>411</v>
      </c>
    </row>
    <row r="8279" spans="17:17" x14ac:dyDescent="0.3">
      <c r="Q8279" t="s">
        <v>266</v>
      </c>
    </row>
    <row r="8280" spans="17:17" x14ac:dyDescent="0.3">
      <c r="Q8280" t="s">
        <v>404</v>
      </c>
    </row>
    <row r="8281" spans="17:17" x14ac:dyDescent="0.3">
      <c r="Q8281" t="s">
        <v>333</v>
      </c>
    </row>
    <row r="8282" spans="17:17" x14ac:dyDescent="0.3">
      <c r="Q8282" t="s">
        <v>264</v>
      </c>
    </row>
    <row r="8283" spans="17:17" x14ac:dyDescent="0.3">
      <c r="Q8283" t="s">
        <v>247</v>
      </c>
    </row>
    <row r="8284" spans="17:17" x14ac:dyDescent="0.3">
      <c r="Q8284" t="s">
        <v>316</v>
      </c>
    </row>
    <row r="8285" spans="17:17" x14ac:dyDescent="0.3">
      <c r="Q8285" t="s">
        <v>346</v>
      </c>
    </row>
    <row r="8286" spans="17:17" x14ac:dyDescent="0.3">
      <c r="Q8286" t="s">
        <v>308</v>
      </c>
    </row>
    <row r="8287" spans="17:17" x14ac:dyDescent="0.3">
      <c r="Q8287" t="s">
        <v>251</v>
      </c>
    </row>
    <row r="8288" spans="17:17" x14ac:dyDescent="0.3">
      <c r="Q8288" t="s">
        <v>398</v>
      </c>
    </row>
    <row r="8289" spans="17:17" x14ac:dyDescent="0.3">
      <c r="Q8289" t="s">
        <v>402</v>
      </c>
    </row>
    <row r="8290" spans="17:17" x14ac:dyDescent="0.3">
      <c r="Q8290" t="s">
        <v>312</v>
      </c>
    </row>
    <row r="8291" spans="17:17" x14ac:dyDescent="0.3">
      <c r="Q8291" t="s">
        <v>306</v>
      </c>
    </row>
    <row r="8292" spans="17:17" x14ac:dyDescent="0.3">
      <c r="Q8292" t="s">
        <v>226</v>
      </c>
    </row>
    <row r="8293" spans="17:17" x14ac:dyDescent="0.3">
      <c r="Q8293" t="s">
        <v>257</v>
      </c>
    </row>
    <row r="8294" spans="17:17" x14ac:dyDescent="0.3">
      <c r="Q8294" t="s">
        <v>411</v>
      </c>
    </row>
    <row r="8295" spans="17:17" x14ac:dyDescent="0.3">
      <c r="Q8295" t="s">
        <v>283</v>
      </c>
    </row>
    <row r="8296" spans="17:17" x14ac:dyDescent="0.3">
      <c r="Q8296" t="s">
        <v>305</v>
      </c>
    </row>
    <row r="8297" spans="17:17" x14ac:dyDescent="0.3">
      <c r="Q8297" t="s">
        <v>366</v>
      </c>
    </row>
    <row r="8298" spans="17:17" x14ac:dyDescent="0.3">
      <c r="Q8298" t="s">
        <v>315</v>
      </c>
    </row>
    <row r="8299" spans="17:17" x14ac:dyDescent="0.3">
      <c r="Q8299" t="s">
        <v>321</v>
      </c>
    </row>
    <row r="8300" spans="17:17" x14ac:dyDescent="0.3">
      <c r="Q8300" t="s">
        <v>379</v>
      </c>
    </row>
    <row r="8301" spans="17:17" x14ac:dyDescent="0.3">
      <c r="Q8301" t="s">
        <v>412</v>
      </c>
    </row>
    <row r="8302" spans="17:17" x14ac:dyDescent="0.3">
      <c r="Q8302" t="s">
        <v>307</v>
      </c>
    </row>
    <row r="8303" spans="17:17" x14ac:dyDescent="0.3">
      <c r="Q8303" t="s">
        <v>281</v>
      </c>
    </row>
    <row r="8304" spans="17:17" x14ac:dyDescent="0.3">
      <c r="Q8304" t="s">
        <v>297</v>
      </c>
    </row>
    <row r="8305" spans="17:17" x14ac:dyDescent="0.3">
      <c r="Q8305" t="s">
        <v>290</v>
      </c>
    </row>
    <row r="8306" spans="17:17" x14ac:dyDescent="0.3">
      <c r="Q8306" t="s">
        <v>247</v>
      </c>
    </row>
    <row r="8307" spans="17:17" x14ac:dyDescent="0.3">
      <c r="Q8307" t="s">
        <v>286</v>
      </c>
    </row>
    <row r="8308" spans="17:17" x14ac:dyDescent="0.3">
      <c r="Q8308" t="s">
        <v>378</v>
      </c>
    </row>
    <row r="8309" spans="17:17" x14ac:dyDescent="0.3">
      <c r="Q8309" t="s">
        <v>274</v>
      </c>
    </row>
    <row r="8310" spans="17:17" x14ac:dyDescent="0.3">
      <c r="Q8310" t="s">
        <v>332</v>
      </c>
    </row>
    <row r="8311" spans="17:17" x14ac:dyDescent="0.3">
      <c r="Q8311" t="s">
        <v>229</v>
      </c>
    </row>
    <row r="8312" spans="17:17" x14ac:dyDescent="0.3">
      <c r="Q8312" t="s">
        <v>326</v>
      </c>
    </row>
    <row r="8313" spans="17:17" x14ac:dyDescent="0.3">
      <c r="Q8313" t="s">
        <v>334</v>
      </c>
    </row>
    <row r="8314" spans="17:17" x14ac:dyDescent="0.3">
      <c r="Q8314" t="s">
        <v>306</v>
      </c>
    </row>
    <row r="8315" spans="17:17" x14ac:dyDescent="0.3">
      <c r="Q8315" t="s">
        <v>356</v>
      </c>
    </row>
    <row r="8316" spans="17:17" x14ac:dyDescent="0.3">
      <c r="Q8316" t="s">
        <v>294</v>
      </c>
    </row>
    <row r="8317" spans="17:17" x14ac:dyDescent="0.3">
      <c r="Q8317" t="s">
        <v>226</v>
      </c>
    </row>
    <row r="8318" spans="17:17" x14ac:dyDescent="0.3">
      <c r="Q8318" t="s">
        <v>273</v>
      </c>
    </row>
    <row r="8319" spans="17:17" x14ac:dyDescent="0.3">
      <c r="Q8319" t="s">
        <v>260</v>
      </c>
    </row>
    <row r="8320" spans="17:17" x14ac:dyDescent="0.3">
      <c r="Q8320" t="s">
        <v>295</v>
      </c>
    </row>
    <row r="8321" spans="17:17" x14ac:dyDescent="0.3">
      <c r="Q8321" t="s">
        <v>394</v>
      </c>
    </row>
    <row r="8322" spans="17:17" x14ac:dyDescent="0.3">
      <c r="Q8322" t="s">
        <v>219</v>
      </c>
    </row>
    <row r="8323" spans="17:17" x14ac:dyDescent="0.3">
      <c r="Q8323" t="s">
        <v>220</v>
      </c>
    </row>
    <row r="8324" spans="17:17" x14ac:dyDescent="0.3">
      <c r="Q8324" t="s">
        <v>221</v>
      </c>
    </row>
    <row r="8325" spans="17:17" x14ac:dyDescent="0.3">
      <c r="Q8325" t="s">
        <v>222</v>
      </c>
    </row>
    <row r="8326" spans="17:17" x14ac:dyDescent="0.3">
      <c r="Q8326" t="s">
        <v>223</v>
      </c>
    </row>
    <row r="8327" spans="17:17" x14ac:dyDescent="0.3">
      <c r="Q8327" t="s">
        <v>224</v>
      </c>
    </row>
    <row r="8328" spans="17:17" x14ac:dyDescent="0.3">
      <c r="Q8328" t="s">
        <v>225</v>
      </c>
    </row>
    <row r="8329" spans="17:17" x14ac:dyDescent="0.3">
      <c r="Q8329" t="s">
        <v>226</v>
      </c>
    </row>
    <row r="8330" spans="17:17" x14ac:dyDescent="0.3">
      <c r="Q8330" t="s">
        <v>227</v>
      </c>
    </row>
    <row r="8331" spans="17:17" x14ac:dyDescent="0.3">
      <c r="Q8331" t="s">
        <v>228</v>
      </c>
    </row>
    <row r="8332" spans="17:17" x14ac:dyDescent="0.3">
      <c r="Q8332" t="s">
        <v>229</v>
      </c>
    </row>
    <row r="8333" spans="17:17" x14ac:dyDescent="0.3">
      <c r="Q8333" t="s">
        <v>230</v>
      </c>
    </row>
    <row r="8334" spans="17:17" x14ac:dyDescent="0.3">
      <c r="Q8334" t="s">
        <v>231</v>
      </c>
    </row>
    <row r="8335" spans="17:17" x14ac:dyDescent="0.3">
      <c r="Q8335" t="s">
        <v>232</v>
      </c>
    </row>
    <row r="8336" spans="17:17" x14ac:dyDescent="0.3">
      <c r="Q8336" t="s">
        <v>233</v>
      </c>
    </row>
    <row r="8337" spans="17:17" x14ac:dyDescent="0.3">
      <c r="Q8337" t="s">
        <v>234</v>
      </c>
    </row>
    <row r="8338" spans="17:17" x14ac:dyDescent="0.3">
      <c r="Q8338" t="s">
        <v>235</v>
      </c>
    </row>
    <row r="8339" spans="17:17" x14ac:dyDescent="0.3">
      <c r="Q8339" t="s">
        <v>236</v>
      </c>
    </row>
    <row r="8340" spans="17:17" x14ac:dyDescent="0.3">
      <c r="Q8340" t="s">
        <v>237</v>
      </c>
    </row>
    <row r="8341" spans="17:17" x14ac:dyDescent="0.3">
      <c r="Q8341" t="s">
        <v>238</v>
      </c>
    </row>
    <row r="8342" spans="17:17" x14ac:dyDescent="0.3">
      <c r="Q8342" t="s">
        <v>270</v>
      </c>
    </row>
    <row r="8343" spans="17:17" x14ac:dyDescent="0.3">
      <c r="Q8343" t="s">
        <v>410</v>
      </c>
    </row>
    <row r="8344" spans="17:17" x14ac:dyDescent="0.3">
      <c r="Q8344" t="s">
        <v>349</v>
      </c>
    </row>
    <row r="8345" spans="17:17" x14ac:dyDescent="0.3">
      <c r="Q8345" t="s">
        <v>321</v>
      </c>
    </row>
    <row r="8346" spans="17:17" x14ac:dyDescent="0.3">
      <c r="Q8346" t="s">
        <v>344</v>
      </c>
    </row>
    <row r="8347" spans="17:17" x14ac:dyDescent="0.3">
      <c r="Q8347" t="s">
        <v>381</v>
      </c>
    </row>
    <row r="8348" spans="17:17" x14ac:dyDescent="0.3">
      <c r="Q8348" t="s">
        <v>400</v>
      </c>
    </row>
    <row r="8349" spans="17:17" x14ac:dyDescent="0.3">
      <c r="Q8349" t="s">
        <v>225</v>
      </c>
    </row>
    <row r="8350" spans="17:17" x14ac:dyDescent="0.3">
      <c r="Q8350" t="s">
        <v>244</v>
      </c>
    </row>
    <row r="8351" spans="17:17" x14ac:dyDescent="0.3">
      <c r="Q8351" t="s">
        <v>279</v>
      </c>
    </row>
    <row r="8352" spans="17:17" x14ac:dyDescent="0.3">
      <c r="Q8352" t="s">
        <v>345</v>
      </c>
    </row>
    <row r="8353" spans="17:17" x14ac:dyDescent="0.3">
      <c r="Q8353" t="s">
        <v>394</v>
      </c>
    </row>
    <row r="8354" spans="17:17" x14ac:dyDescent="0.3">
      <c r="Q8354" t="s">
        <v>326</v>
      </c>
    </row>
    <row r="8355" spans="17:17" x14ac:dyDescent="0.3">
      <c r="Q8355" t="s">
        <v>235</v>
      </c>
    </row>
    <row r="8356" spans="17:17" x14ac:dyDescent="0.3">
      <c r="Q8356" t="s">
        <v>319</v>
      </c>
    </row>
    <row r="8357" spans="17:17" x14ac:dyDescent="0.3">
      <c r="Q8357" t="s">
        <v>360</v>
      </c>
    </row>
    <row r="8358" spans="17:17" x14ac:dyDescent="0.3">
      <c r="Q8358" t="s">
        <v>367</v>
      </c>
    </row>
    <row r="8359" spans="17:17" x14ac:dyDescent="0.3">
      <c r="Q8359" t="s">
        <v>399</v>
      </c>
    </row>
    <row r="8360" spans="17:17" x14ac:dyDescent="0.3">
      <c r="Q8360" t="s">
        <v>256</v>
      </c>
    </row>
    <row r="8361" spans="17:17" x14ac:dyDescent="0.3">
      <c r="Q8361" t="s">
        <v>351</v>
      </c>
    </row>
    <row r="8362" spans="17:17" x14ac:dyDescent="0.3">
      <c r="Q8362" t="s">
        <v>249</v>
      </c>
    </row>
    <row r="8363" spans="17:17" x14ac:dyDescent="0.3">
      <c r="Q8363" t="s">
        <v>367</v>
      </c>
    </row>
    <row r="8364" spans="17:17" x14ac:dyDescent="0.3">
      <c r="Q8364" t="s">
        <v>257</v>
      </c>
    </row>
    <row r="8365" spans="17:17" x14ac:dyDescent="0.3">
      <c r="Q8365" t="s">
        <v>382</v>
      </c>
    </row>
    <row r="8366" spans="17:17" x14ac:dyDescent="0.3">
      <c r="Q8366" t="s">
        <v>293</v>
      </c>
    </row>
    <row r="8367" spans="17:17" x14ac:dyDescent="0.3">
      <c r="Q8367" t="s">
        <v>276</v>
      </c>
    </row>
    <row r="8368" spans="17:17" x14ac:dyDescent="0.3">
      <c r="Q8368" t="s">
        <v>394</v>
      </c>
    </row>
    <row r="8369" spans="17:17" x14ac:dyDescent="0.3">
      <c r="Q8369" t="s">
        <v>326</v>
      </c>
    </row>
    <row r="8370" spans="17:17" x14ac:dyDescent="0.3">
      <c r="Q8370" t="s">
        <v>412</v>
      </c>
    </row>
    <row r="8371" spans="17:17" x14ac:dyDescent="0.3">
      <c r="Q8371" t="s">
        <v>410</v>
      </c>
    </row>
    <row r="8372" spans="17:17" x14ac:dyDescent="0.3">
      <c r="Q8372" t="s">
        <v>364</v>
      </c>
    </row>
    <row r="8373" spans="17:17" x14ac:dyDescent="0.3">
      <c r="Q8373" t="s">
        <v>244</v>
      </c>
    </row>
    <row r="8374" spans="17:17" x14ac:dyDescent="0.3">
      <c r="Q8374" t="s">
        <v>386</v>
      </c>
    </row>
    <row r="8375" spans="17:17" x14ac:dyDescent="0.3">
      <c r="Q8375" t="s">
        <v>250</v>
      </c>
    </row>
    <row r="8376" spans="17:17" x14ac:dyDescent="0.3">
      <c r="Q8376" t="s">
        <v>384</v>
      </c>
    </row>
    <row r="8377" spans="17:17" x14ac:dyDescent="0.3">
      <c r="Q8377" t="s">
        <v>322</v>
      </c>
    </row>
    <row r="8378" spans="17:17" x14ac:dyDescent="0.3">
      <c r="Q8378" t="s">
        <v>337</v>
      </c>
    </row>
    <row r="8379" spans="17:17" x14ac:dyDescent="0.3">
      <c r="Q8379" t="s">
        <v>286</v>
      </c>
    </row>
    <row r="8380" spans="17:17" x14ac:dyDescent="0.3">
      <c r="Q8380" t="s">
        <v>348</v>
      </c>
    </row>
    <row r="8381" spans="17:17" x14ac:dyDescent="0.3">
      <c r="Q8381" t="s">
        <v>236</v>
      </c>
    </row>
    <row r="8382" spans="17:17" x14ac:dyDescent="0.3">
      <c r="Q8382" t="s">
        <v>294</v>
      </c>
    </row>
    <row r="8383" spans="17:17" x14ac:dyDescent="0.3">
      <c r="Q8383" t="s">
        <v>319</v>
      </c>
    </row>
    <row r="8384" spans="17:17" x14ac:dyDescent="0.3">
      <c r="Q8384" t="s">
        <v>404</v>
      </c>
    </row>
    <row r="8385" spans="17:17" x14ac:dyDescent="0.3">
      <c r="Q8385" t="s">
        <v>228</v>
      </c>
    </row>
    <row r="8386" spans="17:17" x14ac:dyDescent="0.3">
      <c r="Q8386" t="s">
        <v>290</v>
      </c>
    </row>
    <row r="8387" spans="17:17" x14ac:dyDescent="0.3">
      <c r="Q8387" t="s">
        <v>345</v>
      </c>
    </row>
    <row r="8388" spans="17:17" x14ac:dyDescent="0.3">
      <c r="Q8388" t="s">
        <v>241</v>
      </c>
    </row>
    <row r="8389" spans="17:17" x14ac:dyDescent="0.3">
      <c r="Q8389" t="s">
        <v>377</v>
      </c>
    </row>
    <row r="8390" spans="17:17" x14ac:dyDescent="0.3">
      <c r="Q8390" t="s">
        <v>274</v>
      </c>
    </row>
    <row r="8391" spans="17:17" x14ac:dyDescent="0.3">
      <c r="Q8391" t="s">
        <v>321</v>
      </c>
    </row>
    <row r="8392" spans="17:17" x14ac:dyDescent="0.3">
      <c r="Q8392" t="s">
        <v>256</v>
      </c>
    </row>
    <row r="8393" spans="17:17" x14ac:dyDescent="0.3">
      <c r="Q8393" t="s">
        <v>373</v>
      </c>
    </row>
    <row r="8394" spans="17:17" x14ac:dyDescent="0.3">
      <c r="Q8394" t="s">
        <v>288</v>
      </c>
    </row>
    <row r="8395" spans="17:17" x14ac:dyDescent="0.3">
      <c r="Q8395" t="s">
        <v>340</v>
      </c>
    </row>
    <row r="8396" spans="17:17" x14ac:dyDescent="0.3">
      <c r="Q8396" t="s">
        <v>380</v>
      </c>
    </row>
    <row r="8397" spans="17:17" x14ac:dyDescent="0.3">
      <c r="Q8397" t="s">
        <v>221</v>
      </c>
    </row>
    <row r="8398" spans="17:17" x14ac:dyDescent="0.3">
      <c r="Q8398" t="s">
        <v>227</v>
      </c>
    </row>
    <row r="8399" spans="17:17" x14ac:dyDescent="0.3">
      <c r="Q8399" t="s">
        <v>406</v>
      </c>
    </row>
    <row r="8400" spans="17:17" x14ac:dyDescent="0.3">
      <c r="Q8400" t="s">
        <v>292</v>
      </c>
    </row>
    <row r="8401" spans="17:17" x14ac:dyDescent="0.3">
      <c r="Q8401" t="s">
        <v>293</v>
      </c>
    </row>
    <row r="8402" spans="17:17" x14ac:dyDescent="0.3">
      <c r="Q8402" t="s">
        <v>375</v>
      </c>
    </row>
    <row r="8403" spans="17:17" x14ac:dyDescent="0.3">
      <c r="Q8403" t="s">
        <v>376</v>
      </c>
    </row>
    <row r="8404" spans="17:17" x14ac:dyDescent="0.3">
      <c r="Q8404" t="s">
        <v>276</v>
      </c>
    </row>
    <row r="8405" spans="17:17" x14ac:dyDescent="0.3">
      <c r="Q8405" t="s">
        <v>357</v>
      </c>
    </row>
    <row r="8406" spans="17:17" x14ac:dyDescent="0.3">
      <c r="Q8406" t="s">
        <v>224</v>
      </c>
    </row>
    <row r="8407" spans="17:17" x14ac:dyDescent="0.3">
      <c r="Q8407" t="s">
        <v>377</v>
      </c>
    </row>
    <row r="8408" spans="17:17" x14ac:dyDescent="0.3">
      <c r="Q8408" t="s">
        <v>378</v>
      </c>
    </row>
    <row r="8409" spans="17:17" x14ac:dyDescent="0.3">
      <c r="Q8409" t="s">
        <v>260</v>
      </c>
    </row>
    <row r="8410" spans="17:17" x14ac:dyDescent="0.3">
      <c r="Q8410" t="s">
        <v>356</v>
      </c>
    </row>
    <row r="8411" spans="17:17" x14ac:dyDescent="0.3">
      <c r="Q8411" t="s">
        <v>379</v>
      </c>
    </row>
    <row r="8412" spans="17:17" x14ac:dyDescent="0.3">
      <c r="Q8412" t="s">
        <v>290</v>
      </c>
    </row>
    <row r="8413" spans="17:17" x14ac:dyDescent="0.3">
      <c r="Q8413" t="s">
        <v>233</v>
      </c>
    </row>
    <row r="8414" spans="17:17" x14ac:dyDescent="0.3">
      <c r="Q8414" t="s">
        <v>380</v>
      </c>
    </row>
    <row r="8415" spans="17:17" x14ac:dyDescent="0.3">
      <c r="Q8415" t="s">
        <v>330</v>
      </c>
    </row>
    <row r="8416" spans="17:17" x14ac:dyDescent="0.3">
      <c r="Q8416" t="s">
        <v>265</v>
      </c>
    </row>
    <row r="8417" spans="17:17" x14ac:dyDescent="0.3">
      <c r="Q8417" t="s">
        <v>381</v>
      </c>
    </row>
    <row r="8418" spans="17:17" x14ac:dyDescent="0.3">
      <c r="Q8418" t="s">
        <v>382</v>
      </c>
    </row>
    <row r="8419" spans="17:17" x14ac:dyDescent="0.3">
      <c r="Q8419" t="s">
        <v>314</v>
      </c>
    </row>
    <row r="8420" spans="17:17" x14ac:dyDescent="0.3">
      <c r="Q8420" t="s">
        <v>295</v>
      </c>
    </row>
    <row r="8421" spans="17:17" x14ac:dyDescent="0.3">
      <c r="Q8421" t="s">
        <v>284</v>
      </c>
    </row>
    <row r="8422" spans="17:17" x14ac:dyDescent="0.3">
      <c r="Q8422" t="s">
        <v>404</v>
      </c>
    </row>
    <row r="8423" spans="17:17" x14ac:dyDescent="0.3">
      <c r="Q8423" t="s">
        <v>271</v>
      </c>
    </row>
    <row r="8424" spans="17:17" x14ac:dyDescent="0.3">
      <c r="Q8424" t="s">
        <v>342</v>
      </c>
    </row>
    <row r="8425" spans="17:17" x14ac:dyDescent="0.3">
      <c r="Q8425" t="s">
        <v>280</v>
      </c>
    </row>
    <row r="8426" spans="17:17" x14ac:dyDescent="0.3">
      <c r="Q8426" t="s">
        <v>228</v>
      </c>
    </row>
    <row r="8427" spans="17:17" x14ac:dyDescent="0.3">
      <c r="Q8427" t="s">
        <v>405</v>
      </c>
    </row>
    <row r="8428" spans="17:17" x14ac:dyDescent="0.3">
      <c r="Q8428" t="s">
        <v>263</v>
      </c>
    </row>
    <row r="8429" spans="17:17" x14ac:dyDescent="0.3">
      <c r="Q8429" t="s">
        <v>335</v>
      </c>
    </row>
    <row r="8430" spans="17:17" x14ac:dyDescent="0.3">
      <c r="Q8430" t="s">
        <v>341</v>
      </c>
    </row>
    <row r="8431" spans="17:17" x14ac:dyDescent="0.3">
      <c r="Q8431" t="s">
        <v>320</v>
      </c>
    </row>
    <row r="8432" spans="17:17" x14ac:dyDescent="0.3">
      <c r="Q8432" t="s">
        <v>256</v>
      </c>
    </row>
    <row r="8433" spans="17:17" x14ac:dyDescent="0.3">
      <c r="Q8433" t="s">
        <v>301</v>
      </c>
    </row>
    <row r="8434" spans="17:17" x14ac:dyDescent="0.3">
      <c r="Q8434" t="s">
        <v>401</v>
      </c>
    </row>
    <row r="8435" spans="17:17" x14ac:dyDescent="0.3">
      <c r="Q8435" t="s">
        <v>240</v>
      </c>
    </row>
    <row r="8436" spans="17:17" x14ac:dyDescent="0.3">
      <c r="Q8436" t="s">
        <v>291</v>
      </c>
    </row>
    <row r="8437" spans="17:17" x14ac:dyDescent="0.3">
      <c r="Q8437" t="s">
        <v>243</v>
      </c>
    </row>
    <row r="8438" spans="17:17" x14ac:dyDescent="0.3">
      <c r="Q8438" t="s">
        <v>255</v>
      </c>
    </row>
    <row r="8439" spans="17:17" x14ac:dyDescent="0.3">
      <c r="Q8439" t="s">
        <v>398</v>
      </c>
    </row>
    <row r="8440" spans="17:17" x14ac:dyDescent="0.3">
      <c r="Q8440" t="s">
        <v>304</v>
      </c>
    </row>
    <row r="8441" spans="17:17" x14ac:dyDescent="0.3">
      <c r="Q8441" t="s">
        <v>286</v>
      </c>
    </row>
    <row r="8442" spans="17:17" x14ac:dyDescent="0.3">
      <c r="Q8442" t="s">
        <v>322</v>
      </c>
    </row>
    <row r="8443" spans="17:17" x14ac:dyDescent="0.3">
      <c r="Q8443" t="s">
        <v>254</v>
      </c>
    </row>
    <row r="8444" spans="17:17" x14ac:dyDescent="0.3">
      <c r="Q8444" t="s">
        <v>367</v>
      </c>
    </row>
    <row r="8445" spans="17:17" x14ac:dyDescent="0.3">
      <c r="Q8445" t="s">
        <v>257</v>
      </c>
    </row>
    <row r="8446" spans="17:17" x14ac:dyDescent="0.3">
      <c r="Q8446" t="s">
        <v>276</v>
      </c>
    </row>
    <row r="8447" spans="17:17" x14ac:dyDescent="0.3">
      <c r="Q8447" t="s">
        <v>259</v>
      </c>
    </row>
    <row r="8448" spans="17:17" x14ac:dyDescent="0.3">
      <c r="Q8448" t="s">
        <v>392</v>
      </c>
    </row>
    <row r="8449" spans="17:17" x14ac:dyDescent="0.3">
      <c r="Q8449" t="s">
        <v>251</v>
      </c>
    </row>
    <row r="8450" spans="17:17" x14ac:dyDescent="0.3">
      <c r="Q8450" t="s">
        <v>290</v>
      </c>
    </row>
    <row r="8451" spans="17:17" x14ac:dyDescent="0.3">
      <c r="Q8451" t="s">
        <v>342</v>
      </c>
    </row>
    <row r="8452" spans="17:17" x14ac:dyDescent="0.3">
      <c r="Q8452" t="s">
        <v>336</v>
      </c>
    </row>
    <row r="8453" spans="17:17" x14ac:dyDescent="0.3">
      <c r="Q8453" t="s">
        <v>389</v>
      </c>
    </row>
    <row r="8454" spans="17:17" x14ac:dyDescent="0.3">
      <c r="Q8454" t="s">
        <v>246</v>
      </c>
    </row>
    <row r="8455" spans="17:17" x14ac:dyDescent="0.3">
      <c r="Q8455" t="s">
        <v>267</v>
      </c>
    </row>
    <row r="8456" spans="17:17" x14ac:dyDescent="0.3">
      <c r="Q8456" t="s">
        <v>321</v>
      </c>
    </row>
    <row r="8457" spans="17:17" x14ac:dyDescent="0.3">
      <c r="Q8457" t="s">
        <v>227</v>
      </c>
    </row>
    <row r="8458" spans="17:17" x14ac:dyDescent="0.3">
      <c r="Q8458" t="s">
        <v>230</v>
      </c>
    </row>
    <row r="8459" spans="17:17" x14ac:dyDescent="0.3">
      <c r="Q8459" t="s">
        <v>240</v>
      </c>
    </row>
    <row r="8460" spans="17:17" x14ac:dyDescent="0.3">
      <c r="Q8460" t="s">
        <v>247</v>
      </c>
    </row>
    <row r="8461" spans="17:17" x14ac:dyDescent="0.3">
      <c r="Q8461" t="s">
        <v>354</v>
      </c>
    </row>
    <row r="8462" spans="17:17" x14ac:dyDescent="0.3">
      <c r="Q8462" t="s">
        <v>253</v>
      </c>
    </row>
    <row r="8463" spans="17:17" x14ac:dyDescent="0.3">
      <c r="Q8463" t="s">
        <v>245</v>
      </c>
    </row>
    <row r="8464" spans="17:17" x14ac:dyDescent="0.3">
      <c r="Q8464" t="s">
        <v>341</v>
      </c>
    </row>
    <row r="8465" spans="17:17" x14ac:dyDescent="0.3">
      <c r="Q8465" t="s">
        <v>259</v>
      </c>
    </row>
    <row r="8466" spans="17:17" x14ac:dyDescent="0.3">
      <c r="Q8466" t="s">
        <v>408</v>
      </c>
    </row>
    <row r="8467" spans="17:17" x14ac:dyDescent="0.3">
      <c r="Q8467" t="s">
        <v>410</v>
      </c>
    </row>
    <row r="8468" spans="17:17" x14ac:dyDescent="0.3">
      <c r="Q8468" t="s">
        <v>247</v>
      </c>
    </row>
    <row r="8469" spans="17:17" x14ac:dyDescent="0.3">
      <c r="Q8469" t="s">
        <v>360</v>
      </c>
    </row>
    <row r="8470" spans="17:17" x14ac:dyDescent="0.3">
      <c r="Q8470" t="s">
        <v>266</v>
      </c>
    </row>
    <row r="8471" spans="17:17" x14ac:dyDescent="0.3">
      <c r="Q8471" t="s">
        <v>400</v>
      </c>
    </row>
    <row r="8472" spans="17:17" x14ac:dyDescent="0.3">
      <c r="Q8472" t="s">
        <v>350</v>
      </c>
    </row>
    <row r="8473" spans="17:17" x14ac:dyDescent="0.3">
      <c r="Q8473" t="s">
        <v>281</v>
      </c>
    </row>
    <row r="8474" spans="17:17" x14ac:dyDescent="0.3">
      <c r="Q8474" t="s">
        <v>225</v>
      </c>
    </row>
    <row r="8475" spans="17:17" x14ac:dyDescent="0.3">
      <c r="Q8475" t="s">
        <v>221</v>
      </c>
    </row>
    <row r="8476" spans="17:17" x14ac:dyDescent="0.3">
      <c r="Q8476" t="s">
        <v>356</v>
      </c>
    </row>
    <row r="8477" spans="17:17" x14ac:dyDescent="0.3">
      <c r="Q8477" t="s">
        <v>277</v>
      </c>
    </row>
    <row r="8478" spans="17:17" x14ac:dyDescent="0.3">
      <c r="Q8478" t="s">
        <v>310</v>
      </c>
    </row>
    <row r="8479" spans="17:17" x14ac:dyDescent="0.3">
      <c r="Q8479" t="s">
        <v>371</v>
      </c>
    </row>
    <row r="8480" spans="17:17" x14ac:dyDescent="0.3">
      <c r="Q8480" t="s">
        <v>250</v>
      </c>
    </row>
    <row r="8481" spans="17:17" x14ac:dyDescent="0.3">
      <c r="Q8481" t="s">
        <v>279</v>
      </c>
    </row>
    <row r="8482" spans="17:17" x14ac:dyDescent="0.3">
      <c r="Q8482" t="s">
        <v>322</v>
      </c>
    </row>
    <row r="8483" spans="17:17" x14ac:dyDescent="0.3">
      <c r="Q8483" t="s">
        <v>395</v>
      </c>
    </row>
    <row r="8484" spans="17:17" x14ac:dyDescent="0.3">
      <c r="Q8484" t="s">
        <v>396</v>
      </c>
    </row>
    <row r="8485" spans="17:17" x14ac:dyDescent="0.3">
      <c r="Q8485" t="s">
        <v>309</v>
      </c>
    </row>
    <row r="8486" spans="17:17" x14ac:dyDescent="0.3">
      <c r="Q8486" t="s">
        <v>397</v>
      </c>
    </row>
    <row r="8487" spans="17:17" x14ac:dyDescent="0.3">
      <c r="Q8487" t="s">
        <v>398</v>
      </c>
    </row>
    <row r="8488" spans="17:17" x14ac:dyDescent="0.3">
      <c r="Q8488" t="s">
        <v>292</v>
      </c>
    </row>
    <row r="8489" spans="17:17" x14ac:dyDescent="0.3">
      <c r="Q8489" t="s">
        <v>243</v>
      </c>
    </row>
    <row r="8490" spans="17:17" x14ac:dyDescent="0.3">
      <c r="Q8490" t="s">
        <v>351</v>
      </c>
    </row>
    <row r="8491" spans="17:17" x14ac:dyDescent="0.3">
      <c r="Q8491" t="s">
        <v>263</v>
      </c>
    </row>
    <row r="8492" spans="17:17" x14ac:dyDescent="0.3">
      <c r="Q8492" t="s">
        <v>316</v>
      </c>
    </row>
    <row r="8493" spans="17:17" x14ac:dyDescent="0.3">
      <c r="Q8493" t="s">
        <v>374</v>
      </c>
    </row>
    <row r="8494" spans="17:17" x14ac:dyDescent="0.3">
      <c r="Q8494" t="s">
        <v>295</v>
      </c>
    </row>
    <row r="8495" spans="17:17" x14ac:dyDescent="0.3">
      <c r="Q8495" t="s">
        <v>342</v>
      </c>
    </row>
    <row r="8496" spans="17:17" x14ac:dyDescent="0.3">
      <c r="Q8496" t="s">
        <v>266</v>
      </c>
    </row>
    <row r="8497" spans="17:17" x14ac:dyDescent="0.3">
      <c r="Q8497" t="s">
        <v>336</v>
      </c>
    </row>
    <row r="8498" spans="17:17" x14ac:dyDescent="0.3">
      <c r="Q8498" t="s">
        <v>296</v>
      </c>
    </row>
    <row r="8499" spans="17:17" x14ac:dyDescent="0.3">
      <c r="Q8499" t="s">
        <v>333</v>
      </c>
    </row>
    <row r="8500" spans="17:17" x14ac:dyDescent="0.3">
      <c r="Q8500" t="s">
        <v>399</v>
      </c>
    </row>
    <row r="8501" spans="17:17" x14ac:dyDescent="0.3">
      <c r="Q8501" t="s">
        <v>284</v>
      </c>
    </row>
    <row r="8502" spans="17:17" x14ac:dyDescent="0.3">
      <c r="Q8502" t="s">
        <v>366</v>
      </c>
    </row>
    <row r="8503" spans="17:17" x14ac:dyDescent="0.3">
      <c r="Q8503" t="s">
        <v>334</v>
      </c>
    </row>
    <row r="8504" spans="17:17" x14ac:dyDescent="0.3">
      <c r="Q8504" t="s">
        <v>277</v>
      </c>
    </row>
    <row r="8505" spans="17:17" x14ac:dyDescent="0.3">
      <c r="Q8505" t="s">
        <v>309</v>
      </c>
    </row>
    <row r="8506" spans="17:17" x14ac:dyDescent="0.3">
      <c r="Q8506" t="s">
        <v>320</v>
      </c>
    </row>
    <row r="8507" spans="17:17" x14ac:dyDescent="0.3">
      <c r="Q8507" t="s">
        <v>267</v>
      </c>
    </row>
    <row r="8508" spans="17:17" x14ac:dyDescent="0.3">
      <c r="Q8508" t="s">
        <v>257</v>
      </c>
    </row>
    <row r="8509" spans="17:17" x14ac:dyDescent="0.3">
      <c r="Q8509" t="s">
        <v>302</v>
      </c>
    </row>
    <row r="8510" spans="17:17" x14ac:dyDescent="0.3">
      <c r="Q8510" t="s">
        <v>393</v>
      </c>
    </row>
    <row r="8511" spans="17:17" x14ac:dyDescent="0.3">
      <c r="Q8511" t="s">
        <v>237</v>
      </c>
    </row>
    <row r="8512" spans="17:17" x14ac:dyDescent="0.3">
      <c r="Q8512" t="s">
        <v>222</v>
      </c>
    </row>
    <row r="8513" spans="17:17" x14ac:dyDescent="0.3">
      <c r="Q8513" t="s">
        <v>388</v>
      </c>
    </row>
    <row r="8514" spans="17:17" x14ac:dyDescent="0.3">
      <c r="Q8514" t="s">
        <v>223</v>
      </c>
    </row>
    <row r="8515" spans="17:17" x14ac:dyDescent="0.3">
      <c r="Q8515" t="s">
        <v>375</v>
      </c>
    </row>
    <row r="8516" spans="17:17" x14ac:dyDescent="0.3">
      <c r="Q8516" t="s">
        <v>249</v>
      </c>
    </row>
    <row r="8517" spans="17:17" x14ac:dyDescent="0.3">
      <c r="Q8517" t="s">
        <v>252</v>
      </c>
    </row>
    <row r="8518" spans="17:17" x14ac:dyDescent="0.3">
      <c r="Q8518" t="s">
        <v>418</v>
      </c>
    </row>
    <row r="8519" spans="17:17" x14ac:dyDescent="0.3">
      <c r="Q8519" t="s">
        <v>328</v>
      </c>
    </row>
    <row r="8520" spans="17:17" x14ac:dyDescent="0.3">
      <c r="Q8520" t="s">
        <v>401</v>
      </c>
    </row>
    <row r="8521" spans="17:17" x14ac:dyDescent="0.3">
      <c r="Q8521" t="s">
        <v>284</v>
      </c>
    </row>
    <row r="8522" spans="17:17" x14ac:dyDescent="0.3">
      <c r="Q8522" t="s">
        <v>237</v>
      </c>
    </row>
    <row r="8523" spans="17:17" x14ac:dyDescent="0.3">
      <c r="Q8523" t="s">
        <v>379</v>
      </c>
    </row>
    <row r="8524" spans="17:17" x14ac:dyDescent="0.3">
      <c r="Q8524" t="s">
        <v>365</v>
      </c>
    </row>
    <row r="8525" spans="17:17" x14ac:dyDescent="0.3">
      <c r="Q8525" t="s">
        <v>281</v>
      </c>
    </row>
    <row r="8526" spans="17:17" x14ac:dyDescent="0.3">
      <c r="Q8526" t="s">
        <v>380</v>
      </c>
    </row>
    <row r="8527" spans="17:17" x14ac:dyDescent="0.3">
      <c r="Q8527" t="s">
        <v>258</v>
      </c>
    </row>
    <row r="8528" spans="17:17" x14ac:dyDescent="0.3">
      <c r="Q8528" t="s">
        <v>285</v>
      </c>
    </row>
    <row r="8529" spans="17:17" x14ac:dyDescent="0.3">
      <c r="Q8529" t="s">
        <v>310</v>
      </c>
    </row>
    <row r="8530" spans="17:17" x14ac:dyDescent="0.3">
      <c r="Q8530" t="s">
        <v>414</v>
      </c>
    </row>
    <row r="8531" spans="17:17" x14ac:dyDescent="0.3">
      <c r="Q8531" t="s">
        <v>265</v>
      </c>
    </row>
    <row r="8532" spans="17:17" x14ac:dyDescent="0.3">
      <c r="Q8532" t="s">
        <v>260</v>
      </c>
    </row>
    <row r="8533" spans="17:17" x14ac:dyDescent="0.3">
      <c r="Q8533" t="s">
        <v>309</v>
      </c>
    </row>
    <row r="8534" spans="17:17" x14ac:dyDescent="0.3">
      <c r="Q8534" t="s">
        <v>323</v>
      </c>
    </row>
    <row r="8535" spans="17:17" x14ac:dyDescent="0.3">
      <c r="Q8535" t="s">
        <v>404</v>
      </c>
    </row>
    <row r="8536" spans="17:17" x14ac:dyDescent="0.3">
      <c r="Q8536" t="s">
        <v>411</v>
      </c>
    </row>
    <row r="8537" spans="17:17" x14ac:dyDescent="0.3">
      <c r="Q8537" t="s">
        <v>343</v>
      </c>
    </row>
    <row r="8538" spans="17:17" x14ac:dyDescent="0.3">
      <c r="Q8538" t="s">
        <v>256</v>
      </c>
    </row>
    <row r="8539" spans="17:17" x14ac:dyDescent="0.3">
      <c r="Q8539" t="s">
        <v>304</v>
      </c>
    </row>
    <row r="8540" spans="17:17" x14ac:dyDescent="0.3">
      <c r="Q8540" t="s">
        <v>357</v>
      </c>
    </row>
    <row r="8541" spans="17:17" x14ac:dyDescent="0.3">
      <c r="Q8541" t="s">
        <v>279</v>
      </c>
    </row>
    <row r="8542" spans="17:17" x14ac:dyDescent="0.3">
      <c r="Q8542" t="s">
        <v>409</v>
      </c>
    </row>
    <row r="8543" spans="17:17" x14ac:dyDescent="0.3">
      <c r="Q8543" t="s">
        <v>373</v>
      </c>
    </row>
    <row r="8544" spans="17:17" x14ac:dyDescent="0.3">
      <c r="Q8544" t="s">
        <v>228</v>
      </c>
    </row>
    <row r="8545" spans="17:17" x14ac:dyDescent="0.3">
      <c r="Q8545" t="s">
        <v>411</v>
      </c>
    </row>
    <row r="8546" spans="17:17" x14ac:dyDescent="0.3">
      <c r="Q8546" t="s">
        <v>242</v>
      </c>
    </row>
    <row r="8547" spans="17:17" x14ac:dyDescent="0.3">
      <c r="Q8547" t="s">
        <v>412</v>
      </c>
    </row>
    <row r="8548" spans="17:17" x14ac:dyDescent="0.3">
      <c r="Q8548" t="s">
        <v>240</v>
      </c>
    </row>
    <row r="8549" spans="17:17" x14ac:dyDescent="0.3">
      <c r="Q8549" t="s">
        <v>256</v>
      </c>
    </row>
    <row r="8550" spans="17:17" x14ac:dyDescent="0.3">
      <c r="Q8550" t="s">
        <v>252</v>
      </c>
    </row>
    <row r="8551" spans="17:17" x14ac:dyDescent="0.3">
      <c r="Q8551" t="s">
        <v>314</v>
      </c>
    </row>
    <row r="8552" spans="17:17" x14ac:dyDescent="0.3">
      <c r="Q8552" t="s">
        <v>385</v>
      </c>
    </row>
    <row r="8553" spans="17:17" x14ac:dyDescent="0.3">
      <c r="Q8553" t="s">
        <v>340</v>
      </c>
    </row>
    <row r="8554" spans="17:17" x14ac:dyDescent="0.3">
      <c r="Q8554" t="s">
        <v>282</v>
      </c>
    </row>
    <row r="8555" spans="17:17" x14ac:dyDescent="0.3">
      <c r="Q8555" t="s">
        <v>273</v>
      </c>
    </row>
    <row r="8556" spans="17:17" x14ac:dyDescent="0.3">
      <c r="Q8556" t="s">
        <v>325</v>
      </c>
    </row>
    <row r="8557" spans="17:17" x14ac:dyDescent="0.3">
      <c r="Q8557" t="s">
        <v>300</v>
      </c>
    </row>
    <row r="8558" spans="17:17" x14ac:dyDescent="0.3">
      <c r="Q8558" t="s">
        <v>326</v>
      </c>
    </row>
    <row r="8559" spans="17:17" x14ac:dyDescent="0.3">
      <c r="Q8559" t="s">
        <v>395</v>
      </c>
    </row>
    <row r="8560" spans="17:17" x14ac:dyDescent="0.3">
      <c r="Q8560" t="s">
        <v>391</v>
      </c>
    </row>
    <row r="8561" spans="17:17" x14ac:dyDescent="0.3">
      <c r="Q8561" t="s">
        <v>248</v>
      </c>
    </row>
    <row r="8562" spans="17:17" x14ac:dyDescent="0.3">
      <c r="Q8562" t="s">
        <v>237</v>
      </c>
    </row>
    <row r="8563" spans="17:17" x14ac:dyDescent="0.3">
      <c r="Q8563" t="s">
        <v>379</v>
      </c>
    </row>
    <row r="8564" spans="17:17" x14ac:dyDescent="0.3">
      <c r="Q8564" t="s">
        <v>365</v>
      </c>
    </row>
    <row r="8565" spans="17:17" x14ac:dyDescent="0.3">
      <c r="Q8565" t="s">
        <v>281</v>
      </c>
    </row>
    <row r="8566" spans="17:17" x14ac:dyDescent="0.3">
      <c r="Q8566" t="s">
        <v>380</v>
      </c>
    </row>
    <row r="8567" spans="17:17" x14ac:dyDescent="0.3">
      <c r="Q8567" t="s">
        <v>258</v>
      </c>
    </row>
    <row r="8568" spans="17:17" x14ac:dyDescent="0.3">
      <c r="Q8568" t="s">
        <v>285</v>
      </c>
    </row>
    <row r="8569" spans="17:17" x14ac:dyDescent="0.3">
      <c r="Q8569" t="s">
        <v>310</v>
      </c>
    </row>
    <row r="8570" spans="17:17" x14ac:dyDescent="0.3">
      <c r="Q8570" t="s">
        <v>414</v>
      </c>
    </row>
    <row r="8571" spans="17:17" x14ac:dyDescent="0.3">
      <c r="Q8571" t="s">
        <v>265</v>
      </c>
    </row>
    <row r="8572" spans="17:17" x14ac:dyDescent="0.3">
      <c r="Q8572" t="s">
        <v>260</v>
      </c>
    </row>
    <row r="8573" spans="17:17" x14ac:dyDescent="0.3">
      <c r="Q8573" t="s">
        <v>309</v>
      </c>
    </row>
    <row r="8574" spans="17:17" x14ac:dyDescent="0.3">
      <c r="Q8574" t="s">
        <v>323</v>
      </c>
    </row>
    <row r="8575" spans="17:17" x14ac:dyDescent="0.3">
      <c r="Q8575" t="s">
        <v>404</v>
      </c>
    </row>
    <row r="8576" spans="17:17" x14ac:dyDescent="0.3">
      <c r="Q8576" t="s">
        <v>411</v>
      </c>
    </row>
    <row r="8577" spans="17:17" x14ac:dyDescent="0.3">
      <c r="Q8577" t="s">
        <v>343</v>
      </c>
    </row>
    <row r="8578" spans="17:17" x14ac:dyDescent="0.3">
      <c r="Q8578" t="s">
        <v>256</v>
      </c>
    </row>
    <row r="8579" spans="17:17" x14ac:dyDescent="0.3">
      <c r="Q8579" t="s">
        <v>304</v>
      </c>
    </row>
    <row r="8580" spans="17:17" x14ac:dyDescent="0.3">
      <c r="Q8580" t="s">
        <v>357</v>
      </c>
    </row>
    <row r="8581" spans="17:17" x14ac:dyDescent="0.3">
      <c r="Q8581" t="s">
        <v>279</v>
      </c>
    </row>
    <row r="8582" spans="17:17" x14ac:dyDescent="0.3">
      <c r="Q8582" t="s">
        <v>388</v>
      </c>
    </row>
    <row r="8583" spans="17:17" x14ac:dyDescent="0.3">
      <c r="Q8583" t="s">
        <v>272</v>
      </c>
    </row>
    <row r="8584" spans="17:17" x14ac:dyDescent="0.3">
      <c r="Q8584" t="s">
        <v>321</v>
      </c>
    </row>
    <row r="8585" spans="17:17" x14ac:dyDescent="0.3">
      <c r="Q8585" t="s">
        <v>258</v>
      </c>
    </row>
    <row r="8586" spans="17:17" x14ac:dyDescent="0.3">
      <c r="Q8586" t="s">
        <v>335</v>
      </c>
    </row>
    <row r="8587" spans="17:17" x14ac:dyDescent="0.3">
      <c r="Q8587" t="s">
        <v>330</v>
      </c>
    </row>
    <row r="8588" spans="17:17" x14ac:dyDescent="0.3">
      <c r="Q8588" t="s">
        <v>385</v>
      </c>
    </row>
    <row r="8589" spans="17:17" x14ac:dyDescent="0.3">
      <c r="Q8589" t="s">
        <v>318</v>
      </c>
    </row>
    <row r="8590" spans="17:17" x14ac:dyDescent="0.3">
      <c r="Q8590" t="s">
        <v>326</v>
      </c>
    </row>
    <row r="8591" spans="17:17" x14ac:dyDescent="0.3">
      <c r="Q8591" t="s">
        <v>225</v>
      </c>
    </row>
    <row r="8592" spans="17:17" x14ac:dyDescent="0.3">
      <c r="Q8592" t="s">
        <v>229</v>
      </c>
    </row>
    <row r="8593" spans="17:17" x14ac:dyDescent="0.3">
      <c r="Q8593" t="s">
        <v>375</v>
      </c>
    </row>
    <row r="8594" spans="17:17" x14ac:dyDescent="0.3">
      <c r="Q8594" t="s">
        <v>382</v>
      </c>
    </row>
    <row r="8595" spans="17:17" x14ac:dyDescent="0.3">
      <c r="Q8595" t="s">
        <v>316</v>
      </c>
    </row>
    <row r="8596" spans="17:17" x14ac:dyDescent="0.3">
      <c r="Q8596" t="s">
        <v>303</v>
      </c>
    </row>
    <row r="8597" spans="17:17" x14ac:dyDescent="0.3">
      <c r="Q8597" t="s">
        <v>287</v>
      </c>
    </row>
    <row r="8598" spans="17:17" x14ac:dyDescent="0.3">
      <c r="Q8598" t="s">
        <v>236</v>
      </c>
    </row>
    <row r="8599" spans="17:17" x14ac:dyDescent="0.3">
      <c r="Q8599" t="s">
        <v>387</v>
      </c>
    </row>
    <row r="8600" spans="17:17" x14ac:dyDescent="0.3">
      <c r="Q8600" t="s">
        <v>263</v>
      </c>
    </row>
    <row r="8601" spans="17:17" x14ac:dyDescent="0.3">
      <c r="Q8601" t="s">
        <v>267</v>
      </c>
    </row>
    <row r="8602" spans="17:17" x14ac:dyDescent="0.3">
      <c r="Q8602" t="s">
        <v>339</v>
      </c>
    </row>
    <row r="8603" spans="17:17" x14ac:dyDescent="0.3">
      <c r="Q8603" t="s">
        <v>331</v>
      </c>
    </row>
    <row r="8604" spans="17:17" x14ac:dyDescent="0.3">
      <c r="Q8604" t="s">
        <v>253</v>
      </c>
    </row>
    <row r="8605" spans="17:17" x14ac:dyDescent="0.3">
      <c r="Q8605" t="s">
        <v>308</v>
      </c>
    </row>
    <row r="8606" spans="17:17" x14ac:dyDescent="0.3">
      <c r="Q8606" t="s">
        <v>324</v>
      </c>
    </row>
    <row r="8607" spans="17:17" x14ac:dyDescent="0.3">
      <c r="Q8607" t="s">
        <v>270</v>
      </c>
    </row>
    <row r="8608" spans="17:17" x14ac:dyDescent="0.3">
      <c r="Q8608" t="s">
        <v>393</v>
      </c>
    </row>
    <row r="8609" spans="17:17" x14ac:dyDescent="0.3">
      <c r="Q8609" t="s">
        <v>279</v>
      </c>
    </row>
    <row r="8610" spans="17:17" x14ac:dyDescent="0.3">
      <c r="Q8610" t="s">
        <v>328</v>
      </c>
    </row>
    <row r="8611" spans="17:17" x14ac:dyDescent="0.3">
      <c r="Q8611" t="s">
        <v>382</v>
      </c>
    </row>
    <row r="8612" spans="17:17" x14ac:dyDescent="0.3">
      <c r="Q8612" t="s">
        <v>373</v>
      </c>
    </row>
    <row r="8613" spans="17:17" x14ac:dyDescent="0.3">
      <c r="Q8613" t="s">
        <v>383</v>
      </c>
    </row>
    <row r="8614" spans="17:17" x14ac:dyDescent="0.3">
      <c r="Q8614" t="s">
        <v>366</v>
      </c>
    </row>
    <row r="8615" spans="17:17" x14ac:dyDescent="0.3">
      <c r="Q8615" t="s">
        <v>313</v>
      </c>
    </row>
    <row r="8616" spans="17:17" x14ac:dyDescent="0.3">
      <c r="Q8616" t="s">
        <v>319</v>
      </c>
    </row>
    <row r="8617" spans="17:17" x14ac:dyDescent="0.3">
      <c r="Q8617" t="s">
        <v>391</v>
      </c>
    </row>
    <row r="8618" spans="17:17" x14ac:dyDescent="0.3">
      <c r="Q8618" t="s">
        <v>394</v>
      </c>
    </row>
    <row r="8619" spans="17:17" x14ac:dyDescent="0.3">
      <c r="Q8619" t="s">
        <v>274</v>
      </c>
    </row>
    <row r="8620" spans="17:17" x14ac:dyDescent="0.3">
      <c r="Q8620" t="s">
        <v>246</v>
      </c>
    </row>
    <row r="8621" spans="17:17" x14ac:dyDescent="0.3">
      <c r="Q8621" t="s">
        <v>356</v>
      </c>
    </row>
    <row r="8622" spans="17:17" x14ac:dyDescent="0.3">
      <c r="Q8622" t="s">
        <v>374</v>
      </c>
    </row>
    <row r="8623" spans="17:17" x14ac:dyDescent="0.3">
      <c r="Q8623" t="s">
        <v>328</v>
      </c>
    </row>
    <row r="8624" spans="17:17" x14ac:dyDescent="0.3">
      <c r="Q8624" t="s">
        <v>368</v>
      </c>
    </row>
    <row r="8625" spans="17:17" x14ac:dyDescent="0.3">
      <c r="Q8625" t="s">
        <v>352</v>
      </c>
    </row>
    <row r="8626" spans="17:17" x14ac:dyDescent="0.3">
      <c r="Q8626" t="s">
        <v>362</v>
      </c>
    </row>
    <row r="8627" spans="17:17" x14ac:dyDescent="0.3">
      <c r="Q8627" t="s">
        <v>241</v>
      </c>
    </row>
    <row r="8628" spans="17:17" x14ac:dyDescent="0.3">
      <c r="Q8628" t="s">
        <v>269</v>
      </c>
    </row>
    <row r="8629" spans="17:17" x14ac:dyDescent="0.3">
      <c r="Q8629" t="s">
        <v>317</v>
      </c>
    </row>
    <row r="8630" spans="17:17" x14ac:dyDescent="0.3">
      <c r="Q8630" t="s">
        <v>371</v>
      </c>
    </row>
    <row r="8631" spans="17:17" x14ac:dyDescent="0.3">
      <c r="Q8631" t="s">
        <v>355</v>
      </c>
    </row>
    <row r="8632" spans="17:17" x14ac:dyDescent="0.3">
      <c r="Q8632" t="s">
        <v>292</v>
      </c>
    </row>
    <row r="8633" spans="17:17" x14ac:dyDescent="0.3">
      <c r="Q8633" t="s">
        <v>245</v>
      </c>
    </row>
    <row r="8634" spans="17:17" x14ac:dyDescent="0.3">
      <c r="Q8634" t="s">
        <v>222</v>
      </c>
    </row>
    <row r="8635" spans="17:17" x14ac:dyDescent="0.3">
      <c r="Q8635" t="s">
        <v>304</v>
      </c>
    </row>
    <row r="8636" spans="17:17" x14ac:dyDescent="0.3">
      <c r="Q8636" t="s">
        <v>418</v>
      </c>
    </row>
    <row r="8637" spans="17:17" x14ac:dyDescent="0.3">
      <c r="Q8637" t="s">
        <v>236</v>
      </c>
    </row>
    <row r="8638" spans="17:17" x14ac:dyDescent="0.3">
      <c r="Q8638" t="s">
        <v>295</v>
      </c>
    </row>
    <row r="8639" spans="17:17" x14ac:dyDescent="0.3">
      <c r="Q8639" t="s">
        <v>233</v>
      </c>
    </row>
    <row r="8640" spans="17:17" x14ac:dyDescent="0.3">
      <c r="Q8640" t="s">
        <v>324</v>
      </c>
    </row>
    <row r="8641" spans="17:17" x14ac:dyDescent="0.3">
      <c r="Q8641" t="s">
        <v>275</v>
      </c>
    </row>
    <row r="8642" spans="17:17" x14ac:dyDescent="0.3">
      <c r="Q8642" t="s">
        <v>296</v>
      </c>
    </row>
    <row r="8643" spans="17:17" x14ac:dyDescent="0.3">
      <c r="Q8643" t="s">
        <v>362</v>
      </c>
    </row>
    <row r="8644" spans="17:17" x14ac:dyDescent="0.3">
      <c r="Q8644" t="s">
        <v>300</v>
      </c>
    </row>
    <row r="8645" spans="17:17" x14ac:dyDescent="0.3">
      <c r="Q8645" t="s">
        <v>365</v>
      </c>
    </row>
    <row r="8646" spans="17:17" x14ac:dyDescent="0.3">
      <c r="Q8646" t="s">
        <v>408</v>
      </c>
    </row>
    <row r="8647" spans="17:17" x14ac:dyDescent="0.3">
      <c r="Q8647" t="s">
        <v>308</v>
      </c>
    </row>
    <row r="8648" spans="17:17" x14ac:dyDescent="0.3">
      <c r="Q8648" t="s">
        <v>289</v>
      </c>
    </row>
    <row r="8649" spans="17:17" x14ac:dyDescent="0.3">
      <c r="Q8649" t="s">
        <v>390</v>
      </c>
    </row>
    <row r="8650" spans="17:17" x14ac:dyDescent="0.3">
      <c r="Q8650" t="s">
        <v>385</v>
      </c>
    </row>
    <row r="8651" spans="17:17" x14ac:dyDescent="0.3">
      <c r="Q8651" t="s">
        <v>295</v>
      </c>
    </row>
    <row r="8652" spans="17:17" x14ac:dyDescent="0.3">
      <c r="Q8652" t="s">
        <v>236</v>
      </c>
    </row>
    <row r="8653" spans="17:17" x14ac:dyDescent="0.3">
      <c r="Q8653" t="s">
        <v>413</v>
      </c>
    </row>
    <row r="8654" spans="17:17" x14ac:dyDescent="0.3">
      <c r="Q8654" t="s">
        <v>328</v>
      </c>
    </row>
    <row r="8655" spans="17:17" x14ac:dyDescent="0.3">
      <c r="Q8655" t="s">
        <v>239</v>
      </c>
    </row>
    <row r="8656" spans="17:17" x14ac:dyDescent="0.3">
      <c r="Q8656" t="s">
        <v>329</v>
      </c>
    </row>
    <row r="8657" spans="17:17" x14ac:dyDescent="0.3">
      <c r="Q8657" t="s">
        <v>391</v>
      </c>
    </row>
    <row r="8658" spans="17:17" x14ac:dyDescent="0.3">
      <c r="Q8658" t="s">
        <v>271</v>
      </c>
    </row>
    <row r="8659" spans="17:17" x14ac:dyDescent="0.3">
      <c r="Q8659" t="s">
        <v>222</v>
      </c>
    </row>
    <row r="8660" spans="17:17" x14ac:dyDescent="0.3">
      <c r="Q8660" t="s">
        <v>394</v>
      </c>
    </row>
    <row r="8661" spans="17:17" x14ac:dyDescent="0.3">
      <c r="Q8661" t="s">
        <v>376</v>
      </c>
    </row>
    <row r="8662" spans="17:17" x14ac:dyDescent="0.3">
      <c r="Q8662" t="s">
        <v>339</v>
      </c>
    </row>
    <row r="8663" spans="17:17" x14ac:dyDescent="0.3">
      <c r="Q8663" t="s">
        <v>331</v>
      </c>
    </row>
    <row r="8664" spans="17:17" x14ac:dyDescent="0.3">
      <c r="Q8664" t="s">
        <v>253</v>
      </c>
    </row>
    <row r="8665" spans="17:17" x14ac:dyDescent="0.3">
      <c r="Q8665" t="s">
        <v>308</v>
      </c>
    </row>
    <row r="8666" spans="17:17" x14ac:dyDescent="0.3">
      <c r="Q8666" t="s">
        <v>324</v>
      </c>
    </row>
    <row r="8667" spans="17:17" x14ac:dyDescent="0.3">
      <c r="Q8667" t="s">
        <v>270</v>
      </c>
    </row>
    <row r="8668" spans="17:17" x14ac:dyDescent="0.3">
      <c r="Q8668" t="s">
        <v>393</v>
      </c>
    </row>
    <row r="8669" spans="17:17" x14ac:dyDescent="0.3">
      <c r="Q8669" t="s">
        <v>279</v>
      </c>
    </row>
    <row r="8670" spans="17:17" x14ac:dyDescent="0.3">
      <c r="Q8670" t="s">
        <v>328</v>
      </c>
    </row>
    <row r="8671" spans="17:17" x14ac:dyDescent="0.3">
      <c r="Q8671" t="s">
        <v>382</v>
      </c>
    </row>
    <row r="8672" spans="17:17" x14ac:dyDescent="0.3">
      <c r="Q8672" t="s">
        <v>373</v>
      </c>
    </row>
    <row r="8673" spans="17:17" x14ac:dyDescent="0.3">
      <c r="Q8673" t="s">
        <v>383</v>
      </c>
    </row>
    <row r="8674" spans="17:17" x14ac:dyDescent="0.3">
      <c r="Q8674" t="s">
        <v>366</v>
      </c>
    </row>
    <row r="8675" spans="17:17" x14ac:dyDescent="0.3">
      <c r="Q8675" t="s">
        <v>313</v>
      </c>
    </row>
    <row r="8676" spans="17:17" x14ac:dyDescent="0.3">
      <c r="Q8676" t="s">
        <v>319</v>
      </c>
    </row>
    <row r="8677" spans="17:17" x14ac:dyDescent="0.3">
      <c r="Q8677" t="s">
        <v>391</v>
      </c>
    </row>
    <row r="8678" spans="17:17" x14ac:dyDescent="0.3">
      <c r="Q8678" t="s">
        <v>394</v>
      </c>
    </row>
    <row r="8679" spans="17:17" x14ac:dyDescent="0.3">
      <c r="Q8679" t="s">
        <v>274</v>
      </c>
    </row>
    <row r="8680" spans="17:17" x14ac:dyDescent="0.3">
      <c r="Q8680" t="s">
        <v>246</v>
      </c>
    </row>
    <row r="8681" spans="17:17" x14ac:dyDescent="0.3">
      <c r="Q8681" t="s">
        <v>356</v>
      </c>
    </row>
    <row r="8682" spans="17:17" x14ac:dyDescent="0.3">
      <c r="Q8682" t="s">
        <v>333</v>
      </c>
    </row>
    <row r="8683" spans="17:17" x14ac:dyDescent="0.3">
      <c r="Q8683" t="s">
        <v>364</v>
      </c>
    </row>
    <row r="8684" spans="17:17" x14ac:dyDescent="0.3">
      <c r="Q8684" t="s">
        <v>378</v>
      </c>
    </row>
    <row r="8685" spans="17:17" x14ac:dyDescent="0.3">
      <c r="Q8685" t="s">
        <v>352</v>
      </c>
    </row>
    <row r="8686" spans="17:17" x14ac:dyDescent="0.3">
      <c r="Q8686" t="s">
        <v>351</v>
      </c>
    </row>
    <row r="8687" spans="17:17" x14ac:dyDescent="0.3">
      <c r="Q8687" t="s">
        <v>334</v>
      </c>
    </row>
    <row r="8688" spans="17:17" x14ac:dyDescent="0.3">
      <c r="Q8688" t="s">
        <v>377</v>
      </c>
    </row>
    <row r="8689" spans="17:17" x14ac:dyDescent="0.3">
      <c r="Q8689" t="s">
        <v>348</v>
      </c>
    </row>
    <row r="8690" spans="17:17" x14ac:dyDescent="0.3">
      <c r="Q8690" t="s">
        <v>303</v>
      </c>
    </row>
    <row r="8691" spans="17:17" x14ac:dyDescent="0.3">
      <c r="Q8691" t="s">
        <v>252</v>
      </c>
    </row>
    <row r="8692" spans="17:17" x14ac:dyDescent="0.3">
      <c r="Q8692" t="s">
        <v>302</v>
      </c>
    </row>
    <row r="8693" spans="17:17" x14ac:dyDescent="0.3">
      <c r="Q8693" t="s">
        <v>357</v>
      </c>
    </row>
    <row r="8694" spans="17:17" x14ac:dyDescent="0.3">
      <c r="Q8694" t="s">
        <v>295</v>
      </c>
    </row>
    <row r="8695" spans="17:17" x14ac:dyDescent="0.3">
      <c r="Q8695" t="s">
        <v>361</v>
      </c>
    </row>
    <row r="8696" spans="17:17" x14ac:dyDescent="0.3">
      <c r="Q8696" t="s">
        <v>248</v>
      </c>
    </row>
    <row r="8697" spans="17:17" x14ac:dyDescent="0.3">
      <c r="Q8697" t="s">
        <v>349</v>
      </c>
    </row>
    <row r="8698" spans="17:17" x14ac:dyDescent="0.3">
      <c r="Q8698" t="s">
        <v>236</v>
      </c>
    </row>
    <row r="8699" spans="17:17" x14ac:dyDescent="0.3">
      <c r="Q8699" t="s">
        <v>272</v>
      </c>
    </row>
    <row r="8700" spans="17:17" x14ac:dyDescent="0.3">
      <c r="Q8700" t="s">
        <v>247</v>
      </c>
    </row>
    <row r="8701" spans="17:17" x14ac:dyDescent="0.3">
      <c r="Q8701" t="s">
        <v>383</v>
      </c>
    </row>
    <row r="8702" spans="17:17" x14ac:dyDescent="0.3">
      <c r="Q8702" t="s">
        <v>366</v>
      </c>
    </row>
    <row r="8703" spans="17:17" x14ac:dyDescent="0.3">
      <c r="Q8703" t="s">
        <v>334</v>
      </c>
    </row>
    <row r="8704" spans="17:17" x14ac:dyDescent="0.3">
      <c r="Q8704" t="s">
        <v>277</v>
      </c>
    </row>
    <row r="8705" spans="17:17" x14ac:dyDescent="0.3">
      <c r="Q8705" t="s">
        <v>309</v>
      </c>
    </row>
    <row r="8706" spans="17:17" x14ac:dyDescent="0.3">
      <c r="Q8706" t="s">
        <v>320</v>
      </c>
    </row>
    <row r="8707" spans="17:17" x14ac:dyDescent="0.3">
      <c r="Q8707" t="s">
        <v>267</v>
      </c>
    </row>
    <row r="8708" spans="17:17" x14ac:dyDescent="0.3">
      <c r="Q8708" t="s">
        <v>257</v>
      </c>
    </row>
    <row r="8709" spans="17:17" x14ac:dyDescent="0.3">
      <c r="Q8709" t="s">
        <v>302</v>
      </c>
    </row>
    <row r="8710" spans="17:17" x14ac:dyDescent="0.3">
      <c r="Q8710" t="s">
        <v>393</v>
      </c>
    </row>
    <row r="8711" spans="17:17" x14ac:dyDescent="0.3">
      <c r="Q8711" t="s">
        <v>237</v>
      </c>
    </row>
    <row r="8712" spans="17:17" x14ac:dyDescent="0.3">
      <c r="Q8712" t="s">
        <v>222</v>
      </c>
    </row>
    <row r="8713" spans="17:17" x14ac:dyDescent="0.3">
      <c r="Q8713" t="s">
        <v>388</v>
      </c>
    </row>
    <row r="8714" spans="17:17" x14ac:dyDescent="0.3">
      <c r="Q8714" t="s">
        <v>223</v>
      </c>
    </row>
    <row r="8715" spans="17:17" x14ac:dyDescent="0.3">
      <c r="Q8715" t="s">
        <v>375</v>
      </c>
    </row>
    <row r="8716" spans="17:17" x14ac:dyDescent="0.3">
      <c r="Q8716" t="s">
        <v>249</v>
      </c>
    </row>
    <row r="8717" spans="17:17" x14ac:dyDescent="0.3">
      <c r="Q8717" t="s">
        <v>252</v>
      </c>
    </row>
    <row r="8718" spans="17:17" x14ac:dyDescent="0.3">
      <c r="Q8718" t="s">
        <v>418</v>
      </c>
    </row>
    <row r="8719" spans="17:17" x14ac:dyDescent="0.3">
      <c r="Q8719" t="s">
        <v>328</v>
      </c>
    </row>
    <row r="8720" spans="17:17" x14ac:dyDescent="0.3">
      <c r="Q8720" t="s">
        <v>401</v>
      </c>
    </row>
    <row r="8721" spans="17:17" x14ac:dyDescent="0.3">
      <c r="Q8721" t="s">
        <v>284</v>
      </c>
    </row>
    <row r="8722" spans="17:17" x14ac:dyDescent="0.3">
      <c r="Q8722" t="s">
        <v>280</v>
      </c>
    </row>
    <row r="8723" spans="17:17" x14ac:dyDescent="0.3">
      <c r="Q8723" t="s">
        <v>221</v>
      </c>
    </row>
    <row r="8724" spans="17:17" x14ac:dyDescent="0.3">
      <c r="Q8724" t="s">
        <v>352</v>
      </c>
    </row>
    <row r="8725" spans="17:17" x14ac:dyDescent="0.3">
      <c r="Q8725" t="s">
        <v>317</v>
      </c>
    </row>
    <row r="8726" spans="17:17" x14ac:dyDescent="0.3">
      <c r="Q8726" t="s">
        <v>323</v>
      </c>
    </row>
    <row r="8727" spans="17:17" x14ac:dyDescent="0.3">
      <c r="Q8727" t="s">
        <v>405</v>
      </c>
    </row>
    <row r="8728" spans="17:17" x14ac:dyDescent="0.3">
      <c r="Q8728" t="s">
        <v>300</v>
      </c>
    </row>
    <row r="8729" spans="17:17" x14ac:dyDescent="0.3">
      <c r="Q8729" t="s">
        <v>384</v>
      </c>
    </row>
    <row r="8730" spans="17:17" x14ac:dyDescent="0.3">
      <c r="Q8730" t="s">
        <v>327</v>
      </c>
    </row>
    <row r="8731" spans="17:17" x14ac:dyDescent="0.3">
      <c r="Q8731" t="s">
        <v>397</v>
      </c>
    </row>
    <row r="8732" spans="17:17" x14ac:dyDescent="0.3">
      <c r="Q8732" t="s">
        <v>259</v>
      </c>
    </row>
    <row r="8733" spans="17:17" x14ac:dyDescent="0.3">
      <c r="Q8733" t="s">
        <v>305</v>
      </c>
    </row>
    <row r="8734" spans="17:17" x14ac:dyDescent="0.3">
      <c r="Q8734" t="s">
        <v>312</v>
      </c>
    </row>
    <row r="8735" spans="17:17" x14ac:dyDescent="0.3">
      <c r="Q8735" t="s">
        <v>285</v>
      </c>
    </row>
    <row r="8736" spans="17:17" x14ac:dyDescent="0.3">
      <c r="Q8736" t="s">
        <v>258</v>
      </c>
    </row>
    <row r="8737" spans="17:17" x14ac:dyDescent="0.3">
      <c r="Q8737" t="s">
        <v>252</v>
      </c>
    </row>
    <row r="8738" spans="17:17" x14ac:dyDescent="0.3">
      <c r="Q8738" t="s">
        <v>250</v>
      </c>
    </row>
    <row r="8739" spans="17:17" x14ac:dyDescent="0.3">
      <c r="Q8739" t="s">
        <v>336</v>
      </c>
    </row>
    <row r="8740" spans="17:17" x14ac:dyDescent="0.3">
      <c r="Q8740" t="s">
        <v>246</v>
      </c>
    </row>
    <row r="8741" spans="17:17" x14ac:dyDescent="0.3">
      <c r="Q8741" t="s">
        <v>332</v>
      </c>
    </row>
    <row r="8742" spans="17:17" x14ac:dyDescent="0.3">
      <c r="Q8742" t="s">
        <v>387</v>
      </c>
    </row>
    <row r="8743" spans="17:17" x14ac:dyDescent="0.3">
      <c r="Q8743" t="s">
        <v>271</v>
      </c>
    </row>
    <row r="8744" spans="17:17" x14ac:dyDescent="0.3">
      <c r="Q8744" t="s">
        <v>377</v>
      </c>
    </row>
    <row r="8745" spans="17:17" x14ac:dyDescent="0.3">
      <c r="Q8745" t="s">
        <v>236</v>
      </c>
    </row>
    <row r="8746" spans="17:17" x14ac:dyDescent="0.3">
      <c r="Q8746" t="s">
        <v>225</v>
      </c>
    </row>
    <row r="8747" spans="17:17" x14ac:dyDescent="0.3">
      <c r="Q8747" t="s">
        <v>335</v>
      </c>
    </row>
    <row r="8748" spans="17:17" x14ac:dyDescent="0.3">
      <c r="Q8748" t="s">
        <v>300</v>
      </c>
    </row>
    <row r="8749" spans="17:17" x14ac:dyDescent="0.3">
      <c r="Q8749" t="s">
        <v>366</v>
      </c>
    </row>
    <row r="8750" spans="17:17" x14ac:dyDescent="0.3">
      <c r="Q8750" t="s">
        <v>295</v>
      </c>
    </row>
    <row r="8751" spans="17:17" x14ac:dyDescent="0.3">
      <c r="Q8751" t="s">
        <v>256</v>
      </c>
    </row>
    <row r="8752" spans="17:17" x14ac:dyDescent="0.3">
      <c r="Q8752" t="s">
        <v>315</v>
      </c>
    </row>
    <row r="8753" spans="17:17" x14ac:dyDescent="0.3">
      <c r="Q8753" t="s">
        <v>243</v>
      </c>
    </row>
    <row r="8754" spans="17:17" x14ac:dyDescent="0.3">
      <c r="Q8754" t="s">
        <v>283</v>
      </c>
    </row>
    <row r="8755" spans="17:17" x14ac:dyDescent="0.3">
      <c r="Q8755" t="s">
        <v>324</v>
      </c>
    </row>
    <row r="8756" spans="17:17" x14ac:dyDescent="0.3">
      <c r="Q8756" t="s">
        <v>278</v>
      </c>
    </row>
    <row r="8757" spans="17:17" x14ac:dyDescent="0.3">
      <c r="Q8757" t="s">
        <v>301</v>
      </c>
    </row>
    <row r="8758" spans="17:17" x14ac:dyDescent="0.3">
      <c r="Q8758" t="s">
        <v>414</v>
      </c>
    </row>
    <row r="8759" spans="17:17" x14ac:dyDescent="0.3">
      <c r="Q8759" t="s">
        <v>388</v>
      </c>
    </row>
    <row r="8760" spans="17:17" x14ac:dyDescent="0.3">
      <c r="Q8760" t="s">
        <v>410</v>
      </c>
    </row>
    <row r="8761" spans="17:17" x14ac:dyDescent="0.3">
      <c r="Q8761" t="s">
        <v>224</v>
      </c>
    </row>
    <row r="8762" spans="17:17" x14ac:dyDescent="0.3">
      <c r="Q8762" t="s">
        <v>387</v>
      </c>
    </row>
    <row r="8763" spans="17:17" x14ac:dyDescent="0.3">
      <c r="Q8763" t="s">
        <v>376</v>
      </c>
    </row>
    <row r="8764" spans="17:17" x14ac:dyDescent="0.3">
      <c r="Q8764" t="s">
        <v>401</v>
      </c>
    </row>
    <row r="8765" spans="17:17" x14ac:dyDescent="0.3">
      <c r="Q8765" t="s">
        <v>410</v>
      </c>
    </row>
    <row r="8766" spans="17:17" x14ac:dyDescent="0.3">
      <c r="Q8766" t="s">
        <v>392</v>
      </c>
    </row>
    <row r="8767" spans="17:17" x14ac:dyDescent="0.3">
      <c r="Q8767" t="s">
        <v>363</v>
      </c>
    </row>
    <row r="8768" spans="17:17" x14ac:dyDescent="0.3">
      <c r="Q8768" t="s">
        <v>255</v>
      </c>
    </row>
    <row r="8769" spans="17:17" x14ac:dyDescent="0.3">
      <c r="Q8769" t="s">
        <v>393</v>
      </c>
    </row>
    <row r="8770" spans="17:17" x14ac:dyDescent="0.3">
      <c r="Q8770" t="s">
        <v>381</v>
      </c>
    </row>
    <row r="8771" spans="17:17" x14ac:dyDescent="0.3">
      <c r="Q8771" t="s">
        <v>332</v>
      </c>
    </row>
    <row r="8772" spans="17:17" x14ac:dyDescent="0.3">
      <c r="Q8772" t="s">
        <v>335</v>
      </c>
    </row>
    <row r="8773" spans="17:17" x14ac:dyDescent="0.3">
      <c r="Q8773" t="s">
        <v>311</v>
      </c>
    </row>
    <row r="8774" spans="17:17" x14ac:dyDescent="0.3">
      <c r="Q8774" t="s">
        <v>310</v>
      </c>
    </row>
    <row r="8775" spans="17:17" x14ac:dyDescent="0.3">
      <c r="Q8775" t="s">
        <v>348</v>
      </c>
    </row>
    <row r="8776" spans="17:17" x14ac:dyDescent="0.3">
      <c r="Q8776" t="s">
        <v>296</v>
      </c>
    </row>
    <row r="8777" spans="17:17" x14ac:dyDescent="0.3">
      <c r="Q8777" t="s">
        <v>276</v>
      </c>
    </row>
    <row r="8778" spans="17:17" x14ac:dyDescent="0.3">
      <c r="Q8778" t="s">
        <v>369</v>
      </c>
    </row>
    <row r="8779" spans="17:17" x14ac:dyDescent="0.3">
      <c r="Q8779" t="s">
        <v>304</v>
      </c>
    </row>
    <row r="8780" spans="17:17" x14ac:dyDescent="0.3">
      <c r="Q8780" t="s">
        <v>407</v>
      </c>
    </row>
    <row r="8781" spans="17:17" x14ac:dyDescent="0.3">
      <c r="Q8781" t="s">
        <v>395</v>
      </c>
    </row>
    <row r="8782" spans="17:17" x14ac:dyDescent="0.3">
      <c r="Q8782" t="s">
        <v>382</v>
      </c>
    </row>
    <row r="8783" spans="17:17" x14ac:dyDescent="0.3">
      <c r="Q8783" t="s">
        <v>362</v>
      </c>
    </row>
    <row r="8784" spans="17:17" x14ac:dyDescent="0.3">
      <c r="Q8784" t="s">
        <v>225</v>
      </c>
    </row>
    <row r="8785" spans="17:17" x14ac:dyDescent="0.3">
      <c r="Q8785" t="s">
        <v>242</v>
      </c>
    </row>
    <row r="8786" spans="17:17" x14ac:dyDescent="0.3">
      <c r="Q8786" t="s">
        <v>409</v>
      </c>
    </row>
    <row r="8787" spans="17:17" x14ac:dyDescent="0.3">
      <c r="Q8787" t="s">
        <v>221</v>
      </c>
    </row>
    <row r="8788" spans="17:17" x14ac:dyDescent="0.3">
      <c r="Q8788" t="s">
        <v>264</v>
      </c>
    </row>
    <row r="8789" spans="17:17" x14ac:dyDescent="0.3">
      <c r="Q8789" t="s">
        <v>224</v>
      </c>
    </row>
    <row r="8790" spans="17:17" x14ac:dyDescent="0.3">
      <c r="Q8790" t="s">
        <v>357</v>
      </c>
    </row>
    <row r="8791" spans="17:17" x14ac:dyDescent="0.3">
      <c r="Q8791" t="s">
        <v>403</v>
      </c>
    </row>
    <row r="8792" spans="17:17" x14ac:dyDescent="0.3">
      <c r="Q8792" t="s">
        <v>306</v>
      </c>
    </row>
    <row r="8793" spans="17:17" x14ac:dyDescent="0.3">
      <c r="Q8793" t="s">
        <v>296</v>
      </c>
    </row>
    <row r="8794" spans="17:17" x14ac:dyDescent="0.3">
      <c r="Q8794" t="s">
        <v>285</v>
      </c>
    </row>
    <row r="8795" spans="17:17" x14ac:dyDescent="0.3">
      <c r="Q8795" t="s">
        <v>414</v>
      </c>
    </row>
    <row r="8796" spans="17:17" x14ac:dyDescent="0.3">
      <c r="Q8796" t="s">
        <v>369</v>
      </c>
    </row>
    <row r="8797" spans="17:17" x14ac:dyDescent="0.3">
      <c r="Q8797" t="s">
        <v>276</v>
      </c>
    </row>
    <row r="8798" spans="17:17" x14ac:dyDescent="0.3">
      <c r="Q8798" t="s">
        <v>277</v>
      </c>
    </row>
    <row r="8799" spans="17:17" x14ac:dyDescent="0.3">
      <c r="Q8799" t="s">
        <v>243</v>
      </c>
    </row>
    <row r="8800" spans="17:17" x14ac:dyDescent="0.3">
      <c r="Q8800" t="s">
        <v>254</v>
      </c>
    </row>
    <row r="8801" spans="17:17" x14ac:dyDescent="0.3">
      <c r="Q8801" t="s">
        <v>329</v>
      </c>
    </row>
    <row r="8802" spans="17:17" x14ac:dyDescent="0.3">
      <c r="Q8802" t="s">
        <v>351</v>
      </c>
    </row>
    <row r="8803" spans="17:17" x14ac:dyDescent="0.3">
      <c r="Q8803" t="s">
        <v>313</v>
      </c>
    </row>
    <row r="8804" spans="17:17" x14ac:dyDescent="0.3">
      <c r="Q8804" t="s">
        <v>270</v>
      </c>
    </row>
    <row r="8805" spans="17:17" x14ac:dyDescent="0.3">
      <c r="Q8805" t="s">
        <v>352</v>
      </c>
    </row>
    <row r="8806" spans="17:17" x14ac:dyDescent="0.3">
      <c r="Q8806" t="s">
        <v>353</v>
      </c>
    </row>
    <row r="8807" spans="17:17" x14ac:dyDescent="0.3">
      <c r="Q8807" t="s">
        <v>354</v>
      </c>
    </row>
    <row r="8808" spans="17:17" x14ac:dyDescent="0.3">
      <c r="Q8808" t="s">
        <v>279</v>
      </c>
    </row>
    <row r="8809" spans="17:17" x14ac:dyDescent="0.3">
      <c r="Q8809" t="s">
        <v>252</v>
      </c>
    </row>
    <row r="8810" spans="17:17" x14ac:dyDescent="0.3">
      <c r="Q8810" t="s">
        <v>299</v>
      </c>
    </row>
    <row r="8811" spans="17:17" x14ac:dyDescent="0.3">
      <c r="Q8811" t="s">
        <v>306</v>
      </c>
    </row>
    <row r="8812" spans="17:17" x14ac:dyDescent="0.3">
      <c r="Q8812" t="s">
        <v>355</v>
      </c>
    </row>
    <row r="8813" spans="17:17" x14ac:dyDescent="0.3">
      <c r="Q8813" t="s">
        <v>356</v>
      </c>
    </row>
    <row r="8814" spans="17:17" x14ac:dyDescent="0.3">
      <c r="Q8814" t="s">
        <v>357</v>
      </c>
    </row>
    <row r="8815" spans="17:17" x14ac:dyDescent="0.3">
      <c r="Q8815" t="s">
        <v>358</v>
      </c>
    </row>
    <row r="8816" spans="17:17" x14ac:dyDescent="0.3">
      <c r="Q8816" t="s">
        <v>359</v>
      </c>
    </row>
    <row r="8817" spans="17:17" x14ac:dyDescent="0.3">
      <c r="Q8817" t="s">
        <v>263</v>
      </c>
    </row>
    <row r="8818" spans="17:17" x14ac:dyDescent="0.3">
      <c r="Q8818" t="s">
        <v>331</v>
      </c>
    </row>
    <row r="8819" spans="17:17" x14ac:dyDescent="0.3">
      <c r="Q8819" t="s">
        <v>297</v>
      </c>
    </row>
    <row r="8820" spans="17:17" x14ac:dyDescent="0.3">
      <c r="Q8820" t="s">
        <v>233</v>
      </c>
    </row>
    <row r="8821" spans="17:17" x14ac:dyDescent="0.3">
      <c r="Q8821" t="s">
        <v>312</v>
      </c>
    </row>
    <row r="8822" spans="17:17" x14ac:dyDescent="0.3">
      <c r="Q8822" t="s">
        <v>219</v>
      </c>
    </row>
    <row r="8823" spans="17:17" x14ac:dyDescent="0.3">
      <c r="Q8823" t="s">
        <v>302</v>
      </c>
    </row>
    <row r="8824" spans="17:17" x14ac:dyDescent="0.3">
      <c r="Q8824" t="s">
        <v>303</v>
      </c>
    </row>
    <row r="8825" spans="17:17" x14ac:dyDescent="0.3">
      <c r="Q8825" t="s">
        <v>247</v>
      </c>
    </row>
    <row r="8826" spans="17:17" x14ac:dyDescent="0.3">
      <c r="Q8826" t="s">
        <v>304</v>
      </c>
    </row>
    <row r="8827" spans="17:17" x14ac:dyDescent="0.3">
      <c r="Q8827" t="s">
        <v>305</v>
      </c>
    </row>
    <row r="8828" spans="17:17" x14ac:dyDescent="0.3">
      <c r="Q8828" t="s">
        <v>306</v>
      </c>
    </row>
    <row r="8829" spans="17:17" x14ac:dyDescent="0.3">
      <c r="Q8829" t="s">
        <v>307</v>
      </c>
    </row>
    <row r="8830" spans="17:17" x14ac:dyDescent="0.3">
      <c r="Q8830" t="s">
        <v>308</v>
      </c>
    </row>
    <row r="8831" spans="17:17" x14ac:dyDescent="0.3">
      <c r="Q8831" t="s">
        <v>281</v>
      </c>
    </row>
    <row r="8832" spans="17:17" x14ac:dyDescent="0.3">
      <c r="Q8832" t="s">
        <v>234</v>
      </c>
    </row>
    <row r="8833" spans="17:17" x14ac:dyDescent="0.3">
      <c r="Q8833" t="s">
        <v>309</v>
      </c>
    </row>
    <row r="8834" spans="17:17" x14ac:dyDescent="0.3">
      <c r="Q8834" t="s">
        <v>310</v>
      </c>
    </row>
    <row r="8835" spans="17:17" x14ac:dyDescent="0.3">
      <c r="Q8835" t="s">
        <v>293</v>
      </c>
    </row>
    <row r="8836" spans="17:17" x14ac:dyDescent="0.3">
      <c r="Q8836" t="s">
        <v>311</v>
      </c>
    </row>
    <row r="8837" spans="17:17" x14ac:dyDescent="0.3">
      <c r="Q8837" t="s">
        <v>312</v>
      </c>
    </row>
    <row r="8838" spans="17:17" x14ac:dyDescent="0.3">
      <c r="Q8838" t="s">
        <v>313</v>
      </c>
    </row>
    <row r="8839" spans="17:17" x14ac:dyDescent="0.3">
      <c r="Q8839" t="s">
        <v>243</v>
      </c>
    </row>
    <row r="8840" spans="17:17" x14ac:dyDescent="0.3">
      <c r="Q8840" t="s">
        <v>314</v>
      </c>
    </row>
    <row r="8841" spans="17:17" x14ac:dyDescent="0.3">
      <c r="Q8841" t="s">
        <v>315</v>
      </c>
    </row>
    <row r="8842" spans="17:17" x14ac:dyDescent="0.3">
      <c r="Q8842" t="s">
        <v>285</v>
      </c>
    </row>
    <row r="8843" spans="17:17" x14ac:dyDescent="0.3">
      <c r="Q8843" t="s">
        <v>271</v>
      </c>
    </row>
    <row r="8844" spans="17:17" x14ac:dyDescent="0.3">
      <c r="Q8844" t="s">
        <v>409</v>
      </c>
    </row>
    <row r="8845" spans="17:17" x14ac:dyDescent="0.3">
      <c r="Q8845" t="s">
        <v>329</v>
      </c>
    </row>
    <row r="8846" spans="17:17" x14ac:dyDescent="0.3">
      <c r="Q8846" t="s">
        <v>378</v>
      </c>
    </row>
    <row r="8847" spans="17:17" x14ac:dyDescent="0.3">
      <c r="Q8847" t="s">
        <v>346</v>
      </c>
    </row>
    <row r="8848" spans="17:17" x14ac:dyDescent="0.3">
      <c r="Q8848" t="s">
        <v>324</v>
      </c>
    </row>
    <row r="8849" spans="17:17" x14ac:dyDescent="0.3">
      <c r="Q8849" t="s">
        <v>321</v>
      </c>
    </row>
    <row r="8850" spans="17:17" x14ac:dyDescent="0.3">
      <c r="Q8850" t="s">
        <v>405</v>
      </c>
    </row>
    <row r="8851" spans="17:17" x14ac:dyDescent="0.3">
      <c r="Q8851" t="s">
        <v>279</v>
      </c>
    </row>
    <row r="8852" spans="17:17" x14ac:dyDescent="0.3">
      <c r="Q8852" t="s">
        <v>223</v>
      </c>
    </row>
    <row r="8853" spans="17:17" x14ac:dyDescent="0.3">
      <c r="Q8853" t="s">
        <v>282</v>
      </c>
    </row>
    <row r="8854" spans="17:17" x14ac:dyDescent="0.3">
      <c r="Q8854" t="s">
        <v>414</v>
      </c>
    </row>
    <row r="8855" spans="17:17" x14ac:dyDescent="0.3">
      <c r="Q8855" t="s">
        <v>255</v>
      </c>
    </row>
    <row r="8856" spans="17:17" x14ac:dyDescent="0.3">
      <c r="Q8856" t="s">
        <v>239</v>
      </c>
    </row>
    <row r="8857" spans="17:17" x14ac:dyDescent="0.3">
      <c r="Q8857" t="s">
        <v>293</v>
      </c>
    </row>
    <row r="8858" spans="17:17" x14ac:dyDescent="0.3">
      <c r="Q8858" t="s">
        <v>338</v>
      </c>
    </row>
    <row r="8859" spans="17:17" x14ac:dyDescent="0.3">
      <c r="Q8859" t="s">
        <v>401</v>
      </c>
    </row>
    <row r="8860" spans="17:17" x14ac:dyDescent="0.3">
      <c r="Q8860" t="s">
        <v>375</v>
      </c>
    </row>
    <row r="8861" spans="17:17" x14ac:dyDescent="0.3">
      <c r="Q8861" t="s">
        <v>342</v>
      </c>
    </row>
    <row r="8862" spans="17:17" x14ac:dyDescent="0.3">
      <c r="Q8862" t="s">
        <v>409</v>
      </c>
    </row>
    <row r="8863" spans="17:17" x14ac:dyDescent="0.3">
      <c r="Q8863" t="s">
        <v>373</v>
      </c>
    </row>
    <row r="8864" spans="17:17" x14ac:dyDescent="0.3">
      <c r="Q8864" t="s">
        <v>228</v>
      </c>
    </row>
    <row r="8865" spans="17:17" x14ac:dyDescent="0.3">
      <c r="Q8865" t="s">
        <v>411</v>
      </c>
    </row>
    <row r="8866" spans="17:17" x14ac:dyDescent="0.3">
      <c r="Q8866" t="s">
        <v>242</v>
      </c>
    </row>
    <row r="8867" spans="17:17" x14ac:dyDescent="0.3">
      <c r="Q8867" t="s">
        <v>412</v>
      </c>
    </row>
    <row r="8868" spans="17:17" x14ac:dyDescent="0.3">
      <c r="Q8868" t="s">
        <v>240</v>
      </c>
    </row>
    <row r="8869" spans="17:17" x14ac:dyDescent="0.3">
      <c r="Q8869" t="s">
        <v>256</v>
      </c>
    </row>
    <row r="8870" spans="17:17" x14ac:dyDescent="0.3">
      <c r="Q8870" t="s">
        <v>252</v>
      </c>
    </row>
    <row r="8871" spans="17:17" x14ac:dyDescent="0.3">
      <c r="Q8871" t="s">
        <v>314</v>
      </c>
    </row>
    <row r="8872" spans="17:17" x14ac:dyDescent="0.3">
      <c r="Q8872" t="s">
        <v>385</v>
      </c>
    </row>
    <row r="8873" spans="17:17" x14ac:dyDescent="0.3">
      <c r="Q8873" t="s">
        <v>340</v>
      </c>
    </row>
    <row r="8874" spans="17:17" x14ac:dyDescent="0.3">
      <c r="Q8874" t="s">
        <v>282</v>
      </c>
    </row>
    <row r="8875" spans="17:17" x14ac:dyDescent="0.3">
      <c r="Q8875" t="s">
        <v>273</v>
      </c>
    </row>
    <row r="8876" spans="17:17" x14ac:dyDescent="0.3">
      <c r="Q8876" t="s">
        <v>325</v>
      </c>
    </row>
    <row r="8877" spans="17:17" x14ac:dyDescent="0.3">
      <c r="Q8877" t="s">
        <v>300</v>
      </c>
    </row>
    <row r="8878" spans="17:17" x14ac:dyDescent="0.3">
      <c r="Q8878" t="s">
        <v>326</v>
      </c>
    </row>
    <row r="8879" spans="17:17" x14ac:dyDescent="0.3">
      <c r="Q8879" t="s">
        <v>395</v>
      </c>
    </row>
    <row r="8880" spans="17:17" x14ac:dyDescent="0.3">
      <c r="Q8880" t="s">
        <v>391</v>
      </c>
    </row>
    <row r="8881" spans="17:17" x14ac:dyDescent="0.3">
      <c r="Q8881" t="s">
        <v>248</v>
      </c>
    </row>
    <row r="8882" spans="17:17" x14ac:dyDescent="0.3">
      <c r="Q8882" t="s">
        <v>268</v>
      </c>
    </row>
    <row r="8883" spans="17:17" x14ac:dyDescent="0.3">
      <c r="Q8883" t="s">
        <v>285</v>
      </c>
    </row>
    <row r="8884" spans="17:17" x14ac:dyDescent="0.3">
      <c r="Q8884" t="s">
        <v>405</v>
      </c>
    </row>
    <row r="8885" spans="17:17" x14ac:dyDescent="0.3">
      <c r="Q8885" t="s">
        <v>300</v>
      </c>
    </row>
    <row r="8886" spans="17:17" x14ac:dyDescent="0.3">
      <c r="Q8886" t="s">
        <v>404</v>
      </c>
    </row>
    <row r="8887" spans="17:17" x14ac:dyDescent="0.3">
      <c r="Q8887" t="s">
        <v>331</v>
      </c>
    </row>
    <row r="8888" spans="17:17" x14ac:dyDescent="0.3">
      <c r="Q8888" t="s">
        <v>241</v>
      </c>
    </row>
    <row r="8889" spans="17:17" x14ac:dyDescent="0.3">
      <c r="Q8889" t="s">
        <v>328</v>
      </c>
    </row>
    <row r="8890" spans="17:17" x14ac:dyDescent="0.3">
      <c r="Q8890" t="s">
        <v>415</v>
      </c>
    </row>
    <row r="8891" spans="17:17" x14ac:dyDescent="0.3">
      <c r="Q8891" t="s">
        <v>326</v>
      </c>
    </row>
    <row r="8892" spans="17:17" x14ac:dyDescent="0.3">
      <c r="Q8892" t="s">
        <v>386</v>
      </c>
    </row>
    <row r="8893" spans="17:17" x14ac:dyDescent="0.3">
      <c r="Q8893" t="s">
        <v>403</v>
      </c>
    </row>
    <row r="8894" spans="17:17" x14ac:dyDescent="0.3">
      <c r="Q8894" t="s">
        <v>334</v>
      </c>
    </row>
    <row r="8895" spans="17:17" x14ac:dyDescent="0.3">
      <c r="Q8895" t="s">
        <v>239</v>
      </c>
    </row>
    <row r="8896" spans="17:17" x14ac:dyDescent="0.3">
      <c r="Q8896" t="s">
        <v>323</v>
      </c>
    </row>
    <row r="8897" spans="17:17" x14ac:dyDescent="0.3">
      <c r="Q8897" t="s">
        <v>358</v>
      </c>
    </row>
    <row r="8898" spans="17:17" x14ac:dyDescent="0.3">
      <c r="Q8898" t="s">
        <v>248</v>
      </c>
    </row>
    <row r="8899" spans="17:17" x14ac:dyDescent="0.3">
      <c r="Q8899" t="s">
        <v>253</v>
      </c>
    </row>
    <row r="8900" spans="17:17" x14ac:dyDescent="0.3">
      <c r="Q8900" t="s">
        <v>320</v>
      </c>
    </row>
    <row r="8901" spans="17:17" x14ac:dyDescent="0.3">
      <c r="Q8901" t="s">
        <v>357</v>
      </c>
    </row>
    <row r="8902" spans="17:17" x14ac:dyDescent="0.3">
      <c r="Q8902" t="s">
        <v>339</v>
      </c>
    </row>
    <row r="8903" spans="17:17" x14ac:dyDescent="0.3">
      <c r="Q8903" t="s">
        <v>331</v>
      </c>
    </row>
    <row r="8904" spans="17:17" x14ac:dyDescent="0.3">
      <c r="Q8904" t="s">
        <v>253</v>
      </c>
    </row>
    <row r="8905" spans="17:17" x14ac:dyDescent="0.3">
      <c r="Q8905" t="s">
        <v>308</v>
      </c>
    </row>
    <row r="8906" spans="17:17" x14ac:dyDescent="0.3">
      <c r="Q8906" t="s">
        <v>324</v>
      </c>
    </row>
    <row r="8907" spans="17:17" x14ac:dyDescent="0.3">
      <c r="Q8907" t="s">
        <v>270</v>
      </c>
    </row>
    <row r="8908" spans="17:17" x14ac:dyDescent="0.3">
      <c r="Q8908" t="s">
        <v>393</v>
      </c>
    </row>
    <row r="8909" spans="17:17" x14ac:dyDescent="0.3">
      <c r="Q8909" t="s">
        <v>279</v>
      </c>
    </row>
    <row r="8910" spans="17:17" x14ac:dyDescent="0.3">
      <c r="Q8910" t="s">
        <v>328</v>
      </c>
    </row>
    <row r="8911" spans="17:17" x14ac:dyDescent="0.3">
      <c r="Q8911" t="s">
        <v>382</v>
      </c>
    </row>
    <row r="8912" spans="17:17" x14ac:dyDescent="0.3">
      <c r="Q8912" t="s">
        <v>373</v>
      </c>
    </row>
    <row r="8913" spans="17:17" x14ac:dyDescent="0.3">
      <c r="Q8913" t="s">
        <v>383</v>
      </c>
    </row>
    <row r="8914" spans="17:17" x14ac:dyDescent="0.3">
      <c r="Q8914" t="s">
        <v>366</v>
      </c>
    </row>
    <row r="8915" spans="17:17" x14ac:dyDescent="0.3">
      <c r="Q8915" t="s">
        <v>313</v>
      </c>
    </row>
    <row r="8916" spans="17:17" x14ac:dyDescent="0.3">
      <c r="Q8916" t="s">
        <v>319</v>
      </c>
    </row>
    <row r="8917" spans="17:17" x14ac:dyDescent="0.3">
      <c r="Q8917" t="s">
        <v>391</v>
      </c>
    </row>
    <row r="8918" spans="17:17" x14ac:dyDescent="0.3">
      <c r="Q8918" t="s">
        <v>394</v>
      </c>
    </row>
    <row r="8919" spans="17:17" x14ac:dyDescent="0.3">
      <c r="Q8919" t="s">
        <v>274</v>
      </c>
    </row>
    <row r="8920" spans="17:17" x14ac:dyDescent="0.3">
      <c r="Q8920" t="s">
        <v>246</v>
      </c>
    </row>
    <row r="8921" spans="17:17" x14ac:dyDescent="0.3">
      <c r="Q8921" t="s">
        <v>356</v>
      </c>
    </row>
    <row r="8922" spans="17:17" x14ac:dyDescent="0.3">
      <c r="Q8922" t="s">
        <v>363</v>
      </c>
    </row>
    <row r="8923" spans="17:17" x14ac:dyDescent="0.3">
      <c r="Q8923" t="s">
        <v>284</v>
      </c>
    </row>
    <row r="8924" spans="17:17" x14ac:dyDescent="0.3">
      <c r="Q8924" t="s">
        <v>418</v>
      </c>
    </row>
    <row r="8925" spans="17:17" x14ac:dyDescent="0.3">
      <c r="Q8925" t="s">
        <v>285</v>
      </c>
    </row>
    <row r="8926" spans="17:17" x14ac:dyDescent="0.3">
      <c r="Q8926" t="s">
        <v>387</v>
      </c>
    </row>
    <row r="8927" spans="17:17" x14ac:dyDescent="0.3">
      <c r="Q8927" t="s">
        <v>334</v>
      </c>
    </row>
    <row r="8928" spans="17:17" x14ac:dyDescent="0.3">
      <c r="Q8928" t="s">
        <v>318</v>
      </c>
    </row>
    <row r="8929" spans="17:17" x14ac:dyDescent="0.3">
      <c r="Q8929" t="s">
        <v>377</v>
      </c>
    </row>
    <row r="8930" spans="17:17" x14ac:dyDescent="0.3">
      <c r="Q8930" t="s">
        <v>314</v>
      </c>
    </row>
    <row r="8931" spans="17:17" x14ac:dyDescent="0.3">
      <c r="Q8931" t="s">
        <v>256</v>
      </c>
    </row>
    <row r="8932" spans="17:17" x14ac:dyDescent="0.3">
      <c r="Q8932" t="s">
        <v>385</v>
      </c>
    </row>
    <row r="8933" spans="17:17" x14ac:dyDescent="0.3">
      <c r="Q8933" t="s">
        <v>410</v>
      </c>
    </row>
    <row r="8934" spans="17:17" x14ac:dyDescent="0.3">
      <c r="Q8934" t="s">
        <v>263</v>
      </c>
    </row>
    <row r="8935" spans="17:17" x14ac:dyDescent="0.3">
      <c r="Q8935" t="s">
        <v>258</v>
      </c>
    </row>
    <row r="8936" spans="17:17" x14ac:dyDescent="0.3">
      <c r="Q8936" t="s">
        <v>399</v>
      </c>
    </row>
    <row r="8937" spans="17:17" x14ac:dyDescent="0.3">
      <c r="Q8937" t="s">
        <v>416</v>
      </c>
    </row>
    <row r="8938" spans="17:17" x14ac:dyDescent="0.3">
      <c r="Q8938" t="s">
        <v>316</v>
      </c>
    </row>
    <row r="8939" spans="17:17" x14ac:dyDescent="0.3">
      <c r="Q8939" t="s">
        <v>244</v>
      </c>
    </row>
    <row r="8940" spans="17:17" x14ac:dyDescent="0.3">
      <c r="Q8940" t="s">
        <v>270</v>
      </c>
    </row>
    <row r="8941" spans="17:17" x14ac:dyDescent="0.3">
      <c r="Q8941" t="s">
        <v>371</v>
      </c>
    </row>
    <row r="8942" spans="17:17" x14ac:dyDescent="0.3">
      <c r="Q8942" t="s">
        <v>264</v>
      </c>
    </row>
    <row r="8943" spans="17:17" x14ac:dyDescent="0.3">
      <c r="Q8943" t="s">
        <v>247</v>
      </c>
    </row>
    <row r="8944" spans="17:17" x14ac:dyDescent="0.3">
      <c r="Q8944" t="s">
        <v>316</v>
      </c>
    </row>
    <row r="8945" spans="17:17" x14ac:dyDescent="0.3">
      <c r="Q8945" t="s">
        <v>346</v>
      </c>
    </row>
    <row r="8946" spans="17:17" x14ac:dyDescent="0.3">
      <c r="Q8946" t="s">
        <v>308</v>
      </c>
    </row>
    <row r="8947" spans="17:17" x14ac:dyDescent="0.3">
      <c r="Q8947" t="s">
        <v>251</v>
      </c>
    </row>
    <row r="8948" spans="17:17" x14ac:dyDescent="0.3">
      <c r="Q8948" t="s">
        <v>398</v>
      </c>
    </row>
    <row r="8949" spans="17:17" x14ac:dyDescent="0.3">
      <c r="Q8949" t="s">
        <v>402</v>
      </c>
    </row>
    <row r="8950" spans="17:17" x14ac:dyDescent="0.3">
      <c r="Q8950" t="s">
        <v>312</v>
      </c>
    </row>
    <row r="8951" spans="17:17" x14ac:dyDescent="0.3">
      <c r="Q8951" t="s">
        <v>306</v>
      </c>
    </row>
    <row r="8952" spans="17:17" x14ac:dyDescent="0.3">
      <c r="Q8952" t="s">
        <v>226</v>
      </c>
    </row>
    <row r="8953" spans="17:17" x14ac:dyDescent="0.3">
      <c r="Q8953" t="s">
        <v>257</v>
      </c>
    </row>
    <row r="8954" spans="17:17" x14ac:dyDescent="0.3">
      <c r="Q8954" t="s">
        <v>411</v>
      </c>
    </row>
    <row r="8955" spans="17:17" x14ac:dyDescent="0.3">
      <c r="Q8955" t="s">
        <v>283</v>
      </c>
    </row>
    <row r="8956" spans="17:17" x14ac:dyDescent="0.3">
      <c r="Q8956" t="s">
        <v>305</v>
      </c>
    </row>
    <row r="8957" spans="17:17" x14ac:dyDescent="0.3">
      <c r="Q8957" t="s">
        <v>366</v>
      </c>
    </row>
    <row r="8958" spans="17:17" x14ac:dyDescent="0.3">
      <c r="Q8958" t="s">
        <v>315</v>
      </c>
    </row>
    <row r="8959" spans="17:17" x14ac:dyDescent="0.3">
      <c r="Q8959" t="s">
        <v>321</v>
      </c>
    </row>
    <row r="8960" spans="17:17" x14ac:dyDescent="0.3">
      <c r="Q8960" t="s">
        <v>379</v>
      </c>
    </row>
    <row r="8961" spans="17:17" x14ac:dyDescent="0.3">
      <c r="Q8961" t="s">
        <v>412</v>
      </c>
    </row>
    <row r="8962" spans="17:17" x14ac:dyDescent="0.3">
      <c r="Q8962" t="s">
        <v>249</v>
      </c>
    </row>
    <row r="8963" spans="17:17" x14ac:dyDescent="0.3">
      <c r="Q8963" t="s">
        <v>367</v>
      </c>
    </row>
    <row r="8964" spans="17:17" x14ac:dyDescent="0.3">
      <c r="Q8964" t="s">
        <v>257</v>
      </c>
    </row>
    <row r="8965" spans="17:17" x14ac:dyDescent="0.3">
      <c r="Q8965" t="s">
        <v>382</v>
      </c>
    </row>
    <row r="8966" spans="17:17" x14ac:dyDescent="0.3">
      <c r="Q8966" t="s">
        <v>293</v>
      </c>
    </row>
    <row r="8967" spans="17:17" x14ac:dyDescent="0.3">
      <c r="Q8967" t="s">
        <v>276</v>
      </c>
    </row>
    <row r="8968" spans="17:17" x14ac:dyDescent="0.3">
      <c r="Q8968" t="s">
        <v>394</v>
      </c>
    </row>
    <row r="8969" spans="17:17" x14ac:dyDescent="0.3">
      <c r="Q8969" t="s">
        <v>326</v>
      </c>
    </row>
    <row r="8970" spans="17:17" x14ac:dyDescent="0.3">
      <c r="Q8970" t="s">
        <v>412</v>
      </c>
    </row>
    <row r="8971" spans="17:17" x14ac:dyDescent="0.3">
      <c r="Q8971" t="s">
        <v>410</v>
      </c>
    </row>
    <row r="8972" spans="17:17" x14ac:dyDescent="0.3">
      <c r="Q8972" t="s">
        <v>364</v>
      </c>
    </row>
    <row r="8973" spans="17:17" x14ac:dyDescent="0.3">
      <c r="Q8973" t="s">
        <v>244</v>
      </c>
    </row>
    <row r="8974" spans="17:17" x14ac:dyDescent="0.3">
      <c r="Q8974" t="s">
        <v>386</v>
      </c>
    </row>
    <row r="8975" spans="17:17" x14ac:dyDescent="0.3">
      <c r="Q8975" t="s">
        <v>250</v>
      </c>
    </row>
    <row r="8976" spans="17:17" x14ac:dyDescent="0.3">
      <c r="Q8976" t="s">
        <v>384</v>
      </c>
    </row>
    <row r="8977" spans="17:17" x14ac:dyDescent="0.3">
      <c r="Q8977" t="s">
        <v>322</v>
      </c>
    </row>
    <row r="8978" spans="17:17" x14ac:dyDescent="0.3">
      <c r="Q8978" t="s">
        <v>337</v>
      </c>
    </row>
    <row r="8979" spans="17:17" x14ac:dyDescent="0.3">
      <c r="Q8979" t="s">
        <v>286</v>
      </c>
    </row>
    <row r="8980" spans="17:17" x14ac:dyDescent="0.3">
      <c r="Q8980" t="s">
        <v>348</v>
      </c>
    </row>
    <row r="8981" spans="17:17" x14ac:dyDescent="0.3">
      <c r="Q8981" t="s">
        <v>236</v>
      </c>
    </row>
    <row r="8982" spans="17:17" x14ac:dyDescent="0.3">
      <c r="Q8982" t="s">
        <v>294</v>
      </c>
    </row>
    <row r="8983" spans="17:17" x14ac:dyDescent="0.3">
      <c r="Q8983" t="s">
        <v>395</v>
      </c>
    </row>
    <row r="8984" spans="17:17" x14ac:dyDescent="0.3">
      <c r="Q8984" t="s">
        <v>317</v>
      </c>
    </row>
    <row r="8985" spans="17:17" x14ac:dyDescent="0.3">
      <c r="Q8985" t="s">
        <v>286</v>
      </c>
    </row>
    <row r="8986" spans="17:17" x14ac:dyDescent="0.3">
      <c r="Q8986" t="s">
        <v>399</v>
      </c>
    </row>
    <row r="8987" spans="17:17" x14ac:dyDescent="0.3">
      <c r="Q8987" t="s">
        <v>347</v>
      </c>
    </row>
    <row r="8988" spans="17:17" x14ac:dyDescent="0.3">
      <c r="Q8988" t="s">
        <v>273</v>
      </c>
    </row>
    <row r="8989" spans="17:17" x14ac:dyDescent="0.3">
      <c r="Q8989" t="s">
        <v>309</v>
      </c>
    </row>
    <row r="8990" spans="17:17" x14ac:dyDescent="0.3">
      <c r="Q8990" t="s">
        <v>407</v>
      </c>
    </row>
    <row r="8991" spans="17:17" x14ac:dyDescent="0.3">
      <c r="Q8991" t="s">
        <v>363</v>
      </c>
    </row>
    <row r="8992" spans="17:17" x14ac:dyDescent="0.3">
      <c r="Q8992" t="s">
        <v>279</v>
      </c>
    </row>
    <row r="8993" spans="17:17" x14ac:dyDescent="0.3">
      <c r="Q8993" t="s">
        <v>410</v>
      </c>
    </row>
    <row r="8994" spans="17:17" x14ac:dyDescent="0.3">
      <c r="Q8994" t="s">
        <v>386</v>
      </c>
    </row>
    <row r="8995" spans="17:17" x14ac:dyDescent="0.3">
      <c r="Q8995" t="s">
        <v>369</v>
      </c>
    </row>
    <row r="8996" spans="17:17" x14ac:dyDescent="0.3">
      <c r="Q8996" t="s">
        <v>402</v>
      </c>
    </row>
    <row r="8997" spans="17:17" x14ac:dyDescent="0.3">
      <c r="Q8997" t="s">
        <v>223</v>
      </c>
    </row>
    <row r="8998" spans="17:17" x14ac:dyDescent="0.3">
      <c r="Q8998" t="s">
        <v>232</v>
      </c>
    </row>
    <row r="8999" spans="17:17" x14ac:dyDescent="0.3">
      <c r="Q8999" t="s">
        <v>308</v>
      </c>
    </row>
    <row r="9000" spans="17:17" x14ac:dyDescent="0.3">
      <c r="Q9000" t="s">
        <v>290</v>
      </c>
    </row>
    <row r="9001" spans="17:17" x14ac:dyDescent="0.3">
      <c r="Q9001" t="s">
        <v>239</v>
      </c>
    </row>
    <row r="9002" spans="17:17" x14ac:dyDescent="0.3">
      <c r="Q9002" t="s">
        <v>254</v>
      </c>
    </row>
    <row r="9003" spans="17:17" x14ac:dyDescent="0.3">
      <c r="Q9003" t="s">
        <v>353</v>
      </c>
    </row>
    <row r="9004" spans="17:17" x14ac:dyDescent="0.3">
      <c r="Q9004" t="s">
        <v>303</v>
      </c>
    </row>
    <row r="9005" spans="17:17" x14ac:dyDescent="0.3">
      <c r="Q9005" t="s">
        <v>280</v>
      </c>
    </row>
    <row r="9006" spans="17:17" x14ac:dyDescent="0.3">
      <c r="Q9006" t="s">
        <v>243</v>
      </c>
    </row>
    <row r="9007" spans="17:17" x14ac:dyDescent="0.3">
      <c r="Q9007" t="s">
        <v>354</v>
      </c>
    </row>
    <row r="9008" spans="17:17" x14ac:dyDescent="0.3">
      <c r="Q9008" t="s">
        <v>256</v>
      </c>
    </row>
    <row r="9009" spans="17:17" x14ac:dyDescent="0.3">
      <c r="Q9009" t="s">
        <v>378</v>
      </c>
    </row>
    <row r="9010" spans="17:17" x14ac:dyDescent="0.3">
      <c r="Q9010" t="s">
        <v>272</v>
      </c>
    </row>
    <row r="9011" spans="17:17" x14ac:dyDescent="0.3">
      <c r="Q9011" t="s">
        <v>237</v>
      </c>
    </row>
    <row r="9012" spans="17:17" x14ac:dyDescent="0.3">
      <c r="Q9012" t="s">
        <v>308</v>
      </c>
    </row>
    <row r="9013" spans="17:17" x14ac:dyDescent="0.3">
      <c r="Q9013" t="s">
        <v>391</v>
      </c>
    </row>
    <row r="9014" spans="17:17" x14ac:dyDescent="0.3">
      <c r="Q9014" t="s">
        <v>227</v>
      </c>
    </row>
    <row r="9015" spans="17:17" x14ac:dyDescent="0.3">
      <c r="Q9015" t="s">
        <v>344</v>
      </c>
    </row>
    <row r="9016" spans="17:17" x14ac:dyDescent="0.3">
      <c r="Q9016" t="s">
        <v>370</v>
      </c>
    </row>
    <row r="9017" spans="17:17" x14ac:dyDescent="0.3">
      <c r="Q9017" t="s">
        <v>321</v>
      </c>
    </row>
    <row r="9018" spans="17:17" x14ac:dyDescent="0.3">
      <c r="Q9018" t="s">
        <v>309</v>
      </c>
    </row>
    <row r="9019" spans="17:17" x14ac:dyDescent="0.3">
      <c r="Q9019" t="s">
        <v>327</v>
      </c>
    </row>
    <row r="9020" spans="17:17" x14ac:dyDescent="0.3">
      <c r="Q9020" t="s">
        <v>322</v>
      </c>
    </row>
    <row r="9021" spans="17:17" x14ac:dyDescent="0.3">
      <c r="Q9021" t="s">
        <v>392</v>
      </c>
    </row>
    <row r="9022" spans="17:17" x14ac:dyDescent="0.3">
      <c r="Q9022" t="s">
        <v>236</v>
      </c>
    </row>
    <row r="9023" spans="17:17" x14ac:dyDescent="0.3">
      <c r="Q9023" t="s">
        <v>352</v>
      </c>
    </row>
    <row r="9024" spans="17:17" x14ac:dyDescent="0.3">
      <c r="Q9024" t="s">
        <v>379</v>
      </c>
    </row>
    <row r="9025" spans="17:17" x14ac:dyDescent="0.3">
      <c r="Q9025" t="s">
        <v>260</v>
      </c>
    </row>
    <row r="9026" spans="17:17" x14ac:dyDescent="0.3">
      <c r="Q9026" t="s">
        <v>320</v>
      </c>
    </row>
    <row r="9027" spans="17:17" x14ac:dyDescent="0.3">
      <c r="Q9027" t="s">
        <v>222</v>
      </c>
    </row>
    <row r="9028" spans="17:17" x14ac:dyDescent="0.3">
      <c r="Q9028" t="s">
        <v>343</v>
      </c>
    </row>
    <row r="9029" spans="17:17" x14ac:dyDescent="0.3">
      <c r="Q9029" t="s">
        <v>374</v>
      </c>
    </row>
    <row r="9030" spans="17:17" x14ac:dyDescent="0.3">
      <c r="Q9030" t="s">
        <v>303</v>
      </c>
    </row>
    <row r="9031" spans="17:17" x14ac:dyDescent="0.3">
      <c r="Q9031" t="s">
        <v>370</v>
      </c>
    </row>
    <row r="9032" spans="17:17" x14ac:dyDescent="0.3">
      <c r="Q9032" t="s">
        <v>249</v>
      </c>
    </row>
    <row r="9033" spans="17:17" x14ac:dyDescent="0.3">
      <c r="Q9033" t="s">
        <v>241</v>
      </c>
    </row>
    <row r="9034" spans="17:17" x14ac:dyDescent="0.3">
      <c r="Q9034" t="s">
        <v>371</v>
      </c>
    </row>
    <row r="9035" spans="17:17" x14ac:dyDescent="0.3">
      <c r="Q9035" t="s">
        <v>292</v>
      </c>
    </row>
    <row r="9036" spans="17:17" x14ac:dyDescent="0.3">
      <c r="Q9036" t="s">
        <v>268</v>
      </c>
    </row>
    <row r="9037" spans="17:17" x14ac:dyDescent="0.3">
      <c r="Q9037" t="s">
        <v>380</v>
      </c>
    </row>
    <row r="9038" spans="17:17" x14ac:dyDescent="0.3">
      <c r="Q9038" t="s">
        <v>290</v>
      </c>
    </row>
    <row r="9039" spans="17:17" x14ac:dyDescent="0.3">
      <c r="Q9039" t="s">
        <v>404</v>
      </c>
    </row>
    <row r="9040" spans="17:17" x14ac:dyDescent="0.3">
      <c r="Q9040" t="s">
        <v>336</v>
      </c>
    </row>
    <row r="9041" spans="17:17" x14ac:dyDescent="0.3">
      <c r="Q9041" t="s">
        <v>233</v>
      </c>
    </row>
    <row r="9042" spans="17:17" x14ac:dyDescent="0.3">
      <c r="Q9042" t="s">
        <v>275</v>
      </c>
    </row>
    <row r="9043" spans="17:17" x14ac:dyDescent="0.3">
      <c r="Q9043" t="s">
        <v>284</v>
      </c>
    </row>
    <row r="9044" spans="17:17" x14ac:dyDescent="0.3">
      <c r="Q9044" t="s">
        <v>304</v>
      </c>
    </row>
    <row r="9045" spans="17:17" x14ac:dyDescent="0.3">
      <c r="Q9045" t="s">
        <v>289</v>
      </c>
    </row>
    <row r="9046" spans="17:17" x14ac:dyDescent="0.3">
      <c r="Q9046" t="s">
        <v>230</v>
      </c>
    </row>
    <row r="9047" spans="17:17" x14ac:dyDescent="0.3">
      <c r="Q9047" t="s">
        <v>295</v>
      </c>
    </row>
    <row r="9048" spans="17:17" x14ac:dyDescent="0.3">
      <c r="Q9048" t="s">
        <v>261</v>
      </c>
    </row>
    <row r="9049" spans="17:17" x14ac:dyDescent="0.3">
      <c r="Q9049" t="s">
        <v>370</v>
      </c>
    </row>
    <row r="9050" spans="17:17" x14ac:dyDescent="0.3">
      <c r="Q9050" t="s">
        <v>316</v>
      </c>
    </row>
    <row r="9051" spans="17:17" x14ac:dyDescent="0.3">
      <c r="Q9051" t="s">
        <v>223</v>
      </c>
    </row>
    <row r="9052" spans="17:17" x14ac:dyDescent="0.3">
      <c r="Q9052" t="s">
        <v>378</v>
      </c>
    </row>
    <row r="9053" spans="17:17" x14ac:dyDescent="0.3">
      <c r="Q9053" t="s">
        <v>268</v>
      </c>
    </row>
    <row r="9054" spans="17:17" x14ac:dyDescent="0.3">
      <c r="Q9054" t="s">
        <v>285</v>
      </c>
    </row>
    <row r="9055" spans="17:17" x14ac:dyDescent="0.3">
      <c r="Q9055" t="s">
        <v>236</v>
      </c>
    </row>
    <row r="9056" spans="17:17" x14ac:dyDescent="0.3">
      <c r="Q9056" t="s">
        <v>280</v>
      </c>
    </row>
    <row r="9057" spans="17:17" x14ac:dyDescent="0.3">
      <c r="Q9057" t="s">
        <v>312</v>
      </c>
    </row>
    <row r="9058" spans="17:17" x14ac:dyDescent="0.3">
      <c r="Q9058" t="s">
        <v>317</v>
      </c>
    </row>
    <row r="9059" spans="17:17" x14ac:dyDescent="0.3">
      <c r="Q9059" t="s">
        <v>219</v>
      </c>
    </row>
    <row r="9060" spans="17:17" x14ac:dyDescent="0.3">
      <c r="Q9060" t="s">
        <v>328</v>
      </c>
    </row>
    <row r="9061" spans="17:17" x14ac:dyDescent="0.3">
      <c r="Q9061" t="s">
        <v>367</v>
      </c>
    </row>
    <row r="9062" spans="17:17" x14ac:dyDescent="0.3">
      <c r="Q9062" t="s">
        <v>249</v>
      </c>
    </row>
    <row r="9063" spans="17:17" x14ac:dyDescent="0.3">
      <c r="Q9063" t="s">
        <v>271</v>
      </c>
    </row>
    <row r="9064" spans="17:17" x14ac:dyDescent="0.3">
      <c r="Q9064" t="s">
        <v>281</v>
      </c>
    </row>
    <row r="9065" spans="17:17" x14ac:dyDescent="0.3">
      <c r="Q9065" t="s">
        <v>247</v>
      </c>
    </row>
    <row r="9066" spans="17:17" x14ac:dyDescent="0.3">
      <c r="Q9066" t="s">
        <v>251</v>
      </c>
    </row>
    <row r="9067" spans="17:17" x14ac:dyDescent="0.3">
      <c r="Q9067" t="s">
        <v>296</v>
      </c>
    </row>
    <row r="9068" spans="17:17" x14ac:dyDescent="0.3">
      <c r="Q9068" t="s">
        <v>368</v>
      </c>
    </row>
    <row r="9069" spans="17:17" x14ac:dyDescent="0.3">
      <c r="Q9069" t="s">
        <v>369</v>
      </c>
    </row>
    <row r="9070" spans="17:17" x14ac:dyDescent="0.3">
      <c r="Q9070" t="s">
        <v>370</v>
      </c>
    </row>
    <row r="9071" spans="17:17" x14ac:dyDescent="0.3">
      <c r="Q9071" t="s">
        <v>279</v>
      </c>
    </row>
    <row r="9072" spans="17:17" x14ac:dyDescent="0.3">
      <c r="Q9072" t="s">
        <v>234</v>
      </c>
    </row>
    <row r="9073" spans="17:17" x14ac:dyDescent="0.3">
      <c r="Q9073" t="s">
        <v>371</v>
      </c>
    </row>
    <row r="9074" spans="17:17" x14ac:dyDescent="0.3">
      <c r="Q9074" t="s">
        <v>372</v>
      </c>
    </row>
    <row r="9075" spans="17:17" x14ac:dyDescent="0.3">
      <c r="Q9075" t="s">
        <v>373</v>
      </c>
    </row>
    <row r="9076" spans="17:17" x14ac:dyDescent="0.3">
      <c r="Q9076" t="s">
        <v>250</v>
      </c>
    </row>
    <row r="9077" spans="17:17" x14ac:dyDescent="0.3">
      <c r="Q9077" t="s">
        <v>292</v>
      </c>
    </row>
    <row r="9078" spans="17:17" x14ac:dyDescent="0.3">
      <c r="Q9078" t="s">
        <v>354</v>
      </c>
    </row>
    <row r="9079" spans="17:17" x14ac:dyDescent="0.3">
      <c r="Q9079" t="s">
        <v>312</v>
      </c>
    </row>
    <row r="9080" spans="17:17" x14ac:dyDescent="0.3">
      <c r="Q9080" t="s">
        <v>344</v>
      </c>
    </row>
    <row r="9081" spans="17:17" x14ac:dyDescent="0.3">
      <c r="Q9081" t="s">
        <v>374</v>
      </c>
    </row>
    <row r="9082" spans="17:17" x14ac:dyDescent="0.3">
      <c r="Q9082" t="s">
        <v>286</v>
      </c>
    </row>
    <row r="9083" spans="17:17" x14ac:dyDescent="0.3">
      <c r="Q9083" t="s">
        <v>287</v>
      </c>
    </row>
    <row r="9084" spans="17:17" x14ac:dyDescent="0.3">
      <c r="Q9084" t="s">
        <v>288</v>
      </c>
    </row>
    <row r="9085" spans="17:17" x14ac:dyDescent="0.3">
      <c r="Q9085" t="s">
        <v>289</v>
      </c>
    </row>
    <row r="9086" spans="17:17" x14ac:dyDescent="0.3">
      <c r="Q9086" t="s">
        <v>290</v>
      </c>
    </row>
    <row r="9087" spans="17:17" x14ac:dyDescent="0.3">
      <c r="Q9087" t="s">
        <v>291</v>
      </c>
    </row>
    <row r="9088" spans="17:17" x14ac:dyDescent="0.3">
      <c r="Q9088" t="s">
        <v>292</v>
      </c>
    </row>
    <row r="9089" spans="17:17" x14ac:dyDescent="0.3">
      <c r="Q9089" t="s">
        <v>293</v>
      </c>
    </row>
    <row r="9090" spans="17:17" x14ac:dyDescent="0.3">
      <c r="Q9090" t="s">
        <v>245</v>
      </c>
    </row>
    <row r="9091" spans="17:17" x14ac:dyDescent="0.3">
      <c r="Q9091" t="s">
        <v>294</v>
      </c>
    </row>
    <row r="9092" spans="17:17" x14ac:dyDescent="0.3">
      <c r="Q9092" t="s">
        <v>295</v>
      </c>
    </row>
    <row r="9093" spans="17:17" x14ac:dyDescent="0.3">
      <c r="Q9093" t="s">
        <v>296</v>
      </c>
    </row>
    <row r="9094" spans="17:17" x14ac:dyDescent="0.3">
      <c r="Q9094" t="s">
        <v>297</v>
      </c>
    </row>
    <row r="9095" spans="17:17" x14ac:dyDescent="0.3">
      <c r="Q9095" t="s">
        <v>298</v>
      </c>
    </row>
    <row r="9096" spans="17:17" x14ac:dyDescent="0.3">
      <c r="Q9096" t="s">
        <v>299</v>
      </c>
    </row>
    <row r="9097" spans="17:17" x14ac:dyDescent="0.3">
      <c r="Q9097" t="s">
        <v>265</v>
      </c>
    </row>
    <row r="9098" spans="17:17" x14ac:dyDescent="0.3">
      <c r="Q9098" t="s">
        <v>224</v>
      </c>
    </row>
    <row r="9099" spans="17:17" x14ac:dyDescent="0.3">
      <c r="Q9099" t="s">
        <v>300</v>
      </c>
    </row>
    <row r="9100" spans="17:17" x14ac:dyDescent="0.3">
      <c r="Q9100" t="s">
        <v>259</v>
      </c>
    </row>
    <row r="9101" spans="17:17" x14ac:dyDescent="0.3">
      <c r="Q9101" t="s">
        <v>301</v>
      </c>
    </row>
    <row r="9102" spans="17:17" x14ac:dyDescent="0.3">
      <c r="Q9102" t="s">
        <v>363</v>
      </c>
    </row>
    <row r="9103" spans="17:17" x14ac:dyDescent="0.3">
      <c r="Q9103" t="s">
        <v>418</v>
      </c>
    </row>
    <row r="9104" spans="17:17" x14ac:dyDescent="0.3">
      <c r="Q9104" t="s">
        <v>396</v>
      </c>
    </row>
    <row r="9105" spans="17:17" x14ac:dyDescent="0.3">
      <c r="Q9105" t="s">
        <v>403</v>
      </c>
    </row>
    <row r="9106" spans="17:17" x14ac:dyDescent="0.3">
      <c r="Q9106" t="s">
        <v>253</v>
      </c>
    </row>
    <row r="9107" spans="17:17" x14ac:dyDescent="0.3">
      <c r="Q9107" t="s">
        <v>287</v>
      </c>
    </row>
    <row r="9108" spans="17:17" x14ac:dyDescent="0.3">
      <c r="Q9108" t="s">
        <v>343</v>
      </c>
    </row>
    <row r="9109" spans="17:17" x14ac:dyDescent="0.3">
      <c r="Q9109" t="s">
        <v>401</v>
      </c>
    </row>
    <row r="9110" spans="17:17" x14ac:dyDescent="0.3">
      <c r="Q9110" t="s">
        <v>389</v>
      </c>
    </row>
    <row r="9111" spans="17:17" x14ac:dyDescent="0.3">
      <c r="Q9111" t="s">
        <v>377</v>
      </c>
    </row>
    <row r="9112" spans="17:17" x14ac:dyDescent="0.3">
      <c r="Q9112" t="s">
        <v>307</v>
      </c>
    </row>
    <row r="9113" spans="17:17" x14ac:dyDescent="0.3">
      <c r="Q9113" t="s">
        <v>258</v>
      </c>
    </row>
    <row r="9114" spans="17:17" x14ac:dyDescent="0.3">
      <c r="Q9114" t="s">
        <v>229</v>
      </c>
    </row>
    <row r="9115" spans="17:17" x14ac:dyDescent="0.3">
      <c r="Q9115" t="s">
        <v>346</v>
      </c>
    </row>
    <row r="9116" spans="17:17" x14ac:dyDescent="0.3">
      <c r="Q9116" t="s">
        <v>381</v>
      </c>
    </row>
    <row r="9117" spans="17:17" x14ac:dyDescent="0.3">
      <c r="Q9117" t="s">
        <v>369</v>
      </c>
    </row>
    <row r="9118" spans="17:17" x14ac:dyDescent="0.3">
      <c r="Q9118" t="s">
        <v>295</v>
      </c>
    </row>
    <row r="9119" spans="17:17" x14ac:dyDescent="0.3">
      <c r="Q9119" t="s">
        <v>406</v>
      </c>
    </row>
    <row r="9120" spans="17:17" x14ac:dyDescent="0.3">
      <c r="Q9120" t="s">
        <v>311</v>
      </c>
    </row>
    <row r="9121" spans="17:17" x14ac:dyDescent="0.3">
      <c r="Q9121" t="s">
        <v>371</v>
      </c>
    </row>
    <row r="9122" spans="17:17" x14ac:dyDescent="0.3">
      <c r="Q9122" t="s">
        <v>245</v>
      </c>
    </row>
    <row r="9123" spans="17:17" x14ac:dyDescent="0.3">
      <c r="Q9123" t="s">
        <v>383</v>
      </c>
    </row>
    <row r="9124" spans="17:17" x14ac:dyDescent="0.3">
      <c r="Q9124" t="s">
        <v>301</v>
      </c>
    </row>
    <row r="9125" spans="17:17" x14ac:dyDescent="0.3">
      <c r="Q9125" t="s">
        <v>339</v>
      </c>
    </row>
    <row r="9126" spans="17:17" x14ac:dyDescent="0.3">
      <c r="Q9126" t="s">
        <v>344</v>
      </c>
    </row>
    <row r="9127" spans="17:17" x14ac:dyDescent="0.3">
      <c r="Q9127" t="s">
        <v>325</v>
      </c>
    </row>
    <row r="9128" spans="17:17" x14ac:dyDescent="0.3">
      <c r="Q9128" t="s">
        <v>363</v>
      </c>
    </row>
    <row r="9129" spans="17:17" x14ac:dyDescent="0.3">
      <c r="Q9129" t="s">
        <v>270</v>
      </c>
    </row>
    <row r="9130" spans="17:17" x14ac:dyDescent="0.3">
      <c r="Q9130" t="s">
        <v>346</v>
      </c>
    </row>
    <row r="9131" spans="17:17" x14ac:dyDescent="0.3">
      <c r="Q9131" t="s">
        <v>394</v>
      </c>
    </row>
    <row r="9132" spans="17:17" x14ac:dyDescent="0.3">
      <c r="Q9132" t="s">
        <v>379</v>
      </c>
    </row>
    <row r="9133" spans="17:17" x14ac:dyDescent="0.3">
      <c r="Q9133" t="s">
        <v>227</v>
      </c>
    </row>
    <row r="9134" spans="17:17" x14ac:dyDescent="0.3">
      <c r="Q9134" t="s">
        <v>347</v>
      </c>
    </row>
    <row r="9135" spans="17:17" x14ac:dyDescent="0.3">
      <c r="Q9135" t="s">
        <v>240</v>
      </c>
    </row>
    <row r="9136" spans="17:17" x14ac:dyDescent="0.3">
      <c r="Q9136" t="s">
        <v>332</v>
      </c>
    </row>
    <row r="9137" spans="17:17" x14ac:dyDescent="0.3">
      <c r="Q9137" t="s">
        <v>221</v>
      </c>
    </row>
    <row r="9138" spans="17:17" x14ac:dyDescent="0.3">
      <c r="Q9138" t="s">
        <v>236</v>
      </c>
    </row>
    <row r="9139" spans="17:17" x14ac:dyDescent="0.3">
      <c r="Q9139" t="s">
        <v>281</v>
      </c>
    </row>
    <row r="9140" spans="17:17" x14ac:dyDescent="0.3">
      <c r="Q9140" t="s">
        <v>382</v>
      </c>
    </row>
    <row r="9141" spans="17:17" x14ac:dyDescent="0.3">
      <c r="Q9141" t="s">
        <v>276</v>
      </c>
    </row>
    <row r="9142" spans="17:17" x14ac:dyDescent="0.3">
      <c r="Q9142" t="s">
        <v>376</v>
      </c>
    </row>
    <row r="9143" spans="17:17" x14ac:dyDescent="0.3">
      <c r="Q9143" t="s">
        <v>383</v>
      </c>
    </row>
    <row r="9144" spans="17:17" x14ac:dyDescent="0.3">
      <c r="Q9144" t="s">
        <v>368</v>
      </c>
    </row>
    <row r="9145" spans="17:17" x14ac:dyDescent="0.3">
      <c r="Q9145" t="s">
        <v>219</v>
      </c>
    </row>
    <row r="9146" spans="17:17" x14ac:dyDescent="0.3">
      <c r="Q9146" t="s">
        <v>414</v>
      </c>
    </row>
    <row r="9147" spans="17:17" x14ac:dyDescent="0.3">
      <c r="Q9147" t="s">
        <v>283</v>
      </c>
    </row>
    <row r="9148" spans="17:17" x14ac:dyDescent="0.3">
      <c r="Q9148" t="s">
        <v>335</v>
      </c>
    </row>
    <row r="9149" spans="17:17" x14ac:dyDescent="0.3">
      <c r="Q9149" t="s">
        <v>367</v>
      </c>
    </row>
    <row r="9150" spans="17:17" x14ac:dyDescent="0.3">
      <c r="Q9150" t="s">
        <v>305</v>
      </c>
    </row>
    <row r="9151" spans="17:17" x14ac:dyDescent="0.3">
      <c r="Q9151" t="s">
        <v>298</v>
      </c>
    </row>
    <row r="9152" spans="17:17" x14ac:dyDescent="0.3">
      <c r="Q9152" t="s">
        <v>274</v>
      </c>
    </row>
    <row r="9153" spans="17:17" x14ac:dyDescent="0.3">
      <c r="Q9153" t="s">
        <v>266</v>
      </c>
    </row>
    <row r="9154" spans="17:17" x14ac:dyDescent="0.3">
      <c r="Q9154" t="s">
        <v>302</v>
      </c>
    </row>
    <row r="9155" spans="17:17" x14ac:dyDescent="0.3">
      <c r="Q9155" t="s">
        <v>275</v>
      </c>
    </row>
    <row r="9156" spans="17:17" x14ac:dyDescent="0.3">
      <c r="Q9156" t="s">
        <v>231</v>
      </c>
    </row>
    <row r="9157" spans="17:17" x14ac:dyDescent="0.3">
      <c r="Q9157" t="s">
        <v>337</v>
      </c>
    </row>
    <row r="9158" spans="17:17" x14ac:dyDescent="0.3">
      <c r="Q9158" t="s">
        <v>341</v>
      </c>
    </row>
    <row r="9159" spans="17:17" x14ac:dyDescent="0.3">
      <c r="Q9159" t="s">
        <v>224</v>
      </c>
    </row>
    <row r="9160" spans="17:17" x14ac:dyDescent="0.3">
      <c r="Q9160" t="s">
        <v>249</v>
      </c>
    </row>
    <row r="9161" spans="17:17" x14ac:dyDescent="0.3">
      <c r="Q9161" t="s">
        <v>310</v>
      </c>
    </row>
    <row r="9162" spans="17:17" x14ac:dyDescent="0.3">
      <c r="Q9162" t="s">
        <v>344</v>
      </c>
    </row>
    <row r="9163" spans="17:17" x14ac:dyDescent="0.3">
      <c r="Q9163" t="s">
        <v>270</v>
      </c>
    </row>
    <row r="9164" spans="17:17" x14ac:dyDescent="0.3">
      <c r="Q9164" t="s">
        <v>226</v>
      </c>
    </row>
    <row r="9165" spans="17:17" x14ac:dyDescent="0.3">
      <c r="Q9165" t="s">
        <v>407</v>
      </c>
    </row>
    <row r="9166" spans="17:17" x14ac:dyDescent="0.3">
      <c r="Q9166" t="s">
        <v>238</v>
      </c>
    </row>
    <row r="9167" spans="17:17" x14ac:dyDescent="0.3">
      <c r="Q9167" t="s">
        <v>329</v>
      </c>
    </row>
    <row r="9168" spans="17:17" x14ac:dyDescent="0.3">
      <c r="Q9168" t="s">
        <v>416</v>
      </c>
    </row>
    <row r="9169" spans="17:17" x14ac:dyDescent="0.3">
      <c r="Q9169" t="s">
        <v>256</v>
      </c>
    </row>
    <row r="9170" spans="17:17" x14ac:dyDescent="0.3">
      <c r="Q9170" t="s">
        <v>278</v>
      </c>
    </row>
    <row r="9171" spans="17:17" x14ac:dyDescent="0.3">
      <c r="Q9171" t="s">
        <v>312</v>
      </c>
    </row>
    <row r="9172" spans="17:17" x14ac:dyDescent="0.3">
      <c r="Q9172" t="s">
        <v>311</v>
      </c>
    </row>
    <row r="9173" spans="17:17" x14ac:dyDescent="0.3">
      <c r="Q9173" t="s">
        <v>414</v>
      </c>
    </row>
    <row r="9174" spans="17:17" x14ac:dyDescent="0.3">
      <c r="Q9174" t="s">
        <v>377</v>
      </c>
    </row>
    <row r="9175" spans="17:17" x14ac:dyDescent="0.3">
      <c r="Q9175" t="s">
        <v>371</v>
      </c>
    </row>
    <row r="9176" spans="17:17" x14ac:dyDescent="0.3">
      <c r="Q9176" t="s">
        <v>330</v>
      </c>
    </row>
    <row r="9177" spans="17:17" x14ac:dyDescent="0.3">
      <c r="Q9177" t="s">
        <v>370</v>
      </c>
    </row>
    <row r="9178" spans="17:17" x14ac:dyDescent="0.3">
      <c r="Q9178" t="s">
        <v>398</v>
      </c>
    </row>
    <row r="9179" spans="17:17" x14ac:dyDescent="0.3">
      <c r="Q9179" t="s">
        <v>246</v>
      </c>
    </row>
    <row r="9180" spans="17:17" x14ac:dyDescent="0.3">
      <c r="Q9180" t="s">
        <v>389</v>
      </c>
    </row>
    <row r="9181" spans="17:17" x14ac:dyDescent="0.3">
      <c r="Q9181" t="s">
        <v>282</v>
      </c>
    </row>
    <row r="9182" spans="17:17" x14ac:dyDescent="0.3">
      <c r="Q9182" t="s">
        <v>257</v>
      </c>
    </row>
    <row r="9183" spans="17:17" x14ac:dyDescent="0.3">
      <c r="Q9183" t="s">
        <v>362</v>
      </c>
    </row>
    <row r="9184" spans="17:17" x14ac:dyDescent="0.3">
      <c r="Q9184" t="s">
        <v>258</v>
      </c>
    </row>
    <row r="9185" spans="17:17" x14ac:dyDescent="0.3">
      <c r="Q9185" t="s">
        <v>400</v>
      </c>
    </row>
    <row r="9186" spans="17:17" x14ac:dyDescent="0.3">
      <c r="Q9186" t="s">
        <v>251</v>
      </c>
    </row>
    <row r="9187" spans="17:17" x14ac:dyDescent="0.3">
      <c r="Q9187" t="s">
        <v>384</v>
      </c>
    </row>
    <row r="9188" spans="17:17" x14ac:dyDescent="0.3">
      <c r="Q9188" t="s">
        <v>318</v>
      </c>
    </row>
    <row r="9189" spans="17:17" x14ac:dyDescent="0.3">
      <c r="Q9189" t="s">
        <v>395</v>
      </c>
    </row>
    <row r="9190" spans="17:17" x14ac:dyDescent="0.3">
      <c r="Q9190" t="s">
        <v>356</v>
      </c>
    </row>
    <row r="9191" spans="17:17" x14ac:dyDescent="0.3">
      <c r="Q9191" t="s">
        <v>310</v>
      </c>
    </row>
    <row r="9192" spans="17:17" x14ac:dyDescent="0.3">
      <c r="Q9192" t="s">
        <v>279</v>
      </c>
    </row>
    <row r="9193" spans="17:17" x14ac:dyDescent="0.3">
      <c r="Q9193" t="s">
        <v>222</v>
      </c>
    </row>
    <row r="9194" spans="17:17" x14ac:dyDescent="0.3">
      <c r="Q9194" t="s">
        <v>286</v>
      </c>
    </row>
    <row r="9195" spans="17:17" x14ac:dyDescent="0.3">
      <c r="Q9195" t="s">
        <v>235</v>
      </c>
    </row>
    <row r="9196" spans="17:17" x14ac:dyDescent="0.3">
      <c r="Q9196" t="s">
        <v>236</v>
      </c>
    </row>
    <row r="9197" spans="17:17" x14ac:dyDescent="0.3">
      <c r="Q9197" t="s">
        <v>321</v>
      </c>
    </row>
    <row r="9198" spans="17:17" x14ac:dyDescent="0.3">
      <c r="Q9198" t="s">
        <v>331</v>
      </c>
    </row>
    <row r="9199" spans="17:17" x14ac:dyDescent="0.3">
      <c r="Q9199" t="s">
        <v>237</v>
      </c>
    </row>
    <row r="9200" spans="17:17" x14ac:dyDescent="0.3">
      <c r="Q9200" t="s">
        <v>269</v>
      </c>
    </row>
    <row r="9201" spans="17:17" x14ac:dyDescent="0.3">
      <c r="Q9201" t="s">
        <v>246</v>
      </c>
    </row>
    <row r="9202" spans="17:17" x14ac:dyDescent="0.3">
      <c r="Q9202" t="s">
        <v>365</v>
      </c>
    </row>
    <row r="9203" spans="17:17" x14ac:dyDescent="0.3">
      <c r="Q9203" t="s">
        <v>397</v>
      </c>
    </row>
    <row r="9204" spans="17:17" x14ac:dyDescent="0.3">
      <c r="Q9204" t="s">
        <v>336</v>
      </c>
    </row>
    <row r="9205" spans="17:17" x14ac:dyDescent="0.3">
      <c r="Q9205" t="s">
        <v>319</v>
      </c>
    </row>
    <row r="9206" spans="17:17" x14ac:dyDescent="0.3">
      <c r="Q9206" t="s">
        <v>219</v>
      </c>
    </row>
    <row r="9207" spans="17:17" x14ac:dyDescent="0.3">
      <c r="Q9207" t="s">
        <v>223</v>
      </c>
    </row>
    <row r="9208" spans="17:17" x14ac:dyDescent="0.3">
      <c r="Q9208" t="s">
        <v>306</v>
      </c>
    </row>
    <row r="9209" spans="17:17" x14ac:dyDescent="0.3">
      <c r="Q9209" t="s">
        <v>345</v>
      </c>
    </row>
    <row r="9210" spans="17:17" x14ac:dyDescent="0.3">
      <c r="Q9210" t="s">
        <v>396</v>
      </c>
    </row>
    <row r="9211" spans="17:17" x14ac:dyDescent="0.3">
      <c r="Q9211" t="s">
        <v>354</v>
      </c>
    </row>
    <row r="9212" spans="17:17" x14ac:dyDescent="0.3">
      <c r="Q9212" t="s">
        <v>273</v>
      </c>
    </row>
    <row r="9213" spans="17:17" x14ac:dyDescent="0.3">
      <c r="Q9213" t="s">
        <v>351</v>
      </c>
    </row>
    <row r="9214" spans="17:17" x14ac:dyDescent="0.3">
      <c r="Q9214" t="s">
        <v>363</v>
      </c>
    </row>
    <row r="9215" spans="17:17" x14ac:dyDescent="0.3">
      <c r="Q9215" t="s">
        <v>385</v>
      </c>
    </row>
    <row r="9216" spans="17:17" x14ac:dyDescent="0.3">
      <c r="Q9216" t="s">
        <v>361</v>
      </c>
    </row>
    <row r="9217" spans="17:17" x14ac:dyDescent="0.3">
      <c r="Q9217" t="s">
        <v>390</v>
      </c>
    </row>
    <row r="9218" spans="17:17" x14ac:dyDescent="0.3">
      <c r="Q9218" t="s">
        <v>373</v>
      </c>
    </row>
    <row r="9219" spans="17:17" x14ac:dyDescent="0.3">
      <c r="Q9219" t="s">
        <v>301</v>
      </c>
    </row>
    <row r="9220" spans="17:17" x14ac:dyDescent="0.3">
      <c r="Q9220" t="s">
        <v>406</v>
      </c>
    </row>
    <row r="9221" spans="17:17" x14ac:dyDescent="0.3">
      <c r="Q9221" t="s">
        <v>415</v>
      </c>
    </row>
    <row r="9222" spans="17:17" x14ac:dyDescent="0.3">
      <c r="Q9222" t="s">
        <v>355</v>
      </c>
    </row>
    <row r="9223" spans="17:17" x14ac:dyDescent="0.3">
      <c r="Q9223" t="s">
        <v>357</v>
      </c>
    </row>
    <row r="9224" spans="17:17" x14ac:dyDescent="0.3">
      <c r="Q9224" t="s">
        <v>292</v>
      </c>
    </row>
    <row r="9225" spans="17:17" x14ac:dyDescent="0.3">
      <c r="Q9225" t="s">
        <v>335</v>
      </c>
    </row>
    <row r="9226" spans="17:17" x14ac:dyDescent="0.3">
      <c r="Q9226" t="s">
        <v>395</v>
      </c>
    </row>
    <row r="9227" spans="17:17" x14ac:dyDescent="0.3">
      <c r="Q9227" t="s">
        <v>237</v>
      </c>
    </row>
    <row r="9228" spans="17:17" x14ac:dyDescent="0.3">
      <c r="Q9228" t="s">
        <v>330</v>
      </c>
    </row>
    <row r="9229" spans="17:17" x14ac:dyDescent="0.3">
      <c r="Q9229" t="s">
        <v>245</v>
      </c>
    </row>
    <row r="9230" spans="17:17" x14ac:dyDescent="0.3">
      <c r="Q9230" t="s">
        <v>411</v>
      </c>
    </row>
    <row r="9231" spans="17:17" x14ac:dyDescent="0.3">
      <c r="Q9231" t="s">
        <v>306</v>
      </c>
    </row>
    <row r="9232" spans="17:17" x14ac:dyDescent="0.3">
      <c r="Q9232" t="s">
        <v>289</v>
      </c>
    </row>
    <row r="9233" spans="17:17" x14ac:dyDescent="0.3">
      <c r="Q9233" t="s">
        <v>359</v>
      </c>
    </row>
    <row r="9234" spans="17:17" x14ac:dyDescent="0.3">
      <c r="Q9234" t="s">
        <v>297</v>
      </c>
    </row>
    <row r="9235" spans="17:17" x14ac:dyDescent="0.3">
      <c r="Q9235" t="s">
        <v>321</v>
      </c>
    </row>
    <row r="9236" spans="17:17" x14ac:dyDescent="0.3">
      <c r="Q9236" t="s">
        <v>243</v>
      </c>
    </row>
    <row r="9237" spans="17:17" x14ac:dyDescent="0.3">
      <c r="Q9237" t="s">
        <v>345</v>
      </c>
    </row>
    <row r="9238" spans="17:17" x14ac:dyDescent="0.3">
      <c r="Q9238" t="s">
        <v>288</v>
      </c>
    </row>
    <row r="9239" spans="17:17" x14ac:dyDescent="0.3">
      <c r="Q9239" t="s">
        <v>362</v>
      </c>
    </row>
    <row r="9240" spans="17:17" x14ac:dyDescent="0.3">
      <c r="Q9240" t="s">
        <v>341</v>
      </c>
    </row>
    <row r="9241" spans="17:17" x14ac:dyDescent="0.3">
      <c r="Q9241" t="s">
        <v>391</v>
      </c>
    </row>
    <row r="9242" spans="17:17" x14ac:dyDescent="0.3">
      <c r="Q9242" t="s">
        <v>245</v>
      </c>
    </row>
    <row r="9243" spans="17:17" x14ac:dyDescent="0.3">
      <c r="Q9243" t="s">
        <v>383</v>
      </c>
    </row>
    <row r="9244" spans="17:17" x14ac:dyDescent="0.3">
      <c r="Q9244" t="s">
        <v>301</v>
      </c>
    </row>
    <row r="9245" spans="17:17" x14ac:dyDescent="0.3">
      <c r="Q9245" t="s">
        <v>339</v>
      </c>
    </row>
    <row r="9246" spans="17:17" x14ac:dyDescent="0.3">
      <c r="Q9246" t="s">
        <v>344</v>
      </c>
    </row>
    <row r="9247" spans="17:17" x14ac:dyDescent="0.3">
      <c r="Q9247" t="s">
        <v>325</v>
      </c>
    </row>
    <row r="9248" spans="17:17" x14ac:dyDescent="0.3">
      <c r="Q9248" t="s">
        <v>363</v>
      </c>
    </row>
    <row r="9249" spans="17:17" x14ac:dyDescent="0.3">
      <c r="Q9249" t="s">
        <v>270</v>
      </c>
    </row>
    <row r="9250" spans="17:17" x14ac:dyDescent="0.3">
      <c r="Q9250" t="s">
        <v>346</v>
      </c>
    </row>
    <row r="9251" spans="17:17" x14ac:dyDescent="0.3">
      <c r="Q9251" t="s">
        <v>394</v>
      </c>
    </row>
    <row r="9252" spans="17:17" x14ac:dyDescent="0.3">
      <c r="Q9252" t="s">
        <v>379</v>
      </c>
    </row>
    <row r="9253" spans="17:17" x14ac:dyDescent="0.3">
      <c r="Q9253" t="s">
        <v>227</v>
      </c>
    </row>
    <row r="9254" spans="17:17" x14ac:dyDescent="0.3">
      <c r="Q9254" t="s">
        <v>347</v>
      </c>
    </row>
    <row r="9255" spans="17:17" x14ac:dyDescent="0.3">
      <c r="Q9255" t="s">
        <v>240</v>
      </c>
    </row>
    <row r="9256" spans="17:17" x14ac:dyDescent="0.3">
      <c r="Q9256" t="s">
        <v>332</v>
      </c>
    </row>
    <row r="9257" spans="17:17" x14ac:dyDescent="0.3">
      <c r="Q9257" t="s">
        <v>221</v>
      </c>
    </row>
    <row r="9258" spans="17:17" x14ac:dyDescent="0.3">
      <c r="Q9258" t="s">
        <v>236</v>
      </c>
    </row>
    <row r="9259" spans="17:17" x14ac:dyDescent="0.3">
      <c r="Q9259" t="s">
        <v>281</v>
      </c>
    </row>
    <row r="9260" spans="17:17" x14ac:dyDescent="0.3">
      <c r="Q9260" t="s">
        <v>382</v>
      </c>
    </row>
    <row r="9261" spans="17:17" x14ac:dyDescent="0.3">
      <c r="Q9261" t="s">
        <v>276</v>
      </c>
    </row>
    <row r="9262" spans="17:17" x14ac:dyDescent="0.3">
      <c r="Q9262" t="s">
        <v>219</v>
      </c>
    </row>
    <row r="9263" spans="17:17" x14ac:dyDescent="0.3">
      <c r="Q9263" t="s">
        <v>220</v>
      </c>
    </row>
    <row r="9264" spans="17:17" x14ac:dyDescent="0.3">
      <c r="Q9264" t="s">
        <v>221</v>
      </c>
    </row>
    <row r="9265" spans="17:17" x14ac:dyDescent="0.3">
      <c r="Q9265" t="s">
        <v>222</v>
      </c>
    </row>
    <row r="9266" spans="17:17" x14ac:dyDescent="0.3">
      <c r="Q9266" t="s">
        <v>223</v>
      </c>
    </row>
    <row r="9267" spans="17:17" x14ac:dyDescent="0.3">
      <c r="Q9267" t="s">
        <v>224</v>
      </c>
    </row>
    <row r="9268" spans="17:17" x14ac:dyDescent="0.3">
      <c r="Q9268" t="s">
        <v>225</v>
      </c>
    </row>
    <row r="9269" spans="17:17" x14ac:dyDescent="0.3">
      <c r="Q9269" t="s">
        <v>226</v>
      </c>
    </row>
    <row r="9270" spans="17:17" x14ac:dyDescent="0.3">
      <c r="Q9270" t="s">
        <v>227</v>
      </c>
    </row>
    <row r="9271" spans="17:17" x14ac:dyDescent="0.3">
      <c r="Q9271" t="s">
        <v>228</v>
      </c>
    </row>
    <row r="9272" spans="17:17" x14ac:dyDescent="0.3">
      <c r="Q9272" t="s">
        <v>229</v>
      </c>
    </row>
    <row r="9273" spans="17:17" x14ac:dyDescent="0.3">
      <c r="Q9273" t="s">
        <v>230</v>
      </c>
    </row>
    <row r="9274" spans="17:17" x14ac:dyDescent="0.3">
      <c r="Q9274" t="s">
        <v>231</v>
      </c>
    </row>
    <row r="9275" spans="17:17" x14ac:dyDescent="0.3">
      <c r="Q9275" t="s">
        <v>232</v>
      </c>
    </row>
    <row r="9276" spans="17:17" x14ac:dyDescent="0.3">
      <c r="Q9276" t="s">
        <v>233</v>
      </c>
    </row>
    <row r="9277" spans="17:17" x14ac:dyDescent="0.3">
      <c r="Q9277" t="s">
        <v>234</v>
      </c>
    </row>
    <row r="9278" spans="17:17" x14ac:dyDescent="0.3">
      <c r="Q9278" t="s">
        <v>235</v>
      </c>
    </row>
    <row r="9279" spans="17:17" x14ac:dyDescent="0.3">
      <c r="Q9279" t="s">
        <v>236</v>
      </c>
    </row>
    <row r="9280" spans="17:17" x14ac:dyDescent="0.3">
      <c r="Q9280" t="s">
        <v>237</v>
      </c>
    </row>
    <row r="9281" spans="17:17" x14ac:dyDescent="0.3">
      <c r="Q9281" t="s">
        <v>238</v>
      </c>
    </row>
    <row r="9282" spans="17:17" x14ac:dyDescent="0.3">
      <c r="Q9282" t="s">
        <v>237</v>
      </c>
    </row>
    <row r="9283" spans="17:17" x14ac:dyDescent="0.3">
      <c r="Q9283" t="s">
        <v>379</v>
      </c>
    </row>
    <row r="9284" spans="17:17" x14ac:dyDescent="0.3">
      <c r="Q9284" t="s">
        <v>365</v>
      </c>
    </row>
    <row r="9285" spans="17:17" x14ac:dyDescent="0.3">
      <c r="Q9285" t="s">
        <v>281</v>
      </c>
    </row>
    <row r="9286" spans="17:17" x14ac:dyDescent="0.3">
      <c r="Q9286" t="s">
        <v>380</v>
      </c>
    </row>
    <row r="9287" spans="17:17" x14ac:dyDescent="0.3">
      <c r="Q9287" t="s">
        <v>258</v>
      </c>
    </row>
    <row r="9288" spans="17:17" x14ac:dyDescent="0.3">
      <c r="Q9288" t="s">
        <v>285</v>
      </c>
    </row>
    <row r="9289" spans="17:17" x14ac:dyDescent="0.3">
      <c r="Q9289" t="s">
        <v>310</v>
      </c>
    </row>
    <row r="9290" spans="17:17" x14ac:dyDescent="0.3">
      <c r="Q9290" t="s">
        <v>414</v>
      </c>
    </row>
    <row r="9291" spans="17:17" x14ac:dyDescent="0.3">
      <c r="Q9291" t="s">
        <v>265</v>
      </c>
    </row>
    <row r="9292" spans="17:17" x14ac:dyDescent="0.3">
      <c r="Q9292" t="s">
        <v>260</v>
      </c>
    </row>
    <row r="9293" spans="17:17" x14ac:dyDescent="0.3">
      <c r="Q9293" t="s">
        <v>309</v>
      </c>
    </row>
    <row r="9294" spans="17:17" x14ac:dyDescent="0.3">
      <c r="Q9294" t="s">
        <v>323</v>
      </c>
    </row>
    <row r="9295" spans="17:17" x14ac:dyDescent="0.3">
      <c r="Q9295" t="s">
        <v>404</v>
      </c>
    </row>
    <row r="9296" spans="17:17" x14ac:dyDescent="0.3">
      <c r="Q9296" t="s">
        <v>411</v>
      </c>
    </row>
    <row r="9297" spans="17:17" x14ac:dyDescent="0.3">
      <c r="Q9297" t="s">
        <v>343</v>
      </c>
    </row>
    <row r="9298" spans="17:17" x14ac:dyDescent="0.3">
      <c r="Q9298" t="s">
        <v>256</v>
      </c>
    </row>
    <row r="9299" spans="17:17" x14ac:dyDescent="0.3">
      <c r="Q9299" t="s">
        <v>304</v>
      </c>
    </row>
    <row r="9300" spans="17:17" x14ac:dyDescent="0.3">
      <c r="Q9300" t="s">
        <v>357</v>
      </c>
    </row>
    <row r="9301" spans="17:17" x14ac:dyDescent="0.3">
      <c r="Q9301" t="s">
        <v>279</v>
      </c>
    </row>
    <row r="9302" spans="17:17" x14ac:dyDescent="0.3">
      <c r="Q9302" t="s">
        <v>387</v>
      </c>
    </row>
    <row r="9303" spans="17:17" x14ac:dyDescent="0.3">
      <c r="Q9303" t="s">
        <v>376</v>
      </c>
    </row>
    <row r="9304" spans="17:17" x14ac:dyDescent="0.3">
      <c r="Q9304" t="s">
        <v>401</v>
      </c>
    </row>
    <row r="9305" spans="17:17" x14ac:dyDescent="0.3">
      <c r="Q9305" t="s">
        <v>410</v>
      </c>
    </row>
    <row r="9306" spans="17:17" x14ac:dyDescent="0.3">
      <c r="Q9306" t="s">
        <v>392</v>
      </c>
    </row>
    <row r="9307" spans="17:17" x14ac:dyDescent="0.3">
      <c r="Q9307" t="s">
        <v>363</v>
      </c>
    </row>
    <row r="9308" spans="17:17" x14ac:dyDescent="0.3">
      <c r="Q9308" t="s">
        <v>255</v>
      </c>
    </row>
    <row r="9309" spans="17:17" x14ac:dyDescent="0.3">
      <c r="Q9309" t="s">
        <v>393</v>
      </c>
    </row>
    <row r="9310" spans="17:17" x14ac:dyDescent="0.3">
      <c r="Q9310" t="s">
        <v>381</v>
      </c>
    </row>
    <row r="9311" spans="17:17" x14ac:dyDescent="0.3">
      <c r="Q9311" t="s">
        <v>332</v>
      </c>
    </row>
    <row r="9312" spans="17:17" x14ac:dyDescent="0.3">
      <c r="Q9312" t="s">
        <v>335</v>
      </c>
    </row>
    <row r="9313" spans="17:17" x14ac:dyDescent="0.3">
      <c r="Q9313" t="s">
        <v>311</v>
      </c>
    </row>
    <row r="9314" spans="17:17" x14ac:dyDescent="0.3">
      <c r="Q9314" t="s">
        <v>310</v>
      </c>
    </row>
    <row r="9315" spans="17:17" x14ac:dyDescent="0.3">
      <c r="Q9315" t="s">
        <v>348</v>
      </c>
    </row>
    <row r="9316" spans="17:17" x14ac:dyDescent="0.3">
      <c r="Q9316" t="s">
        <v>296</v>
      </c>
    </row>
    <row r="9317" spans="17:17" x14ac:dyDescent="0.3">
      <c r="Q9317" t="s">
        <v>276</v>
      </c>
    </row>
    <row r="9318" spans="17:17" x14ac:dyDescent="0.3">
      <c r="Q9318" t="s">
        <v>369</v>
      </c>
    </row>
    <row r="9319" spans="17:17" x14ac:dyDescent="0.3">
      <c r="Q9319" t="s">
        <v>304</v>
      </c>
    </row>
    <row r="9320" spans="17:17" x14ac:dyDescent="0.3">
      <c r="Q9320" t="s">
        <v>407</v>
      </c>
    </row>
    <row r="9321" spans="17:17" x14ac:dyDescent="0.3">
      <c r="Q9321" t="s">
        <v>395</v>
      </c>
    </row>
    <row r="9322" spans="17:17" x14ac:dyDescent="0.3">
      <c r="Q9322" t="s">
        <v>311</v>
      </c>
    </row>
    <row r="9323" spans="17:17" x14ac:dyDescent="0.3">
      <c r="Q9323" t="s">
        <v>286</v>
      </c>
    </row>
    <row r="9324" spans="17:17" x14ac:dyDescent="0.3">
      <c r="Q9324" t="s">
        <v>300</v>
      </c>
    </row>
    <row r="9325" spans="17:17" x14ac:dyDescent="0.3">
      <c r="Q9325" t="s">
        <v>245</v>
      </c>
    </row>
    <row r="9326" spans="17:17" x14ac:dyDescent="0.3">
      <c r="Q9326" t="s">
        <v>402</v>
      </c>
    </row>
    <row r="9327" spans="17:17" x14ac:dyDescent="0.3">
      <c r="Q9327" t="s">
        <v>244</v>
      </c>
    </row>
    <row r="9328" spans="17:17" x14ac:dyDescent="0.3">
      <c r="Q9328" t="s">
        <v>377</v>
      </c>
    </row>
    <row r="9329" spans="17:17" x14ac:dyDescent="0.3">
      <c r="Q9329" t="s">
        <v>335</v>
      </c>
    </row>
    <row r="9330" spans="17:17" x14ac:dyDescent="0.3">
      <c r="Q9330" t="s">
        <v>226</v>
      </c>
    </row>
    <row r="9331" spans="17:17" x14ac:dyDescent="0.3">
      <c r="Q9331" t="s">
        <v>264</v>
      </c>
    </row>
    <row r="9332" spans="17:17" x14ac:dyDescent="0.3">
      <c r="Q9332" t="s">
        <v>408</v>
      </c>
    </row>
    <row r="9333" spans="17:17" x14ac:dyDescent="0.3">
      <c r="Q9333" t="s">
        <v>325</v>
      </c>
    </row>
    <row r="9334" spans="17:17" x14ac:dyDescent="0.3">
      <c r="Q9334" t="s">
        <v>260</v>
      </c>
    </row>
    <row r="9335" spans="17:17" x14ac:dyDescent="0.3">
      <c r="Q9335" t="s">
        <v>373</v>
      </c>
    </row>
    <row r="9336" spans="17:17" x14ac:dyDescent="0.3">
      <c r="Q9336" t="s">
        <v>267</v>
      </c>
    </row>
    <row r="9337" spans="17:17" x14ac:dyDescent="0.3">
      <c r="Q9337" t="s">
        <v>405</v>
      </c>
    </row>
    <row r="9338" spans="17:17" x14ac:dyDescent="0.3">
      <c r="Q9338" t="s">
        <v>389</v>
      </c>
    </row>
    <row r="9339" spans="17:17" x14ac:dyDescent="0.3">
      <c r="Q9339" t="s">
        <v>285</v>
      </c>
    </row>
    <row r="9340" spans="17:17" x14ac:dyDescent="0.3">
      <c r="Q9340" t="s">
        <v>289</v>
      </c>
    </row>
    <row r="9341" spans="17:17" x14ac:dyDescent="0.3">
      <c r="Q9341" t="s">
        <v>292</v>
      </c>
    </row>
    <row r="9342" spans="17:17" x14ac:dyDescent="0.3">
      <c r="Q9342" t="s">
        <v>416</v>
      </c>
    </row>
    <row r="9343" spans="17:17" x14ac:dyDescent="0.3">
      <c r="Q9343" t="s">
        <v>224</v>
      </c>
    </row>
    <row r="9344" spans="17:17" x14ac:dyDescent="0.3">
      <c r="Q9344" t="s">
        <v>350</v>
      </c>
    </row>
    <row r="9345" spans="17:17" x14ac:dyDescent="0.3">
      <c r="Q9345" t="s">
        <v>280</v>
      </c>
    </row>
    <row r="9346" spans="17:17" x14ac:dyDescent="0.3">
      <c r="Q9346" t="s">
        <v>391</v>
      </c>
    </row>
    <row r="9347" spans="17:17" x14ac:dyDescent="0.3">
      <c r="Q9347" t="s">
        <v>289</v>
      </c>
    </row>
    <row r="9348" spans="17:17" x14ac:dyDescent="0.3">
      <c r="Q9348" t="s">
        <v>357</v>
      </c>
    </row>
    <row r="9349" spans="17:17" x14ac:dyDescent="0.3">
      <c r="Q9349" t="s">
        <v>271</v>
      </c>
    </row>
    <row r="9350" spans="17:17" x14ac:dyDescent="0.3">
      <c r="Q9350" t="s">
        <v>331</v>
      </c>
    </row>
    <row r="9351" spans="17:17" x14ac:dyDescent="0.3">
      <c r="Q9351" t="s">
        <v>262</v>
      </c>
    </row>
    <row r="9352" spans="17:17" x14ac:dyDescent="0.3">
      <c r="Q9352" t="s">
        <v>233</v>
      </c>
    </row>
    <row r="9353" spans="17:17" x14ac:dyDescent="0.3">
      <c r="Q9353" t="s">
        <v>320</v>
      </c>
    </row>
    <row r="9354" spans="17:17" x14ac:dyDescent="0.3">
      <c r="Q9354" t="s">
        <v>358</v>
      </c>
    </row>
    <row r="9355" spans="17:17" x14ac:dyDescent="0.3">
      <c r="Q9355" t="s">
        <v>371</v>
      </c>
    </row>
    <row r="9356" spans="17:17" x14ac:dyDescent="0.3">
      <c r="Q9356" t="s">
        <v>290</v>
      </c>
    </row>
    <row r="9357" spans="17:17" x14ac:dyDescent="0.3">
      <c r="Q9357" t="s">
        <v>245</v>
      </c>
    </row>
    <row r="9358" spans="17:17" x14ac:dyDescent="0.3">
      <c r="Q9358" t="s">
        <v>285</v>
      </c>
    </row>
    <row r="9359" spans="17:17" x14ac:dyDescent="0.3">
      <c r="Q9359" t="s">
        <v>301</v>
      </c>
    </row>
    <row r="9360" spans="17:17" x14ac:dyDescent="0.3">
      <c r="Q9360" t="s">
        <v>332</v>
      </c>
    </row>
    <row r="9361" spans="17:17" x14ac:dyDescent="0.3">
      <c r="Q9361" t="s">
        <v>238</v>
      </c>
    </row>
    <row r="9362" spans="17:17" x14ac:dyDescent="0.3">
      <c r="Q9362" t="s">
        <v>277</v>
      </c>
    </row>
    <row r="9363" spans="17:17" x14ac:dyDescent="0.3">
      <c r="Q9363" t="s">
        <v>272</v>
      </c>
    </row>
    <row r="9364" spans="17:17" x14ac:dyDescent="0.3">
      <c r="Q9364" t="s">
        <v>281</v>
      </c>
    </row>
    <row r="9365" spans="17:17" x14ac:dyDescent="0.3">
      <c r="Q9365" t="s">
        <v>275</v>
      </c>
    </row>
    <row r="9366" spans="17:17" x14ac:dyDescent="0.3">
      <c r="Q9366" t="s">
        <v>340</v>
      </c>
    </row>
    <row r="9367" spans="17:17" x14ac:dyDescent="0.3">
      <c r="Q9367" t="s">
        <v>402</v>
      </c>
    </row>
    <row r="9368" spans="17:17" x14ac:dyDescent="0.3">
      <c r="Q9368" t="s">
        <v>387</v>
      </c>
    </row>
    <row r="9369" spans="17:17" x14ac:dyDescent="0.3">
      <c r="Q9369" t="s">
        <v>368</v>
      </c>
    </row>
    <row r="9370" spans="17:17" x14ac:dyDescent="0.3">
      <c r="Q9370" t="s">
        <v>299</v>
      </c>
    </row>
    <row r="9371" spans="17:17" x14ac:dyDescent="0.3">
      <c r="Q9371" t="s">
        <v>355</v>
      </c>
    </row>
    <row r="9372" spans="17:17" x14ac:dyDescent="0.3">
      <c r="Q9372" t="s">
        <v>223</v>
      </c>
    </row>
    <row r="9373" spans="17:17" x14ac:dyDescent="0.3">
      <c r="Q9373" t="s">
        <v>264</v>
      </c>
    </row>
    <row r="9374" spans="17:17" x14ac:dyDescent="0.3">
      <c r="Q9374" t="s">
        <v>381</v>
      </c>
    </row>
    <row r="9375" spans="17:17" x14ac:dyDescent="0.3">
      <c r="Q9375" t="s">
        <v>271</v>
      </c>
    </row>
    <row r="9376" spans="17:17" x14ac:dyDescent="0.3">
      <c r="Q9376" t="s">
        <v>283</v>
      </c>
    </row>
    <row r="9377" spans="17:17" x14ac:dyDescent="0.3">
      <c r="Q9377" t="s">
        <v>254</v>
      </c>
    </row>
    <row r="9378" spans="17:17" x14ac:dyDescent="0.3">
      <c r="Q9378" t="s">
        <v>219</v>
      </c>
    </row>
    <row r="9379" spans="17:17" x14ac:dyDescent="0.3">
      <c r="Q9379" t="s">
        <v>336</v>
      </c>
    </row>
    <row r="9380" spans="17:17" x14ac:dyDescent="0.3">
      <c r="Q9380" t="s">
        <v>348</v>
      </c>
    </row>
    <row r="9381" spans="17:17" x14ac:dyDescent="0.3">
      <c r="Q9381" t="s">
        <v>228</v>
      </c>
    </row>
    <row r="9382" spans="17:17" x14ac:dyDescent="0.3">
      <c r="Q9382" t="s">
        <v>386</v>
      </c>
    </row>
    <row r="9383" spans="17:17" x14ac:dyDescent="0.3">
      <c r="Q9383" t="s">
        <v>252</v>
      </c>
    </row>
    <row r="9384" spans="17:17" x14ac:dyDescent="0.3">
      <c r="Q9384" t="s">
        <v>381</v>
      </c>
    </row>
    <row r="9385" spans="17:17" x14ac:dyDescent="0.3">
      <c r="Q9385" t="s">
        <v>398</v>
      </c>
    </row>
    <row r="9386" spans="17:17" x14ac:dyDescent="0.3">
      <c r="Q9386" t="s">
        <v>293</v>
      </c>
    </row>
    <row r="9387" spans="17:17" x14ac:dyDescent="0.3">
      <c r="Q9387" t="s">
        <v>358</v>
      </c>
    </row>
    <row r="9388" spans="17:17" x14ac:dyDescent="0.3">
      <c r="Q9388" t="s">
        <v>374</v>
      </c>
    </row>
    <row r="9389" spans="17:17" x14ac:dyDescent="0.3">
      <c r="Q9389" t="s">
        <v>390</v>
      </c>
    </row>
    <row r="9390" spans="17:17" x14ac:dyDescent="0.3">
      <c r="Q9390" t="s">
        <v>363</v>
      </c>
    </row>
    <row r="9391" spans="17:17" x14ac:dyDescent="0.3">
      <c r="Q9391" t="s">
        <v>254</v>
      </c>
    </row>
    <row r="9392" spans="17:17" x14ac:dyDescent="0.3">
      <c r="Q9392" t="s">
        <v>354</v>
      </c>
    </row>
    <row r="9393" spans="17:17" x14ac:dyDescent="0.3">
      <c r="Q9393" t="s">
        <v>268</v>
      </c>
    </row>
    <row r="9394" spans="17:17" x14ac:dyDescent="0.3">
      <c r="Q9394" t="s">
        <v>235</v>
      </c>
    </row>
    <row r="9395" spans="17:17" x14ac:dyDescent="0.3">
      <c r="Q9395" t="s">
        <v>369</v>
      </c>
    </row>
    <row r="9396" spans="17:17" x14ac:dyDescent="0.3">
      <c r="Q9396" t="s">
        <v>297</v>
      </c>
    </row>
    <row r="9397" spans="17:17" x14ac:dyDescent="0.3">
      <c r="Q9397" t="s">
        <v>351</v>
      </c>
    </row>
    <row r="9398" spans="17:17" x14ac:dyDescent="0.3">
      <c r="Q9398" t="s">
        <v>368</v>
      </c>
    </row>
    <row r="9399" spans="17:17" x14ac:dyDescent="0.3">
      <c r="Q9399" t="s">
        <v>253</v>
      </c>
    </row>
    <row r="9400" spans="17:17" x14ac:dyDescent="0.3">
      <c r="Q9400" t="s">
        <v>362</v>
      </c>
    </row>
    <row r="9401" spans="17:17" x14ac:dyDescent="0.3">
      <c r="Q9401" t="s">
        <v>271</v>
      </c>
    </row>
    <row r="9402" spans="17:17" x14ac:dyDescent="0.3">
      <c r="Q9402" t="s">
        <v>286</v>
      </c>
    </row>
    <row r="9403" spans="17:17" x14ac:dyDescent="0.3">
      <c r="Q9403" t="s">
        <v>287</v>
      </c>
    </row>
    <row r="9404" spans="17:17" x14ac:dyDescent="0.3">
      <c r="Q9404" t="s">
        <v>288</v>
      </c>
    </row>
    <row r="9405" spans="17:17" x14ac:dyDescent="0.3">
      <c r="Q9405" t="s">
        <v>289</v>
      </c>
    </row>
    <row r="9406" spans="17:17" x14ac:dyDescent="0.3">
      <c r="Q9406" t="s">
        <v>290</v>
      </c>
    </row>
    <row r="9407" spans="17:17" x14ac:dyDescent="0.3">
      <c r="Q9407" t="s">
        <v>291</v>
      </c>
    </row>
    <row r="9408" spans="17:17" x14ac:dyDescent="0.3">
      <c r="Q9408" t="s">
        <v>292</v>
      </c>
    </row>
    <row r="9409" spans="17:17" x14ac:dyDescent="0.3">
      <c r="Q9409" t="s">
        <v>293</v>
      </c>
    </row>
    <row r="9410" spans="17:17" x14ac:dyDescent="0.3">
      <c r="Q9410" t="s">
        <v>245</v>
      </c>
    </row>
    <row r="9411" spans="17:17" x14ac:dyDescent="0.3">
      <c r="Q9411" t="s">
        <v>294</v>
      </c>
    </row>
    <row r="9412" spans="17:17" x14ac:dyDescent="0.3">
      <c r="Q9412" t="s">
        <v>295</v>
      </c>
    </row>
    <row r="9413" spans="17:17" x14ac:dyDescent="0.3">
      <c r="Q9413" t="s">
        <v>296</v>
      </c>
    </row>
    <row r="9414" spans="17:17" x14ac:dyDescent="0.3">
      <c r="Q9414" t="s">
        <v>297</v>
      </c>
    </row>
    <row r="9415" spans="17:17" x14ac:dyDescent="0.3">
      <c r="Q9415" t="s">
        <v>298</v>
      </c>
    </row>
    <row r="9416" spans="17:17" x14ac:dyDescent="0.3">
      <c r="Q9416" t="s">
        <v>299</v>
      </c>
    </row>
    <row r="9417" spans="17:17" x14ac:dyDescent="0.3">
      <c r="Q9417" t="s">
        <v>265</v>
      </c>
    </row>
    <row r="9418" spans="17:17" x14ac:dyDescent="0.3">
      <c r="Q9418" t="s">
        <v>224</v>
      </c>
    </row>
    <row r="9419" spans="17:17" x14ac:dyDescent="0.3">
      <c r="Q9419" t="s">
        <v>300</v>
      </c>
    </row>
    <row r="9420" spans="17:17" x14ac:dyDescent="0.3">
      <c r="Q9420" t="s">
        <v>259</v>
      </c>
    </row>
    <row r="9421" spans="17:17" x14ac:dyDescent="0.3">
      <c r="Q9421" t="s">
        <v>301</v>
      </c>
    </row>
    <row r="9422" spans="17:17" x14ac:dyDescent="0.3">
      <c r="Q9422" t="s">
        <v>395</v>
      </c>
    </row>
    <row r="9423" spans="17:17" x14ac:dyDescent="0.3">
      <c r="Q9423" t="s">
        <v>294</v>
      </c>
    </row>
    <row r="9424" spans="17:17" x14ac:dyDescent="0.3">
      <c r="Q9424" t="s">
        <v>384</v>
      </c>
    </row>
    <row r="9425" spans="17:17" x14ac:dyDescent="0.3">
      <c r="Q9425" t="s">
        <v>298</v>
      </c>
    </row>
    <row r="9426" spans="17:17" x14ac:dyDescent="0.3">
      <c r="Q9426" t="s">
        <v>412</v>
      </c>
    </row>
    <row r="9427" spans="17:17" x14ac:dyDescent="0.3">
      <c r="Q9427" t="s">
        <v>270</v>
      </c>
    </row>
    <row r="9428" spans="17:17" x14ac:dyDescent="0.3">
      <c r="Q9428" t="s">
        <v>403</v>
      </c>
    </row>
    <row r="9429" spans="17:17" x14ac:dyDescent="0.3">
      <c r="Q9429" t="s">
        <v>259</v>
      </c>
    </row>
    <row r="9430" spans="17:17" x14ac:dyDescent="0.3">
      <c r="Q9430" t="s">
        <v>274</v>
      </c>
    </row>
    <row r="9431" spans="17:17" x14ac:dyDescent="0.3">
      <c r="Q9431" t="s">
        <v>351</v>
      </c>
    </row>
    <row r="9432" spans="17:17" x14ac:dyDescent="0.3">
      <c r="Q9432" t="s">
        <v>315</v>
      </c>
    </row>
    <row r="9433" spans="17:17" x14ac:dyDescent="0.3">
      <c r="Q9433" t="s">
        <v>322</v>
      </c>
    </row>
    <row r="9434" spans="17:17" x14ac:dyDescent="0.3">
      <c r="Q9434" t="s">
        <v>318</v>
      </c>
    </row>
    <row r="9435" spans="17:17" x14ac:dyDescent="0.3">
      <c r="Q9435" t="s">
        <v>238</v>
      </c>
    </row>
    <row r="9436" spans="17:17" x14ac:dyDescent="0.3">
      <c r="Q9436" t="s">
        <v>300</v>
      </c>
    </row>
    <row r="9437" spans="17:17" x14ac:dyDescent="0.3">
      <c r="Q9437" t="s">
        <v>219</v>
      </c>
    </row>
    <row r="9438" spans="17:17" x14ac:dyDescent="0.3">
      <c r="Q9438" t="s">
        <v>411</v>
      </c>
    </row>
    <row r="9439" spans="17:17" x14ac:dyDescent="0.3">
      <c r="Q9439" t="s">
        <v>266</v>
      </c>
    </row>
    <row r="9440" spans="17:17" x14ac:dyDescent="0.3">
      <c r="Q9440" t="s">
        <v>404</v>
      </c>
    </row>
    <row r="9441" spans="17:17" x14ac:dyDescent="0.3">
      <c r="Q9441" t="s">
        <v>333</v>
      </c>
    </row>
    <row r="9442" spans="17:17" x14ac:dyDescent="0.3">
      <c r="Q9442" t="s">
        <v>365</v>
      </c>
    </row>
    <row r="9443" spans="17:17" x14ac:dyDescent="0.3">
      <c r="Q9443" t="s">
        <v>302</v>
      </c>
    </row>
    <row r="9444" spans="17:17" x14ac:dyDescent="0.3">
      <c r="Q9444" t="s">
        <v>328</v>
      </c>
    </row>
    <row r="9445" spans="17:17" x14ac:dyDescent="0.3">
      <c r="Q9445" t="s">
        <v>410</v>
      </c>
    </row>
    <row r="9446" spans="17:17" x14ac:dyDescent="0.3">
      <c r="Q9446" t="s">
        <v>283</v>
      </c>
    </row>
    <row r="9447" spans="17:17" x14ac:dyDescent="0.3">
      <c r="Q9447" t="s">
        <v>234</v>
      </c>
    </row>
    <row r="9448" spans="17:17" x14ac:dyDescent="0.3">
      <c r="Q9448" t="s">
        <v>238</v>
      </c>
    </row>
    <row r="9449" spans="17:17" x14ac:dyDescent="0.3">
      <c r="Q9449" t="s">
        <v>390</v>
      </c>
    </row>
    <row r="9450" spans="17:17" x14ac:dyDescent="0.3">
      <c r="Q9450" t="s">
        <v>278</v>
      </c>
    </row>
    <row r="9451" spans="17:17" x14ac:dyDescent="0.3">
      <c r="Q9451" t="s">
        <v>401</v>
      </c>
    </row>
    <row r="9452" spans="17:17" x14ac:dyDescent="0.3">
      <c r="Q9452" t="s">
        <v>245</v>
      </c>
    </row>
    <row r="9453" spans="17:17" x14ac:dyDescent="0.3">
      <c r="Q9453" t="s">
        <v>285</v>
      </c>
    </row>
    <row r="9454" spans="17:17" x14ac:dyDescent="0.3">
      <c r="Q9454" t="s">
        <v>296</v>
      </c>
    </row>
    <row r="9455" spans="17:17" x14ac:dyDescent="0.3">
      <c r="Q9455" t="s">
        <v>304</v>
      </c>
    </row>
    <row r="9456" spans="17:17" x14ac:dyDescent="0.3">
      <c r="Q9456" t="s">
        <v>263</v>
      </c>
    </row>
    <row r="9457" spans="17:17" x14ac:dyDescent="0.3">
      <c r="Q9457" t="s">
        <v>273</v>
      </c>
    </row>
    <row r="9458" spans="17:17" x14ac:dyDescent="0.3">
      <c r="Q9458" t="s">
        <v>249</v>
      </c>
    </row>
    <row r="9459" spans="17:17" x14ac:dyDescent="0.3">
      <c r="Q9459" t="s">
        <v>280</v>
      </c>
    </row>
    <row r="9460" spans="17:17" x14ac:dyDescent="0.3">
      <c r="Q9460" t="s">
        <v>242</v>
      </c>
    </row>
    <row r="9461" spans="17:17" x14ac:dyDescent="0.3">
      <c r="Q9461" t="s">
        <v>233</v>
      </c>
    </row>
    <row r="9462" spans="17:17" x14ac:dyDescent="0.3">
      <c r="Q9462" t="s">
        <v>268</v>
      </c>
    </row>
    <row r="9463" spans="17:17" x14ac:dyDescent="0.3">
      <c r="Q9463" t="s">
        <v>285</v>
      </c>
    </row>
    <row r="9464" spans="17:17" x14ac:dyDescent="0.3">
      <c r="Q9464" t="s">
        <v>289</v>
      </c>
    </row>
    <row r="9465" spans="17:17" x14ac:dyDescent="0.3">
      <c r="Q9465" t="s">
        <v>382</v>
      </c>
    </row>
    <row r="9466" spans="17:17" x14ac:dyDescent="0.3">
      <c r="Q9466" t="s">
        <v>321</v>
      </c>
    </row>
    <row r="9467" spans="17:17" x14ac:dyDescent="0.3">
      <c r="Q9467" t="s">
        <v>263</v>
      </c>
    </row>
    <row r="9468" spans="17:17" x14ac:dyDescent="0.3">
      <c r="Q9468" t="s">
        <v>322</v>
      </c>
    </row>
    <row r="9469" spans="17:17" x14ac:dyDescent="0.3">
      <c r="Q9469" t="s">
        <v>259</v>
      </c>
    </row>
    <row r="9470" spans="17:17" x14ac:dyDescent="0.3">
      <c r="Q9470" t="s">
        <v>219</v>
      </c>
    </row>
    <row r="9471" spans="17:17" x14ac:dyDescent="0.3">
      <c r="Q9471" t="s">
        <v>343</v>
      </c>
    </row>
    <row r="9472" spans="17:17" x14ac:dyDescent="0.3">
      <c r="Q9472" t="s">
        <v>341</v>
      </c>
    </row>
    <row r="9473" spans="17:17" x14ac:dyDescent="0.3">
      <c r="Q9473" t="s">
        <v>238</v>
      </c>
    </row>
    <row r="9474" spans="17:17" x14ac:dyDescent="0.3">
      <c r="Q9474" t="s">
        <v>410</v>
      </c>
    </row>
    <row r="9475" spans="17:17" x14ac:dyDescent="0.3">
      <c r="Q9475" t="s">
        <v>221</v>
      </c>
    </row>
    <row r="9476" spans="17:17" x14ac:dyDescent="0.3">
      <c r="Q9476" t="s">
        <v>274</v>
      </c>
    </row>
    <row r="9477" spans="17:17" x14ac:dyDescent="0.3">
      <c r="Q9477" t="s">
        <v>241</v>
      </c>
    </row>
    <row r="9478" spans="17:17" x14ac:dyDescent="0.3">
      <c r="Q9478" t="s">
        <v>305</v>
      </c>
    </row>
    <row r="9479" spans="17:17" x14ac:dyDescent="0.3">
      <c r="Q9479" t="s">
        <v>403</v>
      </c>
    </row>
    <row r="9480" spans="17:17" x14ac:dyDescent="0.3">
      <c r="Q9480" t="s">
        <v>247</v>
      </c>
    </row>
    <row r="9481" spans="17:17" x14ac:dyDescent="0.3">
      <c r="Q9481" t="s">
        <v>295</v>
      </c>
    </row>
    <row r="9482" spans="17:17" x14ac:dyDescent="0.3">
      <c r="Q9482" t="s">
        <v>408</v>
      </c>
    </row>
    <row r="9483" spans="17:17" x14ac:dyDescent="0.3">
      <c r="Q9483" t="s">
        <v>280</v>
      </c>
    </row>
    <row r="9484" spans="17:17" x14ac:dyDescent="0.3">
      <c r="Q9484" t="s">
        <v>258</v>
      </c>
    </row>
    <row r="9485" spans="17:17" x14ac:dyDescent="0.3">
      <c r="Q9485" t="s">
        <v>306</v>
      </c>
    </row>
    <row r="9486" spans="17:17" x14ac:dyDescent="0.3">
      <c r="Q9486" t="s">
        <v>274</v>
      </c>
    </row>
    <row r="9487" spans="17:17" x14ac:dyDescent="0.3">
      <c r="Q9487" t="s">
        <v>374</v>
      </c>
    </row>
    <row r="9488" spans="17:17" x14ac:dyDescent="0.3">
      <c r="Q9488" t="s">
        <v>328</v>
      </c>
    </row>
    <row r="9489" spans="17:17" x14ac:dyDescent="0.3">
      <c r="Q9489" t="s">
        <v>269</v>
      </c>
    </row>
    <row r="9490" spans="17:17" x14ac:dyDescent="0.3">
      <c r="Q9490" t="s">
        <v>256</v>
      </c>
    </row>
    <row r="9491" spans="17:17" x14ac:dyDescent="0.3">
      <c r="Q9491" t="s">
        <v>288</v>
      </c>
    </row>
    <row r="9492" spans="17:17" x14ac:dyDescent="0.3">
      <c r="Q9492" t="s">
        <v>384</v>
      </c>
    </row>
    <row r="9493" spans="17:17" x14ac:dyDescent="0.3">
      <c r="Q9493" t="s">
        <v>416</v>
      </c>
    </row>
    <row r="9494" spans="17:17" x14ac:dyDescent="0.3">
      <c r="Q9494" t="s">
        <v>282</v>
      </c>
    </row>
    <row r="9495" spans="17:17" x14ac:dyDescent="0.3">
      <c r="Q9495" t="s">
        <v>399</v>
      </c>
    </row>
    <row r="9496" spans="17:17" x14ac:dyDescent="0.3">
      <c r="Q9496" t="s">
        <v>359</v>
      </c>
    </row>
    <row r="9497" spans="17:17" x14ac:dyDescent="0.3">
      <c r="Q9497" t="s">
        <v>334</v>
      </c>
    </row>
    <row r="9498" spans="17:17" x14ac:dyDescent="0.3">
      <c r="Q9498" t="s">
        <v>363</v>
      </c>
    </row>
    <row r="9499" spans="17:17" x14ac:dyDescent="0.3">
      <c r="Q9499" t="s">
        <v>264</v>
      </c>
    </row>
    <row r="9500" spans="17:17" x14ac:dyDescent="0.3">
      <c r="Q9500" t="s">
        <v>380</v>
      </c>
    </row>
    <row r="9501" spans="17:17" x14ac:dyDescent="0.3">
      <c r="Q9501" t="s">
        <v>287</v>
      </c>
    </row>
    <row r="9502" spans="17:17" x14ac:dyDescent="0.3">
      <c r="Q9502" t="s">
        <v>382</v>
      </c>
    </row>
    <row r="9503" spans="17:17" x14ac:dyDescent="0.3">
      <c r="Q9503" t="s">
        <v>299</v>
      </c>
    </row>
    <row r="9504" spans="17:17" x14ac:dyDescent="0.3">
      <c r="Q9504" t="s">
        <v>259</v>
      </c>
    </row>
    <row r="9505" spans="17:17" x14ac:dyDescent="0.3">
      <c r="Q9505" t="s">
        <v>415</v>
      </c>
    </row>
    <row r="9506" spans="17:17" x14ac:dyDescent="0.3">
      <c r="Q9506" t="s">
        <v>273</v>
      </c>
    </row>
    <row r="9507" spans="17:17" x14ac:dyDescent="0.3">
      <c r="Q9507" t="s">
        <v>243</v>
      </c>
    </row>
    <row r="9508" spans="17:17" x14ac:dyDescent="0.3">
      <c r="Q9508" t="s">
        <v>252</v>
      </c>
    </row>
    <row r="9509" spans="17:17" x14ac:dyDescent="0.3">
      <c r="Q9509" t="s">
        <v>354</v>
      </c>
    </row>
    <row r="9510" spans="17:17" x14ac:dyDescent="0.3">
      <c r="Q9510" t="s">
        <v>344</v>
      </c>
    </row>
    <row r="9511" spans="17:17" x14ac:dyDescent="0.3">
      <c r="Q9511" t="s">
        <v>408</v>
      </c>
    </row>
    <row r="9512" spans="17:17" x14ac:dyDescent="0.3">
      <c r="Q9512" t="s">
        <v>274</v>
      </c>
    </row>
    <row r="9513" spans="17:17" x14ac:dyDescent="0.3">
      <c r="Q9513" t="s">
        <v>279</v>
      </c>
    </row>
    <row r="9514" spans="17:17" x14ac:dyDescent="0.3">
      <c r="Q9514" t="s">
        <v>373</v>
      </c>
    </row>
    <row r="9515" spans="17:17" x14ac:dyDescent="0.3">
      <c r="Q9515" t="s">
        <v>369</v>
      </c>
    </row>
    <row r="9516" spans="17:17" x14ac:dyDescent="0.3">
      <c r="Q9516" t="s">
        <v>304</v>
      </c>
    </row>
    <row r="9517" spans="17:17" x14ac:dyDescent="0.3">
      <c r="Q9517" t="s">
        <v>390</v>
      </c>
    </row>
    <row r="9518" spans="17:17" x14ac:dyDescent="0.3">
      <c r="Q9518" t="s">
        <v>281</v>
      </c>
    </row>
    <row r="9519" spans="17:17" x14ac:dyDescent="0.3">
      <c r="Q9519" t="s">
        <v>321</v>
      </c>
    </row>
    <row r="9520" spans="17:17" x14ac:dyDescent="0.3">
      <c r="Q9520" t="s">
        <v>236</v>
      </c>
    </row>
    <row r="9521" spans="17:17" x14ac:dyDescent="0.3">
      <c r="Q9521" t="s">
        <v>337</v>
      </c>
    </row>
    <row r="9522" spans="17:17" x14ac:dyDescent="0.3">
      <c r="Q9522" t="s">
        <v>316</v>
      </c>
    </row>
    <row r="9523" spans="17:17" x14ac:dyDescent="0.3">
      <c r="Q9523" t="s">
        <v>317</v>
      </c>
    </row>
    <row r="9524" spans="17:17" x14ac:dyDescent="0.3">
      <c r="Q9524" t="s">
        <v>266</v>
      </c>
    </row>
    <row r="9525" spans="17:17" x14ac:dyDescent="0.3">
      <c r="Q9525" t="s">
        <v>318</v>
      </c>
    </row>
    <row r="9526" spans="17:17" x14ac:dyDescent="0.3">
      <c r="Q9526" t="s">
        <v>263</v>
      </c>
    </row>
    <row r="9527" spans="17:17" x14ac:dyDescent="0.3">
      <c r="Q9527" t="s">
        <v>226</v>
      </c>
    </row>
    <row r="9528" spans="17:17" x14ac:dyDescent="0.3">
      <c r="Q9528" t="s">
        <v>319</v>
      </c>
    </row>
    <row r="9529" spans="17:17" x14ac:dyDescent="0.3">
      <c r="Q9529" t="s">
        <v>320</v>
      </c>
    </row>
    <row r="9530" spans="17:17" x14ac:dyDescent="0.3">
      <c r="Q9530" t="s">
        <v>241</v>
      </c>
    </row>
    <row r="9531" spans="17:17" x14ac:dyDescent="0.3">
      <c r="Q9531" t="s">
        <v>267</v>
      </c>
    </row>
    <row r="9532" spans="17:17" x14ac:dyDescent="0.3">
      <c r="Q9532" t="s">
        <v>321</v>
      </c>
    </row>
    <row r="9533" spans="17:17" x14ac:dyDescent="0.3">
      <c r="Q9533" t="s">
        <v>322</v>
      </c>
    </row>
    <row r="9534" spans="17:17" x14ac:dyDescent="0.3">
      <c r="Q9534" t="s">
        <v>323</v>
      </c>
    </row>
    <row r="9535" spans="17:17" x14ac:dyDescent="0.3">
      <c r="Q9535" t="s">
        <v>310</v>
      </c>
    </row>
    <row r="9536" spans="17:17" x14ac:dyDescent="0.3">
      <c r="Q9536" t="s">
        <v>275</v>
      </c>
    </row>
    <row r="9537" spans="17:17" x14ac:dyDescent="0.3">
      <c r="Q9537" t="s">
        <v>247</v>
      </c>
    </row>
    <row r="9538" spans="17:17" x14ac:dyDescent="0.3">
      <c r="Q9538" t="s">
        <v>324</v>
      </c>
    </row>
    <row r="9539" spans="17:17" x14ac:dyDescent="0.3">
      <c r="Q9539" t="s">
        <v>325</v>
      </c>
    </row>
    <row r="9540" spans="17:17" x14ac:dyDescent="0.3">
      <c r="Q9540" t="s">
        <v>236</v>
      </c>
    </row>
    <row r="9541" spans="17:17" x14ac:dyDescent="0.3">
      <c r="Q9541" t="s">
        <v>326</v>
      </c>
    </row>
    <row r="9542" spans="17:17" x14ac:dyDescent="0.3">
      <c r="Q9542" t="s">
        <v>313</v>
      </c>
    </row>
    <row r="9543" spans="17:17" x14ac:dyDescent="0.3">
      <c r="Q9543" t="s">
        <v>274</v>
      </c>
    </row>
    <row r="9544" spans="17:17" x14ac:dyDescent="0.3">
      <c r="Q9544" t="s">
        <v>370</v>
      </c>
    </row>
    <row r="9545" spans="17:17" x14ac:dyDescent="0.3">
      <c r="Q9545" t="s">
        <v>403</v>
      </c>
    </row>
    <row r="9546" spans="17:17" x14ac:dyDescent="0.3">
      <c r="Q9546" t="s">
        <v>222</v>
      </c>
    </row>
    <row r="9547" spans="17:17" x14ac:dyDescent="0.3">
      <c r="Q9547" t="s">
        <v>284</v>
      </c>
    </row>
    <row r="9548" spans="17:17" x14ac:dyDescent="0.3">
      <c r="Q9548" t="s">
        <v>257</v>
      </c>
    </row>
    <row r="9549" spans="17:17" x14ac:dyDescent="0.3">
      <c r="Q9549" t="s">
        <v>291</v>
      </c>
    </row>
    <row r="9550" spans="17:17" x14ac:dyDescent="0.3">
      <c r="Q9550" t="s">
        <v>273</v>
      </c>
    </row>
    <row r="9551" spans="17:17" x14ac:dyDescent="0.3">
      <c r="Q9551" t="s">
        <v>312</v>
      </c>
    </row>
    <row r="9552" spans="17:17" x14ac:dyDescent="0.3">
      <c r="Q9552" t="s">
        <v>263</v>
      </c>
    </row>
    <row r="9553" spans="17:17" x14ac:dyDescent="0.3">
      <c r="Q9553" t="s">
        <v>280</v>
      </c>
    </row>
    <row r="9554" spans="17:17" x14ac:dyDescent="0.3">
      <c r="Q9554" t="s">
        <v>270</v>
      </c>
    </row>
    <row r="9555" spans="17:17" x14ac:dyDescent="0.3">
      <c r="Q9555" t="s">
        <v>253</v>
      </c>
    </row>
    <row r="9556" spans="17:17" x14ac:dyDescent="0.3">
      <c r="Q9556" t="s">
        <v>351</v>
      </c>
    </row>
    <row r="9557" spans="17:17" x14ac:dyDescent="0.3">
      <c r="Q9557" t="s">
        <v>412</v>
      </c>
    </row>
    <row r="9558" spans="17:17" x14ac:dyDescent="0.3">
      <c r="Q9558" t="s">
        <v>271</v>
      </c>
    </row>
    <row r="9559" spans="17:17" x14ac:dyDescent="0.3">
      <c r="Q9559" t="s">
        <v>385</v>
      </c>
    </row>
    <row r="9560" spans="17:17" x14ac:dyDescent="0.3">
      <c r="Q9560" t="s">
        <v>338</v>
      </c>
    </row>
    <row r="9561" spans="17:17" x14ac:dyDescent="0.3">
      <c r="Q9561" t="s">
        <v>377</v>
      </c>
    </row>
    <row r="9562" spans="17:17" x14ac:dyDescent="0.3">
      <c r="Q9562" t="s">
        <v>325</v>
      </c>
    </row>
    <row r="9563" spans="17:17" x14ac:dyDescent="0.3">
      <c r="Q9563" t="s">
        <v>310</v>
      </c>
    </row>
    <row r="9564" spans="17:17" x14ac:dyDescent="0.3">
      <c r="Q9564" t="s">
        <v>224</v>
      </c>
    </row>
    <row r="9565" spans="17:17" x14ac:dyDescent="0.3">
      <c r="Q9565" t="s">
        <v>409</v>
      </c>
    </row>
    <row r="9566" spans="17:17" x14ac:dyDescent="0.3">
      <c r="Q9566" t="s">
        <v>314</v>
      </c>
    </row>
    <row r="9567" spans="17:17" x14ac:dyDescent="0.3">
      <c r="Q9567" t="s">
        <v>302</v>
      </c>
    </row>
    <row r="9568" spans="17:17" x14ac:dyDescent="0.3">
      <c r="Q9568" t="s">
        <v>251</v>
      </c>
    </row>
    <row r="9569" spans="17:17" x14ac:dyDescent="0.3">
      <c r="Q9569" t="s">
        <v>336</v>
      </c>
    </row>
    <row r="9570" spans="17:17" x14ac:dyDescent="0.3">
      <c r="Q9570" t="s">
        <v>282</v>
      </c>
    </row>
    <row r="9571" spans="17:17" x14ac:dyDescent="0.3">
      <c r="Q9571" t="s">
        <v>341</v>
      </c>
    </row>
    <row r="9572" spans="17:17" x14ac:dyDescent="0.3">
      <c r="Q9572" t="s">
        <v>345</v>
      </c>
    </row>
    <row r="9573" spans="17:17" x14ac:dyDescent="0.3">
      <c r="Q9573" t="s">
        <v>233</v>
      </c>
    </row>
    <row r="9574" spans="17:17" x14ac:dyDescent="0.3">
      <c r="Q9574" t="s">
        <v>247</v>
      </c>
    </row>
    <row r="9575" spans="17:17" x14ac:dyDescent="0.3">
      <c r="Q9575" t="s">
        <v>340</v>
      </c>
    </row>
    <row r="9576" spans="17:17" x14ac:dyDescent="0.3">
      <c r="Q9576" t="s">
        <v>254</v>
      </c>
    </row>
    <row r="9577" spans="17:17" x14ac:dyDescent="0.3">
      <c r="Q9577" t="s">
        <v>364</v>
      </c>
    </row>
    <row r="9578" spans="17:17" x14ac:dyDescent="0.3">
      <c r="Q9578" t="s">
        <v>300</v>
      </c>
    </row>
    <row r="9579" spans="17:17" x14ac:dyDescent="0.3">
      <c r="Q9579" t="s">
        <v>327</v>
      </c>
    </row>
    <row r="9580" spans="17:17" x14ac:dyDescent="0.3">
      <c r="Q9580" t="s">
        <v>303</v>
      </c>
    </row>
    <row r="9581" spans="17:17" x14ac:dyDescent="0.3">
      <c r="Q9581" t="s">
        <v>319</v>
      </c>
    </row>
    <row r="9582" spans="17:17" x14ac:dyDescent="0.3">
      <c r="Q9582" t="s">
        <v>257</v>
      </c>
    </row>
    <row r="9583" spans="17:17" x14ac:dyDescent="0.3">
      <c r="Q9583" t="s">
        <v>362</v>
      </c>
    </row>
    <row r="9584" spans="17:17" x14ac:dyDescent="0.3">
      <c r="Q9584" t="s">
        <v>258</v>
      </c>
    </row>
    <row r="9585" spans="17:17" x14ac:dyDescent="0.3">
      <c r="Q9585" t="s">
        <v>400</v>
      </c>
    </row>
    <row r="9586" spans="17:17" x14ac:dyDescent="0.3">
      <c r="Q9586" t="s">
        <v>251</v>
      </c>
    </row>
    <row r="9587" spans="17:17" x14ac:dyDescent="0.3">
      <c r="Q9587" t="s">
        <v>384</v>
      </c>
    </row>
    <row r="9588" spans="17:17" x14ac:dyDescent="0.3">
      <c r="Q9588" t="s">
        <v>318</v>
      </c>
    </row>
    <row r="9589" spans="17:17" x14ac:dyDescent="0.3">
      <c r="Q9589" t="s">
        <v>395</v>
      </c>
    </row>
    <row r="9590" spans="17:17" x14ac:dyDescent="0.3">
      <c r="Q9590" t="s">
        <v>356</v>
      </c>
    </row>
    <row r="9591" spans="17:17" x14ac:dyDescent="0.3">
      <c r="Q9591" t="s">
        <v>310</v>
      </c>
    </row>
    <row r="9592" spans="17:17" x14ac:dyDescent="0.3">
      <c r="Q9592" t="s">
        <v>279</v>
      </c>
    </row>
    <row r="9593" spans="17:17" x14ac:dyDescent="0.3">
      <c r="Q9593" t="s">
        <v>222</v>
      </c>
    </row>
    <row r="9594" spans="17:17" x14ac:dyDescent="0.3">
      <c r="Q9594" t="s">
        <v>286</v>
      </c>
    </row>
    <row r="9595" spans="17:17" x14ac:dyDescent="0.3">
      <c r="Q9595" t="s">
        <v>235</v>
      </c>
    </row>
    <row r="9596" spans="17:17" x14ac:dyDescent="0.3">
      <c r="Q9596" t="s">
        <v>236</v>
      </c>
    </row>
    <row r="9597" spans="17:17" x14ac:dyDescent="0.3">
      <c r="Q9597" t="s">
        <v>321</v>
      </c>
    </row>
    <row r="9598" spans="17:17" x14ac:dyDescent="0.3">
      <c r="Q9598" t="s">
        <v>331</v>
      </c>
    </row>
    <row r="9599" spans="17:17" x14ac:dyDescent="0.3">
      <c r="Q9599" t="s">
        <v>237</v>
      </c>
    </row>
    <row r="9600" spans="17:17" x14ac:dyDescent="0.3">
      <c r="Q9600" t="s">
        <v>269</v>
      </c>
    </row>
    <row r="9601" spans="17:17" x14ac:dyDescent="0.3">
      <c r="Q9601" t="s">
        <v>246</v>
      </c>
    </row>
    <row r="9602" spans="17:17" x14ac:dyDescent="0.3">
      <c r="Q9602" t="s">
        <v>244</v>
      </c>
    </row>
    <row r="9603" spans="17:17" x14ac:dyDescent="0.3">
      <c r="Q9603" t="s">
        <v>378</v>
      </c>
    </row>
    <row r="9604" spans="17:17" x14ac:dyDescent="0.3">
      <c r="Q9604" t="s">
        <v>347</v>
      </c>
    </row>
    <row r="9605" spans="17:17" x14ac:dyDescent="0.3">
      <c r="Q9605" t="s">
        <v>240</v>
      </c>
    </row>
    <row r="9606" spans="17:17" x14ac:dyDescent="0.3">
      <c r="Q9606" t="s">
        <v>357</v>
      </c>
    </row>
    <row r="9607" spans="17:17" x14ac:dyDescent="0.3">
      <c r="Q9607" t="s">
        <v>339</v>
      </c>
    </row>
    <row r="9608" spans="17:17" x14ac:dyDescent="0.3">
      <c r="Q9608" t="s">
        <v>407</v>
      </c>
    </row>
    <row r="9609" spans="17:17" x14ac:dyDescent="0.3">
      <c r="Q9609" t="s">
        <v>370</v>
      </c>
    </row>
    <row r="9610" spans="17:17" x14ac:dyDescent="0.3">
      <c r="Q9610" t="s">
        <v>365</v>
      </c>
    </row>
    <row r="9611" spans="17:17" x14ac:dyDescent="0.3">
      <c r="Q9611" t="s">
        <v>228</v>
      </c>
    </row>
    <row r="9612" spans="17:17" x14ac:dyDescent="0.3">
      <c r="Q9612" t="s">
        <v>255</v>
      </c>
    </row>
    <row r="9613" spans="17:17" x14ac:dyDescent="0.3">
      <c r="Q9613" t="s">
        <v>361</v>
      </c>
    </row>
    <row r="9614" spans="17:17" x14ac:dyDescent="0.3">
      <c r="Q9614" t="s">
        <v>352</v>
      </c>
    </row>
    <row r="9615" spans="17:17" x14ac:dyDescent="0.3">
      <c r="Q9615" t="s">
        <v>239</v>
      </c>
    </row>
    <row r="9616" spans="17:17" x14ac:dyDescent="0.3">
      <c r="Q9616" t="s">
        <v>295</v>
      </c>
    </row>
    <row r="9617" spans="17:17" x14ac:dyDescent="0.3">
      <c r="Q9617" t="s">
        <v>412</v>
      </c>
    </row>
    <row r="9618" spans="17:17" x14ac:dyDescent="0.3">
      <c r="Q9618" t="s">
        <v>394</v>
      </c>
    </row>
    <row r="9619" spans="17:17" x14ac:dyDescent="0.3">
      <c r="Q9619" t="s">
        <v>319</v>
      </c>
    </row>
    <row r="9620" spans="17:17" x14ac:dyDescent="0.3">
      <c r="Q9620" t="s">
        <v>368</v>
      </c>
    </row>
    <row r="9621" spans="17:17" x14ac:dyDescent="0.3">
      <c r="Q9621" t="s">
        <v>363</v>
      </c>
    </row>
    <row r="9622" spans="17:17" x14ac:dyDescent="0.3">
      <c r="Q9622" t="s">
        <v>239</v>
      </c>
    </row>
    <row r="9623" spans="17:17" x14ac:dyDescent="0.3">
      <c r="Q9623" t="s">
        <v>297</v>
      </c>
    </row>
    <row r="9624" spans="17:17" x14ac:dyDescent="0.3">
      <c r="Q9624" t="s">
        <v>242</v>
      </c>
    </row>
    <row r="9625" spans="17:17" x14ac:dyDescent="0.3">
      <c r="Q9625" t="s">
        <v>256</v>
      </c>
    </row>
    <row r="9626" spans="17:17" x14ac:dyDescent="0.3">
      <c r="Q9626" t="s">
        <v>343</v>
      </c>
    </row>
    <row r="9627" spans="17:17" x14ac:dyDescent="0.3">
      <c r="Q9627" t="s">
        <v>257</v>
      </c>
    </row>
    <row r="9628" spans="17:17" x14ac:dyDescent="0.3">
      <c r="Q9628" t="s">
        <v>288</v>
      </c>
    </row>
    <row r="9629" spans="17:17" x14ac:dyDescent="0.3">
      <c r="Q9629" t="s">
        <v>344</v>
      </c>
    </row>
    <row r="9630" spans="17:17" x14ac:dyDescent="0.3">
      <c r="Q9630" t="s">
        <v>345</v>
      </c>
    </row>
    <row r="9631" spans="17:17" x14ac:dyDescent="0.3">
      <c r="Q9631" t="s">
        <v>331</v>
      </c>
    </row>
    <row r="9632" spans="17:17" x14ac:dyDescent="0.3">
      <c r="Q9632" t="s">
        <v>338</v>
      </c>
    </row>
    <row r="9633" spans="17:17" x14ac:dyDescent="0.3">
      <c r="Q9633" t="s">
        <v>346</v>
      </c>
    </row>
    <row r="9634" spans="17:17" x14ac:dyDescent="0.3">
      <c r="Q9634" t="s">
        <v>347</v>
      </c>
    </row>
    <row r="9635" spans="17:17" x14ac:dyDescent="0.3">
      <c r="Q9635" t="s">
        <v>348</v>
      </c>
    </row>
    <row r="9636" spans="17:17" x14ac:dyDescent="0.3">
      <c r="Q9636" t="s">
        <v>349</v>
      </c>
    </row>
    <row r="9637" spans="17:17" x14ac:dyDescent="0.3">
      <c r="Q9637" t="s">
        <v>220</v>
      </c>
    </row>
    <row r="9638" spans="17:17" x14ac:dyDescent="0.3">
      <c r="Q9638" t="s">
        <v>275</v>
      </c>
    </row>
    <row r="9639" spans="17:17" x14ac:dyDescent="0.3">
      <c r="Q9639" t="s">
        <v>350</v>
      </c>
    </row>
    <row r="9640" spans="17:17" x14ac:dyDescent="0.3">
      <c r="Q9640" t="s">
        <v>351</v>
      </c>
    </row>
    <row r="9641" spans="17:17" x14ac:dyDescent="0.3">
      <c r="Q9641" t="s">
        <v>308</v>
      </c>
    </row>
    <row r="9642" spans="17:17" x14ac:dyDescent="0.3">
      <c r="Q9642" t="s">
        <v>382</v>
      </c>
    </row>
    <row r="9643" spans="17:17" x14ac:dyDescent="0.3">
      <c r="Q9643" t="s">
        <v>299</v>
      </c>
    </row>
    <row r="9644" spans="17:17" x14ac:dyDescent="0.3">
      <c r="Q9644" t="s">
        <v>259</v>
      </c>
    </row>
    <row r="9645" spans="17:17" x14ac:dyDescent="0.3">
      <c r="Q9645" t="s">
        <v>415</v>
      </c>
    </row>
    <row r="9646" spans="17:17" x14ac:dyDescent="0.3">
      <c r="Q9646" t="s">
        <v>273</v>
      </c>
    </row>
    <row r="9647" spans="17:17" x14ac:dyDescent="0.3">
      <c r="Q9647" t="s">
        <v>243</v>
      </c>
    </row>
    <row r="9648" spans="17:17" x14ac:dyDescent="0.3">
      <c r="Q9648" t="s">
        <v>252</v>
      </c>
    </row>
    <row r="9649" spans="17:17" x14ac:dyDescent="0.3">
      <c r="Q9649" t="s">
        <v>354</v>
      </c>
    </row>
    <row r="9650" spans="17:17" x14ac:dyDescent="0.3">
      <c r="Q9650" t="s">
        <v>344</v>
      </c>
    </row>
    <row r="9651" spans="17:17" x14ac:dyDescent="0.3">
      <c r="Q9651" t="s">
        <v>408</v>
      </c>
    </row>
    <row r="9652" spans="17:17" x14ac:dyDescent="0.3">
      <c r="Q9652" t="s">
        <v>274</v>
      </c>
    </row>
    <row r="9653" spans="17:17" x14ac:dyDescent="0.3">
      <c r="Q9653" t="s">
        <v>279</v>
      </c>
    </row>
    <row r="9654" spans="17:17" x14ac:dyDescent="0.3">
      <c r="Q9654" t="s">
        <v>373</v>
      </c>
    </row>
    <row r="9655" spans="17:17" x14ac:dyDescent="0.3">
      <c r="Q9655" t="s">
        <v>369</v>
      </c>
    </row>
    <row r="9656" spans="17:17" x14ac:dyDescent="0.3">
      <c r="Q9656" t="s">
        <v>304</v>
      </c>
    </row>
    <row r="9657" spans="17:17" x14ac:dyDescent="0.3">
      <c r="Q9657" t="s">
        <v>390</v>
      </c>
    </row>
    <row r="9658" spans="17:17" x14ac:dyDescent="0.3">
      <c r="Q9658" t="s">
        <v>281</v>
      </c>
    </row>
    <row r="9659" spans="17:17" x14ac:dyDescent="0.3">
      <c r="Q9659" t="s">
        <v>321</v>
      </c>
    </row>
    <row r="9660" spans="17:17" x14ac:dyDescent="0.3">
      <c r="Q9660" t="s">
        <v>236</v>
      </c>
    </row>
    <row r="9661" spans="17:17" x14ac:dyDescent="0.3">
      <c r="Q9661" t="s">
        <v>337</v>
      </c>
    </row>
    <row r="9662" spans="17:17" x14ac:dyDescent="0.3">
      <c r="Q9662" t="s">
        <v>327</v>
      </c>
    </row>
    <row r="9663" spans="17:17" x14ac:dyDescent="0.3">
      <c r="Q9663" t="s">
        <v>220</v>
      </c>
    </row>
    <row r="9664" spans="17:17" x14ac:dyDescent="0.3">
      <c r="Q9664" t="s">
        <v>256</v>
      </c>
    </row>
    <row r="9665" spans="17:17" x14ac:dyDescent="0.3">
      <c r="Q9665" t="s">
        <v>273</v>
      </c>
    </row>
    <row r="9666" spans="17:17" x14ac:dyDescent="0.3">
      <c r="Q9666" t="s">
        <v>253</v>
      </c>
    </row>
    <row r="9667" spans="17:17" x14ac:dyDescent="0.3">
      <c r="Q9667" t="s">
        <v>294</v>
      </c>
    </row>
    <row r="9668" spans="17:17" x14ac:dyDescent="0.3">
      <c r="Q9668" t="s">
        <v>233</v>
      </c>
    </row>
    <row r="9669" spans="17:17" x14ac:dyDescent="0.3">
      <c r="Q9669" t="s">
        <v>328</v>
      </c>
    </row>
    <row r="9670" spans="17:17" x14ac:dyDescent="0.3">
      <c r="Q9670" t="s">
        <v>311</v>
      </c>
    </row>
    <row r="9671" spans="17:17" x14ac:dyDescent="0.3">
      <c r="Q9671" t="s">
        <v>329</v>
      </c>
    </row>
    <row r="9672" spans="17:17" x14ac:dyDescent="0.3">
      <c r="Q9672" t="s">
        <v>259</v>
      </c>
    </row>
    <row r="9673" spans="17:17" x14ac:dyDescent="0.3">
      <c r="Q9673" t="s">
        <v>330</v>
      </c>
    </row>
    <row r="9674" spans="17:17" x14ac:dyDescent="0.3">
      <c r="Q9674" t="s">
        <v>331</v>
      </c>
    </row>
    <row r="9675" spans="17:17" x14ac:dyDescent="0.3">
      <c r="Q9675" t="s">
        <v>332</v>
      </c>
    </row>
    <row r="9676" spans="17:17" x14ac:dyDescent="0.3">
      <c r="Q9676" t="s">
        <v>271</v>
      </c>
    </row>
    <row r="9677" spans="17:17" x14ac:dyDescent="0.3">
      <c r="Q9677" t="s">
        <v>333</v>
      </c>
    </row>
    <row r="9678" spans="17:17" x14ac:dyDescent="0.3">
      <c r="Q9678" t="s">
        <v>334</v>
      </c>
    </row>
    <row r="9679" spans="17:17" x14ac:dyDescent="0.3">
      <c r="Q9679" t="s">
        <v>335</v>
      </c>
    </row>
    <row r="9680" spans="17:17" x14ac:dyDescent="0.3">
      <c r="Q9680" t="s">
        <v>267</v>
      </c>
    </row>
    <row r="9681" spans="17:17" x14ac:dyDescent="0.3">
      <c r="Q9681" t="s">
        <v>336</v>
      </c>
    </row>
    <row r="9682" spans="17:17" x14ac:dyDescent="0.3">
      <c r="Q9682" t="s">
        <v>296</v>
      </c>
    </row>
    <row r="9683" spans="17:17" x14ac:dyDescent="0.3">
      <c r="Q9683" t="s">
        <v>362</v>
      </c>
    </row>
    <row r="9684" spans="17:17" x14ac:dyDescent="0.3">
      <c r="Q9684" t="s">
        <v>300</v>
      </c>
    </row>
    <row r="9685" spans="17:17" x14ac:dyDescent="0.3">
      <c r="Q9685" t="s">
        <v>365</v>
      </c>
    </row>
    <row r="9686" spans="17:17" x14ac:dyDescent="0.3">
      <c r="Q9686" t="s">
        <v>408</v>
      </c>
    </row>
    <row r="9687" spans="17:17" x14ac:dyDescent="0.3">
      <c r="Q9687" t="s">
        <v>308</v>
      </c>
    </row>
    <row r="9688" spans="17:17" x14ac:dyDescent="0.3">
      <c r="Q9688" t="s">
        <v>289</v>
      </c>
    </row>
    <row r="9689" spans="17:17" x14ac:dyDescent="0.3">
      <c r="Q9689" t="s">
        <v>390</v>
      </c>
    </row>
    <row r="9690" spans="17:17" x14ac:dyDescent="0.3">
      <c r="Q9690" t="s">
        <v>385</v>
      </c>
    </row>
    <row r="9691" spans="17:17" x14ac:dyDescent="0.3">
      <c r="Q9691" t="s">
        <v>295</v>
      </c>
    </row>
    <row r="9692" spans="17:17" x14ac:dyDescent="0.3">
      <c r="Q9692" t="s">
        <v>236</v>
      </c>
    </row>
    <row r="9693" spans="17:17" x14ac:dyDescent="0.3">
      <c r="Q9693" t="s">
        <v>413</v>
      </c>
    </row>
    <row r="9694" spans="17:17" x14ac:dyDescent="0.3">
      <c r="Q9694" t="s">
        <v>328</v>
      </c>
    </row>
    <row r="9695" spans="17:17" x14ac:dyDescent="0.3">
      <c r="Q9695" t="s">
        <v>239</v>
      </c>
    </row>
    <row r="9696" spans="17:17" x14ac:dyDescent="0.3">
      <c r="Q9696" t="s">
        <v>329</v>
      </c>
    </row>
    <row r="9697" spans="17:17" x14ac:dyDescent="0.3">
      <c r="Q9697" t="s">
        <v>391</v>
      </c>
    </row>
    <row r="9698" spans="17:17" x14ac:dyDescent="0.3">
      <c r="Q9698" t="s">
        <v>271</v>
      </c>
    </row>
    <row r="9699" spans="17:17" x14ac:dyDescent="0.3">
      <c r="Q9699" t="s">
        <v>222</v>
      </c>
    </row>
    <row r="9700" spans="17:17" x14ac:dyDescent="0.3">
      <c r="Q9700" t="s">
        <v>394</v>
      </c>
    </row>
    <row r="9701" spans="17:17" x14ac:dyDescent="0.3">
      <c r="Q9701" t="s">
        <v>376</v>
      </c>
    </row>
    <row r="9702" spans="17:17" x14ac:dyDescent="0.3">
      <c r="Q9702" t="s">
        <v>323</v>
      </c>
    </row>
    <row r="9703" spans="17:17" x14ac:dyDescent="0.3">
      <c r="Q9703" t="s">
        <v>241</v>
      </c>
    </row>
    <row r="9704" spans="17:17" x14ac:dyDescent="0.3">
      <c r="Q9704" t="s">
        <v>333</v>
      </c>
    </row>
    <row r="9705" spans="17:17" x14ac:dyDescent="0.3">
      <c r="Q9705" t="s">
        <v>220</v>
      </c>
    </row>
    <row r="9706" spans="17:17" x14ac:dyDescent="0.3">
      <c r="Q9706" t="s">
        <v>385</v>
      </c>
    </row>
    <row r="9707" spans="17:17" x14ac:dyDescent="0.3">
      <c r="Q9707" t="s">
        <v>302</v>
      </c>
    </row>
    <row r="9708" spans="17:17" x14ac:dyDescent="0.3">
      <c r="Q9708" t="s">
        <v>407</v>
      </c>
    </row>
    <row r="9709" spans="17:17" x14ac:dyDescent="0.3">
      <c r="Q9709" t="s">
        <v>230</v>
      </c>
    </row>
    <row r="9710" spans="17:17" x14ac:dyDescent="0.3">
      <c r="Q9710" t="s">
        <v>408</v>
      </c>
    </row>
    <row r="9711" spans="17:17" x14ac:dyDescent="0.3">
      <c r="Q9711" t="s">
        <v>289</v>
      </c>
    </row>
    <row r="9712" spans="17:17" x14ac:dyDescent="0.3">
      <c r="Q9712" t="s">
        <v>322</v>
      </c>
    </row>
    <row r="9713" spans="17:17" x14ac:dyDescent="0.3">
      <c r="Q9713" t="s">
        <v>271</v>
      </c>
    </row>
    <row r="9714" spans="17:17" x14ac:dyDescent="0.3">
      <c r="Q9714" t="s">
        <v>409</v>
      </c>
    </row>
    <row r="9715" spans="17:17" x14ac:dyDescent="0.3">
      <c r="Q9715" t="s">
        <v>379</v>
      </c>
    </row>
    <row r="9716" spans="17:17" x14ac:dyDescent="0.3">
      <c r="Q9716" t="s">
        <v>355</v>
      </c>
    </row>
    <row r="9717" spans="17:17" x14ac:dyDescent="0.3">
      <c r="Q9717" t="s">
        <v>394</v>
      </c>
    </row>
    <row r="9718" spans="17:17" x14ac:dyDescent="0.3">
      <c r="Q9718" t="s">
        <v>350</v>
      </c>
    </row>
    <row r="9719" spans="17:17" x14ac:dyDescent="0.3">
      <c r="Q9719" t="s">
        <v>287</v>
      </c>
    </row>
    <row r="9720" spans="17:17" x14ac:dyDescent="0.3">
      <c r="Q9720" t="s">
        <v>261</v>
      </c>
    </row>
    <row r="9721" spans="17:17" x14ac:dyDescent="0.3">
      <c r="Q9721" t="s">
        <v>291</v>
      </c>
    </row>
    <row r="9722" spans="17:17" x14ac:dyDescent="0.3">
      <c r="Q9722" t="s">
        <v>260</v>
      </c>
    </row>
    <row r="9723" spans="17:17" x14ac:dyDescent="0.3">
      <c r="Q9723" t="s">
        <v>303</v>
      </c>
    </row>
    <row r="9724" spans="17:17" x14ac:dyDescent="0.3">
      <c r="Q9724" t="s">
        <v>229</v>
      </c>
    </row>
    <row r="9725" spans="17:17" x14ac:dyDescent="0.3">
      <c r="Q9725" t="s">
        <v>329</v>
      </c>
    </row>
    <row r="9726" spans="17:17" x14ac:dyDescent="0.3">
      <c r="Q9726" t="s">
        <v>401</v>
      </c>
    </row>
    <row r="9727" spans="17:17" x14ac:dyDescent="0.3">
      <c r="Q9727" t="s">
        <v>332</v>
      </c>
    </row>
    <row r="9728" spans="17:17" x14ac:dyDescent="0.3">
      <c r="Q9728" t="s">
        <v>375</v>
      </c>
    </row>
    <row r="9729" spans="17:17" x14ac:dyDescent="0.3">
      <c r="Q9729" t="s">
        <v>356</v>
      </c>
    </row>
    <row r="9730" spans="17:17" x14ac:dyDescent="0.3">
      <c r="Q9730" t="s">
        <v>240</v>
      </c>
    </row>
    <row r="9731" spans="17:17" x14ac:dyDescent="0.3">
      <c r="Q9731" t="s">
        <v>407</v>
      </c>
    </row>
    <row r="9732" spans="17:17" x14ac:dyDescent="0.3">
      <c r="Q9732" t="s">
        <v>406</v>
      </c>
    </row>
    <row r="9733" spans="17:17" x14ac:dyDescent="0.3">
      <c r="Q9733" t="s">
        <v>270</v>
      </c>
    </row>
    <row r="9734" spans="17:17" x14ac:dyDescent="0.3">
      <c r="Q9734" t="s">
        <v>322</v>
      </c>
    </row>
    <row r="9735" spans="17:17" x14ac:dyDescent="0.3">
      <c r="Q9735" t="s">
        <v>280</v>
      </c>
    </row>
    <row r="9736" spans="17:17" x14ac:dyDescent="0.3">
      <c r="Q9736" t="s">
        <v>318</v>
      </c>
    </row>
    <row r="9737" spans="17:17" x14ac:dyDescent="0.3">
      <c r="Q9737" t="s">
        <v>400</v>
      </c>
    </row>
    <row r="9738" spans="17:17" x14ac:dyDescent="0.3">
      <c r="Q9738" t="s">
        <v>362</v>
      </c>
    </row>
    <row r="9739" spans="17:17" x14ac:dyDescent="0.3">
      <c r="Q9739" t="s">
        <v>314</v>
      </c>
    </row>
    <row r="9740" spans="17:17" x14ac:dyDescent="0.3">
      <c r="Q9740" t="s">
        <v>254</v>
      </c>
    </row>
    <row r="9741" spans="17:17" x14ac:dyDescent="0.3">
      <c r="Q9741" t="s">
        <v>417</v>
      </c>
    </row>
    <row r="9742" spans="17:17" x14ac:dyDescent="0.3">
      <c r="Q9742" t="s">
        <v>408</v>
      </c>
    </row>
    <row r="9743" spans="17:17" x14ac:dyDescent="0.3">
      <c r="Q9743" t="s">
        <v>280</v>
      </c>
    </row>
    <row r="9744" spans="17:17" x14ac:dyDescent="0.3">
      <c r="Q9744" t="s">
        <v>258</v>
      </c>
    </row>
    <row r="9745" spans="17:17" x14ac:dyDescent="0.3">
      <c r="Q9745" t="s">
        <v>306</v>
      </c>
    </row>
    <row r="9746" spans="17:17" x14ac:dyDescent="0.3">
      <c r="Q9746" t="s">
        <v>274</v>
      </c>
    </row>
    <row r="9747" spans="17:17" x14ac:dyDescent="0.3">
      <c r="Q9747" t="s">
        <v>374</v>
      </c>
    </row>
    <row r="9748" spans="17:17" x14ac:dyDescent="0.3">
      <c r="Q9748" t="s">
        <v>328</v>
      </c>
    </row>
    <row r="9749" spans="17:17" x14ac:dyDescent="0.3">
      <c r="Q9749" t="s">
        <v>269</v>
      </c>
    </row>
    <row r="9750" spans="17:17" x14ac:dyDescent="0.3">
      <c r="Q9750" t="s">
        <v>256</v>
      </c>
    </row>
    <row r="9751" spans="17:17" x14ac:dyDescent="0.3">
      <c r="Q9751" t="s">
        <v>288</v>
      </c>
    </row>
    <row r="9752" spans="17:17" x14ac:dyDescent="0.3">
      <c r="Q9752" t="s">
        <v>384</v>
      </c>
    </row>
    <row r="9753" spans="17:17" x14ac:dyDescent="0.3">
      <c r="Q9753" t="s">
        <v>416</v>
      </c>
    </row>
    <row r="9754" spans="17:17" x14ac:dyDescent="0.3">
      <c r="Q9754" t="s">
        <v>282</v>
      </c>
    </row>
    <row r="9755" spans="17:17" x14ac:dyDescent="0.3">
      <c r="Q9755" t="s">
        <v>399</v>
      </c>
    </row>
    <row r="9756" spans="17:17" x14ac:dyDescent="0.3">
      <c r="Q9756" t="s">
        <v>359</v>
      </c>
    </row>
    <row r="9757" spans="17:17" x14ac:dyDescent="0.3">
      <c r="Q9757" t="s">
        <v>334</v>
      </c>
    </row>
    <row r="9758" spans="17:17" x14ac:dyDescent="0.3">
      <c r="Q9758" t="s">
        <v>363</v>
      </c>
    </row>
    <row r="9759" spans="17:17" x14ac:dyDescent="0.3">
      <c r="Q9759" t="s">
        <v>264</v>
      </c>
    </row>
    <row r="9760" spans="17:17" x14ac:dyDescent="0.3">
      <c r="Q9760" t="s">
        <v>380</v>
      </c>
    </row>
    <row r="9761" spans="17:17" x14ac:dyDescent="0.3">
      <c r="Q9761" t="s">
        <v>287</v>
      </c>
    </row>
    <row r="9762" spans="17:17" x14ac:dyDescent="0.3">
      <c r="Q9762" t="s">
        <v>249</v>
      </c>
    </row>
    <row r="9763" spans="17:17" x14ac:dyDescent="0.3">
      <c r="Q9763" t="s">
        <v>271</v>
      </c>
    </row>
    <row r="9764" spans="17:17" x14ac:dyDescent="0.3">
      <c r="Q9764" t="s">
        <v>281</v>
      </c>
    </row>
    <row r="9765" spans="17:17" x14ac:dyDescent="0.3">
      <c r="Q9765" t="s">
        <v>247</v>
      </c>
    </row>
    <row r="9766" spans="17:17" x14ac:dyDescent="0.3">
      <c r="Q9766" t="s">
        <v>251</v>
      </c>
    </row>
    <row r="9767" spans="17:17" x14ac:dyDescent="0.3">
      <c r="Q9767" t="s">
        <v>296</v>
      </c>
    </row>
    <row r="9768" spans="17:17" x14ac:dyDescent="0.3">
      <c r="Q9768" t="s">
        <v>368</v>
      </c>
    </row>
    <row r="9769" spans="17:17" x14ac:dyDescent="0.3">
      <c r="Q9769" t="s">
        <v>369</v>
      </c>
    </row>
    <row r="9770" spans="17:17" x14ac:dyDescent="0.3">
      <c r="Q9770" t="s">
        <v>370</v>
      </c>
    </row>
    <row r="9771" spans="17:17" x14ac:dyDescent="0.3">
      <c r="Q9771" t="s">
        <v>279</v>
      </c>
    </row>
    <row r="9772" spans="17:17" x14ac:dyDescent="0.3">
      <c r="Q9772" t="s">
        <v>234</v>
      </c>
    </row>
    <row r="9773" spans="17:17" x14ac:dyDescent="0.3">
      <c r="Q9773" t="s">
        <v>371</v>
      </c>
    </row>
    <row r="9774" spans="17:17" x14ac:dyDescent="0.3">
      <c r="Q9774" t="s">
        <v>372</v>
      </c>
    </row>
    <row r="9775" spans="17:17" x14ac:dyDescent="0.3">
      <c r="Q9775" t="s">
        <v>373</v>
      </c>
    </row>
    <row r="9776" spans="17:17" x14ac:dyDescent="0.3">
      <c r="Q9776" t="s">
        <v>250</v>
      </c>
    </row>
    <row r="9777" spans="17:17" x14ac:dyDescent="0.3">
      <c r="Q9777" t="s">
        <v>292</v>
      </c>
    </row>
    <row r="9778" spans="17:17" x14ac:dyDescent="0.3">
      <c r="Q9778" t="s">
        <v>354</v>
      </c>
    </row>
    <row r="9779" spans="17:17" x14ac:dyDescent="0.3">
      <c r="Q9779" t="s">
        <v>312</v>
      </c>
    </row>
    <row r="9780" spans="17:17" x14ac:dyDescent="0.3">
      <c r="Q9780" t="s">
        <v>344</v>
      </c>
    </row>
    <row r="9781" spans="17:17" x14ac:dyDescent="0.3">
      <c r="Q9781" t="s">
        <v>374</v>
      </c>
    </row>
    <row r="9782" spans="17:17" x14ac:dyDescent="0.3">
      <c r="Q9782" t="s">
        <v>256</v>
      </c>
    </row>
    <row r="9783" spans="17:17" x14ac:dyDescent="0.3">
      <c r="Q9783" t="s">
        <v>337</v>
      </c>
    </row>
    <row r="9784" spans="17:17" x14ac:dyDescent="0.3">
      <c r="Q9784" t="s">
        <v>340</v>
      </c>
    </row>
    <row r="9785" spans="17:17" x14ac:dyDescent="0.3">
      <c r="Q9785" t="s">
        <v>353</v>
      </c>
    </row>
    <row r="9786" spans="17:17" x14ac:dyDescent="0.3">
      <c r="Q9786" t="s">
        <v>396</v>
      </c>
    </row>
    <row r="9787" spans="17:17" x14ac:dyDescent="0.3">
      <c r="Q9787" t="s">
        <v>244</v>
      </c>
    </row>
    <row r="9788" spans="17:17" x14ac:dyDescent="0.3">
      <c r="Q9788" t="s">
        <v>301</v>
      </c>
    </row>
    <row r="9789" spans="17:17" x14ac:dyDescent="0.3">
      <c r="Q9789" t="s">
        <v>413</v>
      </c>
    </row>
    <row r="9790" spans="17:17" x14ac:dyDescent="0.3">
      <c r="Q9790" t="s">
        <v>267</v>
      </c>
    </row>
    <row r="9791" spans="17:17" x14ac:dyDescent="0.3">
      <c r="Q9791" t="s">
        <v>307</v>
      </c>
    </row>
    <row r="9792" spans="17:17" x14ac:dyDescent="0.3">
      <c r="Q9792" t="s">
        <v>388</v>
      </c>
    </row>
    <row r="9793" spans="17:17" x14ac:dyDescent="0.3">
      <c r="Q9793" t="s">
        <v>330</v>
      </c>
    </row>
    <row r="9794" spans="17:17" x14ac:dyDescent="0.3">
      <c r="Q9794" t="s">
        <v>232</v>
      </c>
    </row>
    <row r="9795" spans="17:17" x14ac:dyDescent="0.3">
      <c r="Q9795" t="s">
        <v>293</v>
      </c>
    </row>
    <row r="9796" spans="17:17" x14ac:dyDescent="0.3">
      <c r="Q9796" t="s">
        <v>347</v>
      </c>
    </row>
    <row r="9797" spans="17:17" x14ac:dyDescent="0.3">
      <c r="Q9797" t="s">
        <v>224</v>
      </c>
    </row>
    <row r="9798" spans="17:17" x14ac:dyDescent="0.3">
      <c r="Q9798" t="s">
        <v>231</v>
      </c>
    </row>
    <row r="9799" spans="17:17" x14ac:dyDescent="0.3">
      <c r="Q9799" t="s">
        <v>250</v>
      </c>
    </row>
    <row r="9800" spans="17:17" x14ac:dyDescent="0.3">
      <c r="Q9800" t="s">
        <v>365</v>
      </c>
    </row>
    <row r="9801" spans="17:17" x14ac:dyDescent="0.3">
      <c r="Q9801" t="s">
        <v>336</v>
      </c>
    </row>
    <row r="9802" spans="17:17" x14ac:dyDescent="0.3">
      <c r="Q9802" t="s">
        <v>386</v>
      </c>
    </row>
    <row r="9803" spans="17:17" x14ac:dyDescent="0.3">
      <c r="Q9803" t="s">
        <v>252</v>
      </c>
    </row>
    <row r="9804" spans="17:17" x14ac:dyDescent="0.3">
      <c r="Q9804" t="s">
        <v>381</v>
      </c>
    </row>
    <row r="9805" spans="17:17" x14ac:dyDescent="0.3">
      <c r="Q9805" t="s">
        <v>398</v>
      </c>
    </row>
    <row r="9806" spans="17:17" x14ac:dyDescent="0.3">
      <c r="Q9806" t="s">
        <v>293</v>
      </c>
    </row>
    <row r="9807" spans="17:17" x14ac:dyDescent="0.3">
      <c r="Q9807" t="s">
        <v>358</v>
      </c>
    </row>
    <row r="9808" spans="17:17" x14ac:dyDescent="0.3">
      <c r="Q9808" t="s">
        <v>374</v>
      </c>
    </row>
    <row r="9809" spans="17:17" x14ac:dyDescent="0.3">
      <c r="Q9809" t="s">
        <v>390</v>
      </c>
    </row>
    <row r="9810" spans="17:17" x14ac:dyDescent="0.3">
      <c r="Q9810" t="s">
        <v>363</v>
      </c>
    </row>
    <row r="9811" spans="17:17" x14ac:dyDescent="0.3">
      <c r="Q9811" t="s">
        <v>254</v>
      </c>
    </row>
    <row r="9812" spans="17:17" x14ac:dyDescent="0.3">
      <c r="Q9812" t="s">
        <v>354</v>
      </c>
    </row>
    <row r="9813" spans="17:17" x14ac:dyDescent="0.3">
      <c r="Q9813" t="s">
        <v>268</v>
      </c>
    </row>
    <row r="9814" spans="17:17" x14ac:dyDescent="0.3">
      <c r="Q9814" t="s">
        <v>235</v>
      </c>
    </row>
    <row r="9815" spans="17:17" x14ac:dyDescent="0.3">
      <c r="Q9815" t="s">
        <v>369</v>
      </c>
    </row>
    <row r="9816" spans="17:17" x14ac:dyDescent="0.3">
      <c r="Q9816" t="s">
        <v>297</v>
      </c>
    </row>
    <row r="9817" spans="17:17" x14ac:dyDescent="0.3">
      <c r="Q9817" t="s">
        <v>351</v>
      </c>
    </row>
    <row r="9818" spans="17:17" x14ac:dyDescent="0.3">
      <c r="Q9818" t="s">
        <v>368</v>
      </c>
    </row>
    <row r="9819" spans="17:17" x14ac:dyDescent="0.3">
      <c r="Q9819" t="s">
        <v>253</v>
      </c>
    </row>
    <row r="9820" spans="17:17" x14ac:dyDescent="0.3">
      <c r="Q9820" t="s">
        <v>362</v>
      </c>
    </row>
    <row r="9821" spans="17:17" x14ac:dyDescent="0.3">
      <c r="Q9821" t="s">
        <v>271</v>
      </c>
    </row>
    <row r="9822" spans="17:17" x14ac:dyDescent="0.3">
      <c r="Q9822" t="s">
        <v>363</v>
      </c>
    </row>
    <row r="9823" spans="17:17" x14ac:dyDescent="0.3">
      <c r="Q9823" t="s">
        <v>284</v>
      </c>
    </row>
    <row r="9824" spans="17:17" x14ac:dyDescent="0.3">
      <c r="Q9824" t="s">
        <v>418</v>
      </c>
    </row>
    <row r="9825" spans="17:17" x14ac:dyDescent="0.3">
      <c r="Q9825" t="s">
        <v>285</v>
      </c>
    </row>
    <row r="9826" spans="17:17" x14ac:dyDescent="0.3">
      <c r="Q9826" t="s">
        <v>387</v>
      </c>
    </row>
    <row r="9827" spans="17:17" x14ac:dyDescent="0.3">
      <c r="Q9827" t="s">
        <v>334</v>
      </c>
    </row>
    <row r="9828" spans="17:17" x14ac:dyDescent="0.3">
      <c r="Q9828" t="s">
        <v>318</v>
      </c>
    </row>
    <row r="9829" spans="17:17" x14ac:dyDescent="0.3">
      <c r="Q9829" t="s">
        <v>377</v>
      </c>
    </row>
    <row r="9830" spans="17:17" x14ac:dyDescent="0.3">
      <c r="Q9830" t="s">
        <v>314</v>
      </c>
    </row>
    <row r="9831" spans="17:17" x14ac:dyDescent="0.3">
      <c r="Q9831" t="s">
        <v>256</v>
      </c>
    </row>
    <row r="9832" spans="17:17" x14ac:dyDescent="0.3">
      <c r="Q9832" t="s">
        <v>385</v>
      </c>
    </row>
    <row r="9833" spans="17:17" x14ac:dyDescent="0.3">
      <c r="Q9833" t="s">
        <v>410</v>
      </c>
    </row>
    <row r="9834" spans="17:17" x14ac:dyDescent="0.3">
      <c r="Q9834" t="s">
        <v>263</v>
      </c>
    </row>
    <row r="9835" spans="17:17" x14ac:dyDescent="0.3">
      <c r="Q9835" t="s">
        <v>258</v>
      </c>
    </row>
    <row r="9836" spans="17:17" x14ac:dyDescent="0.3">
      <c r="Q9836" t="s">
        <v>399</v>
      </c>
    </row>
    <row r="9837" spans="17:17" x14ac:dyDescent="0.3">
      <c r="Q9837" t="s">
        <v>416</v>
      </c>
    </row>
    <row r="9838" spans="17:17" x14ac:dyDescent="0.3">
      <c r="Q9838" t="s">
        <v>316</v>
      </c>
    </row>
    <row r="9839" spans="17:17" x14ac:dyDescent="0.3">
      <c r="Q9839" t="s">
        <v>244</v>
      </c>
    </row>
    <row r="9840" spans="17:17" x14ac:dyDescent="0.3">
      <c r="Q9840" t="s">
        <v>270</v>
      </c>
    </row>
    <row r="9841" spans="17:17" x14ac:dyDescent="0.3">
      <c r="Q9841" t="s">
        <v>371</v>
      </c>
    </row>
    <row r="9842" spans="17:17" x14ac:dyDescent="0.3">
      <c r="Q9842" t="s">
        <v>257</v>
      </c>
    </row>
    <row r="9843" spans="17:17" x14ac:dyDescent="0.3">
      <c r="Q9843" t="s">
        <v>362</v>
      </c>
    </row>
    <row r="9844" spans="17:17" x14ac:dyDescent="0.3">
      <c r="Q9844" t="s">
        <v>258</v>
      </c>
    </row>
    <row r="9845" spans="17:17" x14ac:dyDescent="0.3">
      <c r="Q9845" t="s">
        <v>400</v>
      </c>
    </row>
    <row r="9846" spans="17:17" x14ac:dyDescent="0.3">
      <c r="Q9846" t="s">
        <v>251</v>
      </c>
    </row>
    <row r="9847" spans="17:17" x14ac:dyDescent="0.3">
      <c r="Q9847" t="s">
        <v>384</v>
      </c>
    </row>
    <row r="9848" spans="17:17" x14ac:dyDescent="0.3">
      <c r="Q9848" t="s">
        <v>318</v>
      </c>
    </row>
    <row r="9849" spans="17:17" x14ac:dyDescent="0.3">
      <c r="Q9849" t="s">
        <v>395</v>
      </c>
    </row>
    <row r="9850" spans="17:17" x14ac:dyDescent="0.3">
      <c r="Q9850" t="s">
        <v>356</v>
      </c>
    </row>
    <row r="9851" spans="17:17" x14ac:dyDescent="0.3">
      <c r="Q9851" t="s">
        <v>310</v>
      </c>
    </row>
    <row r="9852" spans="17:17" x14ac:dyDescent="0.3">
      <c r="Q9852" t="s">
        <v>279</v>
      </c>
    </row>
    <row r="9853" spans="17:17" x14ac:dyDescent="0.3">
      <c r="Q9853" t="s">
        <v>222</v>
      </c>
    </row>
    <row r="9854" spans="17:17" x14ac:dyDescent="0.3">
      <c r="Q9854" t="s">
        <v>286</v>
      </c>
    </row>
    <row r="9855" spans="17:17" x14ac:dyDescent="0.3">
      <c r="Q9855" t="s">
        <v>235</v>
      </c>
    </row>
    <row r="9856" spans="17:17" x14ac:dyDescent="0.3">
      <c r="Q9856" t="s">
        <v>236</v>
      </c>
    </row>
    <row r="9857" spans="17:17" x14ac:dyDescent="0.3">
      <c r="Q9857" t="s">
        <v>321</v>
      </c>
    </row>
    <row r="9858" spans="17:17" x14ac:dyDescent="0.3">
      <c r="Q9858" t="s">
        <v>331</v>
      </c>
    </row>
    <row r="9859" spans="17:17" x14ac:dyDescent="0.3">
      <c r="Q9859" t="s">
        <v>237</v>
      </c>
    </row>
    <row r="9860" spans="17:17" x14ac:dyDescent="0.3">
      <c r="Q9860" t="s">
        <v>269</v>
      </c>
    </row>
    <row r="9861" spans="17:17" x14ac:dyDescent="0.3">
      <c r="Q9861" t="s">
        <v>246</v>
      </c>
    </row>
    <row r="9862" spans="17:17" x14ac:dyDescent="0.3">
      <c r="Q9862" t="s">
        <v>219</v>
      </c>
    </row>
    <row r="9863" spans="17:17" x14ac:dyDescent="0.3">
      <c r="Q9863" t="s">
        <v>220</v>
      </c>
    </row>
    <row r="9864" spans="17:17" x14ac:dyDescent="0.3">
      <c r="Q9864" t="s">
        <v>221</v>
      </c>
    </row>
    <row r="9865" spans="17:17" x14ac:dyDescent="0.3">
      <c r="Q9865" t="s">
        <v>222</v>
      </c>
    </row>
    <row r="9866" spans="17:17" x14ac:dyDescent="0.3">
      <c r="Q9866" t="s">
        <v>223</v>
      </c>
    </row>
    <row r="9867" spans="17:17" x14ac:dyDescent="0.3">
      <c r="Q9867" t="s">
        <v>224</v>
      </c>
    </row>
    <row r="9868" spans="17:17" x14ac:dyDescent="0.3">
      <c r="Q9868" t="s">
        <v>225</v>
      </c>
    </row>
    <row r="9869" spans="17:17" x14ac:dyDescent="0.3">
      <c r="Q9869" t="s">
        <v>226</v>
      </c>
    </row>
    <row r="9870" spans="17:17" x14ac:dyDescent="0.3">
      <c r="Q9870" t="s">
        <v>227</v>
      </c>
    </row>
    <row r="9871" spans="17:17" x14ac:dyDescent="0.3">
      <c r="Q9871" t="s">
        <v>228</v>
      </c>
    </row>
    <row r="9872" spans="17:17" x14ac:dyDescent="0.3">
      <c r="Q9872" t="s">
        <v>229</v>
      </c>
    </row>
    <row r="9873" spans="17:17" x14ac:dyDescent="0.3">
      <c r="Q9873" t="s">
        <v>230</v>
      </c>
    </row>
    <row r="9874" spans="17:17" x14ac:dyDescent="0.3">
      <c r="Q9874" t="s">
        <v>231</v>
      </c>
    </row>
    <row r="9875" spans="17:17" x14ac:dyDescent="0.3">
      <c r="Q9875" t="s">
        <v>232</v>
      </c>
    </row>
    <row r="9876" spans="17:17" x14ac:dyDescent="0.3">
      <c r="Q9876" t="s">
        <v>233</v>
      </c>
    </row>
    <row r="9877" spans="17:17" x14ac:dyDescent="0.3">
      <c r="Q9877" t="s">
        <v>234</v>
      </c>
    </row>
    <row r="9878" spans="17:17" x14ac:dyDescent="0.3">
      <c r="Q9878" t="s">
        <v>235</v>
      </c>
    </row>
    <row r="9879" spans="17:17" x14ac:dyDescent="0.3">
      <c r="Q9879" t="s">
        <v>236</v>
      </c>
    </row>
    <row r="9880" spans="17:17" x14ac:dyDescent="0.3">
      <c r="Q9880" t="s">
        <v>237</v>
      </c>
    </row>
    <row r="9881" spans="17:17" x14ac:dyDescent="0.3">
      <c r="Q9881" t="s">
        <v>238</v>
      </c>
    </row>
    <row r="9882" spans="17:17" x14ac:dyDescent="0.3">
      <c r="Q9882" t="s">
        <v>339</v>
      </c>
    </row>
    <row r="9883" spans="17:17" x14ac:dyDescent="0.3">
      <c r="Q9883" t="s">
        <v>331</v>
      </c>
    </row>
    <row r="9884" spans="17:17" x14ac:dyDescent="0.3">
      <c r="Q9884" t="s">
        <v>253</v>
      </c>
    </row>
    <row r="9885" spans="17:17" x14ac:dyDescent="0.3">
      <c r="Q9885" t="s">
        <v>308</v>
      </c>
    </row>
    <row r="9886" spans="17:17" x14ac:dyDescent="0.3">
      <c r="Q9886" t="s">
        <v>324</v>
      </c>
    </row>
    <row r="9887" spans="17:17" x14ac:dyDescent="0.3">
      <c r="Q9887" t="s">
        <v>270</v>
      </c>
    </row>
    <row r="9888" spans="17:17" x14ac:dyDescent="0.3">
      <c r="Q9888" t="s">
        <v>393</v>
      </c>
    </row>
    <row r="9889" spans="17:17" x14ac:dyDescent="0.3">
      <c r="Q9889" t="s">
        <v>279</v>
      </c>
    </row>
    <row r="9890" spans="17:17" x14ac:dyDescent="0.3">
      <c r="Q9890" t="s">
        <v>328</v>
      </c>
    </row>
    <row r="9891" spans="17:17" x14ac:dyDescent="0.3">
      <c r="Q9891" t="s">
        <v>382</v>
      </c>
    </row>
    <row r="9892" spans="17:17" x14ac:dyDescent="0.3">
      <c r="Q9892" t="s">
        <v>373</v>
      </c>
    </row>
    <row r="9893" spans="17:17" x14ac:dyDescent="0.3">
      <c r="Q9893" t="s">
        <v>383</v>
      </c>
    </row>
    <row r="9894" spans="17:17" x14ac:dyDescent="0.3">
      <c r="Q9894" t="s">
        <v>366</v>
      </c>
    </row>
    <row r="9895" spans="17:17" x14ac:dyDescent="0.3">
      <c r="Q9895" t="s">
        <v>313</v>
      </c>
    </row>
    <row r="9896" spans="17:17" x14ac:dyDescent="0.3">
      <c r="Q9896" t="s">
        <v>319</v>
      </c>
    </row>
    <row r="9897" spans="17:17" x14ac:dyDescent="0.3">
      <c r="Q9897" t="s">
        <v>391</v>
      </c>
    </row>
    <row r="9898" spans="17:17" x14ac:dyDescent="0.3">
      <c r="Q9898" t="s">
        <v>394</v>
      </c>
    </row>
    <row r="9899" spans="17:17" x14ac:dyDescent="0.3">
      <c r="Q9899" t="s">
        <v>274</v>
      </c>
    </row>
    <row r="9900" spans="17:17" x14ac:dyDescent="0.3">
      <c r="Q9900" t="s">
        <v>246</v>
      </c>
    </row>
    <row r="9901" spans="17:17" x14ac:dyDescent="0.3">
      <c r="Q9901" t="s">
        <v>356</v>
      </c>
    </row>
    <row r="9902" spans="17:17" x14ac:dyDescent="0.3">
      <c r="Q9902" t="s">
        <v>285</v>
      </c>
    </row>
    <row r="9903" spans="17:17" x14ac:dyDescent="0.3">
      <c r="Q9903" t="s">
        <v>255</v>
      </c>
    </row>
    <row r="9904" spans="17:17" x14ac:dyDescent="0.3">
      <c r="Q9904" t="s">
        <v>253</v>
      </c>
    </row>
    <row r="9905" spans="17:17" x14ac:dyDescent="0.3">
      <c r="Q9905" t="s">
        <v>289</v>
      </c>
    </row>
    <row r="9906" spans="17:17" x14ac:dyDescent="0.3">
      <c r="Q9906" t="s">
        <v>362</v>
      </c>
    </row>
    <row r="9907" spans="17:17" x14ac:dyDescent="0.3">
      <c r="Q9907" t="s">
        <v>334</v>
      </c>
    </row>
    <row r="9908" spans="17:17" x14ac:dyDescent="0.3">
      <c r="Q9908" t="s">
        <v>305</v>
      </c>
    </row>
    <row r="9909" spans="17:17" x14ac:dyDescent="0.3">
      <c r="Q9909" t="s">
        <v>307</v>
      </c>
    </row>
    <row r="9910" spans="17:17" x14ac:dyDescent="0.3">
      <c r="Q9910" t="s">
        <v>313</v>
      </c>
    </row>
    <row r="9911" spans="17:17" x14ac:dyDescent="0.3">
      <c r="Q9911" t="s">
        <v>328</v>
      </c>
    </row>
    <row r="9912" spans="17:17" x14ac:dyDescent="0.3">
      <c r="Q9912" t="s">
        <v>352</v>
      </c>
    </row>
    <row r="9913" spans="17:17" x14ac:dyDescent="0.3">
      <c r="Q9913" t="s">
        <v>381</v>
      </c>
    </row>
    <row r="9914" spans="17:17" x14ac:dyDescent="0.3">
      <c r="Q9914" t="s">
        <v>256</v>
      </c>
    </row>
    <row r="9915" spans="17:17" x14ac:dyDescent="0.3">
      <c r="Q9915" t="s">
        <v>326</v>
      </c>
    </row>
    <row r="9916" spans="17:17" x14ac:dyDescent="0.3">
      <c r="Q9916" t="s">
        <v>274</v>
      </c>
    </row>
    <row r="9917" spans="17:17" x14ac:dyDescent="0.3">
      <c r="Q9917" t="s">
        <v>327</v>
      </c>
    </row>
    <row r="9918" spans="17:17" x14ac:dyDescent="0.3">
      <c r="Q9918" t="s">
        <v>382</v>
      </c>
    </row>
    <row r="9919" spans="17:17" x14ac:dyDescent="0.3">
      <c r="Q9919" t="s">
        <v>270</v>
      </c>
    </row>
    <row r="9920" spans="17:17" x14ac:dyDescent="0.3">
      <c r="Q9920" t="s">
        <v>301</v>
      </c>
    </row>
    <row r="9921" spans="17:17" x14ac:dyDescent="0.3">
      <c r="Q9921" t="s">
        <v>386</v>
      </c>
    </row>
    <row r="9922" spans="17:17" x14ac:dyDescent="0.3">
      <c r="Q9922" t="s">
        <v>349</v>
      </c>
    </row>
    <row r="9923" spans="17:17" x14ac:dyDescent="0.3">
      <c r="Q9923" t="s">
        <v>275</v>
      </c>
    </row>
    <row r="9924" spans="17:17" x14ac:dyDescent="0.3">
      <c r="Q9924" t="s">
        <v>362</v>
      </c>
    </row>
    <row r="9925" spans="17:17" x14ac:dyDescent="0.3">
      <c r="Q9925" t="s">
        <v>384</v>
      </c>
    </row>
    <row r="9926" spans="17:17" x14ac:dyDescent="0.3">
      <c r="Q9926" t="s">
        <v>312</v>
      </c>
    </row>
    <row r="9927" spans="17:17" x14ac:dyDescent="0.3">
      <c r="Q9927" t="s">
        <v>255</v>
      </c>
    </row>
    <row r="9928" spans="17:17" x14ac:dyDescent="0.3">
      <c r="Q9928" t="s">
        <v>306</v>
      </c>
    </row>
    <row r="9929" spans="17:17" x14ac:dyDescent="0.3">
      <c r="Q9929" t="s">
        <v>354</v>
      </c>
    </row>
    <row r="9930" spans="17:17" x14ac:dyDescent="0.3">
      <c r="Q9930" t="s">
        <v>277</v>
      </c>
    </row>
    <row r="9931" spans="17:17" x14ac:dyDescent="0.3">
      <c r="Q9931" t="s">
        <v>225</v>
      </c>
    </row>
    <row r="9932" spans="17:17" x14ac:dyDescent="0.3">
      <c r="Q9932" t="s">
        <v>226</v>
      </c>
    </row>
    <row r="9933" spans="17:17" x14ac:dyDescent="0.3">
      <c r="Q9933" t="s">
        <v>256</v>
      </c>
    </row>
    <row r="9934" spans="17:17" x14ac:dyDescent="0.3">
      <c r="Q9934" t="s">
        <v>385</v>
      </c>
    </row>
    <row r="9935" spans="17:17" x14ac:dyDescent="0.3">
      <c r="Q9935" t="s">
        <v>272</v>
      </c>
    </row>
    <row r="9936" spans="17:17" x14ac:dyDescent="0.3">
      <c r="Q9936" t="s">
        <v>284</v>
      </c>
    </row>
    <row r="9937" spans="17:17" x14ac:dyDescent="0.3">
      <c r="Q9937" t="s">
        <v>239</v>
      </c>
    </row>
    <row r="9938" spans="17:17" x14ac:dyDescent="0.3">
      <c r="Q9938" t="s">
        <v>282</v>
      </c>
    </row>
    <row r="9939" spans="17:17" x14ac:dyDescent="0.3">
      <c r="Q9939" t="s">
        <v>344</v>
      </c>
    </row>
    <row r="9940" spans="17:17" x14ac:dyDescent="0.3">
      <c r="Q9940" t="s">
        <v>222</v>
      </c>
    </row>
    <row r="9941" spans="17:17" x14ac:dyDescent="0.3">
      <c r="Q9941" t="s">
        <v>418</v>
      </c>
    </row>
    <row r="9942" spans="17:17" x14ac:dyDescent="0.3">
      <c r="Q9942" t="s">
        <v>349</v>
      </c>
    </row>
    <row r="9943" spans="17:17" x14ac:dyDescent="0.3">
      <c r="Q9943" t="s">
        <v>275</v>
      </c>
    </row>
    <row r="9944" spans="17:17" x14ac:dyDescent="0.3">
      <c r="Q9944" t="s">
        <v>362</v>
      </c>
    </row>
    <row r="9945" spans="17:17" x14ac:dyDescent="0.3">
      <c r="Q9945" t="s">
        <v>384</v>
      </c>
    </row>
    <row r="9946" spans="17:17" x14ac:dyDescent="0.3">
      <c r="Q9946" t="s">
        <v>312</v>
      </c>
    </row>
    <row r="9947" spans="17:17" x14ac:dyDescent="0.3">
      <c r="Q9947" t="s">
        <v>255</v>
      </c>
    </row>
    <row r="9948" spans="17:17" x14ac:dyDescent="0.3">
      <c r="Q9948" t="s">
        <v>306</v>
      </c>
    </row>
    <row r="9949" spans="17:17" x14ac:dyDescent="0.3">
      <c r="Q9949" t="s">
        <v>354</v>
      </c>
    </row>
    <row r="9950" spans="17:17" x14ac:dyDescent="0.3">
      <c r="Q9950" t="s">
        <v>277</v>
      </c>
    </row>
    <row r="9951" spans="17:17" x14ac:dyDescent="0.3">
      <c r="Q9951" t="s">
        <v>225</v>
      </c>
    </row>
    <row r="9952" spans="17:17" x14ac:dyDescent="0.3">
      <c r="Q9952" t="s">
        <v>226</v>
      </c>
    </row>
    <row r="9953" spans="17:17" x14ac:dyDescent="0.3">
      <c r="Q9953" t="s">
        <v>256</v>
      </c>
    </row>
    <row r="9954" spans="17:17" x14ac:dyDescent="0.3">
      <c r="Q9954" t="s">
        <v>385</v>
      </c>
    </row>
    <row r="9955" spans="17:17" x14ac:dyDescent="0.3">
      <c r="Q9955" t="s">
        <v>272</v>
      </c>
    </row>
    <row r="9956" spans="17:17" x14ac:dyDescent="0.3">
      <c r="Q9956" t="s">
        <v>284</v>
      </c>
    </row>
    <row r="9957" spans="17:17" x14ac:dyDescent="0.3">
      <c r="Q9957" t="s">
        <v>239</v>
      </c>
    </row>
    <row r="9958" spans="17:17" x14ac:dyDescent="0.3">
      <c r="Q9958" t="s">
        <v>282</v>
      </c>
    </row>
    <row r="9959" spans="17:17" x14ac:dyDescent="0.3">
      <c r="Q9959" t="s">
        <v>344</v>
      </c>
    </row>
    <row r="9960" spans="17:17" x14ac:dyDescent="0.3">
      <c r="Q9960" t="s">
        <v>222</v>
      </c>
    </row>
    <row r="9961" spans="17:17" x14ac:dyDescent="0.3">
      <c r="Q9961" t="s">
        <v>418</v>
      </c>
    </row>
    <row r="9962" spans="17:17" x14ac:dyDescent="0.3">
      <c r="Q9962" t="s">
        <v>344</v>
      </c>
    </row>
    <row r="9963" spans="17:17" x14ac:dyDescent="0.3">
      <c r="Q9963" t="s">
        <v>326</v>
      </c>
    </row>
    <row r="9964" spans="17:17" x14ac:dyDescent="0.3">
      <c r="Q9964" t="s">
        <v>265</v>
      </c>
    </row>
    <row r="9965" spans="17:17" x14ac:dyDescent="0.3">
      <c r="Q9965" t="s">
        <v>302</v>
      </c>
    </row>
    <row r="9966" spans="17:17" x14ac:dyDescent="0.3">
      <c r="Q9966" t="s">
        <v>360</v>
      </c>
    </row>
    <row r="9967" spans="17:17" x14ac:dyDescent="0.3">
      <c r="Q9967" t="s">
        <v>361</v>
      </c>
    </row>
    <row r="9968" spans="17:17" x14ac:dyDescent="0.3">
      <c r="Q9968" t="s">
        <v>362</v>
      </c>
    </row>
    <row r="9969" spans="17:17" x14ac:dyDescent="0.3">
      <c r="Q9969" t="s">
        <v>310</v>
      </c>
    </row>
    <row r="9970" spans="17:17" x14ac:dyDescent="0.3">
      <c r="Q9970" t="s">
        <v>292</v>
      </c>
    </row>
    <row r="9971" spans="17:17" x14ac:dyDescent="0.3">
      <c r="Q9971" t="s">
        <v>244</v>
      </c>
    </row>
    <row r="9972" spans="17:17" x14ac:dyDescent="0.3">
      <c r="Q9972" t="s">
        <v>343</v>
      </c>
    </row>
    <row r="9973" spans="17:17" x14ac:dyDescent="0.3">
      <c r="Q9973" t="s">
        <v>363</v>
      </c>
    </row>
    <row r="9974" spans="17:17" x14ac:dyDescent="0.3">
      <c r="Q9974" t="s">
        <v>364</v>
      </c>
    </row>
    <row r="9975" spans="17:17" x14ac:dyDescent="0.3">
      <c r="Q9975" t="s">
        <v>365</v>
      </c>
    </row>
    <row r="9976" spans="17:17" x14ac:dyDescent="0.3">
      <c r="Q9976" t="s">
        <v>366</v>
      </c>
    </row>
    <row r="9977" spans="17:17" x14ac:dyDescent="0.3">
      <c r="Q9977" t="s">
        <v>319</v>
      </c>
    </row>
    <row r="9978" spans="17:17" x14ac:dyDescent="0.3">
      <c r="Q9978" t="s">
        <v>225</v>
      </c>
    </row>
    <row r="9979" spans="17:17" x14ac:dyDescent="0.3">
      <c r="Q9979" t="s">
        <v>311</v>
      </c>
    </row>
    <row r="9980" spans="17:17" x14ac:dyDescent="0.3">
      <c r="Q9980" t="s">
        <v>258</v>
      </c>
    </row>
    <row r="9981" spans="17:17" x14ac:dyDescent="0.3">
      <c r="Q9981" t="s">
        <v>367</v>
      </c>
    </row>
    <row r="9982" spans="17:17" x14ac:dyDescent="0.3">
      <c r="Q9982" t="s">
        <v>235</v>
      </c>
    </row>
    <row r="9983" spans="17:17" x14ac:dyDescent="0.3">
      <c r="Q9983" t="s">
        <v>370</v>
      </c>
    </row>
    <row r="9984" spans="17:17" x14ac:dyDescent="0.3">
      <c r="Q9984" t="s">
        <v>392</v>
      </c>
    </row>
    <row r="9985" spans="17:17" x14ac:dyDescent="0.3">
      <c r="Q9985" t="s">
        <v>310</v>
      </c>
    </row>
    <row r="9986" spans="17:17" x14ac:dyDescent="0.3">
      <c r="Q9986" t="s">
        <v>323</v>
      </c>
    </row>
    <row r="9987" spans="17:17" x14ac:dyDescent="0.3">
      <c r="Q9987" t="s">
        <v>304</v>
      </c>
    </row>
    <row r="9988" spans="17:17" x14ac:dyDescent="0.3">
      <c r="Q9988" t="s">
        <v>341</v>
      </c>
    </row>
    <row r="9989" spans="17:17" x14ac:dyDescent="0.3">
      <c r="Q9989" t="s">
        <v>348</v>
      </c>
    </row>
    <row r="9990" spans="17:17" x14ac:dyDescent="0.3">
      <c r="Q9990" t="s">
        <v>361</v>
      </c>
    </row>
    <row r="9991" spans="17:17" x14ac:dyDescent="0.3">
      <c r="Q9991" t="s">
        <v>386</v>
      </c>
    </row>
    <row r="9992" spans="17:17" x14ac:dyDescent="0.3">
      <c r="Q9992" t="s">
        <v>296</v>
      </c>
    </row>
    <row r="9993" spans="17:17" x14ac:dyDescent="0.3">
      <c r="Q9993" t="s">
        <v>270</v>
      </c>
    </row>
    <row r="9994" spans="17:17" x14ac:dyDescent="0.3">
      <c r="Q9994" t="s">
        <v>347</v>
      </c>
    </row>
    <row r="9995" spans="17:17" x14ac:dyDescent="0.3">
      <c r="Q9995" t="s">
        <v>297</v>
      </c>
    </row>
    <row r="9996" spans="17:17" x14ac:dyDescent="0.3">
      <c r="Q9996" t="s">
        <v>409</v>
      </c>
    </row>
    <row r="9997" spans="17:17" x14ac:dyDescent="0.3">
      <c r="Q9997" t="s">
        <v>311</v>
      </c>
    </row>
    <row r="9998" spans="17:17" x14ac:dyDescent="0.3">
      <c r="Q9998" t="s">
        <v>355</v>
      </c>
    </row>
    <row r="9999" spans="17:17" x14ac:dyDescent="0.3">
      <c r="Q9999" t="s">
        <v>223</v>
      </c>
    </row>
    <row r="10000" spans="17:17" x14ac:dyDescent="0.3">
      <c r="Q10000" t="s">
        <v>399</v>
      </c>
    </row>
    <row r="10001" spans="17:17" x14ac:dyDescent="0.3">
      <c r="Q10001" t="s">
        <v>286</v>
      </c>
    </row>
    <row r="10002" spans="17:17" x14ac:dyDescent="0.3">
      <c r="Q10002" t="s">
        <v>325</v>
      </c>
    </row>
    <row r="10003" spans="17:17" x14ac:dyDescent="0.3">
      <c r="Q10003" t="s">
        <v>310</v>
      </c>
    </row>
    <row r="10004" spans="17:17" x14ac:dyDescent="0.3">
      <c r="Q10004" t="s">
        <v>224</v>
      </c>
    </row>
    <row r="10005" spans="17:17" x14ac:dyDescent="0.3">
      <c r="Q10005" t="s">
        <v>409</v>
      </c>
    </row>
    <row r="10006" spans="17:17" x14ac:dyDescent="0.3">
      <c r="Q10006" t="s">
        <v>314</v>
      </c>
    </row>
    <row r="10007" spans="17:17" x14ac:dyDescent="0.3">
      <c r="Q10007" t="s">
        <v>302</v>
      </c>
    </row>
    <row r="10008" spans="17:17" x14ac:dyDescent="0.3">
      <c r="Q10008" t="s">
        <v>251</v>
      </c>
    </row>
    <row r="10009" spans="17:17" x14ac:dyDescent="0.3">
      <c r="Q10009" t="s">
        <v>336</v>
      </c>
    </row>
    <row r="10010" spans="17:17" x14ac:dyDescent="0.3">
      <c r="Q10010" t="s">
        <v>282</v>
      </c>
    </row>
    <row r="10011" spans="17:17" x14ac:dyDescent="0.3">
      <c r="Q10011" t="s">
        <v>341</v>
      </c>
    </row>
    <row r="10012" spans="17:17" x14ac:dyDescent="0.3">
      <c r="Q10012" t="s">
        <v>345</v>
      </c>
    </row>
    <row r="10013" spans="17:17" x14ac:dyDescent="0.3">
      <c r="Q10013" t="s">
        <v>233</v>
      </c>
    </row>
    <row r="10014" spans="17:17" x14ac:dyDescent="0.3">
      <c r="Q10014" t="s">
        <v>247</v>
      </c>
    </row>
    <row r="10015" spans="17:17" x14ac:dyDescent="0.3">
      <c r="Q10015" t="s">
        <v>340</v>
      </c>
    </row>
    <row r="10016" spans="17:17" x14ac:dyDescent="0.3">
      <c r="Q10016" t="s">
        <v>254</v>
      </c>
    </row>
    <row r="10017" spans="17:17" x14ac:dyDescent="0.3">
      <c r="Q10017" t="s">
        <v>364</v>
      </c>
    </row>
    <row r="10018" spans="17:17" x14ac:dyDescent="0.3">
      <c r="Q10018" t="s">
        <v>300</v>
      </c>
    </row>
    <row r="10019" spans="17:17" x14ac:dyDescent="0.3">
      <c r="Q10019" t="s">
        <v>327</v>
      </c>
    </row>
    <row r="10020" spans="17:17" x14ac:dyDescent="0.3">
      <c r="Q10020" t="s">
        <v>303</v>
      </c>
    </row>
    <row r="10021" spans="17:17" x14ac:dyDescent="0.3">
      <c r="Q10021" t="s">
        <v>319</v>
      </c>
    </row>
    <row r="10022" spans="17:17" x14ac:dyDescent="0.3">
      <c r="Q10022" t="s">
        <v>395</v>
      </c>
    </row>
    <row r="10023" spans="17:17" x14ac:dyDescent="0.3">
      <c r="Q10023" t="s">
        <v>294</v>
      </c>
    </row>
    <row r="10024" spans="17:17" x14ac:dyDescent="0.3">
      <c r="Q10024" t="s">
        <v>384</v>
      </c>
    </row>
    <row r="10025" spans="17:17" x14ac:dyDescent="0.3">
      <c r="Q10025" t="s">
        <v>298</v>
      </c>
    </row>
    <row r="10026" spans="17:17" x14ac:dyDescent="0.3">
      <c r="Q10026" t="s">
        <v>412</v>
      </c>
    </row>
    <row r="10027" spans="17:17" x14ac:dyDescent="0.3">
      <c r="Q10027" t="s">
        <v>270</v>
      </c>
    </row>
    <row r="10028" spans="17:17" x14ac:dyDescent="0.3">
      <c r="Q10028" t="s">
        <v>403</v>
      </c>
    </row>
    <row r="10029" spans="17:17" x14ac:dyDescent="0.3">
      <c r="Q10029" t="s">
        <v>259</v>
      </c>
    </row>
    <row r="10030" spans="17:17" x14ac:dyDescent="0.3">
      <c r="Q10030" t="s">
        <v>274</v>
      </c>
    </row>
    <row r="10031" spans="17:17" x14ac:dyDescent="0.3">
      <c r="Q10031" t="s">
        <v>351</v>
      </c>
    </row>
    <row r="10032" spans="17:17" x14ac:dyDescent="0.3">
      <c r="Q10032" t="s">
        <v>315</v>
      </c>
    </row>
    <row r="10033" spans="17:17" x14ac:dyDescent="0.3">
      <c r="Q10033" t="s">
        <v>322</v>
      </c>
    </row>
    <row r="10034" spans="17:17" x14ac:dyDescent="0.3">
      <c r="Q10034" t="s">
        <v>318</v>
      </c>
    </row>
    <row r="10035" spans="17:17" x14ac:dyDescent="0.3">
      <c r="Q10035" t="s">
        <v>238</v>
      </c>
    </row>
    <row r="10036" spans="17:17" x14ac:dyDescent="0.3">
      <c r="Q10036" t="s">
        <v>300</v>
      </c>
    </row>
    <row r="10037" spans="17:17" x14ac:dyDescent="0.3">
      <c r="Q10037" t="s">
        <v>219</v>
      </c>
    </row>
    <row r="10038" spans="17:17" x14ac:dyDescent="0.3">
      <c r="Q10038" t="s">
        <v>411</v>
      </c>
    </row>
    <row r="10039" spans="17:17" x14ac:dyDescent="0.3">
      <c r="Q10039" t="s">
        <v>266</v>
      </c>
    </row>
    <row r="10040" spans="17:17" x14ac:dyDescent="0.3">
      <c r="Q10040" t="s">
        <v>404</v>
      </c>
    </row>
    <row r="10041" spans="17:17" x14ac:dyDescent="0.3">
      <c r="Q10041" t="s">
        <v>333</v>
      </c>
    </row>
    <row r="10042" spans="17:17" x14ac:dyDescent="0.3">
      <c r="Q10042" t="s">
        <v>257</v>
      </c>
    </row>
    <row r="10043" spans="17:17" x14ac:dyDescent="0.3">
      <c r="Q10043" t="s">
        <v>362</v>
      </c>
    </row>
    <row r="10044" spans="17:17" x14ac:dyDescent="0.3">
      <c r="Q10044" t="s">
        <v>258</v>
      </c>
    </row>
    <row r="10045" spans="17:17" x14ac:dyDescent="0.3">
      <c r="Q10045" t="s">
        <v>400</v>
      </c>
    </row>
    <row r="10046" spans="17:17" x14ac:dyDescent="0.3">
      <c r="Q10046" t="s">
        <v>251</v>
      </c>
    </row>
    <row r="10047" spans="17:17" x14ac:dyDescent="0.3">
      <c r="Q10047" t="s">
        <v>384</v>
      </c>
    </row>
    <row r="10048" spans="17:17" x14ac:dyDescent="0.3">
      <c r="Q10048" t="s">
        <v>318</v>
      </c>
    </row>
    <row r="10049" spans="17:17" x14ac:dyDescent="0.3">
      <c r="Q10049" t="s">
        <v>395</v>
      </c>
    </row>
    <row r="10050" spans="17:17" x14ac:dyDescent="0.3">
      <c r="Q10050" t="s">
        <v>356</v>
      </c>
    </row>
    <row r="10051" spans="17:17" x14ac:dyDescent="0.3">
      <c r="Q10051" t="s">
        <v>310</v>
      </c>
    </row>
    <row r="10052" spans="17:17" x14ac:dyDescent="0.3">
      <c r="Q10052" t="s">
        <v>279</v>
      </c>
    </row>
    <row r="10053" spans="17:17" x14ac:dyDescent="0.3">
      <c r="Q10053" t="s">
        <v>222</v>
      </c>
    </row>
    <row r="10054" spans="17:17" x14ac:dyDescent="0.3">
      <c r="Q10054" t="s">
        <v>286</v>
      </c>
    </row>
    <row r="10055" spans="17:17" x14ac:dyDescent="0.3">
      <c r="Q10055" t="s">
        <v>235</v>
      </c>
    </row>
    <row r="10056" spans="17:17" x14ac:dyDescent="0.3">
      <c r="Q10056" t="s">
        <v>236</v>
      </c>
    </row>
    <row r="10057" spans="17:17" x14ac:dyDescent="0.3">
      <c r="Q10057" t="s">
        <v>321</v>
      </c>
    </row>
    <row r="10058" spans="17:17" x14ac:dyDescent="0.3">
      <c r="Q10058" t="s">
        <v>331</v>
      </c>
    </row>
    <row r="10059" spans="17:17" x14ac:dyDescent="0.3">
      <c r="Q10059" t="s">
        <v>237</v>
      </c>
    </row>
    <row r="10060" spans="17:17" x14ac:dyDescent="0.3">
      <c r="Q10060" t="s">
        <v>269</v>
      </c>
    </row>
    <row r="10061" spans="17:17" x14ac:dyDescent="0.3">
      <c r="Q10061" t="s">
        <v>246</v>
      </c>
    </row>
    <row r="10062" spans="17:17" x14ac:dyDescent="0.3">
      <c r="Q10062" t="s">
        <v>395</v>
      </c>
    </row>
    <row r="10063" spans="17:17" x14ac:dyDescent="0.3">
      <c r="Q10063" t="s">
        <v>294</v>
      </c>
    </row>
    <row r="10064" spans="17:17" x14ac:dyDescent="0.3">
      <c r="Q10064" t="s">
        <v>384</v>
      </c>
    </row>
    <row r="10065" spans="17:17" x14ac:dyDescent="0.3">
      <c r="Q10065" t="s">
        <v>298</v>
      </c>
    </row>
    <row r="10066" spans="17:17" x14ac:dyDescent="0.3">
      <c r="Q10066" t="s">
        <v>412</v>
      </c>
    </row>
    <row r="10067" spans="17:17" x14ac:dyDescent="0.3">
      <c r="Q10067" t="s">
        <v>270</v>
      </c>
    </row>
    <row r="10068" spans="17:17" x14ac:dyDescent="0.3">
      <c r="Q10068" t="s">
        <v>403</v>
      </c>
    </row>
    <row r="10069" spans="17:17" x14ac:dyDescent="0.3">
      <c r="Q10069" t="s">
        <v>259</v>
      </c>
    </row>
    <row r="10070" spans="17:17" x14ac:dyDescent="0.3">
      <c r="Q10070" t="s">
        <v>274</v>
      </c>
    </row>
    <row r="10071" spans="17:17" x14ac:dyDescent="0.3">
      <c r="Q10071" t="s">
        <v>351</v>
      </c>
    </row>
    <row r="10072" spans="17:17" x14ac:dyDescent="0.3">
      <c r="Q10072" t="s">
        <v>315</v>
      </c>
    </row>
    <row r="10073" spans="17:17" x14ac:dyDescent="0.3">
      <c r="Q10073" t="s">
        <v>322</v>
      </c>
    </row>
    <row r="10074" spans="17:17" x14ac:dyDescent="0.3">
      <c r="Q10074" t="s">
        <v>318</v>
      </c>
    </row>
    <row r="10075" spans="17:17" x14ac:dyDescent="0.3">
      <c r="Q10075" t="s">
        <v>238</v>
      </c>
    </row>
    <row r="10076" spans="17:17" x14ac:dyDescent="0.3">
      <c r="Q10076" t="s">
        <v>300</v>
      </c>
    </row>
    <row r="10077" spans="17:17" x14ac:dyDescent="0.3">
      <c r="Q10077" t="s">
        <v>219</v>
      </c>
    </row>
    <row r="10078" spans="17:17" x14ac:dyDescent="0.3">
      <c r="Q10078" t="s">
        <v>411</v>
      </c>
    </row>
    <row r="10079" spans="17:17" x14ac:dyDescent="0.3">
      <c r="Q10079" t="s">
        <v>266</v>
      </c>
    </row>
    <row r="10080" spans="17:17" x14ac:dyDescent="0.3">
      <c r="Q10080" t="s">
        <v>404</v>
      </c>
    </row>
    <row r="10081" spans="17:17" x14ac:dyDescent="0.3">
      <c r="Q10081" t="s">
        <v>333</v>
      </c>
    </row>
    <row r="10082" spans="17:17" x14ac:dyDescent="0.3">
      <c r="Q10082" t="s">
        <v>244</v>
      </c>
    </row>
    <row r="10083" spans="17:17" x14ac:dyDescent="0.3">
      <c r="Q10083" t="s">
        <v>378</v>
      </c>
    </row>
    <row r="10084" spans="17:17" x14ac:dyDescent="0.3">
      <c r="Q10084" t="s">
        <v>347</v>
      </c>
    </row>
    <row r="10085" spans="17:17" x14ac:dyDescent="0.3">
      <c r="Q10085" t="s">
        <v>240</v>
      </c>
    </row>
    <row r="10086" spans="17:17" x14ac:dyDescent="0.3">
      <c r="Q10086" t="s">
        <v>357</v>
      </c>
    </row>
    <row r="10087" spans="17:17" x14ac:dyDescent="0.3">
      <c r="Q10087" t="s">
        <v>339</v>
      </c>
    </row>
    <row r="10088" spans="17:17" x14ac:dyDescent="0.3">
      <c r="Q10088" t="s">
        <v>407</v>
      </c>
    </row>
    <row r="10089" spans="17:17" x14ac:dyDescent="0.3">
      <c r="Q10089" t="s">
        <v>370</v>
      </c>
    </row>
    <row r="10090" spans="17:17" x14ac:dyDescent="0.3">
      <c r="Q10090" t="s">
        <v>365</v>
      </c>
    </row>
    <row r="10091" spans="17:17" x14ac:dyDescent="0.3">
      <c r="Q10091" t="s">
        <v>228</v>
      </c>
    </row>
    <row r="10092" spans="17:17" x14ac:dyDescent="0.3">
      <c r="Q10092" t="s">
        <v>255</v>
      </c>
    </row>
    <row r="10093" spans="17:17" x14ac:dyDescent="0.3">
      <c r="Q10093" t="s">
        <v>361</v>
      </c>
    </row>
    <row r="10094" spans="17:17" x14ac:dyDescent="0.3">
      <c r="Q10094" t="s">
        <v>352</v>
      </c>
    </row>
    <row r="10095" spans="17:17" x14ac:dyDescent="0.3">
      <c r="Q10095" t="s">
        <v>239</v>
      </c>
    </row>
    <row r="10096" spans="17:17" x14ac:dyDescent="0.3">
      <c r="Q10096" t="s">
        <v>295</v>
      </c>
    </row>
    <row r="10097" spans="17:17" x14ac:dyDescent="0.3">
      <c r="Q10097" t="s">
        <v>412</v>
      </c>
    </row>
    <row r="10098" spans="17:17" x14ac:dyDescent="0.3">
      <c r="Q10098" t="s">
        <v>394</v>
      </c>
    </row>
    <row r="10099" spans="17:17" x14ac:dyDescent="0.3">
      <c r="Q10099" t="s">
        <v>319</v>
      </c>
    </row>
    <row r="10100" spans="17:17" x14ac:dyDescent="0.3">
      <c r="Q10100" t="s">
        <v>368</v>
      </c>
    </row>
    <row r="10101" spans="17:17" x14ac:dyDescent="0.3">
      <c r="Q10101" t="s">
        <v>363</v>
      </c>
    </row>
    <row r="10102" spans="17:17" x14ac:dyDescent="0.3">
      <c r="Q10102" t="s">
        <v>416</v>
      </c>
    </row>
    <row r="10103" spans="17:17" x14ac:dyDescent="0.3">
      <c r="Q10103" t="s">
        <v>224</v>
      </c>
    </row>
    <row r="10104" spans="17:17" x14ac:dyDescent="0.3">
      <c r="Q10104" t="s">
        <v>350</v>
      </c>
    </row>
    <row r="10105" spans="17:17" x14ac:dyDescent="0.3">
      <c r="Q10105" t="s">
        <v>280</v>
      </c>
    </row>
    <row r="10106" spans="17:17" x14ac:dyDescent="0.3">
      <c r="Q10106" t="s">
        <v>391</v>
      </c>
    </row>
    <row r="10107" spans="17:17" x14ac:dyDescent="0.3">
      <c r="Q10107" t="s">
        <v>289</v>
      </c>
    </row>
    <row r="10108" spans="17:17" x14ac:dyDescent="0.3">
      <c r="Q10108" t="s">
        <v>357</v>
      </c>
    </row>
    <row r="10109" spans="17:17" x14ac:dyDescent="0.3">
      <c r="Q10109" t="s">
        <v>271</v>
      </c>
    </row>
    <row r="10110" spans="17:17" x14ac:dyDescent="0.3">
      <c r="Q10110" t="s">
        <v>331</v>
      </c>
    </row>
    <row r="10111" spans="17:17" x14ac:dyDescent="0.3">
      <c r="Q10111" t="s">
        <v>262</v>
      </c>
    </row>
    <row r="10112" spans="17:17" x14ac:dyDescent="0.3">
      <c r="Q10112" t="s">
        <v>233</v>
      </c>
    </row>
    <row r="10113" spans="17:17" x14ac:dyDescent="0.3">
      <c r="Q10113" t="s">
        <v>320</v>
      </c>
    </row>
    <row r="10114" spans="17:17" x14ac:dyDescent="0.3">
      <c r="Q10114" t="s">
        <v>358</v>
      </c>
    </row>
    <row r="10115" spans="17:17" x14ac:dyDescent="0.3">
      <c r="Q10115" t="s">
        <v>371</v>
      </c>
    </row>
    <row r="10116" spans="17:17" x14ac:dyDescent="0.3">
      <c r="Q10116" t="s">
        <v>290</v>
      </c>
    </row>
    <row r="10117" spans="17:17" x14ac:dyDescent="0.3">
      <c r="Q10117" t="s">
        <v>245</v>
      </c>
    </row>
    <row r="10118" spans="17:17" x14ac:dyDescent="0.3">
      <c r="Q10118" t="s">
        <v>285</v>
      </c>
    </row>
    <row r="10119" spans="17:17" x14ac:dyDescent="0.3">
      <c r="Q10119" t="s">
        <v>301</v>
      </c>
    </row>
    <row r="10120" spans="17:17" x14ac:dyDescent="0.3">
      <c r="Q10120" t="s">
        <v>332</v>
      </c>
    </row>
    <row r="10121" spans="17:17" x14ac:dyDescent="0.3">
      <c r="Q10121" t="s">
        <v>238</v>
      </c>
    </row>
    <row r="10122" spans="17:17" x14ac:dyDescent="0.3">
      <c r="Q10122" t="s">
        <v>339</v>
      </c>
    </row>
    <row r="10123" spans="17:17" x14ac:dyDescent="0.3">
      <c r="Q10123" t="s">
        <v>331</v>
      </c>
    </row>
    <row r="10124" spans="17:17" x14ac:dyDescent="0.3">
      <c r="Q10124" t="s">
        <v>253</v>
      </c>
    </row>
    <row r="10125" spans="17:17" x14ac:dyDescent="0.3">
      <c r="Q10125" t="s">
        <v>308</v>
      </c>
    </row>
    <row r="10126" spans="17:17" x14ac:dyDescent="0.3">
      <c r="Q10126" t="s">
        <v>324</v>
      </c>
    </row>
    <row r="10127" spans="17:17" x14ac:dyDescent="0.3">
      <c r="Q10127" t="s">
        <v>270</v>
      </c>
    </row>
    <row r="10128" spans="17:17" x14ac:dyDescent="0.3">
      <c r="Q10128" t="s">
        <v>393</v>
      </c>
    </row>
    <row r="10129" spans="17:17" x14ac:dyDescent="0.3">
      <c r="Q10129" t="s">
        <v>279</v>
      </c>
    </row>
    <row r="10130" spans="17:17" x14ac:dyDescent="0.3">
      <c r="Q10130" t="s">
        <v>328</v>
      </c>
    </row>
    <row r="10131" spans="17:17" x14ac:dyDescent="0.3">
      <c r="Q10131" t="s">
        <v>382</v>
      </c>
    </row>
    <row r="10132" spans="17:17" x14ac:dyDescent="0.3">
      <c r="Q10132" t="s">
        <v>373</v>
      </c>
    </row>
    <row r="10133" spans="17:17" x14ac:dyDescent="0.3">
      <c r="Q10133" t="s">
        <v>383</v>
      </c>
    </row>
    <row r="10134" spans="17:17" x14ac:dyDescent="0.3">
      <c r="Q10134" t="s">
        <v>366</v>
      </c>
    </row>
    <row r="10135" spans="17:17" x14ac:dyDescent="0.3">
      <c r="Q10135" t="s">
        <v>313</v>
      </c>
    </row>
    <row r="10136" spans="17:17" x14ac:dyDescent="0.3">
      <c r="Q10136" t="s">
        <v>319</v>
      </c>
    </row>
    <row r="10137" spans="17:17" x14ac:dyDescent="0.3">
      <c r="Q10137" t="s">
        <v>391</v>
      </c>
    </row>
    <row r="10138" spans="17:17" x14ac:dyDescent="0.3">
      <c r="Q10138" t="s">
        <v>394</v>
      </c>
    </row>
    <row r="10139" spans="17:17" x14ac:dyDescent="0.3">
      <c r="Q10139" t="s">
        <v>274</v>
      </c>
    </row>
    <row r="10140" spans="17:17" x14ac:dyDescent="0.3">
      <c r="Q10140" t="s">
        <v>246</v>
      </c>
    </row>
    <row r="10141" spans="17:17" x14ac:dyDescent="0.3">
      <c r="Q10141" t="s">
        <v>356</v>
      </c>
    </row>
    <row r="10142" spans="17:17" x14ac:dyDescent="0.3">
      <c r="Q10142" t="s">
        <v>309</v>
      </c>
    </row>
    <row r="10143" spans="17:17" x14ac:dyDescent="0.3">
      <c r="Q10143" t="s">
        <v>332</v>
      </c>
    </row>
    <row r="10144" spans="17:17" x14ac:dyDescent="0.3">
      <c r="Q10144" t="s">
        <v>347</v>
      </c>
    </row>
    <row r="10145" spans="17:17" x14ac:dyDescent="0.3">
      <c r="Q10145" t="s">
        <v>335</v>
      </c>
    </row>
    <row r="10146" spans="17:17" x14ac:dyDescent="0.3">
      <c r="Q10146" t="s">
        <v>282</v>
      </c>
    </row>
    <row r="10147" spans="17:17" x14ac:dyDescent="0.3">
      <c r="Q10147" t="s">
        <v>383</v>
      </c>
    </row>
    <row r="10148" spans="17:17" x14ac:dyDescent="0.3">
      <c r="Q10148" t="s">
        <v>372</v>
      </c>
    </row>
    <row r="10149" spans="17:17" x14ac:dyDescent="0.3">
      <c r="Q10149" t="s">
        <v>338</v>
      </c>
    </row>
    <row r="10150" spans="17:17" x14ac:dyDescent="0.3">
      <c r="Q10150" t="s">
        <v>356</v>
      </c>
    </row>
    <row r="10151" spans="17:17" x14ac:dyDescent="0.3">
      <c r="Q10151" t="s">
        <v>344</v>
      </c>
    </row>
    <row r="10152" spans="17:17" x14ac:dyDescent="0.3">
      <c r="Q10152" t="s">
        <v>300</v>
      </c>
    </row>
    <row r="10153" spans="17:17" x14ac:dyDescent="0.3">
      <c r="Q10153" t="s">
        <v>380</v>
      </c>
    </row>
    <row r="10154" spans="17:17" x14ac:dyDescent="0.3">
      <c r="Q10154" t="s">
        <v>381</v>
      </c>
    </row>
    <row r="10155" spans="17:17" x14ac:dyDescent="0.3">
      <c r="Q10155" t="s">
        <v>378</v>
      </c>
    </row>
    <row r="10156" spans="17:17" x14ac:dyDescent="0.3">
      <c r="Q10156" t="s">
        <v>364</v>
      </c>
    </row>
    <row r="10157" spans="17:17" x14ac:dyDescent="0.3">
      <c r="Q10157" t="s">
        <v>275</v>
      </c>
    </row>
    <row r="10158" spans="17:17" x14ac:dyDescent="0.3">
      <c r="Q10158" t="s">
        <v>399</v>
      </c>
    </row>
    <row r="10159" spans="17:17" x14ac:dyDescent="0.3">
      <c r="Q10159" t="s">
        <v>326</v>
      </c>
    </row>
    <row r="10160" spans="17:17" x14ac:dyDescent="0.3">
      <c r="Q10160" t="s">
        <v>315</v>
      </c>
    </row>
    <row r="10161" spans="17:17" x14ac:dyDescent="0.3">
      <c r="Q10161" t="s">
        <v>273</v>
      </c>
    </row>
    <row r="10162" spans="17:17" x14ac:dyDescent="0.3">
      <c r="Q10162" t="s">
        <v>239</v>
      </c>
    </row>
    <row r="10163" spans="17:17" x14ac:dyDescent="0.3">
      <c r="Q10163" t="s">
        <v>297</v>
      </c>
    </row>
    <row r="10164" spans="17:17" x14ac:dyDescent="0.3">
      <c r="Q10164" t="s">
        <v>242</v>
      </c>
    </row>
    <row r="10165" spans="17:17" x14ac:dyDescent="0.3">
      <c r="Q10165" t="s">
        <v>256</v>
      </c>
    </row>
    <row r="10166" spans="17:17" x14ac:dyDescent="0.3">
      <c r="Q10166" t="s">
        <v>343</v>
      </c>
    </row>
    <row r="10167" spans="17:17" x14ac:dyDescent="0.3">
      <c r="Q10167" t="s">
        <v>257</v>
      </c>
    </row>
    <row r="10168" spans="17:17" x14ac:dyDescent="0.3">
      <c r="Q10168" t="s">
        <v>288</v>
      </c>
    </row>
    <row r="10169" spans="17:17" x14ac:dyDescent="0.3">
      <c r="Q10169" t="s">
        <v>344</v>
      </c>
    </row>
    <row r="10170" spans="17:17" x14ac:dyDescent="0.3">
      <c r="Q10170" t="s">
        <v>345</v>
      </c>
    </row>
    <row r="10171" spans="17:17" x14ac:dyDescent="0.3">
      <c r="Q10171" t="s">
        <v>331</v>
      </c>
    </row>
    <row r="10172" spans="17:17" x14ac:dyDescent="0.3">
      <c r="Q10172" t="s">
        <v>338</v>
      </c>
    </row>
    <row r="10173" spans="17:17" x14ac:dyDescent="0.3">
      <c r="Q10173" t="s">
        <v>346</v>
      </c>
    </row>
    <row r="10174" spans="17:17" x14ac:dyDescent="0.3">
      <c r="Q10174" t="s">
        <v>347</v>
      </c>
    </row>
    <row r="10175" spans="17:17" x14ac:dyDescent="0.3">
      <c r="Q10175" t="s">
        <v>348</v>
      </c>
    </row>
    <row r="10176" spans="17:17" x14ac:dyDescent="0.3">
      <c r="Q10176" t="s">
        <v>349</v>
      </c>
    </row>
    <row r="10177" spans="17:17" x14ac:dyDescent="0.3">
      <c r="Q10177" t="s">
        <v>220</v>
      </c>
    </row>
    <row r="10178" spans="17:17" x14ac:dyDescent="0.3">
      <c r="Q10178" t="s">
        <v>275</v>
      </c>
    </row>
    <row r="10179" spans="17:17" x14ac:dyDescent="0.3">
      <c r="Q10179" t="s">
        <v>350</v>
      </c>
    </row>
    <row r="10180" spans="17:17" x14ac:dyDescent="0.3">
      <c r="Q10180" t="s">
        <v>351</v>
      </c>
    </row>
    <row r="10181" spans="17:17" x14ac:dyDescent="0.3">
      <c r="Q10181" t="s">
        <v>308</v>
      </c>
    </row>
    <row r="10182" spans="17:17" x14ac:dyDescent="0.3">
      <c r="Q10182" t="s">
        <v>250</v>
      </c>
    </row>
    <row r="10183" spans="17:17" x14ac:dyDescent="0.3">
      <c r="Q10183" t="s">
        <v>256</v>
      </c>
    </row>
    <row r="10184" spans="17:17" x14ac:dyDescent="0.3">
      <c r="Q10184" t="s">
        <v>237</v>
      </c>
    </row>
    <row r="10185" spans="17:17" x14ac:dyDescent="0.3">
      <c r="Q10185" t="s">
        <v>257</v>
      </c>
    </row>
    <row r="10186" spans="17:17" x14ac:dyDescent="0.3">
      <c r="Q10186" t="s">
        <v>258</v>
      </c>
    </row>
    <row r="10187" spans="17:17" x14ac:dyDescent="0.3">
      <c r="Q10187" t="s">
        <v>228</v>
      </c>
    </row>
    <row r="10188" spans="17:17" x14ac:dyDescent="0.3">
      <c r="Q10188" t="s">
        <v>236</v>
      </c>
    </row>
    <row r="10189" spans="17:17" x14ac:dyDescent="0.3">
      <c r="Q10189" t="s">
        <v>259</v>
      </c>
    </row>
    <row r="10190" spans="17:17" x14ac:dyDescent="0.3">
      <c r="Q10190" t="s">
        <v>260</v>
      </c>
    </row>
    <row r="10191" spans="17:17" x14ac:dyDescent="0.3">
      <c r="Q10191" t="s">
        <v>261</v>
      </c>
    </row>
    <row r="10192" spans="17:17" x14ac:dyDescent="0.3">
      <c r="Q10192" t="s">
        <v>262</v>
      </c>
    </row>
    <row r="10193" spans="17:17" x14ac:dyDescent="0.3">
      <c r="Q10193" t="s">
        <v>240</v>
      </c>
    </row>
    <row r="10194" spans="17:17" x14ac:dyDescent="0.3">
      <c r="Q10194" t="s">
        <v>263</v>
      </c>
    </row>
    <row r="10195" spans="17:17" x14ac:dyDescent="0.3">
      <c r="Q10195" t="s">
        <v>264</v>
      </c>
    </row>
    <row r="10196" spans="17:17" x14ac:dyDescent="0.3">
      <c r="Q10196" t="s">
        <v>265</v>
      </c>
    </row>
    <row r="10197" spans="17:17" x14ac:dyDescent="0.3">
      <c r="Q10197" t="s">
        <v>266</v>
      </c>
    </row>
    <row r="10198" spans="17:17" x14ac:dyDescent="0.3">
      <c r="Q10198" t="s">
        <v>267</v>
      </c>
    </row>
    <row r="10199" spans="17:17" x14ac:dyDescent="0.3">
      <c r="Q10199" t="s">
        <v>268</v>
      </c>
    </row>
    <row r="10200" spans="17:17" x14ac:dyDescent="0.3">
      <c r="Q10200" t="s">
        <v>269</v>
      </c>
    </row>
    <row r="10201" spans="17:17" x14ac:dyDescent="0.3">
      <c r="Q10201" t="s">
        <v>270</v>
      </c>
    </row>
    <row r="10202" spans="17:17" x14ac:dyDescent="0.3">
      <c r="Q10202" t="s">
        <v>282</v>
      </c>
    </row>
    <row r="10203" spans="17:17" x14ac:dyDescent="0.3">
      <c r="Q10203" t="s">
        <v>250</v>
      </c>
    </row>
    <row r="10204" spans="17:17" x14ac:dyDescent="0.3">
      <c r="Q10204" t="s">
        <v>400</v>
      </c>
    </row>
    <row r="10205" spans="17:17" x14ac:dyDescent="0.3">
      <c r="Q10205" t="s">
        <v>317</v>
      </c>
    </row>
    <row r="10206" spans="17:17" x14ac:dyDescent="0.3">
      <c r="Q10206" t="s">
        <v>324</v>
      </c>
    </row>
    <row r="10207" spans="17:17" x14ac:dyDescent="0.3">
      <c r="Q10207" t="s">
        <v>310</v>
      </c>
    </row>
    <row r="10208" spans="17:17" x14ac:dyDescent="0.3">
      <c r="Q10208" t="s">
        <v>229</v>
      </c>
    </row>
    <row r="10209" spans="17:17" x14ac:dyDescent="0.3">
      <c r="Q10209" t="s">
        <v>267</v>
      </c>
    </row>
    <row r="10210" spans="17:17" x14ac:dyDescent="0.3">
      <c r="Q10210" t="s">
        <v>371</v>
      </c>
    </row>
    <row r="10211" spans="17:17" x14ac:dyDescent="0.3">
      <c r="Q10211" t="s">
        <v>235</v>
      </c>
    </row>
    <row r="10212" spans="17:17" x14ac:dyDescent="0.3">
      <c r="Q10212" t="s">
        <v>335</v>
      </c>
    </row>
    <row r="10213" spans="17:17" x14ac:dyDescent="0.3">
      <c r="Q10213" t="s">
        <v>397</v>
      </c>
    </row>
    <row r="10214" spans="17:17" x14ac:dyDescent="0.3">
      <c r="Q10214" t="s">
        <v>340</v>
      </c>
    </row>
    <row r="10215" spans="17:17" x14ac:dyDescent="0.3">
      <c r="Q10215" t="s">
        <v>391</v>
      </c>
    </row>
    <row r="10216" spans="17:17" x14ac:dyDescent="0.3">
      <c r="Q10216" t="s">
        <v>263</v>
      </c>
    </row>
    <row r="10217" spans="17:17" x14ac:dyDescent="0.3">
      <c r="Q10217" t="s">
        <v>408</v>
      </c>
    </row>
    <row r="10218" spans="17:17" x14ac:dyDescent="0.3">
      <c r="Q10218" t="s">
        <v>341</v>
      </c>
    </row>
    <row r="10219" spans="17:17" x14ac:dyDescent="0.3">
      <c r="Q10219" t="s">
        <v>328</v>
      </c>
    </row>
    <row r="10220" spans="17:17" x14ac:dyDescent="0.3">
      <c r="Q10220" t="s">
        <v>337</v>
      </c>
    </row>
    <row r="10221" spans="17:17" x14ac:dyDescent="0.3">
      <c r="Q10221" t="s">
        <v>262</v>
      </c>
    </row>
    <row r="10222" spans="17:17" x14ac:dyDescent="0.3">
      <c r="Q10222" t="s">
        <v>244</v>
      </c>
    </row>
    <row r="10223" spans="17:17" x14ac:dyDescent="0.3">
      <c r="Q10223" t="s">
        <v>378</v>
      </c>
    </row>
    <row r="10224" spans="17:17" x14ac:dyDescent="0.3">
      <c r="Q10224" t="s">
        <v>347</v>
      </c>
    </row>
    <row r="10225" spans="17:17" x14ac:dyDescent="0.3">
      <c r="Q10225" t="s">
        <v>240</v>
      </c>
    </row>
    <row r="10226" spans="17:17" x14ac:dyDescent="0.3">
      <c r="Q10226" t="s">
        <v>357</v>
      </c>
    </row>
    <row r="10227" spans="17:17" x14ac:dyDescent="0.3">
      <c r="Q10227" t="s">
        <v>339</v>
      </c>
    </row>
    <row r="10228" spans="17:17" x14ac:dyDescent="0.3">
      <c r="Q10228" t="s">
        <v>407</v>
      </c>
    </row>
    <row r="10229" spans="17:17" x14ac:dyDescent="0.3">
      <c r="Q10229" t="s">
        <v>370</v>
      </c>
    </row>
    <row r="10230" spans="17:17" x14ac:dyDescent="0.3">
      <c r="Q10230" t="s">
        <v>365</v>
      </c>
    </row>
    <row r="10231" spans="17:17" x14ac:dyDescent="0.3">
      <c r="Q10231" t="s">
        <v>228</v>
      </c>
    </row>
    <row r="10232" spans="17:17" x14ac:dyDescent="0.3">
      <c r="Q10232" t="s">
        <v>255</v>
      </c>
    </row>
    <row r="10233" spans="17:17" x14ac:dyDescent="0.3">
      <c r="Q10233" t="s">
        <v>361</v>
      </c>
    </row>
    <row r="10234" spans="17:17" x14ac:dyDescent="0.3">
      <c r="Q10234" t="s">
        <v>352</v>
      </c>
    </row>
    <row r="10235" spans="17:17" x14ac:dyDescent="0.3">
      <c r="Q10235" t="s">
        <v>239</v>
      </c>
    </row>
    <row r="10236" spans="17:17" x14ac:dyDescent="0.3">
      <c r="Q10236" t="s">
        <v>295</v>
      </c>
    </row>
    <row r="10237" spans="17:17" x14ac:dyDescent="0.3">
      <c r="Q10237" t="s">
        <v>412</v>
      </c>
    </row>
    <row r="10238" spans="17:17" x14ac:dyDescent="0.3">
      <c r="Q10238" t="s">
        <v>394</v>
      </c>
    </row>
    <row r="10239" spans="17:17" x14ac:dyDescent="0.3">
      <c r="Q10239" t="s">
        <v>319</v>
      </c>
    </row>
    <row r="10240" spans="17:17" x14ac:dyDescent="0.3">
      <c r="Q10240" t="s">
        <v>368</v>
      </c>
    </row>
    <row r="10241" spans="17:17" x14ac:dyDescent="0.3">
      <c r="Q10241" t="s">
        <v>363</v>
      </c>
    </row>
    <row r="10242" spans="17:17" x14ac:dyDescent="0.3">
      <c r="Q10242" t="s">
        <v>322</v>
      </c>
    </row>
    <row r="10243" spans="17:17" x14ac:dyDescent="0.3">
      <c r="Q10243" t="s">
        <v>254</v>
      </c>
    </row>
    <row r="10244" spans="17:17" x14ac:dyDescent="0.3">
      <c r="Q10244" t="s">
        <v>367</v>
      </c>
    </row>
    <row r="10245" spans="17:17" x14ac:dyDescent="0.3">
      <c r="Q10245" t="s">
        <v>257</v>
      </c>
    </row>
    <row r="10246" spans="17:17" x14ac:dyDescent="0.3">
      <c r="Q10246" t="s">
        <v>276</v>
      </c>
    </row>
    <row r="10247" spans="17:17" x14ac:dyDescent="0.3">
      <c r="Q10247" t="s">
        <v>259</v>
      </c>
    </row>
    <row r="10248" spans="17:17" x14ac:dyDescent="0.3">
      <c r="Q10248" t="s">
        <v>392</v>
      </c>
    </row>
    <row r="10249" spans="17:17" x14ac:dyDescent="0.3">
      <c r="Q10249" t="s">
        <v>251</v>
      </c>
    </row>
    <row r="10250" spans="17:17" x14ac:dyDescent="0.3">
      <c r="Q10250" t="s">
        <v>290</v>
      </c>
    </row>
    <row r="10251" spans="17:17" x14ac:dyDescent="0.3">
      <c r="Q10251" t="s">
        <v>342</v>
      </c>
    </row>
    <row r="10252" spans="17:17" x14ac:dyDescent="0.3">
      <c r="Q10252" t="s">
        <v>336</v>
      </c>
    </row>
    <row r="10253" spans="17:17" x14ac:dyDescent="0.3">
      <c r="Q10253" t="s">
        <v>389</v>
      </c>
    </row>
    <row r="10254" spans="17:17" x14ac:dyDescent="0.3">
      <c r="Q10254" t="s">
        <v>246</v>
      </c>
    </row>
    <row r="10255" spans="17:17" x14ac:dyDescent="0.3">
      <c r="Q10255" t="s">
        <v>267</v>
      </c>
    </row>
    <row r="10256" spans="17:17" x14ac:dyDescent="0.3">
      <c r="Q10256" t="s">
        <v>321</v>
      </c>
    </row>
    <row r="10257" spans="17:17" x14ac:dyDescent="0.3">
      <c r="Q10257" t="s">
        <v>227</v>
      </c>
    </row>
    <row r="10258" spans="17:17" x14ac:dyDescent="0.3">
      <c r="Q10258" t="s">
        <v>230</v>
      </c>
    </row>
    <row r="10259" spans="17:17" x14ac:dyDescent="0.3">
      <c r="Q10259" t="s">
        <v>240</v>
      </c>
    </row>
    <row r="10260" spans="17:17" x14ac:dyDescent="0.3">
      <c r="Q10260" t="s">
        <v>247</v>
      </c>
    </row>
    <row r="10261" spans="17:17" x14ac:dyDescent="0.3">
      <c r="Q10261" t="s">
        <v>354</v>
      </c>
    </row>
    <row r="10262" spans="17:17" x14ac:dyDescent="0.3">
      <c r="Q10262" t="s">
        <v>355</v>
      </c>
    </row>
    <row r="10263" spans="17:17" x14ac:dyDescent="0.3">
      <c r="Q10263" t="s">
        <v>357</v>
      </c>
    </row>
    <row r="10264" spans="17:17" x14ac:dyDescent="0.3">
      <c r="Q10264" t="s">
        <v>292</v>
      </c>
    </row>
    <row r="10265" spans="17:17" x14ac:dyDescent="0.3">
      <c r="Q10265" t="s">
        <v>335</v>
      </c>
    </row>
    <row r="10266" spans="17:17" x14ac:dyDescent="0.3">
      <c r="Q10266" t="s">
        <v>395</v>
      </c>
    </row>
    <row r="10267" spans="17:17" x14ac:dyDescent="0.3">
      <c r="Q10267" t="s">
        <v>237</v>
      </c>
    </row>
    <row r="10268" spans="17:17" x14ac:dyDescent="0.3">
      <c r="Q10268" t="s">
        <v>330</v>
      </c>
    </row>
    <row r="10269" spans="17:17" x14ac:dyDescent="0.3">
      <c r="Q10269" t="s">
        <v>245</v>
      </c>
    </row>
    <row r="10270" spans="17:17" x14ac:dyDescent="0.3">
      <c r="Q10270" t="s">
        <v>411</v>
      </c>
    </row>
    <row r="10271" spans="17:17" x14ac:dyDescent="0.3">
      <c r="Q10271" t="s">
        <v>306</v>
      </c>
    </row>
    <row r="10272" spans="17:17" x14ac:dyDescent="0.3">
      <c r="Q10272" t="s">
        <v>289</v>
      </c>
    </row>
    <row r="10273" spans="17:17" x14ac:dyDescent="0.3">
      <c r="Q10273" t="s">
        <v>359</v>
      </c>
    </row>
    <row r="10274" spans="17:17" x14ac:dyDescent="0.3">
      <c r="Q10274" t="s">
        <v>297</v>
      </c>
    </row>
    <row r="10275" spans="17:17" x14ac:dyDescent="0.3">
      <c r="Q10275" t="s">
        <v>321</v>
      </c>
    </row>
    <row r="10276" spans="17:17" x14ac:dyDescent="0.3">
      <c r="Q10276" t="s">
        <v>243</v>
      </c>
    </row>
    <row r="10277" spans="17:17" x14ac:dyDescent="0.3">
      <c r="Q10277" t="s">
        <v>345</v>
      </c>
    </row>
    <row r="10278" spans="17:17" x14ac:dyDescent="0.3">
      <c r="Q10278" t="s">
        <v>288</v>
      </c>
    </row>
    <row r="10279" spans="17:17" x14ac:dyDescent="0.3">
      <c r="Q10279" t="s">
        <v>362</v>
      </c>
    </row>
    <row r="10280" spans="17:17" x14ac:dyDescent="0.3">
      <c r="Q10280" t="s">
        <v>341</v>
      </c>
    </row>
    <row r="10281" spans="17:17" x14ac:dyDescent="0.3">
      <c r="Q10281" t="s">
        <v>391</v>
      </c>
    </row>
    <row r="10282" spans="17:17" x14ac:dyDescent="0.3">
      <c r="Q10282" t="s">
        <v>388</v>
      </c>
    </row>
    <row r="10283" spans="17:17" x14ac:dyDescent="0.3">
      <c r="Q10283" t="s">
        <v>272</v>
      </c>
    </row>
    <row r="10284" spans="17:17" x14ac:dyDescent="0.3">
      <c r="Q10284" t="s">
        <v>321</v>
      </c>
    </row>
    <row r="10285" spans="17:17" x14ac:dyDescent="0.3">
      <c r="Q10285" t="s">
        <v>258</v>
      </c>
    </row>
    <row r="10286" spans="17:17" x14ac:dyDescent="0.3">
      <c r="Q10286" t="s">
        <v>335</v>
      </c>
    </row>
    <row r="10287" spans="17:17" x14ac:dyDescent="0.3">
      <c r="Q10287" t="s">
        <v>330</v>
      </c>
    </row>
    <row r="10288" spans="17:17" x14ac:dyDescent="0.3">
      <c r="Q10288" t="s">
        <v>385</v>
      </c>
    </row>
    <row r="10289" spans="17:17" x14ac:dyDescent="0.3">
      <c r="Q10289" t="s">
        <v>318</v>
      </c>
    </row>
    <row r="10290" spans="17:17" x14ac:dyDescent="0.3">
      <c r="Q10290" t="s">
        <v>326</v>
      </c>
    </row>
    <row r="10291" spans="17:17" x14ac:dyDescent="0.3">
      <c r="Q10291" t="s">
        <v>225</v>
      </c>
    </row>
    <row r="10292" spans="17:17" x14ac:dyDescent="0.3">
      <c r="Q10292" t="s">
        <v>229</v>
      </c>
    </row>
    <row r="10293" spans="17:17" x14ac:dyDescent="0.3">
      <c r="Q10293" t="s">
        <v>375</v>
      </c>
    </row>
    <row r="10294" spans="17:17" x14ac:dyDescent="0.3">
      <c r="Q10294" t="s">
        <v>382</v>
      </c>
    </row>
    <row r="10295" spans="17:17" x14ac:dyDescent="0.3">
      <c r="Q10295" t="s">
        <v>316</v>
      </c>
    </row>
    <row r="10296" spans="17:17" x14ac:dyDescent="0.3">
      <c r="Q10296" t="s">
        <v>303</v>
      </c>
    </row>
    <row r="10297" spans="17:17" x14ac:dyDescent="0.3">
      <c r="Q10297" t="s">
        <v>287</v>
      </c>
    </row>
    <row r="10298" spans="17:17" x14ac:dyDescent="0.3">
      <c r="Q10298" t="s">
        <v>236</v>
      </c>
    </row>
    <row r="10299" spans="17:17" x14ac:dyDescent="0.3">
      <c r="Q10299" t="s">
        <v>387</v>
      </c>
    </row>
    <row r="10300" spans="17:17" x14ac:dyDescent="0.3">
      <c r="Q10300" t="s">
        <v>263</v>
      </c>
    </row>
    <row r="10301" spans="17:17" x14ac:dyDescent="0.3">
      <c r="Q10301" t="s">
        <v>267</v>
      </c>
    </row>
    <row r="10302" spans="17:17" x14ac:dyDescent="0.3">
      <c r="Q10302" t="s">
        <v>277</v>
      </c>
    </row>
    <row r="10303" spans="17:17" x14ac:dyDescent="0.3">
      <c r="Q10303" t="s">
        <v>272</v>
      </c>
    </row>
    <row r="10304" spans="17:17" x14ac:dyDescent="0.3">
      <c r="Q10304" t="s">
        <v>281</v>
      </c>
    </row>
    <row r="10305" spans="17:17" x14ac:dyDescent="0.3">
      <c r="Q10305" t="s">
        <v>275</v>
      </c>
    </row>
    <row r="10306" spans="17:17" x14ac:dyDescent="0.3">
      <c r="Q10306" t="s">
        <v>340</v>
      </c>
    </row>
    <row r="10307" spans="17:17" x14ac:dyDescent="0.3">
      <c r="Q10307" t="s">
        <v>402</v>
      </c>
    </row>
    <row r="10308" spans="17:17" x14ac:dyDescent="0.3">
      <c r="Q10308" t="s">
        <v>387</v>
      </c>
    </row>
    <row r="10309" spans="17:17" x14ac:dyDescent="0.3">
      <c r="Q10309" t="s">
        <v>368</v>
      </c>
    </row>
    <row r="10310" spans="17:17" x14ac:dyDescent="0.3">
      <c r="Q10310" t="s">
        <v>299</v>
      </c>
    </row>
    <row r="10311" spans="17:17" x14ac:dyDescent="0.3">
      <c r="Q10311" t="s">
        <v>355</v>
      </c>
    </row>
    <row r="10312" spans="17:17" x14ac:dyDescent="0.3">
      <c r="Q10312" t="s">
        <v>223</v>
      </c>
    </row>
    <row r="10313" spans="17:17" x14ac:dyDescent="0.3">
      <c r="Q10313" t="s">
        <v>264</v>
      </c>
    </row>
    <row r="10314" spans="17:17" x14ac:dyDescent="0.3">
      <c r="Q10314" t="s">
        <v>381</v>
      </c>
    </row>
    <row r="10315" spans="17:17" x14ac:dyDescent="0.3">
      <c r="Q10315" t="s">
        <v>271</v>
      </c>
    </row>
    <row r="10316" spans="17:17" x14ac:dyDescent="0.3">
      <c r="Q10316" t="s">
        <v>283</v>
      </c>
    </row>
    <row r="10317" spans="17:17" x14ac:dyDescent="0.3">
      <c r="Q10317" t="s">
        <v>254</v>
      </c>
    </row>
    <row r="10318" spans="17:17" x14ac:dyDescent="0.3">
      <c r="Q10318" t="s">
        <v>219</v>
      </c>
    </row>
    <row r="10319" spans="17:17" x14ac:dyDescent="0.3">
      <c r="Q10319" t="s">
        <v>336</v>
      </c>
    </row>
    <row r="10320" spans="17:17" x14ac:dyDescent="0.3">
      <c r="Q10320" t="s">
        <v>348</v>
      </c>
    </row>
    <row r="10321" spans="17:17" x14ac:dyDescent="0.3">
      <c r="Q10321" t="s">
        <v>228</v>
      </c>
    </row>
    <row r="10322" spans="17:17" x14ac:dyDescent="0.3">
      <c r="Q10322" t="s">
        <v>286</v>
      </c>
    </row>
    <row r="10323" spans="17:17" x14ac:dyDescent="0.3">
      <c r="Q10323" t="s">
        <v>287</v>
      </c>
    </row>
    <row r="10324" spans="17:17" x14ac:dyDescent="0.3">
      <c r="Q10324" t="s">
        <v>288</v>
      </c>
    </row>
    <row r="10325" spans="17:17" x14ac:dyDescent="0.3">
      <c r="Q10325" t="s">
        <v>289</v>
      </c>
    </row>
    <row r="10326" spans="17:17" x14ac:dyDescent="0.3">
      <c r="Q10326" t="s">
        <v>290</v>
      </c>
    </row>
    <row r="10327" spans="17:17" x14ac:dyDescent="0.3">
      <c r="Q10327" t="s">
        <v>291</v>
      </c>
    </row>
    <row r="10328" spans="17:17" x14ac:dyDescent="0.3">
      <c r="Q10328" t="s">
        <v>292</v>
      </c>
    </row>
    <row r="10329" spans="17:17" x14ac:dyDescent="0.3">
      <c r="Q10329" t="s">
        <v>293</v>
      </c>
    </row>
    <row r="10330" spans="17:17" x14ac:dyDescent="0.3">
      <c r="Q10330" t="s">
        <v>245</v>
      </c>
    </row>
    <row r="10331" spans="17:17" x14ac:dyDescent="0.3">
      <c r="Q10331" t="s">
        <v>294</v>
      </c>
    </row>
    <row r="10332" spans="17:17" x14ac:dyDescent="0.3">
      <c r="Q10332" t="s">
        <v>295</v>
      </c>
    </row>
    <row r="10333" spans="17:17" x14ac:dyDescent="0.3">
      <c r="Q10333" t="s">
        <v>296</v>
      </c>
    </row>
    <row r="10334" spans="17:17" x14ac:dyDescent="0.3">
      <c r="Q10334" t="s">
        <v>297</v>
      </c>
    </row>
    <row r="10335" spans="17:17" x14ac:dyDescent="0.3">
      <c r="Q10335" t="s">
        <v>298</v>
      </c>
    </row>
    <row r="10336" spans="17:17" x14ac:dyDescent="0.3">
      <c r="Q10336" t="s">
        <v>299</v>
      </c>
    </row>
    <row r="10337" spans="17:17" x14ac:dyDescent="0.3">
      <c r="Q10337" t="s">
        <v>265</v>
      </c>
    </row>
    <row r="10338" spans="17:17" x14ac:dyDescent="0.3">
      <c r="Q10338" t="s">
        <v>224</v>
      </c>
    </row>
    <row r="10339" spans="17:17" x14ac:dyDescent="0.3">
      <c r="Q10339" t="s">
        <v>300</v>
      </c>
    </row>
    <row r="10340" spans="17:17" x14ac:dyDescent="0.3">
      <c r="Q10340" t="s">
        <v>259</v>
      </c>
    </row>
    <row r="10341" spans="17:17" x14ac:dyDescent="0.3">
      <c r="Q10341" t="s">
        <v>301</v>
      </c>
    </row>
    <row r="10342" spans="17:17" x14ac:dyDescent="0.3">
      <c r="Q10342" t="s">
        <v>327</v>
      </c>
    </row>
    <row r="10343" spans="17:17" x14ac:dyDescent="0.3">
      <c r="Q10343" t="s">
        <v>220</v>
      </c>
    </row>
    <row r="10344" spans="17:17" x14ac:dyDescent="0.3">
      <c r="Q10344" t="s">
        <v>256</v>
      </c>
    </row>
    <row r="10345" spans="17:17" x14ac:dyDescent="0.3">
      <c r="Q10345" t="s">
        <v>273</v>
      </c>
    </row>
    <row r="10346" spans="17:17" x14ac:dyDescent="0.3">
      <c r="Q10346" t="s">
        <v>253</v>
      </c>
    </row>
    <row r="10347" spans="17:17" x14ac:dyDescent="0.3">
      <c r="Q10347" t="s">
        <v>294</v>
      </c>
    </row>
    <row r="10348" spans="17:17" x14ac:dyDescent="0.3">
      <c r="Q10348" t="s">
        <v>233</v>
      </c>
    </row>
    <row r="10349" spans="17:17" x14ac:dyDescent="0.3">
      <c r="Q10349" t="s">
        <v>328</v>
      </c>
    </row>
    <row r="10350" spans="17:17" x14ac:dyDescent="0.3">
      <c r="Q10350" t="s">
        <v>311</v>
      </c>
    </row>
    <row r="10351" spans="17:17" x14ac:dyDescent="0.3">
      <c r="Q10351" t="s">
        <v>329</v>
      </c>
    </row>
    <row r="10352" spans="17:17" x14ac:dyDescent="0.3">
      <c r="Q10352" t="s">
        <v>259</v>
      </c>
    </row>
    <row r="10353" spans="17:17" x14ac:dyDescent="0.3">
      <c r="Q10353" t="s">
        <v>330</v>
      </c>
    </row>
    <row r="10354" spans="17:17" x14ac:dyDescent="0.3">
      <c r="Q10354" t="s">
        <v>331</v>
      </c>
    </row>
    <row r="10355" spans="17:17" x14ac:dyDescent="0.3">
      <c r="Q10355" t="s">
        <v>332</v>
      </c>
    </row>
    <row r="10356" spans="17:17" x14ac:dyDescent="0.3">
      <c r="Q10356" t="s">
        <v>271</v>
      </c>
    </row>
    <row r="10357" spans="17:17" x14ac:dyDescent="0.3">
      <c r="Q10357" t="s">
        <v>333</v>
      </c>
    </row>
    <row r="10358" spans="17:17" x14ac:dyDescent="0.3">
      <c r="Q10358" t="s">
        <v>334</v>
      </c>
    </row>
    <row r="10359" spans="17:17" x14ac:dyDescent="0.3">
      <c r="Q10359" t="s">
        <v>335</v>
      </c>
    </row>
    <row r="10360" spans="17:17" x14ac:dyDescent="0.3">
      <c r="Q10360" t="s">
        <v>267</v>
      </c>
    </row>
    <row r="10361" spans="17:17" x14ac:dyDescent="0.3">
      <c r="Q10361" t="s">
        <v>336</v>
      </c>
    </row>
    <row r="10362" spans="17:17" x14ac:dyDescent="0.3">
      <c r="Q10362" t="s">
        <v>221</v>
      </c>
    </row>
    <row r="10363" spans="17:17" x14ac:dyDescent="0.3">
      <c r="Q10363" t="s">
        <v>362</v>
      </c>
    </row>
    <row r="10364" spans="17:17" x14ac:dyDescent="0.3">
      <c r="Q10364" t="s">
        <v>276</v>
      </c>
    </row>
    <row r="10365" spans="17:17" x14ac:dyDescent="0.3">
      <c r="Q10365" t="s">
        <v>229</v>
      </c>
    </row>
    <row r="10366" spans="17:17" x14ac:dyDescent="0.3">
      <c r="Q10366" t="s">
        <v>269</v>
      </c>
    </row>
    <row r="10367" spans="17:17" x14ac:dyDescent="0.3">
      <c r="Q10367" t="s">
        <v>316</v>
      </c>
    </row>
    <row r="10368" spans="17:17" x14ac:dyDescent="0.3">
      <c r="Q10368" t="s">
        <v>243</v>
      </c>
    </row>
    <row r="10369" spans="17:17" x14ac:dyDescent="0.3">
      <c r="Q10369" t="s">
        <v>242</v>
      </c>
    </row>
    <row r="10370" spans="17:17" x14ac:dyDescent="0.3">
      <c r="Q10370" t="s">
        <v>385</v>
      </c>
    </row>
    <row r="10371" spans="17:17" x14ac:dyDescent="0.3">
      <c r="Q10371" t="s">
        <v>232</v>
      </c>
    </row>
    <row r="10372" spans="17:17" x14ac:dyDescent="0.3">
      <c r="Q10372" t="s">
        <v>302</v>
      </c>
    </row>
    <row r="10373" spans="17:17" x14ac:dyDescent="0.3">
      <c r="Q10373" t="s">
        <v>273</v>
      </c>
    </row>
    <row r="10374" spans="17:17" x14ac:dyDescent="0.3">
      <c r="Q10374" t="s">
        <v>224</v>
      </c>
    </row>
    <row r="10375" spans="17:17" x14ac:dyDescent="0.3">
      <c r="Q10375" t="s">
        <v>228</v>
      </c>
    </row>
    <row r="10376" spans="17:17" x14ac:dyDescent="0.3">
      <c r="Q10376" t="s">
        <v>254</v>
      </c>
    </row>
    <row r="10377" spans="17:17" x14ac:dyDescent="0.3">
      <c r="Q10377" t="s">
        <v>282</v>
      </c>
    </row>
    <row r="10378" spans="17:17" x14ac:dyDescent="0.3">
      <c r="Q10378" t="s">
        <v>402</v>
      </c>
    </row>
    <row r="10379" spans="17:17" x14ac:dyDescent="0.3">
      <c r="Q10379" t="s">
        <v>304</v>
      </c>
    </row>
    <row r="10380" spans="17:17" x14ac:dyDescent="0.3">
      <c r="Q10380" t="s">
        <v>346</v>
      </c>
    </row>
    <row r="10381" spans="17:17" x14ac:dyDescent="0.3">
      <c r="Q10381" t="s">
        <v>366</v>
      </c>
    </row>
    <row r="10382" spans="17:17" x14ac:dyDescent="0.3">
      <c r="Q10382" t="s">
        <v>275</v>
      </c>
    </row>
    <row r="10383" spans="17:17" x14ac:dyDescent="0.3">
      <c r="Q10383" t="s">
        <v>284</v>
      </c>
    </row>
    <row r="10384" spans="17:17" x14ac:dyDescent="0.3">
      <c r="Q10384" t="s">
        <v>304</v>
      </c>
    </row>
    <row r="10385" spans="17:17" x14ac:dyDescent="0.3">
      <c r="Q10385" t="s">
        <v>289</v>
      </c>
    </row>
    <row r="10386" spans="17:17" x14ac:dyDescent="0.3">
      <c r="Q10386" t="s">
        <v>230</v>
      </c>
    </row>
    <row r="10387" spans="17:17" x14ac:dyDescent="0.3">
      <c r="Q10387" t="s">
        <v>295</v>
      </c>
    </row>
    <row r="10388" spans="17:17" x14ac:dyDescent="0.3">
      <c r="Q10388" t="s">
        <v>261</v>
      </c>
    </row>
    <row r="10389" spans="17:17" x14ac:dyDescent="0.3">
      <c r="Q10389" t="s">
        <v>370</v>
      </c>
    </row>
    <row r="10390" spans="17:17" x14ac:dyDescent="0.3">
      <c r="Q10390" t="s">
        <v>316</v>
      </c>
    </row>
    <row r="10391" spans="17:17" x14ac:dyDescent="0.3">
      <c r="Q10391" t="s">
        <v>223</v>
      </c>
    </row>
    <row r="10392" spans="17:17" x14ac:dyDescent="0.3">
      <c r="Q10392" t="s">
        <v>378</v>
      </c>
    </row>
    <row r="10393" spans="17:17" x14ac:dyDescent="0.3">
      <c r="Q10393" t="s">
        <v>268</v>
      </c>
    </row>
    <row r="10394" spans="17:17" x14ac:dyDescent="0.3">
      <c r="Q10394" t="s">
        <v>285</v>
      </c>
    </row>
    <row r="10395" spans="17:17" x14ac:dyDescent="0.3">
      <c r="Q10395" t="s">
        <v>236</v>
      </c>
    </row>
    <row r="10396" spans="17:17" x14ac:dyDescent="0.3">
      <c r="Q10396" t="s">
        <v>280</v>
      </c>
    </row>
    <row r="10397" spans="17:17" x14ac:dyDescent="0.3">
      <c r="Q10397" t="s">
        <v>312</v>
      </c>
    </row>
    <row r="10398" spans="17:17" x14ac:dyDescent="0.3">
      <c r="Q10398" t="s">
        <v>317</v>
      </c>
    </row>
    <row r="10399" spans="17:17" x14ac:dyDescent="0.3">
      <c r="Q10399" t="s">
        <v>219</v>
      </c>
    </row>
    <row r="10400" spans="17:17" x14ac:dyDescent="0.3">
      <c r="Q10400" t="s">
        <v>328</v>
      </c>
    </row>
    <row r="10401" spans="17:17" x14ac:dyDescent="0.3">
      <c r="Q10401" t="s">
        <v>367</v>
      </c>
    </row>
    <row r="10402" spans="17:17" x14ac:dyDescent="0.3">
      <c r="Q10402" t="s">
        <v>257</v>
      </c>
    </row>
    <row r="10403" spans="17:17" x14ac:dyDescent="0.3">
      <c r="Q10403" t="s">
        <v>362</v>
      </c>
    </row>
    <row r="10404" spans="17:17" x14ac:dyDescent="0.3">
      <c r="Q10404" t="s">
        <v>258</v>
      </c>
    </row>
    <row r="10405" spans="17:17" x14ac:dyDescent="0.3">
      <c r="Q10405" t="s">
        <v>400</v>
      </c>
    </row>
    <row r="10406" spans="17:17" x14ac:dyDescent="0.3">
      <c r="Q10406" t="s">
        <v>251</v>
      </c>
    </row>
    <row r="10407" spans="17:17" x14ac:dyDescent="0.3">
      <c r="Q10407" t="s">
        <v>384</v>
      </c>
    </row>
    <row r="10408" spans="17:17" x14ac:dyDescent="0.3">
      <c r="Q10408" t="s">
        <v>318</v>
      </c>
    </row>
    <row r="10409" spans="17:17" x14ac:dyDescent="0.3">
      <c r="Q10409" t="s">
        <v>395</v>
      </c>
    </row>
    <row r="10410" spans="17:17" x14ac:dyDescent="0.3">
      <c r="Q10410" t="s">
        <v>356</v>
      </c>
    </row>
    <row r="10411" spans="17:17" x14ac:dyDescent="0.3">
      <c r="Q10411" t="s">
        <v>310</v>
      </c>
    </row>
    <row r="10412" spans="17:17" x14ac:dyDescent="0.3">
      <c r="Q10412" t="s">
        <v>279</v>
      </c>
    </row>
    <row r="10413" spans="17:17" x14ac:dyDescent="0.3">
      <c r="Q10413" t="s">
        <v>222</v>
      </c>
    </row>
    <row r="10414" spans="17:17" x14ac:dyDescent="0.3">
      <c r="Q10414" t="s">
        <v>286</v>
      </c>
    </row>
    <row r="10415" spans="17:17" x14ac:dyDescent="0.3">
      <c r="Q10415" t="s">
        <v>235</v>
      </c>
    </row>
    <row r="10416" spans="17:17" x14ac:dyDescent="0.3">
      <c r="Q10416" t="s">
        <v>236</v>
      </c>
    </row>
    <row r="10417" spans="17:17" x14ac:dyDescent="0.3">
      <c r="Q10417" t="s">
        <v>321</v>
      </c>
    </row>
    <row r="10418" spans="17:17" x14ac:dyDescent="0.3">
      <c r="Q10418" t="s">
        <v>331</v>
      </c>
    </row>
    <row r="10419" spans="17:17" x14ac:dyDescent="0.3">
      <c r="Q10419" t="s">
        <v>237</v>
      </c>
    </row>
    <row r="10420" spans="17:17" x14ac:dyDescent="0.3">
      <c r="Q10420" t="s">
        <v>269</v>
      </c>
    </row>
    <row r="10421" spans="17:17" x14ac:dyDescent="0.3">
      <c r="Q10421" t="s">
        <v>246</v>
      </c>
    </row>
    <row r="10422" spans="17:17" x14ac:dyDescent="0.3">
      <c r="Q10422" t="s">
        <v>296</v>
      </c>
    </row>
    <row r="10423" spans="17:17" x14ac:dyDescent="0.3">
      <c r="Q10423" t="s">
        <v>267</v>
      </c>
    </row>
    <row r="10424" spans="17:17" x14ac:dyDescent="0.3">
      <c r="Q10424" t="s">
        <v>312</v>
      </c>
    </row>
    <row r="10425" spans="17:17" x14ac:dyDescent="0.3">
      <c r="Q10425" t="s">
        <v>239</v>
      </c>
    </row>
    <row r="10426" spans="17:17" x14ac:dyDescent="0.3">
      <c r="Q10426" t="s">
        <v>263</v>
      </c>
    </row>
    <row r="10427" spans="17:17" x14ac:dyDescent="0.3">
      <c r="Q10427" t="s">
        <v>374</v>
      </c>
    </row>
    <row r="10428" spans="17:17" x14ac:dyDescent="0.3">
      <c r="Q10428" t="s">
        <v>400</v>
      </c>
    </row>
    <row r="10429" spans="17:17" x14ac:dyDescent="0.3">
      <c r="Q10429" t="s">
        <v>279</v>
      </c>
    </row>
    <row r="10430" spans="17:17" x14ac:dyDescent="0.3">
      <c r="Q10430" t="s">
        <v>224</v>
      </c>
    </row>
    <row r="10431" spans="17:17" x14ac:dyDescent="0.3">
      <c r="Q10431" t="s">
        <v>289</v>
      </c>
    </row>
    <row r="10432" spans="17:17" x14ac:dyDescent="0.3">
      <c r="Q10432" t="s">
        <v>401</v>
      </c>
    </row>
    <row r="10433" spans="17:17" x14ac:dyDescent="0.3">
      <c r="Q10433" t="s">
        <v>253</v>
      </c>
    </row>
    <row r="10434" spans="17:17" x14ac:dyDescent="0.3">
      <c r="Q10434" t="s">
        <v>363</v>
      </c>
    </row>
    <row r="10435" spans="17:17" x14ac:dyDescent="0.3">
      <c r="Q10435" t="s">
        <v>230</v>
      </c>
    </row>
    <row r="10436" spans="17:17" x14ac:dyDescent="0.3">
      <c r="Q10436" t="s">
        <v>278</v>
      </c>
    </row>
    <row r="10437" spans="17:17" x14ac:dyDescent="0.3">
      <c r="Q10437" t="s">
        <v>402</v>
      </c>
    </row>
    <row r="10438" spans="17:17" x14ac:dyDescent="0.3">
      <c r="Q10438" t="s">
        <v>403</v>
      </c>
    </row>
    <row r="10439" spans="17:17" x14ac:dyDescent="0.3">
      <c r="Q10439" t="s">
        <v>314</v>
      </c>
    </row>
    <row r="10440" spans="17:17" x14ac:dyDescent="0.3">
      <c r="Q10440" t="s">
        <v>331</v>
      </c>
    </row>
    <row r="10441" spans="17:17" x14ac:dyDescent="0.3">
      <c r="Q10441" t="s">
        <v>333</v>
      </c>
    </row>
    <row r="10442" spans="17:17" x14ac:dyDescent="0.3">
      <c r="Q10442" t="s">
        <v>395</v>
      </c>
    </row>
    <row r="10443" spans="17:17" x14ac:dyDescent="0.3">
      <c r="Q10443" t="s">
        <v>294</v>
      </c>
    </row>
    <row r="10444" spans="17:17" x14ac:dyDescent="0.3">
      <c r="Q10444" t="s">
        <v>384</v>
      </c>
    </row>
    <row r="10445" spans="17:17" x14ac:dyDescent="0.3">
      <c r="Q10445" t="s">
        <v>298</v>
      </c>
    </row>
    <row r="10446" spans="17:17" x14ac:dyDescent="0.3">
      <c r="Q10446" t="s">
        <v>412</v>
      </c>
    </row>
    <row r="10447" spans="17:17" x14ac:dyDescent="0.3">
      <c r="Q10447" t="s">
        <v>270</v>
      </c>
    </row>
    <row r="10448" spans="17:17" x14ac:dyDescent="0.3">
      <c r="Q10448" t="s">
        <v>403</v>
      </c>
    </row>
    <row r="10449" spans="17:17" x14ac:dyDescent="0.3">
      <c r="Q10449" t="s">
        <v>259</v>
      </c>
    </row>
    <row r="10450" spans="17:17" x14ac:dyDescent="0.3">
      <c r="Q10450" t="s">
        <v>274</v>
      </c>
    </row>
    <row r="10451" spans="17:17" x14ac:dyDescent="0.3">
      <c r="Q10451" t="s">
        <v>351</v>
      </c>
    </row>
    <row r="10452" spans="17:17" x14ac:dyDescent="0.3">
      <c r="Q10452" t="s">
        <v>315</v>
      </c>
    </row>
    <row r="10453" spans="17:17" x14ac:dyDescent="0.3">
      <c r="Q10453" t="s">
        <v>322</v>
      </c>
    </row>
    <row r="10454" spans="17:17" x14ac:dyDescent="0.3">
      <c r="Q10454" t="s">
        <v>318</v>
      </c>
    </row>
    <row r="10455" spans="17:17" x14ac:dyDescent="0.3">
      <c r="Q10455" t="s">
        <v>238</v>
      </c>
    </row>
    <row r="10456" spans="17:17" x14ac:dyDescent="0.3">
      <c r="Q10456" t="s">
        <v>300</v>
      </c>
    </row>
    <row r="10457" spans="17:17" x14ac:dyDescent="0.3">
      <c r="Q10457" t="s">
        <v>219</v>
      </c>
    </row>
    <row r="10458" spans="17:17" x14ac:dyDescent="0.3">
      <c r="Q10458" t="s">
        <v>411</v>
      </c>
    </row>
    <row r="10459" spans="17:17" x14ac:dyDescent="0.3">
      <c r="Q10459" t="s">
        <v>266</v>
      </c>
    </row>
    <row r="10460" spans="17:17" x14ac:dyDescent="0.3">
      <c r="Q10460" t="s">
        <v>404</v>
      </c>
    </row>
    <row r="10461" spans="17:17" x14ac:dyDescent="0.3">
      <c r="Q10461" t="s">
        <v>333</v>
      </c>
    </row>
    <row r="10462" spans="17:17" x14ac:dyDescent="0.3">
      <c r="Q10462" t="s">
        <v>402</v>
      </c>
    </row>
    <row r="10463" spans="17:17" x14ac:dyDescent="0.3">
      <c r="Q10463" t="s">
        <v>352</v>
      </c>
    </row>
    <row r="10464" spans="17:17" x14ac:dyDescent="0.3">
      <c r="Q10464" t="s">
        <v>319</v>
      </c>
    </row>
    <row r="10465" spans="17:17" x14ac:dyDescent="0.3">
      <c r="Q10465" t="s">
        <v>366</v>
      </c>
    </row>
    <row r="10466" spans="17:17" x14ac:dyDescent="0.3">
      <c r="Q10466" t="s">
        <v>303</v>
      </c>
    </row>
    <row r="10467" spans="17:17" x14ac:dyDescent="0.3">
      <c r="Q10467" t="s">
        <v>257</v>
      </c>
    </row>
    <row r="10468" spans="17:17" x14ac:dyDescent="0.3">
      <c r="Q10468" t="s">
        <v>414</v>
      </c>
    </row>
    <row r="10469" spans="17:17" x14ac:dyDescent="0.3">
      <c r="Q10469" t="s">
        <v>297</v>
      </c>
    </row>
    <row r="10470" spans="17:17" x14ac:dyDescent="0.3">
      <c r="Q10470" t="s">
        <v>328</v>
      </c>
    </row>
    <row r="10471" spans="17:17" x14ac:dyDescent="0.3">
      <c r="Q10471" t="s">
        <v>274</v>
      </c>
    </row>
    <row r="10472" spans="17:17" x14ac:dyDescent="0.3">
      <c r="Q10472" t="s">
        <v>225</v>
      </c>
    </row>
    <row r="10473" spans="17:17" x14ac:dyDescent="0.3">
      <c r="Q10473" t="s">
        <v>307</v>
      </c>
    </row>
    <row r="10474" spans="17:17" x14ac:dyDescent="0.3">
      <c r="Q10474" t="s">
        <v>396</v>
      </c>
    </row>
    <row r="10475" spans="17:17" x14ac:dyDescent="0.3">
      <c r="Q10475" t="s">
        <v>259</v>
      </c>
    </row>
    <row r="10476" spans="17:17" x14ac:dyDescent="0.3">
      <c r="Q10476" t="s">
        <v>365</v>
      </c>
    </row>
    <row r="10477" spans="17:17" x14ac:dyDescent="0.3">
      <c r="Q10477" t="s">
        <v>386</v>
      </c>
    </row>
    <row r="10478" spans="17:17" x14ac:dyDescent="0.3">
      <c r="Q10478" t="s">
        <v>342</v>
      </c>
    </row>
    <row r="10479" spans="17:17" x14ac:dyDescent="0.3">
      <c r="Q10479" t="s">
        <v>249</v>
      </c>
    </row>
    <row r="10480" spans="17:17" x14ac:dyDescent="0.3">
      <c r="Q10480" t="s">
        <v>323</v>
      </c>
    </row>
    <row r="10481" spans="17:17" x14ac:dyDescent="0.3">
      <c r="Q10481" t="s">
        <v>350</v>
      </c>
    </row>
    <row r="10482" spans="17:17" x14ac:dyDescent="0.3">
      <c r="Q10482" t="s">
        <v>249</v>
      </c>
    </row>
    <row r="10483" spans="17:17" x14ac:dyDescent="0.3">
      <c r="Q10483" t="s">
        <v>367</v>
      </c>
    </row>
    <row r="10484" spans="17:17" x14ac:dyDescent="0.3">
      <c r="Q10484" t="s">
        <v>257</v>
      </c>
    </row>
    <row r="10485" spans="17:17" x14ac:dyDescent="0.3">
      <c r="Q10485" t="s">
        <v>382</v>
      </c>
    </row>
    <row r="10486" spans="17:17" x14ac:dyDescent="0.3">
      <c r="Q10486" t="s">
        <v>293</v>
      </c>
    </row>
    <row r="10487" spans="17:17" x14ac:dyDescent="0.3">
      <c r="Q10487" t="s">
        <v>276</v>
      </c>
    </row>
    <row r="10488" spans="17:17" x14ac:dyDescent="0.3">
      <c r="Q10488" t="s">
        <v>394</v>
      </c>
    </row>
    <row r="10489" spans="17:17" x14ac:dyDescent="0.3">
      <c r="Q10489" t="s">
        <v>326</v>
      </c>
    </row>
    <row r="10490" spans="17:17" x14ac:dyDescent="0.3">
      <c r="Q10490" t="s">
        <v>412</v>
      </c>
    </row>
    <row r="10491" spans="17:17" x14ac:dyDescent="0.3">
      <c r="Q10491" t="s">
        <v>410</v>
      </c>
    </row>
    <row r="10492" spans="17:17" x14ac:dyDescent="0.3">
      <c r="Q10492" t="s">
        <v>364</v>
      </c>
    </row>
    <row r="10493" spans="17:17" x14ac:dyDescent="0.3">
      <c r="Q10493" t="s">
        <v>244</v>
      </c>
    </row>
    <row r="10494" spans="17:17" x14ac:dyDescent="0.3">
      <c r="Q10494" t="s">
        <v>386</v>
      </c>
    </row>
    <row r="10495" spans="17:17" x14ac:dyDescent="0.3">
      <c r="Q10495" t="s">
        <v>250</v>
      </c>
    </row>
    <row r="10496" spans="17:17" x14ac:dyDescent="0.3">
      <c r="Q10496" t="s">
        <v>384</v>
      </c>
    </row>
    <row r="10497" spans="17:17" x14ac:dyDescent="0.3">
      <c r="Q10497" t="s">
        <v>322</v>
      </c>
    </row>
    <row r="10498" spans="17:17" x14ac:dyDescent="0.3">
      <c r="Q10498" t="s">
        <v>337</v>
      </c>
    </row>
    <row r="10499" spans="17:17" x14ac:dyDescent="0.3">
      <c r="Q10499" t="s">
        <v>286</v>
      </c>
    </row>
    <row r="10500" spans="17:17" x14ac:dyDescent="0.3">
      <c r="Q10500" t="s">
        <v>348</v>
      </c>
    </row>
    <row r="10501" spans="17:17" x14ac:dyDescent="0.3">
      <c r="Q10501" t="s">
        <v>236</v>
      </c>
    </row>
    <row r="10502" spans="17:17" x14ac:dyDescent="0.3">
      <c r="Q10502" t="s">
        <v>416</v>
      </c>
    </row>
    <row r="10503" spans="17:17" x14ac:dyDescent="0.3">
      <c r="Q10503" t="s">
        <v>224</v>
      </c>
    </row>
    <row r="10504" spans="17:17" x14ac:dyDescent="0.3">
      <c r="Q10504" t="s">
        <v>350</v>
      </c>
    </row>
    <row r="10505" spans="17:17" x14ac:dyDescent="0.3">
      <c r="Q10505" t="s">
        <v>280</v>
      </c>
    </row>
    <row r="10506" spans="17:17" x14ac:dyDescent="0.3">
      <c r="Q10506" t="s">
        <v>391</v>
      </c>
    </row>
    <row r="10507" spans="17:17" x14ac:dyDescent="0.3">
      <c r="Q10507" t="s">
        <v>289</v>
      </c>
    </row>
    <row r="10508" spans="17:17" x14ac:dyDescent="0.3">
      <c r="Q10508" t="s">
        <v>357</v>
      </c>
    </row>
    <row r="10509" spans="17:17" x14ac:dyDescent="0.3">
      <c r="Q10509" t="s">
        <v>271</v>
      </c>
    </row>
    <row r="10510" spans="17:17" x14ac:dyDescent="0.3">
      <c r="Q10510" t="s">
        <v>331</v>
      </c>
    </row>
    <row r="10511" spans="17:17" x14ac:dyDescent="0.3">
      <c r="Q10511" t="s">
        <v>262</v>
      </c>
    </row>
    <row r="10512" spans="17:17" x14ac:dyDescent="0.3">
      <c r="Q10512" t="s">
        <v>233</v>
      </c>
    </row>
    <row r="10513" spans="17:17" x14ac:dyDescent="0.3">
      <c r="Q10513" t="s">
        <v>320</v>
      </c>
    </row>
    <row r="10514" spans="17:17" x14ac:dyDescent="0.3">
      <c r="Q10514" t="s">
        <v>358</v>
      </c>
    </row>
    <row r="10515" spans="17:17" x14ac:dyDescent="0.3">
      <c r="Q10515" t="s">
        <v>371</v>
      </c>
    </row>
    <row r="10516" spans="17:17" x14ac:dyDescent="0.3">
      <c r="Q10516" t="s">
        <v>290</v>
      </c>
    </row>
    <row r="10517" spans="17:17" x14ac:dyDescent="0.3">
      <c r="Q10517" t="s">
        <v>245</v>
      </c>
    </row>
    <row r="10518" spans="17:17" x14ac:dyDescent="0.3">
      <c r="Q10518" t="s">
        <v>285</v>
      </c>
    </row>
    <row r="10519" spans="17:17" x14ac:dyDescent="0.3">
      <c r="Q10519" t="s">
        <v>301</v>
      </c>
    </row>
    <row r="10520" spans="17:17" x14ac:dyDescent="0.3">
      <c r="Q10520" t="s">
        <v>332</v>
      </c>
    </row>
    <row r="10521" spans="17:17" x14ac:dyDescent="0.3">
      <c r="Q10521" t="s">
        <v>238</v>
      </c>
    </row>
    <row r="10522" spans="17:17" x14ac:dyDescent="0.3">
      <c r="Q10522" t="s">
        <v>247</v>
      </c>
    </row>
    <row r="10523" spans="17:17" x14ac:dyDescent="0.3">
      <c r="Q10523" t="s">
        <v>301</v>
      </c>
    </row>
    <row r="10524" spans="17:17" x14ac:dyDescent="0.3">
      <c r="Q10524" t="s">
        <v>337</v>
      </c>
    </row>
    <row r="10525" spans="17:17" x14ac:dyDescent="0.3">
      <c r="Q10525" t="s">
        <v>354</v>
      </c>
    </row>
    <row r="10526" spans="17:17" x14ac:dyDescent="0.3">
      <c r="Q10526" t="s">
        <v>235</v>
      </c>
    </row>
    <row r="10527" spans="17:17" x14ac:dyDescent="0.3">
      <c r="Q10527" t="s">
        <v>389</v>
      </c>
    </row>
    <row r="10528" spans="17:17" x14ac:dyDescent="0.3">
      <c r="Q10528" t="s">
        <v>258</v>
      </c>
    </row>
    <row r="10529" spans="17:17" x14ac:dyDescent="0.3">
      <c r="Q10529" t="s">
        <v>292</v>
      </c>
    </row>
    <row r="10530" spans="17:17" x14ac:dyDescent="0.3">
      <c r="Q10530" t="s">
        <v>229</v>
      </c>
    </row>
    <row r="10531" spans="17:17" x14ac:dyDescent="0.3">
      <c r="Q10531" t="s">
        <v>383</v>
      </c>
    </row>
    <row r="10532" spans="17:17" x14ac:dyDescent="0.3">
      <c r="Q10532" t="s">
        <v>375</v>
      </c>
    </row>
    <row r="10533" spans="17:17" x14ac:dyDescent="0.3">
      <c r="Q10533" t="s">
        <v>359</v>
      </c>
    </row>
    <row r="10534" spans="17:17" x14ac:dyDescent="0.3">
      <c r="Q10534" t="s">
        <v>330</v>
      </c>
    </row>
    <row r="10535" spans="17:17" x14ac:dyDescent="0.3">
      <c r="Q10535" t="s">
        <v>355</v>
      </c>
    </row>
    <row r="10536" spans="17:17" x14ac:dyDescent="0.3">
      <c r="Q10536" t="s">
        <v>399</v>
      </c>
    </row>
    <row r="10537" spans="17:17" x14ac:dyDescent="0.3">
      <c r="Q10537" t="s">
        <v>299</v>
      </c>
    </row>
    <row r="10538" spans="17:17" x14ac:dyDescent="0.3">
      <c r="Q10538" t="s">
        <v>221</v>
      </c>
    </row>
    <row r="10539" spans="17:17" x14ac:dyDescent="0.3">
      <c r="Q10539" t="s">
        <v>417</v>
      </c>
    </row>
    <row r="10540" spans="17:17" x14ac:dyDescent="0.3">
      <c r="Q10540" t="s">
        <v>232</v>
      </c>
    </row>
    <row r="10541" spans="17:17" x14ac:dyDescent="0.3">
      <c r="Q10541" t="s">
        <v>395</v>
      </c>
    </row>
    <row r="10542" spans="17:17" x14ac:dyDescent="0.3">
      <c r="Q10542" t="s">
        <v>402</v>
      </c>
    </row>
    <row r="10543" spans="17:17" x14ac:dyDescent="0.3">
      <c r="Q10543" t="s">
        <v>352</v>
      </c>
    </row>
    <row r="10544" spans="17:17" x14ac:dyDescent="0.3">
      <c r="Q10544" t="s">
        <v>319</v>
      </c>
    </row>
    <row r="10545" spans="17:17" x14ac:dyDescent="0.3">
      <c r="Q10545" t="s">
        <v>366</v>
      </c>
    </row>
    <row r="10546" spans="17:17" x14ac:dyDescent="0.3">
      <c r="Q10546" t="s">
        <v>303</v>
      </c>
    </row>
    <row r="10547" spans="17:17" x14ac:dyDescent="0.3">
      <c r="Q10547" t="s">
        <v>257</v>
      </c>
    </row>
    <row r="10548" spans="17:17" x14ac:dyDescent="0.3">
      <c r="Q10548" t="s">
        <v>414</v>
      </c>
    </row>
    <row r="10549" spans="17:17" x14ac:dyDescent="0.3">
      <c r="Q10549" t="s">
        <v>297</v>
      </c>
    </row>
    <row r="10550" spans="17:17" x14ac:dyDescent="0.3">
      <c r="Q10550" t="s">
        <v>328</v>
      </c>
    </row>
    <row r="10551" spans="17:17" x14ac:dyDescent="0.3">
      <c r="Q10551" t="s">
        <v>274</v>
      </c>
    </row>
    <row r="10552" spans="17:17" x14ac:dyDescent="0.3">
      <c r="Q10552" t="s">
        <v>225</v>
      </c>
    </row>
    <row r="10553" spans="17:17" x14ac:dyDescent="0.3">
      <c r="Q10553" t="s">
        <v>307</v>
      </c>
    </row>
    <row r="10554" spans="17:17" x14ac:dyDescent="0.3">
      <c r="Q10554" t="s">
        <v>396</v>
      </c>
    </row>
    <row r="10555" spans="17:17" x14ac:dyDescent="0.3">
      <c r="Q10555" t="s">
        <v>259</v>
      </c>
    </row>
    <row r="10556" spans="17:17" x14ac:dyDescent="0.3">
      <c r="Q10556" t="s">
        <v>365</v>
      </c>
    </row>
    <row r="10557" spans="17:17" x14ac:dyDescent="0.3">
      <c r="Q10557" t="s">
        <v>386</v>
      </c>
    </row>
    <row r="10558" spans="17:17" x14ac:dyDescent="0.3">
      <c r="Q10558" t="s">
        <v>342</v>
      </c>
    </row>
    <row r="10559" spans="17:17" x14ac:dyDescent="0.3">
      <c r="Q10559" t="s">
        <v>249</v>
      </c>
    </row>
    <row r="10560" spans="17:17" x14ac:dyDescent="0.3">
      <c r="Q10560" t="s">
        <v>323</v>
      </c>
    </row>
    <row r="10561" spans="17:17" x14ac:dyDescent="0.3">
      <c r="Q10561" t="s">
        <v>350</v>
      </c>
    </row>
    <row r="10562" spans="17:17" x14ac:dyDescent="0.3">
      <c r="Q10562" t="s">
        <v>260</v>
      </c>
    </row>
    <row r="10563" spans="17:17" x14ac:dyDescent="0.3">
      <c r="Q10563" t="s">
        <v>303</v>
      </c>
    </row>
    <row r="10564" spans="17:17" x14ac:dyDescent="0.3">
      <c r="Q10564" t="s">
        <v>229</v>
      </c>
    </row>
    <row r="10565" spans="17:17" x14ac:dyDescent="0.3">
      <c r="Q10565" t="s">
        <v>329</v>
      </c>
    </row>
    <row r="10566" spans="17:17" x14ac:dyDescent="0.3">
      <c r="Q10566" t="s">
        <v>401</v>
      </c>
    </row>
    <row r="10567" spans="17:17" x14ac:dyDescent="0.3">
      <c r="Q10567" t="s">
        <v>332</v>
      </c>
    </row>
    <row r="10568" spans="17:17" x14ac:dyDescent="0.3">
      <c r="Q10568" t="s">
        <v>375</v>
      </c>
    </row>
    <row r="10569" spans="17:17" x14ac:dyDescent="0.3">
      <c r="Q10569" t="s">
        <v>356</v>
      </c>
    </row>
    <row r="10570" spans="17:17" x14ac:dyDescent="0.3">
      <c r="Q10570" t="s">
        <v>240</v>
      </c>
    </row>
    <row r="10571" spans="17:17" x14ac:dyDescent="0.3">
      <c r="Q10571" t="s">
        <v>407</v>
      </c>
    </row>
    <row r="10572" spans="17:17" x14ac:dyDescent="0.3">
      <c r="Q10572" t="s">
        <v>406</v>
      </c>
    </row>
    <row r="10573" spans="17:17" x14ac:dyDescent="0.3">
      <c r="Q10573" t="s">
        <v>270</v>
      </c>
    </row>
    <row r="10574" spans="17:17" x14ac:dyDescent="0.3">
      <c r="Q10574" t="s">
        <v>322</v>
      </c>
    </row>
    <row r="10575" spans="17:17" x14ac:dyDescent="0.3">
      <c r="Q10575" t="s">
        <v>280</v>
      </c>
    </row>
    <row r="10576" spans="17:17" x14ac:dyDescent="0.3">
      <c r="Q10576" t="s">
        <v>318</v>
      </c>
    </row>
    <row r="10577" spans="17:17" x14ac:dyDescent="0.3">
      <c r="Q10577" t="s">
        <v>400</v>
      </c>
    </row>
    <row r="10578" spans="17:17" x14ac:dyDescent="0.3">
      <c r="Q10578" t="s">
        <v>362</v>
      </c>
    </row>
    <row r="10579" spans="17:17" x14ac:dyDescent="0.3">
      <c r="Q10579" t="s">
        <v>314</v>
      </c>
    </row>
    <row r="10580" spans="17:17" x14ac:dyDescent="0.3">
      <c r="Q10580" t="s">
        <v>254</v>
      </c>
    </row>
    <row r="10581" spans="17:17" x14ac:dyDescent="0.3">
      <c r="Q10581" t="s">
        <v>417</v>
      </c>
    </row>
    <row r="10582" spans="17:17" x14ac:dyDescent="0.3">
      <c r="Q10582" t="s">
        <v>323</v>
      </c>
    </row>
    <row r="10583" spans="17:17" x14ac:dyDescent="0.3">
      <c r="Q10583" t="s">
        <v>241</v>
      </c>
    </row>
    <row r="10584" spans="17:17" x14ac:dyDescent="0.3">
      <c r="Q10584" t="s">
        <v>333</v>
      </c>
    </row>
    <row r="10585" spans="17:17" x14ac:dyDescent="0.3">
      <c r="Q10585" t="s">
        <v>220</v>
      </c>
    </row>
    <row r="10586" spans="17:17" x14ac:dyDescent="0.3">
      <c r="Q10586" t="s">
        <v>385</v>
      </c>
    </row>
    <row r="10587" spans="17:17" x14ac:dyDescent="0.3">
      <c r="Q10587" t="s">
        <v>302</v>
      </c>
    </row>
    <row r="10588" spans="17:17" x14ac:dyDescent="0.3">
      <c r="Q10588" t="s">
        <v>407</v>
      </c>
    </row>
    <row r="10589" spans="17:17" x14ac:dyDescent="0.3">
      <c r="Q10589" t="s">
        <v>230</v>
      </c>
    </row>
    <row r="10590" spans="17:17" x14ac:dyDescent="0.3">
      <c r="Q10590" t="s">
        <v>408</v>
      </c>
    </row>
    <row r="10591" spans="17:17" x14ac:dyDescent="0.3">
      <c r="Q10591" t="s">
        <v>289</v>
      </c>
    </row>
    <row r="10592" spans="17:17" x14ac:dyDescent="0.3">
      <c r="Q10592" t="s">
        <v>322</v>
      </c>
    </row>
    <row r="10593" spans="17:17" x14ac:dyDescent="0.3">
      <c r="Q10593" t="s">
        <v>271</v>
      </c>
    </row>
    <row r="10594" spans="17:17" x14ac:dyDescent="0.3">
      <c r="Q10594" t="s">
        <v>409</v>
      </c>
    </row>
    <row r="10595" spans="17:17" x14ac:dyDescent="0.3">
      <c r="Q10595" t="s">
        <v>379</v>
      </c>
    </row>
    <row r="10596" spans="17:17" x14ac:dyDescent="0.3">
      <c r="Q10596" t="s">
        <v>355</v>
      </c>
    </row>
    <row r="10597" spans="17:17" x14ac:dyDescent="0.3">
      <c r="Q10597" t="s">
        <v>394</v>
      </c>
    </row>
    <row r="10598" spans="17:17" x14ac:dyDescent="0.3">
      <c r="Q10598" t="s">
        <v>350</v>
      </c>
    </row>
    <row r="10599" spans="17:17" x14ac:dyDescent="0.3">
      <c r="Q10599" t="s">
        <v>287</v>
      </c>
    </row>
    <row r="10600" spans="17:17" x14ac:dyDescent="0.3">
      <c r="Q10600" t="s">
        <v>261</v>
      </c>
    </row>
    <row r="10601" spans="17:17" x14ac:dyDescent="0.3">
      <c r="Q10601" t="s">
        <v>291</v>
      </c>
    </row>
    <row r="10602" spans="17:17" x14ac:dyDescent="0.3">
      <c r="Q10602" t="s">
        <v>244</v>
      </c>
    </row>
    <row r="10603" spans="17:17" x14ac:dyDescent="0.3">
      <c r="Q10603" t="s">
        <v>378</v>
      </c>
    </row>
    <row r="10604" spans="17:17" x14ac:dyDescent="0.3">
      <c r="Q10604" t="s">
        <v>347</v>
      </c>
    </row>
    <row r="10605" spans="17:17" x14ac:dyDescent="0.3">
      <c r="Q10605" t="s">
        <v>240</v>
      </c>
    </row>
    <row r="10606" spans="17:17" x14ac:dyDescent="0.3">
      <c r="Q10606" t="s">
        <v>357</v>
      </c>
    </row>
    <row r="10607" spans="17:17" x14ac:dyDescent="0.3">
      <c r="Q10607" t="s">
        <v>339</v>
      </c>
    </row>
    <row r="10608" spans="17:17" x14ac:dyDescent="0.3">
      <c r="Q10608" t="s">
        <v>407</v>
      </c>
    </row>
    <row r="10609" spans="17:17" x14ac:dyDescent="0.3">
      <c r="Q10609" t="s">
        <v>370</v>
      </c>
    </row>
    <row r="10610" spans="17:17" x14ac:dyDescent="0.3">
      <c r="Q10610" t="s">
        <v>365</v>
      </c>
    </row>
    <row r="10611" spans="17:17" x14ac:dyDescent="0.3">
      <c r="Q10611" t="s">
        <v>228</v>
      </c>
    </row>
    <row r="10612" spans="17:17" x14ac:dyDescent="0.3">
      <c r="Q10612" t="s">
        <v>255</v>
      </c>
    </row>
    <row r="10613" spans="17:17" x14ac:dyDescent="0.3">
      <c r="Q10613" t="s">
        <v>361</v>
      </c>
    </row>
    <row r="10614" spans="17:17" x14ac:dyDescent="0.3">
      <c r="Q10614" t="s">
        <v>352</v>
      </c>
    </row>
    <row r="10615" spans="17:17" x14ac:dyDescent="0.3">
      <c r="Q10615" t="s">
        <v>239</v>
      </c>
    </row>
    <row r="10616" spans="17:17" x14ac:dyDescent="0.3">
      <c r="Q10616" t="s">
        <v>295</v>
      </c>
    </row>
    <row r="10617" spans="17:17" x14ac:dyDescent="0.3">
      <c r="Q10617" t="s">
        <v>412</v>
      </c>
    </row>
    <row r="10618" spans="17:17" x14ac:dyDescent="0.3">
      <c r="Q10618" t="s">
        <v>394</v>
      </c>
    </row>
    <row r="10619" spans="17:17" x14ac:dyDescent="0.3">
      <c r="Q10619" t="s">
        <v>319</v>
      </c>
    </row>
    <row r="10620" spans="17:17" x14ac:dyDescent="0.3">
      <c r="Q10620" t="s">
        <v>368</v>
      </c>
    </row>
    <row r="10621" spans="17:17" x14ac:dyDescent="0.3">
      <c r="Q10621" t="s">
        <v>363</v>
      </c>
    </row>
    <row r="10622" spans="17:17" x14ac:dyDescent="0.3">
      <c r="Q10622" t="s">
        <v>239</v>
      </c>
    </row>
    <row r="10623" spans="17:17" x14ac:dyDescent="0.3">
      <c r="Q10623" t="s">
        <v>297</v>
      </c>
    </row>
    <row r="10624" spans="17:17" x14ac:dyDescent="0.3">
      <c r="Q10624" t="s">
        <v>242</v>
      </c>
    </row>
    <row r="10625" spans="17:17" x14ac:dyDescent="0.3">
      <c r="Q10625" t="s">
        <v>256</v>
      </c>
    </row>
    <row r="10626" spans="17:17" x14ac:dyDescent="0.3">
      <c r="Q10626" t="s">
        <v>343</v>
      </c>
    </row>
    <row r="10627" spans="17:17" x14ac:dyDescent="0.3">
      <c r="Q10627" t="s">
        <v>257</v>
      </c>
    </row>
    <row r="10628" spans="17:17" x14ac:dyDescent="0.3">
      <c r="Q10628" t="s">
        <v>288</v>
      </c>
    </row>
    <row r="10629" spans="17:17" x14ac:dyDescent="0.3">
      <c r="Q10629" t="s">
        <v>344</v>
      </c>
    </row>
    <row r="10630" spans="17:17" x14ac:dyDescent="0.3">
      <c r="Q10630" t="s">
        <v>345</v>
      </c>
    </row>
    <row r="10631" spans="17:17" x14ac:dyDescent="0.3">
      <c r="Q10631" t="s">
        <v>331</v>
      </c>
    </row>
    <row r="10632" spans="17:17" x14ac:dyDescent="0.3">
      <c r="Q10632" t="s">
        <v>338</v>
      </c>
    </row>
    <row r="10633" spans="17:17" x14ac:dyDescent="0.3">
      <c r="Q10633" t="s">
        <v>346</v>
      </c>
    </row>
    <row r="10634" spans="17:17" x14ac:dyDescent="0.3">
      <c r="Q10634" t="s">
        <v>347</v>
      </c>
    </row>
    <row r="10635" spans="17:17" x14ac:dyDescent="0.3">
      <c r="Q10635" t="s">
        <v>348</v>
      </c>
    </row>
    <row r="10636" spans="17:17" x14ac:dyDescent="0.3">
      <c r="Q10636" t="s">
        <v>349</v>
      </c>
    </row>
    <row r="10637" spans="17:17" x14ac:dyDescent="0.3">
      <c r="Q10637" t="s">
        <v>220</v>
      </c>
    </row>
    <row r="10638" spans="17:17" x14ac:dyDescent="0.3">
      <c r="Q10638" t="s">
        <v>275</v>
      </c>
    </row>
    <row r="10639" spans="17:17" x14ac:dyDescent="0.3">
      <c r="Q10639" t="s">
        <v>350</v>
      </c>
    </row>
    <row r="10640" spans="17:17" x14ac:dyDescent="0.3">
      <c r="Q10640" t="s">
        <v>351</v>
      </c>
    </row>
    <row r="10641" spans="17:17" x14ac:dyDescent="0.3">
      <c r="Q10641" t="s">
        <v>308</v>
      </c>
    </row>
    <row r="10642" spans="17:17" x14ac:dyDescent="0.3">
      <c r="Q10642" t="s">
        <v>221</v>
      </c>
    </row>
    <row r="10643" spans="17:17" x14ac:dyDescent="0.3">
      <c r="Q10643" t="s">
        <v>362</v>
      </c>
    </row>
    <row r="10644" spans="17:17" x14ac:dyDescent="0.3">
      <c r="Q10644" t="s">
        <v>276</v>
      </c>
    </row>
    <row r="10645" spans="17:17" x14ac:dyDescent="0.3">
      <c r="Q10645" t="s">
        <v>229</v>
      </c>
    </row>
    <row r="10646" spans="17:17" x14ac:dyDescent="0.3">
      <c r="Q10646" t="s">
        <v>269</v>
      </c>
    </row>
    <row r="10647" spans="17:17" x14ac:dyDescent="0.3">
      <c r="Q10647" t="s">
        <v>316</v>
      </c>
    </row>
    <row r="10648" spans="17:17" x14ac:dyDescent="0.3">
      <c r="Q10648" t="s">
        <v>243</v>
      </c>
    </row>
    <row r="10649" spans="17:17" x14ac:dyDescent="0.3">
      <c r="Q10649" t="s">
        <v>242</v>
      </c>
    </row>
    <row r="10650" spans="17:17" x14ac:dyDescent="0.3">
      <c r="Q10650" t="s">
        <v>385</v>
      </c>
    </row>
    <row r="10651" spans="17:17" x14ac:dyDescent="0.3">
      <c r="Q10651" t="s">
        <v>232</v>
      </c>
    </row>
    <row r="10652" spans="17:17" x14ac:dyDescent="0.3">
      <c r="Q10652" t="s">
        <v>302</v>
      </c>
    </row>
    <row r="10653" spans="17:17" x14ac:dyDescent="0.3">
      <c r="Q10653" t="s">
        <v>273</v>
      </c>
    </row>
    <row r="10654" spans="17:17" x14ac:dyDescent="0.3">
      <c r="Q10654" t="s">
        <v>224</v>
      </c>
    </row>
    <row r="10655" spans="17:17" x14ac:dyDescent="0.3">
      <c r="Q10655" t="s">
        <v>228</v>
      </c>
    </row>
    <row r="10656" spans="17:17" x14ac:dyDescent="0.3">
      <c r="Q10656" t="s">
        <v>254</v>
      </c>
    </row>
    <row r="10657" spans="17:17" x14ac:dyDescent="0.3">
      <c r="Q10657" t="s">
        <v>282</v>
      </c>
    </row>
    <row r="10658" spans="17:17" x14ac:dyDescent="0.3">
      <c r="Q10658" t="s">
        <v>402</v>
      </c>
    </row>
    <row r="10659" spans="17:17" x14ac:dyDescent="0.3">
      <c r="Q10659" t="s">
        <v>304</v>
      </c>
    </row>
    <row r="10660" spans="17:17" x14ac:dyDescent="0.3">
      <c r="Q10660" t="s">
        <v>346</v>
      </c>
    </row>
    <row r="10661" spans="17:17" x14ac:dyDescent="0.3">
      <c r="Q10661" t="s">
        <v>366</v>
      </c>
    </row>
    <row r="10662" spans="17:17" x14ac:dyDescent="0.3">
      <c r="Q10662" t="s">
        <v>330</v>
      </c>
    </row>
    <row r="10663" spans="17:17" x14ac:dyDescent="0.3">
      <c r="Q10663" t="s">
        <v>390</v>
      </c>
    </row>
    <row r="10664" spans="17:17" x14ac:dyDescent="0.3">
      <c r="Q10664" t="s">
        <v>229</v>
      </c>
    </row>
    <row r="10665" spans="17:17" x14ac:dyDescent="0.3">
      <c r="Q10665" t="s">
        <v>230</v>
      </c>
    </row>
    <row r="10666" spans="17:17" x14ac:dyDescent="0.3">
      <c r="Q10666" t="s">
        <v>253</v>
      </c>
    </row>
    <row r="10667" spans="17:17" x14ac:dyDescent="0.3">
      <c r="Q10667" t="s">
        <v>296</v>
      </c>
    </row>
    <row r="10668" spans="17:17" x14ac:dyDescent="0.3">
      <c r="Q10668" t="s">
        <v>386</v>
      </c>
    </row>
    <row r="10669" spans="17:17" x14ac:dyDescent="0.3">
      <c r="Q10669" t="s">
        <v>262</v>
      </c>
    </row>
    <row r="10670" spans="17:17" x14ac:dyDescent="0.3">
      <c r="Q10670" t="s">
        <v>249</v>
      </c>
    </row>
    <row r="10671" spans="17:17" x14ac:dyDescent="0.3">
      <c r="Q10671" t="s">
        <v>342</v>
      </c>
    </row>
    <row r="10672" spans="17:17" x14ac:dyDescent="0.3">
      <c r="Q10672" t="s">
        <v>219</v>
      </c>
    </row>
    <row r="10673" spans="17:17" x14ac:dyDescent="0.3">
      <c r="Q10673" t="s">
        <v>233</v>
      </c>
    </row>
    <row r="10674" spans="17:17" x14ac:dyDescent="0.3">
      <c r="Q10674" t="s">
        <v>302</v>
      </c>
    </row>
    <row r="10675" spans="17:17" x14ac:dyDescent="0.3">
      <c r="Q10675" t="s">
        <v>332</v>
      </c>
    </row>
    <row r="10676" spans="17:17" x14ac:dyDescent="0.3">
      <c r="Q10676" t="s">
        <v>285</v>
      </c>
    </row>
    <row r="10677" spans="17:17" x14ac:dyDescent="0.3">
      <c r="Q10677" t="s">
        <v>402</v>
      </c>
    </row>
    <row r="10678" spans="17:17" x14ac:dyDescent="0.3">
      <c r="Q10678" t="s">
        <v>242</v>
      </c>
    </row>
    <row r="10679" spans="17:17" x14ac:dyDescent="0.3">
      <c r="Q10679" t="s">
        <v>329</v>
      </c>
    </row>
    <row r="10680" spans="17:17" x14ac:dyDescent="0.3">
      <c r="Q10680" t="s">
        <v>388</v>
      </c>
    </row>
    <row r="10681" spans="17:17" x14ac:dyDescent="0.3">
      <c r="Q10681" t="s">
        <v>341</v>
      </c>
    </row>
    <row r="10682" spans="17:17" x14ac:dyDescent="0.3">
      <c r="Q10682" t="s">
        <v>268</v>
      </c>
    </row>
    <row r="10683" spans="17:17" x14ac:dyDescent="0.3">
      <c r="Q10683" t="s">
        <v>285</v>
      </c>
    </row>
    <row r="10684" spans="17:17" x14ac:dyDescent="0.3">
      <c r="Q10684" t="s">
        <v>289</v>
      </c>
    </row>
    <row r="10685" spans="17:17" x14ac:dyDescent="0.3">
      <c r="Q10685" t="s">
        <v>382</v>
      </c>
    </row>
    <row r="10686" spans="17:17" x14ac:dyDescent="0.3">
      <c r="Q10686" t="s">
        <v>321</v>
      </c>
    </row>
    <row r="10687" spans="17:17" x14ac:dyDescent="0.3">
      <c r="Q10687" t="s">
        <v>263</v>
      </c>
    </row>
    <row r="10688" spans="17:17" x14ac:dyDescent="0.3">
      <c r="Q10688" t="s">
        <v>322</v>
      </c>
    </row>
    <row r="10689" spans="17:17" x14ac:dyDescent="0.3">
      <c r="Q10689" t="s">
        <v>259</v>
      </c>
    </row>
    <row r="10690" spans="17:17" x14ac:dyDescent="0.3">
      <c r="Q10690" t="s">
        <v>219</v>
      </c>
    </row>
    <row r="10691" spans="17:17" x14ac:dyDescent="0.3">
      <c r="Q10691" t="s">
        <v>343</v>
      </c>
    </row>
    <row r="10692" spans="17:17" x14ac:dyDescent="0.3">
      <c r="Q10692" t="s">
        <v>341</v>
      </c>
    </row>
    <row r="10693" spans="17:17" x14ac:dyDescent="0.3">
      <c r="Q10693" t="s">
        <v>238</v>
      </c>
    </row>
    <row r="10694" spans="17:17" x14ac:dyDescent="0.3">
      <c r="Q10694" t="s">
        <v>410</v>
      </c>
    </row>
    <row r="10695" spans="17:17" x14ac:dyDescent="0.3">
      <c r="Q10695" t="s">
        <v>221</v>
      </c>
    </row>
    <row r="10696" spans="17:17" x14ac:dyDescent="0.3">
      <c r="Q10696" t="s">
        <v>274</v>
      </c>
    </row>
    <row r="10697" spans="17:17" x14ac:dyDescent="0.3">
      <c r="Q10697" t="s">
        <v>241</v>
      </c>
    </row>
    <row r="10698" spans="17:17" x14ac:dyDescent="0.3">
      <c r="Q10698" t="s">
        <v>305</v>
      </c>
    </row>
    <row r="10699" spans="17:17" x14ac:dyDescent="0.3">
      <c r="Q10699" t="s">
        <v>403</v>
      </c>
    </row>
    <row r="10700" spans="17:17" x14ac:dyDescent="0.3">
      <c r="Q10700" t="s">
        <v>247</v>
      </c>
    </row>
    <row r="10701" spans="17:17" x14ac:dyDescent="0.3">
      <c r="Q10701" t="s">
        <v>295</v>
      </c>
    </row>
    <row r="10702" spans="17:17" x14ac:dyDescent="0.3">
      <c r="Q10702" t="s">
        <v>249</v>
      </c>
    </row>
    <row r="10703" spans="17:17" x14ac:dyDescent="0.3">
      <c r="Q10703" t="s">
        <v>367</v>
      </c>
    </row>
    <row r="10704" spans="17:17" x14ac:dyDescent="0.3">
      <c r="Q10704" t="s">
        <v>257</v>
      </c>
    </row>
    <row r="10705" spans="17:17" x14ac:dyDescent="0.3">
      <c r="Q10705" t="s">
        <v>382</v>
      </c>
    </row>
    <row r="10706" spans="17:17" x14ac:dyDescent="0.3">
      <c r="Q10706" t="s">
        <v>293</v>
      </c>
    </row>
    <row r="10707" spans="17:17" x14ac:dyDescent="0.3">
      <c r="Q10707" t="s">
        <v>276</v>
      </c>
    </row>
    <row r="10708" spans="17:17" x14ac:dyDescent="0.3">
      <c r="Q10708" t="s">
        <v>394</v>
      </c>
    </row>
    <row r="10709" spans="17:17" x14ac:dyDescent="0.3">
      <c r="Q10709" t="s">
        <v>326</v>
      </c>
    </row>
    <row r="10710" spans="17:17" x14ac:dyDescent="0.3">
      <c r="Q10710" t="s">
        <v>412</v>
      </c>
    </row>
    <row r="10711" spans="17:17" x14ac:dyDescent="0.3">
      <c r="Q10711" t="s">
        <v>410</v>
      </c>
    </row>
    <row r="10712" spans="17:17" x14ac:dyDescent="0.3">
      <c r="Q10712" t="s">
        <v>364</v>
      </c>
    </row>
    <row r="10713" spans="17:17" x14ac:dyDescent="0.3">
      <c r="Q10713" t="s">
        <v>244</v>
      </c>
    </row>
    <row r="10714" spans="17:17" x14ac:dyDescent="0.3">
      <c r="Q10714" t="s">
        <v>386</v>
      </c>
    </row>
    <row r="10715" spans="17:17" x14ac:dyDescent="0.3">
      <c r="Q10715" t="s">
        <v>250</v>
      </c>
    </row>
    <row r="10716" spans="17:17" x14ac:dyDescent="0.3">
      <c r="Q10716" t="s">
        <v>384</v>
      </c>
    </row>
    <row r="10717" spans="17:17" x14ac:dyDescent="0.3">
      <c r="Q10717" t="s">
        <v>322</v>
      </c>
    </row>
    <row r="10718" spans="17:17" x14ac:dyDescent="0.3">
      <c r="Q10718" t="s">
        <v>337</v>
      </c>
    </row>
    <row r="10719" spans="17:17" x14ac:dyDescent="0.3">
      <c r="Q10719" t="s">
        <v>286</v>
      </c>
    </row>
    <row r="10720" spans="17:17" x14ac:dyDescent="0.3">
      <c r="Q10720" t="s">
        <v>348</v>
      </c>
    </row>
    <row r="10721" spans="17:17" x14ac:dyDescent="0.3">
      <c r="Q10721" t="s">
        <v>236</v>
      </c>
    </row>
    <row r="10722" spans="17:17" x14ac:dyDescent="0.3">
      <c r="Q10722" t="s">
        <v>365</v>
      </c>
    </row>
    <row r="10723" spans="17:17" x14ac:dyDescent="0.3">
      <c r="Q10723" t="s">
        <v>397</v>
      </c>
    </row>
    <row r="10724" spans="17:17" x14ac:dyDescent="0.3">
      <c r="Q10724" t="s">
        <v>336</v>
      </c>
    </row>
    <row r="10725" spans="17:17" x14ac:dyDescent="0.3">
      <c r="Q10725" t="s">
        <v>319</v>
      </c>
    </row>
    <row r="10726" spans="17:17" x14ac:dyDescent="0.3">
      <c r="Q10726" t="s">
        <v>219</v>
      </c>
    </row>
    <row r="10727" spans="17:17" x14ac:dyDescent="0.3">
      <c r="Q10727" t="s">
        <v>223</v>
      </c>
    </row>
    <row r="10728" spans="17:17" x14ac:dyDescent="0.3">
      <c r="Q10728" t="s">
        <v>306</v>
      </c>
    </row>
    <row r="10729" spans="17:17" x14ac:dyDescent="0.3">
      <c r="Q10729" t="s">
        <v>345</v>
      </c>
    </row>
    <row r="10730" spans="17:17" x14ac:dyDescent="0.3">
      <c r="Q10730" t="s">
        <v>396</v>
      </c>
    </row>
    <row r="10731" spans="17:17" x14ac:dyDescent="0.3">
      <c r="Q10731" t="s">
        <v>354</v>
      </c>
    </row>
    <row r="10732" spans="17:17" x14ac:dyDescent="0.3">
      <c r="Q10732" t="s">
        <v>273</v>
      </c>
    </row>
    <row r="10733" spans="17:17" x14ac:dyDescent="0.3">
      <c r="Q10733" t="s">
        <v>351</v>
      </c>
    </row>
    <row r="10734" spans="17:17" x14ac:dyDescent="0.3">
      <c r="Q10734" t="s">
        <v>363</v>
      </c>
    </row>
    <row r="10735" spans="17:17" x14ac:dyDescent="0.3">
      <c r="Q10735" t="s">
        <v>385</v>
      </c>
    </row>
    <row r="10736" spans="17:17" x14ac:dyDescent="0.3">
      <c r="Q10736" t="s">
        <v>361</v>
      </c>
    </row>
    <row r="10737" spans="17:17" x14ac:dyDescent="0.3">
      <c r="Q10737" t="s">
        <v>390</v>
      </c>
    </row>
    <row r="10738" spans="17:17" x14ac:dyDescent="0.3">
      <c r="Q10738" t="s">
        <v>373</v>
      </c>
    </row>
    <row r="10739" spans="17:17" x14ac:dyDescent="0.3">
      <c r="Q10739" t="s">
        <v>301</v>
      </c>
    </row>
    <row r="10740" spans="17:17" x14ac:dyDescent="0.3">
      <c r="Q10740" t="s">
        <v>406</v>
      </c>
    </row>
    <row r="10741" spans="17:17" x14ac:dyDescent="0.3">
      <c r="Q10741" t="s">
        <v>415</v>
      </c>
    </row>
    <row r="10742" spans="17:17" x14ac:dyDescent="0.3">
      <c r="Q10742" t="s">
        <v>244</v>
      </c>
    </row>
    <row r="10743" spans="17:17" x14ac:dyDescent="0.3">
      <c r="Q10743" t="s">
        <v>378</v>
      </c>
    </row>
    <row r="10744" spans="17:17" x14ac:dyDescent="0.3">
      <c r="Q10744" t="s">
        <v>347</v>
      </c>
    </row>
    <row r="10745" spans="17:17" x14ac:dyDescent="0.3">
      <c r="Q10745" t="s">
        <v>240</v>
      </c>
    </row>
    <row r="10746" spans="17:17" x14ac:dyDescent="0.3">
      <c r="Q10746" t="s">
        <v>357</v>
      </c>
    </row>
    <row r="10747" spans="17:17" x14ac:dyDescent="0.3">
      <c r="Q10747" t="s">
        <v>339</v>
      </c>
    </row>
    <row r="10748" spans="17:17" x14ac:dyDescent="0.3">
      <c r="Q10748" t="s">
        <v>407</v>
      </c>
    </row>
    <row r="10749" spans="17:17" x14ac:dyDescent="0.3">
      <c r="Q10749" t="s">
        <v>370</v>
      </c>
    </row>
    <row r="10750" spans="17:17" x14ac:dyDescent="0.3">
      <c r="Q10750" t="s">
        <v>365</v>
      </c>
    </row>
    <row r="10751" spans="17:17" x14ac:dyDescent="0.3">
      <c r="Q10751" t="s">
        <v>228</v>
      </c>
    </row>
    <row r="10752" spans="17:17" x14ac:dyDescent="0.3">
      <c r="Q10752" t="s">
        <v>255</v>
      </c>
    </row>
    <row r="10753" spans="17:17" x14ac:dyDescent="0.3">
      <c r="Q10753" t="s">
        <v>361</v>
      </c>
    </row>
    <row r="10754" spans="17:17" x14ac:dyDescent="0.3">
      <c r="Q10754" t="s">
        <v>352</v>
      </c>
    </row>
    <row r="10755" spans="17:17" x14ac:dyDescent="0.3">
      <c r="Q10755" t="s">
        <v>239</v>
      </c>
    </row>
    <row r="10756" spans="17:17" x14ac:dyDescent="0.3">
      <c r="Q10756" t="s">
        <v>295</v>
      </c>
    </row>
    <row r="10757" spans="17:17" x14ac:dyDescent="0.3">
      <c r="Q10757" t="s">
        <v>412</v>
      </c>
    </row>
    <row r="10758" spans="17:17" x14ac:dyDescent="0.3">
      <c r="Q10758" t="s">
        <v>394</v>
      </c>
    </row>
    <row r="10759" spans="17:17" x14ac:dyDescent="0.3">
      <c r="Q10759" t="s">
        <v>319</v>
      </c>
    </row>
    <row r="10760" spans="17:17" x14ac:dyDescent="0.3">
      <c r="Q10760" t="s">
        <v>368</v>
      </c>
    </row>
    <row r="10761" spans="17:17" x14ac:dyDescent="0.3">
      <c r="Q10761" t="s">
        <v>363</v>
      </c>
    </row>
    <row r="10762" spans="17:17" x14ac:dyDescent="0.3">
      <c r="Q10762" t="s">
        <v>344</v>
      </c>
    </row>
    <row r="10763" spans="17:17" x14ac:dyDescent="0.3">
      <c r="Q10763" t="s">
        <v>270</v>
      </c>
    </row>
    <row r="10764" spans="17:17" x14ac:dyDescent="0.3">
      <c r="Q10764" t="s">
        <v>226</v>
      </c>
    </row>
    <row r="10765" spans="17:17" x14ac:dyDescent="0.3">
      <c r="Q10765" t="s">
        <v>407</v>
      </c>
    </row>
    <row r="10766" spans="17:17" x14ac:dyDescent="0.3">
      <c r="Q10766" t="s">
        <v>238</v>
      </c>
    </row>
    <row r="10767" spans="17:17" x14ac:dyDescent="0.3">
      <c r="Q10767" t="s">
        <v>329</v>
      </c>
    </row>
    <row r="10768" spans="17:17" x14ac:dyDescent="0.3">
      <c r="Q10768" t="s">
        <v>416</v>
      </c>
    </row>
    <row r="10769" spans="17:17" x14ac:dyDescent="0.3">
      <c r="Q10769" t="s">
        <v>256</v>
      </c>
    </row>
    <row r="10770" spans="17:17" x14ac:dyDescent="0.3">
      <c r="Q10770" t="s">
        <v>278</v>
      </c>
    </row>
    <row r="10771" spans="17:17" x14ac:dyDescent="0.3">
      <c r="Q10771" t="s">
        <v>312</v>
      </c>
    </row>
    <row r="10772" spans="17:17" x14ac:dyDescent="0.3">
      <c r="Q10772" t="s">
        <v>311</v>
      </c>
    </row>
    <row r="10773" spans="17:17" x14ac:dyDescent="0.3">
      <c r="Q10773" t="s">
        <v>414</v>
      </c>
    </row>
    <row r="10774" spans="17:17" x14ac:dyDescent="0.3">
      <c r="Q10774" t="s">
        <v>377</v>
      </c>
    </row>
    <row r="10775" spans="17:17" x14ac:dyDescent="0.3">
      <c r="Q10775" t="s">
        <v>371</v>
      </c>
    </row>
    <row r="10776" spans="17:17" x14ac:dyDescent="0.3">
      <c r="Q10776" t="s">
        <v>330</v>
      </c>
    </row>
    <row r="10777" spans="17:17" x14ac:dyDescent="0.3">
      <c r="Q10777" t="s">
        <v>370</v>
      </c>
    </row>
    <row r="10778" spans="17:17" x14ac:dyDescent="0.3">
      <c r="Q10778" t="s">
        <v>398</v>
      </c>
    </row>
    <row r="10779" spans="17:17" x14ac:dyDescent="0.3">
      <c r="Q10779" t="s">
        <v>246</v>
      </c>
    </row>
    <row r="10780" spans="17:17" x14ac:dyDescent="0.3">
      <c r="Q10780" t="s">
        <v>389</v>
      </c>
    </row>
    <row r="10781" spans="17:17" x14ac:dyDescent="0.3">
      <c r="Q10781" t="s">
        <v>282</v>
      </c>
    </row>
    <row r="10782" spans="17:17" x14ac:dyDescent="0.3">
      <c r="Q10782" t="s">
        <v>239</v>
      </c>
    </row>
    <row r="10783" spans="17:17" x14ac:dyDescent="0.3">
      <c r="Q10783" t="s">
        <v>297</v>
      </c>
    </row>
    <row r="10784" spans="17:17" x14ac:dyDescent="0.3">
      <c r="Q10784" t="s">
        <v>242</v>
      </c>
    </row>
    <row r="10785" spans="17:17" x14ac:dyDescent="0.3">
      <c r="Q10785" t="s">
        <v>256</v>
      </c>
    </row>
    <row r="10786" spans="17:17" x14ac:dyDescent="0.3">
      <c r="Q10786" t="s">
        <v>343</v>
      </c>
    </row>
    <row r="10787" spans="17:17" x14ac:dyDescent="0.3">
      <c r="Q10787" t="s">
        <v>257</v>
      </c>
    </row>
    <row r="10788" spans="17:17" x14ac:dyDescent="0.3">
      <c r="Q10788" t="s">
        <v>288</v>
      </c>
    </row>
    <row r="10789" spans="17:17" x14ac:dyDescent="0.3">
      <c r="Q10789" t="s">
        <v>344</v>
      </c>
    </row>
    <row r="10790" spans="17:17" x14ac:dyDescent="0.3">
      <c r="Q10790" t="s">
        <v>345</v>
      </c>
    </row>
    <row r="10791" spans="17:17" x14ac:dyDescent="0.3">
      <c r="Q10791" t="s">
        <v>331</v>
      </c>
    </row>
    <row r="10792" spans="17:17" x14ac:dyDescent="0.3">
      <c r="Q10792" t="s">
        <v>338</v>
      </c>
    </row>
    <row r="10793" spans="17:17" x14ac:dyDescent="0.3">
      <c r="Q10793" t="s">
        <v>346</v>
      </c>
    </row>
    <row r="10794" spans="17:17" x14ac:dyDescent="0.3">
      <c r="Q10794" t="s">
        <v>347</v>
      </c>
    </row>
    <row r="10795" spans="17:17" x14ac:dyDescent="0.3">
      <c r="Q10795" t="s">
        <v>348</v>
      </c>
    </row>
    <row r="10796" spans="17:17" x14ac:dyDescent="0.3">
      <c r="Q10796" t="s">
        <v>349</v>
      </c>
    </row>
    <row r="10797" spans="17:17" x14ac:dyDescent="0.3">
      <c r="Q10797" t="s">
        <v>220</v>
      </c>
    </row>
    <row r="10798" spans="17:17" x14ac:dyDescent="0.3">
      <c r="Q10798" t="s">
        <v>275</v>
      </c>
    </row>
    <row r="10799" spans="17:17" x14ac:dyDescent="0.3">
      <c r="Q10799" t="s">
        <v>350</v>
      </c>
    </row>
    <row r="10800" spans="17:17" x14ac:dyDescent="0.3">
      <c r="Q10800" t="s">
        <v>351</v>
      </c>
    </row>
    <row r="10801" spans="17:17" x14ac:dyDescent="0.3">
      <c r="Q10801" t="s">
        <v>308</v>
      </c>
    </row>
    <row r="10802" spans="17:17" x14ac:dyDescent="0.3">
      <c r="Q10802" t="s">
        <v>294</v>
      </c>
    </row>
    <row r="10803" spans="17:17" x14ac:dyDescent="0.3">
      <c r="Q10803" t="s">
        <v>395</v>
      </c>
    </row>
    <row r="10804" spans="17:17" x14ac:dyDescent="0.3">
      <c r="Q10804" t="s">
        <v>317</v>
      </c>
    </row>
    <row r="10805" spans="17:17" x14ac:dyDescent="0.3">
      <c r="Q10805" t="s">
        <v>286</v>
      </c>
    </row>
    <row r="10806" spans="17:17" x14ac:dyDescent="0.3">
      <c r="Q10806" t="s">
        <v>399</v>
      </c>
    </row>
    <row r="10807" spans="17:17" x14ac:dyDescent="0.3">
      <c r="Q10807" t="s">
        <v>347</v>
      </c>
    </row>
    <row r="10808" spans="17:17" x14ac:dyDescent="0.3">
      <c r="Q10808" t="s">
        <v>273</v>
      </c>
    </row>
    <row r="10809" spans="17:17" x14ac:dyDescent="0.3">
      <c r="Q10809" t="s">
        <v>309</v>
      </c>
    </row>
    <row r="10810" spans="17:17" x14ac:dyDescent="0.3">
      <c r="Q10810" t="s">
        <v>407</v>
      </c>
    </row>
    <row r="10811" spans="17:17" x14ac:dyDescent="0.3">
      <c r="Q10811" t="s">
        <v>363</v>
      </c>
    </row>
    <row r="10812" spans="17:17" x14ac:dyDescent="0.3">
      <c r="Q10812" t="s">
        <v>279</v>
      </c>
    </row>
    <row r="10813" spans="17:17" x14ac:dyDescent="0.3">
      <c r="Q10813" t="s">
        <v>410</v>
      </c>
    </row>
    <row r="10814" spans="17:17" x14ac:dyDescent="0.3">
      <c r="Q10814" t="s">
        <v>386</v>
      </c>
    </row>
    <row r="10815" spans="17:17" x14ac:dyDescent="0.3">
      <c r="Q10815" t="s">
        <v>369</v>
      </c>
    </row>
    <row r="10816" spans="17:17" x14ac:dyDescent="0.3">
      <c r="Q10816" t="s">
        <v>402</v>
      </c>
    </row>
    <row r="10817" spans="17:17" x14ac:dyDescent="0.3">
      <c r="Q10817" t="s">
        <v>223</v>
      </c>
    </row>
    <row r="10818" spans="17:17" x14ac:dyDescent="0.3">
      <c r="Q10818" t="s">
        <v>232</v>
      </c>
    </row>
    <row r="10819" spans="17:17" x14ac:dyDescent="0.3">
      <c r="Q10819" t="s">
        <v>308</v>
      </c>
    </row>
    <row r="10820" spans="17:17" x14ac:dyDescent="0.3">
      <c r="Q10820" t="s">
        <v>290</v>
      </c>
    </row>
    <row r="10821" spans="17:17" x14ac:dyDescent="0.3">
      <c r="Q10821" t="s">
        <v>239</v>
      </c>
    </row>
    <row r="10822" spans="17:17" x14ac:dyDescent="0.3">
      <c r="Q10822" t="s">
        <v>296</v>
      </c>
    </row>
    <row r="10823" spans="17:17" x14ac:dyDescent="0.3">
      <c r="Q10823" t="s">
        <v>362</v>
      </c>
    </row>
    <row r="10824" spans="17:17" x14ac:dyDescent="0.3">
      <c r="Q10824" t="s">
        <v>300</v>
      </c>
    </row>
    <row r="10825" spans="17:17" x14ac:dyDescent="0.3">
      <c r="Q10825" t="s">
        <v>365</v>
      </c>
    </row>
    <row r="10826" spans="17:17" x14ac:dyDescent="0.3">
      <c r="Q10826" t="s">
        <v>408</v>
      </c>
    </row>
    <row r="10827" spans="17:17" x14ac:dyDescent="0.3">
      <c r="Q10827" t="s">
        <v>308</v>
      </c>
    </row>
    <row r="10828" spans="17:17" x14ac:dyDescent="0.3">
      <c r="Q10828" t="s">
        <v>289</v>
      </c>
    </row>
    <row r="10829" spans="17:17" x14ac:dyDescent="0.3">
      <c r="Q10829" t="s">
        <v>390</v>
      </c>
    </row>
    <row r="10830" spans="17:17" x14ac:dyDescent="0.3">
      <c r="Q10830" t="s">
        <v>385</v>
      </c>
    </row>
    <row r="10831" spans="17:17" x14ac:dyDescent="0.3">
      <c r="Q10831" t="s">
        <v>295</v>
      </c>
    </row>
    <row r="10832" spans="17:17" x14ac:dyDescent="0.3">
      <c r="Q10832" t="s">
        <v>236</v>
      </c>
    </row>
    <row r="10833" spans="17:17" x14ac:dyDescent="0.3">
      <c r="Q10833" t="s">
        <v>413</v>
      </c>
    </row>
    <row r="10834" spans="17:17" x14ac:dyDescent="0.3">
      <c r="Q10834" t="s">
        <v>328</v>
      </c>
    </row>
    <row r="10835" spans="17:17" x14ac:dyDescent="0.3">
      <c r="Q10835" t="s">
        <v>239</v>
      </c>
    </row>
    <row r="10836" spans="17:17" x14ac:dyDescent="0.3">
      <c r="Q10836" t="s">
        <v>329</v>
      </c>
    </row>
    <row r="10837" spans="17:17" x14ac:dyDescent="0.3">
      <c r="Q10837" t="s">
        <v>391</v>
      </c>
    </row>
    <row r="10838" spans="17:17" x14ac:dyDescent="0.3">
      <c r="Q10838" t="s">
        <v>271</v>
      </c>
    </row>
    <row r="10839" spans="17:17" x14ac:dyDescent="0.3">
      <c r="Q10839" t="s">
        <v>222</v>
      </c>
    </row>
    <row r="10840" spans="17:17" x14ac:dyDescent="0.3">
      <c r="Q10840" t="s">
        <v>394</v>
      </c>
    </row>
    <row r="10841" spans="17:17" x14ac:dyDescent="0.3">
      <c r="Q10841" t="s">
        <v>376</v>
      </c>
    </row>
    <row r="10842" spans="17:17" x14ac:dyDescent="0.3">
      <c r="Q10842" t="s">
        <v>355</v>
      </c>
    </row>
    <row r="10843" spans="17:17" x14ac:dyDescent="0.3">
      <c r="Q10843" t="s">
        <v>357</v>
      </c>
    </row>
    <row r="10844" spans="17:17" x14ac:dyDescent="0.3">
      <c r="Q10844" t="s">
        <v>292</v>
      </c>
    </row>
    <row r="10845" spans="17:17" x14ac:dyDescent="0.3">
      <c r="Q10845" t="s">
        <v>335</v>
      </c>
    </row>
    <row r="10846" spans="17:17" x14ac:dyDescent="0.3">
      <c r="Q10846" t="s">
        <v>395</v>
      </c>
    </row>
    <row r="10847" spans="17:17" x14ac:dyDescent="0.3">
      <c r="Q10847" t="s">
        <v>237</v>
      </c>
    </row>
    <row r="10848" spans="17:17" x14ac:dyDescent="0.3">
      <c r="Q10848" t="s">
        <v>330</v>
      </c>
    </row>
    <row r="10849" spans="17:17" x14ac:dyDescent="0.3">
      <c r="Q10849" t="s">
        <v>245</v>
      </c>
    </row>
    <row r="10850" spans="17:17" x14ac:dyDescent="0.3">
      <c r="Q10850" t="s">
        <v>411</v>
      </c>
    </row>
    <row r="10851" spans="17:17" x14ac:dyDescent="0.3">
      <c r="Q10851" t="s">
        <v>306</v>
      </c>
    </row>
    <row r="10852" spans="17:17" x14ac:dyDescent="0.3">
      <c r="Q10852" t="s">
        <v>289</v>
      </c>
    </row>
    <row r="10853" spans="17:17" x14ac:dyDescent="0.3">
      <c r="Q10853" t="s">
        <v>359</v>
      </c>
    </row>
    <row r="10854" spans="17:17" x14ac:dyDescent="0.3">
      <c r="Q10854" t="s">
        <v>297</v>
      </c>
    </row>
    <row r="10855" spans="17:17" x14ac:dyDescent="0.3">
      <c r="Q10855" t="s">
        <v>321</v>
      </c>
    </row>
    <row r="10856" spans="17:17" x14ac:dyDescent="0.3">
      <c r="Q10856" t="s">
        <v>243</v>
      </c>
    </row>
    <row r="10857" spans="17:17" x14ac:dyDescent="0.3">
      <c r="Q10857" t="s">
        <v>345</v>
      </c>
    </row>
    <row r="10858" spans="17:17" x14ac:dyDescent="0.3">
      <c r="Q10858" t="s">
        <v>288</v>
      </c>
    </row>
    <row r="10859" spans="17:17" x14ac:dyDescent="0.3">
      <c r="Q10859" t="s">
        <v>362</v>
      </c>
    </row>
    <row r="10860" spans="17:17" x14ac:dyDescent="0.3">
      <c r="Q10860" t="s">
        <v>341</v>
      </c>
    </row>
    <row r="10861" spans="17:17" x14ac:dyDescent="0.3">
      <c r="Q10861" t="s">
        <v>391</v>
      </c>
    </row>
    <row r="10862" spans="17:17" x14ac:dyDescent="0.3">
      <c r="Q10862" t="s">
        <v>244</v>
      </c>
    </row>
    <row r="10863" spans="17:17" x14ac:dyDescent="0.3">
      <c r="Q10863" t="s">
        <v>378</v>
      </c>
    </row>
    <row r="10864" spans="17:17" x14ac:dyDescent="0.3">
      <c r="Q10864" t="s">
        <v>347</v>
      </c>
    </row>
    <row r="10865" spans="17:17" x14ac:dyDescent="0.3">
      <c r="Q10865" t="s">
        <v>240</v>
      </c>
    </row>
    <row r="10866" spans="17:17" x14ac:dyDescent="0.3">
      <c r="Q10866" t="s">
        <v>357</v>
      </c>
    </row>
    <row r="10867" spans="17:17" x14ac:dyDescent="0.3">
      <c r="Q10867" t="s">
        <v>339</v>
      </c>
    </row>
    <row r="10868" spans="17:17" x14ac:dyDescent="0.3">
      <c r="Q10868" t="s">
        <v>407</v>
      </c>
    </row>
    <row r="10869" spans="17:17" x14ac:dyDescent="0.3">
      <c r="Q10869" t="s">
        <v>370</v>
      </c>
    </row>
    <row r="10870" spans="17:17" x14ac:dyDescent="0.3">
      <c r="Q10870" t="s">
        <v>365</v>
      </c>
    </row>
    <row r="10871" spans="17:17" x14ac:dyDescent="0.3">
      <c r="Q10871" t="s">
        <v>228</v>
      </c>
    </row>
    <row r="10872" spans="17:17" x14ac:dyDescent="0.3">
      <c r="Q10872" t="s">
        <v>255</v>
      </c>
    </row>
    <row r="10873" spans="17:17" x14ac:dyDescent="0.3">
      <c r="Q10873" t="s">
        <v>361</v>
      </c>
    </row>
    <row r="10874" spans="17:17" x14ac:dyDescent="0.3">
      <c r="Q10874" t="s">
        <v>352</v>
      </c>
    </row>
    <row r="10875" spans="17:17" x14ac:dyDescent="0.3">
      <c r="Q10875" t="s">
        <v>239</v>
      </c>
    </row>
    <row r="10876" spans="17:17" x14ac:dyDescent="0.3">
      <c r="Q10876" t="s">
        <v>295</v>
      </c>
    </row>
    <row r="10877" spans="17:17" x14ac:dyDescent="0.3">
      <c r="Q10877" t="s">
        <v>412</v>
      </c>
    </row>
    <row r="10878" spans="17:17" x14ac:dyDescent="0.3">
      <c r="Q10878" t="s">
        <v>394</v>
      </c>
    </row>
    <row r="10879" spans="17:17" x14ac:dyDescent="0.3">
      <c r="Q10879" t="s">
        <v>319</v>
      </c>
    </row>
    <row r="10880" spans="17:17" x14ac:dyDescent="0.3">
      <c r="Q10880" t="s">
        <v>368</v>
      </c>
    </row>
    <row r="10881" spans="17:17" x14ac:dyDescent="0.3">
      <c r="Q10881" t="s">
        <v>363</v>
      </c>
    </row>
    <row r="10882" spans="17:17" x14ac:dyDescent="0.3">
      <c r="Q10882" t="s">
        <v>296</v>
      </c>
    </row>
    <row r="10883" spans="17:17" x14ac:dyDescent="0.3">
      <c r="Q10883" t="s">
        <v>267</v>
      </c>
    </row>
    <row r="10884" spans="17:17" x14ac:dyDescent="0.3">
      <c r="Q10884" t="s">
        <v>312</v>
      </c>
    </row>
    <row r="10885" spans="17:17" x14ac:dyDescent="0.3">
      <c r="Q10885" t="s">
        <v>239</v>
      </c>
    </row>
    <row r="10886" spans="17:17" x14ac:dyDescent="0.3">
      <c r="Q10886" t="s">
        <v>263</v>
      </c>
    </row>
    <row r="10887" spans="17:17" x14ac:dyDescent="0.3">
      <c r="Q10887" t="s">
        <v>374</v>
      </c>
    </row>
    <row r="10888" spans="17:17" x14ac:dyDescent="0.3">
      <c r="Q10888" t="s">
        <v>400</v>
      </c>
    </row>
    <row r="10889" spans="17:17" x14ac:dyDescent="0.3">
      <c r="Q10889" t="s">
        <v>279</v>
      </c>
    </row>
    <row r="10890" spans="17:17" x14ac:dyDescent="0.3">
      <c r="Q10890" t="s">
        <v>224</v>
      </c>
    </row>
    <row r="10891" spans="17:17" x14ac:dyDescent="0.3">
      <c r="Q10891" t="s">
        <v>289</v>
      </c>
    </row>
    <row r="10892" spans="17:17" x14ac:dyDescent="0.3">
      <c r="Q10892" t="s">
        <v>401</v>
      </c>
    </row>
    <row r="10893" spans="17:17" x14ac:dyDescent="0.3">
      <c r="Q10893" t="s">
        <v>253</v>
      </c>
    </row>
    <row r="10894" spans="17:17" x14ac:dyDescent="0.3">
      <c r="Q10894" t="s">
        <v>363</v>
      </c>
    </row>
    <row r="10895" spans="17:17" x14ac:dyDescent="0.3">
      <c r="Q10895" t="s">
        <v>230</v>
      </c>
    </row>
    <row r="10896" spans="17:17" x14ac:dyDescent="0.3">
      <c r="Q10896" t="s">
        <v>278</v>
      </c>
    </row>
    <row r="10897" spans="17:17" x14ac:dyDescent="0.3">
      <c r="Q10897" t="s">
        <v>402</v>
      </c>
    </row>
    <row r="10898" spans="17:17" x14ac:dyDescent="0.3">
      <c r="Q10898" t="s">
        <v>403</v>
      </c>
    </row>
    <row r="10899" spans="17:17" x14ac:dyDescent="0.3">
      <c r="Q10899" t="s">
        <v>314</v>
      </c>
    </row>
    <row r="10900" spans="17:17" x14ac:dyDescent="0.3">
      <c r="Q10900" t="s">
        <v>331</v>
      </c>
    </row>
    <row r="10901" spans="17:17" x14ac:dyDescent="0.3">
      <c r="Q10901" t="s">
        <v>333</v>
      </c>
    </row>
    <row r="10902" spans="17:17" x14ac:dyDescent="0.3">
      <c r="Q10902" t="s">
        <v>286</v>
      </c>
    </row>
    <row r="10903" spans="17:17" x14ac:dyDescent="0.3">
      <c r="Q10903" t="s">
        <v>287</v>
      </c>
    </row>
    <row r="10904" spans="17:17" x14ac:dyDescent="0.3">
      <c r="Q10904" t="s">
        <v>288</v>
      </c>
    </row>
    <row r="10905" spans="17:17" x14ac:dyDescent="0.3">
      <c r="Q10905" t="s">
        <v>289</v>
      </c>
    </row>
    <row r="10906" spans="17:17" x14ac:dyDescent="0.3">
      <c r="Q10906" t="s">
        <v>290</v>
      </c>
    </row>
    <row r="10907" spans="17:17" x14ac:dyDescent="0.3">
      <c r="Q10907" t="s">
        <v>291</v>
      </c>
    </row>
    <row r="10908" spans="17:17" x14ac:dyDescent="0.3">
      <c r="Q10908" t="s">
        <v>292</v>
      </c>
    </row>
    <row r="10909" spans="17:17" x14ac:dyDescent="0.3">
      <c r="Q10909" t="s">
        <v>293</v>
      </c>
    </row>
    <row r="10910" spans="17:17" x14ac:dyDescent="0.3">
      <c r="Q10910" t="s">
        <v>245</v>
      </c>
    </row>
    <row r="10911" spans="17:17" x14ac:dyDescent="0.3">
      <c r="Q10911" t="s">
        <v>294</v>
      </c>
    </row>
    <row r="10912" spans="17:17" x14ac:dyDescent="0.3">
      <c r="Q10912" t="s">
        <v>295</v>
      </c>
    </row>
    <row r="10913" spans="17:17" x14ac:dyDescent="0.3">
      <c r="Q10913" t="s">
        <v>296</v>
      </c>
    </row>
    <row r="10914" spans="17:17" x14ac:dyDescent="0.3">
      <c r="Q10914" t="s">
        <v>297</v>
      </c>
    </row>
    <row r="10915" spans="17:17" x14ac:dyDescent="0.3">
      <c r="Q10915" t="s">
        <v>298</v>
      </c>
    </row>
    <row r="10916" spans="17:17" x14ac:dyDescent="0.3">
      <c r="Q10916" t="s">
        <v>299</v>
      </c>
    </row>
    <row r="10917" spans="17:17" x14ac:dyDescent="0.3">
      <c r="Q10917" t="s">
        <v>265</v>
      </c>
    </row>
    <row r="10918" spans="17:17" x14ac:dyDescent="0.3">
      <c r="Q10918" t="s">
        <v>224</v>
      </c>
    </row>
    <row r="10919" spans="17:17" x14ac:dyDescent="0.3">
      <c r="Q10919" t="s">
        <v>300</v>
      </c>
    </row>
    <row r="10920" spans="17:17" x14ac:dyDescent="0.3">
      <c r="Q10920" t="s">
        <v>259</v>
      </c>
    </row>
    <row r="10921" spans="17:17" x14ac:dyDescent="0.3">
      <c r="Q10921" t="s">
        <v>301</v>
      </c>
    </row>
    <row r="10922" spans="17:17" x14ac:dyDescent="0.3">
      <c r="Q10922" t="s">
        <v>344</v>
      </c>
    </row>
    <row r="10923" spans="17:17" x14ac:dyDescent="0.3">
      <c r="Q10923" t="s">
        <v>332</v>
      </c>
    </row>
    <row r="10924" spans="17:17" x14ac:dyDescent="0.3">
      <c r="Q10924" t="s">
        <v>412</v>
      </c>
    </row>
    <row r="10925" spans="17:17" x14ac:dyDescent="0.3">
      <c r="Q10925" t="s">
        <v>220</v>
      </c>
    </row>
    <row r="10926" spans="17:17" x14ac:dyDescent="0.3">
      <c r="Q10926" t="s">
        <v>280</v>
      </c>
    </row>
    <row r="10927" spans="17:17" x14ac:dyDescent="0.3">
      <c r="Q10927" t="s">
        <v>221</v>
      </c>
    </row>
    <row r="10928" spans="17:17" x14ac:dyDescent="0.3">
      <c r="Q10928" t="s">
        <v>374</v>
      </c>
    </row>
    <row r="10929" spans="17:17" x14ac:dyDescent="0.3">
      <c r="Q10929" t="s">
        <v>387</v>
      </c>
    </row>
    <row r="10930" spans="17:17" x14ac:dyDescent="0.3">
      <c r="Q10930" t="s">
        <v>261</v>
      </c>
    </row>
    <row r="10931" spans="17:17" x14ac:dyDescent="0.3">
      <c r="Q10931" t="s">
        <v>373</v>
      </c>
    </row>
    <row r="10932" spans="17:17" x14ac:dyDescent="0.3">
      <c r="Q10932" t="s">
        <v>249</v>
      </c>
    </row>
    <row r="10933" spans="17:17" x14ac:dyDescent="0.3">
      <c r="Q10933" t="s">
        <v>347</v>
      </c>
    </row>
    <row r="10934" spans="17:17" x14ac:dyDescent="0.3">
      <c r="Q10934" t="s">
        <v>349</v>
      </c>
    </row>
    <row r="10935" spans="17:17" x14ac:dyDescent="0.3">
      <c r="Q10935" t="s">
        <v>263</v>
      </c>
    </row>
    <row r="10936" spans="17:17" x14ac:dyDescent="0.3">
      <c r="Q10936" t="s">
        <v>381</v>
      </c>
    </row>
    <row r="10937" spans="17:17" x14ac:dyDescent="0.3">
      <c r="Q10937" t="s">
        <v>355</v>
      </c>
    </row>
    <row r="10938" spans="17:17" x14ac:dyDescent="0.3">
      <c r="Q10938" t="s">
        <v>222</v>
      </c>
    </row>
    <row r="10939" spans="17:17" x14ac:dyDescent="0.3">
      <c r="Q10939" t="s">
        <v>246</v>
      </c>
    </row>
    <row r="10940" spans="17:17" x14ac:dyDescent="0.3">
      <c r="Q10940" t="s">
        <v>418</v>
      </c>
    </row>
    <row r="10941" spans="17:17" x14ac:dyDescent="0.3">
      <c r="Q10941" t="s">
        <v>335</v>
      </c>
    </row>
    <row r="10942" spans="17:17" x14ac:dyDescent="0.3">
      <c r="Q10942" t="s">
        <v>320</v>
      </c>
    </row>
    <row r="10943" spans="17:17" x14ac:dyDescent="0.3">
      <c r="Q10943" t="s">
        <v>311</v>
      </c>
    </row>
    <row r="10944" spans="17:17" x14ac:dyDescent="0.3">
      <c r="Q10944" t="s">
        <v>357</v>
      </c>
    </row>
    <row r="10945" spans="17:17" x14ac:dyDescent="0.3">
      <c r="Q10945" t="s">
        <v>248</v>
      </c>
    </row>
    <row r="10946" spans="17:17" x14ac:dyDescent="0.3">
      <c r="Q10946" t="s">
        <v>345</v>
      </c>
    </row>
    <row r="10947" spans="17:17" x14ac:dyDescent="0.3">
      <c r="Q10947" t="s">
        <v>275</v>
      </c>
    </row>
    <row r="10948" spans="17:17" x14ac:dyDescent="0.3">
      <c r="Q10948" t="s">
        <v>372</v>
      </c>
    </row>
    <row r="10949" spans="17:17" x14ac:dyDescent="0.3">
      <c r="Q10949" t="s">
        <v>232</v>
      </c>
    </row>
    <row r="10950" spans="17:17" x14ac:dyDescent="0.3">
      <c r="Q10950" t="s">
        <v>341</v>
      </c>
    </row>
    <row r="10951" spans="17:17" x14ac:dyDescent="0.3">
      <c r="Q10951" t="s">
        <v>365</v>
      </c>
    </row>
    <row r="10952" spans="17:17" x14ac:dyDescent="0.3">
      <c r="Q10952" t="s">
        <v>339</v>
      </c>
    </row>
    <row r="10953" spans="17:17" x14ac:dyDescent="0.3">
      <c r="Q10953" t="s">
        <v>247</v>
      </c>
    </row>
    <row r="10954" spans="17:17" x14ac:dyDescent="0.3">
      <c r="Q10954" t="s">
        <v>413</v>
      </c>
    </row>
    <row r="10955" spans="17:17" x14ac:dyDescent="0.3">
      <c r="Q10955" t="s">
        <v>264</v>
      </c>
    </row>
    <row r="10956" spans="17:17" x14ac:dyDescent="0.3">
      <c r="Q10956" t="s">
        <v>265</v>
      </c>
    </row>
    <row r="10957" spans="17:17" x14ac:dyDescent="0.3">
      <c r="Q10957" t="s">
        <v>356</v>
      </c>
    </row>
    <row r="10958" spans="17:17" x14ac:dyDescent="0.3">
      <c r="Q10958" t="s">
        <v>396</v>
      </c>
    </row>
    <row r="10959" spans="17:17" x14ac:dyDescent="0.3">
      <c r="Q10959" t="s">
        <v>402</v>
      </c>
    </row>
    <row r="10960" spans="17:17" x14ac:dyDescent="0.3">
      <c r="Q10960" t="s">
        <v>266</v>
      </c>
    </row>
    <row r="10961" spans="17:17" x14ac:dyDescent="0.3">
      <c r="Q10961" t="s">
        <v>317</v>
      </c>
    </row>
    <row r="10962" spans="17:17" x14ac:dyDescent="0.3">
      <c r="Q10962" t="s">
        <v>322</v>
      </c>
    </row>
    <row r="10963" spans="17:17" x14ac:dyDescent="0.3">
      <c r="Q10963" t="s">
        <v>254</v>
      </c>
    </row>
    <row r="10964" spans="17:17" x14ac:dyDescent="0.3">
      <c r="Q10964" t="s">
        <v>367</v>
      </c>
    </row>
    <row r="10965" spans="17:17" x14ac:dyDescent="0.3">
      <c r="Q10965" t="s">
        <v>257</v>
      </c>
    </row>
    <row r="10966" spans="17:17" x14ac:dyDescent="0.3">
      <c r="Q10966" t="s">
        <v>276</v>
      </c>
    </row>
    <row r="10967" spans="17:17" x14ac:dyDescent="0.3">
      <c r="Q10967" t="s">
        <v>259</v>
      </c>
    </row>
    <row r="10968" spans="17:17" x14ac:dyDescent="0.3">
      <c r="Q10968" t="s">
        <v>392</v>
      </c>
    </row>
    <row r="10969" spans="17:17" x14ac:dyDescent="0.3">
      <c r="Q10969" t="s">
        <v>251</v>
      </c>
    </row>
    <row r="10970" spans="17:17" x14ac:dyDescent="0.3">
      <c r="Q10970" t="s">
        <v>290</v>
      </c>
    </row>
    <row r="10971" spans="17:17" x14ac:dyDescent="0.3">
      <c r="Q10971" t="s">
        <v>342</v>
      </c>
    </row>
    <row r="10972" spans="17:17" x14ac:dyDescent="0.3">
      <c r="Q10972" t="s">
        <v>336</v>
      </c>
    </row>
    <row r="10973" spans="17:17" x14ac:dyDescent="0.3">
      <c r="Q10973" t="s">
        <v>389</v>
      </c>
    </row>
    <row r="10974" spans="17:17" x14ac:dyDescent="0.3">
      <c r="Q10974" t="s">
        <v>246</v>
      </c>
    </row>
    <row r="10975" spans="17:17" x14ac:dyDescent="0.3">
      <c r="Q10975" t="s">
        <v>267</v>
      </c>
    </row>
    <row r="10976" spans="17:17" x14ac:dyDescent="0.3">
      <c r="Q10976" t="s">
        <v>321</v>
      </c>
    </row>
    <row r="10977" spans="17:17" x14ac:dyDescent="0.3">
      <c r="Q10977" t="s">
        <v>227</v>
      </c>
    </row>
    <row r="10978" spans="17:17" x14ac:dyDescent="0.3">
      <c r="Q10978" t="s">
        <v>230</v>
      </c>
    </row>
    <row r="10979" spans="17:17" x14ac:dyDescent="0.3">
      <c r="Q10979" t="s">
        <v>240</v>
      </c>
    </row>
    <row r="10980" spans="17:17" x14ac:dyDescent="0.3">
      <c r="Q10980" t="s">
        <v>247</v>
      </c>
    </row>
    <row r="10981" spans="17:17" x14ac:dyDescent="0.3">
      <c r="Q10981" t="s">
        <v>354</v>
      </c>
    </row>
    <row r="10982" spans="17:17" x14ac:dyDescent="0.3">
      <c r="Q10982" t="s">
        <v>244</v>
      </c>
    </row>
    <row r="10983" spans="17:17" x14ac:dyDescent="0.3">
      <c r="Q10983" t="s">
        <v>378</v>
      </c>
    </row>
    <row r="10984" spans="17:17" x14ac:dyDescent="0.3">
      <c r="Q10984" t="s">
        <v>347</v>
      </c>
    </row>
    <row r="10985" spans="17:17" x14ac:dyDescent="0.3">
      <c r="Q10985" t="s">
        <v>240</v>
      </c>
    </row>
    <row r="10986" spans="17:17" x14ac:dyDescent="0.3">
      <c r="Q10986" t="s">
        <v>357</v>
      </c>
    </row>
    <row r="10987" spans="17:17" x14ac:dyDescent="0.3">
      <c r="Q10987" t="s">
        <v>339</v>
      </c>
    </row>
    <row r="10988" spans="17:17" x14ac:dyDescent="0.3">
      <c r="Q10988" t="s">
        <v>407</v>
      </c>
    </row>
    <row r="10989" spans="17:17" x14ac:dyDescent="0.3">
      <c r="Q10989" t="s">
        <v>370</v>
      </c>
    </row>
    <row r="10990" spans="17:17" x14ac:dyDescent="0.3">
      <c r="Q10990" t="s">
        <v>365</v>
      </c>
    </row>
    <row r="10991" spans="17:17" x14ac:dyDescent="0.3">
      <c r="Q10991" t="s">
        <v>228</v>
      </c>
    </row>
    <row r="10992" spans="17:17" x14ac:dyDescent="0.3">
      <c r="Q10992" t="s">
        <v>255</v>
      </c>
    </row>
    <row r="10993" spans="17:17" x14ac:dyDescent="0.3">
      <c r="Q10993" t="s">
        <v>361</v>
      </c>
    </row>
    <row r="10994" spans="17:17" x14ac:dyDescent="0.3">
      <c r="Q10994" t="s">
        <v>352</v>
      </c>
    </row>
    <row r="10995" spans="17:17" x14ac:dyDescent="0.3">
      <c r="Q10995" t="s">
        <v>239</v>
      </c>
    </row>
    <row r="10996" spans="17:17" x14ac:dyDescent="0.3">
      <c r="Q10996" t="s">
        <v>295</v>
      </c>
    </row>
    <row r="10997" spans="17:17" x14ac:dyDescent="0.3">
      <c r="Q10997" t="s">
        <v>412</v>
      </c>
    </row>
    <row r="10998" spans="17:17" x14ac:dyDescent="0.3">
      <c r="Q10998" t="s">
        <v>394</v>
      </c>
    </row>
    <row r="10999" spans="17:17" x14ac:dyDescent="0.3">
      <c r="Q10999" t="s">
        <v>319</v>
      </c>
    </row>
    <row r="11000" spans="17:17" x14ac:dyDescent="0.3">
      <c r="Q11000" t="s">
        <v>368</v>
      </c>
    </row>
    <row r="11001" spans="17:17" x14ac:dyDescent="0.3">
      <c r="Q11001" t="s">
        <v>363</v>
      </c>
    </row>
    <row r="11002" spans="17:17" x14ac:dyDescent="0.3">
      <c r="Q11002" t="s">
        <v>347</v>
      </c>
    </row>
    <row r="11003" spans="17:17" x14ac:dyDescent="0.3">
      <c r="Q11003" t="s">
        <v>330</v>
      </c>
    </row>
    <row r="11004" spans="17:17" x14ac:dyDescent="0.3">
      <c r="Q11004" t="s">
        <v>386</v>
      </c>
    </row>
    <row r="11005" spans="17:17" x14ac:dyDescent="0.3">
      <c r="Q11005" t="s">
        <v>382</v>
      </c>
    </row>
    <row r="11006" spans="17:17" x14ac:dyDescent="0.3">
      <c r="Q11006" t="s">
        <v>312</v>
      </c>
    </row>
    <row r="11007" spans="17:17" x14ac:dyDescent="0.3">
      <c r="Q11007" t="s">
        <v>324</v>
      </c>
    </row>
    <row r="11008" spans="17:17" x14ac:dyDescent="0.3">
      <c r="Q11008" t="s">
        <v>357</v>
      </c>
    </row>
    <row r="11009" spans="17:17" x14ac:dyDescent="0.3">
      <c r="Q11009" t="s">
        <v>227</v>
      </c>
    </row>
    <row r="11010" spans="17:17" x14ac:dyDescent="0.3">
      <c r="Q11010" t="s">
        <v>298</v>
      </c>
    </row>
    <row r="11011" spans="17:17" x14ac:dyDescent="0.3">
      <c r="Q11011" t="s">
        <v>356</v>
      </c>
    </row>
    <row r="11012" spans="17:17" x14ac:dyDescent="0.3">
      <c r="Q11012" t="s">
        <v>352</v>
      </c>
    </row>
    <row r="11013" spans="17:17" x14ac:dyDescent="0.3">
      <c r="Q11013" t="s">
        <v>401</v>
      </c>
    </row>
    <row r="11014" spans="17:17" x14ac:dyDescent="0.3">
      <c r="Q11014" t="s">
        <v>372</v>
      </c>
    </row>
    <row r="11015" spans="17:17" x14ac:dyDescent="0.3">
      <c r="Q11015" t="s">
        <v>280</v>
      </c>
    </row>
    <row r="11016" spans="17:17" x14ac:dyDescent="0.3">
      <c r="Q11016" t="s">
        <v>286</v>
      </c>
    </row>
    <row r="11017" spans="17:17" x14ac:dyDescent="0.3">
      <c r="Q11017" t="s">
        <v>274</v>
      </c>
    </row>
    <row r="11018" spans="17:17" x14ac:dyDescent="0.3">
      <c r="Q11018" t="s">
        <v>406</v>
      </c>
    </row>
    <row r="11019" spans="17:17" x14ac:dyDescent="0.3">
      <c r="Q11019" t="s">
        <v>236</v>
      </c>
    </row>
    <row r="11020" spans="17:17" x14ac:dyDescent="0.3">
      <c r="Q11020" t="s">
        <v>336</v>
      </c>
    </row>
    <row r="11021" spans="17:17" x14ac:dyDescent="0.3">
      <c r="Q11021" t="s">
        <v>373</v>
      </c>
    </row>
    <row r="11022" spans="17:17" x14ac:dyDescent="0.3">
      <c r="Q11022" t="s">
        <v>334</v>
      </c>
    </row>
    <row r="11023" spans="17:17" x14ac:dyDescent="0.3">
      <c r="Q11023" t="s">
        <v>381</v>
      </c>
    </row>
    <row r="11024" spans="17:17" x14ac:dyDescent="0.3">
      <c r="Q11024" t="s">
        <v>390</v>
      </c>
    </row>
    <row r="11025" spans="17:17" x14ac:dyDescent="0.3">
      <c r="Q11025" t="s">
        <v>346</v>
      </c>
    </row>
    <row r="11026" spans="17:17" x14ac:dyDescent="0.3">
      <c r="Q11026" t="s">
        <v>362</v>
      </c>
    </row>
    <row r="11027" spans="17:17" x14ac:dyDescent="0.3">
      <c r="Q11027" t="s">
        <v>290</v>
      </c>
    </row>
    <row r="11028" spans="17:17" x14ac:dyDescent="0.3">
      <c r="Q11028" t="s">
        <v>228</v>
      </c>
    </row>
    <row r="11029" spans="17:17" x14ac:dyDescent="0.3">
      <c r="Q11029" t="s">
        <v>276</v>
      </c>
    </row>
    <row r="11030" spans="17:17" x14ac:dyDescent="0.3">
      <c r="Q11030" t="s">
        <v>239</v>
      </c>
    </row>
    <row r="11031" spans="17:17" x14ac:dyDescent="0.3">
      <c r="Q11031" t="s">
        <v>312</v>
      </c>
    </row>
    <row r="11032" spans="17:17" x14ac:dyDescent="0.3">
      <c r="Q11032" t="s">
        <v>256</v>
      </c>
    </row>
    <row r="11033" spans="17:17" x14ac:dyDescent="0.3">
      <c r="Q11033" t="s">
        <v>356</v>
      </c>
    </row>
    <row r="11034" spans="17:17" x14ac:dyDescent="0.3">
      <c r="Q11034" t="s">
        <v>388</v>
      </c>
    </row>
    <row r="11035" spans="17:17" x14ac:dyDescent="0.3">
      <c r="Q11035" t="s">
        <v>225</v>
      </c>
    </row>
    <row r="11036" spans="17:17" x14ac:dyDescent="0.3">
      <c r="Q11036" t="s">
        <v>341</v>
      </c>
    </row>
    <row r="11037" spans="17:17" x14ac:dyDescent="0.3">
      <c r="Q11037" t="s">
        <v>400</v>
      </c>
    </row>
    <row r="11038" spans="17:17" x14ac:dyDescent="0.3">
      <c r="Q11038" t="s">
        <v>303</v>
      </c>
    </row>
    <row r="11039" spans="17:17" x14ac:dyDescent="0.3">
      <c r="Q11039" t="s">
        <v>289</v>
      </c>
    </row>
    <row r="11040" spans="17:17" x14ac:dyDescent="0.3">
      <c r="Q11040" t="s">
        <v>335</v>
      </c>
    </row>
    <row r="11041" spans="17:17" x14ac:dyDescent="0.3">
      <c r="Q11041" t="s">
        <v>257</v>
      </c>
    </row>
    <row r="11042" spans="17:17" x14ac:dyDescent="0.3">
      <c r="Q11042" t="s">
        <v>375</v>
      </c>
    </row>
    <row r="11043" spans="17:17" x14ac:dyDescent="0.3">
      <c r="Q11043" t="s">
        <v>376</v>
      </c>
    </row>
    <row r="11044" spans="17:17" x14ac:dyDescent="0.3">
      <c r="Q11044" t="s">
        <v>276</v>
      </c>
    </row>
    <row r="11045" spans="17:17" x14ac:dyDescent="0.3">
      <c r="Q11045" t="s">
        <v>357</v>
      </c>
    </row>
    <row r="11046" spans="17:17" x14ac:dyDescent="0.3">
      <c r="Q11046" t="s">
        <v>224</v>
      </c>
    </row>
    <row r="11047" spans="17:17" x14ac:dyDescent="0.3">
      <c r="Q11047" t="s">
        <v>377</v>
      </c>
    </row>
    <row r="11048" spans="17:17" x14ac:dyDescent="0.3">
      <c r="Q11048" t="s">
        <v>378</v>
      </c>
    </row>
    <row r="11049" spans="17:17" x14ac:dyDescent="0.3">
      <c r="Q11049" t="s">
        <v>260</v>
      </c>
    </row>
    <row r="11050" spans="17:17" x14ac:dyDescent="0.3">
      <c r="Q11050" t="s">
        <v>356</v>
      </c>
    </row>
    <row r="11051" spans="17:17" x14ac:dyDescent="0.3">
      <c r="Q11051" t="s">
        <v>379</v>
      </c>
    </row>
    <row r="11052" spans="17:17" x14ac:dyDescent="0.3">
      <c r="Q11052" t="s">
        <v>290</v>
      </c>
    </row>
    <row r="11053" spans="17:17" x14ac:dyDescent="0.3">
      <c r="Q11053" t="s">
        <v>233</v>
      </c>
    </row>
    <row r="11054" spans="17:17" x14ac:dyDescent="0.3">
      <c r="Q11054" t="s">
        <v>380</v>
      </c>
    </row>
    <row r="11055" spans="17:17" x14ac:dyDescent="0.3">
      <c r="Q11055" t="s">
        <v>330</v>
      </c>
    </row>
    <row r="11056" spans="17:17" x14ac:dyDescent="0.3">
      <c r="Q11056" t="s">
        <v>265</v>
      </c>
    </row>
    <row r="11057" spans="17:17" x14ac:dyDescent="0.3">
      <c r="Q11057" t="s">
        <v>381</v>
      </c>
    </row>
    <row r="11058" spans="17:17" x14ac:dyDescent="0.3">
      <c r="Q11058" t="s">
        <v>382</v>
      </c>
    </row>
    <row r="11059" spans="17:17" x14ac:dyDescent="0.3">
      <c r="Q11059" t="s">
        <v>314</v>
      </c>
    </row>
    <row r="11060" spans="17:17" x14ac:dyDescent="0.3">
      <c r="Q11060" t="s">
        <v>295</v>
      </c>
    </row>
    <row r="11061" spans="17:17" x14ac:dyDescent="0.3">
      <c r="Q11061" t="s">
        <v>284</v>
      </c>
    </row>
    <row r="11062" spans="17:17" x14ac:dyDescent="0.3">
      <c r="Q11062" t="s">
        <v>300</v>
      </c>
    </row>
    <row r="11063" spans="17:17" x14ac:dyDescent="0.3">
      <c r="Q11063" t="s">
        <v>313</v>
      </c>
    </row>
    <row r="11064" spans="17:17" x14ac:dyDescent="0.3">
      <c r="Q11064" t="s">
        <v>403</v>
      </c>
    </row>
    <row r="11065" spans="17:17" x14ac:dyDescent="0.3">
      <c r="Q11065" t="s">
        <v>292</v>
      </c>
    </row>
    <row r="11066" spans="17:17" x14ac:dyDescent="0.3">
      <c r="Q11066" t="s">
        <v>259</v>
      </c>
    </row>
    <row r="11067" spans="17:17" x14ac:dyDescent="0.3">
      <c r="Q11067" t="s">
        <v>258</v>
      </c>
    </row>
    <row r="11068" spans="17:17" x14ac:dyDescent="0.3">
      <c r="Q11068" t="s">
        <v>235</v>
      </c>
    </row>
    <row r="11069" spans="17:17" x14ac:dyDescent="0.3">
      <c r="Q11069" t="s">
        <v>325</v>
      </c>
    </row>
    <row r="11070" spans="17:17" x14ac:dyDescent="0.3">
      <c r="Q11070" t="s">
        <v>305</v>
      </c>
    </row>
    <row r="11071" spans="17:17" x14ac:dyDescent="0.3">
      <c r="Q11071" t="s">
        <v>384</v>
      </c>
    </row>
    <row r="11072" spans="17:17" x14ac:dyDescent="0.3">
      <c r="Q11072" t="s">
        <v>354</v>
      </c>
    </row>
    <row r="11073" spans="17:17" x14ac:dyDescent="0.3">
      <c r="Q11073" t="s">
        <v>312</v>
      </c>
    </row>
    <row r="11074" spans="17:17" x14ac:dyDescent="0.3">
      <c r="Q11074" t="s">
        <v>290</v>
      </c>
    </row>
    <row r="11075" spans="17:17" x14ac:dyDescent="0.3">
      <c r="Q11075" t="s">
        <v>397</v>
      </c>
    </row>
    <row r="11076" spans="17:17" x14ac:dyDescent="0.3">
      <c r="Q11076" t="s">
        <v>255</v>
      </c>
    </row>
    <row r="11077" spans="17:17" x14ac:dyDescent="0.3">
      <c r="Q11077" t="s">
        <v>250</v>
      </c>
    </row>
    <row r="11078" spans="17:17" x14ac:dyDescent="0.3">
      <c r="Q11078" t="s">
        <v>328</v>
      </c>
    </row>
    <row r="11079" spans="17:17" x14ac:dyDescent="0.3">
      <c r="Q11079" t="s">
        <v>245</v>
      </c>
    </row>
    <row r="11080" spans="17:17" x14ac:dyDescent="0.3">
      <c r="Q11080" t="s">
        <v>223</v>
      </c>
    </row>
    <row r="11081" spans="17:17" x14ac:dyDescent="0.3">
      <c r="Q11081" t="s">
        <v>303</v>
      </c>
    </row>
    <row r="11082" spans="17:17" x14ac:dyDescent="0.3">
      <c r="Q11082" t="s">
        <v>285</v>
      </c>
    </row>
    <row r="11083" spans="17:17" x14ac:dyDescent="0.3">
      <c r="Q11083" t="s">
        <v>271</v>
      </c>
    </row>
    <row r="11084" spans="17:17" x14ac:dyDescent="0.3">
      <c r="Q11084" t="s">
        <v>409</v>
      </c>
    </row>
    <row r="11085" spans="17:17" x14ac:dyDescent="0.3">
      <c r="Q11085" t="s">
        <v>329</v>
      </c>
    </row>
    <row r="11086" spans="17:17" x14ac:dyDescent="0.3">
      <c r="Q11086" t="s">
        <v>378</v>
      </c>
    </row>
    <row r="11087" spans="17:17" x14ac:dyDescent="0.3">
      <c r="Q11087" t="s">
        <v>346</v>
      </c>
    </row>
    <row r="11088" spans="17:17" x14ac:dyDescent="0.3">
      <c r="Q11088" t="s">
        <v>324</v>
      </c>
    </row>
    <row r="11089" spans="17:17" x14ac:dyDescent="0.3">
      <c r="Q11089" t="s">
        <v>321</v>
      </c>
    </row>
    <row r="11090" spans="17:17" x14ac:dyDescent="0.3">
      <c r="Q11090" t="s">
        <v>405</v>
      </c>
    </row>
    <row r="11091" spans="17:17" x14ac:dyDescent="0.3">
      <c r="Q11091" t="s">
        <v>279</v>
      </c>
    </row>
    <row r="11092" spans="17:17" x14ac:dyDescent="0.3">
      <c r="Q11092" t="s">
        <v>223</v>
      </c>
    </row>
    <row r="11093" spans="17:17" x14ac:dyDescent="0.3">
      <c r="Q11093" t="s">
        <v>282</v>
      </c>
    </row>
    <row r="11094" spans="17:17" x14ac:dyDescent="0.3">
      <c r="Q11094" t="s">
        <v>414</v>
      </c>
    </row>
    <row r="11095" spans="17:17" x14ac:dyDescent="0.3">
      <c r="Q11095" t="s">
        <v>255</v>
      </c>
    </row>
    <row r="11096" spans="17:17" x14ac:dyDescent="0.3">
      <c r="Q11096" t="s">
        <v>239</v>
      </c>
    </row>
    <row r="11097" spans="17:17" x14ac:dyDescent="0.3">
      <c r="Q11097" t="s">
        <v>293</v>
      </c>
    </row>
    <row r="11098" spans="17:17" x14ac:dyDescent="0.3">
      <c r="Q11098" t="s">
        <v>338</v>
      </c>
    </row>
    <row r="11099" spans="17:17" x14ac:dyDescent="0.3">
      <c r="Q11099" t="s">
        <v>401</v>
      </c>
    </row>
    <row r="11100" spans="17:17" x14ac:dyDescent="0.3">
      <c r="Q11100" t="s">
        <v>375</v>
      </c>
    </row>
    <row r="11101" spans="17:17" x14ac:dyDescent="0.3">
      <c r="Q11101" t="s">
        <v>342</v>
      </c>
    </row>
    <row r="11102" spans="17:17" x14ac:dyDescent="0.3">
      <c r="Q11102" t="s">
        <v>311</v>
      </c>
    </row>
    <row r="11103" spans="17:17" x14ac:dyDescent="0.3">
      <c r="Q11103" t="s">
        <v>286</v>
      </c>
    </row>
    <row r="11104" spans="17:17" x14ac:dyDescent="0.3">
      <c r="Q11104" t="s">
        <v>300</v>
      </c>
    </row>
    <row r="11105" spans="17:17" x14ac:dyDescent="0.3">
      <c r="Q11105" t="s">
        <v>245</v>
      </c>
    </row>
    <row r="11106" spans="17:17" x14ac:dyDescent="0.3">
      <c r="Q11106" t="s">
        <v>402</v>
      </c>
    </row>
    <row r="11107" spans="17:17" x14ac:dyDescent="0.3">
      <c r="Q11107" t="s">
        <v>244</v>
      </c>
    </row>
    <row r="11108" spans="17:17" x14ac:dyDescent="0.3">
      <c r="Q11108" t="s">
        <v>377</v>
      </c>
    </row>
    <row r="11109" spans="17:17" x14ac:dyDescent="0.3">
      <c r="Q11109" t="s">
        <v>335</v>
      </c>
    </row>
    <row r="11110" spans="17:17" x14ac:dyDescent="0.3">
      <c r="Q11110" t="s">
        <v>226</v>
      </c>
    </row>
    <row r="11111" spans="17:17" x14ac:dyDescent="0.3">
      <c r="Q11111" t="s">
        <v>264</v>
      </c>
    </row>
    <row r="11112" spans="17:17" x14ac:dyDescent="0.3">
      <c r="Q11112" t="s">
        <v>408</v>
      </c>
    </row>
    <row r="11113" spans="17:17" x14ac:dyDescent="0.3">
      <c r="Q11113" t="s">
        <v>325</v>
      </c>
    </row>
    <row r="11114" spans="17:17" x14ac:dyDescent="0.3">
      <c r="Q11114" t="s">
        <v>260</v>
      </c>
    </row>
    <row r="11115" spans="17:17" x14ac:dyDescent="0.3">
      <c r="Q11115" t="s">
        <v>373</v>
      </c>
    </row>
    <row r="11116" spans="17:17" x14ac:dyDescent="0.3">
      <c r="Q11116" t="s">
        <v>267</v>
      </c>
    </row>
    <row r="11117" spans="17:17" x14ac:dyDescent="0.3">
      <c r="Q11117" t="s">
        <v>405</v>
      </c>
    </row>
    <row r="11118" spans="17:17" x14ac:dyDescent="0.3">
      <c r="Q11118" t="s">
        <v>389</v>
      </c>
    </row>
    <row r="11119" spans="17:17" x14ac:dyDescent="0.3">
      <c r="Q11119" t="s">
        <v>285</v>
      </c>
    </row>
    <row r="11120" spans="17:17" x14ac:dyDescent="0.3">
      <c r="Q11120" t="s">
        <v>289</v>
      </c>
    </row>
    <row r="11121" spans="17:17" x14ac:dyDescent="0.3">
      <c r="Q11121" t="s">
        <v>292</v>
      </c>
    </row>
    <row r="11122" spans="17:17" x14ac:dyDescent="0.3">
      <c r="Q11122" t="s">
        <v>370</v>
      </c>
    </row>
    <row r="11123" spans="17:17" x14ac:dyDescent="0.3">
      <c r="Q11123" t="s">
        <v>383</v>
      </c>
    </row>
    <row r="11124" spans="17:17" x14ac:dyDescent="0.3">
      <c r="Q11124" t="s">
        <v>265</v>
      </c>
    </row>
    <row r="11125" spans="17:17" x14ac:dyDescent="0.3">
      <c r="Q11125" t="s">
        <v>258</v>
      </c>
    </row>
    <row r="11126" spans="17:17" x14ac:dyDescent="0.3">
      <c r="Q11126" t="s">
        <v>341</v>
      </c>
    </row>
    <row r="11127" spans="17:17" x14ac:dyDescent="0.3">
      <c r="Q11127" t="s">
        <v>319</v>
      </c>
    </row>
    <row r="11128" spans="17:17" x14ac:dyDescent="0.3">
      <c r="Q11128" t="s">
        <v>277</v>
      </c>
    </row>
    <row r="11129" spans="17:17" x14ac:dyDescent="0.3">
      <c r="Q11129" t="s">
        <v>378</v>
      </c>
    </row>
    <row r="11130" spans="17:17" x14ac:dyDescent="0.3">
      <c r="Q11130" t="s">
        <v>267</v>
      </c>
    </row>
    <row r="11131" spans="17:17" x14ac:dyDescent="0.3">
      <c r="Q11131" t="s">
        <v>248</v>
      </c>
    </row>
    <row r="11132" spans="17:17" x14ac:dyDescent="0.3">
      <c r="Q11132" t="s">
        <v>226</v>
      </c>
    </row>
    <row r="11133" spans="17:17" x14ac:dyDescent="0.3">
      <c r="Q11133" t="s">
        <v>233</v>
      </c>
    </row>
    <row r="11134" spans="17:17" x14ac:dyDescent="0.3">
      <c r="Q11134" t="s">
        <v>384</v>
      </c>
    </row>
    <row r="11135" spans="17:17" x14ac:dyDescent="0.3">
      <c r="Q11135" t="s">
        <v>250</v>
      </c>
    </row>
    <row r="11136" spans="17:17" x14ac:dyDescent="0.3">
      <c r="Q11136" t="s">
        <v>300</v>
      </c>
    </row>
    <row r="11137" spans="17:17" x14ac:dyDescent="0.3">
      <c r="Q11137" t="s">
        <v>385</v>
      </c>
    </row>
    <row r="11138" spans="17:17" x14ac:dyDescent="0.3">
      <c r="Q11138" t="s">
        <v>386</v>
      </c>
    </row>
    <row r="11139" spans="17:17" x14ac:dyDescent="0.3">
      <c r="Q11139" t="s">
        <v>358</v>
      </c>
    </row>
    <row r="11140" spans="17:17" x14ac:dyDescent="0.3">
      <c r="Q11140" t="s">
        <v>284</v>
      </c>
    </row>
    <row r="11141" spans="17:17" x14ac:dyDescent="0.3">
      <c r="Q11141" t="s">
        <v>327</v>
      </c>
    </row>
    <row r="11142" spans="17:17" x14ac:dyDescent="0.3">
      <c r="Q11142" t="s">
        <v>260</v>
      </c>
    </row>
    <row r="11143" spans="17:17" x14ac:dyDescent="0.3">
      <c r="Q11143" t="s">
        <v>303</v>
      </c>
    </row>
    <row r="11144" spans="17:17" x14ac:dyDescent="0.3">
      <c r="Q11144" t="s">
        <v>229</v>
      </c>
    </row>
    <row r="11145" spans="17:17" x14ac:dyDescent="0.3">
      <c r="Q11145" t="s">
        <v>329</v>
      </c>
    </row>
    <row r="11146" spans="17:17" x14ac:dyDescent="0.3">
      <c r="Q11146" t="s">
        <v>401</v>
      </c>
    </row>
    <row r="11147" spans="17:17" x14ac:dyDescent="0.3">
      <c r="Q11147" t="s">
        <v>332</v>
      </c>
    </row>
    <row r="11148" spans="17:17" x14ac:dyDescent="0.3">
      <c r="Q11148" t="s">
        <v>375</v>
      </c>
    </row>
    <row r="11149" spans="17:17" x14ac:dyDescent="0.3">
      <c r="Q11149" t="s">
        <v>356</v>
      </c>
    </row>
    <row r="11150" spans="17:17" x14ac:dyDescent="0.3">
      <c r="Q11150" t="s">
        <v>240</v>
      </c>
    </row>
    <row r="11151" spans="17:17" x14ac:dyDescent="0.3">
      <c r="Q11151" t="s">
        <v>407</v>
      </c>
    </row>
    <row r="11152" spans="17:17" x14ac:dyDescent="0.3">
      <c r="Q11152" t="s">
        <v>406</v>
      </c>
    </row>
    <row r="11153" spans="17:17" x14ac:dyDescent="0.3">
      <c r="Q11153" t="s">
        <v>270</v>
      </c>
    </row>
    <row r="11154" spans="17:17" x14ac:dyDescent="0.3">
      <c r="Q11154" t="s">
        <v>322</v>
      </c>
    </row>
    <row r="11155" spans="17:17" x14ac:dyDescent="0.3">
      <c r="Q11155" t="s">
        <v>280</v>
      </c>
    </row>
    <row r="11156" spans="17:17" x14ac:dyDescent="0.3">
      <c r="Q11156" t="s">
        <v>318</v>
      </c>
    </row>
    <row r="11157" spans="17:17" x14ac:dyDescent="0.3">
      <c r="Q11157" t="s">
        <v>400</v>
      </c>
    </row>
    <row r="11158" spans="17:17" x14ac:dyDescent="0.3">
      <c r="Q11158" t="s">
        <v>362</v>
      </c>
    </row>
    <row r="11159" spans="17:17" x14ac:dyDescent="0.3">
      <c r="Q11159" t="s">
        <v>314</v>
      </c>
    </row>
    <row r="11160" spans="17:17" x14ac:dyDescent="0.3">
      <c r="Q11160" t="s">
        <v>254</v>
      </c>
    </row>
    <row r="11161" spans="17:17" x14ac:dyDescent="0.3">
      <c r="Q11161" t="s">
        <v>417</v>
      </c>
    </row>
    <row r="11162" spans="17:17" x14ac:dyDescent="0.3">
      <c r="Q11162" t="s">
        <v>250</v>
      </c>
    </row>
    <row r="11163" spans="17:17" x14ac:dyDescent="0.3">
      <c r="Q11163" t="s">
        <v>256</v>
      </c>
    </row>
    <row r="11164" spans="17:17" x14ac:dyDescent="0.3">
      <c r="Q11164" t="s">
        <v>237</v>
      </c>
    </row>
    <row r="11165" spans="17:17" x14ac:dyDescent="0.3">
      <c r="Q11165" t="s">
        <v>257</v>
      </c>
    </row>
    <row r="11166" spans="17:17" x14ac:dyDescent="0.3">
      <c r="Q11166" t="s">
        <v>258</v>
      </c>
    </row>
    <row r="11167" spans="17:17" x14ac:dyDescent="0.3">
      <c r="Q11167" t="s">
        <v>228</v>
      </c>
    </row>
    <row r="11168" spans="17:17" x14ac:dyDescent="0.3">
      <c r="Q11168" t="s">
        <v>236</v>
      </c>
    </row>
    <row r="11169" spans="17:17" x14ac:dyDescent="0.3">
      <c r="Q11169" t="s">
        <v>259</v>
      </c>
    </row>
    <row r="11170" spans="17:17" x14ac:dyDescent="0.3">
      <c r="Q11170" t="s">
        <v>260</v>
      </c>
    </row>
    <row r="11171" spans="17:17" x14ac:dyDescent="0.3">
      <c r="Q11171" t="s">
        <v>261</v>
      </c>
    </row>
    <row r="11172" spans="17:17" x14ac:dyDescent="0.3">
      <c r="Q11172" t="s">
        <v>262</v>
      </c>
    </row>
    <row r="11173" spans="17:17" x14ac:dyDescent="0.3">
      <c r="Q11173" t="s">
        <v>240</v>
      </c>
    </row>
    <row r="11174" spans="17:17" x14ac:dyDescent="0.3">
      <c r="Q11174" t="s">
        <v>263</v>
      </c>
    </row>
    <row r="11175" spans="17:17" x14ac:dyDescent="0.3">
      <c r="Q11175" t="s">
        <v>264</v>
      </c>
    </row>
    <row r="11176" spans="17:17" x14ac:dyDescent="0.3">
      <c r="Q11176" t="s">
        <v>265</v>
      </c>
    </row>
    <row r="11177" spans="17:17" x14ac:dyDescent="0.3">
      <c r="Q11177" t="s">
        <v>266</v>
      </c>
    </row>
    <row r="11178" spans="17:17" x14ac:dyDescent="0.3">
      <c r="Q11178" t="s">
        <v>267</v>
      </c>
    </row>
    <row r="11179" spans="17:17" x14ac:dyDescent="0.3">
      <c r="Q11179" t="s">
        <v>268</v>
      </c>
    </row>
    <row r="11180" spans="17:17" x14ac:dyDescent="0.3">
      <c r="Q11180" t="s">
        <v>269</v>
      </c>
    </row>
    <row r="11181" spans="17:17" x14ac:dyDescent="0.3">
      <c r="Q11181" t="s">
        <v>270</v>
      </c>
    </row>
    <row r="11182" spans="17:17" x14ac:dyDescent="0.3">
      <c r="Q11182" t="s">
        <v>309</v>
      </c>
    </row>
    <row r="11183" spans="17:17" x14ac:dyDescent="0.3">
      <c r="Q11183" t="s">
        <v>332</v>
      </c>
    </row>
    <row r="11184" spans="17:17" x14ac:dyDescent="0.3">
      <c r="Q11184" t="s">
        <v>347</v>
      </c>
    </row>
    <row r="11185" spans="17:17" x14ac:dyDescent="0.3">
      <c r="Q11185" t="s">
        <v>335</v>
      </c>
    </row>
    <row r="11186" spans="17:17" x14ac:dyDescent="0.3">
      <c r="Q11186" t="s">
        <v>282</v>
      </c>
    </row>
    <row r="11187" spans="17:17" x14ac:dyDescent="0.3">
      <c r="Q11187" t="s">
        <v>383</v>
      </c>
    </row>
    <row r="11188" spans="17:17" x14ac:dyDescent="0.3">
      <c r="Q11188" t="s">
        <v>372</v>
      </c>
    </row>
    <row r="11189" spans="17:17" x14ac:dyDescent="0.3">
      <c r="Q11189" t="s">
        <v>338</v>
      </c>
    </row>
    <row r="11190" spans="17:17" x14ac:dyDescent="0.3">
      <c r="Q11190" t="s">
        <v>356</v>
      </c>
    </row>
    <row r="11191" spans="17:17" x14ac:dyDescent="0.3">
      <c r="Q11191" t="s">
        <v>344</v>
      </c>
    </row>
    <row r="11192" spans="17:17" x14ac:dyDescent="0.3">
      <c r="Q11192" t="s">
        <v>300</v>
      </c>
    </row>
    <row r="11193" spans="17:17" x14ac:dyDescent="0.3">
      <c r="Q11193" t="s">
        <v>380</v>
      </c>
    </row>
    <row r="11194" spans="17:17" x14ac:dyDescent="0.3">
      <c r="Q11194" t="s">
        <v>381</v>
      </c>
    </row>
    <row r="11195" spans="17:17" x14ac:dyDescent="0.3">
      <c r="Q11195" t="s">
        <v>378</v>
      </c>
    </row>
    <row r="11196" spans="17:17" x14ac:dyDescent="0.3">
      <c r="Q11196" t="s">
        <v>364</v>
      </c>
    </row>
    <row r="11197" spans="17:17" x14ac:dyDescent="0.3">
      <c r="Q11197" t="s">
        <v>275</v>
      </c>
    </row>
    <row r="11198" spans="17:17" x14ac:dyDescent="0.3">
      <c r="Q11198" t="s">
        <v>399</v>
      </c>
    </row>
    <row r="11199" spans="17:17" x14ac:dyDescent="0.3">
      <c r="Q11199" t="s">
        <v>326</v>
      </c>
    </row>
    <row r="11200" spans="17:17" x14ac:dyDescent="0.3">
      <c r="Q11200" t="s">
        <v>315</v>
      </c>
    </row>
    <row r="11201" spans="17:17" x14ac:dyDescent="0.3">
      <c r="Q11201" t="s">
        <v>273</v>
      </c>
    </row>
    <row r="11202" spans="17:17" x14ac:dyDescent="0.3">
      <c r="Q11202" t="s">
        <v>387</v>
      </c>
    </row>
    <row r="11203" spans="17:17" x14ac:dyDescent="0.3">
      <c r="Q11203" t="s">
        <v>271</v>
      </c>
    </row>
    <row r="11204" spans="17:17" x14ac:dyDescent="0.3">
      <c r="Q11204" t="s">
        <v>377</v>
      </c>
    </row>
    <row r="11205" spans="17:17" x14ac:dyDescent="0.3">
      <c r="Q11205" t="s">
        <v>236</v>
      </c>
    </row>
    <row r="11206" spans="17:17" x14ac:dyDescent="0.3">
      <c r="Q11206" t="s">
        <v>225</v>
      </c>
    </row>
    <row r="11207" spans="17:17" x14ac:dyDescent="0.3">
      <c r="Q11207" t="s">
        <v>335</v>
      </c>
    </row>
    <row r="11208" spans="17:17" x14ac:dyDescent="0.3">
      <c r="Q11208" t="s">
        <v>300</v>
      </c>
    </row>
    <row r="11209" spans="17:17" x14ac:dyDescent="0.3">
      <c r="Q11209" t="s">
        <v>366</v>
      </c>
    </row>
    <row r="11210" spans="17:17" x14ac:dyDescent="0.3">
      <c r="Q11210" t="s">
        <v>295</v>
      </c>
    </row>
    <row r="11211" spans="17:17" x14ac:dyDescent="0.3">
      <c r="Q11211" t="s">
        <v>256</v>
      </c>
    </row>
    <row r="11212" spans="17:17" x14ac:dyDescent="0.3">
      <c r="Q11212" t="s">
        <v>315</v>
      </c>
    </row>
    <row r="11213" spans="17:17" x14ac:dyDescent="0.3">
      <c r="Q11213" t="s">
        <v>243</v>
      </c>
    </row>
    <row r="11214" spans="17:17" x14ac:dyDescent="0.3">
      <c r="Q11214" t="s">
        <v>283</v>
      </c>
    </row>
    <row r="11215" spans="17:17" x14ac:dyDescent="0.3">
      <c r="Q11215" t="s">
        <v>324</v>
      </c>
    </row>
    <row r="11216" spans="17:17" x14ac:dyDescent="0.3">
      <c r="Q11216" t="s">
        <v>278</v>
      </c>
    </row>
    <row r="11217" spans="17:17" x14ac:dyDescent="0.3">
      <c r="Q11217" t="s">
        <v>301</v>
      </c>
    </row>
    <row r="11218" spans="17:17" x14ac:dyDescent="0.3">
      <c r="Q11218" t="s">
        <v>414</v>
      </c>
    </row>
    <row r="11219" spans="17:17" x14ac:dyDescent="0.3">
      <c r="Q11219" t="s">
        <v>388</v>
      </c>
    </row>
    <row r="11220" spans="17:17" x14ac:dyDescent="0.3">
      <c r="Q11220" t="s">
        <v>410</v>
      </c>
    </row>
    <row r="11221" spans="17:17" x14ac:dyDescent="0.3">
      <c r="Q11221" t="s">
        <v>224</v>
      </c>
    </row>
    <row r="11222" spans="17:17" x14ac:dyDescent="0.3">
      <c r="Q11222" t="s">
        <v>365</v>
      </c>
    </row>
    <row r="11223" spans="17:17" x14ac:dyDescent="0.3">
      <c r="Q11223" t="s">
        <v>302</v>
      </c>
    </row>
    <row r="11224" spans="17:17" x14ac:dyDescent="0.3">
      <c r="Q11224" t="s">
        <v>328</v>
      </c>
    </row>
    <row r="11225" spans="17:17" x14ac:dyDescent="0.3">
      <c r="Q11225" t="s">
        <v>410</v>
      </c>
    </row>
    <row r="11226" spans="17:17" x14ac:dyDescent="0.3">
      <c r="Q11226" t="s">
        <v>283</v>
      </c>
    </row>
    <row r="11227" spans="17:17" x14ac:dyDescent="0.3">
      <c r="Q11227" t="s">
        <v>234</v>
      </c>
    </row>
    <row r="11228" spans="17:17" x14ac:dyDescent="0.3">
      <c r="Q11228" t="s">
        <v>238</v>
      </c>
    </row>
    <row r="11229" spans="17:17" x14ac:dyDescent="0.3">
      <c r="Q11229" t="s">
        <v>390</v>
      </c>
    </row>
    <row r="11230" spans="17:17" x14ac:dyDescent="0.3">
      <c r="Q11230" t="s">
        <v>278</v>
      </c>
    </row>
    <row r="11231" spans="17:17" x14ac:dyDescent="0.3">
      <c r="Q11231" t="s">
        <v>401</v>
      </c>
    </row>
    <row r="11232" spans="17:17" x14ac:dyDescent="0.3">
      <c r="Q11232" t="s">
        <v>245</v>
      </c>
    </row>
    <row r="11233" spans="17:17" x14ac:dyDescent="0.3">
      <c r="Q11233" t="s">
        <v>285</v>
      </c>
    </row>
    <row r="11234" spans="17:17" x14ac:dyDescent="0.3">
      <c r="Q11234" t="s">
        <v>296</v>
      </c>
    </row>
    <row r="11235" spans="17:17" x14ac:dyDescent="0.3">
      <c r="Q11235" t="s">
        <v>304</v>
      </c>
    </row>
    <row r="11236" spans="17:17" x14ac:dyDescent="0.3">
      <c r="Q11236" t="s">
        <v>263</v>
      </c>
    </row>
    <row r="11237" spans="17:17" x14ac:dyDescent="0.3">
      <c r="Q11237" t="s">
        <v>273</v>
      </c>
    </row>
    <row r="11238" spans="17:17" x14ac:dyDescent="0.3">
      <c r="Q11238" t="s">
        <v>249</v>
      </c>
    </row>
    <row r="11239" spans="17:17" x14ac:dyDescent="0.3">
      <c r="Q11239" t="s">
        <v>280</v>
      </c>
    </row>
    <row r="11240" spans="17:17" x14ac:dyDescent="0.3">
      <c r="Q11240" t="s">
        <v>242</v>
      </c>
    </row>
    <row r="11241" spans="17:17" x14ac:dyDescent="0.3">
      <c r="Q11241" t="s">
        <v>233</v>
      </c>
    </row>
    <row r="11242" spans="17:17" x14ac:dyDescent="0.3">
      <c r="Q11242" t="s">
        <v>285</v>
      </c>
    </row>
    <row r="11243" spans="17:17" x14ac:dyDescent="0.3">
      <c r="Q11243" t="s">
        <v>255</v>
      </c>
    </row>
    <row r="11244" spans="17:17" x14ac:dyDescent="0.3">
      <c r="Q11244" t="s">
        <v>253</v>
      </c>
    </row>
    <row r="11245" spans="17:17" x14ac:dyDescent="0.3">
      <c r="Q11245" t="s">
        <v>289</v>
      </c>
    </row>
    <row r="11246" spans="17:17" x14ac:dyDescent="0.3">
      <c r="Q11246" t="s">
        <v>362</v>
      </c>
    </row>
    <row r="11247" spans="17:17" x14ac:dyDescent="0.3">
      <c r="Q11247" t="s">
        <v>334</v>
      </c>
    </row>
    <row r="11248" spans="17:17" x14ac:dyDescent="0.3">
      <c r="Q11248" t="s">
        <v>305</v>
      </c>
    </row>
    <row r="11249" spans="17:17" x14ac:dyDescent="0.3">
      <c r="Q11249" t="s">
        <v>307</v>
      </c>
    </row>
    <row r="11250" spans="17:17" x14ac:dyDescent="0.3">
      <c r="Q11250" t="s">
        <v>313</v>
      </c>
    </row>
    <row r="11251" spans="17:17" x14ac:dyDescent="0.3">
      <c r="Q11251" t="s">
        <v>328</v>
      </c>
    </row>
    <row r="11252" spans="17:17" x14ac:dyDescent="0.3">
      <c r="Q11252" t="s">
        <v>352</v>
      </c>
    </row>
    <row r="11253" spans="17:17" x14ac:dyDescent="0.3">
      <c r="Q11253" t="s">
        <v>381</v>
      </c>
    </row>
    <row r="11254" spans="17:17" x14ac:dyDescent="0.3">
      <c r="Q11254" t="s">
        <v>256</v>
      </c>
    </row>
    <row r="11255" spans="17:17" x14ac:dyDescent="0.3">
      <c r="Q11255" t="s">
        <v>326</v>
      </c>
    </row>
    <row r="11256" spans="17:17" x14ac:dyDescent="0.3">
      <c r="Q11256" t="s">
        <v>274</v>
      </c>
    </row>
    <row r="11257" spans="17:17" x14ac:dyDescent="0.3">
      <c r="Q11257" t="s">
        <v>327</v>
      </c>
    </row>
    <row r="11258" spans="17:17" x14ac:dyDescent="0.3">
      <c r="Q11258" t="s">
        <v>382</v>
      </c>
    </row>
    <row r="11259" spans="17:17" x14ac:dyDescent="0.3">
      <c r="Q11259" t="s">
        <v>270</v>
      </c>
    </row>
    <row r="11260" spans="17:17" x14ac:dyDescent="0.3">
      <c r="Q11260" t="s">
        <v>301</v>
      </c>
    </row>
    <row r="11261" spans="17:17" x14ac:dyDescent="0.3">
      <c r="Q11261" t="s">
        <v>386</v>
      </c>
    </row>
    <row r="11262" spans="17:17" x14ac:dyDescent="0.3">
      <c r="Q11262" t="s">
        <v>355</v>
      </c>
    </row>
    <row r="11263" spans="17:17" x14ac:dyDescent="0.3">
      <c r="Q11263" t="s">
        <v>277</v>
      </c>
    </row>
    <row r="11264" spans="17:17" x14ac:dyDescent="0.3">
      <c r="Q11264" t="s">
        <v>246</v>
      </c>
    </row>
    <row r="11265" spans="17:17" x14ac:dyDescent="0.3">
      <c r="Q11265" t="s">
        <v>404</v>
      </c>
    </row>
    <row r="11266" spans="17:17" x14ac:dyDescent="0.3">
      <c r="Q11266" t="s">
        <v>259</v>
      </c>
    </row>
    <row r="11267" spans="17:17" x14ac:dyDescent="0.3">
      <c r="Q11267" t="s">
        <v>229</v>
      </c>
    </row>
    <row r="11268" spans="17:17" x14ac:dyDescent="0.3">
      <c r="Q11268" t="s">
        <v>321</v>
      </c>
    </row>
    <row r="11269" spans="17:17" x14ac:dyDescent="0.3">
      <c r="Q11269" t="s">
        <v>412</v>
      </c>
    </row>
    <row r="11270" spans="17:17" x14ac:dyDescent="0.3">
      <c r="Q11270" t="s">
        <v>413</v>
      </c>
    </row>
    <row r="11271" spans="17:17" x14ac:dyDescent="0.3">
      <c r="Q11271" t="s">
        <v>313</v>
      </c>
    </row>
    <row r="11272" spans="17:17" x14ac:dyDescent="0.3">
      <c r="Q11272" t="s">
        <v>402</v>
      </c>
    </row>
    <row r="11273" spans="17:17" x14ac:dyDescent="0.3">
      <c r="Q11273" t="s">
        <v>383</v>
      </c>
    </row>
    <row r="11274" spans="17:17" x14ac:dyDescent="0.3">
      <c r="Q11274" t="s">
        <v>358</v>
      </c>
    </row>
    <row r="11275" spans="17:17" x14ac:dyDescent="0.3">
      <c r="Q11275" t="s">
        <v>338</v>
      </c>
    </row>
    <row r="11276" spans="17:17" x14ac:dyDescent="0.3">
      <c r="Q11276" t="s">
        <v>390</v>
      </c>
    </row>
    <row r="11277" spans="17:17" x14ac:dyDescent="0.3">
      <c r="Q11277" t="s">
        <v>291</v>
      </c>
    </row>
    <row r="11278" spans="17:17" x14ac:dyDescent="0.3">
      <c r="Q11278" t="s">
        <v>379</v>
      </c>
    </row>
    <row r="11279" spans="17:17" x14ac:dyDescent="0.3">
      <c r="Q11279" t="s">
        <v>391</v>
      </c>
    </row>
    <row r="11280" spans="17:17" x14ac:dyDescent="0.3">
      <c r="Q11280" t="s">
        <v>297</v>
      </c>
    </row>
    <row r="11281" spans="17:17" x14ac:dyDescent="0.3">
      <c r="Q11281" t="s">
        <v>314</v>
      </c>
    </row>
    <row r="11282" spans="17:17" x14ac:dyDescent="0.3">
      <c r="Q11282" t="s">
        <v>320</v>
      </c>
    </row>
    <row r="11283" spans="17:17" x14ac:dyDescent="0.3">
      <c r="Q11283" t="s">
        <v>311</v>
      </c>
    </row>
    <row r="11284" spans="17:17" x14ac:dyDescent="0.3">
      <c r="Q11284" t="s">
        <v>357</v>
      </c>
    </row>
    <row r="11285" spans="17:17" x14ac:dyDescent="0.3">
      <c r="Q11285" t="s">
        <v>248</v>
      </c>
    </row>
    <row r="11286" spans="17:17" x14ac:dyDescent="0.3">
      <c r="Q11286" t="s">
        <v>345</v>
      </c>
    </row>
    <row r="11287" spans="17:17" x14ac:dyDescent="0.3">
      <c r="Q11287" t="s">
        <v>275</v>
      </c>
    </row>
    <row r="11288" spans="17:17" x14ac:dyDescent="0.3">
      <c r="Q11288" t="s">
        <v>372</v>
      </c>
    </row>
    <row r="11289" spans="17:17" x14ac:dyDescent="0.3">
      <c r="Q11289" t="s">
        <v>232</v>
      </c>
    </row>
    <row r="11290" spans="17:17" x14ac:dyDescent="0.3">
      <c r="Q11290" t="s">
        <v>341</v>
      </c>
    </row>
    <row r="11291" spans="17:17" x14ac:dyDescent="0.3">
      <c r="Q11291" t="s">
        <v>365</v>
      </c>
    </row>
    <row r="11292" spans="17:17" x14ac:dyDescent="0.3">
      <c r="Q11292" t="s">
        <v>339</v>
      </c>
    </row>
    <row r="11293" spans="17:17" x14ac:dyDescent="0.3">
      <c r="Q11293" t="s">
        <v>247</v>
      </c>
    </row>
    <row r="11294" spans="17:17" x14ac:dyDescent="0.3">
      <c r="Q11294" t="s">
        <v>413</v>
      </c>
    </row>
    <row r="11295" spans="17:17" x14ac:dyDescent="0.3">
      <c r="Q11295" t="s">
        <v>264</v>
      </c>
    </row>
    <row r="11296" spans="17:17" x14ac:dyDescent="0.3">
      <c r="Q11296" t="s">
        <v>265</v>
      </c>
    </row>
    <row r="11297" spans="17:17" x14ac:dyDescent="0.3">
      <c r="Q11297" t="s">
        <v>356</v>
      </c>
    </row>
    <row r="11298" spans="17:17" x14ac:dyDescent="0.3">
      <c r="Q11298" t="s">
        <v>396</v>
      </c>
    </row>
    <row r="11299" spans="17:17" x14ac:dyDescent="0.3">
      <c r="Q11299" t="s">
        <v>402</v>
      </c>
    </row>
    <row r="11300" spans="17:17" x14ac:dyDescent="0.3">
      <c r="Q11300" t="s">
        <v>266</v>
      </c>
    </row>
    <row r="11301" spans="17:17" x14ac:dyDescent="0.3">
      <c r="Q11301" t="s">
        <v>317</v>
      </c>
    </row>
    <row r="11302" spans="17:17" x14ac:dyDescent="0.3">
      <c r="Q11302" t="s">
        <v>349</v>
      </c>
    </row>
    <row r="11303" spans="17:17" x14ac:dyDescent="0.3">
      <c r="Q11303" t="s">
        <v>275</v>
      </c>
    </row>
    <row r="11304" spans="17:17" x14ac:dyDescent="0.3">
      <c r="Q11304" t="s">
        <v>362</v>
      </c>
    </row>
    <row r="11305" spans="17:17" x14ac:dyDescent="0.3">
      <c r="Q11305" t="s">
        <v>384</v>
      </c>
    </row>
    <row r="11306" spans="17:17" x14ac:dyDescent="0.3">
      <c r="Q11306" t="s">
        <v>312</v>
      </c>
    </row>
    <row r="11307" spans="17:17" x14ac:dyDescent="0.3">
      <c r="Q11307" t="s">
        <v>255</v>
      </c>
    </row>
    <row r="11308" spans="17:17" x14ac:dyDescent="0.3">
      <c r="Q11308" t="s">
        <v>306</v>
      </c>
    </row>
    <row r="11309" spans="17:17" x14ac:dyDescent="0.3">
      <c r="Q11309" t="s">
        <v>354</v>
      </c>
    </row>
    <row r="11310" spans="17:17" x14ac:dyDescent="0.3">
      <c r="Q11310" t="s">
        <v>277</v>
      </c>
    </row>
    <row r="11311" spans="17:17" x14ac:dyDescent="0.3">
      <c r="Q11311" t="s">
        <v>225</v>
      </c>
    </row>
    <row r="11312" spans="17:17" x14ac:dyDescent="0.3">
      <c r="Q11312" t="s">
        <v>226</v>
      </c>
    </row>
    <row r="11313" spans="17:17" x14ac:dyDescent="0.3">
      <c r="Q11313" t="s">
        <v>256</v>
      </c>
    </row>
    <row r="11314" spans="17:17" x14ac:dyDescent="0.3">
      <c r="Q11314" t="s">
        <v>385</v>
      </c>
    </row>
    <row r="11315" spans="17:17" x14ac:dyDescent="0.3">
      <c r="Q11315" t="s">
        <v>272</v>
      </c>
    </row>
    <row r="11316" spans="17:17" x14ac:dyDescent="0.3">
      <c r="Q11316" t="s">
        <v>284</v>
      </c>
    </row>
    <row r="11317" spans="17:17" x14ac:dyDescent="0.3">
      <c r="Q11317" t="s">
        <v>239</v>
      </c>
    </row>
    <row r="11318" spans="17:17" x14ac:dyDescent="0.3">
      <c r="Q11318" t="s">
        <v>282</v>
      </c>
    </row>
    <row r="11319" spans="17:17" x14ac:dyDescent="0.3">
      <c r="Q11319" t="s">
        <v>344</v>
      </c>
    </row>
    <row r="11320" spans="17:17" x14ac:dyDescent="0.3">
      <c r="Q11320" t="s">
        <v>222</v>
      </c>
    </row>
    <row r="11321" spans="17:17" x14ac:dyDescent="0.3">
      <c r="Q11321" t="s">
        <v>418</v>
      </c>
    </row>
    <row r="11322" spans="17:17" x14ac:dyDescent="0.3">
      <c r="Q11322" t="s">
        <v>382</v>
      </c>
    </row>
    <row r="11323" spans="17:17" x14ac:dyDescent="0.3">
      <c r="Q11323" t="s">
        <v>362</v>
      </c>
    </row>
    <row r="11324" spans="17:17" x14ac:dyDescent="0.3">
      <c r="Q11324" t="s">
        <v>225</v>
      </c>
    </row>
    <row r="11325" spans="17:17" x14ac:dyDescent="0.3">
      <c r="Q11325" t="s">
        <v>242</v>
      </c>
    </row>
    <row r="11326" spans="17:17" x14ac:dyDescent="0.3">
      <c r="Q11326" t="s">
        <v>409</v>
      </c>
    </row>
    <row r="11327" spans="17:17" x14ac:dyDescent="0.3">
      <c r="Q11327" t="s">
        <v>221</v>
      </c>
    </row>
    <row r="11328" spans="17:17" x14ac:dyDescent="0.3">
      <c r="Q11328" t="s">
        <v>264</v>
      </c>
    </row>
    <row r="11329" spans="17:17" x14ac:dyDescent="0.3">
      <c r="Q11329" t="s">
        <v>224</v>
      </c>
    </row>
    <row r="11330" spans="17:17" x14ac:dyDescent="0.3">
      <c r="Q11330" t="s">
        <v>357</v>
      </c>
    </row>
    <row r="11331" spans="17:17" x14ac:dyDescent="0.3">
      <c r="Q11331" t="s">
        <v>403</v>
      </c>
    </row>
    <row r="11332" spans="17:17" x14ac:dyDescent="0.3">
      <c r="Q11332" t="s">
        <v>306</v>
      </c>
    </row>
    <row r="11333" spans="17:17" x14ac:dyDescent="0.3">
      <c r="Q11333" t="s">
        <v>296</v>
      </c>
    </row>
    <row r="11334" spans="17:17" x14ac:dyDescent="0.3">
      <c r="Q11334" t="s">
        <v>285</v>
      </c>
    </row>
    <row r="11335" spans="17:17" x14ac:dyDescent="0.3">
      <c r="Q11335" t="s">
        <v>414</v>
      </c>
    </row>
    <row r="11336" spans="17:17" x14ac:dyDescent="0.3">
      <c r="Q11336" t="s">
        <v>369</v>
      </c>
    </row>
    <row r="11337" spans="17:17" x14ac:dyDescent="0.3">
      <c r="Q11337" t="s">
        <v>276</v>
      </c>
    </row>
    <row r="11338" spans="17:17" x14ac:dyDescent="0.3">
      <c r="Q11338" t="s">
        <v>277</v>
      </c>
    </row>
    <row r="11339" spans="17:17" x14ac:dyDescent="0.3">
      <c r="Q11339" t="s">
        <v>243</v>
      </c>
    </row>
    <row r="11340" spans="17:17" x14ac:dyDescent="0.3">
      <c r="Q11340" t="s">
        <v>254</v>
      </c>
    </row>
    <row r="11341" spans="17:17" x14ac:dyDescent="0.3">
      <c r="Q11341" t="s">
        <v>329</v>
      </c>
    </row>
    <row r="11342" spans="17:17" x14ac:dyDescent="0.3">
      <c r="Q11342" t="s">
        <v>366</v>
      </c>
    </row>
    <row r="11343" spans="17:17" x14ac:dyDescent="0.3">
      <c r="Q11343" t="s">
        <v>334</v>
      </c>
    </row>
    <row r="11344" spans="17:17" x14ac:dyDescent="0.3">
      <c r="Q11344" t="s">
        <v>277</v>
      </c>
    </row>
    <row r="11345" spans="17:17" x14ac:dyDescent="0.3">
      <c r="Q11345" t="s">
        <v>309</v>
      </c>
    </row>
    <row r="11346" spans="17:17" x14ac:dyDescent="0.3">
      <c r="Q11346" t="s">
        <v>320</v>
      </c>
    </row>
    <row r="11347" spans="17:17" x14ac:dyDescent="0.3">
      <c r="Q11347" t="s">
        <v>267</v>
      </c>
    </row>
    <row r="11348" spans="17:17" x14ac:dyDescent="0.3">
      <c r="Q11348" t="s">
        <v>257</v>
      </c>
    </row>
    <row r="11349" spans="17:17" x14ac:dyDescent="0.3">
      <c r="Q11349" t="s">
        <v>302</v>
      </c>
    </row>
    <row r="11350" spans="17:17" x14ac:dyDescent="0.3">
      <c r="Q11350" t="s">
        <v>393</v>
      </c>
    </row>
    <row r="11351" spans="17:17" x14ac:dyDescent="0.3">
      <c r="Q11351" t="s">
        <v>237</v>
      </c>
    </row>
    <row r="11352" spans="17:17" x14ac:dyDescent="0.3">
      <c r="Q11352" t="s">
        <v>222</v>
      </c>
    </row>
    <row r="11353" spans="17:17" x14ac:dyDescent="0.3">
      <c r="Q11353" t="s">
        <v>388</v>
      </c>
    </row>
    <row r="11354" spans="17:17" x14ac:dyDescent="0.3">
      <c r="Q11354" t="s">
        <v>223</v>
      </c>
    </row>
    <row r="11355" spans="17:17" x14ac:dyDescent="0.3">
      <c r="Q11355" t="s">
        <v>375</v>
      </c>
    </row>
    <row r="11356" spans="17:17" x14ac:dyDescent="0.3">
      <c r="Q11356" t="s">
        <v>249</v>
      </c>
    </row>
    <row r="11357" spans="17:17" x14ac:dyDescent="0.3">
      <c r="Q11357" t="s">
        <v>252</v>
      </c>
    </row>
    <row r="11358" spans="17:17" x14ac:dyDescent="0.3">
      <c r="Q11358" t="s">
        <v>418</v>
      </c>
    </row>
    <row r="11359" spans="17:17" x14ac:dyDescent="0.3">
      <c r="Q11359" t="s">
        <v>328</v>
      </c>
    </row>
    <row r="11360" spans="17:17" x14ac:dyDescent="0.3">
      <c r="Q11360" t="s">
        <v>401</v>
      </c>
    </row>
    <row r="11361" spans="17:17" x14ac:dyDescent="0.3">
      <c r="Q11361" t="s">
        <v>284</v>
      </c>
    </row>
    <row r="11362" spans="17:17" x14ac:dyDescent="0.3">
      <c r="Q11362" t="s">
        <v>300</v>
      </c>
    </row>
    <row r="11363" spans="17:17" x14ac:dyDescent="0.3">
      <c r="Q11363" t="s">
        <v>313</v>
      </c>
    </row>
    <row r="11364" spans="17:17" x14ac:dyDescent="0.3">
      <c r="Q11364" t="s">
        <v>403</v>
      </c>
    </row>
    <row r="11365" spans="17:17" x14ac:dyDescent="0.3">
      <c r="Q11365" t="s">
        <v>292</v>
      </c>
    </row>
    <row r="11366" spans="17:17" x14ac:dyDescent="0.3">
      <c r="Q11366" t="s">
        <v>259</v>
      </c>
    </row>
    <row r="11367" spans="17:17" x14ac:dyDescent="0.3">
      <c r="Q11367" t="s">
        <v>258</v>
      </c>
    </row>
    <row r="11368" spans="17:17" x14ac:dyDescent="0.3">
      <c r="Q11368" t="s">
        <v>235</v>
      </c>
    </row>
    <row r="11369" spans="17:17" x14ac:dyDescent="0.3">
      <c r="Q11369" t="s">
        <v>325</v>
      </c>
    </row>
    <row r="11370" spans="17:17" x14ac:dyDescent="0.3">
      <c r="Q11370" t="s">
        <v>305</v>
      </c>
    </row>
    <row r="11371" spans="17:17" x14ac:dyDescent="0.3">
      <c r="Q11371" t="s">
        <v>384</v>
      </c>
    </row>
    <row r="11372" spans="17:17" x14ac:dyDescent="0.3">
      <c r="Q11372" t="s">
        <v>354</v>
      </c>
    </row>
    <row r="11373" spans="17:17" x14ac:dyDescent="0.3">
      <c r="Q11373" t="s">
        <v>312</v>
      </c>
    </row>
    <row r="11374" spans="17:17" x14ac:dyDescent="0.3">
      <c r="Q11374" t="s">
        <v>290</v>
      </c>
    </row>
    <row r="11375" spans="17:17" x14ac:dyDescent="0.3">
      <c r="Q11375" t="s">
        <v>397</v>
      </c>
    </row>
    <row r="11376" spans="17:17" x14ac:dyDescent="0.3">
      <c r="Q11376" t="s">
        <v>255</v>
      </c>
    </row>
    <row r="11377" spans="17:17" x14ac:dyDescent="0.3">
      <c r="Q11377" t="s">
        <v>250</v>
      </c>
    </row>
    <row r="11378" spans="17:17" x14ac:dyDescent="0.3">
      <c r="Q11378" t="s">
        <v>328</v>
      </c>
    </row>
    <row r="11379" spans="17:17" x14ac:dyDescent="0.3">
      <c r="Q11379" t="s">
        <v>245</v>
      </c>
    </row>
    <row r="11380" spans="17:17" x14ac:dyDescent="0.3">
      <c r="Q11380" t="s">
        <v>223</v>
      </c>
    </row>
    <row r="11381" spans="17:17" x14ac:dyDescent="0.3">
      <c r="Q11381" t="s">
        <v>303</v>
      </c>
    </row>
    <row r="11382" spans="17:17" x14ac:dyDescent="0.3">
      <c r="Q11382" t="s">
        <v>387</v>
      </c>
    </row>
    <row r="11383" spans="17:17" x14ac:dyDescent="0.3">
      <c r="Q11383" t="s">
        <v>271</v>
      </c>
    </row>
    <row r="11384" spans="17:17" x14ac:dyDescent="0.3">
      <c r="Q11384" t="s">
        <v>377</v>
      </c>
    </row>
    <row r="11385" spans="17:17" x14ac:dyDescent="0.3">
      <c r="Q11385" t="s">
        <v>236</v>
      </c>
    </row>
    <row r="11386" spans="17:17" x14ac:dyDescent="0.3">
      <c r="Q11386" t="s">
        <v>225</v>
      </c>
    </row>
    <row r="11387" spans="17:17" x14ac:dyDescent="0.3">
      <c r="Q11387" t="s">
        <v>335</v>
      </c>
    </row>
    <row r="11388" spans="17:17" x14ac:dyDescent="0.3">
      <c r="Q11388" t="s">
        <v>300</v>
      </c>
    </row>
    <row r="11389" spans="17:17" x14ac:dyDescent="0.3">
      <c r="Q11389" t="s">
        <v>366</v>
      </c>
    </row>
    <row r="11390" spans="17:17" x14ac:dyDescent="0.3">
      <c r="Q11390" t="s">
        <v>295</v>
      </c>
    </row>
    <row r="11391" spans="17:17" x14ac:dyDescent="0.3">
      <c r="Q11391" t="s">
        <v>256</v>
      </c>
    </row>
    <row r="11392" spans="17:17" x14ac:dyDescent="0.3">
      <c r="Q11392" t="s">
        <v>315</v>
      </c>
    </row>
    <row r="11393" spans="17:17" x14ac:dyDescent="0.3">
      <c r="Q11393" t="s">
        <v>243</v>
      </c>
    </row>
    <row r="11394" spans="17:17" x14ac:dyDescent="0.3">
      <c r="Q11394" t="s">
        <v>283</v>
      </c>
    </row>
    <row r="11395" spans="17:17" x14ac:dyDescent="0.3">
      <c r="Q11395" t="s">
        <v>324</v>
      </c>
    </row>
    <row r="11396" spans="17:17" x14ac:dyDescent="0.3">
      <c r="Q11396" t="s">
        <v>278</v>
      </c>
    </row>
    <row r="11397" spans="17:17" x14ac:dyDescent="0.3">
      <c r="Q11397" t="s">
        <v>301</v>
      </c>
    </row>
    <row r="11398" spans="17:17" x14ac:dyDescent="0.3">
      <c r="Q11398" t="s">
        <v>414</v>
      </c>
    </row>
    <row r="11399" spans="17:17" x14ac:dyDescent="0.3">
      <c r="Q11399" t="s">
        <v>388</v>
      </c>
    </row>
    <row r="11400" spans="17:17" x14ac:dyDescent="0.3">
      <c r="Q11400" t="s">
        <v>410</v>
      </c>
    </row>
    <row r="11401" spans="17:17" x14ac:dyDescent="0.3">
      <c r="Q11401" t="s">
        <v>224</v>
      </c>
    </row>
    <row r="11402" spans="17:17" x14ac:dyDescent="0.3">
      <c r="Q11402" t="s">
        <v>285</v>
      </c>
    </row>
    <row r="11403" spans="17:17" x14ac:dyDescent="0.3">
      <c r="Q11403" t="s">
        <v>271</v>
      </c>
    </row>
    <row r="11404" spans="17:17" x14ac:dyDescent="0.3">
      <c r="Q11404" t="s">
        <v>409</v>
      </c>
    </row>
    <row r="11405" spans="17:17" x14ac:dyDescent="0.3">
      <c r="Q11405" t="s">
        <v>329</v>
      </c>
    </row>
    <row r="11406" spans="17:17" x14ac:dyDescent="0.3">
      <c r="Q11406" t="s">
        <v>378</v>
      </c>
    </row>
    <row r="11407" spans="17:17" x14ac:dyDescent="0.3">
      <c r="Q11407" t="s">
        <v>346</v>
      </c>
    </row>
    <row r="11408" spans="17:17" x14ac:dyDescent="0.3">
      <c r="Q11408" t="s">
        <v>324</v>
      </c>
    </row>
    <row r="11409" spans="17:17" x14ac:dyDescent="0.3">
      <c r="Q11409" t="s">
        <v>321</v>
      </c>
    </row>
    <row r="11410" spans="17:17" x14ac:dyDescent="0.3">
      <c r="Q11410" t="s">
        <v>405</v>
      </c>
    </row>
    <row r="11411" spans="17:17" x14ac:dyDescent="0.3">
      <c r="Q11411" t="s">
        <v>279</v>
      </c>
    </row>
    <row r="11412" spans="17:17" x14ac:dyDescent="0.3">
      <c r="Q11412" t="s">
        <v>223</v>
      </c>
    </row>
    <row r="11413" spans="17:17" x14ac:dyDescent="0.3">
      <c r="Q11413" t="s">
        <v>282</v>
      </c>
    </row>
    <row r="11414" spans="17:17" x14ac:dyDescent="0.3">
      <c r="Q11414" t="s">
        <v>414</v>
      </c>
    </row>
    <row r="11415" spans="17:17" x14ac:dyDescent="0.3">
      <c r="Q11415" t="s">
        <v>255</v>
      </c>
    </row>
    <row r="11416" spans="17:17" x14ac:dyDescent="0.3">
      <c r="Q11416" t="s">
        <v>239</v>
      </c>
    </row>
    <row r="11417" spans="17:17" x14ac:dyDescent="0.3">
      <c r="Q11417" t="s">
        <v>293</v>
      </c>
    </row>
    <row r="11418" spans="17:17" x14ac:dyDescent="0.3">
      <c r="Q11418" t="s">
        <v>338</v>
      </c>
    </row>
    <row r="11419" spans="17:17" x14ac:dyDescent="0.3">
      <c r="Q11419" t="s">
        <v>401</v>
      </c>
    </row>
    <row r="11420" spans="17:17" x14ac:dyDescent="0.3">
      <c r="Q11420" t="s">
        <v>375</v>
      </c>
    </row>
    <row r="11421" spans="17:17" x14ac:dyDescent="0.3">
      <c r="Q11421" t="s">
        <v>342</v>
      </c>
    </row>
    <row r="11422" spans="17:17" x14ac:dyDescent="0.3">
      <c r="Q11422" t="s">
        <v>244</v>
      </c>
    </row>
    <row r="11423" spans="17:17" x14ac:dyDescent="0.3">
      <c r="Q11423" t="s">
        <v>344</v>
      </c>
    </row>
    <row r="11424" spans="17:17" x14ac:dyDescent="0.3">
      <c r="Q11424" t="s">
        <v>387</v>
      </c>
    </row>
    <row r="11425" spans="17:17" x14ac:dyDescent="0.3">
      <c r="Q11425" t="s">
        <v>236</v>
      </c>
    </row>
    <row r="11426" spans="17:17" x14ac:dyDescent="0.3">
      <c r="Q11426" t="s">
        <v>336</v>
      </c>
    </row>
    <row r="11427" spans="17:17" x14ac:dyDescent="0.3">
      <c r="Q11427" t="s">
        <v>373</v>
      </c>
    </row>
    <row r="11428" spans="17:17" x14ac:dyDescent="0.3">
      <c r="Q11428" t="s">
        <v>359</v>
      </c>
    </row>
    <row r="11429" spans="17:17" x14ac:dyDescent="0.3">
      <c r="Q11429" t="s">
        <v>377</v>
      </c>
    </row>
    <row r="11430" spans="17:17" x14ac:dyDescent="0.3">
      <c r="Q11430" t="s">
        <v>354</v>
      </c>
    </row>
    <row r="11431" spans="17:17" x14ac:dyDescent="0.3">
      <c r="Q11431" t="s">
        <v>388</v>
      </c>
    </row>
    <row r="11432" spans="17:17" x14ac:dyDescent="0.3">
      <c r="Q11432" t="s">
        <v>312</v>
      </c>
    </row>
    <row r="11433" spans="17:17" x14ac:dyDescent="0.3">
      <c r="Q11433" t="s">
        <v>310</v>
      </c>
    </row>
    <row r="11434" spans="17:17" x14ac:dyDescent="0.3">
      <c r="Q11434" t="s">
        <v>370</v>
      </c>
    </row>
    <row r="11435" spans="17:17" x14ac:dyDescent="0.3">
      <c r="Q11435" t="s">
        <v>259</v>
      </c>
    </row>
    <row r="11436" spans="17:17" x14ac:dyDescent="0.3">
      <c r="Q11436" t="s">
        <v>338</v>
      </c>
    </row>
    <row r="11437" spans="17:17" x14ac:dyDescent="0.3">
      <c r="Q11437" t="s">
        <v>389</v>
      </c>
    </row>
    <row r="11438" spans="17:17" x14ac:dyDescent="0.3">
      <c r="Q11438" t="s">
        <v>263</v>
      </c>
    </row>
    <row r="11439" spans="17:17" x14ac:dyDescent="0.3">
      <c r="Q11439" t="s">
        <v>285</v>
      </c>
    </row>
    <row r="11440" spans="17:17" x14ac:dyDescent="0.3">
      <c r="Q11440" t="s">
        <v>390</v>
      </c>
    </row>
    <row r="11441" spans="17:17" x14ac:dyDescent="0.3">
      <c r="Q11441" t="s">
        <v>233</v>
      </c>
    </row>
    <row r="11442" spans="17:17" x14ac:dyDescent="0.3">
      <c r="Q11442" t="s">
        <v>366</v>
      </c>
    </row>
    <row r="11443" spans="17:17" x14ac:dyDescent="0.3">
      <c r="Q11443" t="s">
        <v>334</v>
      </c>
    </row>
    <row r="11444" spans="17:17" x14ac:dyDescent="0.3">
      <c r="Q11444" t="s">
        <v>277</v>
      </c>
    </row>
    <row r="11445" spans="17:17" x14ac:dyDescent="0.3">
      <c r="Q11445" t="s">
        <v>309</v>
      </c>
    </row>
    <row r="11446" spans="17:17" x14ac:dyDescent="0.3">
      <c r="Q11446" t="s">
        <v>320</v>
      </c>
    </row>
    <row r="11447" spans="17:17" x14ac:dyDescent="0.3">
      <c r="Q11447" t="s">
        <v>267</v>
      </c>
    </row>
    <row r="11448" spans="17:17" x14ac:dyDescent="0.3">
      <c r="Q11448" t="s">
        <v>257</v>
      </c>
    </row>
    <row r="11449" spans="17:17" x14ac:dyDescent="0.3">
      <c r="Q11449" t="s">
        <v>302</v>
      </c>
    </row>
    <row r="11450" spans="17:17" x14ac:dyDescent="0.3">
      <c r="Q11450" t="s">
        <v>393</v>
      </c>
    </row>
    <row r="11451" spans="17:17" x14ac:dyDescent="0.3">
      <c r="Q11451" t="s">
        <v>237</v>
      </c>
    </row>
    <row r="11452" spans="17:17" x14ac:dyDescent="0.3">
      <c r="Q11452" t="s">
        <v>222</v>
      </c>
    </row>
    <row r="11453" spans="17:17" x14ac:dyDescent="0.3">
      <c r="Q11453" t="s">
        <v>388</v>
      </c>
    </row>
    <row r="11454" spans="17:17" x14ac:dyDescent="0.3">
      <c r="Q11454" t="s">
        <v>223</v>
      </c>
    </row>
    <row r="11455" spans="17:17" x14ac:dyDescent="0.3">
      <c r="Q11455" t="s">
        <v>375</v>
      </c>
    </row>
    <row r="11456" spans="17:17" x14ac:dyDescent="0.3">
      <c r="Q11456" t="s">
        <v>249</v>
      </c>
    </row>
    <row r="11457" spans="17:17" x14ac:dyDescent="0.3">
      <c r="Q11457" t="s">
        <v>252</v>
      </c>
    </row>
    <row r="11458" spans="17:17" x14ac:dyDescent="0.3">
      <c r="Q11458" t="s">
        <v>418</v>
      </c>
    </row>
    <row r="11459" spans="17:17" x14ac:dyDescent="0.3">
      <c r="Q11459" t="s">
        <v>328</v>
      </c>
    </row>
    <row r="11460" spans="17:17" x14ac:dyDescent="0.3">
      <c r="Q11460" t="s">
        <v>401</v>
      </c>
    </row>
    <row r="11461" spans="17:17" x14ac:dyDescent="0.3">
      <c r="Q11461" t="s">
        <v>284</v>
      </c>
    </row>
    <row r="11462" spans="17:17" x14ac:dyDescent="0.3">
      <c r="Q11462" t="s">
        <v>257</v>
      </c>
    </row>
    <row r="11463" spans="17:17" x14ac:dyDescent="0.3">
      <c r="Q11463" t="s">
        <v>362</v>
      </c>
    </row>
    <row r="11464" spans="17:17" x14ac:dyDescent="0.3">
      <c r="Q11464" t="s">
        <v>258</v>
      </c>
    </row>
    <row r="11465" spans="17:17" x14ac:dyDescent="0.3">
      <c r="Q11465" t="s">
        <v>400</v>
      </c>
    </row>
    <row r="11466" spans="17:17" x14ac:dyDescent="0.3">
      <c r="Q11466" t="s">
        <v>251</v>
      </c>
    </row>
    <row r="11467" spans="17:17" x14ac:dyDescent="0.3">
      <c r="Q11467" t="s">
        <v>384</v>
      </c>
    </row>
    <row r="11468" spans="17:17" x14ac:dyDescent="0.3">
      <c r="Q11468" t="s">
        <v>318</v>
      </c>
    </row>
    <row r="11469" spans="17:17" x14ac:dyDescent="0.3">
      <c r="Q11469" t="s">
        <v>395</v>
      </c>
    </row>
    <row r="11470" spans="17:17" x14ac:dyDescent="0.3">
      <c r="Q11470" t="s">
        <v>356</v>
      </c>
    </row>
    <row r="11471" spans="17:17" x14ac:dyDescent="0.3">
      <c r="Q11471" t="s">
        <v>310</v>
      </c>
    </row>
    <row r="11472" spans="17:17" x14ac:dyDescent="0.3">
      <c r="Q11472" t="s">
        <v>279</v>
      </c>
    </row>
    <row r="11473" spans="17:17" x14ac:dyDescent="0.3">
      <c r="Q11473" t="s">
        <v>222</v>
      </c>
    </row>
    <row r="11474" spans="17:17" x14ac:dyDescent="0.3">
      <c r="Q11474" t="s">
        <v>286</v>
      </c>
    </row>
    <row r="11475" spans="17:17" x14ac:dyDescent="0.3">
      <c r="Q11475" t="s">
        <v>235</v>
      </c>
    </row>
    <row r="11476" spans="17:17" x14ac:dyDescent="0.3">
      <c r="Q11476" t="s">
        <v>236</v>
      </c>
    </row>
    <row r="11477" spans="17:17" x14ac:dyDescent="0.3">
      <c r="Q11477" t="s">
        <v>321</v>
      </c>
    </row>
    <row r="11478" spans="17:17" x14ac:dyDescent="0.3">
      <c r="Q11478" t="s">
        <v>331</v>
      </c>
    </row>
    <row r="11479" spans="17:17" x14ac:dyDescent="0.3">
      <c r="Q11479" t="s">
        <v>237</v>
      </c>
    </row>
    <row r="11480" spans="17:17" x14ac:dyDescent="0.3">
      <c r="Q11480" t="s">
        <v>269</v>
      </c>
    </row>
    <row r="11481" spans="17:17" x14ac:dyDescent="0.3">
      <c r="Q11481" t="s">
        <v>246</v>
      </c>
    </row>
    <row r="11482" spans="17:17" x14ac:dyDescent="0.3">
      <c r="Q11482" t="s">
        <v>344</v>
      </c>
    </row>
    <row r="11483" spans="17:17" x14ac:dyDescent="0.3">
      <c r="Q11483" t="s">
        <v>270</v>
      </c>
    </row>
    <row r="11484" spans="17:17" x14ac:dyDescent="0.3">
      <c r="Q11484" t="s">
        <v>226</v>
      </c>
    </row>
    <row r="11485" spans="17:17" x14ac:dyDescent="0.3">
      <c r="Q11485" t="s">
        <v>407</v>
      </c>
    </row>
    <row r="11486" spans="17:17" x14ac:dyDescent="0.3">
      <c r="Q11486" t="s">
        <v>238</v>
      </c>
    </row>
    <row r="11487" spans="17:17" x14ac:dyDescent="0.3">
      <c r="Q11487" t="s">
        <v>329</v>
      </c>
    </row>
    <row r="11488" spans="17:17" x14ac:dyDescent="0.3">
      <c r="Q11488" t="s">
        <v>416</v>
      </c>
    </row>
    <row r="11489" spans="17:17" x14ac:dyDescent="0.3">
      <c r="Q11489" t="s">
        <v>256</v>
      </c>
    </row>
    <row r="11490" spans="17:17" x14ac:dyDescent="0.3">
      <c r="Q11490" t="s">
        <v>278</v>
      </c>
    </row>
    <row r="11491" spans="17:17" x14ac:dyDescent="0.3">
      <c r="Q11491" t="s">
        <v>312</v>
      </c>
    </row>
    <row r="11492" spans="17:17" x14ac:dyDescent="0.3">
      <c r="Q11492" t="s">
        <v>311</v>
      </c>
    </row>
    <row r="11493" spans="17:17" x14ac:dyDescent="0.3">
      <c r="Q11493" t="s">
        <v>414</v>
      </c>
    </row>
    <row r="11494" spans="17:17" x14ac:dyDescent="0.3">
      <c r="Q11494" t="s">
        <v>377</v>
      </c>
    </row>
    <row r="11495" spans="17:17" x14ac:dyDescent="0.3">
      <c r="Q11495" t="s">
        <v>371</v>
      </c>
    </row>
    <row r="11496" spans="17:17" x14ac:dyDescent="0.3">
      <c r="Q11496" t="s">
        <v>330</v>
      </c>
    </row>
    <row r="11497" spans="17:17" x14ac:dyDescent="0.3">
      <c r="Q11497" t="s">
        <v>370</v>
      </c>
    </row>
    <row r="11498" spans="17:17" x14ac:dyDescent="0.3">
      <c r="Q11498" t="s">
        <v>398</v>
      </c>
    </row>
    <row r="11499" spans="17:17" x14ac:dyDescent="0.3">
      <c r="Q11499" t="s">
        <v>246</v>
      </c>
    </row>
    <row r="11500" spans="17:17" x14ac:dyDescent="0.3">
      <c r="Q11500" t="s">
        <v>389</v>
      </c>
    </row>
    <row r="11501" spans="17:17" x14ac:dyDescent="0.3">
      <c r="Q11501" t="s">
        <v>282</v>
      </c>
    </row>
    <row r="11502" spans="17:17" x14ac:dyDescent="0.3">
      <c r="Q11502" t="s">
        <v>285</v>
      </c>
    </row>
    <row r="11503" spans="17:17" x14ac:dyDescent="0.3">
      <c r="Q11503" t="s">
        <v>271</v>
      </c>
    </row>
    <row r="11504" spans="17:17" x14ac:dyDescent="0.3">
      <c r="Q11504" t="s">
        <v>409</v>
      </c>
    </row>
    <row r="11505" spans="17:17" x14ac:dyDescent="0.3">
      <c r="Q11505" t="s">
        <v>329</v>
      </c>
    </row>
    <row r="11506" spans="17:17" x14ac:dyDescent="0.3">
      <c r="Q11506" t="s">
        <v>378</v>
      </c>
    </row>
    <row r="11507" spans="17:17" x14ac:dyDescent="0.3">
      <c r="Q11507" t="s">
        <v>346</v>
      </c>
    </row>
    <row r="11508" spans="17:17" x14ac:dyDescent="0.3">
      <c r="Q11508" t="s">
        <v>324</v>
      </c>
    </row>
    <row r="11509" spans="17:17" x14ac:dyDescent="0.3">
      <c r="Q11509" t="s">
        <v>321</v>
      </c>
    </row>
    <row r="11510" spans="17:17" x14ac:dyDescent="0.3">
      <c r="Q11510" t="s">
        <v>405</v>
      </c>
    </row>
    <row r="11511" spans="17:17" x14ac:dyDescent="0.3">
      <c r="Q11511" t="s">
        <v>279</v>
      </c>
    </row>
    <row r="11512" spans="17:17" x14ac:dyDescent="0.3">
      <c r="Q11512" t="s">
        <v>223</v>
      </c>
    </row>
    <row r="11513" spans="17:17" x14ac:dyDescent="0.3">
      <c r="Q11513" t="s">
        <v>282</v>
      </c>
    </row>
    <row r="11514" spans="17:17" x14ac:dyDescent="0.3">
      <c r="Q11514" t="s">
        <v>414</v>
      </c>
    </row>
    <row r="11515" spans="17:17" x14ac:dyDescent="0.3">
      <c r="Q11515" t="s">
        <v>255</v>
      </c>
    </row>
    <row r="11516" spans="17:17" x14ac:dyDescent="0.3">
      <c r="Q11516" t="s">
        <v>239</v>
      </c>
    </row>
    <row r="11517" spans="17:17" x14ac:dyDescent="0.3">
      <c r="Q11517" t="s">
        <v>293</v>
      </c>
    </row>
    <row r="11518" spans="17:17" x14ac:dyDescent="0.3">
      <c r="Q11518" t="s">
        <v>338</v>
      </c>
    </row>
    <row r="11519" spans="17:17" x14ac:dyDescent="0.3">
      <c r="Q11519" t="s">
        <v>401</v>
      </c>
    </row>
    <row r="11520" spans="17:17" x14ac:dyDescent="0.3">
      <c r="Q11520" t="s">
        <v>375</v>
      </c>
    </row>
    <row r="11521" spans="17:17" x14ac:dyDescent="0.3">
      <c r="Q11521" t="s">
        <v>342</v>
      </c>
    </row>
    <row r="11522" spans="17:17" x14ac:dyDescent="0.3">
      <c r="Q11522" t="s">
        <v>275</v>
      </c>
    </row>
    <row r="11523" spans="17:17" x14ac:dyDescent="0.3">
      <c r="Q11523" t="s">
        <v>284</v>
      </c>
    </row>
    <row r="11524" spans="17:17" x14ac:dyDescent="0.3">
      <c r="Q11524" t="s">
        <v>304</v>
      </c>
    </row>
    <row r="11525" spans="17:17" x14ac:dyDescent="0.3">
      <c r="Q11525" t="s">
        <v>289</v>
      </c>
    </row>
    <row r="11526" spans="17:17" x14ac:dyDescent="0.3">
      <c r="Q11526" t="s">
        <v>230</v>
      </c>
    </row>
    <row r="11527" spans="17:17" x14ac:dyDescent="0.3">
      <c r="Q11527" t="s">
        <v>295</v>
      </c>
    </row>
    <row r="11528" spans="17:17" x14ac:dyDescent="0.3">
      <c r="Q11528" t="s">
        <v>261</v>
      </c>
    </row>
    <row r="11529" spans="17:17" x14ac:dyDescent="0.3">
      <c r="Q11529" t="s">
        <v>370</v>
      </c>
    </row>
    <row r="11530" spans="17:17" x14ac:dyDescent="0.3">
      <c r="Q11530" t="s">
        <v>316</v>
      </c>
    </row>
    <row r="11531" spans="17:17" x14ac:dyDescent="0.3">
      <c r="Q11531" t="s">
        <v>223</v>
      </c>
    </row>
    <row r="11532" spans="17:17" x14ac:dyDescent="0.3">
      <c r="Q11532" t="s">
        <v>378</v>
      </c>
    </row>
    <row r="11533" spans="17:17" x14ac:dyDescent="0.3">
      <c r="Q11533" t="s">
        <v>268</v>
      </c>
    </row>
    <row r="11534" spans="17:17" x14ac:dyDescent="0.3">
      <c r="Q11534" t="s">
        <v>285</v>
      </c>
    </row>
    <row r="11535" spans="17:17" x14ac:dyDescent="0.3">
      <c r="Q11535" t="s">
        <v>236</v>
      </c>
    </row>
    <row r="11536" spans="17:17" x14ac:dyDescent="0.3">
      <c r="Q11536" t="s">
        <v>280</v>
      </c>
    </row>
    <row r="11537" spans="17:17" x14ac:dyDescent="0.3">
      <c r="Q11537" t="s">
        <v>312</v>
      </c>
    </row>
    <row r="11538" spans="17:17" x14ac:dyDescent="0.3">
      <c r="Q11538" t="s">
        <v>317</v>
      </c>
    </row>
    <row r="11539" spans="17:17" x14ac:dyDescent="0.3">
      <c r="Q11539" t="s">
        <v>219</v>
      </c>
    </row>
    <row r="11540" spans="17:17" x14ac:dyDescent="0.3">
      <c r="Q11540" t="s">
        <v>328</v>
      </c>
    </row>
    <row r="11541" spans="17:17" x14ac:dyDescent="0.3">
      <c r="Q11541" t="s">
        <v>367</v>
      </c>
    </row>
    <row r="11542" spans="17:17" x14ac:dyDescent="0.3">
      <c r="Q11542" t="s">
        <v>416</v>
      </c>
    </row>
    <row r="11543" spans="17:17" x14ac:dyDescent="0.3">
      <c r="Q11543" t="s">
        <v>224</v>
      </c>
    </row>
    <row r="11544" spans="17:17" x14ac:dyDescent="0.3">
      <c r="Q11544" t="s">
        <v>350</v>
      </c>
    </row>
    <row r="11545" spans="17:17" x14ac:dyDescent="0.3">
      <c r="Q11545" t="s">
        <v>280</v>
      </c>
    </row>
    <row r="11546" spans="17:17" x14ac:dyDescent="0.3">
      <c r="Q11546" t="s">
        <v>391</v>
      </c>
    </row>
    <row r="11547" spans="17:17" x14ac:dyDescent="0.3">
      <c r="Q11547" t="s">
        <v>289</v>
      </c>
    </row>
    <row r="11548" spans="17:17" x14ac:dyDescent="0.3">
      <c r="Q11548" t="s">
        <v>357</v>
      </c>
    </row>
    <row r="11549" spans="17:17" x14ac:dyDescent="0.3">
      <c r="Q11549" t="s">
        <v>271</v>
      </c>
    </row>
    <row r="11550" spans="17:17" x14ac:dyDescent="0.3">
      <c r="Q11550" t="s">
        <v>331</v>
      </c>
    </row>
    <row r="11551" spans="17:17" x14ac:dyDescent="0.3">
      <c r="Q11551" t="s">
        <v>262</v>
      </c>
    </row>
    <row r="11552" spans="17:17" x14ac:dyDescent="0.3">
      <c r="Q11552" t="s">
        <v>233</v>
      </c>
    </row>
    <row r="11553" spans="17:17" x14ac:dyDescent="0.3">
      <c r="Q11553" t="s">
        <v>320</v>
      </c>
    </row>
    <row r="11554" spans="17:17" x14ac:dyDescent="0.3">
      <c r="Q11554" t="s">
        <v>358</v>
      </c>
    </row>
    <row r="11555" spans="17:17" x14ac:dyDescent="0.3">
      <c r="Q11555" t="s">
        <v>371</v>
      </c>
    </row>
    <row r="11556" spans="17:17" x14ac:dyDescent="0.3">
      <c r="Q11556" t="s">
        <v>290</v>
      </c>
    </row>
    <row r="11557" spans="17:17" x14ac:dyDescent="0.3">
      <c r="Q11557" t="s">
        <v>245</v>
      </c>
    </row>
    <row r="11558" spans="17:17" x14ac:dyDescent="0.3">
      <c r="Q11558" t="s">
        <v>285</v>
      </c>
    </row>
    <row r="11559" spans="17:17" x14ac:dyDescent="0.3">
      <c r="Q11559" t="s">
        <v>301</v>
      </c>
    </row>
    <row r="11560" spans="17:17" x14ac:dyDescent="0.3">
      <c r="Q11560" t="s">
        <v>332</v>
      </c>
    </row>
    <row r="11561" spans="17:17" x14ac:dyDescent="0.3">
      <c r="Q11561" t="s">
        <v>238</v>
      </c>
    </row>
    <row r="11562" spans="17:17" x14ac:dyDescent="0.3">
      <c r="Q11562" t="s">
        <v>311</v>
      </c>
    </row>
    <row r="11563" spans="17:17" x14ac:dyDescent="0.3">
      <c r="Q11563" t="s">
        <v>286</v>
      </c>
    </row>
    <row r="11564" spans="17:17" x14ac:dyDescent="0.3">
      <c r="Q11564" t="s">
        <v>300</v>
      </c>
    </row>
    <row r="11565" spans="17:17" x14ac:dyDescent="0.3">
      <c r="Q11565" t="s">
        <v>245</v>
      </c>
    </row>
    <row r="11566" spans="17:17" x14ac:dyDescent="0.3">
      <c r="Q11566" t="s">
        <v>402</v>
      </c>
    </row>
    <row r="11567" spans="17:17" x14ac:dyDescent="0.3">
      <c r="Q11567" t="s">
        <v>244</v>
      </c>
    </row>
    <row r="11568" spans="17:17" x14ac:dyDescent="0.3">
      <c r="Q11568" t="s">
        <v>377</v>
      </c>
    </row>
    <row r="11569" spans="17:17" x14ac:dyDescent="0.3">
      <c r="Q11569" t="s">
        <v>335</v>
      </c>
    </row>
    <row r="11570" spans="17:17" x14ac:dyDescent="0.3">
      <c r="Q11570" t="s">
        <v>226</v>
      </c>
    </row>
    <row r="11571" spans="17:17" x14ac:dyDescent="0.3">
      <c r="Q11571" t="s">
        <v>264</v>
      </c>
    </row>
    <row r="11572" spans="17:17" x14ac:dyDescent="0.3">
      <c r="Q11572" t="s">
        <v>408</v>
      </c>
    </row>
    <row r="11573" spans="17:17" x14ac:dyDescent="0.3">
      <c r="Q11573" t="s">
        <v>325</v>
      </c>
    </row>
    <row r="11574" spans="17:17" x14ac:dyDescent="0.3">
      <c r="Q11574" t="s">
        <v>260</v>
      </c>
    </row>
    <row r="11575" spans="17:17" x14ac:dyDescent="0.3">
      <c r="Q11575" t="s">
        <v>373</v>
      </c>
    </row>
    <row r="11576" spans="17:17" x14ac:dyDescent="0.3">
      <c r="Q11576" t="s">
        <v>267</v>
      </c>
    </row>
    <row r="11577" spans="17:17" x14ac:dyDescent="0.3">
      <c r="Q11577" t="s">
        <v>405</v>
      </c>
    </row>
    <row r="11578" spans="17:17" x14ac:dyDescent="0.3">
      <c r="Q11578" t="s">
        <v>389</v>
      </c>
    </row>
    <row r="11579" spans="17:17" x14ac:dyDescent="0.3">
      <c r="Q11579" t="s">
        <v>285</v>
      </c>
    </row>
    <row r="11580" spans="17:17" x14ac:dyDescent="0.3">
      <c r="Q11580" t="s">
        <v>289</v>
      </c>
    </row>
    <row r="11581" spans="17:17" x14ac:dyDescent="0.3">
      <c r="Q11581" t="s">
        <v>292</v>
      </c>
    </row>
    <row r="11582" spans="17:17" x14ac:dyDescent="0.3">
      <c r="Q11582" t="s">
        <v>374</v>
      </c>
    </row>
    <row r="11583" spans="17:17" x14ac:dyDescent="0.3">
      <c r="Q11583" t="s">
        <v>328</v>
      </c>
    </row>
    <row r="11584" spans="17:17" x14ac:dyDescent="0.3">
      <c r="Q11584" t="s">
        <v>368</v>
      </c>
    </row>
    <row r="11585" spans="17:17" x14ac:dyDescent="0.3">
      <c r="Q11585" t="s">
        <v>352</v>
      </c>
    </row>
    <row r="11586" spans="17:17" x14ac:dyDescent="0.3">
      <c r="Q11586" t="s">
        <v>362</v>
      </c>
    </row>
    <row r="11587" spans="17:17" x14ac:dyDescent="0.3">
      <c r="Q11587" t="s">
        <v>241</v>
      </c>
    </row>
    <row r="11588" spans="17:17" x14ac:dyDescent="0.3">
      <c r="Q11588" t="s">
        <v>269</v>
      </c>
    </row>
    <row r="11589" spans="17:17" x14ac:dyDescent="0.3">
      <c r="Q11589" t="s">
        <v>317</v>
      </c>
    </row>
    <row r="11590" spans="17:17" x14ac:dyDescent="0.3">
      <c r="Q11590" t="s">
        <v>371</v>
      </c>
    </row>
    <row r="11591" spans="17:17" x14ac:dyDescent="0.3">
      <c r="Q11591" t="s">
        <v>355</v>
      </c>
    </row>
    <row r="11592" spans="17:17" x14ac:dyDescent="0.3">
      <c r="Q11592" t="s">
        <v>292</v>
      </c>
    </row>
    <row r="11593" spans="17:17" x14ac:dyDescent="0.3">
      <c r="Q11593" t="s">
        <v>245</v>
      </c>
    </row>
    <row r="11594" spans="17:17" x14ac:dyDescent="0.3">
      <c r="Q11594" t="s">
        <v>222</v>
      </c>
    </row>
    <row r="11595" spans="17:17" x14ac:dyDescent="0.3">
      <c r="Q11595" t="s">
        <v>304</v>
      </c>
    </row>
    <row r="11596" spans="17:17" x14ac:dyDescent="0.3">
      <c r="Q11596" t="s">
        <v>418</v>
      </c>
    </row>
    <row r="11597" spans="17:17" x14ac:dyDescent="0.3">
      <c r="Q11597" t="s">
        <v>236</v>
      </c>
    </row>
    <row r="11598" spans="17:17" x14ac:dyDescent="0.3">
      <c r="Q11598" t="s">
        <v>295</v>
      </c>
    </row>
    <row r="11599" spans="17:17" x14ac:dyDescent="0.3">
      <c r="Q11599" t="s">
        <v>233</v>
      </c>
    </row>
    <row r="11600" spans="17:17" x14ac:dyDescent="0.3">
      <c r="Q11600" t="s">
        <v>324</v>
      </c>
    </row>
    <row r="11601" spans="17:17" x14ac:dyDescent="0.3">
      <c r="Q11601" t="s">
        <v>275</v>
      </c>
    </row>
    <row r="11602" spans="17:17" x14ac:dyDescent="0.3">
      <c r="Q11602" t="s">
        <v>250</v>
      </c>
    </row>
    <row r="11603" spans="17:17" x14ac:dyDescent="0.3">
      <c r="Q11603" t="s">
        <v>256</v>
      </c>
    </row>
    <row r="11604" spans="17:17" x14ac:dyDescent="0.3">
      <c r="Q11604" t="s">
        <v>237</v>
      </c>
    </row>
    <row r="11605" spans="17:17" x14ac:dyDescent="0.3">
      <c r="Q11605" t="s">
        <v>257</v>
      </c>
    </row>
    <row r="11606" spans="17:17" x14ac:dyDescent="0.3">
      <c r="Q11606" t="s">
        <v>258</v>
      </c>
    </row>
    <row r="11607" spans="17:17" x14ac:dyDescent="0.3">
      <c r="Q11607" t="s">
        <v>228</v>
      </c>
    </row>
    <row r="11608" spans="17:17" x14ac:dyDescent="0.3">
      <c r="Q11608" t="s">
        <v>236</v>
      </c>
    </row>
    <row r="11609" spans="17:17" x14ac:dyDescent="0.3">
      <c r="Q11609" t="s">
        <v>259</v>
      </c>
    </row>
    <row r="11610" spans="17:17" x14ac:dyDescent="0.3">
      <c r="Q11610" t="s">
        <v>260</v>
      </c>
    </row>
    <row r="11611" spans="17:17" x14ac:dyDescent="0.3">
      <c r="Q11611" t="s">
        <v>261</v>
      </c>
    </row>
    <row r="11612" spans="17:17" x14ac:dyDescent="0.3">
      <c r="Q11612" t="s">
        <v>262</v>
      </c>
    </row>
    <row r="11613" spans="17:17" x14ac:dyDescent="0.3">
      <c r="Q11613" t="s">
        <v>240</v>
      </c>
    </row>
    <row r="11614" spans="17:17" x14ac:dyDescent="0.3">
      <c r="Q11614" t="s">
        <v>263</v>
      </c>
    </row>
    <row r="11615" spans="17:17" x14ac:dyDescent="0.3">
      <c r="Q11615" t="s">
        <v>264</v>
      </c>
    </row>
    <row r="11616" spans="17:17" x14ac:dyDescent="0.3">
      <c r="Q11616" t="s">
        <v>265</v>
      </c>
    </row>
    <row r="11617" spans="17:17" x14ac:dyDescent="0.3">
      <c r="Q11617" t="s">
        <v>266</v>
      </c>
    </row>
    <row r="11618" spans="17:17" x14ac:dyDescent="0.3">
      <c r="Q11618" t="s">
        <v>267</v>
      </c>
    </row>
    <row r="11619" spans="17:17" x14ac:dyDescent="0.3">
      <c r="Q11619" t="s">
        <v>268</v>
      </c>
    </row>
    <row r="11620" spans="17:17" x14ac:dyDescent="0.3">
      <c r="Q11620" t="s">
        <v>269</v>
      </c>
    </row>
    <row r="11621" spans="17:17" x14ac:dyDescent="0.3">
      <c r="Q11621" t="s">
        <v>270</v>
      </c>
    </row>
    <row r="11622" spans="17:17" x14ac:dyDescent="0.3">
      <c r="Q11622" t="s">
        <v>344</v>
      </c>
    </row>
    <row r="11623" spans="17:17" x14ac:dyDescent="0.3">
      <c r="Q11623" t="s">
        <v>326</v>
      </c>
    </row>
    <row r="11624" spans="17:17" x14ac:dyDescent="0.3">
      <c r="Q11624" t="s">
        <v>265</v>
      </c>
    </row>
    <row r="11625" spans="17:17" x14ac:dyDescent="0.3">
      <c r="Q11625" t="s">
        <v>302</v>
      </c>
    </row>
    <row r="11626" spans="17:17" x14ac:dyDescent="0.3">
      <c r="Q11626" t="s">
        <v>360</v>
      </c>
    </row>
    <row r="11627" spans="17:17" x14ac:dyDescent="0.3">
      <c r="Q11627" t="s">
        <v>361</v>
      </c>
    </row>
    <row r="11628" spans="17:17" x14ac:dyDescent="0.3">
      <c r="Q11628" t="s">
        <v>362</v>
      </c>
    </row>
    <row r="11629" spans="17:17" x14ac:dyDescent="0.3">
      <c r="Q11629" t="s">
        <v>310</v>
      </c>
    </row>
    <row r="11630" spans="17:17" x14ac:dyDescent="0.3">
      <c r="Q11630" t="s">
        <v>292</v>
      </c>
    </row>
    <row r="11631" spans="17:17" x14ac:dyDescent="0.3">
      <c r="Q11631" t="s">
        <v>244</v>
      </c>
    </row>
    <row r="11632" spans="17:17" x14ac:dyDescent="0.3">
      <c r="Q11632" t="s">
        <v>343</v>
      </c>
    </row>
    <row r="11633" spans="17:17" x14ac:dyDescent="0.3">
      <c r="Q11633" t="s">
        <v>363</v>
      </c>
    </row>
    <row r="11634" spans="17:17" x14ac:dyDescent="0.3">
      <c r="Q11634" t="s">
        <v>364</v>
      </c>
    </row>
    <row r="11635" spans="17:17" x14ac:dyDescent="0.3">
      <c r="Q11635" t="s">
        <v>365</v>
      </c>
    </row>
    <row r="11636" spans="17:17" x14ac:dyDescent="0.3">
      <c r="Q11636" t="s">
        <v>366</v>
      </c>
    </row>
    <row r="11637" spans="17:17" x14ac:dyDescent="0.3">
      <c r="Q11637" t="s">
        <v>319</v>
      </c>
    </row>
    <row r="11638" spans="17:17" x14ac:dyDescent="0.3">
      <c r="Q11638" t="s">
        <v>225</v>
      </c>
    </row>
    <row r="11639" spans="17:17" x14ac:dyDescent="0.3">
      <c r="Q11639" t="s">
        <v>311</v>
      </c>
    </row>
    <row r="11640" spans="17:17" x14ac:dyDescent="0.3">
      <c r="Q11640" t="s">
        <v>258</v>
      </c>
    </row>
    <row r="11641" spans="17:17" x14ac:dyDescent="0.3">
      <c r="Q11641" t="s">
        <v>367</v>
      </c>
    </row>
    <row r="11642" spans="17:17" x14ac:dyDescent="0.3">
      <c r="Q11642" t="s">
        <v>250</v>
      </c>
    </row>
    <row r="11643" spans="17:17" x14ac:dyDescent="0.3">
      <c r="Q11643" t="s">
        <v>256</v>
      </c>
    </row>
    <row r="11644" spans="17:17" x14ac:dyDescent="0.3">
      <c r="Q11644" t="s">
        <v>237</v>
      </c>
    </row>
    <row r="11645" spans="17:17" x14ac:dyDescent="0.3">
      <c r="Q11645" t="s">
        <v>257</v>
      </c>
    </row>
    <row r="11646" spans="17:17" x14ac:dyDescent="0.3">
      <c r="Q11646" t="s">
        <v>258</v>
      </c>
    </row>
    <row r="11647" spans="17:17" x14ac:dyDescent="0.3">
      <c r="Q11647" t="s">
        <v>228</v>
      </c>
    </row>
    <row r="11648" spans="17:17" x14ac:dyDescent="0.3">
      <c r="Q11648" t="s">
        <v>236</v>
      </c>
    </row>
    <row r="11649" spans="17:17" x14ac:dyDescent="0.3">
      <c r="Q11649" t="s">
        <v>259</v>
      </c>
    </row>
    <row r="11650" spans="17:17" x14ac:dyDescent="0.3">
      <c r="Q11650" t="s">
        <v>260</v>
      </c>
    </row>
    <row r="11651" spans="17:17" x14ac:dyDescent="0.3">
      <c r="Q11651" t="s">
        <v>261</v>
      </c>
    </row>
    <row r="11652" spans="17:17" x14ac:dyDescent="0.3">
      <c r="Q11652" t="s">
        <v>262</v>
      </c>
    </row>
    <row r="11653" spans="17:17" x14ac:dyDescent="0.3">
      <c r="Q11653" t="s">
        <v>240</v>
      </c>
    </row>
    <row r="11654" spans="17:17" x14ac:dyDescent="0.3">
      <c r="Q11654" t="s">
        <v>263</v>
      </c>
    </row>
    <row r="11655" spans="17:17" x14ac:dyDescent="0.3">
      <c r="Q11655" t="s">
        <v>264</v>
      </c>
    </row>
    <row r="11656" spans="17:17" x14ac:dyDescent="0.3">
      <c r="Q11656" t="s">
        <v>265</v>
      </c>
    </row>
    <row r="11657" spans="17:17" x14ac:dyDescent="0.3">
      <c r="Q11657" t="s">
        <v>266</v>
      </c>
    </row>
    <row r="11658" spans="17:17" x14ac:dyDescent="0.3">
      <c r="Q11658" t="s">
        <v>267</v>
      </c>
    </row>
    <row r="11659" spans="17:17" x14ac:dyDescent="0.3">
      <c r="Q11659" t="s">
        <v>268</v>
      </c>
    </row>
    <row r="11660" spans="17:17" x14ac:dyDescent="0.3">
      <c r="Q11660" t="s">
        <v>269</v>
      </c>
    </row>
    <row r="11661" spans="17:17" x14ac:dyDescent="0.3">
      <c r="Q11661" t="s">
        <v>270</v>
      </c>
    </row>
    <row r="11662" spans="17:17" x14ac:dyDescent="0.3">
      <c r="Q11662" t="s">
        <v>250</v>
      </c>
    </row>
    <row r="11663" spans="17:17" x14ac:dyDescent="0.3">
      <c r="Q11663" t="s">
        <v>376</v>
      </c>
    </row>
    <row r="11664" spans="17:17" x14ac:dyDescent="0.3">
      <c r="Q11664" t="s">
        <v>225</v>
      </c>
    </row>
    <row r="11665" spans="17:17" x14ac:dyDescent="0.3">
      <c r="Q11665" t="s">
        <v>323</v>
      </c>
    </row>
    <row r="11666" spans="17:17" x14ac:dyDescent="0.3">
      <c r="Q11666" t="s">
        <v>241</v>
      </c>
    </row>
    <row r="11667" spans="17:17" x14ac:dyDescent="0.3">
      <c r="Q11667" t="s">
        <v>306</v>
      </c>
    </row>
    <row r="11668" spans="17:17" x14ac:dyDescent="0.3">
      <c r="Q11668" t="s">
        <v>399</v>
      </c>
    </row>
    <row r="11669" spans="17:17" x14ac:dyDescent="0.3">
      <c r="Q11669" t="s">
        <v>413</v>
      </c>
    </row>
    <row r="11670" spans="17:17" x14ac:dyDescent="0.3">
      <c r="Q11670" t="s">
        <v>382</v>
      </c>
    </row>
    <row r="11671" spans="17:17" x14ac:dyDescent="0.3">
      <c r="Q11671" t="s">
        <v>317</v>
      </c>
    </row>
    <row r="11672" spans="17:17" x14ac:dyDescent="0.3">
      <c r="Q11672" t="s">
        <v>303</v>
      </c>
    </row>
    <row r="11673" spans="17:17" x14ac:dyDescent="0.3">
      <c r="Q11673" t="s">
        <v>221</v>
      </c>
    </row>
    <row r="11674" spans="17:17" x14ac:dyDescent="0.3">
      <c r="Q11674" t="s">
        <v>297</v>
      </c>
    </row>
    <row r="11675" spans="17:17" x14ac:dyDescent="0.3">
      <c r="Q11675" t="s">
        <v>356</v>
      </c>
    </row>
    <row r="11676" spans="17:17" x14ac:dyDescent="0.3">
      <c r="Q11676" t="s">
        <v>416</v>
      </c>
    </row>
    <row r="11677" spans="17:17" x14ac:dyDescent="0.3">
      <c r="Q11677" t="s">
        <v>293</v>
      </c>
    </row>
    <row r="11678" spans="17:17" x14ac:dyDescent="0.3">
      <c r="Q11678" t="s">
        <v>235</v>
      </c>
    </row>
    <row r="11679" spans="17:17" x14ac:dyDescent="0.3">
      <c r="Q11679" t="s">
        <v>384</v>
      </c>
    </row>
    <row r="11680" spans="17:17" x14ac:dyDescent="0.3">
      <c r="Q11680" t="s">
        <v>301</v>
      </c>
    </row>
    <row r="11681" spans="17:17" x14ac:dyDescent="0.3">
      <c r="Q11681" t="s">
        <v>245</v>
      </c>
    </row>
    <row r="11682" spans="17:17" x14ac:dyDescent="0.3">
      <c r="Q11682" t="s">
        <v>402</v>
      </c>
    </row>
    <row r="11683" spans="17:17" x14ac:dyDescent="0.3">
      <c r="Q11683" t="s">
        <v>352</v>
      </c>
    </row>
    <row r="11684" spans="17:17" x14ac:dyDescent="0.3">
      <c r="Q11684" t="s">
        <v>319</v>
      </c>
    </row>
    <row r="11685" spans="17:17" x14ac:dyDescent="0.3">
      <c r="Q11685" t="s">
        <v>366</v>
      </c>
    </row>
    <row r="11686" spans="17:17" x14ac:dyDescent="0.3">
      <c r="Q11686" t="s">
        <v>303</v>
      </c>
    </row>
    <row r="11687" spans="17:17" x14ac:dyDescent="0.3">
      <c r="Q11687" t="s">
        <v>257</v>
      </c>
    </row>
    <row r="11688" spans="17:17" x14ac:dyDescent="0.3">
      <c r="Q11688" t="s">
        <v>414</v>
      </c>
    </row>
    <row r="11689" spans="17:17" x14ac:dyDescent="0.3">
      <c r="Q11689" t="s">
        <v>297</v>
      </c>
    </row>
    <row r="11690" spans="17:17" x14ac:dyDescent="0.3">
      <c r="Q11690" t="s">
        <v>328</v>
      </c>
    </row>
    <row r="11691" spans="17:17" x14ac:dyDescent="0.3">
      <c r="Q11691" t="s">
        <v>274</v>
      </c>
    </row>
    <row r="11692" spans="17:17" x14ac:dyDescent="0.3">
      <c r="Q11692" t="s">
        <v>225</v>
      </c>
    </row>
    <row r="11693" spans="17:17" x14ac:dyDescent="0.3">
      <c r="Q11693" t="s">
        <v>307</v>
      </c>
    </row>
    <row r="11694" spans="17:17" x14ac:dyDescent="0.3">
      <c r="Q11694" t="s">
        <v>396</v>
      </c>
    </row>
    <row r="11695" spans="17:17" x14ac:dyDescent="0.3">
      <c r="Q11695" t="s">
        <v>259</v>
      </c>
    </row>
    <row r="11696" spans="17:17" x14ac:dyDescent="0.3">
      <c r="Q11696" t="s">
        <v>365</v>
      </c>
    </row>
    <row r="11697" spans="17:17" x14ac:dyDescent="0.3">
      <c r="Q11697" t="s">
        <v>386</v>
      </c>
    </row>
    <row r="11698" spans="17:17" x14ac:dyDescent="0.3">
      <c r="Q11698" t="s">
        <v>342</v>
      </c>
    </row>
    <row r="11699" spans="17:17" x14ac:dyDescent="0.3">
      <c r="Q11699" t="s">
        <v>249</v>
      </c>
    </row>
    <row r="11700" spans="17:17" x14ac:dyDescent="0.3">
      <c r="Q11700" t="s">
        <v>323</v>
      </c>
    </row>
    <row r="11701" spans="17:17" x14ac:dyDescent="0.3">
      <c r="Q11701" t="s">
        <v>350</v>
      </c>
    </row>
    <row r="11702" spans="17:17" x14ac:dyDescent="0.3">
      <c r="Q11702" t="s">
        <v>388</v>
      </c>
    </row>
    <row r="11703" spans="17:17" x14ac:dyDescent="0.3">
      <c r="Q11703" t="s">
        <v>272</v>
      </c>
    </row>
    <row r="11704" spans="17:17" x14ac:dyDescent="0.3">
      <c r="Q11704" t="s">
        <v>321</v>
      </c>
    </row>
    <row r="11705" spans="17:17" x14ac:dyDescent="0.3">
      <c r="Q11705" t="s">
        <v>258</v>
      </c>
    </row>
    <row r="11706" spans="17:17" x14ac:dyDescent="0.3">
      <c r="Q11706" t="s">
        <v>335</v>
      </c>
    </row>
    <row r="11707" spans="17:17" x14ac:dyDescent="0.3">
      <c r="Q11707" t="s">
        <v>330</v>
      </c>
    </row>
    <row r="11708" spans="17:17" x14ac:dyDescent="0.3">
      <c r="Q11708" t="s">
        <v>385</v>
      </c>
    </row>
    <row r="11709" spans="17:17" x14ac:dyDescent="0.3">
      <c r="Q11709" t="s">
        <v>318</v>
      </c>
    </row>
    <row r="11710" spans="17:17" x14ac:dyDescent="0.3">
      <c r="Q11710" t="s">
        <v>326</v>
      </c>
    </row>
    <row r="11711" spans="17:17" x14ac:dyDescent="0.3">
      <c r="Q11711" t="s">
        <v>225</v>
      </c>
    </row>
    <row r="11712" spans="17:17" x14ac:dyDescent="0.3">
      <c r="Q11712" t="s">
        <v>229</v>
      </c>
    </row>
    <row r="11713" spans="17:17" x14ac:dyDescent="0.3">
      <c r="Q11713" t="s">
        <v>375</v>
      </c>
    </row>
    <row r="11714" spans="17:17" x14ac:dyDescent="0.3">
      <c r="Q11714" t="s">
        <v>382</v>
      </c>
    </row>
    <row r="11715" spans="17:17" x14ac:dyDescent="0.3">
      <c r="Q11715" t="s">
        <v>316</v>
      </c>
    </row>
    <row r="11716" spans="17:17" x14ac:dyDescent="0.3">
      <c r="Q11716" t="s">
        <v>303</v>
      </c>
    </row>
    <row r="11717" spans="17:17" x14ac:dyDescent="0.3">
      <c r="Q11717" t="s">
        <v>287</v>
      </c>
    </row>
    <row r="11718" spans="17:17" x14ac:dyDescent="0.3">
      <c r="Q11718" t="s">
        <v>236</v>
      </c>
    </row>
    <row r="11719" spans="17:17" x14ac:dyDescent="0.3">
      <c r="Q11719" t="s">
        <v>387</v>
      </c>
    </row>
    <row r="11720" spans="17:17" x14ac:dyDescent="0.3">
      <c r="Q11720" t="s">
        <v>263</v>
      </c>
    </row>
    <row r="11721" spans="17:17" x14ac:dyDescent="0.3">
      <c r="Q11721" t="s">
        <v>267</v>
      </c>
    </row>
    <row r="11722" spans="17:17" x14ac:dyDescent="0.3">
      <c r="Q11722" t="s">
        <v>253</v>
      </c>
    </row>
    <row r="11723" spans="17:17" x14ac:dyDescent="0.3">
      <c r="Q11723" t="s">
        <v>245</v>
      </c>
    </row>
    <row r="11724" spans="17:17" x14ac:dyDescent="0.3">
      <c r="Q11724" t="s">
        <v>341</v>
      </c>
    </row>
    <row r="11725" spans="17:17" x14ac:dyDescent="0.3">
      <c r="Q11725" t="s">
        <v>259</v>
      </c>
    </row>
    <row r="11726" spans="17:17" x14ac:dyDescent="0.3">
      <c r="Q11726" t="s">
        <v>408</v>
      </c>
    </row>
    <row r="11727" spans="17:17" x14ac:dyDescent="0.3">
      <c r="Q11727" t="s">
        <v>410</v>
      </c>
    </row>
    <row r="11728" spans="17:17" x14ac:dyDescent="0.3">
      <c r="Q11728" t="s">
        <v>247</v>
      </c>
    </row>
    <row r="11729" spans="17:17" x14ac:dyDescent="0.3">
      <c r="Q11729" t="s">
        <v>360</v>
      </c>
    </row>
    <row r="11730" spans="17:17" x14ac:dyDescent="0.3">
      <c r="Q11730" t="s">
        <v>266</v>
      </c>
    </row>
    <row r="11731" spans="17:17" x14ac:dyDescent="0.3">
      <c r="Q11731" t="s">
        <v>400</v>
      </c>
    </row>
    <row r="11732" spans="17:17" x14ac:dyDescent="0.3">
      <c r="Q11732" t="s">
        <v>350</v>
      </c>
    </row>
    <row r="11733" spans="17:17" x14ac:dyDescent="0.3">
      <c r="Q11733" t="s">
        <v>281</v>
      </c>
    </row>
    <row r="11734" spans="17:17" x14ac:dyDescent="0.3">
      <c r="Q11734" t="s">
        <v>225</v>
      </c>
    </row>
    <row r="11735" spans="17:17" x14ac:dyDescent="0.3">
      <c r="Q11735" t="s">
        <v>221</v>
      </c>
    </row>
    <row r="11736" spans="17:17" x14ac:dyDescent="0.3">
      <c r="Q11736" t="s">
        <v>356</v>
      </c>
    </row>
    <row r="11737" spans="17:17" x14ac:dyDescent="0.3">
      <c r="Q11737" t="s">
        <v>277</v>
      </c>
    </row>
    <row r="11738" spans="17:17" x14ac:dyDescent="0.3">
      <c r="Q11738" t="s">
        <v>310</v>
      </c>
    </row>
    <row r="11739" spans="17:17" x14ac:dyDescent="0.3">
      <c r="Q11739" t="s">
        <v>371</v>
      </c>
    </row>
    <row r="11740" spans="17:17" x14ac:dyDescent="0.3">
      <c r="Q11740" t="s">
        <v>250</v>
      </c>
    </row>
    <row r="11741" spans="17:17" x14ac:dyDescent="0.3">
      <c r="Q11741" t="s">
        <v>279</v>
      </c>
    </row>
    <row r="11742" spans="17:17" x14ac:dyDescent="0.3">
      <c r="Q11742" t="s">
        <v>387</v>
      </c>
    </row>
    <row r="11743" spans="17:17" x14ac:dyDescent="0.3">
      <c r="Q11743" t="s">
        <v>271</v>
      </c>
    </row>
    <row r="11744" spans="17:17" x14ac:dyDescent="0.3">
      <c r="Q11744" t="s">
        <v>377</v>
      </c>
    </row>
    <row r="11745" spans="17:17" x14ac:dyDescent="0.3">
      <c r="Q11745" t="s">
        <v>236</v>
      </c>
    </row>
    <row r="11746" spans="17:17" x14ac:dyDescent="0.3">
      <c r="Q11746" t="s">
        <v>225</v>
      </c>
    </row>
    <row r="11747" spans="17:17" x14ac:dyDescent="0.3">
      <c r="Q11747" t="s">
        <v>335</v>
      </c>
    </row>
    <row r="11748" spans="17:17" x14ac:dyDescent="0.3">
      <c r="Q11748" t="s">
        <v>300</v>
      </c>
    </row>
    <row r="11749" spans="17:17" x14ac:dyDescent="0.3">
      <c r="Q11749" t="s">
        <v>366</v>
      </c>
    </row>
    <row r="11750" spans="17:17" x14ac:dyDescent="0.3">
      <c r="Q11750" t="s">
        <v>295</v>
      </c>
    </row>
    <row r="11751" spans="17:17" x14ac:dyDescent="0.3">
      <c r="Q11751" t="s">
        <v>256</v>
      </c>
    </row>
    <row r="11752" spans="17:17" x14ac:dyDescent="0.3">
      <c r="Q11752" t="s">
        <v>315</v>
      </c>
    </row>
    <row r="11753" spans="17:17" x14ac:dyDescent="0.3">
      <c r="Q11753" t="s">
        <v>243</v>
      </c>
    </row>
    <row r="11754" spans="17:17" x14ac:dyDescent="0.3">
      <c r="Q11754" t="s">
        <v>283</v>
      </c>
    </row>
    <row r="11755" spans="17:17" x14ac:dyDescent="0.3">
      <c r="Q11755" t="s">
        <v>324</v>
      </c>
    </row>
    <row r="11756" spans="17:17" x14ac:dyDescent="0.3">
      <c r="Q11756" t="s">
        <v>278</v>
      </c>
    </row>
    <row r="11757" spans="17:17" x14ac:dyDescent="0.3">
      <c r="Q11757" t="s">
        <v>301</v>
      </c>
    </row>
    <row r="11758" spans="17:17" x14ac:dyDescent="0.3">
      <c r="Q11758" t="s">
        <v>414</v>
      </c>
    </row>
    <row r="11759" spans="17:17" x14ac:dyDescent="0.3">
      <c r="Q11759" t="s">
        <v>388</v>
      </c>
    </row>
    <row r="11760" spans="17:17" x14ac:dyDescent="0.3">
      <c r="Q11760" t="s">
        <v>410</v>
      </c>
    </row>
    <row r="11761" spans="17:17" x14ac:dyDescent="0.3">
      <c r="Q11761" t="s">
        <v>224</v>
      </c>
    </row>
    <row r="11762" spans="17:17" x14ac:dyDescent="0.3">
      <c r="Q11762" t="s">
        <v>294</v>
      </c>
    </row>
    <row r="11763" spans="17:17" x14ac:dyDescent="0.3">
      <c r="Q11763" t="s">
        <v>395</v>
      </c>
    </row>
    <row r="11764" spans="17:17" x14ac:dyDescent="0.3">
      <c r="Q11764" t="s">
        <v>317</v>
      </c>
    </row>
    <row r="11765" spans="17:17" x14ac:dyDescent="0.3">
      <c r="Q11765" t="s">
        <v>286</v>
      </c>
    </row>
    <row r="11766" spans="17:17" x14ac:dyDescent="0.3">
      <c r="Q11766" t="s">
        <v>399</v>
      </c>
    </row>
    <row r="11767" spans="17:17" x14ac:dyDescent="0.3">
      <c r="Q11767" t="s">
        <v>347</v>
      </c>
    </row>
    <row r="11768" spans="17:17" x14ac:dyDescent="0.3">
      <c r="Q11768" t="s">
        <v>273</v>
      </c>
    </row>
    <row r="11769" spans="17:17" x14ac:dyDescent="0.3">
      <c r="Q11769" t="s">
        <v>309</v>
      </c>
    </row>
    <row r="11770" spans="17:17" x14ac:dyDescent="0.3">
      <c r="Q11770" t="s">
        <v>407</v>
      </c>
    </row>
    <row r="11771" spans="17:17" x14ac:dyDescent="0.3">
      <c r="Q11771" t="s">
        <v>363</v>
      </c>
    </row>
    <row r="11772" spans="17:17" x14ac:dyDescent="0.3">
      <c r="Q11772" t="s">
        <v>279</v>
      </c>
    </row>
    <row r="11773" spans="17:17" x14ac:dyDescent="0.3">
      <c r="Q11773" t="s">
        <v>410</v>
      </c>
    </row>
    <row r="11774" spans="17:17" x14ac:dyDescent="0.3">
      <c r="Q11774" t="s">
        <v>386</v>
      </c>
    </row>
    <row r="11775" spans="17:17" x14ac:dyDescent="0.3">
      <c r="Q11775" t="s">
        <v>369</v>
      </c>
    </row>
    <row r="11776" spans="17:17" x14ac:dyDescent="0.3">
      <c r="Q11776" t="s">
        <v>402</v>
      </c>
    </row>
    <row r="11777" spans="17:17" x14ac:dyDescent="0.3">
      <c r="Q11777" t="s">
        <v>223</v>
      </c>
    </row>
    <row r="11778" spans="17:17" x14ac:dyDescent="0.3">
      <c r="Q11778" t="s">
        <v>232</v>
      </c>
    </row>
    <row r="11779" spans="17:17" x14ac:dyDescent="0.3">
      <c r="Q11779" t="s">
        <v>308</v>
      </c>
    </row>
    <row r="11780" spans="17:17" x14ac:dyDescent="0.3">
      <c r="Q11780" t="s">
        <v>290</v>
      </c>
    </row>
    <row r="11781" spans="17:17" x14ac:dyDescent="0.3">
      <c r="Q11781" t="s">
        <v>239</v>
      </c>
    </row>
    <row r="11782" spans="17:17" x14ac:dyDescent="0.3">
      <c r="Q11782" t="s">
        <v>355</v>
      </c>
    </row>
    <row r="11783" spans="17:17" x14ac:dyDescent="0.3">
      <c r="Q11783" t="s">
        <v>357</v>
      </c>
    </row>
    <row r="11784" spans="17:17" x14ac:dyDescent="0.3">
      <c r="Q11784" t="s">
        <v>292</v>
      </c>
    </row>
    <row r="11785" spans="17:17" x14ac:dyDescent="0.3">
      <c r="Q11785" t="s">
        <v>335</v>
      </c>
    </row>
    <row r="11786" spans="17:17" x14ac:dyDescent="0.3">
      <c r="Q11786" t="s">
        <v>395</v>
      </c>
    </row>
    <row r="11787" spans="17:17" x14ac:dyDescent="0.3">
      <c r="Q11787" t="s">
        <v>237</v>
      </c>
    </row>
    <row r="11788" spans="17:17" x14ac:dyDescent="0.3">
      <c r="Q11788" t="s">
        <v>330</v>
      </c>
    </row>
    <row r="11789" spans="17:17" x14ac:dyDescent="0.3">
      <c r="Q11789" t="s">
        <v>245</v>
      </c>
    </row>
    <row r="11790" spans="17:17" x14ac:dyDescent="0.3">
      <c r="Q11790" t="s">
        <v>411</v>
      </c>
    </row>
    <row r="11791" spans="17:17" x14ac:dyDescent="0.3">
      <c r="Q11791" t="s">
        <v>306</v>
      </c>
    </row>
    <row r="11792" spans="17:17" x14ac:dyDescent="0.3">
      <c r="Q11792" t="s">
        <v>289</v>
      </c>
    </row>
    <row r="11793" spans="17:17" x14ac:dyDescent="0.3">
      <c r="Q11793" t="s">
        <v>359</v>
      </c>
    </row>
    <row r="11794" spans="17:17" x14ac:dyDescent="0.3">
      <c r="Q11794" t="s">
        <v>297</v>
      </c>
    </row>
    <row r="11795" spans="17:17" x14ac:dyDescent="0.3">
      <c r="Q11795" t="s">
        <v>321</v>
      </c>
    </row>
    <row r="11796" spans="17:17" x14ac:dyDescent="0.3">
      <c r="Q11796" t="s">
        <v>243</v>
      </c>
    </row>
    <row r="11797" spans="17:17" x14ac:dyDescent="0.3">
      <c r="Q11797" t="s">
        <v>345</v>
      </c>
    </row>
    <row r="11798" spans="17:17" x14ac:dyDescent="0.3">
      <c r="Q11798" t="s">
        <v>288</v>
      </c>
    </row>
    <row r="11799" spans="17:17" x14ac:dyDescent="0.3">
      <c r="Q11799" t="s">
        <v>362</v>
      </c>
    </row>
    <row r="11800" spans="17:17" x14ac:dyDescent="0.3">
      <c r="Q11800" t="s">
        <v>341</v>
      </c>
    </row>
    <row r="11801" spans="17:17" x14ac:dyDescent="0.3">
      <c r="Q11801" t="s">
        <v>391</v>
      </c>
    </row>
    <row r="11802" spans="17:17" x14ac:dyDescent="0.3">
      <c r="Q11802" t="s">
        <v>249</v>
      </c>
    </row>
    <row r="11803" spans="17:17" x14ac:dyDescent="0.3">
      <c r="Q11803" t="s">
        <v>391</v>
      </c>
    </row>
    <row r="11804" spans="17:17" x14ac:dyDescent="0.3">
      <c r="Q11804" t="s">
        <v>356</v>
      </c>
    </row>
    <row r="11805" spans="17:17" x14ac:dyDescent="0.3">
      <c r="Q11805" t="s">
        <v>348</v>
      </c>
    </row>
    <row r="11806" spans="17:17" x14ac:dyDescent="0.3">
      <c r="Q11806" t="s">
        <v>407</v>
      </c>
    </row>
    <row r="11807" spans="17:17" x14ac:dyDescent="0.3">
      <c r="Q11807" t="s">
        <v>248</v>
      </c>
    </row>
    <row r="11808" spans="17:17" x14ac:dyDescent="0.3">
      <c r="Q11808" t="s">
        <v>267</v>
      </c>
    </row>
    <row r="11809" spans="17:17" x14ac:dyDescent="0.3">
      <c r="Q11809" t="s">
        <v>388</v>
      </c>
    </row>
    <row r="11810" spans="17:17" x14ac:dyDescent="0.3">
      <c r="Q11810" t="s">
        <v>262</v>
      </c>
    </row>
    <row r="11811" spans="17:17" x14ac:dyDescent="0.3">
      <c r="Q11811" t="s">
        <v>406</v>
      </c>
    </row>
    <row r="11812" spans="17:17" x14ac:dyDescent="0.3">
      <c r="Q11812" t="s">
        <v>271</v>
      </c>
    </row>
    <row r="11813" spans="17:17" x14ac:dyDescent="0.3">
      <c r="Q11813" t="s">
        <v>257</v>
      </c>
    </row>
    <row r="11814" spans="17:17" x14ac:dyDescent="0.3">
      <c r="Q11814" t="s">
        <v>230</v>
      </c>
    </row>
    <row r="11815" spans="17:17" x14ac:dyDescent="0.3">
      <c r="Q11815" t="s">
        <v>269</v>
      </c>
    </row>
    <row r="11816" spans="17:17" x14ac:dyDescent="0.3">
      <c r="Q11816" t="s">
        <v>285</v>
      </c>
    </row>
    <row r="11817" spans="17:17" x14ac:dyDescent="0.3">
      <c r="Q11817" t="s">
        <v>347</v>
      </c>
    </row>
    <row r="11818" spans="17:17" x14ac:dyDescent="0.3">
      <c r="Q11818" t="s">
        <v>378</v>
      </c>
    </row>
    <row r="11819" spans="17:17" x14ac:dyDescent="0.3">
      <c r="Q11819" t="s">
        <v>254</v>
      </c>
    </row>
    <row r="11820" spans="17:17" x14ac:dyDescent="0.3">
      <c r="Q11820" t="s">
        <v>351</v>
      </c>
    </row>
    <row r="11821" spans="17:17" x14ac:dyDescent="0.3">
      <c r="Q11821" t="s">
        <v>376</v>
      </c>
    </row>
    <row r="11822" spans="17:17" x14ac:dyDescent="0.3">
      <c r="Q11822" t="s">
        <v>282</v>
      </c>
    </row>
    <row r="11823" spans="17:17" x14ac:dyDescent="0.3">
      <c r="Q11823" t="s">
        <v>250</v>
      </c>
    </row>
    <row r="11824" spans="17:17" x14ac:dyDescent="0.3">
      <c r="Q11824" t="s">
        <v>400</v>
      </c>
    </row>
    <row r="11825" spans="17:17" x14ac:dyDescent="0.3">
      <c r="Q11825" t="s">
        <v>317</v>
      </c>
    </row>
    <row r="11826" spans="17:17" x14ac:dyDescent="0.3">
      <c r="Q11826" t="s">
        <v>324</v>
      </c>
    </row>
    <row r="11827" spans="17:17" x14ac:dyDescent="0.3">
      <c r="Q11827" t="s">
        <v>310</v>
      </c>
    </row>
    <row r="11828" spans="17:17" x14ac:dyDescent="0.3">
      <c r="Q11828" t="s">
        <v>229</v>
      </c>
    </row>
    <row r="11829" spans="17:17" x14ac:dyDescent="0.3">
      <c r="Q11829" t="s">
        <v>267</v>
      </c>
    </row>
    <row r="11830" spans="17:17" x14ac:dyDescent="0.3">
      <c r="Q11830" t="s">
        <v>371</v>
      </c>
    </row>
    <row r="11831" spans="17:17" x14ac:dyDescent="0.3">
      <c r="Q11831" t="s">
        <v>235</v>
      </c>
    </row>
    <row r="11832" spans="17:17" x14ac:dyDescent="0.3">
      <c r="Q11832" t="s">
        <v>335</v>
      </c>
    </row>
    <row r="11833" spans="17:17" x14ac:dyDescent="0.3">
      <c r="Q11833" t="s">
        <v>397</v>
      </c>
    </row>
    <row r="11834" spans="17:17" x14ac:dyDescent="0.3">
      <c r="Q11834" t="s">
        <v>340</v>
      </c>
    </row>
    <row r="11835" spans="17:17" x14ac:dyDescent="0.3">
      <c r="Q11835" t="s">
        <v>391</v>
      </c>
    </row>
    <row r="11836" spans="17:17" x14ac:dyDescent="0.3">
      <c r="Q11836" t="s">
        <v>263</v>
      </c>
    </row>
    <row r="11837" spans="17:17" x14ac:dyDescent="0.3">
      <c r="Q11837" t="s">
        <v>408</v>
      </c>
    </row>
    <row r="11838" spans="17:17" x14ac:dyDescent="0.3">
      <c r="Q11838" t="s">
        <v>341</v>
      </c>
    </row>
    <row r="11839" spans="17:17" x14ac:dyDescent="0.3">
      <c r="Q11839" t="s">
        <v>328</v>
      </c>
    </row>
    <row r="11840" spans="17:17" x14ac:dyDescent="0.3">
      <c r="Q11840" t="s">
        <v>337</v>
      </c>
    </row>
    <row r="11841" spans="17:17" x14ac:dyDescent="0.3">
      <c r="Q11841" t="s">
        <v>262</v>
      </c>
    </row>
    <row r="11842" spans="17:17" x14ac:dyDescent="0.3">
      <c r="Q11842" t="s">
        <v>237</v>
      </c>
    </row>
    <row r="11843" spans="17:17" x14ac:dyDescent="0.3">
      <c r="Q11843" t="s">
        <v>379</v>
      </c>
    </row>
    <row r="11844" spans="17:17" x14ac:dyDescent="0.3">
      <c r="Q11844" t="s">
        <v>365</v>
      </c>
    </row>
    <row r="11845" spans="17:17" x14ac:dyDescent="0.3">
      <c r="Q11845" t="s">
        <v>281</v>
      </c>
    </row>
    <row r="11846" spans="17:17" x14ac:dyDescent="0.3">
      <c r="Q11846" t="s">
        <v>380</v>
      </c>
    </row>
    <row r="11847" spans="17:17" x14ac:dyDescent="0.3">
      <c r="Q11847" t="s">
        <v>258</v>
      </c>
    </row>
    <row r="11848" spans="17:17" x14ac:dyDescent="0.3">
      <c r="Q11848" t="s">
        <v>285</v>
      </c>
    </row>
    <row r="11849" spans="17:17" x14ac:dyDescent="0.3">
      <c r="Q11849" t="s">
        <v>310</v>
      </c>
    </row>
    <row r="11850" spans="17:17" x14ac:dyDescent="0.3">
      <c r="Q11850" t="s">
        <v>414</v>
      </c>
    </row>
    <row r="11851" spans="17:17" x14ac:dyDescent="0.3">
      <c r="Q11851" t="s">
        <v>265</v>
      </c>
    </row>
    <row r="11852" spans="17:17" x14ac:dyDescent="0.3">
      <c r="Q11852" t="s">
        <v>260</v>
      </c>
    </row>
    <row r="11853" spans="17:17" x14ac:dyDescent="0.3">
      <c r="Q11853" t="s">
        <v>309</v>
      </c>
    </row>
    <row r="11854" spans="17:17" x14ac:dyDescent="0.3">
      <c r="Q11854" t="s">
        <v>323</v>
      </c>
    </row>
    <row r="11855" spans="17:17" x14ac:dyDescent="0.3">
      <c r="Q11855" t="s">
        <v>404</v>
      </c>
    </row>
    <row r="11856" spans="17:17" x14ac:dyDescent="0.3">
      <c r="Q11856" t="s">
        <v>411</v>
      </c>
    </row>
    <row r="11857" spans="17:17" x14ac:dyDescent="0.3">
      <c r="Q11857" t="s">
        <v>343</v>
      </c>
    </row>
    <row r="11858" spans="17:17" x14ac:dyDescent="0.3">
      <c r="Q11858" t="s">
        <v>256</v>
      </c>
    </row>
    <row r="11859" spans="17:17" x14ac:dyDescent="0.3">
      <c r="Q11859" t="s">
        <v>304</v>
      </c>
    </row>
    <row r="11860" spans="17:17" x14ac:dyDescent="0.3">
      <c r="Q11860" t="s">
        <v>357</v>
      </c>
    </row>
    <row r="11861" spans="17:17" x14ac:dyDescent="0.3">
      <c r="Q11861" t="s">
        <v>279</v>
      </c>
    </row>
    <row r="11862" spans="17:17" x14ac:dyDescent="0.3">
      <c r="Q11862" t="s">
        <v>249</v>
      </c>
    </row>
    <row r="11863" spans="17:17" x14ac:dyDescent="0.3">
      <c r="Q11863" t="s">
        <v>271</v>
      </c>
    </row>
    <row r="11864" spans="17:17" x14ac:dyDescent="0.3">
      <c r="Q11864" t="s">
        <v>281</v>
      </c>
    </row>
    <row r="11865" spans="17:17" x14ac:dyDescent="0.3">
      <c r="Q11865" t="s">
        <v>247</v>
      </c>
    </row>
    <row r="11866" spans="17:17" x14ac:dyDescent="0.3">
      <c r="Q11866" t="s">
        <v>251</v>
      </c>
    </row>
    <row r="11867" spans="17:17" x14ac:dyDescent="0.3">
      <c r="Q11867" t="s">
        <v>296</v>
      </c>
    </row>
    <row r="11868" spans="17:17" x14ac:dyDescent="0.3">
      <c r="Q11868" t="s">
        <v>368</v>
      </c>
    </row>
    <row r="11869" spans="17:17" x14ac:dyDescent="0.3">
      <c r="Q11869" t="s">
        <v>369</v>
      </c>
    </row>
    <row r="11870" spans="17:17" x14ac:dyDescent="0.3">
      <c r="Q11870" t="s">
        <v>370</v>
      </c>
    </row>
    <row r="11871" spans="17:17" x14ac:dyDescent="0.3">
      <c r="Q11871" t="s">
        <v>279</v>
      </c>
    </row>
    <row r="11872" spans="17:17" x14ac:dyDescent="0.3">
      <c r="Q11872" t="s">
        <v>234</v>
      </c>
    </row>
    <row r="11873" spans="17:17" x14ac:dyDescent="0.3">
      <c r="Q11873" t="s">
        <v>371</v>
      </c>
    </row>
    <row r="11874" spans="17:17" x14ac:dyDescent="0.3">
      <c r="Q11874" t="s">
        <v>372</v>
      </c>
    </row>
    <row r="11875" spans="17:17" x14ac:dyDescent="0.3">
      <c r="Q11875" t="s">
        <v>373</v>
      </c>
    </row>
    <row r="11876" spans="17:17" x14ac:dyDescent="0.3">
      <c r="Q11876" t="s">
        <v>250</v>
      </c>
    </row>
    <row r="11877" spans="17:17" x14ac:dyDescent="0.3">
      <c r="Q11877" t="s">
        <v>292</v>
      </c>
    </row>
    <row r="11878" spans="17:17" x14ac:dyDescent="0.3">
      <c r="Q11878" t="s">
        <v>354</v>
      </c>
    </row>
    <row r="11879" spans="17:17" x14ac:dyDescent="0.3">
      <c r="Q11879" t="s">
        <v>312</v>
      </c>
    </row>
    <row r="11880" spans="17:17" x14ac:dyDescent="0.3">
      <c r="Q11880" t="s">
        <v>344</v>
      </c>
    </row>
    <row r="11881" spans="17:17" x14ac:dyDescent="0.3">
      <c r="Q11881" t="s">
        <v>374</v>
      </c>
    </row>
    <row r="11882" spans="17:17" x14ac:dyDescent="0.3">
      <c r="Q11882" t="s">
        <v>242</v>
      </c>
    </row>
    <row r="11883" spans="17:17" x14ac:dyDescent="0.3">
      <c r="Q11883" t="s">
        <v>287</v>
      </c>
    </row>
    <row r="11884" spans="17:17" x14ac:dyDescent="0.3">
      <c r="Q11884" t="s">
        <v>379</v>
      </c>
    </row>
    <row r="11885" spans="17:17" x14ac:dyDescent="0.3">
      <c r="Q11885" t="s">
        <v>279</v>
      </c>
    </row>
    <row r="11886" spans="17:17" x14ac:dyDescent="0.3">
      <c r="Q11886" t="s">
        <v>404</v>
      </c>
    </row>
    <row r="11887" spans="17:17" x14ac:dyDescent="0.3">
      <c r="Q11887" t="s">
        <v>371</v>
      </c>
    </row>
    <row r="11888" spans="17:17" x14ac:dyDescent="0.3">
      <c r="Q11888" t="s">
        <v>399</v>
      </c>
    </row>
    <row r="11889" spans="17:17" x14ac:dyDescent="0.3">
      <c r="Q11889" t="s">
        <v>309</v>
      </c>
    </row>
    <row r="11890" spans="17:17" x14ac:dyDescent="0.3">
      <c r="Q11890" t="s">
        <v>280</v>
      </c>
    </row>
    <row r="11891" spans="17:17" x14ac:dyDescent="0.3">
      <c r="Q11891" t="s">
        <v>268</v>
      </c>
    </row>
    <row r="11892" spans="17:17" x14ac:dyDescent="0.3">
      <c r="Q11892" t="s">
        <v>334</v>
      </c>
    </row>
    <row r="11893" spans="17:17" x14ac:dyDescent="0.3">
      <c r="Q11893" t="s">
        <v>342</v>
      </c>
    </row>
    <row r="11894" spans="17:17" x14ac:dyDescent="0.3">
      <c r="Q11894" t="s">
        <v>239</v>
      </c>
    </row>
    <row r="11895" spans="17:17" x14ac:dyDescent="0.3">
      <c r="Q11895" t="s">
        <v>362</v>
      </c>
    </row>
    <row r="11896" spans="17:17" x14ac:dyDescent="0.3">
      <c r="Q11896" t="s">
        <v>377</v>
      </c>
    </row>
    <row r="11897" spans="17:17" x14ac:dyDescent="0.3">
      <c r="Q11897" t="s">
        <v>305</v>
      </c>
    </row>
    <row r="11898" spans="17:17" x14ac:dyDescent="0.3">
      <c r="Q11898" t="s">
        <v>383</v>
      </c>
    </row>
    <row r="11899" spans="17:17" x14ac:dyDescent="0.3">
      <c r="Q11899" t="s">
        <v>254</v>
      </c>
    </row>
    <row r="11900" spans="17:17" x14ac:dyDescent="0.3">
      <c r="Q11900" t="s">
        <v>272</v>
      </c>
    </row>
    <row r="11901" spans="17:17" x14ac:dyDescent="0.3">
      <c r="Q11901" t="s">
        <v>271</v>
      </c>
    </row>
    <row r="11902" spans="17:17" x14ac:dyDescent="0.3">
      <c r="Q11902" t="s">
        <v>344</v>
      </c>
    </row>
    <row r="11903" spans="17:17" x14ac:dyDescent="0.3">
      <c r="Q11903" t="s">
        <v>332</v>
      </c>
    </row>
    <row r="11904" spans="17:17" x14ac:dyDescent="0.3">
      <c r="Q11904" t="s">
        <v>412</v>
      </c>
    </row>
    <row r="11905" spans="17:17" x14ac:dyDescent="0.3">
      <c r="Q11905" t="s">
        <v>220</v>
      </c>
    </row>
    <row r="11906" spans="17:17" x14ac:dyDescent="0.3">
      <c r="Q11906" t="s">
        <v>280</v>
      </c>
    </row>
    <row r="11907" spans="17:17" x14ac:dyDescent="0.3">
      <c r="Q11907" t="s">
        <v>221</v>
      </c>
    </row>
    <row r="11908" spans="17:17" x14ac:dyDescent="0.3">
      <c r="Q11908" t="s">
        <v>374</v>
      </c>
    </row>
    <row r="11909" spans="17:17" x14ac:dyDescent="0.3">
      <c r="Q11909" t="s">
        <v>387</v>
      </c>
    </row>
    <row r="11910" spans="17:17" x14ac:dyDescent="0.3">
      <c r="Q11910" t="s">
        <v>261</v>
      </c>
    </row>
    <row r="11911" spans="17:17" x14ac:dyDescent="0.3">
      <c r="Q11911" t="s">
        <v>373</v>
      </c>
    </row>
    <row r="11912" spans="17:17" x14ac:dyDescent="0.3">
      <c r="Q11912" t="s">
        <v>249</v>
      </c>
    </row>
    <row r="11913" spans="17:17" x14ac:dyDescent="0.3">
      <c r="Q11913" t="s">
        <v>347</v>
      </c>
    </row>
    <row r="11914" spans="17:17" x14ac:dyDescent="0.3">
      <c r="Q11914" t="s">
        <v>349</v>
      </c>
    </row>
    <row r="11915" spans="17:17" x14ac:dyDescent="0.3">
      <c r="Q11915" t="s">
        <v>263</v>
      </c>
    </row>
    <row r="11916" spans="17:17" x14ac:dyDescent="0.3">
      <c r="Q11916" t="s">
        <v>381</v>
      </c>
    </row>
    <row r="11917" spans="17:17" x14ac:dyDescent="0.3">
      <c r="Q11917" t="s">
        <v>355</v>
      </c>
    </row>
    <row r="11918" spans="17:17" x14ac:dyDescent="0.3">
      <c r="Q11918" t="s">
        <v>222</v>
      </c>
    </row>
    <row r="11919" spans="17:17" x14ac:dyDescent="0.3">
      <c r="Q11919" t="s">
        <v>246</v>
      </c>
    </row>
    <row r="11920" spans="17:17" x14ac:dyDescent="0.3">
      <c r="Q11920" t="s">
        <v>418</v>
      </c>
    </row>
    <row r="11921" spans="17:17" x14ac:dyDescent="0.3">
      <c r="Q11921" t="s">
        <v>335</v>
      </c>
    </row>
    <row r="11922" spans="17:17" x14ac:dyDescent="0.3">
      <c r="Q11922" t="s">
        <v>239</v>
      </c>
    </row>
    <row r="11923" spans="17:17" x14ac:dyDescent="0.3">
      <c r="Q11923" t="s">
        <v>240</v>
      </c>
    </row>
    <row r="11924" spans="17:17" x14ac:dyDescent="0.3">
      <c r="Q11924" t="s">
        <v>221</v>
      </c>
    </row>
    <row r="11925" spans="17:17" x14ac:dyDescent="0.3">
      <c r="Q11925" t="s">
        <v>241</v>
      </c>
    </row>
    <row r="11926" spans="17:17" x14ac:dyDescent="0.3">
      <c r="Q11926" t="s">
        <v>242</v>
      </c>
    </row>
    <row r="11927" spans="17:17" x14ac:dyDescent="0.3">
      <c r="Q11927" t="s">
        <v>243</v>
      </c>
    </row>
    <row r="11928" spans="17:17" x14ac:dyDescent="0.3">
      <c r="Q11928" t="s">
        <v>244</v>
      </c>
    </row>
    <row r="11929" spans="17:17" x14ac:dyDescent="0.3">
      <c r="Q11929" t="s">
        <v>245</v>
      </c>
    </row>
    <row r="11930" spans="17:17" x14ac:dyDescent="0.3">
      <c r="Q11930" t="s">
        <v>230</v>
      </c>
    </row>
    <row r="11931" spans="17:17" x14ac:dyDescent="0.3">
      <c r="Q11931" t="s">
        <v>246</v>
      </c>
    </row>
    <row r="11932" spans="17:17" x14ac:dyDescent="0.3">
      <c r="Q11932" t="s">
        <v>247</v>
      </c>
    </row>
    <row r="11933" spans="17:17" x14ac:dyDescent="0.3">
      <c r="Q11933" t="s">
        <v>248</v>
      </c>
    </row>
    <row r="11934" spans="17:17" x14ac:dyDescent="0.3">
      <c r="Q11934" t="s">
        <v>249</v>
      </c>
    </row>
    <row r="11935" spans="17:17" x14ac:dyDescent="0.3">
      <c r="Q11935" t="s">
        <v>250</v>
      </c>
    </row>
    <row r="11936" spans="17:17" x14ac:dyDescent="0.3">
      <c r="Q11936" t="s">
        <v>251</v>
      </c>
    </row>
    <row r="11937" spans="17:17" x14ac:dyDescent="0.3">
      <c r="Q11937" t="s">
        <v>252</v>
      </c>
    </row>
    <row r="11938" spans="17:17" x14ac:dyDescent="0.3">
      <c r="Q11938" t="s">
        <v>253</v>
      </c>
    </row>
    <row r="11939" spans="17:17" x14ac:dyDescent="0.3">
      <c r="Q11939" t="s">
        <v>254</v>
      </c>
    </row>
    <row r="11940" spans="17:17" x14ac:dyDescent="0.3">
      <c r="Q11940" t="s">
        <v>233</v>
      </c>
    </row>
    <row r="11941" spans="17:17" x14ac:dyDescent="0.3">
      <c r="Q11941" t="s">
        <v>255</v>
      </c>
    </row>
    <row r="11942" spans="17:17" x14ac:dyDescent="0.3">
      <c r="Q11942" t="s">
        <v>249</v>
      </c>
    </row>
    <row r="11943" spans="17:17" x14ac:dyDescent="0.3">
      <c r="Q11943" t="s">
        <v>391</v>
      </c>
    </row>
    <row r="11944" spans="17:17" x14ac:dyDescent="0.3">
      <c r="Q11944" t="s">
        <v>356</v>
      </c>
    </row>
    <row r="11945" spans="17:17" x14ac:dyDescent="0.3">
      <c r="Q11945" t="s">
        <v>348</v>
      </c>
    </row>
    <row r="11946" spans="17:17" x14ac:dyDescent="0.3">
      <c r="Q11946" t="s">
        <v>407</v>
      </c>
    </row>
    <row r="11947" spans="17:17" x14ac:dyDescent="0.3">
      <c r="Q11947" t="s">
        <v>248</v>
      </c>
    </row>
    <row r="11948" spans="17:17" x14ac:dyDescent="0.3">
      <c r="Q11948" t="s">
        <v>267</v>
      </c>
    </row>
    <row r="11949" spans="17:17" x14ac:dyDescent="0.3">
      <c r="Q11949" t="s">
        <v>388</v>
      </c>
    </row>
    <row r="11950" spans="17:17" x14ac:dyDescent="0.3">
      <c r="Q11950" t="s">
        <v>262</v>
      </c>
    </row>
    <row r="11951" spans="17:17" x14ac:dyDescent="0.3">
      <c r="Q11951" t="s">
        <v>406</v>
      </c>
    </row>
    <row r="11952" spans="17:17" x14ac:dyDescent="0.3">
      <c r="Q11952" t="s">
        <v>271</v>
      </c>
    </row>
    <row r="11953" spans="17:17" x14ac:dyDescent="0.3">
      <c r="Q11953" t="s">
        <v>257</v>
      </c>
    </row>
    <row r="11954" spans="17:17" x14ac:dyDescent="0.3">
      <c r="Q11954" t="s">
        <v>230</v>
      </c>
    </row>
    <row r="11955" spans="17:17" x14ac:dyDescent="0.3">
      <c r="Q11955" t="s">
        <v>269</v>
      </c>
    </row>
    <row r="11956" spans="17:17" x14ac:dyDescent="0.3">
      <c r="Q11956" t="s">
        <v>285</v>
      </c>
    </row>
    <row r="11957" spans="17:17" x14ac:dyDescent="0.3">
      <c r="Q11957" t="s">
        <v>347</v>
      </c>
    </row>
    <row r="11958" spans="17:17" x14ac:dyDescent="0.3">
      <c r="Q11958" t="s">
        <v>378</v>
      </c>
    </row>
    <row r="11959" spans="17:17" x14ac:dyDescent="0.3">
      <c r="Q11959" t="s">
        <v>254</v>
      </c>
    </row>
    <row r="11960" spans="17:17" x14ac:dyDescent="0.3">
      <c r="Q11960" t="s">
        <v>351</v>
      </c>
    </row>
    <row r="11961" spans="17:17" x14ac:dyDescent="0.3">
      <c r="Q11961" t="s">
        <v>376</v>
      </c>
    </row>
    <row r="11962" spans="17:17" x14ac:dyDescent="0.3">
      <c r="Q11962" t="s">
        <v>296</v>
      </c>
    </row>
    <row r="11963" spans="17:17" x14ac:dyDescent="0.3">
      <c r="Q11963" t="s">
        <v>362</v>
      </c>
    </row>
    <row r="11964" spans="17:17" x14ac:dyDescent="0.3">
      <c r="Q11964" t="s">
        <v>300</v>
      </c>
    </row>
    <row r="11965" spans="17:17" x14ac:dyDescent="0.3">
      <c r="Q11965" t="s">
        <v>365</v>
      </c>
    </row>
    <row r="11966" spans="17:17" x14ac:dyDescent="0.3">
      <c r="Q11966" t="s">
        <v>408</v>
      </c>
    </row>
    <row r="11967" spans="17:17" x14ac:dyDescent="0.3">
      <c r="Q11967" t="s">
        <v>308</v>
      </c>
    </row>
    <row r="11968" spans="17:17" x14ac:dyDescent="0.3">
      <c r="Q11968" t="s">
        <v>289</v>
      </c>
    </row>
    <row r="11969" spans="17:17" x14ac:dyDescent="0.3">
      <c r="Q11969" t="s">
        <v>390</v>
      </c>
    </row>
    <row r="11970" spans="17:17" x14ac:dyDescent="0.3">
      <c r="Q11970" t="s">
        <v>385</v>
      </c>
    </row>
    <row r="11971" spans="17:17" x14ac:dyDescent="0.3">
      <c r="Q11971" t="s">
        <v>295</v>
      </c>
    </row>
    <row r="11972" spans="17:17" x14ac:dyDescent="0.3">
      <c r="Q11972" t="s">
        <v>236</v>
      </c>
    </row>
    <row r="11973" spans="17:17" x14ac:dyDescent="0.3">
      <c r="Q11973" t="s">
        <v>413</v>
      </c>
    </row>
    <row r="11974" spans="17:17" x14ac:dyDescent="0.3">
      <c r="Q11974" t="s">
        <v>328</v>
      </c>
    </row>
    <row r="11975" spans="17:17" x14ac:dyDescent="0.3">
      <c r="Q11975" t="s">
        <v>239</v>
      </c>
    </row>
    <row r="11976" spans="17:17" x14ac:dyDescent="0.3">
      <c r="Q11976" t="s">
        <v>329</v>
      </c>
    </row>
    <row r="11977" spans="17:17" x14ac:dyDescent="0.3">
      <c r="Q11977" t="s">
        <v>391</v>
      </c>
    </row>
    <row r="11978" spans="17:17" x14ac:dyDescent="0.3">
      <c r="Q11978" t="s">
        <v>271</v>
      </c>
    </row>
    <row r="11979" spans="17:17" x14ac:dyDescent="0.3">
      <c r="Q11979" t="s">
        <v>222</v>
      </c>
    </row>
    <row r="11980" spans="17:17" x14ac:dyDescent="0.3">
      <c r="Q11980" t="s">
        <v>394</v>
      </c>
    </row>
    <row r="11981" spans="17:17" x14ac:dyDescent="0.3">
      <c r="Q11981" t="s">
        <v>376</v>
      </c>
    </row>
    <row r="11982" spans="17:17" x14ac:dyDescent="0.3">
      <c r="Q11982" t="s">
        <v>277</v>
      </c>
    </row>
    <row r="11983" spans="17:17" x14ac:dyDescent="0.3">
      <c r="Q11983" t="s">
        <v>272</v>
      </c>
    </row>
    <row r="11984" spans="17:17" x14ac:dyDescent="0.3">
      <c r="Q11984" t="s">
        <v>281</v>
      </c>
    </row>
    <row r="11985" spans="17:17" x14ac:dyDescent="0.3">
      <c r="Q11985" t="s">
        <v>275</v>
      </c>
    </row>
    <row r="11986" spans="17:17" x14ac:dyDescent="0.3">
      <c r="Q11986" t="s">
        <v>340</v>
      </c>
    </row>
    <row r="11987" spans="17:17" x14ac:dyDescent="0.3">
      <c r="Q11987" t="s">
        <v>402</v>
      </c>
    </row>
    <row r="11988" spans="17:17" x14ac:dyDescent="0.3">
      <c r="Q11988" t="s">
        <v>387</v>
      </c>
    </row>
    <row r="11989" spans="17:17" x14ac:dyDescent="0.3">
      <c r="Q11989" t="s">
        <v>368</v>
      </c>
    </row>
    <row r="11990" spans="17:17" x14ac:dyDescent="0.3">
      <c r="Q11990" t="s">
        <v>299</v>
      </c>
    </row>
    <row r="11991" spans="17:17" x14ac:dyDescent="0.3">
      <c r="Q11991" t="s">
        <v>355</v>
      </c>
    </row>
    <row r="11992" spans="17:17" x14ac:dyDescent="0.3">
      <c r="Q11992" t="s">
        <v>223</v>
      </c>
    </row>
    <row r="11993" spans="17:17" x14ac:dyDescent="0.3">
      <c r="Q11993" t="s">
        <v>264</v>
      </c>
    </row>
    <row r="11994" spans="17:17" x14ac:dyDescent="0.3">
      <c r="Q11994" t="s">
        <v>381</v>
      </c>
    </row>
    <row r="11995" spans="17:17" x14ac:dyDescent="0.3">
      <c r="Q11995" t="s">
        <v>271</v>
      </c>
    </row>
    <row r="11996" spans="17:17" x14ac:dyDescent="0.3">
      <c r="Q11996" t="s">
        <v>283</v>
      </c>
    </row>
    <row r="11997" spans="17:17" x14ac:dyDescent="0.3">
      <c r="Q11997" t="s">
        <v>254</v>
      </c>
    </row>
    <row r="11998" spans="17:17" x14ac:dyDescent="0.3">
      <c r="Q11998" t="s">
        <v>219</v>
      </c>
    </row>
    <row r="11999" spans="17:17" x14ac:dyDescent="0.3">
      <c r="Q11999" t="s">
        <v>336</v>
      </c>
    </row>
    <row r="12000" spans="17:17" x14ac:dyDescent="0.3">
      <c r="Q12000" t="s">
        <v>348</v>
      </c>
    </row>
    <row r="12001" spans="17:17" x14ac:dyDescent="0.3">
      <c r="Q12001" t="s">
        <v>228</v>
      </c>
    </row>
    <row r="12002" spans="17:17" x14ac:dyDescent="0.3">
      <c r="Q12002" t="s">
        <v>370</v>
      </c>
    </row>
    <row r="12003" spans="17:17" x14ac:dyDescent="0.3">
      <c r="Q12003" t="s">
        <v>383</v>
      </c>
    </row>
    <row r="12004" spans="17:17" x14ac:dyDescent="0.3">
      <c r="Q12004" t="s">
        <v>265</v>
      </c>
    </row>
    <row r="12005" spans="17:17" x14ac:dyDescent="0.3">
      <c r="Q12005" t="s">
        <v>258</v>
      </c>
    </row>
    <row r="12006" spans="17:17" x14ac:dyDescent="0.3">
      <c r="Q12006" t="s">
        <v>341</v>
      </c>
    </row>
    <row r="12007" spans="17:17" x14ac:dyDescent="0.3">
      <c r="Q12007" t="s">
        <v>319</v>
      </c>
    </row>
    <row r="12008" spans="17:17" x14ac:dyDescent="0.3">
      <c r="Q12008" t="s">
        <v>277</v>
      </c>
    </row>
    <row r="12009" spans="17:17" x14ac:dyDescent="0.3">
      <c r="Q12009" t="s">
        <v>378</v>
      </c>
    </row>
    <row r="12010" spans="17:17" x14ac:dyDescent="0.3">
      <c r="Q12010" t="s">
        <v>267</v>
      </c>
    </row>
    <row r="12011" spans="17:17" x14ac:dyDescent="0.3">
      <c r="Q12011" t="s">
        <v>248</v>
      </c>
    </row>
    <row r="12012" spans="17:17" x14ac:dyDescent="0.3">
      <c r="Q12012" t="s">
        <v>226</v>
      </c>
    </row>
    <row r="12013" spans="17:17" x14ac:dyDescent="0.3">
      <c r="Q12013" t="s">
        <v>233</v>
      </c>
    </row>
    <row r="12014" spans="17:17" x14ac:dyDescent="0.3">
      <c r="Q12014" t="s">
        <v>384</v>
      </c>
    </row>
    <row r="12015" spans="17:17" x14ac:dyDescent="0.3">
      <c r="Q12015" t="s">
        <v>250</v>
      </c>
    </row>
    <row r="12016" spans="17:17" x14ac:dyDescent="0.3">
      <c r="Q12016" t="s">
        <v>300</v>
      </c>
    </row>
    <row r="12017" spans="17:17" x14ac:dyDescent="0.3">
      <c r="Q12017" t="s">
        <v>385</v>
      </c>
    </row>
    <row r="12018" spans="17:17" x14ac:dyDescent="0.3">
      <c r="Q12018" t="s">
        <v>386</v>
      </c>
    </row>
    <row r="12019" spans="17:17" x14ac:dyDescent="0.3">
      <c r="Q12019" t="s">
        <v>358</v>
      </c>
    </row>
    <row r="12020" spans="17:17" x14ac:dyDescent="0.3">
      <c r="Q12020" t="s">
        <v>284</v>
      </c>
    </row>
    <row r="12021" spans="17:17" x14ac:dyDescent="0.3">
      <c r="Q12021" t="s">
        <v>327</v>
      </c>
    </row>
    <row r="12022" spans="17:17" x14ac:dyDescent="0.3">
      <c r="Q12022" t="s">
        <v>249</v>
      </c>
    </row>
    <row r="12023" spans="17:17" x14ac:dyDescent="0.3">
      <c r="Q12023" t="s">
        <v>391</v>
      </c>
    </row>
    <row r="12024" spans="17:17" x14ac:dyDescent="0.3">
      <c r="Q12024" t="s">
        <v>356</v>
      </c>
    </row>
    <row r="12025" spans="17:17" x14ac:dyDescent="0.3">
      <c r="Q12025" t="s">
        <v>348</v>
      </c>
    </row>
    <row r="12026" spans="17:17" x14ac:dyDescent="0.3">
      <c r="Q12026" t="s">
        <v>407</v>
      </c>
    </row>
    <row r="12027" spans="17:17" x14ac:dyDescent="0.3">
      <c r="Q12027" t="s">
        <v>248</v>
      </c>
    </row>
    <row r="12028" spans="17:17" x14ac:dyDescent="0.3">
      <c r="Q12028" t="s">
        <v>267</v>
      </c>
    </row>
    <row r="12029" spans="17:17" x14ac:dyDescent="0.3">
      <c r="Q12029" t="s">
        <v>388</v>
      </c>
    </row>
    <row r="12030" spans="17:17" x14ac:dyDescent="0.3">
      <c r="Q12030" t="s">
        <v>262</v>
      </c>
    </row>
    <row r="12031" spans="17:17" x14ac:dyDescent="0.3">
      <c r="Q12031" t="s">
        <v>406</v>
      </c>
    </row>
    <row r="12032" spans="17:17" x14ac:dyDescent="0.3">
      <c r="Q12032" t="s">
        <v>271</v>
      </c>
    </row>
    <row r="12033" spans="17:17" x14ac:dyDescent="0.3">
      <c r="Q12033" t="s">
        <v>257</v>
      </c>
    </row>
    <row r="12034" spans="17:17" x14ac:dyDescent="0.3">
      <c r="Q12034" t="s">
        <v>230</v>
      </c>
    </row>
    <row r="12035" spans="17:17" x14ac:dyDescent="0.3">
      <c r="Q12035" t="s">
        <v>269</v>
      </c>
    </row>
    <row r="12036" spans="17:17" x14ac:dyDescent="0.3">
      <c r="Q12036" t="s">
        <v>285</v>
      </c>
    </row>
    <row r="12037" spans="17:17" x14ac:dyDescent="0.3">
      <c r="Q12037" t="s">
        <v>347</v>
      </c>
    </row>
    <row r="12038" spans="17:17" x14ac:dyDescent="0.3">
      <c r="Q12038" t="s">
        <v>378</v>
      </c>
    </row>
    <row r="12039" spans="17:17" x14ac:dyDescent="0.3">
      <c r="Q12039" t="s">
        <v>254</v>
      </c>
    </row>
    <row r="12040" spans="17:17" x14ac:dyDescent="0.3">
      <c r="Q12040" t="s">
        <v>351</v>
      </c>
    </row>
    <row r="12041" spans="17:17" x14ac:dyDescent="0.3">
      <c r="Q12041" t="s">
        <v>376</v>
      </c>
    </row>
    <row r="12042" spans="17:17" x14ac:dyDescent="0.3">
      <c r="Q12042" t="s">
        <v>365</v>
      </c>
    </row>
    <row r="12043" spans="17:17" x14ac:dyDescent="0.3">
      <c r="Q12043" t="s">
        <v>302</v>
      </c>
    </row>
    <row r="12044" spans="17:17" x14ac:dyDescent="0.3">
      <c r="Q12044" t="s">
        <v>328</v>
      </c>
    </row>
    <row r="12045" spans="17:17" x14ac:dyDescent="0.3">
      <c r="Q12045" t="s">
        <v>410</v>
      </c>
    </row>
    <row r="12046" spans="17:17" x14ac:dyDescent="0.3">
      <c r="Q12046" t="s">
        <v>283</v>
      </c>
    </row>
    <row r="12047" spans="17:17" x14ac:dyDescent="0.3">
      <c r="Q12047" t="s">
        <v>234</v>
      </c>
    </row>
    <row r="12048" spans="17:17" x14ac:dyDescent="0.3">
      <c r="Q12048" t="s">
        <v>238</v>
      </c>
    </row>
    <row r="12049" spans="17:17" x14ac:dyDescent="0.3">
      <c r="Q12049" t="s">
        <v>390</v>
      </c>
    </row>
    <row r="12050" spans="17:17" x14ac:dyDescent="0.3">
      <c r="Q12050" t="s">
        <v>278</v>
      </c>
    </row>
    <row r="12051" spans="17:17" x14ac:dyDescent="0.3">
      <c r="Q12051" t="s">
        <v>401</v>
      </c>
    </row>
    <row r="12052" spans="17:17" x14ac:dyDescent="0.3">
      <c r="Q12052" t="s">
        <v>245</v>
      </c>
    </row>
    <row r="12053" spans="17:17" x14ac:dyDescent="0.3">
      <c r="Q12053" t="s">
        <v>285</v>
      </c>
    </row>
    <row r="12054" spans="17:17" x14ac:dyDescent="0.3">
      <c r="Q12054" t="s">
        <v>296</v>
      </c>
    </row>
    <row r="12055" spans="17:17" x14ac:dyDescent="0.3">
      <c r="Q12055" t="s">
        <v>304</v>
      </c>
    </row>
    <row r="12056" spans="17:17" x14ac:dyDescent="0.3">
      <c r="Q12056" t="s">
        <v>263</v>
      </c>
    </row>
    <row r="12057" spans="17:17" x14ac:dyDescent="0.3">
      <c r="Q12057" t="s">
        <v>273</v>
      </c>
    </row>
    <row r="12058" spans="17:17" x14ac:dyDescent="0.3">
      <c r="Q12058" t="s">
        <v>249</v>
      </c>
    </row>
    <row r="12059" spans="17:17" x14ac:dyDescent="0.3">
      <c r="Q12059" t="s">
        <v>280</v>
      </c>
    </row>
    <row r="12060" spans="17:17" x14ac:dyDescent="0.3">
      <c r="Q12060" t="s">
        <v>242</v>
      </c>
    </row>
    <row r="12061" spans="17:17" x14ac:dyDescent="0.3">
      <c r="Q12061" t="s">
        <v>233</v>
      </c>
    </row>
    <row r="12062" spans="17:17" x14ac:dyDescent="0.3">
      <c r="Q12062" t="s">
        <v>280</v>
      </c>
    </row>
    <row r="12063" spans="17:17" x14ac:dyDescent="0.3">
      <c r="Q12063" t="s">
        <v>221</v>
      </c>
    </row>
    <row r="12064" spans="17:17" x14ac:dyDescent="0.3">
      <c r="Q12064" t="s">
        <v>352</v>
      </c>
    </row>
    <row r="12065" spans="17:17" x14ac:dyDescent="0.3">
      <c r="Q12065" t="s">
        <v>317</v>
      </c>
    </row>
    <row r="12066" spans="17:17" x14ac:dyDescent="0.3">
      <c r="Q12066" t="s">
        <v>323</v>
      </c>
    </row>
    <row r="12067" spans="17:17" x14ac:dyDescent="0.3">
      <c r="Q12067" t="s">
        <v>405</v>
      </c>
    </row>
    <row r="12068" spans="17:17" x14ac:dyDescent="0.3">
      <c r="Q12068" t="s">
        <v>300</v>
      </c>
    </row>
    <row r="12069" spans="17:17" x14ac:dyDescent="0.3">
      <c r="Q12069" t="s">
        <v>384</v>
      </c>
    </row>
    <row r="12070" spans="17:17" x14ac:dyDescent="0.3">
      <c r="Q12070" t="s">
        <v>327</v>
      </c>
    </row>
    <row r="12071" spans="17:17" x14ac:dyDescent="0.3">
      <c r="Q12071" t="s">
        <v>397</v>
      </c>
    </row>
    <row r="12072" spans="17:17" x14ac:dyDescent="0.3">
      <c r="Q12072" t="s">
        <v>259</v>
      </c>
    </row>
    <row r="12073" spans="17:17" x14ac:dyDescent="0.3">
      <c r="Q12073" t="s">
        <v>305</v>
      </c>
    </row>
    <row r="12074" spans="17:17" x14ac:dyDescent="0.3">
      <c r="Q12074" t="s">
        <v>312</v>
      </c>
    </row>
    <row r="12075" spans="17:17" x14ac:dyDescent="0.3">
      <c r="Q12075" t="s">
        <v>285</v>
      </c>
    </row>
    <row r="12076" spans="17:17" x14ac:dyDescent="0.3">
      <c r="Q12076" t="s">
        <v>258</v>
      </c>
    </row>
    <row r="12077" spans="17:17" x14ac:dyDescent="0.3">
      <c r="Q12077" t="s">
        <v>252</v>
      </c>
    </row>
    <row r="12078" spans="17:17" x14ac:dyDescent="0.3">
      <c r="Q12078" t="s">
        <v>250</v>
      </c>
    </row>
    <row r="12079" spans="17:17" x14ac:dyDescent="0.3">
      <c r="Q12079" t="s">
        <v>336</v>
      </c>
    </row>
    <row r="12080" spans="17:17" x14ac:dyDescent="0.3">
      <c r="Q12080" t="s">
        <v>246</v>
      </c>
    </row>
    <row r="12081" spans="17:17" x14ac:dyDescent="0.3">
      <c r="Q12081" t="s">
        <v>332</v>
      </c>
    </row>
    <row r="12082" spans="17:17" x14ac:dyDescent="0.3">
      <c r="Q12082" t="s">
        <v>395</v>
      </c>
    </row>
    <row r="12083" spans="17:17" x14ac:dyDescent="0.3">
      <c r="Q12083" t="s">
        <v>394</v>
      </c>
    </row>
    <row r="12084" spans="17:17" x14ac:dyDescent="0.3">
      <c r="Q12084" t="s">
        <v>262</v>
      </c>
    </row>
    <row r="12085" spans="17:17" x14ac:dyDescent="0.3">
      <c r="Q12085" t="s">
        <v>299</v>
      </c>
    </row>
    <row r="12086" spans="17:17" x14ac:dyDescent="0.3">
      <c r="Q12086" t="s">
        <v>323</v>
      </c>
    </row>
    <row r="12087" spans="17:17" x14ac:dyDescent="0.3">
      <c r="Q12087" t="s">
        <v>280</v>
      </c>
    </row>
    <row r="12088" spans="17:17" x14ac:dyDescent="0.3">
      <c r="Q12088" t="s">
        <v>289</v>
      </c>
    </row>
    <row r="12089" spans="17:17" x14ac:dyDescent="0.3">
      <c r="Q12089" t="s">
        <v>279</v>
      </c>
    </row>
    <row r="12090" spans="17:17" x14ac:dyDescent="0.3">
      <c r="Q12090" t="s">
        <v>239</v>
      </c>
    </row>
    <row r="12091" spans="17:17" x14ac:dyDescent="0.3">
      <c r="Q12091" t="s">
        <v>295</v>
      </c>
    </row>
    <row r="12092" spans="17:17" x14ac:dyDescent="0.3">
      <c r="Q12092" t="s">
        <v>255</v>
      </c>
    </row>
    <row r="12093" spans="17:17" x14ac:dyDescent="0.3">
      <c r="Q12093" t="s">
        <v>387</v>
      </c>
    </row>
    <row r="12094" spans="17:17" x14ac:dyDescent="0.3">
      <c r="Q12094" t="s">
        <v>246</v>
      </c>
    </row>
    <row r="12095" spans="17:17" x14ac:dyDescent="0.3">
      <c r="Q12095" t="s">
        <v>348</v>
      </c>
    </row>
    <row r="12096" spans="17:17" x14ac:dyDescent="0.3">
      <c r="Q12096" t="s">
        <v>341</v>
      </c>
    </row>
    <row r="12097" spans="17:17" x14ac:dyDescent="0.3">
      <c r="Q12097" t="s">
        <v>379</v>
      </c>
    </row>
    <row r="12098" spans="17:17" x14ac:dyDescent="0.3">
      <c r="Q12098" t="s">
        <v>275</v>
      </c>
    </row>
    <row r="12099" spans="17:17" x14ac:dyDescent="0.3">
      <c r="Q12099" t="s">
        <v>286</v>
      </c>
    </row>
    <row r="12100" spans="17:17" x14ac:dyDescent="0.3">
      <c r="Q12100" t="s">
        <v>266</v>
      </c>
    </row>
    <row r="12101" spans="17:17" x14ac:dyDescent="0.3">
      <c r="Q12101" t="s">
        <v>368</v>
      </c>
    </row>
    <row r="12102" spans="17:17" x14ac:dyDescent="0.3">
      <c r="Q12102" t="s">
        <v>265</v>
      </c>
    </row>
    <row r="12103" spans="17:17" x14ac:dyDescent="0.3">
      <c r="Q12103" t="s">
        <v>309</v>
      </c>
    </row>
    <row r="12104" spans="17:17" x14ac:dyDescent="0.3">
      <c r="Q12104" t="s">
        <v>337</v>
      </c>
    </row>
    <row r="12105" spans="17:17" x14ac:dyDescent="0.3">
      <c r="Q12105" t="s">
        <v>297</v>
      </c>
    </row>
    <row r="12106" spans="17:17" x14ac:dyDescent="0.3">
      <c r="Q12106" t="s">
        <v>324</v>
      </c>
    </row>
    <row r="12107" spans="17:17" x14ac:dyDescent="0.3">
      <c r="Q12107" t="s">
        <v>335</v>
      </c>
    </row>
    <row r="12108" spans="17:17" x14ac:dyDescent="0.3">
      <c r="Q12108" t="s">
        <v>329</v>
      </c>
    </row>
    <row r="12109" spans="17:17" x14ac:dyDescent="0.3">
      <c r="Q12109" t="s">
        <v>276</v>
      </c>
    </row>
    <row r="12110" spans="17:17" x14ac:dyDescent="0.3">
      <c r="Q12110" t="s">
        <v>378</v>
      </c>
    </row>
    <row r="12111" spans="17:17" x14ac:dyDescent="0.3">
      <c r="Q12111" t="s">
        <v>411</v>
      </c>
    </row>
    <row r="12112" spans="17:17" x14ac:dyDescent="0.3">
      <c r="Q12112" t="s">
        <v>264</v>
      </c>
    </row>
    <row r="12113" spans="17:17" x14ac:dyDescent="0.3">
      <c r="Q12113" t="s">
        <v>368</v>
      </c>
    </row>
    <row r="12114" spans="17:17" x14ac:dyDescent="0.3">
      <c r="Q12114" t="s">
        <v>338</v>
      </c>
    </row>
    <row r="12115" spans="17:17" x14ac:dyDescent="0.3">
      <c r="Q12115" t="s">
        <v>396</v>
      </c>
    </row>
    <row r="12116" spans="17:17" x14ac:dyDescent="0.3">
      <c r="Q12116" t="s">
        <v>267</v>
      </c>
    </row>
    <row r="12117" spans="17:17" x14ac:dyDescent="0.3">
      <c r="Q12117" t="s">
        <v>304</v>
      </c>
    </row>
    <row r="12118" spans="17:17" x14ac:dyDescent="0.3">
      <c r="Q12118" t="s">
        <v>334</v>
      </c>
    </row>
    <row r="12119" spans="17:17" x14ac:dyDescent="0.3">
      <c r="Q12119" t="s">
        <v>222</v>
      </c>
    </row>
    <row r="12120" spans="17:17" x14ac:dyDescent="0.3">
      <c r="Q12120" t="s">
        <v>227</v>
      </c>
    </row>
    <row r="12121" spans="17:17" x14ac:dyDescent="0.3">
      <c r="Q12121" t="s">
        <v>292</v>
      </c>
    </row>
    <row r="12122" spans="17:17" x14ac:dyDescent="0.3">
      <c r="Q12122" t="s">
        <v>282</v>
      </c>
    </row>
    <row r="12123" spans="17:17" x14ac:dyDescent="0.3">
      <c r="Q12123" t="s">
        <v>250</v>
      </c>
    </row>
    <row r="12124" spans="17:17" x14ac:dyDescent="0.3">
      <c r="Q12124" t="s">
        <v>400</v>
      </c>
    </row>
    <row r="12125" spans="17:17" x14ac:dyDescent="0.3">
      <c r="Q12125" t="s">
        <v>317</v>
      </c>
    </row>
    <row r="12126" spans="17:17" x14ac:dyDescent="0.3">
      <c r="Q12126" t="s">
        <v>324</v>
      </c>
    </row>
    <row r="12127" spans="17:17" x14ac:dyDescent="0.3">
      <c r="Q12127" t="s">
        <v>310</v>
      </c>
    </row>
    <row r="12128" spans="17:17" x14ac:dyDescent="0.3">
      <c r="Q12128" t="s">
        <v>229</v>
      </c>
    </row>
    <row r="12129" spans="17:17" x14ac:dyDescent="0.3">
      <c r="Q12129" t="s">
        <v>267</v>
      </c>
    </row>
    <row r="12130" spans="17:17" x14ac:dyDescent="0.3">
      <c r="Q12130" t="s">
        <v>371</v>
      </c>
    </row>
    <row r="12131" spans="17:17" x14ac:dyDescent="0.3">
      <c r="Q12131" t="s">
        <v>235</v>
      </c>
    </row>
    <row r="12132" spans="17:17" x14ac:dyDescent="0.3">
      <c r="Q12132" t="s">
        <v>335</v>
      </c>
    </row>
    <row r="12133" spans="17:17" x14ac:dyDescent="0.3">
      <c r="Q12133" t="s">
        <v>397</v>
      </c>
    </row>
    <row r="12134" spans="17:17" x14ac:dyDescent="0.3">
      <c r="Q12134" t="s">
        <v>340</v>
      </c>
    </row>
    <row r="12135" spans="17:17" x14ac:dyDescent="0.3">
      <c r="Q12135" t="s">
        <v>391</v>
      </c>
    </row>
    <row r="12136" spans="17:17" x14ac:dyDescent="0.3">
      <c r="Q12136" t="s">
        <v>263</v>
      </c>
    </row>
    <row r="12137" spans="17:17" x14ac:dyDescent="0.3">
      <c r="Q12137" t="s">
        <v>408</v>
      </c>
    </row>
    <row r="12138" spans="17:17" x14ac:dyDescent="0.3">
      <c r="Q12138" t="s">
        <v>341</v>
      </c>
    </row>
    <row r="12139" spans="17:17" x14ac:dyDescent="0.3">
      <c r="Q12139" t="s">
        <v>328</v>
      </c>
    </row>
    <row r="12140" spans="17:17" x14ac:dyDescent="0.3">
      <c r="Q12140" t="s">
        <v>337</v>
      </c>
    </row>
    <row r="12141" spans="17:17" x14ac:dyDescent="0.3">
      <c r="Q12141" t="s">
        <v>262</v>
      </c>
    </row>
    <row r="12142" spans="17:17" x14ac:dyDescent="0.3">
      <c r="Q12142" t="s">
        <v>242</v>
      </c>
    </row>
    <row r="12143" spans="17:17" x14ac:dyDescent="0.3">
      <c r="Q12143" t="s">
        <v>287</v>
      </c>
    </row>
    <row r="12144" spans="17:17" x14ac:dyDescent="0.3">
      <c r="Q12144" t="s">
        <v>379</v>
      </c>
    </row>
    <row r="12145" spans="17:17" x14ac:dyDescent="0.3">
      <c r="Q12145" t="s">
        <v>279</v>
      </c>
    </row>
    <row r="12146" spans="17:17" x14ac:dyDescent="0.3">
      <c r="Q12146" t="s">
        <v>404</v>
      </c>
    </row>
    <row r="12147" spans="17:17" x14ac:dyDescent="0.3">
      <c r="Q12147" t="s">
        <v>371</v>
      </c>
    </row>
    <row r="12148" spans="17:17" x14ac:dyDescent="0.3">
      <c r="Q12148" t="s">
        <v>399</v>
      </c>
    </row>
    <row r="12149" spans="17:17" x14ac:dyDescent="0.3">
      <c r="Q12149" t="s">
        <v>309</v>
      </c>
    </row>
    <row r="12150" spans="17:17" x14ac:dyDescent="0.3">
      <c r="Q12150" t="s">
        <v>280</v>
      </c>
    </row>
    <row r="12151" spans="17:17" x14ac:dyDescent="0.3">
      <c r="Q12151" t="s">
        <v>268</v>
      </c>
    </row>
    <row r="12152" spans="17:17" x14ac:dyDescent="0.3">
      <c r="Q12152" t="s">
        <v>334</v>
      </c>
    </row>
    <row r="12153" spans="17:17" x14ac:dyDescent="0.3">
      <c r="Q12153" t="s">
        <v>342</v>
      </c>
    </row>
    <row r="12154" spans="17:17" x14ac:dyDescent="0.3">
      <c r="Q12154" t="s">
        <v>239</v>
      </c>
    </row>
    <row r="12155" spans="17:17" x14ac:dyDescent="0.3">
      <c r="Q12155" t="s">
        <v>362</v>
      </c>
    </row>
    <row r="12156" spans="17:17" x14ac:dyDescent="0.3">
      <c r="Q12156" t="s">
        <v>377</v>
      </c>
    </row>
    <row r="12157" spans="17:17" x14ac:dyDescent="0.3">
      <c r="Q12157" t="s">
        <v>305</v>
      </c>
    </row>
    <row r="12158" spans="17:17" x14ac:dyDescent="0.3">
      <c r="Q12158" t="s">
        <v>383</v>
      </c>
    </row>
    <row r="12159" spans="17:17" x14ac:dyDescent="0.3">
      <c r="Q12159" t="s">
        <v>254</v>
      </c>
    </row>
    <row r="12160" spans="17:17" x14ac:dyDescent="0.3">
      <c r="Q12160" t="s">
        <v>272</v>
      </c>
    </row>
    <row r="12161" spans="17:17" x14ac:dyDescent="0.3">
      <c r="Q12161" t="s">
        <v>271</v>
      </c>
    </row>
    <row r="12162" spans="17:17" x14ac:dyDescent="0.3">
      <c r="Q12162" t="s">
        <v>245</v>
      </c>
    </row>
    <row r="12163" spans="17:17" x14ac:dyDescent="0.3">
      <c r="Q12163" t="s">
        <v>383</v>
      </c>
    </row>
    <row r="12164" spans="17:17" x14ac:dyDescent="0.3">
      <c r="Q12164" t="s">
        <v>301</v>
      </c>
    </row>
    <row r="12165" spans="17:17" x14ac:dyDescent="0.3">
      <c r="Q12165" t="s">
        <v>339</v>
      </c>
    </row>
    <row r="12166" spans="17:17" x14ac:dyDescent="0.3">
      <c r="Q12166" t="s">
        <v>344</v>
      </c>
    </row>
    <row r="12167" spans="17:17" x14ac:dyDescent="0.3">
      <c r="Q12167" t="s">
        <v>325</v>
      </c>
    </row>
    <row r="12168" spans="17:17" x14ac:dyDescent="0.3">
      <c r="Q12168" t="s">
        <v>363</v>
      </c>
    </row>
    <row r="12169" spans="17:17" x14ac:dyDescent="0.3">
      <c r="Q12169" t="s">
        <v>270</v>
      </c>
    </row>
    <row r="12170" spans="17:17" x14ac:dyDescent="0.3">
      <c r="Q12170" t="s">
        <v>346</v>
      </c>
    </row>
    <row r="12171" spans="17:17" x14ac:dyDescent="0.3">
      <c r="Q12171" t="s">
        <v>394</v>
      </c>
    </row>
    <row r="12172" spans="17:17" x14ac:dyDescent="0.3">
      <c r="Q12172" t="s">
        <v>379</v>
      </c>
    </row>
    <row r="12173" spans="17:17" x14ac:dyDescent="0.3">
      <c r="Q12173" t="s">
        <v>227</v>
      </c>
    </row>
    <row r="12174" spans="17:17" x14ac:dyDescent="0.3">
      <c r="Q12174" t="s">
        <v>347</v>
      </c>
    </row>
    <row r="12175" spans="17:17" x14ac:dyDescent="0.3">
      <c r="Q12175" t="s">
        <v>240</v>
      </c>
    </row>
    <row r="12176" spans="17:17" x14ac:dyDescent="0.3">
      <c r="Q12176" t="s">
        <v>332</v>
      </c>
    </row>
    <row r="12177" spans="17:17" x14ac:dyDescent="0.3">
      <c r="Q12177" t="s">
        <v>221</v>
      </c>
    </row>
    <row r="12178" spans="17:17" x14ac:dyDescent="0.3">
      <c r="Q12178" t="s">
        <v>236</v>
      </c>
    </row>
    <row r="12179" spans="17:17" x14ac:dyDescent="0.3">
      <c r="Q12179" t="s">
        <v>281</v>
      </c>
    </row>
    <row r="12180" spans="17:17" x14ac:dyDescent="0.3">
      <c r="Q12180" t="s">
        <v>382</v>
      </c>
    </row>
    <row r="12181" spans="17:17" x14ac:dyDescent="0.3">
      <c r="Q12181" t="s">
        <v>276</v>
      </c>
    </row>
    <row r="12182" spans="17:17" x14ac:dyDescent="0.3">
      <c r="Q12182" t="s">
        <v>296</v>
      </c>
    </row>
    <row r="12183" spans="17:17" x14ac:dyDescent="0.3">
      <c r="Q12183" t="s">
        <v>267</v>
      </c>
    </row>
    <row r="12184" spans="17:17" x14ac:dyDescent="0.3">
      <c r="Q12184" t="s">
        <v>312</v>
      </c>
    </row>
    <row r="12185" spans="17:17" x14ac:dyDescent="0.3">
      <c r="Q12185" t="s">
        <v>239</v>
      </c>
    </row>
    <row r="12186" spans="17:17" x14ac:dyDescent="0.3">
      <c r="Q12186" t="s">
        <v>263</v>
      </c>
    </row>
    <row r="12187" spans="17:17" x14ac:dyDescent="0.3">
      <c r="Q12187" t="s">
        <v>374</v>
      </c>
    </row>
    <row r="12188" spans="17:17" x14ac:dyDescent="0.3">
      <c r="Q12188" t="s">
        <v>400</v>
      </c>
    </row>
    <row r="12189" spans="17:17" x14ac:dyDescent="0.3">
      <c r="Q12189" t="s">
        <v>279</v>
      </c>
    </row>
    <row r="12190" spans="17:17" x14ac:dyDescent="0.3">
      <c r="Q12190" t="s">
        <v>224</v>
      </c>
    </row>
    <row r="12191" spans="17:17" x14ac:dyDescent="0.3">
      <c r="Q12191" t="s">
        <v>289</v>
      </c>
    </row>
    <row r="12192" spans="17:17" x14ac:dyDescent="0.3">
      <c r="Q12192" t="s">
        <v>401</v>
      </c>
    </row>
    <row r="12193" spans="17:17" x14ac:dyDescent="0.3">
      <c r="Q12193" t="s">
        <v>253</v>
      </c>
    </row>
    <row r="12194" spans="17:17" x14ac:dyDescent="0.3">
      <c r="Q12194" t="s">
        <v>363</v>
      </c>
    </row>
    <row r="12195" spans="17:17" x14ac:dyDescent="0.3">
      <c r="Q12195" t="s">
        <v>230</v>
      </c>
    </row>
    <row r="12196" spans="17:17" x14ac:dyDescent="0.3">
      <c r="Q12196" t="s">
        <v>278</v>
      </c>
    </row>
    <row r="12197" spans="17:17" x14ac:dyDescent="0.3">
      <c r="Q12197" t="s">
        <v>402</v>
      </c>
    </row>
    <row r="12198" spans="17:17" x14ac:dyDescent="0.3">
      <c r="Q12198" t="s">
        <v>403</v>
      </c>
    </row>
    <row r="12199" spans="17:17" x14ac:dyDescent="0.3">
      <c r="Q12199" t="s">
        <v>314</v>
      </c>
    </row>
    <row r="12200" spans="17:17" x14ac:dyDescent="0.3">
      <c r="Q12200" t="s">
        <v>331</v>
      </c>
    </row>
    <row r="12201" spans="17:17" x14ac:dyDescent="0.3">
      <c r="Q12201" t="s">
        <v>333</v>
      </c>
    </row>
    <row r="12202" spans="17:17" x14ac:dyDescent="0.3">
      <c r="Q12202" t="s">
        <v>244</v>
      </c>
    </row>
    <row r="12203" spans="17:17" x14ac:dyDescent="0.3">
      <c r="Q12203" t="s">
        <v>378</v>
      </c>
    </row>
    <row r="12204" spans="17:17" x14ac:dyDescent="0.3">
      <c r="Q12204" t="s">
        <v>347</v>
      </c>
    </row>
    <row r="12205" spans="17:17" x14ac:dyDescent="0.3">
      <c r="Q12205" t="s">
        <v>240</v>
      </c>
    </row>
    <row r="12206" spans="17:17" x14ac:dyDescent="0.3">
      <c r="Q12206" t="s">
        <v>357</v>
      </c>
    </row>
    <row r="12207" spans="17:17" x14ac:dyDescent="0.3">
      <c r="Q12207" t="s">
        <v>339</v>
      </c>
    </row>
    <row r="12208" spans="17:17" x14ac:dyDescent="0.3">
      <c r="Q12208" t="s">
        <v>407</v>
      </c>
    </row>
    <row r="12209" spans="17:17" x14ac:dyDescent="0.3">
      <c r="Q12209" t="s">
        <v>370</v>
      </c>
    </row>
    <row r="12210" spans="17:17" x14ac:dyDescent="0.3">
      <c r="Q12210" t="s">
        <v>365</v>
      </c>
    </row>
    <row r="12211" spans="17:17" x14ac:dyDescent="0.3">
      <c r="Q12211" t="s">
        <v>228</v>
      </c>
    </row>
    <row r="12212" spans="17:17" x14ac:dyDescent="0.3">
      <c r="Q12212" t="s">
        <v>255</v>
      </c>
    </row>
    <row r="12213" spans="17:17" x14ac:dyDescent="0.3">
      <c r="Q12213" t="s">
        <v>361</v>
      </c>
    </row>
    <row r="12214" spans="17:17" x14ac:dyDescent="0.3">
      <c r="Q12214" t="s">
        <v>352</v>
      </c>
    </row>
    <row r="12215" spans="17:17" x14ac:dyDescent="0.3">
      <c r="Q12215" t="s">
        <v>239</v>
      </c>
    </row>
    <row r="12216" spans="17:17" x14ac:dyDescent="0.3">
      <c r="Q12216" t="s">
        <v>295</v>
      </c>
    </row>
    <row r="12217" spans="17:17" x14ac:dyDescent="0.3">
      <c r="Q12217" t="s">
        <v>412</v>
      </c>
    </row>
    <row r="12218" spans="17:17" x14ac:dyDescent="0.3">
      <c r="Q12218" t="s">
        <v>394</v>
      </c>
    </row>
    <row r="12219" spans="17:17" x14ac:dyDescent="0.3">
      <c r="Q12219" t="s">
        <v>319</v>
      </c>
    </row>
    <row r="12220" spans="17:17" x14ac:dyDescent="0.3">
      <c r="Q12220" t="s">
        <v>368</v>
      </c>
    </row>
    <row r="12221" spans="17:17" x14ac:dyDescent="0.3">
      <c r="Q12221" t="s">
        <v>363</v>
      </c>
    </row>
    <row r="12222" spans="17:17" x14ac:dyDescent="0.3">
      <c r="Q12222" t="s">
        <v>294</v>
      </c>
    </row>
    <row r="12223" spans="17:17" x14ac:dyDescent="0.3">
      <c r="Q12223" t="s">
        <v>319</v>
      </c>
    </row>
    <row r="12224" spans="17:17" x14ac:dyDescent="0.3">
      <c r="Q12224" t="s">
        <v>404</v>
      </c>
    </row>
    <row r="12225" spans="17:17" x14ac:dyDescent="0.3">
      <c r="Q12225" t="s">
        <v>228</v>
      </c>
    </row>
    <row r="12226" spans="17:17" x14ac:dyDescent="0.3">
      <c r="Q12226" t="s">
        <v>290</v>
      </c>
    </row>
    <row r="12227" spans="17:17" x14ac:dyDescent="0.3">
      <c r="Q12227" t="s">
        <v>345</v>
      </c>
    </row>
    <row r="12228" spans="17:17" x14ac:dyDescent="0.3">
      <c r="Q12228" t="s">
        <v>241</v>
      </c>
    </row>
    <row r="12229" spans="17:17" x14ac:dyDescent="0.3">
      <c r="Q12229" t="s">
        <v>377</v>
      </c>
    </row>
    <row r="12230" spans="17:17" x14ac:dyDescent="0.3">
      <c r="Q12230" t="s">
        <v>274</v>
      </c>
    </row>
    <row r="12231" spans="17:17" x14ac:dyDescent="0.3">
      <c r="Q12231" t="s">
        <v>321</v>
      </c>
    </row>
    <row r="12232" spans="17:17" x14ac:dyDescent="0.3">
      <c r="Q12232" t="s">
        <v>256</v>
      </c>
    </row>
    <row r="12233" spans="17:17" x14ac:dyDescent="0.3">
      <c r="Q12233" t="s">
        <v>373</v>
      </c>
    </row>
    <row r="12234" spans="17:17" x14ac:dyDescent="0.3">
      <c r="Q12234" t="s">
        <v>288</v>
      </c>
    </row>
    <row r="12235" spans="17:17" x14ac:dyDescent="0.3">
      <c r="Q12235" t="s">
        <v>340</v>
      </c>
    </row>
    <row r="12236" spans="17:17" x14ac:dyDescent="0.3">
      <c r="Q12236" t="s">
        <v>380</v>
      </c>
    </row>
    <row r="12237" spans="17:17" x14ac:dyDescent="0.3">
      <c r="Q12237" t="s">
        <v>221</v>
      </c>
    </row>
    <row r="12238" spans="17:17" x14ac:dyDescent="0.3">
      <c r="Q12238" t="s">
        <v>227</v>
      </c>
    </row>
    <row r="12239" spans="17:17" x14ac:dyDescent="0.3">
      <c r="Q12239" t="s">
        <v>406</v>
      </c>
    </row>
    <row r="12240" spans="17:17" x14ac:dyDescent="0.3">
      <c r="Q12240" t="s">
        <v>292</v>
      </c>
    </row>
    <row r="12241" spans="17:17" x14ac:dyDescent="0.3">
      <c r="Q12241" t="s">
        <v>293</v>
      </c>
    </row>
    <row r="12242" spans="17:17" x14ac:dyDescent="0.3">
      <c r="Q12242" t="s">
        <v>366</v>
      </c>
    </row>
    <row r="12243" spans="17:17" x14ac:dyDescent="0.3">
      <c r="Q12243" t="s">
        <v>334</v>
      </c>
    </row>
    <row r="12244" spans="17:17" x14ac:dyDescent="0.3">
      <c r="Q12244" t="s">
        <v>277</v>
      </c>
    </row>
    <row r="12245" spans="17:17" x14ac:dyDescent="0.3">
      <c r="Q12245" t="s">
        <v>309</v>
      </c>
    </row>
    <row r="12246" spans="17:17" x14ac:dyDescent="0.3">
      <c r="Q12246" t="s">
        <v>320</v>
      </c>
    </row>
    <row r="12247" spans="17:17" x14ac:dyDescent="0.3">
      <c r="Q12247" t="s">
        <v>267</v>
      </c>
    </row>
    <row r="12248" spans="17:17" x14ac:dyDescent="0.3">
      <c r="Q12248" t="s">
        <v>257</v>
      </c>
    </row>
    <row r="12249" spans="17:17" x14ac:dyDescent="0.3">
      <c r="Q12249" t="s">
        <v>302</v>
      </c>
    </row>
    <row r="12250" spans="17:17" x14ac:dyDescent="0.3">
      <c r="Q12250" t="s">
        <v>393</v>
      </c>
    </row>
    <row r="12251" spans="17:17" x14ac:dyDescent="0.3">
      <c r="Q12251" t="s">
        <v>237</v>
      </c>
    </row>
    <row r="12252" spans="17:17" x14ac:dyDescent="0.3">
      <c r="Q12252" t="s">
        <v>222</v>
      </c>
    </row>
    <row r="12253" spans="17:17" x14ac:dyDescent="0.3">
      <c r="Q12253" t="s">
        <v>388</v>
      </c>
    </row>
    <row r="12254" spans="17:17" x14ac:dyDescent="0.3">
      <c r="Q12254" t="s">
        <v>223</v>
      </c>
    </row>
    <row r="12255" spans="17:17" x14ac:dyDescent="0.3">
      <c r="Q12255" t="s">
        <v>375</v>
      </c>
    </row>
    <row r="12256" spans="17:17" x14ac:dyDescent="0.3">
      <c r="Q12256" t="s">
        <v>249</v>
      </c>
    </row>
    <row r="12257" spans="17:17" x14ac:dyDescent="0.3">
      <c r="Q12257" t="s">
        <v>252</v>
      </c>
    </row>
    <row r="12258" spans="17:17" x14ac:dyDescent="0.3">
      <c r="Q12258" t="s">
        <v>418</v>
      </c>
    </row>
    <row r="12259" spans="17:17" x14ac:dyDescent="0.3">
      <c r="Q12259" t="s">
        <v>328</v>
      </c>
    </row>
    <row r="12260" spans="17:17" x14ac:dyDescent="0.3">
      <c r="Q12260" t="s">
        <v>401</v>
      </c>
    </row>
    <row r="12261" spans="17:17" x14ac:dyDescent="0.3">
      <c r="Q12261" t="s">
        <v>284</v>
      </c>
    </row>
    <row r="12262" spans="17:17" x14ac:dyDescent="0.3">
      <c r="Q12262" t="s">
        <v>370</v>
      </c>
    </row>
    <row r="12263" spans="17:17" x14ac:dyDescent="0.3">
      <c r="Q12263" t="s">
        <v>383</v>
      </c>
    </row>
    <row r="12264" spans="17:17" x14ac:dyDescent="0.3">
      <c r="Q12264" t="s">
        <v>265</v>
      </c>
    </row>
    <row r="12265" spans="17:17" x14ac:dyDescent="0.3">
      <c r="Q12265" t="s">
        <v>258</v>
      </c>
    </row>
    <row r="12266" spans="17:17" x14ac:dyDescent="0.3">
      <c r="Q12266" t="s">
        <v>341</v>
      </c>
    </row>
    <row r="12267" spans="17:17" x14ac:dyDescent="0.3">
      <c r="Q12267" t="s">
        <v>319</v>
      </c>
    </row>
    <row r="12268" spans="17:17" x14ac:dyDescent="0.3">
      <c r="Q12268" t="s">
        <v>277</v>
      </c>
    </row>
    <row r="12269" spans="17:17" x14ac:dyDescent="0.3">
      <c r="Q12269" t="s">
        <v>378</v>
      </c>
    </row>
    <row r="12270" spans="17:17" x14ac:dyDescent="0.3">
      <c r="Q12270" t="s">
        <v>267</v>
      </c>
    </row>
    <row r="12271" spans="17:17" x14ac:dyDescent="0.3">
      <c r="Q12271" t="s">
        <v>248</v>
      </c>
    </row>
    <row r="12272" spans="17:17" x14ac:dyDescent="0.3">
      <c r="Q12272" t="s">
        <v>226</v>
      </c>
    </row>
    <row r="12273" spans="17:17" x14ac:dyDescent="0.3">
      <c r="Q12273" t="s">
        <v>233</v>
      </c>
    </row>
    <row r="12274" spans="17:17" x14ac:dyDescent="0.3">
      <c r="Q12274" t="s">
        <v>384</v>
      </c>
    </row>
    <row r="12275" spans="17:17" x14ac:dyDescent="0.3">
      <c r="Q12275" t="s">
        <v>250</v>
      </c>
    </row>
    <row r="12276" spans="17:17" x14ac:dyDescent="0.3">
      <c r="Q12276" t="s">
        <v>300</v>
      </c>
    </row>
    <row r="12277" spans="17:17" x14ac:dyDescent="0.3">
      <c r="Q12277" t="s">
        <v>385</v>
      </c>
    </row>
    <row r="12278" spans="17:17" x14ac:dyDescent="0.3">
      <c r="Q12278" t="s">
        <v>386</v>
      </c>
    </row>
    <row r="12279" spans="17:17" x14ac:dyDescent="0.3">
      <c r="Q12279" t="s">
        <v>358</v>
      </c>
    </row>
    <row r="12280" spans="17:17" x14ac:dyDescent="0.3">
      <c r="Q12280" t="s">
        <v>284</v>
      </c>
    </row>
    <row r="12281" spans="17:17" x14ac:dyDescent="0.3">
      <c r="Q12281" t="s">
        <v>327</v>
      </c>
    </row>
    <row r="12282" spans="17:17" x14ac:dyDescent="0.3">
      <c r="Q12282" t="s">
        <v>271</v>
      </c>
    </row>
    <row r="12283" spans="17:17" x14ac:dyDescent="0.3">
      <c r="Q12283" t="s">
        <v>272</v>
      </c>
    </row>
    <row r="12284" spans="17:17" x14ac:dyDescent="0.3">
      <c r="Q12284" t="s">
        <v>273</v>
      </c>
    </row>
    <row r="12285" spans="17:17" x14ac:dyDescent="0.3">
      <c r="Q12285" t="s">
        <v>274</v>
      </c>
    </row>
    <row r="12286" spans="17:17" x14ac:dyDescent="0.3">
      <c r="Q12286" t="s">
        <v>275</v>
      </c>
    </row>
    <row r="12287" spans="17:17" x14ac:dyDescent="0.3">
      <c r="Q12287" t="s">
        <v>276</v>
      </c>
    </row>
    <row r="12288" spans="17:17" x14ac:dyDescent="0.3">
      <c r="Q12288" t="s">
        <v>277</v>
      </c>
    </row>
    <row r="12289" spans="17:17" x14ac:dyDescent="0.3">
      <c r="Q12289" t="s">
        <v>278</v>
      </c>
    </row>
    <row r="12290" spans="17:17" x14ac:dyDescent="0.3">
      <c r="Q12290" t="s">
        <v>279</v>
      </c>
    </row>
    <row r="12291" spans="17:17" x14ac:dyDescent="0.3">
      <c r="Q12291" t="s">
        <v>264</v>
      </c>
    </row>
    <row r="12292" spans="17:17" x14ac:dyDescent="0.3">
      <c r="Q12292" t="s">
        <v>280</v>
      </c>
    </row>
    <row r="12293" spans="17:17" x14ac:dyDescent="0.3">
      <c r="Q12293" t="s">
        <v>281</v>
      </c>
    </row>
    <row r="12294" spans="17:17" x14ac:dyDescent="0.3">
      <c r="Q12294" t="s">
        <v>282</v>
      </c>
    </row>
    <row r="12295" spans="17:17" x14ac:dyDescent="0.3">
      <c r="Q12295" t="s">
        <v>283</v>
      </c>
    </row>
    <row r="12296" spans="17:17" x14ac:dyDescent="0.3">
      <c r="Q12296" t="s">
        <v>270</v>
      </c>
    </row>
    <row r="12297" spans="17:17" x14ac:dyDescent="0.3">
      <c r="Q12297" t="s">
        <v>238</v>
      </c>
    </row>
    <row r="12298" spans="17:17" x14ac:dyDescent="0.3">
      <c r="Q12298" t="s">
        <v>284</v>
      </c>
    </row>
    <row r="12299" spans="17:17" x14ac:dyDescent="0.3">
      <c r="Q12299" t="s">
        <v>259</v>
      </c>
    </row>
    <row r="12300" spans="17:17" x14ac:dyDescent="0.3">
      <c r="Q12300" t="s">
        <v>250</v>
      </c>
    </row>
    <row r="12301" spans="17:17" x14ac:dyDescent="0.3">
      <c r="Q12301" t="s">
        <v>285</v>
      </c>
    </row>
    <row r="12302" spans="17:17" x14ac:dyDescent="0.3">
      <c r="Q12302" t="s">
        <v>265</v>
      </c>
    </row>
    <row r="12303" spans="17:17" x14ac:dyDescent="0.3">
      <c r="Q12303" t="s">
        <v>309</v>
      </c>
    </row>
    <row r="12304" spans="17:17" x14ac:dyDescent="0.3">
      <c r="Q12304" t="s">
        <v>337</v>
      </c>
    </row>
    <row r="12305" spans="17:17" x14ac:dyDescent="0.3">
      <c r="Q12305" t="s">
        <v>297</v>
      </c>
    </row>
    <row r="12306" spans="17:17" x14ac:dyDescent="0.3">
      <c r="Q12306" t="s">
        <v>324</v>
      </c>
    </row>
    <row r="12307" spans="17:17" x14ac:dyDescent="0.3">
      <c r="Q12307" t="s">
        <v>335</v>
      </c>
    </row>
    <row r="12308" spans="17:17" x14ac:dyDescent="0.3">
      <c r="Q12308" t="s">
        <v>329</v>
      </c>
    </row>
    <row r="12309" spans="17:17" x14ac:dyDescent="0.3">
      <c r="Q12309" t="s">
        <v>276</v>
      </c>
    </row>
    <row r="12310" spans="17:17" x14ac:dyDescent="0.3">
      <c r="Q12310" t="s">
        <v>378</v>
      </c>
    </row>
    <row r="12311" spans="17:17" x14ac:dyDescent="0.3">
      <c r="Q12311" t="s">
        <v>411</v>
      </c>
    </row>
    <row r="12312" spans="17:17" x14ac:dyDescent="0.3">
      <c r="Q12312" t="s">
        <v>264</v>
      </c>
    </row>
    <row r="12313" spans="17:17" x14ac:dyDescent="0.3">
      <c r="Q12313" t="s">
        <v>368</v>
      </c>
    </row>
    <row r="12314" spans="17:17" x14ac:dyDescent="0.3">
      <c r="Q12314" t="s">
        <v>338</v>
      </c>
    </row>
    <row r="12315" spans="17:17" x14ac:dyDescent="0.3">
      <c r="Q12315" t="s">
        <v>396</v>
      </c>
    </row>
    <row r="12316" spans="17:17" x14ac:dyDescent="0.3">
      <c r="Q12316" t="s">
        <v>267</v>
      </c>
    </row>
    <row r="12317" spans="17:17" x14ac:dyDescent="0.3">
      <c r="Q12317" t="s">
        <v>304</v>
      </c>
    </row>
    <row r="12318" spans="17:17" x14ac:dyDescent="0.3">
      <c r="Q12318" t="s">
        <v>334</v>
      </c>
    </row>
    <row r="12319" spans="17:17" x14ac:dyDescent="0.3">
      <c r="Q12319" t="s">
        <v>222</v>
      </c>
    </row>
    <row r="12320" spans="17:17" x14ac:dyDescent="0.3">
      <c r="Q12320" t="s">
        <v>227</v>
      </c>
    </row>
    <row r="12321" spans="17:17" x14ac:dyDescent="0.3">
      <c r="Q12321" t="s">
        <v>292</v>
      </c>
    </row>
    <row r="12322" spans="17:17" x14ac:dyDescent="0.3">
      <c r="Q12322" t="s">
        <v>355</v>
      </c>
    </row>
    <row r="12323" spans="17:17" x14ac:dyDescent="0.3">
      <c r="Q12323" t="s">
        <v>357</v>
      </c>
    </row>
    <row r="12324" spans="17:17" x14ac:dyDescent="0.3">
      <c r="Q12324" t="s">
        <v>292</v>
      </c>
    </row>
    <row r="12325" spans="17:17" x14ac:dyDescent="0.3">
      <c r="Q12325" t="s">
        <v>335</v>
      </c>
    </row>
    <row r="12326" spans="17:17" x14ac:dyDescent="0.3">
      <c r="Q12326" t="s">
        <v>395</v>
      </c>
    </row>
    <row r="12327" spans="17:17" x14ac:dyDescent="0.3">
      <c r="Q12327" t="s">
        <v>237</v>
      </c>
    </row>
    <row r="12328" spans="17:17" x14ac:dyDescent="0.3">
      <c r="Q12328" t="s">
        <v>330</v>
      </c>
    </row>
    <row r="12329" spans="17:17" x14ac:dyDescent="0.3">
      <c r="Q12329" t="s">
        <v>245</v>
      </c>
    </row>
    <row r="12330" spans="17:17" x14ac:dyDescent="0.3">
      <c r="Q12330" t="s">
        <v>411</v>
      </c>
    </row>
    <row r="12331" spans="17:17" x14ac:dyDescent="0.3">
      <c r="Q12331" t="s">
        <v>306</v>
      </c>
    </row>
    <row r="12332" spans="17:17" x14ac:dyDescent="0.3">
      <c r="Q12332" t="s">
        <v>289</v>
      </c>
    </row>
    <row r="12333" spans="17:17" x14ac:dyDescent="0.3">
      <c r="Q12333" t="s">
        <v>359</v>
      </c>
    </row>
    <row r="12334" spans="17:17" x14ac:dyDescent="0.3">
      <c r="Q12334" t="s">
        <v>297</v>
      </c>
    </row>
    <row r="12335" spans="17:17" x14ac:dyDescent="0.3">
      <c r="Q12335" t="s">
        <v>321</v>
      </c>
    </row>
    <row r="12336" spans="17:17" x14ac:dyDescent="0.3">
      <c r="Q12336" t="s">
        <v>243</v>
      </c>
    </row>
    <row r="12337" spans="17:17" x14ac:dyDescent="0.3">
      <c r="Q12337" t="s">
        <v>345</v>
      </c>
    </row>
    <row r="12338" spans="17:17" x14ac:dyDescent="0.3">
      <c r="Q12338" t="s">
        <v>288</v>
      </c>
    </row>
    <row r="12339" spans="17:17" x14ac:dyDescent="0.3">
      <c r="Q12339" t="s">
        <v>362</v>
      </c>
    </row>
    <row r="12340" spans="17:17" x14ac:dyDescent="0.3">
      <c r="Q12340" t="s">
        <v>341</v>
      </c>
    </row>
    <row r="12341" spans="17:17" x14ac:dyDescent="0.3">
      <c r="Q12341" t="s">
        <v>391</v>
      </c>
    </row>
    <row r="12342" spans="17:17" x14ac:dyDescent="0.3">
      <c r="Q12342" t="s">
        <v>294</v>
      </c>
    </row>
    <row r="12343" spans="17:17" x14ac:dyDescent="0.3">
      <c r="Q12343" t="s">
        <v>319</v>
      </c>
    </row>
    <row r="12344" spans="17:17" x14ac:dyDescent="0.3">
      <c r="Q12344" t="s">
        <v>404</v>
      </c>
    </row>
    <row r="12345" spans="17:17" x14ac:dyDescent="0.3">
      <c r="Q12345" t="s">
        <v>228</v>
      </c>
    </row>
    <row r="12346" spans="17:17" x14ac:dyDescent="0.3">
      <c r="Q12346" t="s">
        <v>290</v>
      </c>
    </row>
    <row r="12347" spans="17:17" x14ac:dyDescent="0.3">
      <c r="Q12347" t="s">
        <v>345</v>
      </c>
    </row>
    <row r="12348" spans="17:17" x14ac:dyDescent="0.3">
      <c r="Q12348" t="s">
        <v>241</v>
      </c>
    </row>
    <row r="12349" spans="17:17" x14ac:dyDescent="0.3">
      <c r="Q12349" t="s">
        <v>377</v>
      </c>
    </row>
    <row r="12350" spans="17:17" x14ac:dyDescent="0.3">
      <c r="Q12350" t="s">
        <v>274</v>
      </c>
    </row>
    <row r="12351" spans="17:17" x14ac:dyDescent="0.3">
      <c r="Q12351" t="s">
        <v>321</v>
      </c>
    </row>
    <row r="12352" spans="17:17" x14ac:dyDescent="0.3">
      <c r="Q12352" t="s">
        <v>256</v>
      </c>
    </row>
    <row r="12353" spans="17:17" x14ac:dyDescent="0.3">
      <c r="Q12353" t="s">
        <v>373</v>
      </c>
    </row>
    <row r="12354" spans="17:17" x14ac:dyDescent="0.3">
      <c r="Q12354" t="s">
        <v>288</v>
      </c>
    </row>
    <row r="12355" spans="17:17" x14ac:dyDescent="0.3">
      <c r="Q12355" t="s">
        <v>340</v>
      </c>
    </row>
    <row r="12356" spans="17:17" x14ac:dyDescent="0.3">
      <c r="Q12356" t="s">
        <v>380</v>
      </c>
    </row>
    <row r="12357" spans="17:17" x14ac:dyDescent="0.3">
      <c r="Q12357" t="s">
        <v>221</v>
      </c>
    </row>
    <row r="12358" spans="17:17" x14ac:dyDescent="0.3">
      <c r="Q12358" t="s">
        <v>227</v>
      </c>
    </row>
    <row r="12359" spans="17:17" x14ac:dyDescent="0.3">
      <c r="Q12359" t="s">
        <v>406</v>
      </c>
    </row>
    <row r="12360" spans="17:17" x14ac:dyDescent="0.3">
      <c r="Q12360" t="s">
        <v>292</v>
      </c>
    </row>
    <row r="12361" spans="17:17" x14ac:dyDescent="0.3">
      <c r="Q12361" t="s">
        <v>293</v>
      </c>
    </row>
    <row r="12362" spans="17:17" x14ac:dyDescent="0.3">
      <c r="Q12362" t="s">
        <v>239</v>
      </c>
    </row>
    <row r="12363" spans="17:17" x14ac:dyDescent="0.3">
      <c r="Q12363" t="s">
        <v>240</v>
      </c>
    </row>
    <row r="12364" spans="17:17" x14ac:dyDescent="0.3">
      <c r="Q12364" t="s">
        <v>221</v>
      </c>
    </row>
    <row r="12365" spans="17:17" x14ac:dyDescent="0.3">
      <c r="Q12365" t="s">
        <v>241</v>
      </c>
    </row>
    <row r="12366" spans="17:17" x14ac:dyDescent="0.3">
      <c r="Q12366" t="s">
        <v>242</v>
      </c>
    </row>
    <row r="12367" spans="17:17" x14ac:dyDescent="0.3">
      <c r="Q12367" t="s">
        <v>243</v>
      </c>
    </row>
    <row r="12368" spans="17:17" x14ac:dyDescent="0.3">
      <c r="Q12368" t="s">
        <v>244</v>
      </c>
    </row>
    <row r="12369" spans="17:17" x14ac:dyDescent="0.3">
      <c r="Q12369" t="s">
        <v>245</v>
      </c>
    </row>
    <row r="12370" spans="17:17" x14ac:dyDescent="0.3">
      <c r="Q12370" t="s">
        <v>230</v>
      </c>
    </row>
    <row r="12371" spans="17:17" x14ac:dyDescent="0.3">
      <c r="Q12371" t="s">
        <v>246</v>
      </c>
    </row>
    <row r="12372" spans="17:17" x14ac:dyDescent="0.3">
      <c r="Q12372" t="s">
        <v>247</v>
      </c>
    </row>
    <row r="12373" spans="17:17" x14ac:dyDescent="0.3">
      <c r="Q12373" t="s">
        <v>248</v>
      </c>
    </row>
    <row r="12374" spans="17:17" x14ac:dyDescent="0.3">
      <c r="Q12374" t="s">
        <v>249</v>
      </c>
    </row>
    <row r="12375" spans="17:17" x14ac:dyDescent="0.3">
      <c r="Q12375" t="s">
        <v>250</v>
      </c>
    </row>
    <row r="12376" spans="17:17" x14ac:dyDescent="0.3">
      <c r="Q12376" t="s">
        <v>251</v>
      </c>
    </row>
    <row r="12377" spans="17:17" x14ac:dyDescent="0.3">
      <c r="Q12377" t="s">
        <v>252</v>
      </c>
    </row>
    <row r="12378" spans="17:17" x14ac:dyDescent="0.3">
      <c r="Q12378" t="s">
        <v>253</v>
      </c>
    </row>
    <row r="12379" spans="17:17" x14ac:dyDescent="0.3">
      <c r="Q12379" t="s">
        <v>254</v>
      </c>
    </row>
    <row r="12380" spans="17:17" x14ac:dyDescent="0.3">
      <c r="Q12380" t="s">
        <v>233</v>
      </c>
    </row>
    <row r="12381" spans="17:17" x14ac:dyDescent="0.3">
      <c r="Q12381" t="s">
        <v>255</v>
      </c>
    </row>
    <row r="12382" spans="17:17" x14ac:dyDescent="0.3">
      <c r="Q12382" t="s">
        <v>286</v>
      </c>
    </row>
    <row r="12383" spans="17:17" x14ac:dyDescent="0.3">
      <c r="Q12383" t="s">
        <v>287</v>
      </c>
    </row>
    <row r="12384" spans="17:17" x14ac:dyDescent="0.3">
      <c r="Q12384" t="s">
        <v>288</v>
      </c>
    </row>
    <row r="12385" spans="17:17" x14ac:dyDescent="0.3">
      <c r="Q12385" t="s">
        <v>289</v>
      </c>
    </row>
    <row r="12386" spans="17:17" x14ac:dyDescent="0.3">
      <c r="Q12386" t="s">
        <v>290</v>
      </c>
    </row>
    <row r="12387" spans="17:17" x14ac:dyDescent="0.3">
      <c r="Q12387" t="s">
        <v>291</v>
      </c>
    </row>
    <row r="12388" spans="17:17" x14ac:dyDescent="0.3">
      <c r="Q12388" t="s">
        <v>292</v>
      </c>
    </row>
    <row r="12389" spans="17:17" x14ac:dyDescent="0.3">
      <c r="Q12389" t="s">
        <v>293</v>
      </c>
    </row>
    <row r="12390" spans="17:17" x14ac:dyDescent="0.3">
      <c r="Q12390" t="s">
        <v>245</v>
      </c>
    </row>
    <row r="12391" spans="17:17" x14ac:dyDescent="0.3">
      <c r="Q12391" t="s">
        <v>294</v>
      </c>
    </row>
    <row r="12392" spans="17:17" x14ac:dyDescent="0.3">
      <c r="Q12392" t="s">
        <v>295</v>
      </c>
    </row>
    <row r="12393" spans="17:17" x14ac:dyDescent="0.3">
      <c r="Q12393" t="s">
        <v>296</v>
      </c>
    </row>
    <row r="12394" spans="17:17" x14ac:dyDescent="0.3">
      <c r="Q12394" t="s">
        <v>297</v>
      </c>
    </row>
    <row r="12395" spans="17:17" x14ac:dyDescent="0.3">
      <c r="Q12395" t="s">
        <v>298</v>
      </c>
    </row>
    <row r="12396" spans="17:17" x14ac:dyDescent="0.3">
      <c r="Q12396" t="s">
        <v>299</v>
      </c>
    </row>
    <row r="12397" spans="17:17" x14ac:dyDescent="0.3">
      <c r="Q12397" t="s">
        <v>265</v>
      </c>
    </row>
    <row r="12398" spans="17:17" x14ac:dyDescent="0.3">
      <c r="Q12398" t="s">
        <v>224</v>
      </c>
    </row>
    <row r="12399" spans="17:17" x14ac:dyDescent="0.3">
      <c r="Q12399" t="s">
        <v>300</v>
      </c>
    </row>
    <row r="12400" spans="17:17" x14ac:dyDescent="0.3">
      <c r="Q12400" t="s">
        <v>259</v>
      </c>
    </row>
    <row r="12401" spans="17:17" x14ac:dyDescent="0.3">
      <c r="Q12401" t="s">
        <v>301</v>
      </c>
    </row>
    <row r="12402" spans="17:17" x14ac:dyDescent="0.3">
      <c r="Q12402" t="s">
        <v>382</v>
      </c>
    </row>
    <row r="12403" spans="17:17" x14ac:dyDescent="0.3">
      <c r="Q12403" t="s">
        <v>362</v>
      </c>
    </row>
    <row r="12404" spans="17:17" x14ac:dyDescent="0.3">
      <c r="Q12404" t="s">
        <v>225</v>
      </c>
    </row>
    <row r="12405" spans="17:17" x14ac:dyDescent="0.3">
      <c r="Q12405" t="s">
        <v>242</v>
      </c>
    </row>
    <row r="12406" spans="17:17" x14ac:dyDescent="0.3">
      <c r="Q12406" t="s">
        <v>409</v>
      </c>
    </row>
    <row r="12407" spans="17:17" x14ac:dyDescent="0.3">
      <c r="Q12407" t="s">
        <v>221</v>
      </c>
    </row>
    <row r="12408" spans="17:17" x14ac:dyDescent="0.3">
      <c r="Q12408" t="s">
        <v>264</v>
      </c>
    </row>
    <row r="12409" spans="17:17" x14ac:dyDescent="0.3">
      <c r="Q12409" t="s">
        <v>224</v>
      </c>
    </row>
    <row r="12410" spans="17:17" x14ac:dyDescent="0.3">
      <c r="Q12410" t="s">
        <v>357</v>
      </c>
    </row>
    <row r="12411" spans="17:17" x14ac:dyDescent="0.3">
      <c r="Q12411" t="s">
        <v>403</v>
      </c>
    </row>
    <row r="12412" spans="17:17" x14ac:dyDescent="0.3">
      <c r="Q12412" t="s">
        <v>306</v>
      </c>
    </row>
    <row r="12413" spans="17:17" x14ac:dyDescent="0.3">
      <c r="Q12413" t="s">
        <v>296</v>
      </c>
    </row>
    <row r="12414" spans="17:17" x14ac:dyDescent="0.3">
      <c r="Q12414" t="s">
        <v>285</v>
      </c>
    </row>
    <row r="12415" spans="17:17" x14ac:dyDescent="0.3">
      <c r="Q12415" t="s">
        <v>414</v>
      </c>
    </row>
    <row r="12416" spans="17:17" x14ac:dyDescent="0.3">
      <c r="Q12416" t="s">
        <v>369</v>
      </c>
    </row>
    <row r="12417" spans="17:17" x14ac:dyDescent="0.3">
      <c r="Q12417" t="s">
        <v>276</v>
      </c>
    </row>
    <row r="12418" spans="17:17" x14ac:dyDescent="0.3">
      <c r="Q12418" t="s">
        <v>277</v>
      </c>
    </row>
    <row r="12419" spans="17:17" x14ac:dyDescent="0.3">
      <c r="Q12419" t="s">
        <v>243</v>
      </c>
    </row>
    <row r="12420" spans="17:17" x14ac:dyDescent="0.3">
      <c r="Q12420" t="s">
        <v>254</v>
      </c>
    </row>
    <row r="12421" spans="17:17" x14ac:dyDescent="0.3">
      <c r="Q12421" t="s">
        <v>329</v>
      </c>
    </row>
    <row r="12422" spans="17:17" x14ac:dyDescent="0.3">
      <c r="Q12422" t="s">
        <v>313</v>
      </c>
    </row>
    <row r="12423" spans="17:17" x14ac:dyDescent="0.3">
      <c r="Q12423" t="s">
        <v>274</v>
      </c>
    </row>
    <row r="12424" spans="17:17" x14ac:dyDescent="0.3">
      <c r="Q12424" t="s">
        <v>370</v>
      </c>
    </row>
    <row r="12425" spans="17:17" x14ac:dyDescent="0.3">
      <c r="Q12425" t="s">
        <v>403</v>
      </c>
    </row>
    <row r="12426" spans="17:17" x14ac:dyDescent="0.3">
      <c r="Q12426" t="s">
        <v>222</v>
      </c>
    </row>
    <row r="12427" spans="17:17" x14ac:dyDescent="0.3">
      <c r="Q12427" t="s">
        <v>284</v>
      </c>
    </row>
    <row r="12428" spans="17:17" x14ac:dyDescent="0.3">
      <c r="Q12428" t="s">
        <v>257</v>
      </c>
    </row>
    <row r="12429" spans="17:17" x14ac:dyDescent="0.3">
      <c r="Q12429" t="s">
        <v>291</v>
      </c>
    </row>
    <row r="12430" spans="17:17" x14ac:dyDescent="0.3">
      <c r="Q12430" t="s">
        <v>273</v>
      </c>
    </row>
    <row r="12431" spans="17:17" x14ac:dyDescent="0.3">
      <c r="Q12431" t="s">
        <v>312</v>
      </c>
    </row>
    <row r="12432" spans="17:17" x14ac:dyDescent="0.3">
      <c r="Q12432" t="s">
        <v>263</v>
      </c>
    </row>
    <row r="12433" spans="17:17" x14ac:dyDescent="0.3">
      <c r="Q12433" t="s">
        <v>280</v>
      </c>
    </row>
    <row r="12434" spans="17:17" x14ac:dyDescent="0.3">
      <c r="Q12434" t="s">
        <v>270</v>
      </c>
    </row>
    <row r="12435" spans="17:17" x14ac:dyDescent="0.3">
      <c r="Q12435" t="s">
        <v>253</v>
      </c>
    </row>
    <row r="12436" spans="17:17" x14ac:dyDescent="0.3">
      <c r="Q12436" t="s">
        <v>351</v>
      </c>
    </row>
    <row r="12437" spans="17:17" x14ac:dyDescent="0.3">
      <c r="Q12437" t="s">
        <v>412</v>
      </c>
    </row>
    <row r="12438" spans="17:17" x14ac:dyDescent="0.3">
      <c r="Q12438" t="s">
        <v>271</v>
      </c>
    </row>
    <row r="12439" spans="17:17" x14ac:dyDescent="0.3">
      <c r="Q12439" t="s">
        <v>385</v>
      </c>
    </row>
    <row r="12440" spans="17:17" x14ac:dyDescent="0.3">
      <c r="Q12440" t="s">
        <v>338</v>
      </c>
    </row>
    <row r="12441" spans="17:17" x14ac:dyDescent="0.3">
      <c r="Q12441" t="s">
        <v>377</v>
      </c>
    </row>
    <row r="12442" spans="17:17" x14ac:dyDescent="0.3">
      <c r="Q12442" t="s">
        <v>347</v>
      </c>
    </row>
    <row r="12443" spans="17:17" x14ac:dyDescent="0.3">
      <c r="Q12443" t="s">
        <v>330</v>
      </c>
    </row>
    <row r="12444" spans="17:17" x14ac:dyDescent="0.3">
      <c r="Q12444" t="s">
        <v>386</v>
      </c>
    </row>
    <row r="12445" spans="17:17" x14ac:dyDescent="0.3">
      <c r="Q12445" t="s">
        <v>382</v>
      </c>
    </row>
    <row r="12446" spans="17:17" x14ac:dyDescent="0.3">
      <c r="Q12446" t="s">
        <v>312</v>
      </c>
    </row>
    <row r="12447" spans="17:17" x14ac:dyDescent="0.3">
      <c r="Q12447" t="s">
        <v>324</v>
      </c>
    </row>
    <row r="12448" spans="17:17" x14ac:dyDescent="0.3">
      <c r="Q12448" t="s">
        <v>357</v>
      </c>
    </row>
    <row r="12449" spans="17:17" x14ac:dyDescent="0.3">
      <c r="Q12449" t="s">
        <v>227</v>
      </c>
    </row>
    <row r="12450" spans="17:17" x14ac:dyDescent="0.3">
      <c r="Q12450" t="s">
        <v>298</v>
      </c>
    </row>
    <row r="12451" spans="17:17" x14ac:dyDescent="0.3">
      <c r="Q12451" t="s">
        <v>356</v>
      </c>
    </row>
    <row r="12452" spans="17:17" x14ac:dyDescent="0.3">
      <c r="Q12452" t="s">
        <v>352</v>
      </c>
    </row>
    <row r="12453" spans="17:17" x14ac:dyDescent="0.3">
      <c r="Q12453" t="s">
        <v>401</v>
      </c>
    </row>
    <row r="12454" spans="17:17" x14ac:dyDescent="0.3">
      <c r="Q12454" t="s">
        <v>372</v>
      </c>
    </row>
    <row r="12455" spans="17:17" x14ac:dyDescent="0.3">
      <c r="Q12455" t="s">
        <v>280</v>
      </c>
    </row>
    <row r="12456" spans="17:17" x14ac:dyDescent="0.3">
      <c r="Q12456" t="s">
        <v>286</v>
      </c>
    </row>
    <row r="12457" spans="17:17" x14ac:dyDescent="0.3">
      <c r="Q12457" t="s">
        <v>274</v>
      </c>
    </row>
    <row r="12458" spans="17:17" x14ac:dyDescent="0.3">
      <c r="Q12458" t="s">
        <v>406</v>
      </c>
    </row>
    <row r="12459" spans="17:17" x14ac:dyDescent="0.3">
      <c r="Q12459" t="s">
        <v>236</v>
      </c>
    </row>
    <row r="12460" spans="17:17" x14ac:dyDescent="0.3">
      <c r="Q12460" t="s">
        <v>336</v>
      </c>
    </row>
    <row r="12461" spans="17:17" x14ac:dyDescent="0.3">
      <c r="Q12461" t="s">
        <v>373</v>
      </c>
    </row>
    <row r="12462" spans="17:17" x14ac:dyDescent="0.3">
      <c r="Q12462" t="s">
        <v>236</v>
      </c>
    </row>
    <row r="12463" spans="17:17" x14ac:dyDescent="0.3">
      <c r="Q12463" t="s">
        <v>352</v>
      </c>
    </row>
    <row r="12464" spans="17:17" x14ac:dyDescent="0.3">
      <c r="Q12464" t="s">
        <v>379</v>
      </c>
    </row>
    <row r="12465" spans="17:17" x14ac:dyDescent="0.3">
      <c r="Q12465" t="s">
        <v>260</v>
      </c>
    </row>
    <row r="12466" spans="17:17" x14ac:dyDescent="0.3">
      <c r="Q12466" t="s">
        <v>320</v>
      </c>
    </row>
    <row r="12467" spans="17:17" x14ac:dyDescent="0.3">
      <c r="Q12467" t="s">
        <v>222</v>
      </c>
    </row>
    <row r="12468" spans="17:17" x14ac:dyDescent="0.3">
      <c r="Q12468" t="s">
        <v>343</v>
      </c>
    </row>
    <row r="12469" spans="17:17" x14ac:dyDescent="0.3">
      <c r="Q12469" t="s">
        <v>374</v>
      </c>
    </row>
    <row r="12470" spans="17:17" x14ac:dyDescent="0.3">
      <c r="Q12470" t="s">
        <v>303</v>
      </c>
    </row>
    <row r="12471" spans="17:17" x14ac:dyDescent="0.3">
      <c r="Q12471" t="s">
        <v>370</v>
      </c>
    </row>
    <row r="12472" spans="17:17" x14ac:dyDescent="0.3">
      <c r="Q12472" t="s">
        <v>249</v>
      </c>
    </row>
    <row r="12473" spans="17:17" x14ac:dyDescent="0.3">
      <c r="Q12473" t="s">
        <v>241</v>
      </c>
    </row>
    <row r="12474" spans="17:17" x14ac:dyDescent="0.3">
      <c r="Q12474" t="s">
        <v>371</v>
      </c>
    </row>
    <row r="12475" spans="17:17" x14ac:dyDescent="0.3">
      <c r="Q12475" t="s">
        <v>292</v>
      </c>
    </row>
    <row r="12476" spans="17:17" x14ac:dyDescent="0.3">
      <c r="Q12476" t="s">
        <v>268</v>
      </c>
    </row>
    <row r="12477" spans="17:17" x14ac:dyDescent="0.3">
      <c r="Q12477" t="s">
        <v>380</v>
      </c>
    </row>
    <row r="12478" spans="17:17" x14ac:dyDescent="0.3">
      <c r="Q12478" t="s">
        <v>290</v>
      </c>
    </row>
    <row r="12479" spans="17:17" x14ac:dyDescent="0.3">
      <c r="Q12479" t="s">
        <v>404</v>
      </c>
    </row>
    <row r="12480" spans="17:17" x14ac:dyDescent="0.3">
      <c r="Q12480" t="s">
        <v>336</v>
      </c>
    </row>
    <row r="12481" spans="17:17" x14ac:dyDescent="0.3">
      <c r="Q12481" t="s">
        <v>233</v>
      </c>
    </row>
    <row r="12482" spans="17:17" x14ac:dyDescent="0.3">
      <c r="Q12482" t="s">
        <v>355</v>
      </c>
    </row>
    <row r="12483" spans="17:17" x14ac:dyDescent="0.3">
      <c r="Q12483" t="s">
        <v>277</v>
      </c>
    </row>
    <row r="12484" spans="17:17" x14ac:dyDescent="0.3">
      <c r="Q12484" t="s">
        <v>246</v>
      </c>
    </row>
    <row r="12485" spans="17:17" x14ac:dyDescent="0.3">
      <c r="Q12485" t="s">
        <v>404</v>
      </c>
    </row>
    <row r="12486" spans="17:17" x14ac:dyDescent="0.3">
      <c r="Q12486" t="s">
        <v>259</v>
      </c>
    </row>
    <row r="12487" spans="17:17" x14ac:dyDescent="0.3">
      <c r="Q12487" t="s">
        <v>229</v>
      </c>
    </row>
    <row r="12488" spans="17:17" x14ac:dyDescent="0.3">
      <c r="Q12488" t="s">
        <v>321</v>
      </c>
    </row>
    <row r="12489" spans="17:17" x14ac:dyDescent="0.3">
      <c r="Q12489" t="s">
        <v>412</v>
      </c>
    </row>
    <row r="12490" spans="17:17" x14ac:dyDescent="0.3">
      <c r="Q12490" t="s">
        <v>413</v>
      </c>
    </row>
    <row r="12491" spans="17:17" x14ac:dyDescent="0.3">
      <c r="Q12491" t="s">
        <v>313</v>
      </c>
    </row>
    <row r="12492" spans="17:17" x14ac:dyDescent="0.3">
      <c r="Q12492" t="s">
        <v>402</v>
      </c>
    </row>
    <row r="12493" spans="17:17" x14ac:dyDescent="0.3">
      <c r="Q12493" t="s">
        <v>383</v>
      </c>
    </row>
    <row r="12494" spans="17:17" x14ac:dyDescent="0.3">
      <c r="Q12494" t="s">
        <v>358</v>
      </c>
    </row>
    <row r="12495" spans="17:17" x14ac:dyDescent="0.3">
      <c r="Q12495" t="s">
        <v>338</v>
      </c>
    </row>
    <row r="12496" spans="17:17" x14ac:dyDescent="0.3">
      <c r="Q12496" t="s">
        <v>390</v>
      </c>
    </row>
    <row r="12497" spans="17:17" x14ac:dyDescent="0.3">
      <c r="Q12497" t="s">
        <v>291</v>
      </c>
    </row>
    <row r="12498" spans="17:17" x14ac:dyDescent="0.3">
      <c r="Q12498" t="s">
        <v>379</v>
      </c>
    </row>
    <row r="12499" spans="17:17" x14ac:dyDescent="0.3">
      <c r="Q12499" t="s">
        <v>391</v>
      </c>
    </row>
    <row r="12500" spans="17:17" x14ac:dyDescent="0.3">
      <c r="Q12500" t="s">
        <v>297</v>
      </c>
    </row>
    <row r="12501" spans="17:17" x14ac:dyDescent="0.3">
      <c r="Q12501" t="s">
        <v>314</v>
      </c>
    </row>
    <row r="12502" spans="17:17" x14ac:dyDescent="0.3">
      <c r="Q12502" t="s">
        <v>330</v>
      </c>
    </row>
    <row r="12503" spans="17:17" x14ac:dyDescent="0.3">
      <c r="Q12503" t="s">
        <v>390</v>
      </c>
    </row>
    <row r="12504" spans="17:17" x14ac:dyDescent="0.3">
      <c r="Q12504" t="s">
        <v>229</v>
      </c>
    </row>
    <row r="12505" spans="17:17" x14ac:dyDescent="0.3">
      <c r="Q12505" t="s">
        <v>230</v>
      </c>
    </row>
    <row r="12506" spans="17:17" x14ac:dyDescent="0.3">
      <c r="Q12506" t="s">
        <v>253</v>
      </c>
    </row>
    <row r="12507" spans="17:17" x14ac:dyDescent="0.3">
      <c r="Q12507" t="s">
        <v>296</v>
      </c>
    </row>
    <row r="12508" spans="17:17" x14ac:dyDescent="0.3">
      <c r="Q12508" t="s">
        <v>386</v>
      </c>
    </row>
    <row r="12509" spans="17:17" x14ac:dyDescent="0.3">
      <c r="Q12509" t="s">
        <v>262</v>
      </c>
    </row>
    <row r="12510" spans="17:17" x14ac:dyDescent="0.3">
      <c r="Q12510" t="s">
        <v>249</v>
      </c>
    </row>
    <row r="12511" spans="17:17" x14ac:dyDescent="0.3">
      <c r="Q12511" t="s">
        <v>342</v>
      </c>
    </row>
    <row r="12512" spans="17:17" x14ac:dyDescent="0.3">
      <c r="Q12512" t="s">
        <v>219</v>
      </c>
    </row>
    <row r="12513" spans="17:17" x14ac:dyDescent="0.3">
      <c r="Q12513" t="s">
        <v>233</v>
      </c>
    </row>
    <row r="12514" spans="17:17" x14ac:dyDescent="0.3">
      <c r="Q12514" t="s">
        <v>302</v>
      </c>
    </row>
    <row r="12515" spans="17:17" x14ac:dyDescent="0.3">
      <c r="Q12515" t="s">
        <v>332</v>
      </c>
    </row>
    <row r="12516" spans="17:17" x14ac:dyDescent="0.3">
      <c r="Q12516" t="s">
        <v>285</v>
      </c>
    </row>
    <row r="12517" spans="17:17" x14ac:dyDescent="0.3">
      <c r="Q12517" t="s">
        <v>402</v>
      </c>
    </row>
    <row r="12518" spans="17:17" x14ac:dyDescent="0.3">
      <c r="Q12518" t="s">
        <v>242</v>
      </c>
    </row>
    <row r="12519" spans="17:17" x14ac:dyDescent="0.3">
      <c r="Q12519" t="s">
        <v>329</v>
      </c>
    </row>
    <row r="12520" spans="17:17" x14ac:dyDescent="0.3">
      <c r="Q12520" t="s">
        <v>388</v>
      </c>
    </row>
    <row r="12521" spans="17:17" x14ac:dyDescent="0.3">
      <c r="Q12521" t="s">
        <v>341</v>
      </c>
    </row>
    <row r="12522" spans="17:17" x14ac:dyDescent="0.3">
      <c r="Q12522" t="s">
        <v>344</v>
      </c>
    </row>
    <row r="12523" spans="17:17" x14ac:dyDescent="0.3">
      <c r="Q12523" t="s">
        <v>332</v>
      </c>
    </row>
    <row r="12524" spans="17:17" x14ac:dyDescent="0.3">
      <c r="Q12524" t="s">
        <v>412</v>
      </c>
    </row>
    <row r="12525" spans="17:17" x14ac:dyDescent="0.3">
      <c r="Q12525" t="s">
        <v>220</v>
      </c>
    </row>
    <row r="12526" spans="17:17" x14ac:dyDescent="0.3">
      <c r="Q12526" t="s">
        <v>280</v>
      </c>
    </row>
    <row r="12527" spans="17:17" x14ac:dyDescent="0.3">
      <c r="Q12527" t="s">
        <v>221</v>
      </c>
    </row>
    <row r="12528" spans="17:17" x14ac:dyDescent="0.3">
      <c r="Q12528" t="s">
        <v>374</v>
      </c>
    </row>
    <row r="12529" spans="17:17" x14ac:dyDescent="0.3">
      <c r="Q12529" t="s">
        <v>387</v>
      </c>
    </row>
    <row r="12530" spans="17:17" x14ac:dyDescent="0.3">
      <c r="Q12530" t="s">
        <v>261</v>
      </c>
    </row>
    <row r="12531" spans="17:17" x14ac:dyDescent="0.3">
      <c r="Q12531" t="s">
        <v>373</v>
      </c>
    </row>
    <row r="12532" spans="17:17" x14ac:dyDescent="0.3">
      <c r="Q12532" t="s">
        <v>249</v>
      </c>
    </row>
    <row r="12533" spans="17:17" x14ac:dyDescent="0.3">
      <c r="Q12533" t="s">
        <v>347</v>
      </c>
    </row>
    <row r="12534" spans="17:17" x14ac:dyDescent="0.3">
      <c r="Q12534" t="s">
        <v>349</v>
      </c>
    </row>
    <row r="12535" spans="17:17" x14ac:dyDescent="0.3">
      <c r="Q12535" t="s">
        <v>263</v>
      </c>
    </row>
    <row r="12536" spans="17:17" x14ac:dyDescent="0.3">
      <c r="Q12536" t="s">
        <v>381</v>
      </c>
    </row>
    <row r="12537" spans="17:17" x14ac:dyDescent="0.3">
      <c r="Q12537" t="s">
        <v>355</v>
      </c>
    </row>
    <row r="12538" spans="17:17" x14ac:dyDescent="0.3">
      <c r="Q12538" t="s">
        <v>222</v>
      </c>
    </row>
    <row r="12539" spans="17:17" x14ac:dyDescent="0.3">
      <c r="Q12539" t="s">
        <v>246</v>
      </c>
    </row>
    <row r="12540" spans="17:17" x14ac:dyDescent="0.3">
      <c r="Q12540" t="s">
        <v>418</v>
      </c>
    </row>
    <row r="12541" spans="17:17" x14ac:dyDescent="0.3">
      <c r="Q12541" t="s">
        <v>335</v>
      </c>
    </row>
    <row r="12542" spans="17:17" x14ac:dyDescent="0.3">
      <c r="Q12542" t="s">
        <v>382</v>
      </c>
    </row>
    <row r="12543" spans="17:17" x14ac:dyDescent="0.3">
      <c r="Q12543" t="s">
        <v>362</v>
      </c>
    </row>
    <row r="12544" spans="17:17" x14ac:dyDescent="0.3">
      <c r="Q12544" t="s">
        <v>225</v>
      </c>
    </row>
    <row r="12545" spans="17:17" x14ac:dyDescent="0.3">
      <c r="Q12545" t="s">
        <v>242</v>
      </c>
    </row>
    <row r="12546" spans="17:17" x14ac:dyDescent="0.3">
      <c r="Q12546" t="s">
        <v>409</v>
      </c>
    </row>
    <row r="12547" spans="17:17" x14ac:dyDescent="0.3">
      <c r="Q12547" t="s">
        <v>221</v>
      </c>
    </row>
    <row r="12548" spans="17:17" x14ac:dyDescent="0.3">
      <c r="Q12548" t="s">
        <v>264</v>
      </c>
    </row>
    <row r="12549" spans="17:17" x14ac:dyDescent="0.3">
      <c r="Q12549" t="s">
        <v>224</v>
      </c>
    </row>
    <row r="12550" spans="17:17" x14ac:dyDescent="0.3">
      <c r="Q12550" t="s">
        <v>357</v>
      </c>
    </row>
    <row r="12551" spans="17:17" x14ac:dyDescent="0.3">
      <c r="Q12551" t="s">
        <v>403</v>
      </c>
    </row>
    <row r="12552" spans="17:17" x14ac:dyDescent="0.3">
      <c r="Q12552" t="s">
        <v>306</v>
      </c>
    </row>
    <row r="12553" spans="17:17" x14ac:dyDescent="0.3">
      <c r="Q12553" t="s">
        <v>296</v>
      </c>
    </row>
    <row r="12554" spans="17:17" x14ac:dyDescent="0.3">
      <c r="Q12554" t="s">
        <v>285</v>
      </c>
    </row>
    <row r="12555" spans="17:17" x14ac:dyDescent="0.3">
      <c r="Q12555" t="s">
        <v>414</v>
      </c>
    </row>
    <row r="12556" spans="17:17" x14ac:dyDescent="0.3">
      <c r="Q12556" t="s">
        <v>369</v>
      </c>
    </row>
    <row r="12557" spans="17:17" x14ac:dyDescent="0.3">
      <c r="Q12557" t="s">
        <v>276</v>
      </c>
    </row>
    <row r="12558" spans="17:17" x14ac:dyDescent="0.3">
      <c r="Q12558" t="s">
        <v>277</v>
      </c>
    </row>
    <row r="12559" spans="17:17" x14ac:dyDescent="0.3">
      <c r="Q12559" t="s">
        <v>243</v>
      </c>
    </row>
    <row r="12560" spans="17:17" x14ac:dyDescent="0.3">
      <c r="Q12560" t="s">
        <v>254</v>
      </c>
    </row>
    <row r="12561" spans="17:17" x14ac:dyDescent="0.3">
      <c r="Q12561" t="s">
        <v>329</v>
      </c>
    </row>
    <row r="12562" spans="17:17" x14ac:dyDescent="0.3">
      <c r="Q12562" t="s">
        <v>237</v>
      </c>
    </row>
    <row r="12563" spans="17:17" x14ac:dyDescent="0.3">
      <c r="Q12563" t="s">
        <v>379</v>
      </c>
    </row>
    <row r="12564" spans="17:17" x14ac:dyDescent="0.3">
      <c r="Q12564" t="s">
        <v>365</v>
      </c>
    </row>
    <row r="12565" spans="17:17" x14ac:dyDescent="0.3">
      <c r="Q12565" t="s">
        <v>281</v>
      </c>
    </row>
    <row r="12566" spans="17:17" x14ac:dyDescent="0.3">
      <c r="Q12566" t="s">
        <v>380</v>
      </c>
    </row>
    <row r="12567" spans="17:17" x14ac:dyDescent="0.3">
      <c r="Q12567" t="s">
        <v>258</v>
      </c>
    </row>
    <row r="12568" spans="17:17" x14ac:dyDescent="0.3">
      <c r="Q12568" t="s">
        <v>285</v>
      </c>
    </row>
    <row r="12569" spans="17:17" x14ac:dyDescent="0.3">
      <c r="Q12569" t="s">
        <v>310</v>
      </c>
    </row>
    <row r="12570" spans="17:17" x14ac:dyDescent="0.3">
      <c r="Q12570" t="s">
        <v>414</v>
      </c>
    </row>
    <row r="12571" spans="17:17" x14ac:dyDescent="0.3">
      <c r="Q12571" t="s">
        <v>265</v>
      </c>
    </row>
    <row r="12572" spans="17:17" x14ac:dyDescent="0.3">
      <c r="Q12572" t="s">
        <v>260</v>
      </c>
    </row>
    <row r="12573" spans="17:17" x14ac:dyDescent="0.3">
      <c r="Q12573" t="s">
        <v>309</v>
      </c>
    </row>
    <row r="12574" spans="17:17" x14ac:dyDescent="0.3">
      <c r="Q12574" t="s">
        <v>323</v>
      </c>
    </row>
    <row r="12575" spans="17:17" x14ac:dyDescent="0.3">
      <c r="Q12575" t="s">
        <v>404</v>
      </c>
    </row>
    <row r="12576" spans="17:17" x14ac:dyDescent="0.3">
      <c r="Q12576" t="s">
        <v>411</v>
      </c>
    </row>
    <row r="12577" spans="17:17" x14ac:dyDescent="0.3">
      <c r="Q12577" t="s">
        <v>343</v>
      </c>
    </row>
    <row r="12578" spans="17:17" x14ac:dyDescent="0.3">
      <c r="Q12578" t="s">
        <v>256</v>
      </c>
    </row>
    <row r="12579" spans="17:17" x14ac:dyDescent="0.3">
      <c r="Q12579" t="s">
        <v>304</v>
      </c>
    </row>
    <row r="12580" spans="17:17" x14ac:dyDescent="0.3">
      <c r="Q12580" t="s">
        <v>357</v>
      </c>
    </row>
    <row r="12581" spans="17:17" x14ac:dyDescent="0.3">
      <c r="Q12581" t="s">
        <v>279</v>
      </c>
    </row>
    <row r="12582" spans="17:17" x14ac:dyDescent="0.3">
      <c r="Q12582" t="s">
        <v>242</v>
      </c>
    </row>
    <row r="12583" spans="17:17" x14ac:dyDescent="0.3">
      <c r="Q12583" t="s">
        <v>287</v>
      </c>
    </row>
    <row r="12584" spans="17:17" x14ac:dyDescent="0.3">
      <c r="Q12584" t="s">
        <v>379</v>
      </c>
    </row>
    <row r="12585" spans="17:17" x14ac:dyDescent="0.3">
      <c r="Q12585" t="s">
        <v>279</v>
      </c>
    </row>
    <row r="12586" spans="17:17" x14ac:dyDescent="0.3">
      <c r="Q12586" t="s">
        <v>404</v>
      </c>
    </row>
    <row r="12587" spans="17:17" x14ac:dyDescent="0.3">
      <c r="Q12587" t="s">
        <v>371</v>
      </c>
    </row>
    <row r="12588" spans="17:17" x14ac:dyDescent="0.3">
      <c r="Q12588" t="s">
        <v>399</v>
      </c>
    </row>
    <row r="12589" spans="17:17" x14ac:dyDescent="0.3">
      <c r="Q12589" t="s">
        <v>309</v>
      </c>
    </row>
    <row r="12590" spans="17:17" x14ac:dyDescent="0.3">
      <c r="Q12590" t="s">
        <v>280</v>
      </c>
    </row>
    <row r="12591" spans="17:17" x14ac:dyDescent="0.3">
      <c r="Q12591" t="s">
        <v>268</v>
      </c>
    </row>
    <row r="12592" spans="17:17" x14ac:dyDescent="0.3">
      <c r="Q12592" t="s">
        <v>334</v>
      </c>
    </row>
    <row r="12593" spans="17:17" x14ac:dyDescent="0.3">
      <c r="Q12593" t="s">
        <v>342</v>
      </c>
    </row>
    <row r="12594" spans="17:17" x14ac:dyDescent="0.3">
      <c r="Q12594" t="s">
        <v>239</v>
      </c>
    </row>
    <row r="12595" spans="17:17" x14ac:dyDescent="0.3">
      <c r="Q12595" t="s">
        <v>362</v>
      </c>
    </row>
    <row r="12596" spans="17:17" x14ac:dyDescent="0.3">
      <c r="Q12596" t="s">
        <v>377</v>
      </c>
    </row>
    <row r="12597" spans="17:17" x14ac:dyDescent="0.3">
      <c r="Q12597" t="s">
        <v>305</v>
      </c>
    </row>
    <row r="12598" spans="17:17" x14ac:dyDescent="0.3">
      <c r="Q12598" t="s">
        <v>383</v>
      </c>
    </row>
    <row r="12599" spans="17:17" x14ac:dyDescent="0.3">
      <c r="Q12599" t="s">
        <v>254</v>
      </c>
    </row>
    <row r="12600" spans="17:17" x14ac:dyDescent="0.3">
      <c r="Q12600" t="s">
        <v>272</v>
      </c>
    </row>
    <row r="12601" spans="17:17" x14ac:dyDescent="0.3">
      <c r="Q12601" t="s">
        <v>271</v>
      </c>
    </row>
    <row r="12602" spans="17:17" x14ac:dyDescent="0.3">
      <c r="Q12602" t="s">
        <v>256</v>
      </c>
    </row>
    <row r="12603" spans="17:17" x14ac:dyDescent="0.3">
      <c r="Q12603" t="s">
        <v>337</v>
      </c>
    </row>
    <row r="12604" spans="17:17" x14ac:dyDescent="0.3">
      <c r="Q12604" t="s">
        <v>340</v>
      </c>
    </row>
    <row r="12605" spans="17:17" x14ac:dyDescent="0.3">
      <c r="Q12605" t="s">
        <v>353</v>
      </c>
    </row>
    <row r="12606" spans="17:17" x14ac:dyDescent="0.3">
      <c r="Q12606" t="s">
        <v>396</v>
      </c>
    </row>
    <row r="12607" spans="17:17" x14ac:dyDescent="0.3">
      <c r="Q12607" t="s">
        <v>244</v>
      </c>
    </row>
    <row r="12608" spans="17:17" x14ac:dyDescent="0.3">
      <c r="Q12608" t="s">
        <v>301</v>
      </c>
    </row>
    <row r="12609" spans="17:17" x14ac:dyDescent="0.3">
      <c r="Q12609" t="s">
        <v>413</v>
      </c>
    </row>
    <row r="12610" spans="17:17" x14ac:dyDescent="0.3">
      <c r="Q12610" t="s">
        <v>267</v>
      </c>
    </row>
    <row r="12611" spans="17:17" x14ac:dyDescent="0.3">
      <c r="Q12611" t="s">
        <v>307</v>
      </c>
    </row>
    <row r="12612" spans="17:17" x14ac:dyDescent="0.3">
      <c r="Q12612" t="s">
        <v>388</v>
      </c>
    </row>
    <row r="12613" spans="17:17" x14ac:dyDescent="0.3">
      <c r="Q12613" t="s">
        <v>330</v>
      </c>
    </row>
    <row r="12614" spans="17:17" x14ac:dyDescent="0.3">
      <c r="Q12614" t="s">
        <v>232</v>
      </c>
    </row>
    <row r="12615" spans="17:17" x14ac:dyDescent="0.3">
      <c r="Q12615" t="s">
        <v>293</v>
      </c>
    </row>
    <row r="12616" spans="17:17" x14ac:dyDescent="0.3">
      <c r="Q12616" t="s">
        <v>347</v>
      </c>
    </row>
    <row r="12617" spans="17:17" x14ac:dyDescent="0.3">
      <c r="Q12617" t="s">
        <v>224</v>
      </c>
    </row>
    <row r="12618" spans="17:17" x14ac:dyDescent="0.3">
      <c r="Q12618" t="s">
        <v>231</v>
      </c>
    </row>
    <row r="12619" spans="17:17" x14ac:dyDescent="0.3">
      <c r="Q12619" t="s">
        <v>250</v>
      </c>
    </row>
    <row r="12620" spans="17:17" x14ac:dyDescent="0.3">
      <c r="Q12620" t="s">
        <v>365</v>
      </c>
    </row>
    <row r="12621" spans="17:17" x14ac:dyDescent="0.3">
      <c r="Q12621" t="s">
        <v>336</v>
      </c>
    </row>
    <row r="12622" spans="17:17" x14ac:dyDescent="0.3">
      <c r="Q12622" t="s">
        <v>249</v>
      </c>
    </row>
    <row r="12623" spans="17:17" x14ac:dyDescent="0.3">
      <c r="Q12623" t="s">
        <v>271</v>
      </c>
    </row>
    <row r="12624" spans="17:17" x14ac:dyDescent="0.3">
      <c r="Q12624" t="s">
        <v>281</v>
      </c>
    </row>
    <row r="12625" spans="17:17" x14ac:dyDescent="0.3">
      <c r="Q12625" t="s">
        <v>247</v>
      </c>
    </row>
    <row r="12626" spans="17:17" x14ac:dyDescent="0.3">
      <c r="Q12626" t="s">
        <v>251</v>
      </c>
    </row>
    <row r="12627" spans="17:17" x14ac:dyDescent="0.3">
      <c r="Q12627" t="s">
        <v>296</v>
      </c>
    </row>
    <row r="12628" spans="17:17" x14ac:dyDescent="0.3">
      <c r="Q12628" t="s">
        <v>368</v>
      </c>
    </row>
    <row r="12629" spans="17:17" x14ac:dyDescent="0.3">
      <c r="Q12629" t="s">
        <v>369</v>
      </c>
    </row>
    <row r="12630" spans="17:17" x14ac:dyDescent="0.3">
      <c r="Q12630" t="s">
        <v>370</v>
      </c>
    </row>
    <row r="12631" spans="17:17" x14ac:dyDescent="0.3">
      <c r="Q12631" t="s">
        <v>279</v>
      </c>
    </row>
    <row r="12632" spans="17:17" x14ac:dyDescent="0.3">
      <c r="Q12632" t="s">
        <v>234</v>
      </c>
    </row>
    <row r="12633" spans="17:17" x14ac:dyDescent="0.3">
      <c r="Q12633" t="s">
        <v>371</v>
      </c>
    </row>
    <row r="12634" spans="17:17" x14ac:dyDescent="0.3">
      <c r="Q12634" t="s">
        <v>372</v>
      </c>
    </row>
    <row r="12635" spans="17:17" x14ac:dyDescent="0.3">
      <c r="Q12635" t="s">
        <v>373</v>
      </c>
    </row>
    <row r="12636" spans="17:17" x14ac:dyDescent="0.3">
      <c r="Q12636" t="s">
        <v>250</v>
      </c>
    </row>
    <row r="12637" spans="17:17" x14ac:dyDescent="0.3">
      <c r="Q12637" t="s">
        <v>292</v>
      </c>
    </row>
    <row r="12638" spans="17:17" x14ac:dyDescent="0.3">
      <c r="Q12638" t="s">
        <v>354</v>
      </c>
    </row>
    <row r="12639" spans="17:17" x14ac:dyDescent="0.3">
      <c r="Q12639" t="s">
        <v>312</v>
      </c>
    </row>
    <row r="12640" spans="17:17" x14ac:dyDescent="0.3">
      <c r="Q12640" t="s">
        <v>344</v>
      </c>
    </row>
    <row r="12641" spans="17:17" x14ac:dyDescent="0.3">
      <c r="Q12641" t="s">
        <v>374</v>
      </c>
    </row>
    <row r="12642" spans="17:17" x14ac:dyDescent="0.3">
      <c r="Q12642" t="s">
        <v>382</v>
      </c>
    </row>
    <row r="12643" spans="17:17" x14ac:dyDescent="0.3">
      <c r="Q12643" t="s">
        <v>299</v>
      </c>
    </row>
    <row r="12644" spans="17:17" x14ac:dyDescent="0.3">
      <c r="Q12644" t="s">
        <v>259</v>
      </c>
    </row>
    <row r="12645" spans="17:17" x14ac:dyDescent="0.3">
      <c r="Q12645" t="s">
        <v>415</v>
      </c>
    </row>
    <row r="12646" spans="17:17" x14ac:dyDescent="0.3">
      <c r="Q12646" t="s">
        <v>273</v>
      </c>
    </row>
    <row r="12647" spans="17:17" x14ac:dyDescent="0.3">
      <c r="Q12647" t="s">
        <v>243</v>
      </c>
    </row>
    <row r="12648" spans="17:17" x14ac:dyDescent="0.3">
      <c r="Q12648" t="s">
        <v>252</v>
      </c>
    </row>
    <row r="12649" spans="17:17" x14ac:dyDescent="0.3">
      <c r="Q12649" t="s">
        <v>354</v>
      </c>
    </row>
    <row r="12650" spans="17:17" x14ac:dyDescent="0.3">
      <c r="Q12650" t="s">
        <v>344</v>
      </c>
    </row>
    <row r="12651" spans="17:17" x14ac:dyDescent="0.3">
      <c r="Q12651" t="s">
        <v>408</v>
      </c>
    </row>
    <row r="12652" spans="17:17" x14ac:dyDescent="0.3">
      <c r="Q12652" t="s">
        <v>274</v>
      </c>
    </row>
    <row r="12653" spans="17:17" x14ac:dyDescent="0.3">
      <c r="Q12653" t="s">
        <v>279</v>
      </c>
    </row>
    <row r="12654" spans="17:17" x14ac:dyDescent="0.3">
      <c r="Q12654" t="s">
        <v>373</v>
      </c>
    </row>
    <row r="12655" spans="17:17" x14ac:dyDescent="0.3">
      <c r="Q12655" t="s">
        <v>369</v>
      </c>
    </row>
    <row r="12656" spans="17:17" x14ac:dyDescent="0.3">
      <c r="Q12656" t="s">
        <v>304</v>
      </c>
    </row>
    <row r="12657" spans="17:17" x14ac:dyDescent="0.3">
      <c r="Q12657" t="s">
        <v>390</v>
      </c>
    </row>
    <row r="12658" spans="17:17" x14ac:dyDescent="0.3">
      <c r="Q12658" t="s">
        <v>281</v>
      </c>
    </row>
    <row r="12659" spans="17:17" x14ac:dyDescent="0.3">
      <c r="Q12659" t="s">
        <v>321</v>
      </c>
    </row>
    <row r="12660" spans="17:17" x14ac:dyDescent="0.3">
      <c r="Q12660" t="s">
        <v>236</v>
      </c>
    </row>
    <row r="12661" spans="17:17" x14ac:dyDescent="0.3">
      <c r="Q12661" t="s">
        <v>337</v>
      </c>
    </row>
    <row r="12662" spans="17:17" x14ac:dyDescent="0.3">
      <c r="Q12662" t="s">
        <v>334</v>
      </c>
    </row>
    <row r="12663" spans="17:17" x14ac:dyDescent="0.3">
      <c r="Q12663" t="s">
        <v>381</v>
      </c>
    </row>
    <row r="12664" spans="17:17" x14ac:dyDescent="0.3">
      <c r="Q12664" t="s">
        <v>390</v>
      </c>
    </row>
    <row r="12665" spans="17:17" x14ac:dyDescent="0.3">
      <c r="Q12665" t="s">
        <v>346</v>
      </c>
    </row>
    <row r="12666" spans="17:17" x14ac:dyDescent="0.3">
      <c r="Q12666" t="s">
        <v>362</v>
      </c>
    </row>
    <row r="12667" spans="17:17" x14ac:dyDescent="0.3">
      <c r="Q12667" t="s">
        <v>290</v>
      </c>
    </row>
    <row r="12668" spans="17:17" x14ac:dyDescent="0.3">
      <c r="Q12668" t="s">
        <v>228</v>
      </c>
    </row>
    <row r="12669" spans="17:17" x14ac:dyDescent="0.3">
      <c r="Q12669" t="s">
        <v>276</v>
      </c>
    </row>
    <row r="12670" spans="17:17" x14ac:dyDescent="0.3">
      <c r="Q12670" t="s">
        <v>239</v>
      </c>
    </row>
    <row r="12671" spans="17:17" x14ac:dyDescent="0.3">
      <c r="Q12671" t="s">
        <v>312</v>
      </c>
    </row>
    <row r="12672" spans="17:17" x14ac:dyDescent="0.3">
      <c r="Q12672" t="s">
        <v>256</v>
      </c>
    </row>
    <row r="12673" spans="17:17" x14ac:dyDescent="0.3">
      <c r="Q12673" t="s">
        <v>356</v>
      </c>
    </row>
    <row r="12674" spans="17:17" x14ac:dyDescent="0.3">
      <c r="Q12674" t="s">
        <v>388</v>
      </c>
    </row>
    <row r="12675" spans="17:17" x14ac:dyDescent="0.3">
      <c r="Q12675" t="s">
        <v>225</v>
      </c>
    </row>
    <row r="12676" spans="17:17" x14ac:dyDescent="0.3">
      <c r="Q12676" t="s">
        <v>341</v>
      </c>
    </row>
    <row r="12677" spans="17:17" x14ac:dyDescent="0.3">
      <c r="Q12677" t="s">
        <v>400</v>
      </c>
    </row>
    <row r="12678" spans="17:17" x14ac:dyDescent="0.3">
      <c r="Q12678" t="s">
        <v>303</v>
      </c>
    </row>
    <row r="12679" spans="17:17" x14ac:dyDescent="0.3">
      <c r="Q12679" t="s">
        <v>289</v>
      </c>
    </row>
    <row r="12680" spans="17:17" x14ac:dyDescent="0.3">
      <c r="Q12680" t="s">
        <v>335</v>
      </c>
    </row>
    <row r="12681" spans="17:17" x14ac:dyDescent="0.3">
      <c r="Q12681" t="s">
        <v>257</v>
      </c>
    </row>
    <row r="12682" spans="17:17" x14ac:dyDescent="0.3">
      <c r="Q12682" t="s">
        <v>242</v>
      </c>
    </row>
    <row r="12683" spans="17:17" x14ac:dyDescent="0.3">
      <c r="Q12683" t="s">
        <v>287</v>
      </c>
    </row>
    <row r="12684" spans="17:17" x14ac:dyDescent="0.3">
      <c r="Q12684" t="s">
        <v>379</v>
      </c>
    </row>
    <row r="12685" spans="17:17" x14ac:dyDescent="0.3">
      <c r="Q12685" t="s">
        <v>279</v>
      </c>
    </row>
    <row r="12686" spans="17:17" x14ac:dyDescent="0.3">
      <c r="Q12686" t="s">
        <v>404</v>
      </c>
    </row>
    <row r="12687" spans="17:17" x14ac:dyDescent="0.3">
      <c r="Q12687" t="s">
        <v>371</v>
      </c>
    </row>
    <row r="12688" spans="17:17" x14ac:dyDescent="0.3">
      <c r="Q12688" t="s">
        <v>399</v>
      </c>
    </row>
    <row r="12689" spans="17:17" x14ac:dyDescent="0.3">
      <c r="Q12689" t="s">
        <v>309</v>
      </c>
    </row>
    <row r="12690" spans="17:17" x14ac:dyDescent="0.3">
      <c r="Q12690" t="s">
        <v>280</v>
      </c>
    </row>
    <row r="12691" spans="17:17" x14ac:dyDescent="0.3">
      <c r="Q12691" t="s">
        <v>268</v>
      </c>
    </row>
    <row r="12692" spans="17:17" x14ac:dyDescent="0.3">
      <c r="Q12692" t="s">
        <v>334</v>
      </c>
    </row>
    <row r="12693" spans="17:17" x14ac:dyDescent="0.3">
      <c r="Q12693" t="s">
        <v>342</v>
      </c>
    </row>
    <row r="12694" spans="17:17" x14ac:dyDescent="0.3">
      <c r="Q12694" t="s">
        <v>239</v>
      </c>
    </row>
    <row r="12695" spans="17:17" x14ac:dyDescent="0.3">
      <c r="Q12695" t="s">
        <v>362</v>
      </c>
    </row>
    <row r="12696" spans="17:17" x14ac:dyDescent="0.3">
      <c r="Q12696" t="s">
        <v>377</v>
      </c>
    </row>
    <row r="12697" spans="17:17" x14ac:dyDescent="0.3">
      <c r="Q12697" t="s">
        <v>305</v>
      </c>
    </row>
    <row r="12698" spans="17:17" x14ac:dyDescent="0.3">
      <c r="Q12698" t="s">
        <v>383</v>
      </c>
    </row>
    <row r="12699" spans="17:17" x14ac:dyDescent="0.3">
      <c r="Q12699" t="s">
        <v>254</v>
      </c>
    </row>
    <row r="12700" spans="17:17" x14ac:dyDescent="0.3">
      <c r="Q12700" t="s">
        <v>272</v>
      </c>
    </row>
    <row r="12701" spans="17:17" x14ac:dyDescent="0.3">
      <c r="Q12701" t="s">
        <v>271</v>
      </c>
    </row>
    <row r="12702" spans="17:17" x14ac:dyDescent="0.3">
      <c r="Q12702" t="s">
        <v>322</v>
      </c>
    </row>
    <row r="12703" spans="17:17" x14ac:dyDescent="0.3">
      <c r="Q12703" t="s">
        <v>395</v>
      </c>
    </row>
    <row r="12704" spans="17:17" x14ac:dyDescent="0.3">
      <c r="Q12704" t="s">
        <v>396</v>
      </c>
    </row>
    <row r="12705" spans="17:17" x14ac:dyDescent="0.3">
      <c r="Q12705" t="s">
        <v>309</v>
      </c>
    </row>
    <row r="12706" spans="17:17" x14ac:dyDescent="0.3">
      <c r="Q12706" t="s">
        <v>397</v>
      </c>
    </row>
    <row r="12707" spans="17:17" x14ac:dyDescent="0.3">
      <c r="Q12707" t="s">
        <v>398</v>
      </c>
    </row>
    <row r="12708" spans="17:17" x14ac:dyDescent="0.3">
      <c r="Q12708" t="s">
        <v>292</v>
      </c>
    </row>
    <row r="12709" spans="17:17" x14ac:dyDescent="0.3">
      <c r="Q12709" t="s">
        <v>243</v>
      </c>
    </row>
    <row r="12710" spans="17:17" x14ac:dyDescent="0.3">
      <c r="Q12710" t="s">
        <v>351</v>
      </c>
    </row>
    <row r="12711" spans="17:17" x14ac:dyDescent="0.3">
      <c r="Q12711" t="s">
        <v>263</v>
      </c>
    </row>
    <row r="12712" spans="17:17" x14ac:dyDescent="0.3">
      <c r="Q12712" t="s">
        <v>316</v>
      </c>
    </row>
    <row r="12713" spans="17:17" x14ac:dyDescent="0.3">
      <c r="Q12713" t="s">
        <v>374</v>
      </c>
    </row>
    <row r="12714" spans="17:17" x14ac:dyDescent="0.3">
      <c r="Q12714" t="s">
        <v>295</v>
      </c>
    </row>
    <row r="12715" spans="17:17" x14ac:dyDescent="0.3">
      <c r="Q12715" t="s">
        <v>342</v>
      </c>
    </row>
    <row r="12716" spans="17:17" x14ac:dyDescent="0.3">
      <c r="Q12716" t="s">
        <v>266</v>
      </c>
    </row>
    <row r="12717" spans="17:17" x14ac:dyDescent="0.3">
      <c r="Q12717" t="s">
        <v>336</v>
      </c>
    </row>
    <row r="12718" spans="17:17" x14ac:dyDescent="0.3">
      <c r="Q12718" t="s">
        <v>296</v>
      </c>
    </row>
    <row r="12719" spans="17:17" x14ac:dyDescent="0.3">
      <c r="Q12719" t="s">
        <v>333</v>
      </c>
    </row>
    <row r="12720" spans="17:17" x14ac:dyDescent="0.3">
      <c r="Q12720" t="s">
        <v>399</v>
      </c>
    </row>
    <row r="12721" spans="17:17" x14ac:dyDescent="0.3">
      <c r="Q12721" t="s">
        <v>284</v>
      </c>
    </row>
    <row r="12722" spans="17:17" x14ac:dyDescent="0.3">
      <c r="Q12722" t="s">
        <v>250</v>
      </c>
    </row>
    <row r="12723" spans="17:17" x14ac:dyDescent="0.3">
      <c r="Q12723" t="s">
        <v>376</v>
      </c>
    </row>
    <row r="12724" spans="17:17" x14ac:dyDescent="0.3">
      <c r="Q12724" t="s">
        <v>225</v>
      </c>
    </row>
    <row r="12725" spans="17:17" x14ac:dyDescent="0.3">
      <c r="Q12725" t="s">
        <v>323</v>
      </c>
    </row>
    <row r="12726" spans="17:17" x14ac:dyDescent="0.3">
      <c r="Q12726" t="s">
        <v>241</v>
      </c>
    </row>
    <row r="12727" spans="17:17" x14ac:dyDescent="0.3">
      <c r="Q12727" t="s">
        <v>306</v>
      </c>
    </row>
    <row r="12728" spans="17:17" x14ac:dyDescent="0.3">
      <c r="Q12728" t="s">
        <v>399</v>
      </c>
    </row>
    <row r="12729" spans="17:17" x14ac:dyDescent="0.3">
      <c r="Q12729" t="s">
        <v>413</v>
      </c>
    </row>
    <row r="12730" spans="17:17" x14ac:dyDescent="0.3">
      <c r="Q12730" t="s">
        <v>382</v>
      </c>
    </row>
    <row r="12731" spans="17:17" x14ac:dyDescent="0.3">
      <c r="Q12731" t="s">
        <v>317</v>
      </c>
    </row>
    <row r="12732" spans="17:17" x14ac:dyDescent="0.3">
      <c r="Q12732" t="s">
        <v>303</v>
      </c>
    </row>
    <row r="12733" spans="17:17" x14ac:dyDescent="0.3">
      <c r="Q12733" t="s">
        <v>221</v>
      </c>
    </row>
    <row r="12734" spans="17:17" x14ac:dyDescent="0.3">
      <c r="Q12734" t="s">
        <v>297</v>
      </c>
    </row>
    <row r="12735" spans="17:17" x14ac:dyDescent="0.3">
      <c r="Q12735" t="s">
        <v>356</v>
      </c>
    </row>
    <row r="12736" spans="17:17" x14ac:dyDescent="0.3">
      <c r="Q12736" t="s">
        <v>416</v>
      </c>
    </row>
    <row r="12737" spans="17:17" x14ac:dyDescent="0.3">
      <c r="Q12737" t="s">
        <v>293</v>
      </c>
    </row>
    <row r="12738" spans="17:17" x14ac:dyDescent="0.3">
      <c r="Q12738" t="s">
        <v>235</v>
      </c>
    </row>
    <row r="12739" spans="17:17" x14ac:dyDescent="0.3">
      <c r="Q12739" t="s">
        <v>384</v>
      </c>
    </row>
    <row r="12740" spans="17:17" x14ac:dyDescent="0.3">
      <c r="Q12740" t="s">
        <v>301</v>
      </c>
    </row>
    <row r="12741" spans="17:17" x14ac:dyDescent="0.3">
      <c r="Q12741" t="s">
        <v>245</v>
      </c>
    </row>
    <row r="12742" spans="17:17" x14ac:dyDescent="0.3">
      <c r="Q12742" t="s">
        <v>327</v>
      </c>
    </row>
    <row r="12743" spans="17:17" x14ac:dyDescent="0.3">
      <c r="Q12743" t="s">
        <v>220</v>
      </c>
    </row>
    <row r="12744" spans="17:17" x14ac:dyDescent="0.3">
      <c r="Q12744" t="s">
        <v>256</v>
      </c>
    </row>
    <row r="12745" spans="17:17" x14ac:dyDescent="0.3">
      <c r="Q12745" t="s">
        <v>273</v>
      </c>
    </row>
    <row r="12746" spans="17:17" x14ac:dyDescent="0.3">
      <c r="Q12746" t="s">
        <v>253</v>
      </c>
    </row>
    <row r="12747" spans="17:17" x14ac:dyDescent="0.3">
      <c r="Q12747" t="s">
        <v>294</v>
      </c>
    </row>
    <row r="12748" spans="17:17" x14ac:dyDescent="0.3">
      <c r="Q12748" t="s">
        <v>233</v>
      </c>
    </row>
    <row r="12749" spans="17:17" x14ac:dyDescent="0.3">
      <c r="Q12749" t="s">
        <v>328</v>
      </c>
    </row>
    <row r="12750" spans="17:17" x14ac:dyDescent="0.3">
      <c r="Q12750" t="s">
        <v>311</v>
      </c>
    </row>
    <row r="12751" spans="17:17" x14ac:dyDescent="0.3">
      <c r="Q12751" t="s">
        <v>329</v>
      </c>
    </row>
    <row r="12752" spans="17:17" x14ac:dyDescent="0.3">
      <c r="Q12752" t="s">
        <v>259</v>
      </c>
    </row>
    <row r="12753" spans="17:17" x14ac:dyDescent="0.3">
      <c r="Q12753" t="s">
        <v>330</v>
      </c>
    </row>
    <row r="12754" spans="17:17" x14ac:dyDescent="0.3">
      <c r="Q12754" t="s">
        <v>331</v>
      </c>
    </row>
    <row r="12755" spans="17:17" x14ac:dyDescent="0.3">
      <c r="Q12755" t="s">
        <v>332</v>
      </c>
    </row>
    <row r="12756" spans="17:17" x14ac:dyDescent="0.3">
      <c r="Q12756" t="s">
        <v>271</v>
      </c>
    </row>
    <row r="12757" spans="17:17" x14ac:dyDescent="0.3">
      <c r="Q12757" t="s">
        <v>333</v>
      </c>
    </row>
    <row r="12758" spans="17:17" x14ac:dyDescent="0.3">
      <c r="Q12758" t="s">
        <v>334</v>
      </c>
    </row>
    <row r="12759" spans="17:17" x14ac:dyDescent="0.3">
      <c r="Q12759" t="s">
        <v>335</v>
      </c>
    </row>
    <row r="12760" spans="17:17" x14ac:dyDescent="0.3">
      <c r="Q12760" t="s">
        <v>267</v>
      </c>
    </row>
    <row r="12761" spans="17:17" x14ac:dyDescent="0.3">
      <c r="Q12761" t="s">
        <v>336</v>
      </c>
    </row>
    <row r="12762" spans="17:17" x14ac:dyDescent="0.3">
      <c r="Q12762" t="s">
        <v>296</v>
      </c>
    </row>
    <row r="12763" spans="17:17" x14ac:dyDescent="0.3">
      <c r="Q12763" t="s">
        <v>362</v>
      </c>
    </row>
    <row r="12764" spans="17:17" x14ac:dyDescent="0.3">
      <c r="Q12764" t="s">
        <v>300</v>
      </c>
    </row>
    <row r="12765" spans="17:17" x14ac:dyDescent="0.3">
      <c r="Q12765" t="s">
        <v>365</v>
      </c>
    </row>
    <row r="12766" spans="17:17" x14ac:dyDescent="0.3">
      <c r="Q12766" t="s">
        <v>408</v>
      </c>
    </row>
    <row r="12767" spans="17:17" x14ac:dyDescent="0.3">
      <c r="Q12767" t="s">
        <v>308</v>
      </c>
    </row>
    <row r="12768" spans="17:17" x14ac:dyDescent="0.3">
      <c r="Q12768" t="s">
        <v>289</v>
      </c>
    </row>
    <row r="12769" spans="17:17" x14ac:dyDescent="0.3">
      <c r="Q12769" t="s">
        <v>390</v>
      </c>
    </row>
    <row r="12770" spans="17:17" x14ac:dyDescent="0.3">
      <c r="Q12770" t="s">
        <v>385</v>
      </c>
    </row>
    <row r="12771" spans="17:17" x14ac:dyDescent="0.3">
      <c r="Q12771" t="s">
        <v>295</v>
      </c>
    </row>
    <row r="12772" spans="17:17" x14ac:dyDescent="0.3">
      <c r="Q12772" t="s">
        <v>236</v>
      </c>
    </row>
    <row r="12773" spans="17:17" x14ac:dyDescent="0.3">
      <c r="Q12773" t="s">
        <v>413</v>
      </c>
    </row>
    <row r="12774" spans="17:17" x14ac:dyDescent="0.3">
      <c r="Q12774" t="s">
        <v>328</v>
      </c>
    </row>
    <row r="12775" spans="17:17" x14ac:dyDescent="0.3">
      <c r="Q12775" t="s">
        <v>239</v>
      </c>
    </row>
    <row r="12776" spans="17:17" x14ac:dyDescent="0.3">
      <c r="Q12776" t="s">
        <v>329</v>
      </c>
    </row>
    <row r="12777" spans="17:17" x14ac:dyDescent="0.3">
      <c r="Q12777" t="s">
        <v>391</v>
      </c>
    </row>
    <row r="12778" spans="17:17" x14ac:dyDescent="0.3">
      <c r="Q12778" t="s">
        <v>271</v>
      </c>
    </row>
    <row r="12779" spans="17:17" x14ac:dyDescent="0.3">
      <c r="Q12779" t="s">
        <v>222</v>
      </c>
    </row>
    <row r="12780" spans="17:17" x14ac:dyDescent="0.3">
      <c r="Q12780" t="s">
        <v>394</v>
      </c>
    </row>
    <row r="12781" spans="17:17" x14ac:dyDescent="0.3">
      <c r="Q12781" t="s">
        <v>376</v>
      </c>
    </row>
    <row r="12782" spans="17:17" x14ac:dyDescent="0.3">
      <c r="Q12782" t="s">
        <v>244</v>
      </c>
    </row>
    <row r="12783" spans="17:17" x14ac:dyDescent="0.3">
      <c r="Q12783" t="s">
        <v>344</v>
      </c>
    </row>
    <row r="12784" spans="17:17" x14ac:dyDescent="0.3">
      <c r="Q12784" t="s">
        <v>387</v>
      </c>
    </row>
    <row r="12785" spans="17:17" x14ac:dyDescent="0.3">
      <c r="Q12785" t="s">
        <v>236</v>
      </c>
    </row>
    <row r="12786" spans="17:17" x14ac:dyDescent="0.3">
      <c r="Q12786" t="s">
        <v>336</v>
      </c>
    </row>
    <row r="12787" spans="17:17" x14ac:dyDescent="0.3">
      <c r="Q12787" t="s">
        <v>373</v>
      </c>
    </row>
    <row r="12788" spans="17:17" x14ac:dyDescent="0.3">
      <c r="Q12788" t="s">
        <v>359</v>
      </c>
    </row>
    <row r="12789" spans="17:17" x14ac:dyDescent="0.3">
      <c r="Q12789" t="s">
        <v>377</v>
      </c>
    </row>
    <row r="12790" spans="17:17" x14ac:dyDescent="0.3">
      <c r="Q12790" t="s">
        <v>354</v>
      </c>
    </row>
    <row r="12791" spans="17:17" x14ac:dyDescent="0.3">
      <c r="Q12791" t="s">
        <v>388</v>
      </c>
    </row>
    <row r="12792" spans="17:17" x14ac:dyDescent="0.3">
      <c r="Q12792" t="s">
        <v>312</v>
      </c>
    </row>
    <row r="12793" spans="17:17" x14ac:dyDescent="0.3">
      <c r="Q12793" t="s">
        <v>310</v>
      </c>
    </row>
    <row r="12794" spans="17:17" x14ac:dyDescent="0.3">
      <c r="Q12794" t="s">
        <v>370</v>
      </c>
    </row>
    <row r="12795" spans="17:17" x14ac:dyDescent="0.3">
      <c r="Q12795" t="s">
        <v>259</v>
      </c>
    </row>
    <row r="12796" spans="17:17" x14ac:dyDescent="0.3">
      <c r="Q12796" t="s">
        <v>338</v>
      </c>
    </row>
    <row r="12797" spans="17:17" x14ac:dyDescent="0.3">
      <c r="Q12797" t="s">
        <v>389</v>
      </c>
    </row>
    <row r="12798" spans="17:17" x14ac:dyDescent="0.3">
      <c r="Q12798" t="s">
        <v>263</v>
      </c>
    </row>
    <row r="12799" spans="17:17" x14ac:dyDescent="0.3">
      <c r="Q12799" t="s">
        <v>285</v>
      </c>
    </row>
    <row r="12800" spans="17:17" x14ac:dyDescent="0.3">
      <c r="Q12800" t="s">
        <v>390</v>
      </c>
    </row>
    <row r="12801" spans="17:17" x14ac:dyDescent="0.3">
      <c r="Q12801" t="s">
        <v>233</v>
      </c>
    </row>
    <row r="12802" spans="17:17" x14ac:dyDescent="0.3">
      <c r="Q12802" t="s">
        <v>256</v>
      </c>
    </row>
    <row r="12803" spans="17:17" x14ac:dyDescent="0.3">
      <c r="Q12803" t="s">
        <v>337</v>
      </c>
    </row>
    <row r="12804" spans="17:17" x14ac:dyDescent="0.3">
      <c r="Q12804" t="s">
        <v>340</v>
      </c>
    </row>
    <row r="12805" spans="17:17" x14ac:dyDescent="0.3">
      <c r="Q12805" t="s">
        <v>353</v>
      </c>
    </row>
    <row r="12806" spans="17:17" x14ac:dyDescent="0.3">
      <c r="Q12806" t="s">
        <v>396</v>
      </c>
    </row>
    <row r="12807" spans="17:17" x14ac:dyDescent="0.3">
      <c r="Q12807" t="s">
        <v>244</v>
      </c>
    </row>
    <row r="12808" spans="17:17" x14ac:dyDescent="0.3">
      <c r="Q12808" t="s">
        <v>301</v>
      </c>
    </row>
    <row r="12809" spans="17:17" x14ac:dyDescent="0.3">
      <c r="Q12809" t="s">
        <v>413</v>
      </c>
    </row>
    <row r="12810" spans="17:17" x14ac:dyDescent="0.3">
      <c r="Q12810" t="s">
        <v>267</v>
      </c>
    </row>
    <row r="12811" spans="17:17" x14ac:dyDescent="0.3">
      <c r="Q12811" t="s">
        <v>307</v>
      </c>
    </row>
    <row r="12812" spans="17:17" x14ac:dyDescent="0.3">
      <c r="Q12812" t="s">
        <v>388</v>
      </c>
    </row>
    <row r="12813" spans="17:17" x14ac:dyDescent="0.3">
      <c r="Q12813" t="s">
        <v>330</v>
      </c>
    </row>
    <row r="12814" spans="17:17" x14ac:dyDescent="0.3">
      <c r="Q12814" t="s">
        <v>232</v>
      </c>
    </row>
    <row r="12815" spans="17:17" x14ac:dyDescent="0.3">
      <c r="Q12815" t="s">
        <v>293</v>
      </c>
    </row>
    <row r="12816" spans="17:17" x14ac:dyDescent="0.3">
      <c r="Q12816" t="s">
        <v>347</v>
      </c>
    </row>
    <row r="12817" spans="17:17" x14ac:dyDescent="0.3">
      <c r="Q12817" t="s">
        <v>224</v>
      </c>
    </row>
    <row r="12818" spans="17:17" x14ac:dyDescent="0.3">
      <c r="Q12818" t="s">
        <v>231</v>
      </c>
    </row>
    <row r="12819" spans="17:17" x14ac:dyDescent="0.3">
      <c r="Q12819" t="s">
        <v>250</v>
      </c>
    </row>
    <row r="12820" spans="17:17" x14ac:dyDescent="0.3">
      <c r="Q12820" t="s">
        <v>365</v>
      </c>
    </row>
    <row r="12821" spans="17:17" x14ac:dyDescent="0.3">
      <c r="Q12821" t="s">
        <v>336</v>
      </c>
    </row>
    <row r="12822" spans="17:17" x14ac:dyDescent="0.3">
      <c r="Q12822" t="s">
        <v>339</v>
      </c>
    </row>
    <row r="12823" spans="17:17" x14ac:dyDescent="0.3">
      <c r="Q12823" t="s">
        <v>331</v>
      </c>
    </row>
    <row r="12824" spans="17:17" x14ac:dyDescent="0.3">
      <c r="Q12824" t="s">
        <v>253</v>
      </c>
    </row>
    <row r="12825" spans="17:17" x14ac:dyDescent="0.3">
      <c r="Q12825" t="s">
        <v>308</v>
      </c>
    </row>
    <row r="12826" spans="17:17" x14ac:dyDescent="0.3">
      <c r="Q12826" t="s">
        <v>324</v>
      </c>
    </row>
    <row r="12827" spans="17:17" x14ac:dyDescent="0.3">
      <c r="Q12827" t="s">
        <v>270</v>
      </c>
    </row>
    <row r="12828" spans="17:17" x14ac:dyDescent="0.3">
      <c r="Q12828" t="s">
        <v>393</v>
      </c>
    </row>
    <row r="12829" spans="17:17" x14ac:dyDescent="0.3">
      <c r="Q12829" t="s">
        <v>279</v>
      </c>
    </row>
    <row r="12830" spans="17:17" x14ac:dyDescent="0.3">
      <c r="Q12830" t="s">
        <v>328</v>
      </c>
    </row>
    <row r="12831" spans="17:17" x14ac:dyDescent="0.3">
      <c r="Q12831" t="s">
        <v>382</v>
      </c>
    </row>
    <row r="12832" spans="17:17" x14ac:dyDescent="0.3">
      <c r="Q12832" t="s">
        <v>373</v>
      </c>
    </row>
    <row r="12833" spans="17:17" x14ac:dyDescent="0.3">
      <c r="Q12833" t="s">
        <v>383</v>
      </c>
    </row>
    <row r="12834" spans="17:17" x14ac:dyDescent="0.3">
      <c r="Q12834" t="s">
        <v>366</v>
      </c>
    </row>
    <row r="12835" spans="17:17" x14ac:dyDescent="0.3">
      <c r="Q12835" t="s">
        <v>313</v>
      </c>
    </row>
    <row r="12836" spans="17:17" x14ac:dyDescent="0.3">
      <c r="Q12836" t="s">
        <v>319</v>
      </c>
    </row>
    <row r="12837" spans="17:17" x14ac:dyDescent="0.3">
      <c r="Q12837" t="s">
        <v>391</v>
      </c>
    </row>
    <row r="12838" spans="17:17" x14ac:dyDescent="0.3">
      <c r="Q12838" t="s">
        <v>394</v>
      </c>
    </row>
    <row r="12839" spans="17:17" x14ac:dyDescent="0.3">
      <c r="Q12839" t="s">
        <v>274</v>
      </c>
    </row>
    <row r="12840" spans="17:17" x14ac:dyDescent="0.3">
      <c r="Q12840" t="s">
        <v>246</v>
      </c>
    </row>
    <row r="12841" spans="17:17" x14ac:dyDescent="0.3">
      <c r="Q12841" t="s">
        <v>356</v>
      </c>
    </row>
    <row r="12842" spans="17:17" x14ac:dyDescent="0.3">
      <c r="Q12842" t="s">
        <v>219</v>
      </c>
    </row>
    <row r="12843" spans="17:17" x14ac:dyDescent="0.3">
      <c r="Q12843" t="s">
        <v>302</v>
      </c>
    </row>
    <row r="12844" spans="17:17" x14ac:dyDescent="0.3">
      <c r="Q12844" t="s">
        <v>303</v>
      </c>
    </row>
    <row r="12845" spans="17:17" x14ac:dyDescent="0.3">
      <c r="Q12845" t="s">
        <v>247</v>
      </c>
    </row>
    <row r="12846" spans="17:17" x14ac:dyDescent="0.3">
      <c r="Q12846" t="s">
        <v>304</v>
      </c>
    </row>
    <row r="12847" spans="17:17" x14ac:dyDescent="0.3">
      <c r="Q12847" t="s">
        <v>305</v>
      </c>
    </row>
    <row r="12848" spans="17:17" x14ac:dyDescent="0.3">
      <c r="Q12848" t="s">
        <v>306</v>
      </c>
    </row>
    <row r="12849" spans="17:17" x14ac:dyDescent="0.3">
      <c r="Q12849" t="s">
        <v>307</v>
      </c>
    </row>
    <row r="12850" spans="17:17" x14ac:dyDescent="0.3">
      <c r="Q12850" t="s">
        <v>308</v>
      </c>
    </row>
    <row r="12851" spans="17:17" x14ac:dyDescent="0.3">
      <c r="Q12851" t="s">
        <v>281</v>
      </c>
    </row>
    <row r="12852" spans="17:17" x14ac:dyDescent="0.3">
      <c r="Q12852" t="s">
        <v>234</v>
      </c>
    </row>
    <row r="12853" spans="17:17" x14ac:dyDescent="0.3">
      <c r="Q12853" t="s">
        <v>309</v>
      </c>
    </row>
    <row r="12854" spans="17:17" x14ac:dyDescent="0.3">
      <c r="Q12854" t="s">
        <v>310</v>
      </c>
    </row>
    <row r="12855" spans="17:17" x14ac:dyDescent="0.3">
      <c r="Q12855" t="s">
        <v>293</v>
      </c>
    </row>
    <row r="12856" spans="17:17" x14ac:dyDescent="0.3">
      <c r="Q12856" t="s">
        <v>311</v>
      </c>
    </row>
    <row r="12857" spans="17:17" x14ac:dyDescent="0.3">
      <c r="Q12857" t="s">
        <v>312</v>
      </c>
    </row>
    <row r="12858" spans="17:17" x14ac:dyDescent="0.3">
      <c r="Q12858" t="s">
        <v>313</v>
      </c>
    </row>
    <row r="12859" spans="17:17" x14ac:dyDescent="0.3">
      <c r="Q12859" t="s">
        <v>243</v>
      </c>
    </row>
    <row r="12860" spans="17:17" x14ac:dyDescent="0.3">
      <c r="Q12860" t="s">
        <v>314</v>
      </c>
    </row>
    <row r="12861" spans="17:17" x14ac:dyDescent="0.3">
      <c r="Q12861" t="s">
        <v>315</v>
      </c>
    </row>
    <row r="12862" spans="17:17" x14ac:dyDescent="0.3">
      <c r="Q12862" t="s">
        <v>416</v>
      </c>
    </row>
    <row r="12863" spans="17:17" x14ac:dyDescent="0.3">
      <c r="Q12863" t="s">
        <v>224</v>
      </c>
    </row>
    <row r="12864" spans="17:17" x14ac:dyDescent="0.3">
      <c r="Q12864" t="s">
        <v>350</v>
      </c>
    </row>
    <row r="12865" spans="17:17" x14ac:dyDescent="0.3">
      <c r="Q12865" t="s">
        <v>280</v>
      </c>
    </row>
    <row r="12866" spans="17:17" x14ac:dyDescent="0.3">
      <c r="Q12866" t="s">
        <v>391</v>
      </c>
    </row>
    <row r="12867" spans="17:17" x14ac:dyDescent="0.3">
      <c r="Q12867" t="s">
        <v>289</v>
      </c>
    </row>
    <row r="12868" spans="17:17" x14ac:dyDescent="0.3">
      <c r="Q12868" t="s">
        <v>357</v>
      </c>
    </row>
    <row r="12869" spans="17:17" x14ac:dyDescent="0.3">
      <c r="Q12869" t="s">
        <v>271</v>
      </c>
    </row>
    <row r="12870" spans="17:17" x14ac:dyDescent="0.3">
      <c r="Q12870" t="s">
        <v>331</v>
      </c>
    </row>
    <row r="12871" spans="17:17" x14ac:dyDescent="0.3">
      <c r="Q12871" t="s">
        <v>262</v>
      </c>
    </row>
    <row r="12872" spans="17:17" x14ac:dyDescent="0.3">
      <c r="Q12872" t="s">
        <v>233</v>
      </c>
    </row>
    <row r="12873" spans="17:17" x14ac:dyDescent="0.3">
      <c r="Q12873" t="s">
        <v>320</v>
      </c>
    </row>
    <row r="12874" spans="17:17" x14ac:dyDescent="0.3">
      <c r="Q12874" t="s">
        <v>358</v>
      </c>
    </row>
    <row r="12875" spans="17:17" x14ac:dyDescent="0.3">
      <c r="Q12875" t="s">
        <v>371</v>
      </c>
    </row>
    <row r="12876" spans="17:17" x14ac:dyDescent="0.3">
      <c r="Q12876" t="s">
        <v>290</v>
      </c>
    </row>
    <row r="12877" spans="17:17" x14ac:dyDescent="0.3">
      <c r="Q12877" t="s">
        <v>245</v>
      </c>
    </row>
    <row r="12878" spans="17:17" x14ac:dyDescent="0.3">
      <c r="Q12878" t="s">
        <v>285</v>
      </c>
    </row>
    <row r="12879" spans="17:17" x14ac:dyDescent="0.3">
      <c r="Q12879" t="s">
        <v>301</v>
      </c>
    </row>
    <row r="12880" spans="17:17" x14ac:dyDescent="0.3">
      <c r="Q12880" t="s">
        <v>332</v>
      </c>
    </row>
    <row r="12881" spans="17:17" x14ac:dyDescent="0.3">
      <c r="Q12881" t="s">
        <v>238</v>
      </c>
    </row>
    <row r="12882" spans="17:17" x14ac:dyDescent="0.3">
      <c r="Q12882" t="s">
        <v>329</v>
      </c>
    </row>
    <row r="12883" spans="17:17" x14ac:dyDescent="0.3">
      <c r="Q12883" t="s">
        <v>238</v>
      </c>
    </row>
    <row r="12884" spans="17:17" x14ac:dyDescent="0.3">
      <c r="Q12884" t="s">
        <v>307</v>
      </c>
    </row>
    <row r="12885" spans="17:17" x14ac:dyDescent="0.3">
      <c r="Q12885" t="s">
        <v>380</v>
      </c>
    </row>
    <row r="12886" spans="17:17" x14ac:dyDescent="0.3">
      <c r="Q12886" t="s">
        <v>264</v>
      </c>
    </row>
    <row r="12887" spans="17:17" x14ac:dyDescent="0.3">
      <c r="Q12887" t="s">
        <v>415</v>
      </c>
    </row>
    <row r="12888" spans="17:17" x14ac:dyDescent="0.3">
      <c r="Q12888" t="s">
        <v>320</v>
      </c>
    </row>
    <row r="12889" spans="17:17" x14ac:dyDescent="0.3">
      <c r="Q12889" t="s">
        <v>357</v>
      </c>
    </row>
    <row r="12890" spans="17:17" x14ac:dyDescent="0.3">
      <c r="Q12890" t="s">
        <v>278</v>
      </c>
    </row>
    <row r="12891" spans="17:17" x14ac:dyDescent="0.3">
      <c r="Q12891" t="s">
        <v>259</v>
      </c>
    </row>
    <row r="12892" spans="17:17" x14ac:dyDescent="0.3">
      <c r="Q12892" t="s">
        <v>280</v>
      </c>
    </row>
    <row r="12893" spans="17:17" x14ac:dyDescent="0.3">
      <c r="Q12893" t="s">
        <v>244</v>
      </c>
    </row>
    <row r="12894" spans="17:17" x14ac:dyDescent="0.3">
      <c r="Q12894" t="s">
        <v>407</v>
      </c>
    </row>
    <row r="12895" spans="17:17" x14ac:dyDescent="0.3">
      <c r="Q12895" t="s">
        <v>325</v>
      </c>
    </row>
    <row r="12896" spans="17:17" x14ac:dyDescent="0.3">
      <c r="Q12896" t="s">
        <v>408</v>
      </c>
    </row>
    <row r="12897" spans="17:17" x14ac:dyDescent="0.3">
      <c r="Q12897" t="s">
        <v>355</v>
      </c>
    </row>
    <row r="12898" spans="17:17" x14ac:dyDescent="0.3">
      <c r="Q12898" t="s">
        <v>339</v>
      </c>
    </row>
    <row r="12899" spans="17:17" x14ac:dyDescent="0.3">
      <c r="Q12899" t="s">
        <v>232</v>
      </c>
    </row>
    <row r="12900" spans="17:17" x14ac:dyDescent="0.3">
      <c r="Q12900" t="s">
        <v>371</v>
      </c>
    </row>
    <row r="12901" spans="17:17" x14ac:dyDescent="0.3">
      <c r="Q12901" t="s">
        <v>284</v>
      </c>
    </row>
    <row r="12902" spans="17:17" x14ac:dyDescent="0.3">
      <c r="Q12902" t="s">
        <v>323</v>
      </c>
    </row>
    <row r="12903" spans="17:17" x14ac:dyDescent="0.3">
      <c r="Q12903" t="s">
        <v>241</v>
      </c>
    </row>
    <row r="12904" spans="17:17" x14ac:dyDescent="0.3">
      <c r="Q12904" t="s">
        <v>333</v>
      </c>
    </row>
    <row r="12905" spans="17:17" x14ac:dyDescent="0.3">
      <c r="Q12905" t="s">
        <v>220</v>
      </c>
    </row>
    <row r="12906" spans="17:17" x14ac:dyDescent="0.3">
      <c r="Q12906" t="s">
        <v>385</v>
      </c>
    </row>
    <row r="12907" spans="17:17" x14ac:dyDescent="0.3">
      <c r="Q12907" t="s">
        <v>302</v>
      </c>
    </row>
    <row r="12908" spans="17:17" x14ac:dyDescent="0.3">
      <c r="Q12908" t="s">
        <v>407</v>
      </c>
    </row>
    <row r="12909" spans="17:17" x14ac:dyDescent="0.3">
      <c r="Q12909" t="s">
        <v>230</v>
      </c>
    </row>
    <row r="12910" spans="17:17" x14ac:dyDescent="0.3">
      <c r="Q12910" t="s">
        <v>408</v>
      </c>
    </row>
    <row r="12911" spans="17:17" x14ac:dyDescent="0.3">
      <c r="Q12911" t="s">
        <v>289</v>
      </c>
    </row>
    <row r="12912" spans="17:17" x14ac:dyDescent="0.3">
      <c r="Q12912" t="s">
        <v>322</v>
      </c>
    </row>
    <row r="12913" spans="17:17" x14ac:dyDescent="0.3">
      <c r="Q12913" t="s">
        <v>271</v>
      </c>
    </row>
    <row r="12914" spans="17:17" x14ac:dyDescent="0.3">
      <c r="Q12914" t="s">
        <v>409</v>
      </c>
    </row>
    <row r="12915" spans="17:17" x14ac:dyDescent="0.3">
      <c r="Q12915" t="s">
        <v>379</v>
      </c>
    </row>
    <row r="12916" spans="17:17" x14ac:dyDescent="0.3">
      <c r="Q12916" t="s">
        <v>355</v>
      </c>
    </row>
    <row r="12917" spans="17:17" x14ac:dyDescent="0.3">
      <c r="Q12917" t="s">
        <v>394</v>
      </c>
    </row>
    <row r="12918" spans="17:17" x14ac:dyDescent="0.3">
      <c r="Q12918" t="s">
        <v>350</v>
      </c>
    </row>
    <row r="12919" spans="17:17" x14ac:dyDescent="0.3">
      <c r="Q12919" t="s">
        <v>287</v>
      </c>
    </row>
    <row r="12920" spans="17:17" x14ac:dyDescent="0.3">
      <c r="Q12920" t="s">
        <v>261</v>
      </c>
    </row>
    <row r="12921" spans="17:17" x14ac:dyDescent="0.3">
      <c r="Q12921" t="s">
        <v>291</v>
      </c>
    </row>
    <row r="12922" spans="17:17" x14ac:dyDescent="0.3">
      <c r="Q12922" t="s">
        <v>376</v>
      </c>
    </row>
    <row r="12923" spans="17:17" x14ac:dyDescent="0.3">
      <c r="Q12923" t="s">
        <v>383</v>
      </c>
    </row>
    <row r="12924" spans="17:17" x14ac:dyDescent="0.3">
      <c r="Q12924" t="s">
        <v>368</v>
      </c>
    </row>
    <row r="12925" spans="17:17" x14ac:dyDescent="0.3">
      <c r="Q12925" t="s">
        <v>219</v>
      </c>
    </row>
    <row r="12926" spans="17:17" x14ac:dyDescent="0.3">
      <c r="Q12926" t="s">
        <v>414</v>
      </c>
    </row>
    <row r="12927" spans="17:17" x14ac:dyDescent="0.3">
      <c r="Q12927" t="s">
        <v>283</v>
      </c>
    </row>
    <row r="12928" spans="17:17" x14ac:dyDescent="0.3">
      <c r="Q12928" t="s">
        <v>335</v>
      </c>
    </row>
    <row r="12929" spans="17:17" x14ac:dyDescent="0.3">
      <c r="Q12929" t="s">
        <v>367</v>
      </c>
    </row>
    <row r="12930" spans="17:17" x14ac:dyDescent="0.3">
      <c r="Q12930" t="s">
        <v>305</v>
      </c>
    </row>
    <row r="12931" spans="17:17" x14ac:dyDescent="0.3">
      <c r="Q12931" t="s">
        <v>298</v>
      </c>
    </row>
    <row r="12932" spans="17:17" x14ac:dyDescent="0.3">
      <c r="Q12932" t="s">
        <v>274</v>
      </c>
    </row>
    <row r="12933" spans="17:17" x14ac:dyDescent="0.3">
      <c r="Q12933" t="s">
        <v>266</v>
      </c>
    </row>
    <row r="12934" spans="17:17" x14ac:dyDescent="0.3">
      <c r="Q12934" t="s">
        <v>302</v>
      </c>
    </row>
    <row r="12935" spans="17:17" x14ac:dyDescent="0.3">
      <c r="Q12935" t="s">
        <v>275</v>
      </c>
    </row>
    <row r="12936" spans="17:17" x14ac:dyDescent="0.3">
      <c r="Q12936" t="s">
        <v>231</v>
      </c>
    </row>
    <row r="12937" spans="17:17" x14ac:dyDescent="0.3">
      <c r="Q12937" t="s">
        <v>337</v>
      </c>
    </row>
    <row r="12938" spans="17:17" x14ac:dyDescent="0.3">
      <c r="Q12938" t="s">
        <v>341</v>
      </c>
    </row>
    <row r="12939" spans="17:17" x14ac:dyDescent="0.3">
      <c r="Q12939" t="s">
        <v>224</v>
      </c>
    </row>
    <row r="12940" spans="17:17" x14ac:dyDescent="0.3">
      <c r="Q12940" t="s">
        <v>249</v>
      </c>
    </row>
    <row r="12941" spans="17:17" x14ac:dyDescent="0.3">
      <c r="Q12941" t="s">
        <v>310</v>
      </c>
    </row>
    <row r="12942" spans="17:17" x14ac:dyDescent="0.3">
      <c r="Q12942" t="s">
        <v>387</v>
      </c>
    </row>
    <row r="12943" spans="17:17" x14ac:dyDescent="0.3">
      <c r="Q12943" t="s">
        <v>271</v>
      </c>
    </row>
    <row r="12944" spans="17:17" x14ac:dyDescent="0.3">
      <c r="Q12944" t="s">
        <v>377</v>
      </c>
    </row>
    <row r="12945" spans="17:17" x14ac:dyDescent="0.3">
      <c r="Q12945" t="s">
        <v>236</v>
      </c>
    </row>
    <row r="12946" spans="17:17" x14ac:dyDescent="0.3">
      <c r="Q12946" t="s">
        <v>225</v>
      </c>
    </row>
    <row r="12947" spans="17:17" x14ac:dyDescent="0.3">
      <c r="Q12947" t="s">
        <v>335</v>
      </c>
    </row>
    <row r="12948" spans="17:17" x14ac:dyDescent="0.3">
      <c r="Q12948" t="s">
        <v>300</v>
      </c>
    </row>
    <row r="12949" spans="17:17" x14ac:dyDescent="0.3">
      <c r="Q12949" t="s">
        <v>366</v>
      </c>
    </row>
    <row r="12950" spans="17:17" x14ac:dyDescent="0.3">
      <c r="Q12950" t="s">
        <v>295</v>
      </c>
    </row>
    <row r="12951" spans="17:17" x14ac:dyDescent="0.3">
      <c r="Q12951" t="s">
        <v>256</v>
      </c>
    </row>
    <row r="12952" spans="17:17" x14ac:dyDescent="0.3">
      <c r="Q12952" t="s">
        <v>315</v>
      </c>
    </row>
    <row r="12953" spans="17:17" x14ac:dyDescent="0.3">
      <c r="Q12953" t="s">
        <v>243</v>
      </c>
    </row>
    <row r="12954" spans="17:17" x14ac:dyDescent="0.3">
      <c r="Q12954" t="s">
        <v>283</v>
      </c>
    </row>
    <row r="12955" spans="17:17" x14ac:dyDescent="0.3">
      <c r="Q12955" t="s">
        <v>324</v>
      </c>
    </row>
    <row r="12956" spans="17:17" x14ac:dyDescent="0.3">
      <c r="Q12956" t="s">
        <v>278</v>
      </c>
    </row>
    <row r="12957" spans="17:17" x14ac:dyDescent="0.3">
      <c r="Q12957" t="s">
        <v>301</v>
      </c>
    </row>
    <row r="12958" spans="17:17" x14ac:dyDescent="0.3">
      <c r="Q12958" t="s">
        <v>414</v>
      </c>
    </row>
    <row r="12959" spans="17:17" x14ac:dyDescent="0.3">
      <c r="Q12959" t="s">
        <v>388</v>
      </c>
    </row>
    <row r="12960" spans="17:17" x14ac:dyDescent="0.3">
      <c r="Q12960" t="s">
        <v>410</v>
      </c>
    </row>
    <row r="12961" spans="17:17" x14ac:dyDescent="0.3">
      <c r="Q12961" t="s">
        <v>224</v>
      </c>
    </row>
    <row r="12962" spans="17:17" x14ac:dyDescent="0.3">
      <c r="Q12962" t="s">
        <v>375</v>
      </c>
    </row>
    <row r="12963" spans="17:17" x14ac:dyDescent="0.3">
      <c r="Q12963" t="s">
        <v>376</v>
      </c>
    </row>
    <row r="12964" spans="17:17" x14ac:dyDescent="0.3">
      <c r="Q12964" t="s">
        <v>276</v>
      </c>
    </row>
    <row r="12965" spans="17:17" x14ac:dyDescent="0.3">
      <c r="Q12965" t="s">
        <v>357</v>
      </c>
    </row>
    <row r="12966" spans="17:17" x14ac:dyDescent="0.3">
      <c r="Q12966" t="s">
        <v>224</v>
      </c>
    </row>
    <row r="12967" spans="17:17" x14ac:dyDescent="0.3">
      <c r="Q12967" t="s">
        <v>377</v>
      </c>
    </row>
    <row r="12968" spans="17:17" x14ac:dyDescent="0.3">
      <c r="Q12968" t="s">
        <v>378</v>
      </c>
    </row>
    <row r="12969" spans="17:17" x14ac:dyDescent="0.3">
      <c r="Q12969" t="s">
        <v>260</v>
      </c>
    </row>
    <row r="12970" spans="17:17" x14ac:dyDescent="0.3">
      <c r="Q12970" t="s">
        <v>356</v>
      </c>
    </row>
    <row r="12971" spans="17:17" x14ac:dyDescent="0.3">
      <c r="Q12971" t="s">
        <v>379</v>
      </c>
    </row>
    <row r="12972" spans="17:17" x14ac:dyDescent="0.3">
      <c r="Q12972" t="s">
        <v>290</v>
      </c>
    </row>
    <row r="12973" spans="17:17" x14ac:dyDescent="0.3">
      <c r="Q12973" t="s">
        <v>233</v>
      </c>
    </row>
    <row r="12974" spans="17:17" x14ac:dyDescent="0.3">
      <c r="Q12974" t="s">
        <v>380</v>
      </c>
    </row>
    <row r="12975" spans="17:17" x14ac:dyDescent="0.3">
      <c r="Q12975" t="s">
        <v>330</v>
      </c>
    </row>
    <row r="12976" spans="17:17" x14ac:dyDescent="0.3">
      <c r="Q12976" t="s">
        <v>265</v>
      </c>
    </row>
    <row r="12977" spans="17:17" x14ac:dyDescent="0.3">
      <c r="Q12977" t="s">
        <v>381</v>
      </c>
    </row>
    <row r="12978" spans="17:17" x14ac:dyDescent="0.3">
      <c r="Q12978" t="s">
        <v>382</v>
      </c>
    </row>
    <row r="12979" spans="17:17" x14ac:dyDescent="0.3">
      <c r="Q12979" t="s">
        <v>314</v>
      </c>
    </row>
    <row r="12980" spans="17:17" x14ac:dyDescent="0.3">
      <c r="Q12980" t="s">
        <v>295</v>
      </c>
    </row>
    <row r="12981" spans="17:17" x14ac:dyDescent="0.3">
      <c r="Q12981" t="s">
        <v>284</v>
      </c>
    </row>
    <row r="12982" spans="17:17" x14ac:dyDescent="0.3">
      <c r="Q12982" t="s">
        <v>254</v>
      </c>
    </row>
    <row r="12983" spans="17:17" x14ac:dyDescent="0.3">
      <c r="Q12983" t="s">
        <v>353</v>
      </c>
    </row>
    <row r="12984" spans="17:17" x14ac:dyDescent="0.3">
      <c r="Q12984" t="s">
        <v>303</v>
      </c>
    </row>
    <row r="12985" spans="17:17" x14ac:dyDescent="0.3">
      <c r="Q12985" t="s">
        <v>280</v>
      </c>
    </row>
    <row r="12986" spans="17:17" x14ac:dyDescent="0.3">
      <c r="Q12986" t="s">
        <v>243</v>
      </c>
    </row>
    <row r="12987" spans="17:17" x14ac:dyDescent="0.3">
      <c r="Q12987" t="s">
        <v>354</v>
      </c>
    </row>
    <row r="12988" spans="17:17" x14ac:dyDescent="0.3">
      <c r="Q12988" t="s">
        <v>256</v>
      </c>
    </row>
    <row r="12989" spans="17:17" x14ac:dyDescent="0.3">
      <c r="Q12989" t="s">
        <v>378</v>
      </c>
    </row>
    <row r="12990" spans="17:17" x14ac:dyDescent="0.3">
      <c r="Q12990" t="s">
        <v>272</v>
      </c>
    </row>
    <row r="12991" spans="17:17" x14ac:dyDescent="0.3">
      <c r="Q12991" t="s">
        <v>237</v>
      </c>
    </row>
    <row r="12992" spans="17:17" x14ac:dyDescent="0.3">
      <c r="Q12992" t="s">
        <v>308</v>
      </c>
    </row>
    <row r="12993" spans="17:17" x14ac:dyDescent="0.3">
      <c r="Q12993" t="s">
        <v>391</v>
      </c>
    </row>
    <row r="12994" spans="17:17" x14ac:dyDescent="0.3">
      <c r="Q12994" t="s">
        <v>227</v>
      </c>
    </row>
    <row r="12995" spans="17:17" x14ac:dyDescent="0.3">
      <c r="Q12995" t="s">
        <v>344</v>
      </c>
    </row>
    <row r="12996" spans="17:17" x14ac:dyDescent="0.3">
      <c r="Q12996" t="s">
        <v>370</v>
      </c>
    </row>
    <row r="12997" spans="17:17" x14ac:dyDescent="0.3">
      <c r="Q12997" t="s">
        <v>321</v>
      </c>
    </row>
    <row r="12998" spans="17:17" x14ac:dyDescent="0.3">
      <c r="Q12998" t="s">
        <v>309</v>
      </c>
    </row>
    <row r="12999" spans="17:17" x14ac:dyDescent="0.3">
      <c r="Q12999" t="s">
        <v>327</v>
      </c>
    </row>
    <row r="13000" spans="17:17" x14ac:dyDescent="0.3">
      <c r="Q13000" t="s">
        <v>322</v>
      </c>
    </row>
    <row r="13001" spans="17:17" x14ac:dyDescent="0.3">
      <c r="Q13001" t="s">
        <v>392</v>
      </c>
    </row>
    <row r="13002" spans="17:17" x14ac:dyDescent="0.3">
      <c r="Q13002" t="s">
        <v>388</v>
      </c>
    </row>
    <row r="13003" spans="17:17" x14ac:dyDescent="0.3">
      <c r="Q13003" t="s">
        <v>272</v>
      </c>
    </row>
    <row r="13004" spans="17:17" x14ac:dyDescent="0.3">
      <c r="Q13004" t="s">
        <v>321</v>
      </c>
    </row>
    <row r="13005" spans="17:17" x14ac:dyDescent="0.3">
      <c r="Q13005" t="s">
        <v>258</v>
      </c>
    </row>
    <row r="13006" spans="17:17" x14ac:dyDescent="0.3">
      <c r="Q13006" t="s">
        <v>335</v>
      </c>
    </row>
    <row r="13007" spans="17:17" x14ac:dyDescent="0.3">
      <c r="Q13007" t="s">
        <v>330</v>
      </c>
    </row>
    <row r="13008" spans="17:17" x14ac:dyDescent="0.3">
      <c r="Q13008" t="s">
        <v>385</v>
      </c>
    </row>
    <row r="13009" spans="17:17" x14ac:dyDescent="0.3">
      <c r="Q13009" t="s">
        <v>318</v>
      </c>
    </row>
    <row r="13010" spans="17:17" x14ac:dyDescent="0.3">
      <c r="Q13010" t="s">
        <v>326</v>
      </c>
    </row>
    <row r="13011" spans="17:17" x14ac:dyDescent="0.3">
      <c r="Q13011" t="s">
        <v>225</v>
      </c>
    </row>
    <row r="13012" spans="17:17" x14ac:dyDescent="0.3">
      <c r="Q13012" t="s">
        <v>229</v>
      </c>
    </row>
    <row r="13013" spans="17:17" x14ac:dyDescent="0.3">
      <c r="Q13013" t="s">
        <v>375</v>
      </c>
    </row>
    <row r="13014" spans="17:17" x14ac:dyDescent="0.3">
      <c r="Q13014" t="s">
        <v>382</v>
      </c>
    </row>
    <row r="13015" spans="17:17" x14ac:dyDescent="0.3">
      <c r="Q13015" t="s">
        <v>316</v>
      </c>
    </row>
    <row r="13016" spans="17:17" x14ac:dyDescent="0.3">
      <c r="Q13016" t="s">
        <v>303</v>
      </c>
    </row>
    <row r="13017" spans="17:17" x14ac:dyDescent="0.3">
      <c r="Q13017" t="s">
        <v>287</v>
      </c>
    </row>
    <row r="13018" spans="17:17" x14ac:dyDescent="0.3">
      <c r="Q13018" t="s">
        <v>236</v>
      </c>
    </row>
    <row r="13019" spans="17:17" x14ac:dyDescent="0.3">
      <c r="Q13019" t="s">
        <v>387</v>
      </c>
    </row>
    <row r="13020" spans="17:17" x14ac:dyDescent="0.3">
      <c r="Q13020" t="s">
        <v>263</v>
      </c>
    </row>
    <row r="13021" spans="17:17" x14ac:dyDescent="0.3">
      <c r="Q13021" t="s">
        <v>267</v>
      </c>
    </row>
    <row r="13022" spans="17:17" x14ac:dyDescent="0.3">
      <c r="Q13022" t="s">
        <v>221</v>
      </c>
    </row>
    <row r="13023" spans="17:17" x14ac:dyDescent="0.3">
      <c r="Q13023" t="s">
        <v>362</v>
      </c>
    </row>
    <row r="13024" spans="17:17" x14ac:dyDescent="0.3">
      <c r="Q13024" t="s">
        <v>276</v>
      </c>
    </row>
    <row r="13025" spans="17:17" x14ac:dyDescent="0.3">
      <c r="Q13025" t="s">
        <v>229</v>
      </c>
    </row>
    <row r="13026" spans="17:17" x14ac:dyDescent="0.3">
      <c r="Q13026" t="s">
        <v>269</v>
      </c>
    </row>
    <row r="13027" spans="17:17" x14ac:dyDescent="0.3">
      <c r="Q13027" t="s">
        <v>316</v>
      </c>
    </row>
    <row r="13028" spans="17:17" x14ac:dyDescent="0.3">
      <c r="Q13028" t="s">
        <v>243</v>
      </c>
    </row>
    <row r="13029" spans="17:17" x14ac:dyDescent="0.3">
      <c r="Q13029" t="s">
        <v>242</v>
      </c>
    </row>
    <row r="13030" spans="17:17" x14ac:dyDescent="0.3">
      <c r="Q13030" t="s">
        <v>385</v>
      </c>
    </row>
    <row r="13031" spans="17:17" x14ac:dyDescent="0.3">
      <c r="Q13031" t="s">
        <v>232</v>
      </c>
    </row>
    <row r="13032" spans="17:17" x14ac:dyDescent="0.3">
      <c r="Q13032" t="s">
        <v>302</v>
      </c>
    </row>
    <row r="13033" spans="17:17" x14ac:dyDescent="0.3">
      <c r="Q13033" t="s">
        <v>273</v>
      </c>
    </row>
    <row r="13034" spans="17:17" x14ac:dyDescent="0.3">
      <c r="Q13034" t="s">
        <v>224</v>
      </c>
    </row>
    <row r="13035" spans="17:17" x14ac:dyDescent="0.3">
      <c r="Q13035" t="s">
        <v>228</v>
      </c>
    </row>
    <row r="13036" spans="17:17" x14ac:dyDescent="0.3">
      <c r="Q13036" t="s">
        <v>254</v>
      </c>
    </row>
    <row r="13037" spans="17:17" x14ac:dyDescent="0.3">
      <c r="Q13037" t="s">
        <v>282</v>
      </c>
    </row>
    <row r="13038" spans="17:17" x14ac:dyDescent="0.3">
      <c r="Q13038" t="s">
        <v>402</v>
      </c>
    </row>
    <row r="13039" spans="17:17" x14ac:dyDescent="0.3">
      <c r="Q13039" t="s">
        <v>304</v>
      </c>
    </row>
    <row r="13040" spans="17:17" x14ac:dyDescent="0.3">
      <c r="Q13040" t="s">
        <v>346</v>
      </c>
    </row>
    <row r="13041" spans="17:17" x14ac:dyDescent="0.3">
      <c r="Q13041" t="s">
        <v>366</v>
      </c>
    </row>
    <row r="13042" spans="17:17" x14ac:dyDescent="0.3">
      <c r="Q13042" t="s">
        <v>327</v>
      </c>
    </row>
    <row r="13043" spans="17:17" x14ac:dyDescent="0.3">
      <c r="Q13043" t="s">
        <v>220</v>
      </c>
    </row>
    <row r="13044" spans="17:17" x14ac:dyDescent="0.3">
      <c r="Q13044" t="s">
        <v>256</v>
      </c>
    </row>
    <row r="13045" spans="17:17" x14ac:dyDescent="0.3">
      <c r="Q13045" t="s">
        <v>273</v>
      </c>
    </row>
    <row r="13046" spans="17:17" x14ac:dyDescent="0.3">
      <c r="Q13046" t="s">
        <v>253</v>
      </c>
    </row>
    <row r="13047" spans="17:17" x14ac:dyDescent="0.3">
      <c r="Q13047" t="s">
        <v>294</v>
      </c>
    </row>
    <row r="13048" spans="17:17" x14ac:dyDescent="0.3">
      <c r="Q13048" t="s">
        <v>233</v>
      </c>
    </row>
    <row r="13049" spans="17:17" x14ac:dyDescent="0.3">
      <c r="Q13049" t="s">
        <v>328</v>
      </c>
    </row>
    <row r="13050" spans="17:17" x14ac:dyDescent="0.3">
      <c r="Q13050" t="s">
        <v>311</v>
      </c>
    </row>
    <row r="13051" spans="17:17" x14ac:dyDescent="0.3">
      <c r="Q13051" t="s">
        <v>329</v>
      </c>
    </row>
    <row r="13052" spans="17:17" x14ac:dyDescent="0.3">
      <c r="Q13052" t="s">
        <v>259</v>
      </c>
    </row>
    <row r="13053" spans="17:17" x14ac:dyDescent="0.3">
      <c r="Q13053" t="s">
        <v>330</v>
      </c>
    </row>
    <row r="13054" spans="17:17" x14ac:dyDescent="0.3">
      <c r="Q13054" t="s">
        <v>331</v>
      </c>
    </row>
    <row r="13055" spans="17:17" x14ac:dyDescent="0.3">
      <c r="Q13055" t="s">
        <v>332</v>
      </c>
    </row>
    <row r="13056" spans="17:17" x14ac:dyDescent="0.3">
      <c r="Q13056" t="s">
        <v>271</v>
      </c>
    </row>
    <row r="13057" spans="17:17" x14ac:dyDescent="0.3">
      <c r="Q13057" t="s">
        <v>333</v>
      </c>
    </row>
    <row r="13058" spans="17:17" x14ac:dyDescent="0.3">
      <c r="Q13058" t="s">
        <v>334</v>
      </c>
    </row>
    <row r="13059" spans="17:17" x14ac:dyDescent="0.3">
      <c r="Q13059" t="s">
        <v>335</v>
      </c>
    </row>
    <row r="13060" spans="17:17" x14ac:dyDescent="0.3">
      <c r="Q13060" t="s">
        <v>267</v>
      </c>
    </row>
    <row r="13061" spans="17:17" x14ac:dyDescent="0.3">
      <c r="Q13061" t="s">
        <v>336</v>
      </c>
    </row>
    <row r="13062" spans="17:17" x14ac:dyDescent="0.3">
      <c r="Q13062" t="s">
        <v>264</v>
      </c>
    </row>
    <row r="13063" spans="17:17" x14ac:dyDescent="0.3">
      <c r="Q13063" t="s">
        <v>247</v>
      </c>
    </row>
    <row r="13064" spans="17:17" x14ac:dyDescent="0.3">
      <c r="Q13064" t="s">
        <v>316</v>
      </c>
    </row>
    <row r="13065" spans="17:17" x14ac:dyDescent="0.3">
      <c r="Q13065" t="s">
        <v>346</v>
      </c>
    </row>
    <row r="13066" spans="17:17" x14ac:dyDescent="0.3">
      <c r="Q13066" t="s">
        <v>308</v>
      </c>
    </row>
    <row r="13067" spans="17:17" x14ac:dyDescent="0.3">
      <c r="Q13067" t="s">
        <v>251</v>
      </c>
    </row>
    <row r="13068" spans="17:17" x14ac:dyDescent="0.3">
      <c r="Q13068" t="s">
        <v>398</v>
      </c>
    </row>
    <row r="13069" spans="17:17" x14ac:dyDescent="0.3">
      <c r="Q13069" t="s">
        <v>402</v>
      </c>
    </row>
    <row r="13070" spans="17:17" x14ac:dyDescent="0.3">
      <c r="Q13070" t="s">
        <v>312</v>
      </c>
    </row>
    <row r="13071" spans="17:17" x14ac:dyDescent="0.3">
      <c r="Q13071" t="s">
        <v>306</v>
      </c>
    </row>
    <row r="13072" spans="17:17" x14ac:dyDescent="0.3">
      <c r="Q13072" t="s">
        <v>226</v>
      </c>
    </row>
    <row r="13073" spans="17:17" x14ac:dyDescent="0.3">
      <c r="Q13073" t="s">
        <v>257</v>
      </c>
    </row>
    <row r="13074" spans="17:17" x14ac:dyDescent="0.3">
      <c r="Q13074" t="s">
        <v>411</v>
      </c>
    </row>
    <row r="13075" spans="17:17" x14ac:dyDescent="0.3">
      <c r="Q13075" t="s">
        <v>283</v>
      </c>
    </row>
    <row r="13076" spans="17:17" x14ac:dyDescent="0.3">
      <c r="Q13076" t="s">
        <v>305</v>
      </c>
    </row>
    <row r="13077" spans="17:17" x14ac:dyDescent="0.3">
      <c r="Q13077" t="s">
        <v>366</v>
      </c>
    </row>
    <row r="13078" spans="17:17" x14ac:dyDescent="0.3">
      <c r="Q13078" t="s">
        <v>315</v>
      </c>
    </row>
    <row r="13079" spans="17:17" x14ac:dyDescent="0.3">
      <c r="Q13079" t="s">
        <v>321</v>
      </c>
    </row>
    <row r="13080" spans="17:17" x14ac:dyDescent="0.3">
      <c r="Q13080" t="s">
        <v>379</v>
      </c>
    </row>
    <row r="13081" spans="17:17" x14ac:dyDescent="0.3">
      <c r="Q13081" t="s">
        <v>412</v>
      </c>
    </row>
    <row r="13082" spans="17:17" x14ac:dyDescent="0.3">
      <c r="Q13082" t="s">
        <v>293</v>
      </c>
    </row>
    <row r="13083" spans="17:17" x14ac:dyDescent="0.3">
      <c r="Q13083" t="s">
        <v>306</v>
      </c>
    </row>
    <row r="13084" spans="17:17" x14ac:dyDescent="0.3">
      <c r="Q13084" t="s">
        <v>317</v>
      </c>
    </row>
    <row r="13085" spans="17:17" x14ac:dyDescent="0.3">
      <c r="Q13085" t="s">
        <v>255</v>
      </c>
    </row>
    <row r="13086" spans="17:17" x14ac:dyDescent="0.3">
      <c r="Q13086" t="s">
        <v>220</v>
      </c>
    </row>
    <row r="13087" spans="17:17" x14ac:dyDescent="0.3">
      <c r="Q13087" t="s">
        <v>272</v>
      </c>
    </row>
    <row r="13088" spans="17:17" x14ac:dyDescent="0.3">
      <c r="Q13088" t="s">
        <v>337</v>
      </c>
    </row>
    <row r="13089" spans="17:17" x14ac:dyDescent="0.3">
      <c r="Q13089" t="s">
        <v>253</v>
      </c>
    </row>
    <row r="13090" spans="17:17" x14ac:dyDescent="0.3">
      <c r="Q13090" t="s">
        <v>285</v>
      </c>
    </row>
    <row r="13091" spans="17:17" x14ac:dyDescent="0.3">
      <c r="Q13091" t="s">
        <v>338</v>
      </c>
    </row>
    <row r="13092" spans="17:17" x14ac:dyDescent="0.3">
      <c r="Q13092" t="s">
        <v>334</v>
      </c>
    </row>
    <row r="13093" spans="17:17" x14ac:dyDescent="0.3">
      <c r="Q13093" t="s">
        <v>263</v>
      </c>
    </row>
    <row r="13094" spans="17:17" x14ac:dyDescent="0.3">
      <c r="Q13094" t="s">
        <v>339</v>
      </c>
    </row>
    <row r="13095" spans="17:17" x14ac:dyDescent="0.3">
      <c r="Q13095" t="s">
        <v>257</v>
      </c>
    </row>
    <row r="13096" spans="17:17" x14ac:dyDescent="0.3">
      <c r="Q13096" t="s">
        <v>340</v>
      </c>
    </row>
    <row r="13097" spans="17:17" x14ac:dyDescent="0.3">
      <c r="Q13097" t="s">
        <v>239</v>
      </c>
    </row>
    <row r="13098" spans="17:17" x14ac:dyDescent="0.3">
      <c r="Q13098" t="s">
        <v>341</v>
      </c>
    </row>
    <row r="13099" spans="17:17" x14ac:dyDescent="0.3">
      <c r="Q13099" t="s">
        <v>273</v>
      </c>
    </row>
    <row r="13100" spans="17:17" x14ac:dyDescent="0.3">
      <c r="Q13100" t="s">
        <v>342</v>
      </c>
    </row>
    <row r="13101" spans="17:17" x14ac:dyDescent="0.3">
      <c r="Q13101" t="s">
        <v>219</v>
      </c>
    </row>
    <row r="13102" spans="17:17" x14ac:dyDescent="0.3">
      <c r="Q13102" t="s">
        <v>335</v>
      </c>
    </row>
    <row r="13103" spans="17:17" x14ac:dyDescent="0.3">
      <c r="Q13103" t="s">
        <v>230</v>
      </c>
    </row>
    <row r="13104" spans="17:17" x14ac:dyDescent="0.3">
      <c r="Q13104" t="s">
        <v>225</v>
      </c>
    </row>
    <row r="13105" spans="17:17" x14ac:dyDescent="0.3">
      <c r="Q13105" t="s">
        <v>295</v>
      </c>
    </row>
    <row r="13106" spans="17:17" x14ac:dyDescent="0.3">
      <c r="Q13106" t="s">
        <v>407</v>
      </c>
    </row>
    <row r="13107" spans="17:17" x14ac:dyDescent="0.3">
      <c r="Q13107" t="s">
        <v>293</v>
      </c>
    </row>
    <row r="13108" spans="17:17" x14ac:dyDescent="0.3">
      <c r="Q13108" t="s">
        <v>318</v>
      </c>
    </row>
    <row r="13109" spans="17:17" x14ac:dyDescent="0.3">
      <c r="Q13109" t="s">
        <v>296</v>
      </c>
    </row>
    <row r="13110" spans="17:17" x14ac:dyDescent="0.3">
      <c r="Q13110" t="s">
        <v>370</v>
      </c>
    </row>
    <row r="13111" spans="17:17" x14ac:dyDescent="0.3">
      <c r="Q13111" t="s">
        <v>359</v>
      </c>
    </row>
    <row r="13112" spans="17:17" x14ac:dyDescent="0.3">
      <c r="Q13112" t="s">
        <v>350</v>
      </c>
    </row>
    <row r="13113" spans="17:17" x14ac:dyDescent="0.3">
      <c r="Q13113" t="s">
        <v>328</v>
      </c>
    </row>
    <row r="13114" spans="17:17" x14ac:dyDescent="0.3">
      <c r="Q13114" t="s">
        <v>321</v>
      </c>
    </row>
    <row r="13115" spans="17:17" x14ac:dyDescent="0.3">
      <c r="Q13115" t="s">
        <v>313</v>
      </c>
    </row>
    <row r="13116" spans="17:17" x14ac:dyDescent="0.3">
      <c r="Q13116" t="s">
        <v>390</v>
      </c>
    </row>
    <row r="13117" spans="17:17" x14ac:dyDescent="0.3">
      <c r="Q13117" t="s">
        <v>363</v>
      </c>
    </row>
    <row r="13118" spans="17:17" x14ac:dyDescent="0.3">
      <c r="Q13118" t="s">
        <v>268</v>
      </c>
    </row>
    <row r="13119" spans="17:17" x14ac:dyDescent="0.3">
      <c r="Q13119" t="s">
        <v>330</v>
      </c>
    </row>
    <row r="13120" spans="17:17" x14ac:dyDescent="0.3">
      <c r="Q13120" t="s">
        <v>302</v>
      </c>
    </row>
    <row r="13121" spans="17:17" x14ac:dyDescent="0.3">
      <c r="Q13121" t="s">
        <v>402</v>
      </c>
    </row>
    <row r="13122" spans="17:17" x14ac:dyDescent="0.3">
      <c r="Q13122" t="s">
        <v>330</v>
      </c>
    </row>
    <row r="13123" spans="17:17" x14ac:dyDescent="0.3">
      <c r="Q13123" t="s">
        <v>390</v>
      </c>
    </row>
    <row r="13124" spans="17:17" x14ac:dyDescent="0.3">
      <c r="Q13124" t="s">
        <v>229</v>
      </c>
    </row>
    <row r="13125" spans="17:17" x14ac:dyDescent="0.3">
      <c r="Q13125" t="s">
        <v>230</v>
      </c>
    </row>
    <row r="13126" spans="17:17" x14ac:dyDescent="0.3">
      <c r="Q13126" t="s">
        <v>253</v>
      </c>
    </row>
    <row r="13127" spans="17:17" x14ac:dyDescent="0.3">
      <c r="Q13127" t="s">
        <v>296</v>
      </c>
    </row>
    <row r="13128" spans="17:17" x14ac:dyDescent="0.3">
      <c r="Q13128" t="s">
        <v>386</v>
      </c>
    </row>
    <row r="13129" spans="17:17" x14ac:dyDescent="0.3">
      <c r="Q13129" t="s">
        <v>262</v>
      </c>
    </row>
    <row r="13130" spans="17:17" x14ac:dyDescent="0.3">
      <c r="Q13130" t="s">
        <v>249</v>
      </c>
    </row>
    <row r="13131" spans="17:17" x14ac:dyDescent="0.3">
      <c r="Q13131" t="s">
        <v>342</v>
      </c>
    </row>
    <row r="13132" spans="17:17" x14ac:dyDescent="0.3">
      <c r="Q13132" t="s">
        <v>219</v>
      </c>
    </row>
    <row r="13133" spans="17:17" x14ac:dyDescent="0.3">
      <c r="Q13133" t="s">
        <v>233</v>
      </c>
    </row>
    <row r="13134" spans="17:17" x14ac:dyDescent="0.3">
      <c r="Q13134" t="s">
        <v>302</v>
      </c>
    </row>
    <row r="13135" spans="17:17" x14ac:dyDescent="0.3">
      <c r="Q13135" t="s">
        <v>332</v>
      </c>
    </row>
    <row r="13136" spans="17:17" x14ac:dyDescent="0.3">
      <c r="Q13136" t="s">
        <v>285</v>
      </c>
    </row>
    <row r="13137" spans="17:17" x14ac:dyDescent="0.3">
      <c r="Q13137" t="s">
        <v>402</v>
      </c>
    </row>
    <row r="13138" spans="17:17" x14ac:dyDescent="0.3">
      <c r="Q13138" t="s">
        <v>242</v>
      </c>
    </row>
    <row r="13139" spans="17:17" x14ac:dyDescent="0.3">
      <c r="Q13139" t="s">
        <v>329</v>
      </c>
    </row>
    <row r="13140" spans="17:17" x14ac:dyDescent="0.3">
      <c r="Q13140" t="s">
        <v>388</v>
      </c>
    </row>
    <row r="13141" spans="17:17" x14ac:dyDescent="0.3">
      <c r="Q13141" t="s">
        <v>341</v>
      </c>
    </row>
    <row r="13142" spans="17:17" x14ac:dyDescent="0.3">
      <c r="Q13142" t="s">
        <v>307</v>
      </c>
    </row>
    <row r="13143" spans="17:17" x14ac:dyDescent="0.3">
      <c r="Q13143" t="s">
        <v>281</v>
      </c>
    </row>
    <row r="13144" spans="17:17" x14ac:dyDescent="0.3">
      <c r="Q13144" t="s">
        <v>297</v>
      </c>
    </row>
    <row r="13145" spans="17:17" x14ac:dyDescent="0.3">
      <c r="Q13145" t="s">
        <v>290</v>
      </c>
    </row>
    <row r="13146" spans="17:17" x14ac:dyDescent="0.3">
      <c r="Q13146" t="s">
        <v>247</v>
      </c>
    </row>
    <row r="13147" spans="17:17" x14ac:dyDescent="0.3">
      <c r="Q13147" t="s">
        <v>286</v>
      </c>
    </row>
    <row r="13148" spans="17:17" x14ac:dyDescent="0.3">
      <c r="Q13148" t="s">
        <v>378</v>
      </c>
    </row>
    <row r="13149" spans="17:17" x14ac:dyDescent="0.3">
      <c r="Q13149" t="s">
        <v>274</v>
      </c>
    </row>
    <row r="13150" spans="17:17" x14ac:dyDescent="0.3">
      <c r="Q13150" t="s">
        <v>332</v>
      </c>
    </row>
    <row r="13151" spans="17:17" x14ac:dyDescent="0.3">
      <c r="Q13151" t="s">
        <v>229</v>
      </c>
    </row>
    <row r="13152" spans="17:17" x14ac:dyDescent="0.3">
      <c r="Q13152" t="s">
        <v>326</v>
      </c>
    </row>
    <row r="13153" spans="17:17" x14ac:dyDescent="0.3">
      <c r="Q13153" t="s">
        <v>334</v>
      </c>
    </row>
    <row r="13154" spans="17:17" x14ac:dyDescent="0.3">
      <c r="Q13154" t="s">
        <v>306</v>
      </c>
    </row>
    <row r="13155" spans="17:17" x14ac:dyDescent="0.3">
      <c r="Q13155" t="s">
        <v>356</v>
      </c>
    </row>
    <row r="13156" spans="17:17" x14ac:dyDescent="0.3">
      <c r="Q13156" t="s">
        <v>294</v>
      </c>
    </row>
    <row r="13157" spans="17:17" x14ac:dyDescent="0.3">
      <c r="Q13157" t="s">
        <v>226</v>
      </c>
    </row>
    <row r="13158" spans="17:17" x14ac:dyDescent="0.3">
      <c r="Q13158" t="s">
        <v>273</v>
      </c>
    </row>
    <row r="13159" spans="17:17" x14ac:dyDescent="0.3">
      <c r="Q13159" t="s">
        <v>260</v>
      </c>
    </row>
    <row r="13160" spans="17:17" x14ac:dyDescent="0.3">
      <c r="Q13160" t="s">
        <v>295</v>
      </c>
    </row>
    <row r="13161" spans="17:17" x14ac:dyDescent="0.3">
      <c r="Q13161" t="s">
        <v>394</v>
      </c>
    </row>
    <row r="13162" spans="17:17" x14ac:dyDescent="0.3">
      <c r="Q13162" t="s">
        <v>311</v>
      </c>
    </row>
    <row r="13163" spans="17:17" x14ac:dyDescent="0.3">
      <c r="Q13163" t="s">
        <v>286</v>
      </c>
    </row>
    <row r="13164" spans="17:17" x14ac:dyDescent="0.3">
      <c r="Q13164" t="s">
        <v>300</v>
      </c>
    </row>
    <row r="13165" spans="17:17" x14ac:dyDescent="0.3">
      <c r="Q13165" t="s">
        <v>245</v>
      </c>
    </row>
    <row r="13166" spans="17:17" x14ac:dyDescent="0.3">
      <c r="Q13166" t="s">
        <v>402</v>
      </c>
    </row>
    <row r="13167" spans="17:17" x14ac:dyDescent="0.3">
      <c r="Q13167" t="s">
        <v>244</v>
      </c>
    </row>
    <row r="13168" spans="17:17" x14ac:dyDescent="0.3">
      <c r="Q13168" t="s">
        <v>377</v>
      </c>
    </row>
    <row r="13169" spans="17:17" x14ac:dyDescent="0.3">
      <c r="Q13169" t="s">
        <v>335</v>
      </c>
    </row>
    <row r="13170" spans="17:17" x14ac:dyDescent="0.3">
      <c r="Q13170" t="s">
        <v>226</v>
      </c>
    </row>
    <row r="13171" spans="17:17" x14ac:dyDescent="0.3">
      <c r="Q13171" t="s">
        <v>264</v>
      </c>
    </row>
    <row r="13172" spans="17:17" x14ac:dyDescent="0.3">
      <c r="Q13172" t="s">
        <v>408</v>
      </c>
    </row>
    <row r="13173" spans="17:17" x14ac:dyDescent="0.3">
      <c r="Q13173" t="s">
        <v>325</v>
      </c>
    </row>
    <row r="13174" spans="17:17" x14ac:dyDescent="0.3">
      <c r="Q13174" t="s">
        <v>260</v>
      </c>
    </row>
    <row r="13175" spans="17:17" x14ac:dyDescent="0.3">
      <c r="Q13175" t="s">
        <v>373</v>
      </c>
    </row>
    <row r="13176" spans="17:17" x14ac:dyDescent="0.3">
      <c r="Q13176" t="s">
        <v>267</v>
      </c>
    </row>
    <row r="13177" spans="17:17" x14ac:dyDescent="0.3">
      <c r="Q13177" t="s">
        <v>405</v>
      </c>
    </row>
    <row r="13178" spans="17:17" x14ac:dyDescent="0.3">
      <c r="Q13178" t="s">
        <v>389</v>
      </c>
    </row>
    <row r="13179" spans="17:17" x14ac:dyDescent="0.3">
      <c r="Q13179" t="s">
        <v>285</v>
      </c>
    </row>
    <row r="13180" spans="17:17" x14ac:dyDescent="0.3">
      <c r="Q13180" t="s">
        <v>289</v>
      </c>
    </row>
    <row r="13181" spans="17:17" x14ac:dyDescent="0.3">
      <c r="Q13181" t="s">
        <v>292</v>
      </c>
    </row>
    <row r="13182" spans="17:17" x14ac:dyDescent="0.3">
      <c r="Q13182" t="s">
        <v>253</v>
      </c>
    </row>
    <row r="13183" spans="17:17" x14ac:dyDescent="0.3">
      <c r="Q13183" t="s">
        <v>245</v>
      </c>
    </row>
    <row r="13184" spans="17:17" x14ac:dyDescent="0.3">
      <c r="Q13184" t="s">
        <v>341</v>
      </c>
    </row>
    <row r="13185" spans="17:17" x14ac:dyDescent="0.3">
      <c r="Q13185" t="s">
        <v>259</v>
      </c>
    </row>
    <row r="13186" spans="17:17" x14ac:dyDescent="0.3">
      <c r="Q13186" t="s">
        <v>408</v>
      </c>
    </row>
    <row r="13187" spans="17:17" x14ac:dyDescent="0.3">
      <c r="Q13187" t="s">
        <v>410</v>
      </c>
    </row>
    <row r="13188" spans="17:17" x14ac:dyDescent="0.3">
      <c r="Q13188" t="s">
        <v>247</v>
      </c>
    </row>
    <row r="13189" spans="17:17" x14ac:dyDescent="0.3">
      <c r="Q13189" t="s">
        <v>360</v>
      </c>
    </row>
    <row r="13190" spans="17:17" x14ac:dyDescent="0.3">
      <c r="Q13190" t="s">
        <v>266</v>
      </c>
    </row>
    <row r="13191" spans="17:17" x14ac:dyDescent="0.3">
      <c r="Q13191" t="s">
        <v>400</v>
      </c>
    </row>
    <row r="13192" spans="17:17" x14ac:dyDescent="0.3">
      <c r="Q13192" t="s">
        <v>350</v>
      </c>
    </row>
    <row r="13193" spans="17:17" x14ac:dyDescent="0.3">
      <c r="Q13193" t="s">
        <v>281</v>
      </c>
    </row>
    <row r="13194" spans="17:17" x14ac:dyDescent="0.3">
      <c r="Q13194" t="s">
        <v>225</v>
      </c>
    </row>
    <row r="13195" spans="17:17" x14ac:dyDescent="0.3">
      <c r="Q13195" t="s">
        <v>221</v>
      </c>
    </row>
    <row r="13196" spans="17:17" x14ac:dyDescent="0.3">
      <c r="Q13196" t="s">
        <v>356</v>
      </c>
    </row>
    <row r="13197" spans="17:17" x14ac:dyDescent="0.3">
      <c r="Q13197" t="s">
        <v>277</v>
      </c>
    </row>
    <row r="13198" spans="17:17" x14ac:dyDescent="0.3">
      <c r="Q13198" t="s">
        <v>310</v>
      </c>
    </row>
    <row r="13199" spans="17:17" x14ac:dyDescent="0.3">
      <c r="Q13199" t="s">
        <v>371</v>
      </c>
    </row>
    <row r="13200" spans="17:17" x14ac:dyDescent="0.3">
      <c r="Q13200" t="s">
        <v>250</v>
      </c>
    </row>
    <row r="13201" spans="17:17" x14ac:dyDescent="0.3">
      <c r="Q13201" t="s">
        <v>279</v>
      </c>
    </row>
    <row r="13202" spans="17:17" x14ac:dyDescent="0.3">
      <c r="Q13202" t="s">
        <v>296</v>
      </c>
    </row>
    <row r="13203" spans="17:17" x14ac:dyDescent="0.3">
      <c r="Q13203" t="s">
        <v>362</v>
      </c>
    </row>
    <row r="13204" spans="17:17" x14ac:dyDescent="0.3">
      <c r="Q13204" t="s">
        <v>300</v>
      </c>
    </row>
    <row r="13205" spans="17:17" x14ac:dyDescent="0.3">
      <c r="Q13205" t="s">
        <v>365</v>
      </c>
    </row>
    <row r="13206" spans="17:17" x14ac:dyDescent="0.3">
      <c r="Q13206" t="s">
        <v>408</v>
      </c>
    </row>
    <row r="13207" spans="17:17" x14ac:dyDescent="0.3">
      <c r="Q13207" t="s">
        <v>308</v>
      </c>
    </row>
    <row r="13208" spans="17:17" x14ac:dyDescent="0.3">
      <c r="Q13208" t="s">
        <v>289</v>
      </c>
    </row>
    <row r="13209" spans="17:17" x14ac:dyDescent="0.3">
      <c r="Q13209" t="s">
        <v>390</v>
      </c>
    </row>
    <row r="13210" spans="17:17" x14ac:dyDescent="0.3">
      <c r="Q13210" t="s">
        <v>385</v>
      </c>
    </row>
    <row r="13211" spans="17:17" x14ac:dyDescent="0.3">
      <c r="Q13211" t="s">
        <v>295</v>
      </c>
    </row>
    <row r="13212" spans="17:17" x14ac:dyDescent="0.3">
      <c r="Q13212" t="s">
        <v>236</v>
      </c>
    </row>
    <row r="13213" spans="17:17" x14ac:dyDescent="0.3">
      <c r="Q13213" t="s">
        <v>413</v>
      </c>
    </row>
    <row r="13214" spans="17:17" x14ac:dyDescent="0.3">
      <c r="Q13214" t="s">
        <v>328</v>
      </c>
    </row>
    <row r="13215" spans="17:17" x14ac:dyDescent="0.3">
      <c r="Q13215" t="s">
        <v>239</v>
      </c>
    </row>
    <row r="13216" spans="17:17" x14ac:dyDescent="0.3">
      <c r="Q13216" t="s">
        <v>329</v>
      </c>
    </row>
    <row r="13217" spans="17:17" x14ac:dyDescent="0.3">
      <c r="Q13217" t="s">
        <v>391</v>
      </c>
    </row>
    <row r="13218" spans="17:17" x14ac:dyDescent="0.3">
      <c r="Q13218" t="s">
        <v>271</v>
      </c>
    </row>
    <row r="13219" spans="17:17" x14ac:dyDescent="0.3">
      <c r="Q13219" t="s">
        <v>222</v>
      </c>
    </row>
    <row r="13220" spans="17:17" x14ac:dyDescent="0.3">
      <c r="Q13220" t="s">
        <v>394</v>
      </c>
    </row>
    <row r="13221" spans="17:17" x14ac:dyDescent="0.3">
      <c r="Q13221" t="s">
        <v>376</v>
      </c>
    </row>
    <row r="13222" spans="17:17" x14ac:dyDescent="0.3">
      <c r="Q13222" t="s">
        <v>221</v>
      </c>
    </row>
    <row r="13223" spans="17:17" x14ac:dyDescent="0.3">
      <c r="Q13223" t="s">
        <v>362</v>
      </c>
    </row>
    <row r="13224" spans="17:17" x14ac:dyDescent="0.3">
      <c r="Q13224" t="s">
        <v>276</v>
      </c>
    </row>
    <row r="13225" spans="17:17" x14ac:dyDescent="0.3">
      <c r="Q13225" t="s">
        <v>229</v>
      </c>
    </row>
    <row r="13226" spans="17:17" x14ac:dyDescent="0.3">
      <c r="Q13226" t="s">
        <v>269</v>
      </c>
    </row>
    <row r="13227" spans="17:17" x14ac:dyDescent="0.3">
      <c r="Q13227" t="s">
        <v>316</v>
      </c>
    </row>
    <row r="13228" spans="17:17" x14ac:dyDescent="0.3">
      <c r="Q13228" t="s">
        <v>243</v>
      </c>
    </row>
    <row r="13229" spans="17:17" x14ac:dyDescent="0.3">
      <c r="Q13229" t="s">
        <v>242</v>
      </c>
    </row>
    <row r="13230" spans="17:17" x14ac:dyDescent="0.3">
      <c r="Q13230" t="s">
        <v>385</v>
      </c>
    </row>
    <row r="13231" spans="17:17" x14ac:dyDescent="0.3">
      <c r="Q13231" t="s">
        <v>232</v>
      </c>
    </row>
    <row r="13232" spans="17:17" x14ac:dyDescent="0.3">
      <c r="Q13232" t="s">
        <v>302</v>
      </c>
    </row>
    <row r="13233" spans="17:17" x14ac:dyDescent="0.3">
      <c r="Q13233" t="s">
        <v>273</v>
      </c>
    </row>
    <row r="13234" spans="17:17" x14ac:dyDescent="0.3">
      <c r="Q13234" t="s">
        <v>224</v>
      </c>
    </row>
    <row r="13235" spans="17:17" x14ac:dyDescent="0.3">
      <c r="Q13235" t="s">
        <v>228</v>
      </c>
    </row>
    <row r="13236" spans="17:17" x14ac:dyDescent="0.3">
      <c r="Q13236" t="s">
        <v>254</v>
      </c>
    </row>
    <row r="13237" spans="17:17" x14ac:dyDescent="0.3">
      <c r="Q13237" t="s">
        <v>282</v>
      </c>
    </row>
    <row r="13238" spans="17:17" x14ac:dyDescent="0.3">
      <c r="Q13238" t="s">
        <v>402</v>
      </c>
    </row>
    <row r="13239" spans="17:17" x14ac:dyDescent="0.3">
      <c r="Q13239" t="s">
        <v>304</v>
      </c>
    </row>
    <row r="13240" spans="17:17" x14ac:dyDescent="0.3">
      <c r="Q13240" t="s">
        <v>346</v>
      </c>
    </row>
    <row r="13241" spans="17:17" x14ac:dyDescent="0.3">
      <c r="Q13241" t="s">
        <v>366</v>
      </c>
    </row>
    <row r="13242" spans="17:17" x14ac:dyDescent="0.3">
      <c r="Q13242" t="s">
        <v>309</v>
      </c>
    </row>
    <row r="13243" spans="17:17" x14ac:dyDescent="0.3">
      <c r="Q13243" t="s">
        <v>332</v>
      </c>
    </row>
    <row r="13244" spans="17:17" x14ac:dyDescent="0.3">
      <c r="Q13244" t="s">
        <v>347</v>
      </c>
    </row>
    <row r="13245" spans="17:17" x14ac:dyDescent="0.3">
      <c r="Q13245" t="s">
        <v>335</v>
      </c>
    </row>
    <row r="13246" spans="17:17" x14ac:dyDescent="0.3">
      <c r="Q13246" t="s">
        <v>282</v>
      </c>
    </row>
    <row r="13247" spans="17:17" x14ac:dyDescent="0.3">
      <c r="Q13247" t="s">
        <v>383</v>
      </c>
    </row>
    <row r="13248" spans="17:17" x14ac:dyDescent="0.3">
      <c r="Q13248" t="s">
        <v>372</v>
      </c>
    </row>
    <row r="13249" spans="17:17" x14ac:dyDescent="0.3">
      <c r="Q13249" t="s">
        <v>338</v>
      </c>
    </row>
    <row r="13250" spans="17:17" x14ac:dyDescent="0.3">
      <c r="Q13250" t="s">
        <v>356</v>
      </c>
    </row>
    <row r="13251" spans="17:17" x14ac:dyDescent="0.3">
      <c r="Q13251" t="s">
        <v>344</v>
      </c>
    </row>
    <row r="13252" spans="17:17" x14ac:dyDescent="0.3">
      <c r="Q13252" t="s">
        <v>300</v>
      </c>
    </row>
    <row r="13253" spans="17:17" x14ac:dyDescent="0.3">
      <c r="Q13253" t="s">
        <v>380</v>
      </c>
    </row>
    <row r="13254" spans="17:17" x14ac:dyDescent="0.3">
      <c r="Q13254" t="s">
        <v>381</v>
      </c>
    </row>
    <row r="13255" spans="17:17" x14ac:dyDescent="0.3">
      <c r="Q13255" t="s">
        <v>378</v>
      </c>
    </row>
    <row r="13256" spans="17:17" x14ac:dyDescent="0.3">
      <c r="Q13256" t="s">
        <v>364</v>
      </c>
    </row>
    <row r="13257" spans="17:17" x14ac:dyDescent="0.3">
      <c r="Q13257" t="s">
        <v>275</v>
      </c>
    </row>
    <row r="13258" spans="17:17" x14ac:dyDescent="0.3">
      <c r="Q13258" t="s">
        <v>399</v>
      </c>
    </row>
    <row r="13259" spans="17:17" x14ac:dyDescent="0.3">
      <c r="Q13259" t="s">
        <v>326</v>
      </c>
    </row>
    <row r="13260" spans="17:17" x14ac:dyDescent="0.3">
      <c r="Q13260" t="s">
        <v>315</v>
      </c>
    </row>
    <row r="13261" spans="17:17" x14ac:dyDescent="0.3">
      <c r="Q13261" t="s">
        <v>273</v>
      </c>
    </row>
    <row r="13262" spans="17:17" x14ac:dyDescent="0.3">
      <c r="Q13262" t="s">
        <v>387</v>
      </c>
    </row>
    <row r="13263" spans="17:17" x14ac:dyDescent="0.3">
      <c r="Q13263" t="s">
        <v>376</v>
      </c>
    </row>
    <row r="13264" spans="17:17" x14ac:dyDescent="0.3">
      <c r="Q13264" t="s">
        <v>401</v>
      </c>
    </row>
    <row r="13265" spans="17:17" x14ac:dyDescent="0.3">
      <c r="Q13265" t="s">
        <v>410</v>
      </c>
    </row>
    <row r="13266" spans="17:17" x14ac:dyDescent="0.3">
      <c r="Q13266" t="s">
        <v>392</v>
      </c>
    </row>
    <row r="13267" spans="17:17" x14ac:dyDescent="0.3">
      <c r="Q13267" t="s">
        <v>363</v>
      </c>
    </row>
    <row r="13268" spans="17:17" x14ac:dyDescent="0.3">
      <c r="Q13268" t="s">
        <v>255</v>
      </c>
    </row>
    <row r="13269" spans="17:17" x14ac:dyDescent="0.3">
      <c r="Q13269" t="s">
        <v>393</v>
      </c>
    </row>
    <row r="13270" spans="17:17" x14ac:dyDescent="0.3">
      <c r="Q13270" t="s">
        <v>381</v>
      </c>
    </row>
    <row r="13271" spans="17:17" x14ac:dyDescent="0.3">
      <c r="Q13271" t="s">
        <v>332</v>
      </c>
    </row>
    <row r="13272" spans="17:17" x14ac:dyDescent="0.3">
      <c r="Q13272" t="s">
        <v>335</v>
      </c>
    </row>
    <row r="13273" spans="17:17" x14ac:dyDescent="0.3">
      <c r="Q13273" t="s">
        <v>311</v>
      </c>
    </row>
    <row r="13274" spans="17:17" x14ac:dyDescent="0.3">
      <c r="Q13274" t="s">
        <v>310</v>
      </c>
    </row>
    <row r="13275" spans="17:17" x14ac:dyDescent="0.3">
      <c r="Q13275" t="s">
        <v>348</v>
      </c>
    </row>
    <row r="13276" spans="17:17" x14ac:dyDescent="0.3">
      <c r="Q13276" t="s">
        <v>296</v>
      </c>
    </row>
    <row r="13277" spans="17:17" x14ac:dyDescent="0.3">
      <c r="Q13277" t="s">
        <v>276</v>
      </c>
    </row>
    <row r="13278" spans="17:17" x14ac:dyDescent="0.3">
      <c r="Q13278" t="s">
        <v>369</v>
      </c>
    </row>
    <row r="13279" spans="17:17" x14ac:dyDescent="0.3">
      <c r="Q13279" t="s">
        <v>304</v>
      </c>
    </row>
    <row r="13280" spans="17:17" x14ac:dyDescent="0.3">
      <c r="Q13280" t="s">
        <v>407</v>
      </c>
    </row>
    <row r="13281" spans="17:17" x14ac:dyDescent="0.3">
      <c r="Q13281" t="s">
        <v>395</v>
      </c>
    </row>
    <row r="13282" spans="17:17" x14ac:dyDescent="0.3">
      <c r="Q13282" t="s">
        <v>250</v>
      </c>
    </row>
    <row r="13283" spans="17:17" x14ac:dyDescent="0.3">
      <c r="Q13283" t="s">
        <v>376</v>
      </c>
    </row>
    <row r="13284" spans="17:17" x14ac:dyDescent="0.3">
      <c r="Q13284" t="s">
        <v>225</v>
      </c>
    </row>
    <row r="13285" spans="17:17" x14ac:dyDescent="0.3">
      <c r="Q13285" t="s">
        <v>323</v>
      </c>
    </row>
    <row r="13286" spans="17:17" x14ac:dyDescent="0.3">
      <c r="Q13286" t="s">
        <v>241</v>
      </c>
    </row>
    <row r="13287" spans="17:17" x14ac:dyDescent="0.3">
      <c r="Q13287" t="s">
        <v>306</v>
      </c>
    </row>
    <row r="13288" spans="17:17" x14ac:dyDescent="0.3">
      <c r="Q13288" t="s">
        <v>399</v>
      </c>
    </row>
    <row r="13289" spans="17:17" x14ac:dyDescent="0.3">
      <c r="Q13289" t="s">
        <v>413</v>
      </c>
    </row>
    <row r="13290" spans="17:17" x14ac:dyDescent="0.3">
      <c r="Q13290" t="s">
        <v>382</v>
      </c>
    </row>
    <row r="13291" spans="17:17" x14ac:dyDescent="0.3">
      <c r="Q13291" t="s">
        <v>317</v>
      </c>
    </row>
    <row r="13292" spans="17:17" x14ac:dyDescent="0.3">
      <c r="Q13292" t="s">
        <v>303</v>
      </c>
    </row>
    <row r="13293" spans="17:17" x14ac:dyDescent="0.3">
      <c r="Q13293" t="s">
        <v>221</v>
      </c>
    </row>
    <row r="13294" spans="17:17" x14ac:dyDescent="0.3">
      <c r="Q13294" t="s">
        <v>297</v>
      </c>
    </row>
    <row r="13295" spans="17:17" x14ac:dyDescent="0.3">
      <c r="Q13295" t="s">
        <v>356</v>
      </c>
    </row>
    <row r="13296" spans="17:17" x14ac:dyDescent="0.3">
      <c r="Q13296" t="s">
        <v>416</v>
      </c>
    </row>
    <row r="13297" spans="17:17" x14ac:dyDescent="0.3">
      <c r="Q13297" t="s">
        <v>293</v>
      </c>
    </row>
    <row r="13298" spans="17:17" x14ac:dyDescent="0.3">
      <c r="Q13298" t="s">
        <v>235</v>
      </c>
    </row>
    <row r="13299" spans="17:17" x14ac:dyDescent="0.3">
      <c r="Q13299" t="s">
        <v>384</v>
      </c>
    </row>
    <row r="13300" spans="17:17" x14ac:dyDescent="0.3">
      <c r="Q13300" t="s">
        <v>301</v>
      </c>
    </row>
    <row r="13301" spans="17:17" x14ac:dyDescent="0.3">
      <c r="Q13301" t="s">
        <v>245</v>
      </c>
    </row>
    <row r="13302" spans="17:17" x14ac:dyDescent="0.3">
      <c r="Q13302" t="s">
        <v>382</v>
      </c>
    </row>
    <row r="13303" spans="17:17" x14ac:dyDescent="0.3">
      <c r="Q13303" t="s">
        <v>362</v>
      </c>
    </row>
    <row r="13304" spans="17:17" x14ac:dyDescent="0.3">
      <c r="Q13304" t="s">
        <v>225</v>
      </c>
    </row>
    <row r="13305" spans="17:17" x14ac:dyDescent="0.3">
      <c r="Q13305" t="s">
        <v>242</v>
      </c>
    </row>
    <row r="13306" spans="17:17" x14ac:dyDescent="0.3">
      <c r="Q13306" t="s">
        <v>409</v>
      </c>
    </row>
    <row r="13307" spans="17:17" x14ac:dyDescent="0.3">
      <c r="Q13307" t="s">
        <v>221</v>
      </c>
    </row>
    <row r="13308" spans="17:17" x14ac:dyDescent="0.3">
      <c r="Q13308" t="s">
        <v>264</v>
      </c>
    </row>
    <row r="13309" spans="17:17" x14ac:dyDescent="0.3">
      <c r="Q13309" t="s">
        <v>224</v>
      </c>
    </row>
    <row r="13310" spans="17:17" x14ac:dyDescent="0.3">
      <c r="Q13310" t="s">
        <v>357</v>
      </c>
    </row>
    <row r="13311" spans="17:17" x14ac:dyDescent="0.3">
      <c r="Q13311" t="s">
        <v>403</v>
      </c>
    </row>
    <row r="13312" spans="17:17" x14ac:dyDescent="0.3">
      <c r="Q13312" t="s">
        <v>306</v>
      </c>
    </row>
    <row r="13313" spans="17:17" x14ac:dyDescent="0.3">
      <c r="Q13313" t="s">
        <v>296</v>
      </c>
    </row>
    <row r="13314" spans="17:17" x14ac:dyDescent="0.3">
      <c r="Q13314" t="s">
        <v>285</v>
      </c>
    </row>
    <row r="13315" spans="17:17" x14ac:dyDescent="0.3">
      <c r="Q13315" t="s">
        <v>414</v>
      </c>
    </row>
    <row r="13316" spans="17:17" x14ac:dyDescent="0.3">
      <c r="Q13316" t="s">
        <v>369</v>
      </c>
    </row>
    <row r="13317" spans="17:17" x14ac:dyDescent="0.3">
      <c r="Q13317" t="s">
        <v>276</v>
      </c>
    </row>
    <row r="13318" spans="17:17" x14ac:dyDescent="0.3">
      <c r="Q13318" t="s">
        <v>277</v>
      </c>
    </row>
    <row r="13319" spans="17:17" x14ac:dyDescent="0.3">
      <c r="Q13319" t="s">
        <v>243</v>
      </c>
    </row>
    <row r="13320" spans="17:17" x14ac:dyDescent="0.3">
      <c r="Q13320" t="s">
        <v>254</v>
      </c>
    </row>
    <row r="13321" spans="17:17" x14ac:dyDescent="0.3">
      <c r="Q13321" t="s">
        <v>329</v>
      </c>
    </row>
    <row r="13322" spans="17:17" x14ac:dyDescent="0.3">
      <c r="Q13322" t="s">
        <v>355</v>
      </c>
    </row>
    <row r="13323" spans="17:17" x14ac:dyDescent="0.3">
      <c r="Q13323" t="s">
        <v>357</v>
      </c>
    </row>
    <row r="13324" spans="17:17" x14ac:dyDescent="0.3">
      <c r="Q13324" t="s">
        <v>292</v>
      </c>
    </row>
    <row r="13325" spans="17:17" x14ac:dyDescent="0.3">
      <c r="Q13325" t="s">
        <v>335</v>
      </c>
    </row>
    <row r="13326" spans="17:17" x14ac:dyDescent="0.3">
      <c r="Q13326" t="s">
        <v>395</v>
      </c>
    </row>
    <row r="13327" spans="17:17" x14ac:dyDescent="0.3">
      <c r="Q13327" t="s">
        <v>237</v>
      </c>
    </row>
    <row r="13328" spans="17:17" x14ac:dyDescent="0.3">
      <c r="Q13328" t="s">
        <v>330</v>
      </c>
    </row>
    <row r="13329" spans="17:17" x14ac:dyDescent="0.3">
      <c r="Q13329" t="s">
        <v>245</v>
      </c>
    </row>
    <row r="13330" spans="17:17" x14ac:dyDescent="0.3">
      <c r="Q13330" t="s">
        <v>411</v>
      </c>
    </row>
    <row r="13331" spans="17:17" x14ac:dyDescent="0.3">
      <c r="Q13331" t="s">
        <v>306</v>
      </c>
    </row>
    <row r="13332" spans="17:17" x14ac:dyDescent="0.3">
      <c r="Q13332" t="s">
        <v>289</v>
      </c>
    </row>
    <row r="13333" spans="17:17" x14ac:dyDescent="0.3">
      <c r="Q13333" t="s">
        <v>359</v>
      </c>
    </row>
    <row r="13334" spans="17:17" x14ac:dyDescent="0.3">
      <c r="Q13334" t="s">
        <v>297</v>
      </c>
    </row>
    <row r="13335" spans="17:17" x14ac:dyDescent="0.3">
      <c r="Q13335" t="s">
        <v>321</v>
      </c>
    </row>
    <row r="13336" spans="17:17" x14ac:dyDescent="0.3">
      <c r="Q13336" t="s">
        <v>243</v>
      </c>
    </row>
    <row r="13337" spans="17:17" x14ac:dyDescent="0.3">
      <c r="Q13337" t="s">
        <v>345</v>
      </c>
    </row>
    <row r="13338" spans="17:17" x14ac:dyDescent="0.3">
      <c r="Q13338" t="s">
        <v>288</v>
      </c>
    </row>
    <row r="13339" spans="17:17" x14ac:dyDescent="0.3">
      <c r="Q13339" t="s">
        <v>362</v>
      </c>
    </row>
    <row r="13340" spans="17:17" x14ac:dyDescent="0.3">
      <c r="Q13340" t="s">
        <v>341</v>
      </c>
    </row>
    <row r="13341" spans="17:17" x14ac:dyDescent="0.3">
      <c r="Q13341" t="s">
        <v>391</v>
      </c>
    </row>
    <row r="13342" spans="17:17" x14ac:dyDescent="0.3">
      <c r="Q13342" t="s">
        <v>351</v>
      </c>
    </row>
    <row r="13343" spans="17:17" x14ac:dyDescent="0.3">
      <c r="Q13343" t="s">
        <v>313</v>
      </c>
    </row>
    <row r="13344" spans="17:17" x14ac:dyDescent="0.3">
      <c r="Q13344" t="s">
        <v>270</v>
      </c>
    </row>
    <row r="13345" spans="17:17" x14ac:dyDescent="0.3">
      <c r="Q13345" t="s">
        <v>352</v>
      </c>
    </row>
    <row r="13346" spans="17:17" x14ac:dyDescent="0.3">
      <c r="Q13346" t="s">
        <v>353</v>
      </c>
    </row>
    <row r="13347" spans="17:17" x14ac:dyDescent="0.3">
      <c r="Q13347" t="s">
        <v>354</v>
      </c>
    </row>
    <row r="13348" spans="17:17" x14ac:dyDescent="0.3">
      <c r="Q13348" t="s">
        <v>279</v>
      </c>
    </row>
    <row r="13349" spans="17:17" x14ac:dyDescent="0.3">
      <c r="Q13349" t="s">
        <v>252</v>
      </c>
    </row>
    <row r="13350" spans="17:17" x14ac:dyDescent="0.3">
      <c r="Q13350" t="s">
        <v>299</v>
      </c>
    </row>
    <row r="13351" spans="17:17" x14ac:dyDescent="0.3">
      <c r="Q13351" t="s">
        <v>306</v>
      </c>
    </row>
    <row r="13352" spans="17:17" x14ac:dyDescent="0.3">
      <c r="Q13352" t="s">
        <v>355</v>
      </c>
    </row>
    <row r="13353" spans="17:17" x14ac:dyDescent="0.3">
      <c r="Q13353" t="s">
        <v>356</v>
      </c>
    </row>
    <row r="13354" spans="17:17" x14ac:dyDescent="0.3">
      <c r="Q13354" t="s">
        <v>357</v>
      </c>
    </row>
    <row r="13355" spans="17:17" x14ac:dyDescent="0.3">
      <c r="Q13355" t="s">
        <v>358</v>
      </c>
    </row>
    <row r="13356" spans="17:17" x14ac:dyDescent="0.3">
      <c r="Q13356" t="s">
        <v>359</v>
      </c>
    </row>
    <row r="13357" spans="17:17" x14ac:dyDescent="0.3">
      <c r="Q13357" t="s">
        <v>263</v>
      </c>
    </row>
    <row r="13358" spans="17:17" x14ac:dyDescent="0.3">
      <c r="Q13358" t="s">
        <v>331</v>
      </c>
    </row>
    <row r="13359" spans="17:17" x14ac:dyDescent="0.3">
      <c r="Q13359" t="s">
        <v>297</v>
      </c>
    </row>
    <row r="13360" spans="17:17" x14ac:dyDescent="0.3">
      <c r="Q13360" t="s">
        <v>233</v>
      </c>
    </row>
    <row r="13361" spans="17:17" x14ac:dyDescent="0.3">
      <c r="Q13361" t="s">
        <v>312</v>
      </c>
    </row>
    <row r="13362" spans="17:17" x14ac:dyDescent="0.3">
      <c r="Q13362" t="s">
        <v>386</v>
      </c>
    </row>
    <row r="13363" spans="17:17" x14ac:dyDescent="0.3">
      <c r="Q13363" t="s">
        <v>252</v>
      </c>
    </row>
    <row r="13364" spans="17:17" x14ac:dyDescent="0.3">
      <c r="Q13364" t="s">
        <v>381</v>
      </c>
    </row>
    <row r="13365" spans="17:17" x14ac:dyDescent="0.3">
      <c r="Q13365" t="s">
        <v>398</v>
      </c>
    </row>
    <row r="13366" spans="17:17" x14ac:dyDescent="0.3">
      <c r="Q13366" t="s">
        <v>293</v>
      </c>
    </row>
    <row r="13367" spans="17:17" x14ac:dyDescent="0.3">
      <c r="Q13367" t="s">
        <v>358</v>
      </c>
    </row>
    <row r="13368" spans="17:17" x14ac:dyDescent="0.3">
      <c r="Q13368" t="s">
        <v>374</v>
      </c>
    </row>
    <row r="13369" spans="17:17" x14ac:dyDescent="0.3">
      <c r="Q13369" t="s">
        <v>390</v>
      </c>
    </row>
    <row r="13370" spans="17:17" x14ac:dyDescent="0.3">
      <c r="Q13370" t="s">
        <v>363</v>
      </c>
    </row>
    <row r="13371" spans="17:17" x14ac:dyDescent="0.3">
      <c r="Q13371" t="s">
        <v>254</v>
      </c>
    </row>
    <row r="13372" spans="17:17" x14ac:dyDescent="0.3">
      <c r="Q13372" t="s">
        <v>354</v>
      </c>
    </row>
    <row r="13373" spans="17:17" x14ac:dyDescent="0.3">
      <c r="Q13373" t="s">
        <v>268</v>
      </c>
    </row>
    <row r="13374" spans="17:17" x14ac:dyDescent="0.3">
      <c r="Q13374" t="s">
        <v>235</v>
      </c>
    </row>
    <row r="13375" spans="17:17" x14ac:dyDescent="0.3">
      <c r="Q13375" t="s">
        <v>369</v>
      </c>
    </row>
    <row r="13376" spans="17:17" x14ac:dyDescent="0.3">
      <c r="Q13376" t="s">
        <v>297</v>
      </c>
    </row>
    <row r="13377" spans="17:17" x14ac:dyDescent="0.3">
      <c r="Q13377" t="s">
        <v>351</v>
      </c>
    </row>
    <row r="13378" spans="17:17" x14ac:dyDescent="0.3">
      <c r="Q13378" t="s">
        <v>368</v>
      </c>
    </row>
    <row r="13379" spans="17:17" x14ac:dyDescent="0.3">
      <c r="Q13379" t="s">
        <v>253</v>
      </c>
    </row>
    <row r="13380" spans="17:17" x14ac:dyDescent="0.3">
      <c r="Q13380" t="s">
        <v>362</v>
      </c>
    </row>
    <row r="13381" spans="17:17" x14ac:dyDescent="0.3">
      <c r="Q13381" t="s">
        <v>271</v>
      </c>
    </row>
    <row r="13382" spans="17:17" x14ac:dyDescent="0.3">
      <c r="Q13382" t="s">
        <v>322</v>
      </c>
    </row>
    <row r="13383" spans="17:17" x14ac:dyDescent="0.3">
      <c r="Q13383" t="s">
        <v>395</v>
      </c>
    </row>
    <row r="13384" spans="17:17" x14ac:dyDescent="0.3">
      <c r="Q13384" t="s">
        <v>396</v>
      </c>
    </row>
    <row r="13385" spans="17:17" x14ac:dyDescent="0.3">
      <c r="Q13385" t="s">
        <v>309</v>
      </c>
    </row>
    <row r="13386" spans="17:17" x14ac:dyDescent="0.3">
      <c r="Q13386" t="s">
        <v>397</v>
      </c>
    </row>
    <row r="13387" spans="17:17" x14ac:dyDescent="0.3">
      <c r="Q13387" t="s">
        <v>398</v>
      </c>
    </row>
    <row r="13388" spans="17:17" x14ac:dyDescent="0.3">
      <c r="Q13388" t="s">
        <v>292</v>
      </c>
    </row>
    <row r="13389" spans="17:17" x14ac:dyDescent="0.3">
      <c r="Q13389" t="s">
        <v>243</v>
      </c>
    </row>
    <row r="13390" spans="17:17" x14ac:dyDescent="0.3">
      <c r="Q13390" t="s">
        <v>351</v>
      </c>
    </row>
    <row r="13391" spans="17:17" x14ac:dyDescent="0.3">
      <c r="Q13391" t="s">
        <v>263</v>
      </c>
    </row>
    <row r="13392" spans="17:17" x14ac:dyDescent="0.3">
      <c r="Q13392" t="s">
        <v>316</v>
      </c>
    </row>
    <row r="13393" spans="17:17" x14ac:dyDescent="0.3">
      <c r="Q13393" t="s">
        <v>374</v>
      </c>
    </row>
    <row r="13394" spans="17:17" x14ac:dyDescent="0.3">
      <c r="Q13394" t="s">
        <v>295</v>
      </c>
    </row>
    <row r="13395" spans="17:17" x14ac:dyDescent="0.3">
      <c r="Q13395" t="s">
        <v>342</v>
      </c>
    </row>
    <row r="13396" spans="17:17" x14ac:dyDescent="0.3">
      <c r="Q13396" t="s">
        <v>266</v>
      </c>
    </row>
    <row r="13397" spans="17:17" x14ac:dyDescent="0.3">
      <c r="Q13397" t="s">
        <v>336</v>
      </c>
    </row>
    <row r="13398" spans="17:17" x14ac:dyDescent="0.3">
      <c r="Q13398" t="s">
        <v>296</v>
      </c>
    </row>
    <row r="13399" spans="17:17" x14ac:dyDescent="0.3">
      <c r="Q13399" t="s">
        <v>333</v>
      </c>
    </row>
    <row r="13400" spans="17:17" x14ac:dyDescent="0.3">
      <c r="Q13400" t="s">
        <v>399</v>
      </c>
    </row>
    <row r="13401" spans="17:17" x14ac:dyDescent="0.3">
      <c r="Q13401" t="s">
        <v>284</v>
      </c>
    </row>
    <row r="13402" spans="17:17" x14ac:dyDescent="0.3">
      <c r="Q13402" t="s">
        <v>253</v>
      </c>
    </row>
    <row r="13403" spans="17:17" x14ac:dyDescent="0.3">
      <c r="Q13403" t="s">
        <v>245</v>
      </c>
    </row>
    <row r="13404" spans="17:17" x14ac:dyDescent="0.3">
      <c r="Q13404" t="s">
        <v>341</v>
      </c>
    </row>
    <row r="13405" spans="17:17" x14ac:dyDescent="0.3">
      <c r="Q13405" t="s">
        <v>259</v>
      </c>
    </row>
    <row r="13406" spans="17:17" x14ac:dyDescent="0.3">
      <c r="Q13406" t="s">
        <v>408</v>
      </c>
    </row>
    <row r="13407" spans="17:17" x14ac:dyDescent="0.3">
      <c r="Q13407" t="s">
        <v>410</v>
      </c>
    </row>
    <row r="13408" spans="17:17" x14ac:dyDescent="0.3">
      <c r="Q13408" t="s">
        <v>247</v>
      </c>
    </row>
    <row r="13409" spans="17:17" x14ac:dyDescent="0.3">
      <c r="Q13409" t="s">
        <v>360</v>
      </c>
    </row>
    <row r="13410" spans="17:17" x14ac:dyDescent="0.3">
      <c r="Q13410" t="s">
        <v>266</v>
      </c>
    </row>
    <row r="13411" spans="17:17" x14ac:dyDescent="0.3">
      <c r="Q13411" t="s">
        <v>400</v>
      </c>
    </row>
    <row r="13412" spans="17:17" x14ac:dyDescent="0.3">
      <c r="Q13412" t="s">
        <v>350</v>
      </c>
    </row>
    <row r="13413" spans="17:17" x14ac:dyDescent="0.3">
      <c r="Q13413" t="s">
        <v>281</v>
      </c>
    </row>
    <row r="13414" spans="17:17" x14ac:dyDescent="0.3">
      <c r="Q13414" t="s">
        <v>225</v>
      </c>
    </row>
    <row r="13415" spans="17:17" x14ac:dyDescent="0.3">
      <c r="Q13415" t="s">
        <v>221</v>
      </c>
    </row>
    <row r="13416" spans="17:17" x14ac:dyDescent="0.3">
      <c r="Q13416" t="s">
        <v>356</v>
      </c>
    </row>
    <row r="13417" spans="17:17" x14ac:dyDescent="0.3">
      <c r="Q13417" t="s">
        <v>277</v>
      </c>
    </row>
    <row r="13418" spans="17:17" x14ac:dyDescent="0.3">
      <c r="Q13418" t="s">
        <v>310</v>
      </c>
    </row>
    <row r="13419" spans="17:17" x14ac:dyDescent="0.3">
      <c r="Q13419" t="s">
        <v>371</v>
      </c>
    </row>
    <row r="13420" spans="17:17" x14ac:dyDescent="0.3">
      <c r="Q13420" t="s">
        <v>250</v>
      </c>
    </row>
    <row r="13421" spans="17:17" x14ac:dyDescent="0.3">
      <c r="Q13421" t="s">
        <v>279</v>
      </c>
    </row>
    <row r="13422" spans="17:17" x14ac:dyDescent="0.3">
      <c r="Q13422" t="s">
        <v>277</v>
      </c>
    </row>
    <row r="13423" spans="17:17" x14ac:dyDescent="0.3">
      <c r="Q13423" t="s">
        <v>272</v>
      </c>
    </row>
    <row r="13424" spans="17:17" x14ac:dyDescent="0.3">
      <c r="Q13424" t="s">
        <v>281</v>
      </c>
    </row>
    <row r="13425" spans="17:17" x14ac:dyDescent="0.3">
      <c r="Q13425" t="s">
        <v>275</v>
      </c>
    </row>
    <row r="13426" spans="17:17" x14ac:dyDescent="0.3">
      <c r="Q13426" t="s">
        <v>340</v>
      </c>
    </row>
    <row r="13427" spans="17:17" x14ac:dyDescent="0.3">
      <c r="Q13427" t="s">
        <v>402</v>
      </c>
    </row>
    <row r="13428" spans="17:17" x14ac:dyDescent="0.3">
      <c r="Q13428" t="s">
        <v>387</v>
      </c>
    </row>
    <row r="13429" spans="17:17" x14ac:dyDescent="0.3">
      <c r="Q13429" t="s">
        <v>368</v>
      </c>
    </row>
    <row r="13430" spans="17:17" x14ac:dyDescent="0.3">
      <c r="Q13430" t="s">
        <v>299</v>
      </c>
    </row>
    <row r="13431" spans="17:17" x14ac:dyDescent="0.3">
      <c r="Q13431" t="s">
        <v>355</v>
      </c>
    </row>
    <row r="13432" spans="17:17" x14ac:dyDescent="0.3">
      <c r="Q13432" t="s">
        <v>223</v>
      </c>
    </row>
    <row r="13433" spans="17:17" x14ac:dyDescent="0.3">
      <c r="Q13433" t="s">
        <v>264</v>
      </c>
    </row>
    <row r="13434" spans="17:17" x14ac:dyDescent="0.3">
      <c r="Q13434" t="s">
        <v>381</v>
      </c>
    </row>
    <row r="13435" spans="17:17" x14ac:dyDescent="0.3">
      <c r="Q13435" t="s">
        <v>271</v>
      </c>
    </row>
    <row r="13436" spans="17:17" x14ac:dyDescent="0.3">
      <c r="Q13436" t="s">
        <v>283</v>
      </c>
    </row>
    <row r="13437" spans="17:17" x14ac:dyDescent="0.3">
      <c r="Q13437" t="s">
        <v>254</v>
      </c>
    </row>
    <row r="13438" spans="17:17" x14ac:dyDescent="0.3">
      <c r="Q13438" t="s">
        <v>219</v>
      </c>
    </row>
    <row r="13439" spans="17:17" x14ac:dyDescent="0.3">
      <c r="Q13439" t="s">
        <v>336</v>
      </c>
    </row>
    <row r="13440" spans="17:17" x14ac:dyDescent="0.3">
      <c r="Q13440" t="s">
        <v>348</v>
      </c>
    </row>
    <row r="13441" spans="17:17" x14ac:dyDescent="0.3">
      <c r="Q13441" t="s">
        <v>228</v>
      </c>
    </row>
    <row r="13442" spans="17:17" x14ac:dyDescent="0.3">
      <c r="Q13442" t="s">
        <v>363</v>
      </c>
    </row>
    <row r="13443" spans="17:17" x14ac:dyDescent="0.3">
      <c r="Q13443" t="s">
        <v>284</v>
      </c>
    </row>
    <row r="13444" spans="17:17" x14ac:dyDescent="0.3">
      <c r="Q13444" t="s">
        <v>418</v>
      </c>
    </row>
    <row r="13445" spans="17:17" x14ac:dyDescent="0.3">
      <c r="Q13445" t="s">
        <v>285</v>
      </c>
    </row>
    <row r="13446" spans="17:17" x14ac:dyDescent="0.3">
      <c r="Q13446" t="s">
        <v>387</v>
      </c>
    </row>
    <row r="13447" spans="17:17" x14ac:dyDescent="0.3">
      <c r="Q13447" t="s">
        <v>334</v>
      </c>
    </row>
    <row r="13448" spans="17:17" x14ac:dyDescent="0.3">
      <c r="Q13448" t="s">
        <v>318</v>
      </c>
    </row>
    <row r="13449" spans="17:17" x14ac:dyDescent="0.3">
      <c r="Q13449" t="s">
        <v>377</v>
      </c>
    </row>
    <row r="13450" spans="17:17" x14ac:dyDescent="0.3">
      <c r="Q13450" t="s">
        <v>314</v>
      </c>
    </row>
    <row r="13451" spans="17:17" x14ac:dyDescent="0.3">
      <c r="Q13451" t="s">
        <v>256</v>
      </c>
    </row>
    <row r="13452" spans="17:17" x14ac:dyDescent="0.3">
      <c r="Q13452" t="s">
        <v>385</v>
      </c>
    </row>
    <row r="13453" spans="17:17" x14ac:dyDescent="0.3">
      <c r="Q13453" t="s">
        <v>410</v>
      </c>
    </row>
    <row r="13454" spans="17:17" x14ac:dyDescent="0.3">
      <c r="Q13454" t="s">
        <v>263</v>
      </c>
    </row>
    <row r="13455" spans="17:17" x14ac:dyDescent="0.3">
      <c r="Q13455" t="s">
        <v>258</v>
      </c>
    </row>
    <row r="13456" spans="17:17" x14ac:dyDescent="0.3">
      <c r="Q13456" t="s">
        <v>399</v>
      </c>
    </row>
    <row r="13457" spans="17:17" x14ac:dyDescent="0.3">
      <c r="Q13457" t="s">
        <v>416</v>
      </c>
    </row>
    <row r="13458" spans="17:17" x14ac:dyDescent="0.3">
      <c r="Q13458" t="s">
        <v>316</v>
      </c>
    </row>
    <row r="13459" spans="17:17" x14ac:dyDescent="0.3">
      <c r="Q13459" t="s">
        <v>244</v>
      </c>
    </row>
    <row r="13460" spans="17:17" x14ac:dyDescent="0.3">
      <c r="Q13460" t="s">
        <v>270</v>
      </c>
    </row>
    <row r="13461" spans="17:17" x14ac:dyDescent="0.3">
      <c r="Q13461" t="s">
        <v>371</v>
      </c>
    </row>
    <row r="13462" spans="17:17" x14ac:dyDescent="0.3">
      <c r="Q13462" t="s">
        <v>221</v>
      </c>
    </row>
    <row r="13463" spans="17:17" x14ac:dyDescent="0.3">
      <c r="Q13463" t="s">
        <v>362</v>
      </c>
    </row>
    <row r="13464" spans="17:17" x14ac:dyDescent="0.3">
      <c r="Q13464" t="s">
        <v>276</v>
      </c>
    </row>
    <row r="13465" spans="17:17" x14ac:dyDescent="0.3">
      <c r="Q13465" t="s">
        <v>229</v>
      </c>
    </row>
    <row r="13466" spans="17:17" x14ac:dyDescent="0.3">
      <c r="Q13466" t="s">
        <v>269</v>
      </c>
    </row>
    <row r="13467" spans="17:17" x14ac:dyDescent="0.3">
      <c r="Q13467" t="s">
        <v>316</v>
      </c>
    </row>
    <row r="13468" spans="17:17" x14ac:dyDescent="0.3">
      <c r="Q13468" t="s">
        <v>243</v>
      </c>
    </row>
    <row r="13469" spans="17:17" x14ac:dyDescent="0.3">
      <c r="Q13469" t="s">
        <v>242</v>
      </c>
    </row>
    <row r="13470" spans="17:17" x14ac:dyDescent="0.3">
      <c r="Q13470" t="s">
        <v>385</v>
      </c>
    </row>
    <row r="13471" spans="17:17" x14ac:dyDescent="0.3">
      <c r="Q13471" t="s">
        <v>232</v>
      </c>
    </row>
    <row r="13472" spans="17:17" x14ac:dyDescent="0.3">
      <c r="Q13472" t="s">
        <v>302</v>
      </c>
    </row>
    <row r="13473" spans="17:17" x14ac:dyDescent="0.3">
      <c r="Q13473" t="s">
        <v>273</v>
      </c>
    </row>
    <row r="13474" spans="17:17" x14ac:dyDescent="0.3">
      <c r="Q13474" t="s">
        <v>224</v>
      </c>
    </row>
    <row r="13475" spans="17:17" x14ac:dyDescent="0.3">
      <c r="Q13475" t="s">
        <v>228</v>
      </c>
    </row>
    <row r="13476" spans="17:17" x14ac:dyDescent="0.3">
      <c r="Q13476" t="s">
        <v>254</v>
      </c>
    </row>
    <row r="13477" spans="17:17" x14ac:dyDescent="0.3">
      <c r="Q13477" t="s">
        <v>282</v>
      </c>
    </row>
    <row r="13478" spans="17:17" x14ac:dyDescent="0.3">
      <c r="Q13478" t="s">
        <v>402</v>
      </c>
    </row>
    <row r="13479" spans="17:17" x14ac:dyDescent="0.3">
      <c r="Q13479" t="s">
        <v>304</v>
      </c>
    </row>
    <row r="13480" spans="17:17" x14ac:dyDescent="0.3">
      <c r="Q13480" t="s">
        <v>346</v>
      </c>
    </row>
    <row r="13481" spans="17:17" x14ac:dyDescent="0.3">
      <c r="Q13481" t="s">
        <v>366</v>
      </c>
    </row>
    <row r="13482" spans="17:17" x14ac:dyDescent="0.3">
      <c r="Q13482" t="s">
        <v>253</v>
      </c>
    </row>
    <row r="13483" spans="17:17" x14ac:dyDescent="0.3">
      <c r="Q13483" t="s">
        <v>245</v>
      </c>
    </row>
    <row r="13484" spans="17:17" x14ac:dyDescent="0.3">
      <c r="Q13484" t="s">
        <v>341</v>
      </c>
    </row>
    <row r="13485" spans="17:17" x14ac:dyDescent="0.3">
      <c r="Q13485" t="s">
        <v>259</v>
      </c>
    </row>
    <row r="13486" spans="17:17" x14ac:dyDescent="0.3">
      <c r="Q13486" t="s">
        <v>408</v>
      </c>
    </row>
    <row r="13487" spans="17:17" x14ac:dyDescent="0.3">
      <c r="Q13487" t="s">
        <v>410</v>
      </c>
    </row>
    <row r="13488" spans="17:17" x14ac:dyDescent="0.3">
      <c r="Q13488" t="s">
        <v>247</v>
      </c>
    </row>
    <row r="13489" spans="17:17" x14ac:dyDescent="0.3">
      <c r="Q13489" t="s">
        <v>360</v>
      </c>
    </row>
    <row r="13490" spans="17:17" x14ac:dyDescent="0.3">
      <c r="Q13490" t="s">
        <v>266</v>
      </c>
    </row>
    <row r="13491" spans="17:17" x14ac:dyDescent="0.3">
      <c r="Q13491" t="s">
        <v>400</v>
      </c>
    </row>
    <row r="13492" spans="17:17" x14ac:dyDescent="0.3">
      <c r="Q13492" t="s">
        <v>350</v>
      </c>
    </row>
    <row r="13493" spans="17:17" x14ac:dyDescent="0.3">
      <c r="Q13493" t="s">
        <v>281</v>
      </c>
    </row>
    <row r="13494" spans="17:17" x14ac:dyDescent="0.3">
      <c r="Q13494" t="s">
        <v>225</v>
      </c>
    </row>
    <row r="13495" spans="17:17" x14ac:dyDescent="0.3">
      <c r="Q13495" t="s">
        <v>221</v>
      </c>
    </row>
    <row r="13496" spans="17:17" x14ac:dyDescent="0.3">
      <c r="Q13496" t="s">
        <v>356</v>
      </c>
    </row>
    <row r="13497" spans="17:17" x14ac:dyDescent="0.3">
      <c r="Q13497" t="s">
        <v>277</v>
      </c>
    </row>
    <row r="13498" spans="17:17" x14ac:dyDescent="0.3">
      <c r="Q13498" t="s">
        <v>310</v>
      </c>
    </row>
    <row r="13499" spans="17:17" x14ac:dyDescent="0.3">
      <c r="Q13499" t="s">
        <v>371</v>
      </c>
    </row>
    <row r="13500" spans="17:17" x14ac:dyDescent="0.3">
      <c r="Q13500" t="s">
        <v>250</v>
      </c>
    </row>
    <row r="13501" spans="17:17" x14ac:dyDescent="0.3">
      <c r="Q13501" t="s">
        <v>279</v>
      </c>
    </row>
    <row r="13502" spans="17:17" x14ac:dyDescent="0.3">
      <c r="Q13502" t="s">
        <v>347</v>
      </c>
    </row>
    <row r="13503" spans="17:17" x14ac:dyDescent="0.3">
      <c r="Q13503" t="s">
        <v>330</v>
      </c>
    </row>
    <row r="13504" spans="17:17" x14ac:dyDescent="0.3">
      <c r="Q13504" t="s">
        <v>386</v>
      </c>
    </row>
    <row r="13505" spans="17:17" x14ac:dyDescent="0.3">
      <c r="Q13505" t="s">
        <v>382</v>
      </c>
    </row>
    <row r="13506" spans="17:17" x14ac:dyDescent="0.3">
      <c r="Q13506" t="s">
        <v>312</v>
      </c>
    </row>
    <row r="13507" spans="17:17" x14ac:dyDescent="0.3">
      <c r="Q13507" t="s">
        <v>324</v>
      </c>
    </row>
    <row r="13508" spans="17:17" x14ac:dyDescent="0.3">
      <c r="Q13508" t="s">
        <v>357</v>
      </c>
    </row>
    <row r="13509" spans="17:17" x14ac:dyDescent="0.3">
      <c r="Q13509" t="s">
        <v>227</v>
      </c>
    </row>
    <row r="13510" spans="17:17" x14ac:dyDescent="0.3">
      <c r="Q13510" t="s">
        <v>298</v>
      </c>
    </row>
    <row r="13511" spans="17:17" x14ac:dyDescent="0.3">
      <c r="Q13511" t="s">
        <v>356</v>
      </c>
    </row>
    <row r="13512" spans="17:17" x14ac:dyDescent="0.3">
      <c r="Q13512" t="s">
        <v>352</v>
      </c>
    </row>
    <row r="13513" spans="17:17" x14ac:dyDescent="0.3">
      <c r="Q13513" t="s">
        <v>401</v>
      </c>
    </row>
    <row r="13514" spans="17:17" x14ac:dyDescent="0.3">
      <c r="Q13514" t="s">
        <v>372</v>
      </c>
    </row>
    <row r="13515" spans="17:17" x14ac:dyDescent="0.3">
      <c r="Q13515" t="s">
        <v>280</v>
      </c>
    </row>
    <row r="13516" spans="17:17" x14ac:dyDescent="0.3">
      <c r="Q13516" t="s">
        <v>286</v>
      </c>
    </row>
    <row r="13517" spans="17:17" x14ac:dyDescent="0.3">
      <c r="Q13517" t="s">
        <v>274</v>
      </c>
    </row>
    <row r="13518" spans="17:17" x14ac:dyDescent="0.3">
      <c r="Q13518" t="s">
        <v>406</v>
      </c>
    </row>
    <row r="13519" spans="17:17" x14ac:dyDescent="0.3">
      <c r="Q13519" t="s">
        <v>236</v>
      </c>
    </row>
    <row r="13520" spans="17:17" x14ac:dyDescent="0.3">
      <c r="Q13520" t="s">
        <v>336</v>
      </c>
    </row>
    <row r="13521" spans="17:17" x14ac:dyDescent="0.3">
      <c r="Q13521" t="s">
        <v>373</v>
      </c>
    </row>
    <row r="13522" spans="17:17" x14ac:dyDescent="0.3">
      <c r="Q13522" t="s">
        <v>355</v>
      </c>
    </row>
    <row r="13523" spans="17:17" x14ac:dyDescent="0.3">
      <c r="Q13523" t="s">
        <v>357</v>
      </c>
    </row>
    <row r="13524" spans="17:17" x14ac:dyDescent="0.3">
      <c r="Q13524" t="s">
        <v>292</v>
      </c>
    </row>
    <row r="13525" spans="17:17" x14ac:dyDescent="0.3">
      <c r="Q13525" t="s">
        <v>335</v>
      </c>
    </row>
    <row r="13526" spans="17:17" x14ac:dyDescent="0.3">
      <c r="Q13526" t="s">
        <v>395</v>
      </c>
    </row>
    <row r="13527" spans="17:17" x14ac:dyDescent="0.3">
      <c r="Q13527" t="s">
        <v>237</v>
      </c>
    </row>
    <row r="13528" spans="17:17" x14ac:dyDescent="0.3">
      <c r="Q13528" t="s">
        <v>330</v>
      </c>
    </row>
    <row r="13529" spans="17:17" x14ac:dyDescent="0.3">
      <c r="Q13529" t="s">
        <v>245</v>
      </c>
    </row>
    <row r="13530" spans="17:17" x14ac:dyDescent="0.3">
      <c r="Q13530" t="s">
        <v>411</v>
      </c>
    </row>
    <row r="13531" spans="17:17" x14ac:dyDescent="0.3">
      <c r="Q13531" t="s">
        <v>306</v>
      </c>
    </row>
    <row r="13532" spans="17:17" x14ac:dyDescent="0.3">
      <c r="Q13532" t="s">
        <v>289</v>
      </c>
    </row>
    <row r="13533" spans="17:17" x14ac:dyDescent="0.3">
      <c r="Q13533" t="s">
        <v>359</v>
      </c>
    </row>
    <row r="13534" spans="17:17" x14ac:dyDescent="0.3">
      <c r="Q13534" t="s">
        <v>297</v>
      </c>
    </row>
    <row r="13535" spans="17:17" x14ac:dyDescent="0.3">
      <c r="Q13535" t="s">
        <v>321</v>
      </c>
    </row>
    <row r="13536" spans="17:17" x14ac:dyDescent="0.3">
      <c r="Q13536" t="s">
        <v>243</v>
      </c>
    </row>
    <row r="13537" spans="17:17" x14ac:dyDescent="0.3">
      <c r="Q13537" t="s">
        <v>345</v>
      </c>
    </row>
    <row r="13538" spans="17:17" x14ac:dyDescent="0.3">
      <c r="Q13538" t="s">
        <v>288</v>
      </c>
    </row>
    <row r="13539" spans="17:17" x14ac:dyDescent="0.3">
      <c r="Q13539" t="s">
        <v>362</v>
      </c>
    </row>
    <row r="13540" spans="17:17" x14ac:dyDescent="0.3">
      <c r="Q13540" t="s">
        <v>341</v>
      </c>
    </row>
    <row r="13541" spans="17:17" x14ac:dyDescent="0.3">
      <c r="Q13541" t="s">
        <v>391</v>
      </c>
    </row>
    <row r="13542" spans="17:17" x14ac:dyDescent="0.3">
      <c r="Q13542" t="s">
        <v>322</v>
      </c>
    </row>
    <row r="13543" spans="17:17" x14ac:dyDescent="0.3">
      <c r="Q13543" t="s">
        <v>358</v>
      </c>
    </row>
    <row r="13544" spans="17:17" x14ac:dyDescent="0.3">
      <c r="Q13544" t="s">
        <v>361</v>
      </c>
    </row>
    <row r="13545" spans="17:17" x14ac:dyDescent="0.3">
      <c r="Q13545" t="s">
        <v>305</v>
      </c>
    </row>
    <row r="13546" spans="17:17" x14ac:dyDescent="0.3">
      <c r="Q13546" t="s">
        <v>259</v>
      </c>
    </row>
    <row r="13547" spans="17:17" x14ac:dyDescent="0.3">
      <c r="Q13547" t="s">
        <v>328</v>
      </c>
    </row>
    <row r="13548" spans="17:17" x14ac:dyDescent="0.3">
      <c r="Q13548" t="s">
        <v>331</v>
      </c>
    </row>
    <row r="13549" spans="17:17" x14ac:dyDescent="0.3">
      <c r="Q13549" t="s">
        <v>272</v>
      </c>
    </row>
    <row r="13550" spans="17:17" x14ac:dyDescent="0.3">
      <c r="Q13550" t="s">
        <v>285</v>
      </c>
    </row>
    <row r="13551" spans="17:17" x14ac:dyDescent="0.3">
      <c r="Q13551" t="s">
        <v>239</v>
      </c>
    </row>
    <row r="13552" spans="17:17" x14ac:dyDescent="0.3">
      <c r="Q13552" t="s">
        <v>240</v>
      </c>
    </row>
    <row r="13553" spans="17:17" x14ac:dyDescent="0.3">
      <c r="Q13553" t="s">
        <v>379</v>
      </c>
    </row>
    <row r="13554" spans="17:17" x14ac:dyDescent="0.3">
      <c r="Q13554" t="s">
        <v>284</v>
      </c>
    </row>
    <row r="13555" spans="17:17" x14ac:dyDescent="0.3">
      <c r="Q13555" t="s">
        <v>245</v>
      </c>
    </row>
    <row r="13556" spans="17:17" x14ac:dyDescent="0.3">
      <c r="Q13556" t="s">
        <v>335</v>
      </c>
    </row>
    <row r="13557" spans="17:17" x14ac:dyDescent="0.3">
      <c r="Q13557" t="s">
        <v>314</v>
      </c>
    </row>
    <row r="13558" spans="17:17" x14ac:dyDescent="0.3">
      <c r="Q13558" t="s">
        <v>244</v>
      </c>
    </row>
    <row r="13559" spans="17:17" x14ac:dyDescent="0.3">
      <c r="Q13559" t="s">
        <v>306</v>
      </c>
    </row>
    <row r="13560" spans="17:17" x14ac:dyDescent="0.3">
      <c r="Q13560" t="s">
        <v>271</v>
      </c>
    </row>
    <row r="13561" spans="17:17" x14ac:dyDescent="0.3">
      <c r="Q13561" t="s">
        <v>334</v>
      </c>
    </row>
    <row r="13562" spans="17:17" x14ac:dyDescent="0.3">
      <c r="Q13562" t="s">
        <v>235</v>
      </c>
    </row>
    <row r="13563" spans="17:17" x14ac:dyDescent="0.3">
      <c r="Q13563" t="s">
        <v>370</v>
      </c>
    </row>
    <row r="13564" spans="17:17" x14ac:dyDescent="0.3">
      <c r="Q13564" t="s">
        <v>392</v>
      </c>
    </row>
    <row r="13565" spans="17:17" x14ac:dyDescent="0.3">
      <c r="Q13565" t="s">
        <v>310</v>
      </c>
    </row>
    <row r="13566" spans="17:17" x14ac:dyDescent="0.3">
      <c r="Q13566" t="s">
        <v>323</v>
      </c>
    </row>
    <row r="13567" spans="17:17" x14ac:dyDescent="0.3">
      <c r="Q13567" t="s">
        <v>304</v>
      </c>
    </row>
    <row r="13568" spans="17:17" x14ac:dyDescent="0.3">
      <c r="Q13568" t="s">
        <v>341</v>
      </c>
    </row>
    <row r="13569" spans="17:17" x14ac:dyDescent="0.3">
      <c r="Q13569" t="s">
        <v>348</v>
      </c>
    </row>
    <row r="13570" spans="17:17" x14ac:dyDescent="0.3">
      <c r="Q13570" t="s">
        <v>361</v>
      </c>
    </row>
    <row r="13571" spans="17:17" x14ac:dyDescent="0.3">
      <c r="Q13571" t="s">
        <v>386</v>
      </c>
    </row>
    <row r="13572" spans="17:17" x14ac:dyDescent="0.3">
      <c r="Q13572" t="s">
        <v>296</v>
      </c>
    </row>
    <row r="13573" spans="17:17" x14ac:dyDescent="0.3">
      <c r="Q13573" t="s">
        <v>270</v>
      </c>
    </row>
    <row r="13574" spans="17:17" x14ac:dyDescent="0.3">
      <c r="Q13574" t="s">
        <v>347</v>
      </c>
    </row>
    <row r="13575" spans="17:17" x14ac:dyDescent="0.3">
      <c r="Q13575" t="s">
        <v>297</v>
      </c>
    </row>
    <row r="13576" spans="17:17" x14ac:dyDescent="0.3">
      <c r="Q13576" t="s">
        <v>409</v>
      </c>
    </row>
    <row r="13577" spans="17:17" x14ac:dyDescent="0.3">
      <c r="Q13577" t="s">
        <v>311</v>
      </c>
    </row>
    <row r="13578" spans="17:17" x14ac:dyDescent="0.3">
      <c r="Q13578" t="s">
        <v>355</v>
      </c>
    </row>
    <row r="13579" spans="17:17" x14ac:dyDescent="0.3">
      <c r="Q13579" t="s">
        <v>223</v>
      </c>
    </row>
    <row r="13580" spans="17:17" x14ac:dyDescent="0.3">
      <c r="Q13580" t="s">
        <v>399</v>
      </c>
    </row>
    <row r="13581" spans="17:17" x14ac:dyDescent="0.3">
      <c r="Q13581" t="s">
        <v>286</v>
      </c>
    </row>
    <row r="13582" spans="17:17" x14ac:dyDescent="0.3">
      <c r="Q13582" t="s">
        <v>344</v>
      </c>
    </row>
    <row r="13583" spans="17:17" x14ac:dyDescent="0.3">
      <c r="Q13583" t="s">
        <v>332</v>
      </c>
    </row>
    <row r="13584" spans="17:17" x14ac:dyDescent="0.3">
      <c r="Q13584" t="s">
        <v>412</v>
      </c>
    </row>
    <row r="13585" spans="17:17" x14ac:dyDescent="0.3">
      <c r="Q13585" t="s">
        <v>220</v>
      </c>
    </row>
    <row r="13586" spans="17:17" x14ac:dyDescent="0.3">
      <c r="Q13586" t="s">
        <v>280</v>
      </c>
    </row>
    <row r="13587" spans="17:17" x14ac:dyDescent="0.3">
      <c r="Q13587" t="s">
        <v>221</v>
      </c>
    </row>
    <row r="13588" spans="17:17" x14ac:dyDescent="0.3">
      <c r="Q13588" t="s">
        <v>374</v>
      </c>
    </row>
    <row r="13589" spans="17:17" x14ac:dyDescent="0.3">
      <c r="Q13589" t="s">
        <v>387</v>
      </c>
    </row>
    <row r="13590" spans="17:17" x14ac:dyDescent="0.3">
      <c r="Q13590" t="s">
        <v>261</v>
      </c>
    </row>
    <row r="13591" spans="17:17" x14ac:dyDescent="0.3">
      <c r="Q13591" t="s">
        <v>373</v>
      </c>
    </row>
    <row r="13592" spans="17:17" x14ac:dyDescent="0.3">
      <c r="Q13592" t="s">
        <v>249</v>
      </c>
    </row>
    <row r="13593" spans="17:17" x14ac:dyDescent="0.3">
      <c r="Q13593" t="s">
        <v>347</v>
      </c>
    </row>
    <row r="13594" spans="17:17" x14ac:dyDescent="0.3">
      <c r="Q13594" t="s">
        <v>349</v>
      </c>
    </row>
    <row r="13595" spans="17:17" x14ac:dyDescent="0.3">
      <c r="Q13595" t="s">
        <v>263</v>
      </c>
    </row>
    <row r="13596" spans="17:17" x14ac:dyDescent="0.3">
      <c r="Q13596" t="s">
        <v>381</v>
      </c>
    </row>
    <row r="13597" spans="17:17" x14ac:dyDescent="0.3">
      <c r="Q13597" t="s">
        <v>355</v>
      </c>
    </row>
    <row r="13598" spans="17:17" x14ac:dyDescent="0.3">
      <c r="Q13598" t="s">
        <v>222</v>
      </c>
    </row>
    <row r="13599" spans="17:17" x14ac:dyDescent="0.3">
      <c r="Q13599" t="s">
        <v>246</v>
      </c>
    </row>
    <row r="13600" spans="17:17" x14ac:dyDescent="0.3">
      <c r="Q13600" t="s">
        <v>418</v>
      </c>
    </row>
    <row r="13601" spans="17:17" x14ac:dyDescent="0.3">
      <c r="Q13601" t="s">
        <v>335</v>
      </c>
    </row>
    <row r="13602" spans="17:17" x14ac:dyDescent="0.3">
      <c r="Q13602" t="s">
        <v>254</v>
      </c>
    </row>
    <row r="13603" spans="17:17" x14ac:dyDescent="0.3">
      <c r="Q13603" t="s">
        <v>353</v>
      </c>
    </row>
    <row r="13604" spans="17:17" x14ac:dyDescent="0.3">
      <c r="Q13604" t="s">
        <v>303</v>
      </c>
    </row>
    <row r="13605" spans="17:17" x14ac:dyDescent="0.3">
      <c r="Q13605" t="s">
        <v>280</v>
      </c>
    </row>
    <row r="13606" spans="17:17" x14ac:dyDescent="0.3">
      <c r="Q13606" t="s">
        <v>243</v>
      </c>
    </row>
    <row r="13607" spans="17:17" x14ac:dyDescent="0.3">
      <c r="Q13607" t="s">
        <v>354</v>
      </c>
    </row>
    <row r="13608" spans="17:17" x14ac:dyDescent="0.3">
      <c r="Q13608" t="s">
        <v>256</v>
      </c>
    </row>
    <row r="13609" spans="17:17" x14ac:dyDescent="0.3">
      <c r="Q13609" t="s">
        <v>378</v>
      </c>
    </row>
    <row r="13610" spans="17:17" x14ac:dyDescent="0.3">
      <c r="Q13610" t="s">
        <v>272</v>
      </c>
    </row>
    <row r="13611" spans="17:17" x14ac:dyDescent="0.3">
      <c r="Q13611" t="s">
        <v>237</v>
      </c>
    </row>
    <row r="13612" spans="17:17" x14ac:dyDescent="0.3">
      <c r="Q13612" t="s">
        <v>308</v>
      </c>
    </row>
    <row r="13613" spans="17:17" x14ac:dyDescent="0.3">
      <c r="Q13613" t="s">
        <v>391</v>
      </c>
    </row>
    <row r="13614" spans="17:17" x14ac:dyDescent="0.3">
      <c r="Q13614" t="s">
        <v>227</v>
      </c>
    </row>
    <row r="13615" spans="17:17" x14ac:dyDescent="0.3">
      <c r="Q13615" t="s">
        <v>344</v>
      </c>
    </row>
    <row r="13616" spans="17:17" x14ac:dyDescent="0.3">
      <c r="Q13616" t="s">
        <v>370</v>
      </c>
    </row>
    <row r="13617" spans="17:17" x14ac:dyDescent="0.3">
      <c r="Q13617" t="s">
        <v>321</v>
      </c>
    </row>
    <row r="13618" spans="17:17" x14ac:dyDescent="0.3">
      <c r="Q13618" t="s">
        <v>309</v>
      </c>
    </row>
    <row r="13619" spans="17:17" x14ac:dyDescent="0.3">
      <c r="Q13619" t="s">
        <v>327</v>
      </c>
    </row>
    <row r="13620" spans="17:17" x14ac:dyDescent="0.3">
      <c r="Q13620" t="s">
        <v>322</v>
      </c>
    </row>
    <row r="13621" spans="17:17" x14ac:dyDescent="0.3">
      <c r="Q13621" t="s">
        <v>392</v>
      </c>
    </row>
    <row r="13622" spans="17:17" x14ac:dyDescent="0.3">
      <c r="Q13622" t="s">
        <v>300</v>
      </c>
    </row>
    <row r="13623" spans="17:17" x14ac:dyDescent="0.3">
      <c r="Q13623" t="s">
        <v>313</v>
      </c>
    </row>
    <row r="13624" spans="17:17" x14ac:dyDescent="0.3">
      <c r="Q13624" t="s">
        <v>403</v>
      </c>
    </row>
    <row r="13625" spans="17:17" x14ac:dyDescent="0.3">
      <c r="Q13625" t="s">
        <v>292</v>
      </c>
    </row>
    <row r="13626" spans="17:17" x14ac:dyDescent="0.3">
      <c r="Q13626" t="s">
        <v>259</v>
      </c>
    </row>
    <row r="13627" spans="17:17" x14ac:dyDescent="0.3">
      <c r="Q13627" t="s">
        <v>258</v>
      </c>
    </row>
    <row r="13628" spans="17:17" x14ac:dyDescent="0.3">
      <c r="Q13628" t="s">
        <v>235</v>
      </c>
    </row>
    <row r="13629" spans="17:17" x14ac:dyDescent="0.3">
      <c r="Q13629" t="s">
        <v>325</v>
      </c>
    </row>
    <row r="13630" spans="17:17" x14ac:dyDescent="0.3">
      <c r="Q13630" t="s">
        <v>305</v>
      </c>
    </row>
    <row r="13631" spans="17:17" x14ac:dyDescent="0.3">
      <c r="Q13631" t="s">
        <v>384</v>
      </c>
    </row>
    <row r="13632" spans="17:17" x14ac:dyDescent="0.3">
      <c r="Q13632" t="s">
        <v>354</v>
      </c>
    </row>
    <row r="13633" spans="17:17" x14ac:dyDescent="0.3">
      <c r="Q13633" t="s">
        <v>312</v>
      </c>
    </row>
    <row r="13634" spans="17:17" x14ac:dyDescent="0.3">
      <c r="Q13634" t="s">
        <v>290</v>
      </c>
    </row>
    <row r="13635" spans="17:17" x14ac:dyDescent="0.3">
      <c r="Q13635" t="s">
        <v>397</v>
      </c>
    </row>
    <row r="13636" spans="17:17" x14ac:dyDescent="0.3">
      <c r="Q13636" t="s">
        <v>255</v>
      </c>
    </row>
    <row r="13637" spans="17:17" x14ac:dyDescent="0.3">
      <c r="Q13637" t="s">
        <v>250</v>
      </c>
    </row>
    <row r="13638" spans="17:17" x14ac:dyDescent="0.3">
      <c r="Q13638" t="s">
        <v>328</v>
      </c>
    </row>
    <row r="13639" spans="17:17" x14ac:dyDescent="0.3">
      <c r="Q13639" t="s">
        <v>245</v>
      </c>
    </row>
    <row r="13640" spans="17:17" x14ac:dyDescent="0.3">
      <c r="Q13640" t="s">
        <v>223</v>
      </c>
    </row>
    <row r="13641" spans="17:17" x14ac:dyDescent="0.3">
      <c r="Q13641" t="s">
        <v>303</v>
      </c>
    </row>
    <row r="13642" spans="17:17" x14ac:dyDescent="0.3">
      <c r="Q13642" t="s">
        <v>277</v>
      </c>
    </row>
    <row r="13643" spans="17:17" x14ac:dyDescent="0.3">
      <c r="Q13643" t="s">
        <v>272</v>
      </c>
    </row>
    <row r="13644" spans="17:17" x14ac:dyDescent="0.3">
      <c r="Q13644" t="s">
        <v>281</v>
      </c>
    </row>
    <row r="13645" spans="17:17" x14ac:dyDescent="0.3">
      <c r="Q13645" t="s">
        <v>275</v>
      </c>
    </row>
    <row r="13646" spans="17:17" x14ac:dyDescent="0.3">
      <c r="Q13646" t="s">
        <v>340</v>
      </c>
    </row>
    <row r="13647" spans="17:17" x14ac:dyDescent="0.3">
      <c r="Q13647" t="s">
        <v>402</v>
      </c>
    </row>
    <row r="13648" spans="17:17" x14ac:dyDescent="0.3">
      <c r="Q13648" t="s">
        <v>387</v>
      </c>
    </row>
    <row r="13649" spans="17:17" x14ac:dyDescent="0.3">
      <c r="Q13649" t="s">
        <v>368</v>
      </c>
    </row>
    <row r="13650" spans="17:17" x14ac:dyDescent="0.3">
      <c r="Q13650" t="s">
        <v>299</v>
      </c>
    </row>
    <row r="13651" spans="17:17" x14ac:dyDescent="0.3">
      <c r="Q13651" t="s">
        <v>355</v>
      </c>
    </row>
    <row r="13652" spans="17:17" x14ac:dyDescent="0.3">
      <c r="Q13652" t="s">
        <v>223</v>
      </c>
    </row>
    <row r="13653" spans="17:17" x14ac:dyDescent="0.3">
      <c r="Q13653" t="s">
        <v>264</v>
      </c>
    </row>
    <row r="13654" spans="17:17" x14ac:dyDescent="0.3">
      <c r="Q13654" t="s">
        <v>381</v>
      </c>
    </row>
    <row r="13655" spans="17:17" x14ac:dyDescent="0.3">
      <c r="Q13655" t="s">
        <v>271</v>
      </c>
    </row>
    <row r="13656" spans="17:17" x14ac:dyDescent="0.3">
      <c r="Q13656" t="s">
        <v>283</v>
      </c>
    </row>
    <row r="13657" spans="17:17" x14ac:dyDescent="0.3">
      <c r="Q13657" t="s">
        <v>254</v>
      </c>
    </row>
    <row r="13658" spans="17:17" x14ac:dyDescent="0.3">
      <c r="Q13658" t="s">
        <v>219</v>
      </c>
    </row>
    <row r="13659" spans="17:17" x14ac:dyDescent="0.3">
      <c r="Q13659" t="s">
        <v>336</v>
      </c>
    </row>
    <row r="13660" spans="17:17" x14ac:dyDescent="0.3">
      <c r="Q13660" t="s">
        <v>348</v>
      </c>
    </row>
    <row r="13661" spans="17:17" x14ac:dyDescent="0.3">
      <c r="Q13661" t="s">
        <v>228</v>
      </c>
    </row>
    <row r="13662" spans="17:17" x14ac:dyDescent="0.3">
      <c r="Q13662" t="s">
        <v>237</v>
      </c>
    </row>
    <row r="13663" spans="17:17" x14ac:dyDescent="0.3">
      <c r="Q13663" t="s">
        <v>379</v>
      </c>
    </row>
    <row r="13664" spans="17:17" x14ac:dyDescent="0.3">
      <c r="Q13664" t="s">
        <v>365</v>
      </c>
    </row>
    <row r="13665" spans="17:17" x14ac:dyDescent="0.3">
      <c r="Q13665" t="s">
        <v>281</v>
      </c>
    </row>
    <row r="13666" spans="17:17" x14ac:dyDescent="0.3">
      <c r="Q13666" t="s">
        <v>380</v>
      </c>
    </row>
    <row r="13667" spans="17:17" x14ac:dyDescent="0.3">
      <c r="Q13667" t="s">
        <v>258</v>
      </c>
    </row>
    <row r="13668" spans="17:17" x14ac:dyDescent="0.3">
      <c r="Q13668" t="s">
        <v>285</v>
      </c>
    </row>
    <row r="13669" spans="17:17" x14ac:dyDescent="0.3">
      <c r="Q13669" t="s">
        <v>310</v>
      </c>
    </row>
    <row r="13670" spans="17:17" x14ac:dyDescent="0.3">
      <c r="Q13670" t="s">
        <v>414</v>
      </c>
    </row>
    <row r="13671" spans="17:17" x14ac:dyDescent="0.3">
      <c r="Q13671" t="s">
        <v>265</v>
      </c>
    </row>
    <row r="13672" spans="17:17" x14ac:dyDescent="0.3">
      <c r="Q13672" t="s">
        <v>260</v>
      </c>
    </row>
    <row r="13673" spans="17:17" x14ac:dyDescent="0.3">
      <c r="Q13673" t="s">
        <v>309</v>
      </c>
    </row>
    <row r="13674" spans="17:17" x14ac:dyDescent="0.3">
      <c r="Q13674" t="s">
        <v>323</v>
      </c>
    </row>
    <row r="13675" spans="17:17" x14ac:dyDescent="0.3">
      <c r="Q13675" t="s">
        <v>404</v>
      </c>
    </row>
    <row r="13676" spans="17:17" x14ac:dyDescent="0.3">
      <c r="Q13676" t="s">
        <v>411</v>
      </c>
    </row>
    <row r="13677" spans="17:17" x14ac:dyDescent="0.3">
      <c r="Q13677" t="s">
        <v>343</v>
      </c>
    </row>
    <row r="13678" spans="17:17" x14ac:dyDescent="0.3">
      <c r="Q13678" t="s">
        <v>256</v>
      </c>
    </row>
    <row r="13679" spans="17:17" x14ac:dyDescent="0.3">
      <c r="Q13679" t="s">
        <v>304</v>
      </c>
    </row>
    <row r="13680" spans="17:17" x14ac:dyDescent="0.3">
      <c r="Q13680" t="s">
        <v>357</v>
      </c>
    </row>
    <row r="13681" spans="17:17" x14ac:dyDescent="0.3">
      <c r="Q13681" t="s">
        <v>279</v>
      </c>
    </row>
    <row r="13682" spans="17:17" x14ac:dyDescent="0.3">
      <c r="Q13682" t="s">
        <v>404</v>
      </c>
    </row>
    <row r="13683" spans="17:17" x14ac:dyDescent="0.3">
      <c r="Q13683" t="s">
        <v>271</v>
      </c>
    </row>
    <row r="13684" spans="17:17" x14ac:dyDescent="0.3">
      <c r="Q13684" t="s">
        <v>342</v>
      </c>
    </row>
    <row r="13685" spans="17:17" x14ac:dyDescent="0.3">
      <c r="Q13685" t="s">
        <v>280</v>
      </c>
    </row>
    <row r="13686" spans="17:17" x14ac:dyDescent="0.3">
      <c r="Q13686" t="s">
        <v>228</v>
      </c>
    </row>
    <row r="13687" spans="17:17" x14ac:dyDescent="0.3">
      <c r="Q13687" t="s">
        <v>405</v>
      </c>
    </row>
    <row r="13688" spans="17:17" x14ac:dyDescent="0.3">
      <c r="Q13688" t="s">
        <v>263</v>
      </c>
    </row>
    <row r="13689" spans="17:17" x14ac:dyDescent="0.3">
      <c r="Q13689" t="s">
        <v>335</v>
      </c>
    </row>
    <row r="13690" spans="17:17" x14ac:dyDescent="0.3">
      <c r="Q13690" t="s">
        <v>341</v>
      </c>
    </row>
    <row r="13691" spans="17:17" x14ac:dyDescent="0.3">
      <c r="Q13691" t="s">
        <v>320</v>
      </c>
    </row>
    <row r="13692" spans="17:17" x14ac:dyDescent="0.3">
      <c r="Q13692" t="s">
        <v>256</v>
      </c>
    </row>
    <row r="13693" spans="17:17" x14ac:dyDescent="0.3">
      <c r="Q13693" t="s">
        <v>301</v>
      </c>
    </row>
    <row r="13694" spans="17:17" x14ac:dyDescent="0.3">
      <c r="Q13694" t="s">
        <v>401</v>
      </c>
    </row>
    <row r="13695" spans="17:17" x14ac:dyDescent="0.3">
      <c r="Q13695" t="s">
        <v>240</v>
      </c>
    </row>
    <row r="13696" spans="17:17" x14ac:dyDescent="0.3">
      <c r="Q13696" t="s">
        <v>291</v>
      </c>
    </row>
    <row r="13697" spans="17:17" x14ac:dyDescent="0.3">
      <c r="Q13697" t="s">
        <v>243</v>
      </c>
    </row>
    <row r="13698" spans="17:17" x14ac:dyDescent="0.3">
      <c r="Q13698" t="s">
        <v>255</v>
      </c>
    </row>
    <row r="13699" spans="17:17" x14ac:dyDescent="0.3">
      <c r="Q13699" t="s">
        <v>398</v>
      </c>
    </row>
    <row r="13700" spans="17:17" x14ac:dyDescent="0.3">
      <c r="Q13700" t="s">
        <v>304</v>
      </c>
    </row>
    <row r="13701" spans="17:17" x14ac:dyDescent="0.3">
      <c r="Q13701" t="s">
        <v>286</v>
      </c>
    </row>
    <row r="13702" spans="17:17" x14ac:dyDescent="0.3">
      <c r="Q13702" t="s">
        <v>309</v>
      </c>
    </row>
    <row r="13703" spans="17:17" x14ac:dyDescent="0.3">
      <c r="Q13703" t="s">
        <v>332</v>
      </c>
    </row>
    <row r="13704" spans="17:17" x14ac:dyDescent="0.3">
      <c r="Q13704" t="s">
        <v>347</v>
      </c>
    </row>
    <row r="13705" spans="17:17" x14ac:dyDescent="0.3">
      <c r="Q13705" t="s">
        <v>335</v>
      </c>
    </row>
    <row r="13706" spans="17:17" x14ac:dyDescent="0.3">
      <c r="Q13706" t="s">
        <v>282</v>
      </c>
    </row>
    <row r="13707" spans="17:17" x14ac:dyDescent="0.3">
      <c r="Q13707" t="s">
        <v>383</v>
      </c>
    </row>
    <row r="13708" spans="17:17" x14ac:dyDescent="0.3">
      <c r="Q13708" t="s">
        <v>372</v>
      </c>
    </row>
    <row r="13709" spans="17:17" x14ac:dyDescent="0.3">
      <c r="Q13709" t="s">
        <v>338</v>
      </c>
    </row>
    <row r="13710" spans="17:17" x14ac:dyDescent="0.3">
      <c r="Q13710" t="s">
        <v>356</v>
      </c>
    </row>
    <row r="13711" spans="17:17" x14ac:dyDescent="0.3">
      <c r="Q13711" t="s">
        <v>344</v>
      </c>
    </row>
    <row r="13712" spans="17:17" x14ac:dyDescent="0.3">
      <c r="Q13712" t="s">
        <v>300</v>
      </c>
    </row>
    <row r="13713" spans="17:17" x14ac:dyDescent="0.3">
      <c r="Q13713" t="s">
        <v>380</v>
      </c>
    </row>
    <row r="13714" spans="17:17" x14ac:dyDescent="0.3">
      <c r="Q13714" t="s">
        <v>381</v>
      </c>
    </row>
    <row r="13715" spans="17:17" x14ac:dyDescent="0.3">
      <c r="Q13715" t="s">
        <v>378</v>
      </c>
    </row>
    <row r="13716" spans="17:17" x14ac:dyDescent="0.3">
      <c r="Q13716" t="s">
        <v>364</v>
      </c>
    </row>
    <row r="13717" spans="17:17" x14ac:dyDescent="0.3">
      <c r="Q13717" t="s">
        <v>275</v>
      </c>
    </row>
    <row r="13718" spans="17:17" x14ac:dyDescent="0.3">
      <c r="Q13718" t="s">
        <v>399</v>
      </c>
    </row>
    <row r="13719" spans="17:17" x14ac:dyDescent="0.3">
      <c r="Q13719" t="s">
        <v>326</v>
      </c>
    </row>
    <row r="13720" spans="17:17" x14ac:dyDescent="0.3">
      <c r="Q13720" t="s">
        <v>315</v>
      </c>
    </row>
    <row r="13721" spans="17:17" x14ac:dyDescent="0.3">
      <c r="Q13721" t="s">
        <v>273</v>
      </c>
    </row>
    <row r="13722" spans="17:17" x14ac:dyDescent="0.3">
      <c r="Q13722" t="s">
        <v>404</v>
      </c>
    </row>
    <row r="13723" spans="17:17" x14ac:dyDescent="0.3">
      <c r="Q13723" t="s">
        <v>271</v>
      </c>
    </row>
    <row r="13724" spans="17:17" x14ac:dyDescent="0.3">
      <c r="Q13724" t="s">
        <v>342</v>
      </c>
    </row>
    <row r="13725" spans="17:17" x14ac:dyDescent="0.3">
      <c r="Q13725" t="s">
        <v>280</v>
      </c>
    </row>
    <row r="13726" spans="17:17" x14ac:dyDescent="0.3">
      <c r="Q13726" t="s">
        <v>228</v>
      </c>
    </row>
    <row r="13727" spans="17:17" x14ac:dyDescent="0.3">
      <c r="Q13727" t="s">
        <v>405</v>
      </c>
    </row>
    <row r="13728" spans="17:17" x14ac:dyDescent="0.3">
      <c r="Q13728" t="s">
        <v>263</v>
      </c>
    </row>
    <row r="13729" spans="17:17" x14ac:dyDescent="0.3">
      <c r="Q13729" t="s">
        <v>335</v>
      </c>
    </row>
    <row r="13730" spans="17:17" x14ac:dyDescent="0.3">
      <c r="Q13730" t="s">
        <v>341</v>
      </c>
    </row>
    <row r="13731" spans="17:17" x14ac:dyDescent="0.3">
      <c r="Q13731" t="s">
        <v>320</v>
      </c>
    </row>
    <row r="13732" spans="17:17" x14ac:dyDescent="0.3">
      <c r="Q13732" t="s">
        <v>256</v>
      </c>
    </row>
    <row r="13733" spans="17:17" x14ac:dyDescent="0.3">
      <c r="Q13733" t="s">
        <v>301</v>
      </c>
    </row>
    <row r="13734" spans="17:17" x14ac:dyDescent="0.3">
      <c r="Q13734" t="s">
        <v>401</v>
      </c>
    </row>
    <row r="13735" spans="17:17" x14ac:dyDescent="0.3">
      <c r="Q13735" t="s">
        <v>240</v>
      </c>
    </row>
    <row r="13736" spans="17:17" x14ac:dyDescent="0.3">
      <c r="Q13736" t="s">
        <v>291</v>
      </c>
    </row>
    <row r="13737" spans="17:17" x14ac:dyDescent="0.3">
      <c r="Q13737" t="s">
        <v>243</v>
      </c>
    </row>
    <row r="13738" spans="17:17" x14ac:dyDescent="0.3">
      <c r="Q13738" t="s">
        <v>255</v>
      </c>
    </row>
    <row r="13739" spans="17:17" x14ac:dyDescent="0.3">
      <c r="Q13739" t="s">
        <v>398</v>
      </c>
    </row>
    <row r="13740" spans="17:17" x14ac:dyDescent="0.3">
      <c r="Q13740" t="s">
        <v>304</v>
      </c>
    </row>
    <row r="13741" spans="17:17" x14ac:dyDescent="0.3">
      <c r="Q13741" t="s">
        <v>286</v>
      </c>
    </row>
    <row r="13742" spans="17:17" x14ac:dyDescent="0.3">
      <c r="Q13742" t="s">
        <v>344</v>
      </c>
    </row>
    <row r="13743" spans="17:17" x14ac:dyDescent="0.3">
      <c r="Q13743" t="s">
        <v>326</v>
      </c>
    </row>
    <row r="13744" spans="17:17" x14ac:dyDescent="0.3">
      <c r="Q13744" t="s">
        <v>265</v>
      </c>
    </row>
    <row r="13745" spans="17:17" x14ac:dyDescent="0.3">
      <c r="Q13745" t="s">
        <v>302</v>
      </c>
    </row>
    <row r="13746" spans="17:17" x14ac:dyDescent="0.3">
      <c r="Q13746" t="s">
        <v>360</v>
      </c>
    </row>
    <row r="13747" spans="17:17" x14ac:dyDescent="0.3">
      <c r="Q13747" t="s">
        <v>361</v>
      </c>
    </row>
    <row r="13748" spans="17:17" x14ac:dyDescent="0.3">
      <c r="Q13748" t="s">
        <v>362</v>
      </c>
    </row>
    <row r="13749" spans="17:17" x14ac:dyDescent="0.3">
      <c r="Q13749" t="s">
        <v>310</v>
      </c>
    </row>
    <row r="13750" spans="17:17" x14ac:dyDescent="0.3">
      <c r="Q13750" t="s">
        <v>292</v>
      </c>
    </row>
    <row r="13751" spans="17:17" x14ac:dyDescent="0.3">
      <c r="Q13751" t="s">
        <v>244</v>
      </c>
    </row>
    <row r="13752" spans="17:17" x14ac:dyDescent="0.3">
      <c r="Q13752" t="s">
        <v>343</v>
      </c>
    </row>
    <row r="13753" spans="17:17" x14ac:dyDescent="0.3">
      <c r="Q13753" t="s">
        <v>363</v>
      </c>
    </row>
    <row r="13754" spans="17:17" x14ac:dyDescent="0.3">
      <c r="Q13754" t="s">
        <v>364</v>
      </c>
    </row>
    <row r="13755" spans="17:17" x14ac:dyDescent="0.3">
      <c r="Q13755" t="s">
        <v>365</v>
      </c>
    </row>
    <row r="13756" spans="17:17" x14ac:dyDescent="0.3">
      <c r="Q13756" t="s">
        <v>366</v>
      </c>
    </row>
    <row r="13757" spans="17:17" x14ac:dyDescent="0.3">
      <c r="Q13757" t="s">
        <v>319</v>
      </c>
    </row>
    <row r="13758" spans="17:17" x14ac:dyDescent="0.3">
      <c r="Q13758" t="s">
        <v>225</v>
      </c>
    </row>
    <row r="13759" spans="17:17" x14ac:dyDescent="0.3">
      <c r="Q13759" t="s">
        <v>311</v>
      </c>
    </row>
    <row r="13760" spans="17:17" x14ac:dyDescent="0.3">
      <c r="Q13760" t="s">
        <v>258</v>
      </c>
    </row>
    <row r="13761" spans="17:17" x14ac:dyDescent="0.3">
      <c r="Q13761" t="s">
        <v>367</v>
      </c>
    </row>
    <row r="13762" spans="17:17" x14ac:dyDescent="0.3">
      <c r="Q13762" t="s">
        <v>335</v>
      </c>
    </row>
    <row r="13763" spans="17:17" x14ac:dyDescent="0.3">
      <c r="Q13763" t="s">
        <v>230</v>
      </c>
    </row>
    <row r="13764" spans="17:17" x14ac:dyDescent="0.3">
      <c r="Q13764" t="s">
        <v>225</v>
      </c>
    </row>
    <row r="13765" spans="17:17" x14ac:dyDescent="0.3">
      <c r="Q13765" t="s">
        <v>295</v>
      </c>
    </row>
    <row r="13766" spans="17:17" x14ac:dyDescent="0.3">
      <c r="Q13766" t="s">
        <v>407</v>
      </c>
    </row>
    <row r="13767" spans="17:17" x14ac:dyDescent="0.3">
      <c r="Q13767" t="s">
        <v>293</v>
      </c>
    </row>
    <row r="13768" spans="17:17" x14ac:dyDescent="0.3">
      <c r="Q13768" t="s">
        <v>318</v>
      </c>
    </row>
    <row r="13769" spans="17:17" x14ac:dyDescent="0.3">
      <c r="Q13769" t="s">
        <v>296</v>
      </c>
    </row>
    <row r="13770" spans="17:17" x14ac:dyDescent="0.3">
      <c r="Q13770" t="s">
        <v>370</v>
      </c>
    </row>
    <row r="13771" spans="17:17" x14ac:dyDescent="0.3">
      <c r="Q13771" t="s">
        <v>359</v>
      </c>
    </row>
    <row r="13772" spans="17:17" x14ac:dyDescent="0.3">
      <c r="Q13772" t="s">
        <v>350</v>
      </c>
    </row>
    <row r="13773" spans="17:17" x14ac:dyDescent="0.3">
      <c r="Q13773" t="s">
        <v>328</v>
      </c>
    </row>
    <row r="13774" spans="17:17" x14ac:dyDescent="0.3">
      <c r="Q13774" t="s">
        <v>321</v>
      </c>
    </row>
    <row r="13775" spans="17:17" x14ac:dyDescent="0.3">
      <c r="Q13775" t="s">
        <v>313</v>
      </c>
    </row>
    <row r="13776" spans="17:17" x14ac:dyDescent="0.3">
      <c r="Q13776" t="s">
        <v>390</v>
      </c>
    </row>
    <row r="13777" spans="17:17" x14ac:dyDescent="0.3">
      <c r="Q13777" t="s">
        <v>363</v>
      </c>
    </row>
    <row r="13778" spans="17:17" x14ac:dyDescent="0.3">
      <c r="Q13778" t="s">
        <v>268</v>
      </c>
    </row>
    <row r="13779" spans="17:17" x14ac:dyDescent="0.3">
      <c r="Q13779" t="s">
        <v>330</v>
      </c>
    </row>
    <row r="13780" spans="17:17" x14ac:dyDescent="0.3">
      <c r="Q13780" t="s">
        <v>302</v>
      </c>
    </row>
    <row r="13781" spans="17:17" x14ac:dyDescent="0.3">
      <c r="Q13781" t="s">
        <v>402</v>
      </c>
    </row>
    <row r="13782" spans="17:17" x14ac:dyDescent="0.3">
      <c r="Q13782" t="s">
        <v>386</v>
      </c>
    </row>
    <row r="13783" spans="17:17" x14ac:dyDescent="0.3">
      <c r="Q13783" t="s">
        <v>252</v>
      </c>
    </row>
    <row r="13784" spans="17:17" x14ac:dyDescent="0.3">
      <c r="Q13784" t="s">
        <v>381</v>
      </c>
    </row>
    <row r="13785" spans="17:17" x14ac:dyDescent="0.3">
      <c r="Q13785" t="s">
        <v>398</v>
      </c>
    </row>
    <row r="13786" spans="17:17" x14ac:dyDescent="0.3">
      <c r="Q13786" t="s">
        <v>293</v>
      </c>
    </row>
    <row r="13787" spans="17:17" x14ac:dyDescent="0.3">
      <c r="Q13787" t="s">
        <v>358</v>
      </c>
    </row>
    <row r="13788" spans="17:17" x14ac:dyDescent="0.3">
      <c r="Q13788" t="s">
        <v>374</v>
      </c>
    </row>
    <row r="13789" spans="17:17" x14ac:dyDescent="0.3">
      <c r="Q13789" t="s">
        <v>390</v>
      </c>
    </row>
    <row r="13790" spans="17:17" x14ac:dyDescent="0.3">
      <c r="Q13790" t="s">
        <v>363</v>
      </c>
    </row>
    <row r="13791" spans="17:17" x14ac:dyDescent="0.3">
      <c r="Q13791" t="s">
        <v>254</v>
      </c>
    </row>
    <row r="13792" spans="17:17" x14ac:dyDescent="0.3">
      <c r="Q13792" t="s">
        <v>354</v>
      </c>
    </row>
    <row r="13793" spans="17:17" x14ac:dyDescent="0.3">
      <c r="Q13793" t="s">
        <v>268</v>
      </c>
    </row>
    <row r="13794" spans="17:17" x14ac:dyDescent="0.3">
      <c r="Q13794" t="s">
        <v>235</v>
      </c>
    </row>
    <row r="13795" spans="17:17" x14ac:dyDescent="0.3">
      <c r="Q13795" t="s">
        <v>369</v>
      </c>
    </row>
    <row r="13796" spans="17:17" x14ac:dyDescent="0.3">
      <c r="Q13796" t="s">
        <v>297</v>
      </c>
    </row>
    <row r="13797" spans="17:17" x14ac:dyDescent="0.3">
      <c r="Q13797" t="s">
        <v>351</v>
      </c>
    </row>
    <row r="13798" spans="17:17" x14ac:dyDescent="0.3">
      <c r="Q13798" t="s">
        <v>368</v>
      </c>
    </row>
    <row r="13799" spans="17:17" x14ac:dyDescent="0.3">
      <c r="Q13799" t="s">
        <v>253</v>
      </c>
    </row>
    <row r="13800" spans="17:17" x14ac:dyDescent="0.3">
      <c r="Q13800" t="s">
        <v>362</v>
      </c>
    </row>
    <row r="13801" spans="17:17" x14ac:dyDescent="0.3">
      <c r="Q13801" t="s">
        <v>271</v>
      </c>
    </row>
    <row r="13802" spans="17:17" x14ac:dyDescent="0.3">
      <c r="Q13802" t="s">
        <v>387</v>
      </c>
    </row>
    <row r="13803" spans="17:17" x14ac:dyDescent="0.3">
      <c r="Q13803" t="s">
        <v>271</v>
      </c>
    </row>
    <row r="13804" spans="17:17" x14ac:dyDescent="0.3">
      <c r="Q13804" t="s">
        <v>377</v>
      </c>
    </row>
    <row r="13805" spans="17:17" x14ac:dyDescent="0.3">
      <c r="Q13805" t="s">
        <v>236</v>
      </c>
    </row>
    <row r="13806" spans="17:17" x14ac:dyDescent="0.3">
      <c r="Q13806" t="s">
        <v>225</v>
      </c>
    </row>
    <row r="13807" spans="17:17" x14ac:dyDescent="0.3">
      <c r="Q13807" t="s">
        <v>335</v>
      </c>
    </row>
    <row r="13808" spans="17:17" x14ac:dyDescent="0.3">
      <c r="Q13808" t="s">
        <v>300</v>
      </c>
    </row>
    <row r="13809" spans="17:17" x14ac:dyDescent="0.3">
      <c r="Q13809" t="s">
        <v>366</v>
      </c>
    </row>
    <row r="13810" spans="17:17" x14ac:dyDescent="0.3">
      <c r="Q13810" t="s">
        <v>295</v>
      </c>
    </row>
    <row r="13811" spans="17:17" x14ac:dyDescent="0.3">
      <c r="Q13811" t="s">
        <v>256</v>
      </c>
    </row>
    <row r="13812" spans="17:17" x14ac:dyDescent="0.3">
      <c r="Q13812" t="s">
        <v>315</v>
      </c>
    </row>
    <row r="13813" spans="17:17" x14ac:dyDescent="0.3">
      <c r="Q13813" t="s">
        <v>243</v>
      </c>
    </row>
    <row r="13814" spans="17:17" x14ac:dyDescent="0.3">
      <c r="Q13814" t="s">
        <v>283</v>
      </c>
    </row>
    <row r="13815" spans="17:17" x14ac:dyDescent="0.3">
      <c r="Q13815" t="s">
        <v>324</v>
      </c>
    </row>
    <row r="13816" spans="17:17" x14ac:dyDescent="0.3">
      <c r="Q13816" t="s">
        <v>278</v>
      </c>
    </row>
    <row r="13817" spans="17:17" x14ac:dyDescent="0.3">
      <c r="Q13817" t="s">
        <v>301</v>
      </c>
    </row>
    <row r="13818" spans="17:17" x14ac:dyDescent="0.3">
      <c r="Q13818" t="s">
        <v>414</v>
      </c>
    </row>
    <row r="13819" spans="17:17" x14ac:dyDescent="0.3">
      <c r="Q13819" t="s">
        <v>388</v>
      </c>
    </row>
    <row r="13820" spans="17:17" x14ac:dyDescent="0.3">
      <c r="Q13820" t="s">
        <v>410</v>
      </c>
    </row>
    <row r="13821" spans="17:17" x14ac:dyDescent="0.3">
      <c r="Q13821" t="s">
        <v>224</v>
      </c>
    </row>
    <row r="13822" spans="17:17" x14ac:dyDescent="0.3">
      <c r="Q13822" t="s">
        <v>320</v>
      </c>
    </row>
    <row r="13823" spans="17:17" x14ac:dyDescent="0.3">
      <c r="Q13823" t="s">
        <v>311</v>
      </c>
    </row>
    <row r="13824" spans="17:17" x14ac:dyDescent="0.3">
      <c r="Q13824" t="s">
        <v>357</v>
      </c>
    </row>
    <row r="13825" spans="17:17" x14ac:dyDescent="0.3">
      <c r="Q13825" t="s">
        <v>248</v>
      </c>
    </row>
    <row r="13826" spans="17:17" x14ac:dyDescent="0.3">
      <c r="Q13826" t="s">
        <v>345</v>
      </c>
    </row>
    <row r="13827" spans="17:17" x14ac:dyDescent="0.3">
      <c r="Q13827" t="s">
        <v>275</v>
      </c>
    </row>
    <row r="13828" spans="17:17" x14ac:dyDescent="0.3">
      <c r="Q13828" t="s">
        <v>372</v>
      </c>
    </row>
    <row r="13829" spans="17:17" x14ac:dyDescent="0.3">
      <c r="Q13829" t="s">
        <v>232</v>
      </c>
    </row>
    <row r="13830" spans="17:17" x14ac:dyDescent="0.3">
      <c r="Q13830" t="s">
        <v>341</v>
      </c>
    </row>
    <row r="13831" spans="17:17" x14ac:dyDescent="0.3">
      <c r="Q13831" t="s">
        <v>365</v>
      </c>
    </row>
    <row r="13832" spans="17:17" x14ac:dyDescent="0.3">
      <c r="Q13832" t="s">
        <v>339</v>
      </c>
    </row>
    <row r="13833" spans="17:17" x14ac:dyDescent="0.3">
      <c r="Q13833" t="s">
        <v>247</v>
      </c>
    </row>
    <row r="13834" spans="17:17" x14ac:dyDescent="0.3">
      <c r="Q13834" t="s">
        <v>413</v>
      </c>
    </row>
    <row r="13835" spans="17:17" x14ac:dyDescent="0.3">
      <c r="Q13835" t="s">
        <v>264</v>
      </c>
    </row>
    <row r="13836" spans="17:17" x14ac:dyDescent="0.3">
      <c r="Q13836" t="s">
        <v>265</v>
      </c>
    </row>
    <row r="13837" spans="17:17" x14ac:dyDescent="0.3">
      <c r="Q13837" t="s">
        <v>356</v>
      </c>
    </row>
    <row r="13838" spans="17:17" x14ac:dyDescent="0.3">
      <c r="Q13838" t="s">
        <v>396</v>
      </c>
    </row>
    <row r="13839" spans="17:17" x14ac:dyDescent="0.3">
      <c r="Q13839" t="s">
        <v>402</v>
      </c>
    </row>
    <row r="13840" spans="17:17" x14ac:dyDescent="0.3">
      <c r="Q13840" t="s">
        <v>266</v>
      </c>
    </row>
    <row r="13841" spans="17:17" x14ac:dyDescent="0.3">
      <c r="Q13841" t="s">
        <v>317</v>
      </c>
    </row>
    <row r="13842" spans="17:17" x14ac:dyDescent="0.3">
      <c r="Q13842" t="s">
        <v>349</v>
      </c>
    </row>
    <row r="13843" spans="17:17" x14ac:dyDescent="0.3">
      <c r="Q13843" t="s">
        <v>275</v>
      </c>
    </row>
    <row r="13844" spans="17:17" x14ac:dyDescent="0.3">
      <c r="Q13844" t="s">
        <v>362</v>
      </c>
    </row>
    <row r="13845" spans="17:17" x14ac:dyDescent="0.3">
      <c r="Q13845" t="s">
        <v>384</v>
      </c>
    </row>
    <row r="13846" spans="17:17" x14ac:dyDescent="0.3">
      <c r="Q13846" t="s">
        <v>312</v>
      </c>
    </row>
    <row r="13847" spans="17:17" x14ac:dyDescent="0.3">
      <c r="Q13847" t="s">
        <v>255</v>
      </c>
    </row>
    <row r="13848" spans="17:17" x14ac:dyDescent="0.3">
      <c r="Q13848" t="s">
        <v>306</v>
      </c>
    </row>
    <row r="13849" spans="17:17" x14ac:dyDescent="0.3">
      <c r="Q13849" t="s">
        <v>354</v>
      </c>
    </row>
    <row r="13850" spans="17:17" x14ac:dyDescent="0.3">
      <c r="Q13850" t="s">
        <v>277</v>
      </c>
    </row>
    <row r="13851" spans="17:17" x14ac:dyDescent="0.3">
      <c r="Q13851" t="s">
        <v>225</v>
      </c>
    </row>
    <row r="13852" spans="17:17" x14ac:dyDescent="0.3">
      <c r="Q13852" t="s">
        <v>226</v>
      </c>
    </row>
    <row r="13853" spans="17:17" x14ac:dyDescent="0.3">
      <c r="Q13853" t="s">
        <v>256</v>
      </c>
    </row>
    <row r="13854" spans="17:17" x14ac:dyDescent="0.3">
      <c r="Q13854" t="s">
        <v>385</v>
      </c>
    </row>
    <row r="13855" spans="17:17" x14ac:dyDescent="0.3">
      <c r="Q13855" t="s">
        <v>272</v>
      </c>
    </row>
    <row r="13856" spans="17:17" x14ac:dyDescent="0.3">
      <c r="Q13856" t="s">
        <v>284</v>
      </c>
    </row>
    <row r="13857" spans="17:17" x14ac:dyDescent="0.3">
      <c r="Q13857" t="s">
        <v>239</v>
      </c>
    </row>
    <row r="13858" spans="17:17" x14ac:dyDescent="0.3">
      <c r="Q13858" t="s">
        <v>282</v>
      </c>
    </row>
    <row r="13859" spans="17:17" x14ac:dyDescent="0.3">
      <c r="Q13859" t="s">
        <v>344</v>
      </c>
    </row>
    <row r="13860" spans="17:17" x14ac:dyDescent="0.3">
      <c r="Q13860" t="s">
        <v>222</v>
      </c>
    </row>
    <row r="13861" spans="17:17" x14ac:dyDescent="0.3">
      <c r="Q13861" t="s">
        <v>418</v>
      </c>
    </row>
    <row r="13862" spans="17:17" x14ac:dyDescent="0.3">
      <c r="Q13862" t="s">
        <v>244</v>
      </c>
    </row>
    <row r="13863" spans="17:17" x14ac:dyDescent="0.3">
      <c r="Q13863" t="s">
        <v>378</v>
      </c>
    </row>
    <row r="13864" spans="17:17" x14ac:dyDescent="0.3">
      <c r="Q13864" t="s">
        <v>347</v>
      </c>
    </row>
    <row r="13865" spans="17:17" x14ac:dyDescent="0.3">
      <c r="Q13865" t="s">
        <v>240</v>
      </c>
    </row>
    <row r="13866" spans="17:17" x14ac:dyDescent="0.3">
      <c r="Q13866" t="s">
        <v>357</v>
      </c>
    </row>
    <row r="13867" spans="17:17" x14ac:dyDescent="0.3">
      <c r="Q13867" t="s">
        <v>339</v>
      </c>
    </row>
    <row r="13868" spans="17:17" x14ac:dyDescent="0.3">
      <c r="Q13868" t="s">
        <v>407</v>
      </c>
    </row>
    <row r="13869" spans="17:17" x14ac:dyDescent="0.3">
      <c r="Q13869" t="s">
        <v>370</v>
      </c>
    </row>
    <row r="13870" spans="17:17" x14ac:dyDescent="0.3">
      <c r="Q13870" t="s">
        <v>365</v>
      </c>
    </row>
    <row r="13871" spans="17:17" x14ac:dyDescent="0.3">
      <c r="Q13871" t="s">
        <v>228</v>
      </c>
    </row>
    <row r="13872" spans="17:17" x14ac:dyDescent="0.3">
      <c r="Q13872" t="s">
        <v>255</v>
      </c>
    </row>
    <row r="13873" spans="17:17" x14ac:dyDescent="0.3">
      <c r="Q13873" t="s">
        <v>361</v>
      </c>
    </row>
    <row r="13874" spans="17:17" x14ac:dyDescent="0.3">
      <c r="Q13874" t="s">
        <v>352</v>
      </c>
    </row>
    <row r="13875" spans="17:17" x14ac:dyDescent="0.3">
      <c r="Q13875" t="s">
        <v>239</v>
      </c>
    </row>
    <row r="13876" spans="17:17" x14ac:dyDescent="0.3">
      <c r="Q13876" t="s">
        <v>295</v>
      </c>
    </row>
    <row r="13877" spans="17:17" x14ac:dyDescent="0.3">
      <c r="Q13877" t="s">
        <v>412</v>
      </c>
    </row>
    <row r="13878" spans="17:17" x14ac:dyDescent="0.3">
      <c r="Q13878" t="s">
        <v>394</v>
      </c>
    </row>
    <row r="13879" spans="17:17" x14ac:dyDescent="0.3">
      <c r="Q13879" t="s">
        <v>319</v>
      </c>
    </row>
    <row r="13880" spans="17:17" x14ac:dyDescent="0.3">
      <c r="Q13880" t="s">
        <v>368</v>
      </c>
    </row>
    <row r="13881" spans="17:17" x14ac:dyDescent="0.3">
      <c r="Q13881" t="s">
        <v>363</v>
      </c>
    </row>
    <row r="13882" spans="17:17" x14ac:dyDescent="0.3">
      <c r="Q13882" t="s">
        <v>335</v>
      </c>
    </row>
    <row r="13883" spans="17:17" x14ac:dyDescent="0.3">
      <c r="Q13883" t="s">
        <v>230</v>
      </c>
    </row>
    <row r="13884" spans="17:17" x14ac:dyDescent="0.3">
      <c r="Q13884" t="s">
        <v>225</v>
      </c>
    </row>
    <row r="13885" spans="17:17" x14ac:dyDescent="0.3">
      <c r="Q13885" t="s">
        <v>295</v>
      </c>
    </row>
    <row r="13886" spans="17:17" x14ac:dyDescent="0.3">
      <c r="Q13886" t="s">
        <v>407</v>
      </c>
    </row>
    <row r="13887" spans="17:17" x14ac:dyDescent="0.3">
      <c r="Q13887" t="s">
        <v>293</v>
      </c>
    </row>
    <row r="13888" spans="17:17" x14ac:dyDescent="0.3">
      <c r="Q13888" t="s">
        <v>318</v>
      </c>
    </row>
    <row r="13889" spans="17:17" x14ac:dyDescent="0.3">
      <c r="Q13889" t="s">
        <v>296</v>
      </c>
    </row>
    <row r="13890" spans="17:17" x14ac:dyDescent="0.3">
      <c r="Q13890" t="s">
        <v>370</v>
      </c>
    </row>
    <row r="13891" spans="17:17" x14ac:dyDescent="0.3">
      <c r="Q13891" t="s">
        <v>359</v>
      </c>
    </row>
    <row r="13892" spans="17:17" x14ac:dyDescent="0.3">
      <c r="Q13892" t="s">
        <v>350</v>
      </c>
    </row>
    <row r="13893" spans="17:17" x14ac:dyDescent="0.3">
      <c r="Q13893" t="s">
        <v>328</v>
      </c>
    </row>
    <row r="13894" spans="17:17" x14ac:dyDescent="0.3">
      <c r="Q13894" t="s">
        <v>321</v>
      </c>
    </row>
    <row r="13895" spans="17:17" x14ac:dyDescent="0.3">
      <c r="Q13895" t="s">
        <v>313</v>
      </c>
    </row>
    <row r="13896" spans="17:17" x14ac:dyDescent="0.3">
      <c r="Q13896" t="s">
        <v>390</v>
      </c>
    </row>
    <row r="13897" spans="17:17" x14ac:dyDescent="0.3">
      <c r="Q13897" t="s">
        <v>363</v>
      </c>
    </row>
    <row r="13898" spans="17:17" x14ac:dyDescent="0.3">
      <c r="Q13898" t="s">
        <v>268</v>
      </c>
    </row>
    <row r="13899" spans="17:17" x14ac:dyDescent="0.3">
      <c r="Q13899" t="s">
        <v>330</v>
      </c>
    </row>
    <row r="13900" spans="17:17" x14ac:dyDescent="0.3">
      <c r="Q13900" t="s">
        <v>302</v>
      </c>
    </row>
    <row r="13901" spans="17:17" x14ac:dyDescent="0.3">
      <c r="Q13901" t="s">
        <v>402</v>
      </c>
    </row>
    <row r="13902" spans="17:17" x14ac:dyDescent="0.3">
      <c r="Q13902" t="s">
        <v>365</v>
      </c>
    </row>
    <row r="13903" spans="17:17" x14ac:dyDescent="0.3">
      <c r="Q13903" t="s">
        <v>302</v>
      </c>
    </row>
    <row r="13904" spans="17:17" x14ac:dyDescent="0.3">
      <c r="Q13904" t="s">
        <v>328</v>
      </c>
    </row>
    <row r="13905" spans="17:17" x14ac:dyDescent="0.3">
      <c r="Q13905" t="s">
        <v>410</v>
      </c>
    </row>
    <row r="13906" spans="17:17" x14ac:dyDescent="0.3">
      <c r="Q13906" t="s">
        <v>283</v>
      </c>
    </row>
    <row r="13907" spans="17:17" x14ac:dyDescent="0.3">
      <c r="Q13907" t="s">
        <v>234</v>
      </c>
    </row>
    <row r="13908" spans="17:17" x14ac:dyDescent="0.3">
      <c r="Q13908" t="s">
        <v>238</v>
      </c>
    </row>
    <row r="13909" spans="17:17" x14ac:dyDescent="0.3">
      <c r="Q13909" t="s">
        <v>390</v>
      </c>
    </row>
    <row r="13910" spans="17:17" x14ac:dyDescent="0.3">
      <c r="Q13910" t="s">
        <v>278</v>
      </c>
    </row>
    <row r="13911" spans="17:17" x14ac:dyDescent="0.3">
      <c r="Q13911" t="s">
        <v>401</v>
      </c>
    </row>
    <row r="13912" spans="17:17" x14ac:dyDescent="0.3">
      <c r="Q13912" t="s">
        <v>245</v>
      </c>
    </row>
    <row r="13913" spans="17:17" x14ac:dyDescent="0.3">
      <c r="Q13913" t="s">
        <v>285</v>
      </c>
    </row>
    <row r="13914" spans="17:17" x14ac:dyDescent="0.3">
      <c r="Q13914" t="s">
        <v>296</v>
      </c>
    </row>
    <row r="13915" spans="17:17" x14ac:dyDescent="0.3">
      <c r="Q13915" t="s">
        <v>304</v>
      </c>
    </row>
    <row r="13916" spans="17:17" x14ac:dyDescent="0.3">
      <c r="Q13916" t="s">
        <v>263</v>
      </c>
    </row>
    <row r="13917" spans="17:17" x14ac:dyDescent="0.3">
      <c r="Q13917" t="s">
        <v>273</v>
      </c>
    </row>
    <row r="13918" spans="17:17" x14ac:dyDescent="0.3">
      <c r="Q13918" t="s">
        <v>249</v>
      </c>
    </row>
    <row r="13919" spans="17:17" x14ac:dyDescent="0.3">
      <c r="Q13919" t="s">
        <v>280</v>
      </c>
    </row>
    <row r="13920" spans="17:17" x14ac:dyDescent="0.3">
      <c r="Q13920" t="s">
        <v>242</v>
      </c>
    </row>
    <row r="13921" spans="17:17" x14ac:dyDescent="0.3">
      <c r="Q13921" t="s">
        <v>233</v>
      </c>
    </row>
    <row r="13922" spans="17:17" x14ac:dyDescent="0.3">
      <c r="Q13922" t="s">
        <v>285</v>
      </c>
    </row>
    <row r="13923" spans="17:17" x14ac:dyDescent="0.3">
      <c r="Q13923" t="s">
        <v>271</v>
      </c>
    </row>
    <row r="13924" spans="17:17" x14ac:dyDescent="0.3">
      <c r="Q13924" t="s">
        <v>409</v>
      </c>
    </row>
    <row r="13925" spans="17:17" x14ac:dyDescent="0.3">
      <c r="Q13925" t="s">
        <v>329</v>
      </c>
    </row>
    <row r="13926" spans="17:17" x14ac:dyDescent="0.3">
      <c r="Q13926" t="s">
        <v>378</v>
      </c>
    </row>
    <row r="13927" spans="17:17" x14ac:dyDescent="0.3">
      <c r="Q13927" t="s">
        <v>346</v>
      </c>
    </row>
    <row r="13928" spans="17:17" x14ac:dyDescent="0.3">
      <c r="Q13928" t="s">
        <v>324</v>
      </c>
    </row>
    <row r="13929" spans="17:17" x14ac:dyDescent="0.3">
      <c r="Q13929" t="s">
        <v>321</v>
      </c>
    </row>
    <row r="13930" spans="17:17" x14ac:dyDescent="0.3">
      <c r="Q13930" t="s">
        <v>405</v>
      </c>
    </row>
    <row r="13931" spans="17:17" x14ac:dyDescent="0.3">
      <c r="Q13931" t="s">
        <v>279</v>
      </c>
    </row>
    <row r="13932" spans="17:17" x14ac:dyDescent="0.3">
      <c r="Q13932" t="s">
        <v>223</v>
      </c>
    </row>
    <row r="13933" spans="17:17" x14ac:dyDescent="0.3">
      <c r="Q13933" t="s">
        <v>282</v>
      </c>
    </row>
    <row r="13934" spans="17:17" x14ac:dyDescent="0.3">
      <c r="Q13934" t="s">
        <v>414</v>
      </c>
    </row>
    <row r="13935" spans="17:17" x14ac:dyDescent="0.3">
      <c r="Q13935" t="s">
        <v>255</v>
      </c>
    </row>
    <row r="13936" spans="17:17" x14ac:dyDescent="0.3">
      <c r="Q13936" t="s">
        <v>239</v>
      </c>
    </row>
    <row r="13937" spans="17:17" x14ac:dyDescent="0.3">
      <c r="Q13937" t="s">
        <v>293</v>
      </c>
    </row>
    <row r="13938" spans="17:17" x14ac:dyDescent="0.3">
      <c r="Q13938" t="s">
        <v>338</v>
      </c>
    </row>
    <row r="13939" spans="17:17" x14ac:dyDescent="0.3">
      <c r="Q13939" t="s">
        <v>401</v>
      </c>
    </row>
    <row r="13940" spans="17:17" x14ac:dyDescent="0.3">
      <c r="Q13940" t="s">
        <v>375</v>
      </c>
    </row>
    <row r="13941" spans="17:17" x14ac:dyDescent="0.3">
      <c r="Q13941" t="s">
        <v>342</v>
      </c>
    </row>
    <row r="13942" spans="17:17" x14ac:dyDescent="0.3">
      <c r="Q13942" t="s">
        <v>294</v>
      </c>
    </row>
    <row r="13943" spans="17:17" x14ac:dyDescent="0.3">
      <c r="Q13943" t="s">
        <v>319</v>
      </c>
    </row>
    <row r="13944" spans="17:17" x14ac:dyDescent="0.3">
      <c r="Q13944" t="s">
        <v>404</v>
      </c>
    </row>
    <row r="13945" spans="17:17" x14ac:dyDescent="0.3">
      <c r="Q13945" t="s">
        <v>228</v>
      </c>
    </row>
    <row r="13946" spans="17:17" x14ac:dyDescent="0.3">
      <c r="Q13946" t="s">
        <v>290</v>
      </c>
    </row>
    <row r="13947" spans="17:17" x14ac:dyDescent="0.3">
      <c r="Q13947" t="s">
        <v>345</v>
      </c>
    </row>
    <row r="13948" spans="17:17" x14ac:dyDescent="0.3">
      <c r="Q13948" t="s">
        <v>241</v>
      </c>
    </row>
    <row r="13949" spans="17:17" x14ac:dyDescent="0.3">
      <c r="Q13949" t="s">
        <v>377</v>
      </c>
    </row>
    <row r="13950" spans="17:17" x14ac:dyDescent="0.3">
      <c r="Q13950" t="s">
        <v>274</v>
      </c>
    </row>
    <row r="13951" spans="17:17" x14ac:dyDescent="0.3">
      <c r="Q13951" t="s">
        <v>321</v>
      </c>
    </row>
    <row r="13952" spans="17:17" x14ac:dyDescent="0.3">
      <c r="Q13952" t="s">
        <v>256</v>
      </c>
    </row>
    <row r="13953" spans="17:17" x14ac:dyDescent="0.3">
      <c r="Q13953" t="s">
        <v>373</v>
      </c>
    </row>
    <row r="13954" spans="17:17" x14ac:dyDescent="0.3">
      <c r="Q13954" t="s">
        <v>288</v>
      </c>
    </row>
    <row r="13955" spans="17:17" x14ac:dyDescent="0.3">
      <c r="Q13955" t="s">
        <v>340</v>
      </c>
    </row>
    <row r="13956" spans="17:17" x14ac:dyDescent="0.3">
      <c r="Q13956" t="s">
        <v>380</v>
      </c>
    </row>
    <row r="13957" spans="17:17" x14ac:dyDescent="0.3">
      <c r="Q13957" t="s">
        <v>221</v>
      </c>
    </row>
    <row r="13958" spans="17:17" x14ac:dyDescent="0.3">
      <c r="Q13958" t="s">
        <v>227</v>
      </c>
    </row>
    <row r="13959" spans="17:17" x14ac:dyDescent="0.3">
      <c r="Q13959" t="s">
        <v>406</v>
      </c>
    </row>
    <row r="13960" spans="17:17" x14ac:dyDescent="0.3">
      <c r="Q13960" t="s">
        <v>292</v>
      </c>
    </row>
    <row r="13961" spans="17:17" x14ac:dyDescent="0.3">
      <c r="Q13961" t="s">
        <v>293</v>
      </c>
    </row>
    <row r="13962" spans="17:17" x14ac:dyDescent="0.3">
      <c r="Q13962" t="s">
        <v>268</v>
      </c>
    </row>
    <row r="13963" spans="17:17" x14ac:dyDescent="0.3">
      <c r="Q13963" t="s">
        <v>285</v>
      </c>
    </row>
    <row r="13964" spans="17:17" x14ac:dyDescent="0.3">
      <c r="Q13964" t="s">
        <v>405</v>
      </c>
    </row>
    <row r="13965" spans="17:17" x14ac:dyDescent="0.3">
      <c r="Q13965" t="s">
        <v>300</v>
      </c>
    </row>
    <row r="13966" spans="17:17" x14ac:dyDescent="0.3">
      <c r="Q13966" t="s">
        <v>404</v>
      </c>
    </row>
    <row r="13967" spans="17:17" x14ac:dyDescent="0.3">
      <c r="Q13967" t="s">
        <v>331</v>
      </c>
    </row>
    <row r="13968" spans="17:17" x14ac:dyDescent="0.3">
      <c r="Q13968" t="s">
        <v>241</v>
      </c>
    </row>
    <row r="13969" spans="17:17" x14ac:dyDescent="0.3">
      <c r="Q13969" t="s">
        <v>328</v>
      </c>
    </row>
    <row r="13970" spans="17:17" x14ac:dyDescent="0.3">
      <c r="Q13970" t="s">
        <v>415</v>
      </c>
    </row>
    <row r="13971" spans="17:17" x14ac:dyDescent="0.3">
      <c r="Q13971" t="s">
        <v>326</v>
      </c>
    </row>
    <row r="13972" spans="17:17" x14ac:dyDescent="0.3">
      <c r="Q13972" t="s">
        <v>386</v>
      </c>
    </row>
    <row r="13973" spans="17:17" x14ac:dyDescent="0.3">
      <c r="Q13973" t="s">
        <v>403</v>
      </c>
    </row>
    <row r="13974" spans="17:17" x14ac:dyDescent="0.3">
      <c r="Q13974" t="s">
        <v>334</v>
      </c>
    </row>
    <row r="13975" spans="17:17" x14ac:dyDescent="0.3">
      <c r="Q13975" t="s">
        <v>239</v>
      </c>
    </row>
    <row r="13976" spans="17:17" x14ac:dyDescent="0.3">
      <c r="Q13976" t="s">
        <v>323</v>
      </c>
    </row>
    <row r="13977" spans="17:17" x14ac:dyDescent="0.3">
      <c r="Q13977" t="s">
        <v>358</v>
      </c>
    </row>
    <row r="13978" spans="17:17" x14ac:dyDescent="0.3">
      <c r="Q13978" t="s">
        <v>248</v>
      </c>
    </row>
    <row r="13979" spans="17:17" x14ac:dyDescent="0.3">
      <c r="Q13979" t="s">
        <v>253</v>
      </c>
    </row>
    <row r="13980" spans="17:17" x14ac:dyDescent="0.3">
      <c r="Q13980" t="s">
        <v>320</v>
      </c>
    </row>
    <row r="13981" spans="17:17" x14ac:dyDescent="0.3">
      <c r="Q13981" t="s">
        <v>357</v>
      </c>
    </row>
    <row r="13982" spans="17:17" x14ac:dyDescent="0.3">
      <c r="Q13982" t="s">
        <v>362</v>
      </c>
    </row>
    <row r="13983" spans="17:17" x14ac:dyDescent="0.3">
      <c r="Q13983" t="s">
        <v>363</v>
      </c>
    </row>
    <row r="13984" spans="17:17" x14ac:dyDescent="0.3">
      <c r="Q13984" t="s">
        <v>234</v>
      </c>
    </row>
    <row r="13985" spans="17:17" x14ac:dyDescent="0.3">
      <c r="Q13985" t="s">
        <v>391</v>
      </c>
    </row>
    <row r="13986" spans="17:17" x14ac:dyDescent="0.3">
      <c r="Q13986" t="s">
        <v>287</v>
      </c>
    </row>
    <row r="13987" spans="17:17" x14ac:dyDescent="0.3">
      <c r="Q13987" t="s">
        <v>353</v>
      </c>
    </row>
    <row r="13988" spans="17:17" x14ac:dyDescent="0.3">
      <c r="Q13988" t="s">
        <v>374</v>
      </c>
    </row>
    <row r="13989" spans="17:17" x14ac:dyDescent="0.3">
      <c r="Q13989" t="s">
        <v>236</v>
      </c>
    </row>
    <row r="13990" spans="17:17" x14ac:dyDescent="0.3">
      <c r="Q13990" t="s">
        <v>272</v>
      </c>
    </row>
    <row r="13991" spans="17:17" x14ac:dyDescent="0.3">
      <c r="Q13991" t="s">
        <v>305</v>
      </c>
    </row>
    <row r="13992" spans="17:17" x14ac:dyDescent="0.3">
      <c r="Q13992" t="s">
        <v>321</v>
      </c>
    </row>
    <row r="13993" spans="17:17" x14ac:dyDescent="0.3">
      <c r="Q13993" t="s">
        <v>414</v>
      </c>
    </row>
    <row r="13994" spans="17:17" x14ac:dyDescent="0.3">
      <c r="Q13994" t="s">
        <v>412</v>
      </c>
    </row>
    <row r="13995" spans="17:17" x14ac:dyDescent="0.3">
      <c r="Q13995" t="s">
        <v>360</v>
      </c>
    </row>
    <row r="13996" spans="17:17" x14ac:dyDescent="0.3">
      <c r="Q13996" t="s">
        <v>344</v>
      </c>
    </row>
    <row r="13997" spans="17:17" x14ac:dyDescent="0.3">
      <c r="Q13997" t="s">
        <v>331</v>
      </c>
    </row>
    <row r="13998" spans="17:17" x14ac:dyDescent="0.3">
      <c r="Q13998" t="s">
        <v>339</v>
      </c>
    </row>
    <row r="13999" spans="17:17" x14ac:dyDescent="0.3">
      <c r="Q13999" t="s">
        <v>301</v>
      </c>
    </row>
    <row r="14000" spans="17:17" x14ac:dyDescent="0.3">
      <c r="Q14000" t="s">
        <v>359</v>
      </c>
    </row>
    <row r="14001" spans="17:17" x14ac:dyDescent="0.3">
      <c r="Q14001" t="s">
        <v>411</v>
      </c>
    </row>
    <row r="14002" spans="17:17" x14ac:dyDescent="0.3">
      <c r="Q14002" t="s">
        <v>344</v>
      </c>
    </row>
    <row r="14003" spans="17:17" x14ac:dyDescent="0.3">
      <c r="Q14003" t="s">
        <v>326</v>
      </c>
    </row>
    <row r="14004" spans="17:17" x14ac:dyDescent="0.3">
      <c r="Q14004" t="s">
        <v>265</v>
      </c>
    </row>
    <row r="14005" spans="17:17" x14ac:dyDescent="0.3">
      <c r="Q14005" t="s">
        <v>302</v>
      </c>
    </row>
    <row r="14006" spans="17:17" x14ac:dyDescent="0.3">
      <c r="Q14006" t="s">
        <v>360</v>
      </c>
    </row>
    <row r="14007" spans="17:17" x14ac:dyDescent="0.3">
      <c r="Q14007" t="s">
        <v>361</v>
      </c>
    </row>
    <row r="14008" spans="17:17" x14ac:dyDescent="0.3">
      <c r="Q14008" t="s">
        <v>362</v>
      </c>
    </row>
    <row r="14009" spans="17:17" x14ac:dyDescent="0.3">
      <c r="Q14009" t="s">
        <v>310</v>
      </c>
    </row>
    <row r="14010" spans="17:17" x14ac:dyDescent="0.3">
      <c r="Q14010" t="s">
        <v>292</v>
      </c>
    </row>
    <row r="14011" spans="17:17" x14ac:dyDescent="0.3">
      <c r="Q14011" t="s">
        <v>244</v>
      </c>
    </row>
    <row r="14012" spans="17:17" x14ac:dyDescent="0.3">
      <c r="Q14012" t="s">
        <v>343</v>
      </c>
    </row>
    <row r="14013" spans="17:17" x14ac:dyDescent="0.3">
      <c r="Q14013" t="s">
        <v>363</v>
      </c>
    </row>
    <row r="14014" spans="17:17" x14ac:dyDescent="0.3">
      <c r="Q14014" t="s">
        <v>364</v>
      </c>
    </row>
    <row r="14015" spans="17:17" x14ac:dyDescent="0.3">
      <c r="Q14015" t="s">
        <v>365</v>
      </c>
    </row>
    <row r="14016" spans="17:17" x14ac:dyDescent="0.3">
      <c r="Q14016" t="s">
        <v>366</v>
      </c>
    </row>
    <row r="14017" spans="17:17" x14ac:dyDescent="0.3">
      <c r="Q14017" t="s">
        <v>319</v>
      </c>
    </row>
    <row r="14018" spans="17:17" x14ac:dyDescent="0.3">
      <c r="Q14018" t="s">
        <v>225</v>
      </c>
    </row>
    <row r="14019" spans="17:17" x14ac:dyDescent="0.3">
      <c r="Q14019" t="s">
        <v>311</v>
      </c>
    </row>
    <row r="14020" spans="17:17" x14ac:dyDescent="0.3">
      <c r="Q14020" t="s">
        <v>258</v>
      </c>
    </row>
    <row r="14021" spans="17:17" x14ac:dyDescent="0.3">
      <c r="Q14021" t="s">
        <v>367</v>
      </c>
    </row>
    <row r="14022" spans="17:17" x14ac:dyDescent="0.3">
      <c r="Q14022" t="s">
        <v>416</v>
      </c>
    </row>
    <row r="14023" spans="17:17" x14ac:dyDescent="0.3">
      <c r="Q14023" t="s">
        <v>224</v>
      </c>
    </row>
    <row r="14024" spans="17:17" x14ac:dyDescent="0.3">
      <c r="Q14024" t="s">
        <v>350</v>
      </c>
    </row>
    <row r="14025" spans="17:17" x14ac:dyDescent="0.3">
      <c r="Q14025" t="s">
        <v>280</v>
      </c>
    </row>
    <row r="14026" spans="17:17" x14ac:dyDescent="0.3">
      <c r="Q14026" t="s">
        <v>391</v>
      </c>
    </row>
    <row r="14027" spans="17:17" x14ac:dyDescent="0.3">
      <c r="Q14027" t="s">
        <v>289</v>
      </c>
    </row>
    <row r="14028" spans="17:17" x14ac:dyDescent="0.3">
      <c r="Q14028" t="s">
        <v>357</v>
      </c>
    </row>
    <row r="14029" spans="17:17" x14ac:dyDescent="0.3">
      <c r="Q14029" t="s">
        <v>271</v>
      </c>
    </row>
    <row r="14030" spans="17:17" x14ac:dyDescent="0.3">
      <c r="Q14030" t="s">
        <v>331</v>
      </c>
    </row>
    <row r="14031" spans="17:17" x14ac:dyDescent="0.3">
      <c r="Q14031" t="s">
        <v>262</v>
      </c>
    </row>
    <row r="14032" spans="17:17" x14ac:dyDescent="0.3">
      <c r="Q14032" t="s">
        <v>233</v>
      </c>
    </row>
    <row r="14033" spans="17:17" x14ac:dyDescent="0.3">
      <c r="Q14033" t="s">
        <v>320</v>
      </c>
    </row>
    <row r="14034" spans="17:17" x14ac:dyDescent="0.3">
      <c r="Q14034" t="s">
        <v>358</v>
      </c>
    </row>
    <row r="14035" spans="17:17" x14ac:dyDescent="0.3">
      <c r="Q14035" t="s">
        <v>371</v>
      </c>
    </row>
    <row r="14036" spans="17:17" x14ac:dyDescent="0.3">
      <c r="Q14036" t="s">
        <v>290</v>
      </c>
    </row>
    <row r="14037" spans="17:17" x14ac:dyDescent="0.3">
      <c r="Q14037" t="s">
        <v>245</v>
      </c>
    </row>
    <row r="14038" spans="17:17" x14ac:dyDescent="0.3">
      <c r="Q14038" t="s">
        <v>285</v>
      </c>
    </row>
    <row r="14039" spans="17:17" x14ac:dyDescent="0.3">
      <c r="Q14039" t="s">
        <v>301</v>
      </c>
    </row>
    <row r="14040" spans="17:17" x14ac:dyDescent="0.3">
      <c r="Q14040" t="s">
        <v>332</v>
      </c>
    </row>
    <row r="14041" spans="17:17" x14ac:dyDescent="0.3">
      <c r="Q14041" t="s">
        <v>238</v>
      </c>
    </row>
    <row r="14042" spans="17:17" x14ac:dyDescent="0.3">
      <c r="Q14042" t="s">
        <v>239</v>
      </c>
    </row>
    <row r="14043" spans="17:17" x14ac:dyDescent="0.3">
      <c r="Q14043" t="s">
        <v>240</v>
      </c>
    </row>
    <row r="14044" spans="17:17" x14ac:dyDescent="0.3">
      <c r="Q14044" t="s">
        <v>221</v>
      </c>
    </row>
    <row r="14045" spans="17:17" x14ac:dyDescent="0.3">
      <c r="Q14045" t="s">
        <v>241</v>
      </c>
    </row>
    <row r="14046" spans="17:17" x14ac:dyDescent="0.3">
      <c r="Q14046" t="s">
        <v>242</v>
      </c>
    </row>
    <row r="14047" spans="17:17" x14ac:dyDescent="0.3">
      <c r="Q14047" t="s">
        <v>243</v>
      </c>
    </row>
    <row r="14048" spans="17:17" x14ac:dyDescent="0.3">
      <c r="Q14048" t="s">
        <v>244</v>
      </c>
    </row>
    <row r="14049" spans="17:17" x14ac:dyDescent="0.3">
      <c r="Q14049" t="s">
        <v>245</v>
      </c>
    </row>
    <row r="14050" spans="17:17" x14ac:dyDescent="0.3">
      <c r="Q14050" t="s">
        <v>230</v>
      </c>
    </row>
    <row r="14051" spans="17:17" x14ac:dyDescent="0.3">
      <c r="Q14051" t="s">
        <v>246</v>
      </c>
    </row>
    <row r="14052" spans="17:17" x14ac:dyDescent="0.3">
      <c r="Q14052" t="s">
        <v>247</v>
      </c>
    </row>
    <row r="14053" spans="17:17" x14ac:dyDescent="0.3">
      <c r="Q14053" t="s">
        <v>248</v>
      </c>
    </row>
    <row r="14054" spans="17:17" x14ac:dyDescent="0.3">
      <c r="Q14054" t="s">
        <v>249</v>
      </c>
    </row>
    <row r="14055" spans="17:17" x14ac:dyDescent="0.3">
      <c r="Q14055" t="s">
        <v>250</v>
      </c>
    </row>
    <row r="14056" spans="17:17" x14ac:dyDescent="0.3">
      <c r="Q14056" t="s">
        <v>251</v>
      </c>
    </row>
    <row r="14057" spans="17:17" x14ac:dyDescent="0.3">
      <c r="Q14057" t="s">
        <v>252</v>
      </c>
    </row>
    <row r="14058" spans="17:17" x14ac:dyDescent="0.3">
      <c r="Q14058" t="s">
        <v>253</v>
      </c>
    </row>
    <row r="14059" spans="17:17" x14ac:dyDescent="0.3">
      <c r="Q14059" t="s">
        <v>254</v>
      </c>
    </row>
    <row r="14060" spans="17:17" x14ac:dyDescent="0.3">
      <c r="Q14060" t="s">
        <v>233</v>
      </c>
    </row>
    <row r="14061" spans="17:17" x14ac:dyDescent="0.3">
      <c r="Q14061" t="s">
        <v>255</v>
      </c>
    </row>
    <row r="14062" spans="17:17" x14ac:dyDescent="0.3">
      <c r="Q14062" t="s">
        <v>221</v>
      </c>
    </row>
    <row r="14063" spans="17:17" x14ac:dyDescent="0.3">
      <c r="Q14063" t="s">
        <v>362</v>
      </c>
    </row>
    <row r="14064" spans="17:17" x14ac:dyDescent="0.3">
      <c r="Q14064" t="s">
        <v>276</v>
      </c>
    </row>
    <row r="14065" spans="17:17" x14ac:dyDescent="0.3">
      <c r="Q14065" t="s">
        <v>229</v>
      </c>
    </row>
    <row r="14066" spans="17:17" x14ac:dyDescent="0.3">
      <c r="Q14066" t="s">
        <v>269</v>
      </c>
    </row>
    <row r="14067" spans="17:17" x14ac:dyDescent="0.3">
      <c r="Q14067" t="s">
        <v>316</v>
      </c>
    </row>
    <row r="14068" spans="17:17" x14ac:dyDescent="0.3">
      <c r="Q14068" t="s">
        <v>243</v>
      </c>
    </row>
    <row r="14069" spans="17:17" x14ac:dyDescent="0.3">
      <c r="Q14069" t="s">
        <v>242</v>
      </c>
    </row>
    <row r="14070" spans="17:17" x14ac:dyDescent="0.3">
      <c r="Q14070" t="s">
        <v>385</v>
      </c>
    </row>
    <row r="14071" spans="17:17" x14ac:dyDescent="0.3">
      <c r="Q14071" t="s">
        <v>232</v>
      </c>
    </row>
    <row r="14072" spans="17:17" x14ac:dyDescent="0.3">
      <c r="Q14072" t="s">
        <v>302</v>
      </c>
    </row>
    <row r="14073" spans="17:17" x14ac:dyDescent="0.3">
      <c r="Q14073" t="s">
        <v>273</v>
      </c>
    </row>
    <row r="14074" spans="17:17" x14ac:dyDescent="0.3">
      <c r="Q14074" t="s">
        <v>224</v>
      </c>
    </row>
    <row r="14075" spans="17:17" x14ac:dyDescent="0.3">
      <c r="Q14075" t="s">
        <v>228</v>
      </c>
    </row>
    <row r="14076" spans="17:17" x14ac:dyDescent="0.3">
      <c r="Q14076" t="s">
        <v>254</v>
      </c>
    </row>
    <row r="14077" spans="17:17" x14ac:dyDescent="0.3">
      <c r="Q14077" t="s">
        <v>282</v>
      </c>
    </row>
    <row r="14078" spans="17:17" x14ac:dyDescent="0.3">
      <c r="Q14078" t="s">
        <v>402</v>
      </c>
    </row>
    <row r="14079" spans="17:17" x14ac:dyDescent="0.3">
      <c r="Q14079" t="s">
        <v>304</v>
      </c>
    </row>
    <row r="14080" spans="17:17" x14ac:dyDescent="0.3">
      <c r="Q14080" t="s">
        <v>346</v>
      </c>
    </row>
    <row r="14081" spans="17:17" x14ac:dyDescent="0.3">
      <c r="Q14081" t="s">
        <v>366</v>
      </c>
    </row>
    <row r="14082" spans="17:17" x14ac:dyDescent="0.3">
      <c r="Q14082" t="s">
        <v>257</v>
      </c>
    </row>
    <row r="14083" spans="17:17" x14ac:dyDescent="0.3">
      <c r="Q14083" t="s">
        <v>362</v>
      </c>
    </row>
    <row r="14084" spans="17:17" x14ac:dyDescent="0.3">
      <c r="Q14084" t="s">
        <v>258</v>
      </c>
    </row>
    <row r="14085" spans="17:17" x14ac:dyDescent="0.3">
      <c r="Q14085" t="s">
        <v>400</v>
      </c>
    </row>
    <row r="14086" spans="17:17" x14ac:dyDescent="0.3">
      <c r="Q14086" t="s">
        <v>251</v>
      </c>
    </row>
    <row r="14087" spans="17:17" x14ac:dyDescent="0.3">
      <c r="Q14087" t="s">
        <v>384</v>
      </c>
    </row>
    <row r="14088" spans="17:17" x14ac:dyDescent="0.3">
      <c r="Q14088" t="s">
        <v>318</v>
      </c>
    </row>
    <row r="14089" spans="17:17" x14ac:dyDescent="0.3">
      <c r="Q14089" t="s">
        <v>395</v>
      </c>
    </row>
    <row r="14090" spans="17:17" x14ac:dyDescent="0.3">
      <c r="Q14090" t="s">
        <v>356</v>
      </c>
    </row>
    <row r="14091" spans="17:17" x14ac:dyDescent="0.3">
      <c r="Q14091" t="s">
        <v>310</v>
      </c>
    </row>
    <row r="14092" spans="17:17" x14ac:dyDescent="0.3">
      <c r="Q14092" t="s">
        <v>279</v>
      </c>
    </row>
    <row r="14093" spans="17:17" x14ac:dyDescent="0.3">
      <c r="Q14093" t="s">
        <v>222</v>
      </c>
    </row>
    <row r="14094" spans="17:17" x14ac:dyDescent="0.3">
      <c r="Q14094" t="s">
        <v>286</v>
      </c>
    </row>
    <row r="14095" spans="17:17" x14ac:dyDescent="0.3">
      <c r="Q14095" t="s">
        <v>235</v>
      </c>
    </row>
    <row r="14096" spans="17:17" x14ac:dyDescent="0.3">
      <c r="Q14096" t="s">
        <v>236</v>
      </c>
    </row>
    <row r="14097" spans="17:17" x14ac:dyDescent="0.3">
      <c r="Q14097" t="s">
        <v>321</v>
      </c>
    </row>
    <row r="14098" spans="17:17" x14ac:dyDescent="0.3">
      <c r="Q14098" t="s">
        <v>331</v>
      </c>
    </row>
    <row r="14099" spans="17:17" x14ac:dyDescent="0.3">
      <c r="Q14099" t="s">
        <v>237</v>
      </c>
    </row>
    <row r="14100" spans="17:17" x14ac:dyDescent="0.3">
      <c r="Q14100" t="s">
        <v>269</v>
      </c>
    </row>
    <row r="14101" spans="17:17" x14ac:dyDescent="0.3">
      <c r="Q14101" t="s">
        <v>246</v>
      </c>
    </row>
    <row r="14102" spans="17:17" x14ac:dyDescent="0.3">
      <c r="Q14102" t="s">
        <v>249</v>
      </c>
    </row>
    <row r="14103" spans="17:17" x14ac:dyDescent="0.3">
      <c r="Q14103" t="s">
        <v>271</v>
      </c>
    </row>
    <row r="14104" spans="17:17" x14ac:dyDescent="0.3">
      <c r="Q14104" t="s">
        <v>281</v>
      </c>
    </row>
    <row r="14105" spans="17:17" x14ac:dyDescent="0.3">
      <c r="Q14105" t="s">
        <v>247</v>
      </c>
    </row>
    <row r="14106" spans="17:17" x14ac:dyDescent="0.3">
      <c r="Q14106" t="s">
        <v>251</v>
      </c>
    </row>
    <row r="14107" spans="17:17" x14ac:dyDescent="0.3">
      <c r="Q14107" t="s">
        <v>296</v>
      </c>
    </row>
    <row r="14108" spans="17:17" x14ac:dyDescent="0.3">
      <c r="Q14108" t="s">
        <v>368</v>
      </c>
    </row>
    <row r="14109" spans="17:17" x14ac:dyDescent="0.3">
      <c r="Q14109" t="s">
        <v>369</v>
      </c>
    </row>
    <row r="14110" spans="17:17" x14ac:dyDescent="0.3">
      <c r="Q14110" t="s">
        <v>370</v>
      </c>
    </row>
    <row r="14111" spans="17:17" x14ac:dyDescent="0.3">
      <c r="Q14111" t="s">
        <v>279</v>
      </c>
    </row>
    <row r="14112" spans="17:17" x14ac:dyDescent="0.3">
      <c r="Q14112" t="s">
        <v>234</v>
      </c>
    </row>
    <row r="14113" spans="17:17" x14ac:dyDescent="0.3">
      <c r="Q14113" t="s">
        <v>371</v>
      </c>
    </row>
    <row r="14114" spans="17:17" x14ac:dyDescent="0.3">
      <c r="Q14114" t="s">
        <v>372</v>
      </c>
    </row>
    <row r="14115" spans="17:17" x14ac:dyDescent="0.3">
      <c r="Q14115" t="s">
        <v>373</v>
      </c>
    </row>
    <row r="14116" spans="17:17" x14ac:dyDescent="0.3">
      <c r="Q14116" t="s">
        <v>250</v>
      </c>
    </row>
    <row r="14117" spans="17:17" x14ac:dyDescent="0.3">
      <c r="Q14117" t="s">
        <v>292</v>
      </c>
    </row>
    <row r="14118" spans="17:17" x14ac:dyDescent="0.3">
      <c r="Q14118" t="s">
        <v>354</v>
      </c>
    </row>
    <row r="14119" spans="17:17" x14ac:dyDescent="0.3">
      <c r="Q14119" t="s">
        <v>312</v>
      </c>
    </row>
    <row r="14120" spans="17:17" x14ac:dyDescent="0.3">
      <c r="Q14120" t="s">
        <v>344</v>
      </c>
    </row>
    <row r="14121" spans="17:17" x14ac:dyDescent="0.3">
      <c r="Q14121" t="s">
        <v>374</v>
      </c>
    </row>
    <row r="14122" spans="17:17" x14ac:dyDescent="0.3">
      <c r="Q14122" t="s">
        <v>323</v>
      </c>
    </row>
    <row r="14123" spans="17:17" x14ac:dyDescent="0.3">
      <c r="Q14123" t="s">
        <v>241</v>
      </c>
    </row>
    <row r="14124" spans="17:17" x14ac:dyDescent="0.3">
      <c r="Q14124" t="s">
        <v>333</v>
      </c>
    </row>
    <row r="14125" spans="17:17" x14ac:dyDescent="0.3">
      <c r="Q14125" t="s">
        <v>220</v>
      </c>
    </row>
    <row r="14126" spans="17:17" x14ac:dyDescent="0.3">
      <c r="Q14126" t="s">
        <v>385</v>
      </c>
    </row>
    <row r="14127" spans="17:17" x14ac:dyDescent="0.3">
      <c r="Q14127" t="s">
        <v>302</v>
      </c>
    </row>
    <row r="14128" spans="17:17" x14ac:dyDescent="0.3">
      <c r="Q14128" t="s">
        <v>407</v>
      </c>
    </row>
    <row r="14129" spans="17:17" x14ac:dyDescent="0.3">
      <c r="Q14129" t="s">
        <v>230</v>
      </c>
    </row>
    <row r="14130" spans="17:17" x14ac:dyDescent="0.3">
      <c r="Q14130" t="s">
        <v>408</v>
      </c>
    </row>
    <row r="14131" spans="17:17" x14ac:dyDescent="0.3">
      <c r="Q14131" t="s">
        <v>289</v>
      </c>
    </row>
    <row r="14132" spans="17:17" x14ac:dyDescent="0.3">
      <c r="Q14132" t="s">
        <v>322</v>
      </c>
    </row>
    <row r="14133" spans="17:17" x14ac:dyDescent="0.3">
      <c r="Q14133" t="s">
        <v>271</v>
      </c>
    </row>
    <row r="14134" spans="17:17" x14ac:dyDescent="0.3">
      <c r="Q14134" t="s">
        <v>409</v>
      </c>
    </row>
    <row r="14135" spans="17:17" x14ac:dyDescent="0.3">
      <c r="Q14135" t="s">
        <v>379</v>
      </c>
    </row>
    <row r="14136" spans="17:17" x14ac:dyDescent="0.3">
      <c r="Q14136" t="s">
        <v>355</v>
      </c>
    </row>
    <row r="14137" spans="17:17" x14ac:dyDescent="0.3">
      <c r="Q14137" t="s">
        <v>394</v>
      </c>
    </row>
    <row r="14138" spans="17:17" x14ac:dyDescent="0.3">
      <c r="Q14138" t="s">
        <v>350</v>
      </c>
    </row>
    <row r="14139" spans="17:17" x14ac:dyDescent="0.3">
      <c r="Q14139" t="s">
        <v>287</v>
      </c>
    </row>
    <row r="14140" spans="17:17" x14ac:dyDescent="0.3">
      <c r="Q14140" t="s">
        <v>261</v>
      </c>
    </row>
    <row r="14141" spans="17:17" x14ac:dyDescent="0.3">
      <c r="Q14141" t="s">
        <v>291</v>
      </c>
    </row>
    <row r="14142" spans="17:17" x14ac:dyDescent="0.3">
      <c r="Q14142" t="s">
        <v>402</v>
      </c>
    </row>
    <row r="14143" spans="17:17" x14ac:dyDescent="0.3">
      <c r="Q14143" t="s">
        <v>352</v>
      </c>
    </row>
    <row r="14144" spans="17:17" x14ac:dyDescent="0.3">
      <c r="Q14144" t="s">
        <v>319</v>
      </c>
    </row>
    <row r="14145" spans="17:17" x14ac:dyDescent="0.3">
      <c r="Q14145" t="s">
        <v>366</v>
      </c>
    </row>
    <row r="14146" spans="17:17" x14ac:dyDescent="0.3">
      <c r="Q14146" t="s">
        <v>303</v>
      </c>
    </row>
    <row r="14147" spans="17:17" x14ac:dyDescent="0.3">
      <c r="Q14147" t="s">
        <v>257</v>
      </c>
    </row>
    <row r="14148" spans="17:17" x14ac:dyDescent="0.3">
      <c r="Q14148" t="s">
        <v>414</v>
      </c>
    </row>
    <row r="14149" spans="17:17" x14ac:dyDescent="0.3">
      <c r="Q14149" t="s">
        <v>297</v>
      </c>
    </row>
    <row r="14150" spans="17:17" x14ac:dyDescent="0.3">
      <c r="Q14150" t="s">
        <v>328</v>
      </c>
    </row>
    <row r="14151" spans="17:17" x14ac:dyDescent="0.3">
      <c r="Q14151" t="s">
        <v>274</v>
      </c>
    </row>
    <row r="14152" spans="17:17" x14ac:dyDescent="0.3">
      <c r="Q14152" t="s">
        <v>225</v>
      </c>
    </row>
    <row r="14153" spans="17:17" x14ac:dyDescent="0.3">
      <c r="Q14153" t="s">
        <v>307</v>
      </c>
    </row>
    <row r="14154" spans="17:17" x14ac:dyDescent="0.3">
      <c r="Q14154" t="s">
        <v>396</v>
      </c>
    </row>
    <row r="14155" spans="17:17" x14ac:dyDescent="0.3">
      <c r="Q14155" t="s">
        <v>259</v>
      </c>
    </row>
    <row r="14156" spans="17:17" x14ac:dyDescent="0.3">
      <c r="Q14156" t="s">
        <v>365</v>
      </c>
    </row>
    <row r="14157" spans="17:17" x14ac:dyDescent="0.3">
      <c r="Q14157" t="s">
        <v>386</v>
      </c>
    </row>
    <row r="14158" spans="17:17" x14ac:dyDescent="0.3">
      <c r="Q14158" t="s">
        <v>342</v>
      </c>
    </row>
    <row r="14159" spans="17:17" x14ac:dyDescent="0.3">
      <c r="Q14159" t="s">
        <v>249</v>
      </c>
    </row>
    <row r="14160" spans="17:17" x14ac:dyDescent="0.3">
      <c r="Q14160" t="s">
        <v>323</v>
      </c>
    </row>
    <row r="14161" spans="17:17" x14ac:dyDescent="0.3">
      <c r="Q14161" t="s">
        <v>350</v>
      </c>
    </row>
    <row r="14162" spans="17:17" x14ac:dyDescent="0.3">
      <c r="Q14162" t="s">
        <v>344</v>
      </c>
    </row>
    <row r="14163" spans="17:17" x14ac:dyDescent="0.3">
      <c r="Q14163" t="s">
        <v>270</v>
      </c>
    </row>
    <row r="14164" spans="17:17" x14ac:dyDescent="0.3">
      <c r="Q14164" t="s">
        <v>226</v>
      </c>
    </row>
    <row r="14165" spans="17:17" x14ac:dyDescent="0.3">
      <c r="Q14165" t="s">
        <v>407</v>
      </c>
    </row>
    <row r="14166" spans="17:17" x14ac:dyDescent="0.3">
      <c r="Q14166" t="s">
        <v>238</v>
      </c>
    </row>
    <row r="14167" spans="17:17" x14ac:dyDescent="0.3">
      <c r="Q14167" t="s">
        <v>329</v>
      </c>
    </row>
    <row r="14168" spans="17:17" x14ac:dyDescent="0.3">
      <c r="Q14168" t="s">
        <v>416</v>
      </c>
    </row>
    <row r="14169" spans="17:17" x14ac:dyDescent="0.3">
      <c r="Q14169" t="s">
        <v>256</v>
      </c>
    </row>
    <row r="14170" spans="17:17" x14ac:dyDescent="0.3">
      <c r="Q14170" t="s">
        <v>278</v>
      </c>
    </row>
    <row r="14171" spans="17:17" x14ac:dyDescent="0.3">
      <c r="Q14171" t="s">
        <v>312</v>
      </c>
    </row>
    <row r="14172" spans="17:17" x14ac:dyDescent="0.3">
      <c r="Q14172" t="s">
        <v>311</v>
      </c>
    </row>
    <row r="14173" spans="17:17" x14ac:dyDescent="0.3">
      <c r="Q14173" t="s">
        <v>414</v>
      </c>
    </row>
    <row r="14174" spans="17:17" x14ac:dyDescent="0.3">
      <c r="Q14174" t="s">
        <v>377</v>
      </c>
    </row>
    <row r="14175" spans="17:17" x14ac:dyDescent="0.3">
      <c r="Q14175" t="s">
        <v>371</v>
      </c>
    </row>
    <row r="14176" spans="17:17" x14ac:dyDescent="0.3">
      <c r="Q14176" t="s">
        <v>330</v>
      </c>
    </row>
    <row r="14177" spans="17:17" x14ac:dyDescent="0.3">
      <c r="Q14177" t="s">
        <v>370</v>
      </c>
    </row>
    <row r="14178" spans="17:17" x14ac:dyDescent="0.3">
      <c r="Q14178" t="s">
        <v>398</v>
      </c>
    </row>
    <row r="14179" spans="17:17" x14ac:dyDescent="0.3">
      <c r="Q14179" t="s">
        <v>246</v>
      </c>
    </row>
    <row r="14180" spans="17:17" x14ac:dyDescent="0.3">
      <c r="Q14180" t="s">
        <v>389</v>
      </c>
    </row>
    <row r="14181" spans="17:17" x14ac:dyDescent="0.3">
      <c r="Q14181" t="s">
        <v>282</v>
      </c>
    </row>
    <row r="14182" spans="17:17" x14ac:dyDescent="0.3">
      <c r="Q14182" t="s">
        <v>344</v>
      </c>
    </row>
    <row r="14183" spans="17:17" x14ac:dyDescent="0.3">
      <c r="Q14183" t="s">
        <v>332</v>
      </c>
    </row>
    <row r="14184" spans="17:17" x14ac:dyDescent="0.3">
      <c r="Q14184" t="s">
        <v>412</v>
      </c>
    </row>
    <row r="14185" spans="17:17" x14ac:dyDescent="0.3">
      <c r="Q14185" t="s">
        <v>220</v>
      </c>
    </row>
    <row r="14186" spans="17:17" x14ac:dyDescent="0.3">
      <c r="Q14186" t="s">
        <v>280</v>
      </c>
    </row>
    <row r="14187" spans="17:17" x14ac:dyDescent="0.3">
      <c r="Q14187" t="s">
        <v>221</v>
      </c>
    </row>
    <row r="14188" spans="17:17" x14ac:dyDescent="0.3">
      <c r="Q14188" t="s">
        <v>374</v>
      </c>
    </row>
    <row r="14189" spans="17:17" x14ac:dyDescent="0.3">
      <c r="Q14189" t="s">
        <v>387</v>
      </c>
    </row>
    <row r="14190" spans="17:17" x14ac:dyDescent="0.3">
      <c r="Q14190" t="s">
        <v>261</v>
      </c>
    </row>
    <row r="14191" spans="17:17" x14ac:dyDescent="0.3">
      <c r="Q14191" t="s">
        <v>373</v>
      </c>
    </row>
    <row r="14192" spans="17:17" x14ac:dyDescent="0.3">
      <c r="Q14192" t="s">
        <v>249</v>
      </c>
    </row>
    <row r="14193" spans="17:17" x14ac:dyDescent="0.3">
      <c r="Q14193" t="s">
        <v>347</v>
      </c>
    </row>
    <row r="14194" spans="17:17" x14ac:dyDescent="0.3">
      <c r="Q14194" t="s">
        <v>349</v>
      </c>
    </row>
    <row r="14195" spans="17:17" x14ac:dyDescent="0.3">
      <c r="Q14195" t="s">
        <v>263</v>
      </c>
    </row>
    <row r="14196" spans="17:17" x14ac:dyDescent="0.3">
      <c r="Q14196" t="s">
        <v>381</v>
      </c>
    </row>
    <row r="14197" spans="17:17" x14ac:dyDescent="0.3">
      <c r="Q14197" t="s">
        <v>355</v>
      </c>
    </row>
    <row r="14198" spans="17:17" x14ac:dyDescent="0.3">
      <c r="Q14198" t="s">
        <v>222</v>
      </c>
    </row>
    <row r="14199" spans="17:17" x14ac:dyDescent="0.3">
      <c r="Q14199" t="s">
        <v>246</v>
      </c>
    </row>
    <row r="14200" spans="17:17" x14ac:dyDescent="0.3">
      <c r="Q14200" t="s">
        <v>418</v>
      </c>
    </row>
    <row r="14201" spans="17:17" x14ac:dyDescent="0.3">
      <c r="Q14201" t="s">
        <v>335</v>
      </c>
    </row>
    <row r="14202" spans="17:17" x14ac:dyDescent="0.3">
      <c r="Q14202" t="s">
        <v>409</v>
      </c>
    </row>
    <row r="14203" spans="17:17" x14ac:dyDescent="0.3">
      <c r="Q14203" t="s">
        <v>373</v>
      </c>
    </row>
    <row r="14204" spans="17:17" x14ac:dyDescent="0.3">
      <c r="Q14204" t="s">
        <v>228</v>
      </c>
    </row>
    <row r="14205" spans="17:17" x14ac:dyDescent="0.3">
      <c r="Q14205" t="s">
        <v>411</v>
      </c>
    </row>
    <row r="14206" spans="17:17" x14ac:dyDescent="0.3">
      <c r="Q14206" t="s">
        <v>242</v>
      </c>
    </row>
    <row r="14207" spans="17:17" x14ac:dyDescent="0.3">
      <c r="Q14207" t="s">
        <v>412</v>
      </c>
    </row>
    <row r="14208" spans="17:17" x14ac:dyDescent="0.3">
      <c r="Q14208" t="s">
        <v>240</v>
      </c>
    </row>
    <row r="14209" spans="17:17" x14ac:dyDescent="0.3">
      <c r="Q14209" t="s">
        <v>256</v>
      </c>
    </row>
    <row r="14210" spans="17:17" x14ac:dyDescent="0.3">
      <c r="Q14210" t="s">
        <v>252</v>
      </c>
    </row>
    <row r="14211" spans="17:17" x14ac:dyDescent="0.3">
      <c r="Q14211" t="s">
        <v>314</v>
      </c>
    </row>
    <row r="14212" spans="17:17" x14ac:dyDescent="0.3">
      <c r="Q14212" t="s">
        <v>385</v>
      </c>
    </row>
    <row r="14213" spans="17:17" x14ac:dyDescent="0.3">
      <c r="Q14213" t="s">
        <v>340</v>
      </c>
    </row>
    <row r="14214" spans="17:17" x14ac:dyDescent="0.3">
      <c r="Q14214" t="s">
        <v>282</v>
      </c>
    </row>
    <row r="14215" spans="17:17" x14ac:dyDescent="0.3">
      <c r="Q14215" t="s">
        <v>273</v>
      </c>
    </row>
    <row r="14216" spans="17:17" x14ac:dyDescent="0.3">
      <c r="Q14216" t="s">
        <v>325</v>
      </c>
    </row>
    <row r="14217" spans="17:17" x14ac:dyDescent="0.3">
      <c r="Q14217" t="s">
        <v>300</v>
      </c>
    </row>
    <row r="14218" spans="17:17" x14ac:dyDescent="0.3">
      <c r="Q14218" t="s">
        <v>326</v>
      </c>
    </row>
    <row r="14219" spans="17:17" x14ac:dyDescent="0.3">
      <c r="Q14219" t="s">
        <v>395</v>
      </c>
    </row>
    <row r="14220" spans="17:17" x14ac:dyDescent="0.3">
      <c r="Q14220" t="s">
        <v>391</v>
      </c>
    </row>
    <row r="14221" spans="17:17" x14ac:dyDescent="0.3">
      <c r="Q14221" t="s">
        <v>248</v>
      </c>
    </row>
    <row r="14222" spans="17:17" x14ac:dyDescent="0.3">
      <c r="Q14222" t="s">
        <v>344</v>
      </c>
    </row>
    <row r="14223" spans="17:17" x14ac:dyDescent="0.3">
      <c r="Q14223" t="s">
        <v>270</v>
      </c>
    </row>
    <row r="14224" spans="17:17" x14ac:dyDescent="0.3">
      <c r="Q14224" t="s">
        <v>226</v>
      </c>
    </row>
    <row r="14225" spans="17:17" x14ac:dyDescent="0.3">
      <c r="Q14225" t="s">
        <v>407</v>
      </c>
    </row>
    <row r="14226" spans="17:17" x14ac:dyDescent="0.3">
      <c r="Q14226" t="s">
        <v>238</v>
      </c>
    </row>
    <row r="14227" spans="17:17" x14ac:dyDescent="0.3">
      <c r="Q14227" t="s">
        <v>329</v>
      </c>
    </row>
    <row r="14228" spans="17:17" x14ac:dyDescent="0.3">
      <c r="Q14228" t="s">
        <v>416</v>
      </c>
    </row>
    <row r="14229" spans="17:17" x14ac:dyDescent="0.3">
      <c r="Q14229" t="s">
        <v>256</v>
      </c>
    </row>
    <row r="14230" spans="17:17" x14ac:dyDescent="0.3">
      <c r="Q14230" t="s">
        <v>278</v>
      </c>
    </row>
    <row r="14231" spans="17:17" x14ac:dyDescent="0.3">
      <c r="Q14231" t="s">
        <v>312</v>
      </c>
    </row>
    <row r="14232" spans="17:17" x14ac:dyDescent="0.3">
      <c r="Q14232" t="s">
        <v>311</v>
      </c>
    </row>
    <row r="14233" spans="17:17" x14ac:dyDescent="0.3">
      <c r="Q14233" t="s">
        <v>414</v>
      </c>
    </row>
    <row r="14234" spans="17:17" x14ac:dyDescent="0.3">
      <c r="Q14234" t="s">
        <v>377</v>
      </c>
    </row>
    <row r="14235" spans="17:17" x14ac:dyDescent="0.3">
      <c r="Q14235" t="s">
        <v>371</v>
      </c>
    </row>
    <row r="14236" spans="17:17" x14ac:dyDescent="0.3">
      <c r="Q14236" t="s">
        <v>330</v>
      </c>
    </row>
    <row r="14237" spans="17:17" x14ac:dyDescent="0.3">
      <c r="Q14237" t="s">
        <v>370</v>
      </c>
    </row>
    <row r="14238" spans="17:17" x14ac:dyDescent="0.3">
      <c r="Q14238" t="s">
        <v>398</v>
      </c>
    </row>
    <row r="14239" spans="17:17" x14ac:dyDescent="0.3">
      <c r="Q14239" t="s">
        <v>246</v>
      </c>
    </row>
    <row r="14240" spans="17:17" x14ac:dyDescent="0.3">
      <c r="Q14240" t="s">
        <v>389</v>
      </c>
    </row>
    <row r="14241" spans="17:17" x14ac:dyDescent="0.3">
      <c r="Q14241" t="s">
        <v>282</v>
      </c>
    </row>
    <row r="14242" spans="17:17" x14ac:dyDescent="0.3">
      <c r="Q14242" t="s">
        <v>311</v>
      </c>
    </row>
    <row r="14243" spans="17:17" x14ac:dyDescent="0.3">
      <c r="Q14243" t="s">
        <v>286</v>
      </c>
    </row>
    <row r="14244" spans="17:17" x14ac:dyDescent="0.3">
      <c r="Q14244" t="s">
        <v>300</v>
      </c>
    </row>
    <row r="14245" spans="17:17" x14ac:dyDescent="0.3">
      <c r="Q14245" t="s">
        <v>245</v>
      </c>
    </row>
    <row r="14246" spans="17:17" x14ac:dyDescent="0.3">
      <c r="Q14246" t="s">
        <v>402</v>
      </c>
    </row>
    <row r="14247" spans="17:17" x14ac:dyDescent="0.3">
      <c r="Q14247" t="s">
        <v>244</v>
      </c>
    </row>
    <row r="14248" spans="17:17" x14ac:dyDescent="0.3">
      <c r="Q14248" t="s">
        <v>377</v>
      </c>
    </row>
    <row r="14249" spans="17:17" x14ac:dyDescent="0.3">
      <c r="Q14249" t="s">
        <v>335</v>
      </c>
    </row>
    <row r="14250" spans="17:17" x14ac:dyDescent="0.3">
      <c r="Q14250" t="s">
        <v>226</v>
      </c>
    </row>
    <row r="14251" spans="17:17" x14ac:dyDescent="0.3">
      <c r="Q14251" t="s">
        <v>264</v>
      </c>
    </row>
    <row r="14252" spans="17:17" x14ac:dyDescent="0.3">
      <c r="Q14252" t="s">
        <v>408</v>
      </c>
    </row>
    <row r="14253" spans="17:17" x14ac:dyDescent="0.3">
      <c r="Q14253" t="s">
        <v>325</v>
      </c>
    </row>
    <row r="14254" spans="17:17" x14ac:dyDescent="0.3">
      <c r="Q14254" t="s">
        <v>260</v>
      </c>
    </row>
    <row r="14255" spans="17:17" x14ac:dyDescent="0.3">
      <c r="Q14255" t="s">
        <v>373</v>
      </c>
    </row>
    <row r="14256" spans="17:17" x14ac:dyDescent="0.3">
      <c r="Q14256" t="s">
        <v>267</v>
      </c>
    </row>
    <row r="14257" spans="17:17" x14ac:dyDescent="0.3">
      <c r="Q14257" t="s">
        <v>405</v>
      </c>
    </row>
    <row r="14258" spans="17:17" x14ac:dyDescent="0.3">
      <c r="Q14258" t="s">
        <v>389</v>
      </c>
    </row>
    <row r="14259" spans="17:17" x14ac:dyDescent="0.3">
      <c r="Q14259" t="s">
        <v>285</v>
      </c>
    </row>
    <row r="14260" spans="17:17" x14ac:dyDescent="0.3">
      <c r="Q14260" t="s">
        <v>289</v>
      </c>
    </row>
    <row r="14261" spans="17:17" x14ac:dyDescent="0.3">
      <c r="Q14261" t="s">
        <v>292</v>
      </c>
    </row>
    <row r="14262" spans="17:17" x14ac:dyDescent="0.3">
      <c r="Q14262" t="s">
        <v>387</v>
      </c>
    </row>
    <row r="14263" spans="17:17" x14ac:dyDescent="0.3">
      <c r="Q14263" t="s">
        <v>271</v>
      </c>
    </row>
    <row r="14264" spans="17:17" x14ac:dyDescent="0.3">
      <c r="Q14264" t="s">
        <v>377</v>
      </c>
    </row>
    <row r="14265" spans="17:17" x14ac:dyDescent="0.3">
      <c r="Q14265" t="s">
        <v>236</v>
      </c>
    </row>
    <row r="14266" spans="17:17" x14ac:dyDescent="0.3">
      <c r="Q14266" t="s">
        <v>225</v>
      </c>
    </row>
    <row r="14267" spans="17:17" x14ac:dyDescent="0.3">
      <c r="Q14267" t="s">
        <v>335</v>
      </c>
    </row>
    <row r="14268" spans="17:17" x14ac:dyDescent="0.3">
      <c r="Q14268" t="s">
        <v>300</v>
      </c>
    </row>
    <row r="14269" spans="17:17" x14ac:dyDescent="0.3">
      <c r="Q14269" t="s">
        <v>366</v>
      </c>
    </row>
    <row r="14270" spans="17:17" x14ac:dyDescent="0.3">
      <c r="Q14270" t="s">
        <v>295</v>
      </c>
    </row>
    <row r="14271" spans="17:17" x14ac:dyDescent="0.3">
      <c r="Q14271" t="s">
        <v>256</v>
      </c>
    </row>
    <row r="14272" spans="17:17" x14ac:dyDescent="0.3">
      <c r="Q14272" t="s">
        <v>315</v>
      </c>
    </row>
    <row r="14273" spans="17:17" x14ac:dyDescent="0.3">
      <c r="Q14273" t="s">
        <v>243</v>
      </c>
    </row>
    <row r="14274" spans="17:17" x14ac:dyDescent="0.3">
      <c r="Q14274" t="s">
        <v>283</v>
      </c>
    </row>
    <row r="14275" spans="17:17" x14ac:dyDescent="0.3">
      <c r="Q14275" t="s">
        <v>324</v>
      </c>
    </row>
    <row r="14276" spans="17:17" x14ac:dyDescent="0.3">
      <c r="Q14276" t="s">
        <v>278</v>
      </c>
    </row>
    <row r="14277" spans="17:17" x14ac:dyDescent="0.3">
      <c r="Q14277" t="s">
        <v>301</v>
      </c>
    </row>
    <row r="14278" spans="17:17" x14ac:dyDescent="0.3">
      <c r="Q14278" t="s">
        <v>414</v>
      </c>
    </row>
    <row r="14279" spans="17:17" x14ac:dyDescent="0.3">
      <c r="Q14279" t="s">
        <v>388</v>
      </c>
    </row>
    <row r="14280" spans="17:17" x14ac:dyDescent="0.3">
      <c r="Q14280" t="s">
        <v>410</v>
      </c>
    </row>
    <row r="14281" spans="17:17" x14ac:dyDescent="0.3">
      <c r="Q14281" t="s">
        <v>224</v>
      </c>
    </row>
    <row r="14282" spans="17:17" x14ac:dyDescent="0.3">
      <c r="Q14282" t="s">
        <v>320</v>
      </c>
    </row>
    <row r="14283" spans="17:17" x14ac:dyDescent="0.3">
      <c r="Q14283" t="s">
        <v>311</v>
      </c>
    </row>
    <row r="14284" spans="17:17" x14ac:dyDescent="0.3">
      <c r="Q14284" t="s">
        <v>357</v>
      </c>
    </row>
    <row r="14285" spans="17:17" x14ac:dyDescent="0.3">
      <c r="Q14285" t="s">
        <v>248</v>
      </c>
    </row>
    <row r="14286" spans="17:17" x14ac:dyDescent="0.3">
      <c r="Q14286" t="s">
        <v>345</v>
      </c>
    </row>
    <row r="14287" spans="17:17" x14ac:dyDescent="0.3">
      <c r="Q14287" t="s">
        <v>275</v>
      </c>
    </row>
    <row r="14288" spans="17:17" x14ac:dyDescent="0.3">
      <c r="Q14288" t="s">
        <v>372</v>
      </c>
    </row>
    <row r="14289" spans="17:17" x14ac:dyDescent="0.3">
      <c r="Q14289" t="s">
        <v>232</v>
      </c>
    </row>
    <row r="14290" spans="17:17" x14ac:dyDescent="0.3">
      <c r="Q14290" t="s">
        <v>341</v>
      </c>
    </row>
    <row r="14291" spans="17:17" x14ac:dyDescent="0.3">
      <c r="Q14291" t="s">
        <v>365</v>
      </c>
    </row>
    <row r="14292" spans="17:17" x14ac:dyDescent="0.3">
      <c r="Q14292" t="s">
        <v>339</v>
      </c>
    </row>
    <row r="14293" spans="17:17" x14ac:dyDescent="0.3">
      <c r="Q14293" t="s">
        <v>247</v>
      </c>
    </row>
    <row r="14294" spans="17:17" x14ac:dyDescent="0.3">
      <c r="Q14294" t="s">
        <v>413</v>
      </c>
    </row>
    <row r="14295" spans="17:17" x14ac:dyDescent="0.3">
      <c r="Q14295" t="s">
        <v>264</v>
      </c>
    </row>
    <row r="14296" spans="17:17" x14ac:dyDescent="0.3">
      <c r="Q14296" t="s">
        <v>265</v>
      </c>
    </row>
    <row r="14297" spans="17:17" x14ac:dyDescent="0.3">
      <c r="Q14297" t="s">
        <v>356</v>
      </c>
    </row>
    <row r="14298" spans="17:17" x14ac:dyDescent="0.3">
      <c r="Q14298" t="s">
        <v>396</v>
      </c>
    </row>
    <row r="14299" spans="17:17" x14ac:dyDescent="0.3">
      <c r="Q14299" t="s">
        <v>402</v>
      </c>
    </row>
    <row r="14300" spans="17:17" x14ac:dyDescent="0.3">
      <c r="Q14300" t="s">
        <v>266</v>
      </c>
    </row>
    <row r="14301" spans="17:17" x14ac:dyDescent="0.3">
      <c r="Q14301" t="s">
        <v>317</v>
      </c>
    </row>
    <row r="14302" spans="17:17" x14ac:dyDescent="0.3">
      <c r="Q14302" t="s">
        <v>325</v>
      </c>
    </row>
    <row r="14303" spans="17:17" x14ac:dyDescent="0.3">
      <c r="Q14303" t="s">
        <v>310</v>
      </c>
    </row>
    <row r="14304" spans="17:17" x14ac:dyDescent="0.3">
      <c r="Q14304" t="s">
        <v>224</v>
      </c>
    </row>
    <row r="14305" spans="17:17" x14ac:dyDescent="0.3">
      <c r="Q14305" t="s">
        <v>409</v>
      </c>
    </row>
    <row r="14306" spans="17:17" x14ac:dyDescent="0.3">
      <c r="Q14306" t="s">
        <v>314</v>
      </c>
    </row>
    <row r="14307" spans="17:17" x14ac:dyDescent="0.3">
      <c r="Q14307" t="s">
        <v>302</v>
      </c>
    </row>
    <row r="14308" spans="17:17" x14ac:dyDescent="0.3">
      <c r="Q14308" t="s">
        <v>251</v>
      </c>
    </row>
    <row r="14309" spans="17:17" x14ac:dyDescent="0.3">
      <c r="Q14309" t="s">
        <v>336</v>
      </c>
    </row>
    <row r="14310" spans="17:17" x14ac:dyDescent="0.3">
      <c r="Q14310" t="s">
        <v>282</v>
      </c>
    </row>
    <row r="14311" spans="17:17" x14ac:dyDescent="0.3">
      <c r="Q14311" t="s">
        <v>341</v>
      </c>
    </row>
    <row r="14312" spans="17:17" x14ac:dyDescent="0.3">
      <c r="Q14312" t="s">
        <v>345</v>
      </c>
    </row>
    <row r="14313" spans="17:17" x14ac:dyDescent="0.3">
      <c r="Q14313" t="s">
        <v>233</v>
      </c>
    </row>
    <row r="14314" spans="17:17" x14ac:dyDescent="0.3">
      <c r="Q14314" t="s">
        <v>247</v>
      </c>
    </row>
    <row r="14315" spans="17:17" x14ac:dyDescent="0.3">
      <c r="Q14315" t="s">
        <v>340</v>
      </c>
    </row>
    <row r="14316" spans="17:17" x14ac:dyDescent="0.3">
      <c r="Q14316" t="s">
        <v>254</v>
      </c>
    </row>
    <row r="14317" spans="17:17" x14ac:dyDescent="0.3">
      <c r="Q14317" t="s">
        <v>364</v>
      </c>
    </row>
    <row r="14318" spans="17:17" x14ac:dyDescent="0.3">
      <c r="Q14318" t="s">
        <v>300</v>
      </c>
    </row>
    <row r="14319" spans="17:17" x14ac:dyDescent="0.3">
      <c r="Q14319" t="s">
        <v>327</v>
      </c>
    </row>
    <row r="14320" spans="17:17" x14ac:dyDescent="0.3">
      <c r="Q14320" t="s">
        <v>303</v>
      </c>
    </row>
    <row r="14321" spans="17:17" x14ac:dyDescent="0.3">
      <c r="Q14321" t="s">
        <v>319</v>
      </c>
    </row>
    <row r="14322" spans="17:17" x14ac:dyDescent="0.3">
      <c r="Q14322" t="s">
        <v>335</v>
      </c>
    </row>
    <row r="14323" spans="17:17" x14ac:dyDescent="0.3">
      <c r="Q14323" t="s">
        <v>230</v>
      </c>
    </row>
    <row r="14324" spans="17:17" x14ac:dyDescent="0.3">
      <c r="Q14324" t="s">
        <v>225</v>
      </c>
    </row>
    <row r="14325" spans="17:17" x14ac:dyDescent="0.3">
      <c r="Q14325" t="s">
        <v>295</v>
      </c>
    </row>
    <row r="14326" spans="17:17" x14ac:dyDescent="0.3">
      <c r="Q14326" t="s">
        <v>407</v>
      </c>
    </row>
    <row r="14327" spans="17:17" x14ac:dyDescent="0.3">
      <c r="Q14327" t="s">
        <v>293</v>
      </c>
    </row>
    <row r="14328" spans="17:17" x14ac:dyDescent="0.3">
      <c r="Q14328" t="s">
        <v>318</v>
      </c>
    </row>
    <row r="14329" spans="17:17" x14ac:dyDescent="0.3">
      <c r="Q14329" t="s">
        <v>296</v>
      </c>
    </row>
    <row r="14330" spans="17:17" x14ac:dyDescent="0.3">
      <c r="Q14330" t="s">
        <v>370</v>
      </c>
    </row>
    <row r="14331" spans="17:17" x14ac:dyDescent="0.3">
      <c r="Q14331" t="s">
        <v>359</v>
      </c>
    </row>
    <row r="14332" spans="17:17" x14ac:dyDescent="0.3">
      <c r="Q14332" t="s">
        <v>350</v>
      </c>
    </row>
    <row r="14333" spans="17:17" x14ac:dyDescent="0.3">
      <c r="Q14333" t="s">
        <v>328</v>
      </c>
    </row>
    <row r="14334" spans="17:17" x14ac:dyDescent="0.3">
      <c r="Q14334" t="s">
        <v>321</v>
      </c>
    </row>
    <row r="14335" spans="17:17" x14ac:dyDescent="0.3">
      <c r="Q14335" t="s">
        <v>313</v>
      </c>
    </row>
    <row r="14336" spans="17:17" x14ac:dyDescent="0.3">
      <c r="Q14336" t="s">
        <v>390</v>
      </c>
    </row>
    <row r="14337" spans="17:17" x14ac:dyDescent="0.3">
      <c r="Q14337" t="s">
        <v>363</v>
      </c>
    </row>
    <row r="14338" spans="17:17" x14ac:dyDescent="0.3">
      <c r="Q14338" t="s">
        <v>268</v>
      </c>
    </row>
    <row r="14339" spans="17:17" x14ac:dyDescent="0.3">
      <c r="Q14339" t="s">
        <v>330</v>
      </c>
    </row>
    <row r="14340" spans="17:17" x14ac:dyDescent="0.3">
      <c r="Q14340" t="s">
        <v>302</v>
      </c>
    </row>
    <row r="14341" spans="17:17" x14ac:dyDescent="0.3">
      <c r="Q14341" t="s">
        <v>402</v>
      </c>
    </row>
    <row r="14342" spans="17:17" x14ac:dyDescent="0.3">
      <c r="Q14342" t="s">
        <v>355</v>
      </c>
    </row>
    <row r="14343" spans="17:17" x14ac:dyDescent="0.3">
      <c r="Q14343" t="s">
        <v>277</v>
      </c>
    </row>
    <row r="14344" spans="17:17" x14ac:dyDescent="0.3">
      <c r="Q14344" t="s">
        <v>246</v>
      </c>
    </row>
    <row r="14345" spans="17:17" x14ac:dyDescent="0.3">
      <c r="Q14345" t="s">
        <v>404</v>
      </c>
    </row>
    <row r="14346" spans="17:17" x14ac:dyDescent="0.3">
      <c r="Q14346" t="s">
        <v>259</v>
      </c>
    </row>
    <row r="14347" spans="17:17" x14ac:dyDescent="0.3">
      <c r="Q14347" t="s">
        <v>229</v>
      </c>
    </row>
    <row r="14348" spans="17:17" x14ac:dyDescent="0.3">
      <c r="Q14348" t="s">
        <v>321</v>
      </c>
    </row>
    <row r="14349" spans="17:17" x14ac:dyDescent="0.3">
      <c r="Q14349" t="s">
        <v>412</v>
      </c>
    </row>
    <row r="14350" spans="17:17" x14ac:dyDescent="0.3">
      <c r="Q14350" t="s">
        <v>413</v>
      </c>
    </row>
    <row r="14351" spans="17:17" x14ac:dyDescent="0.3">
      <c r="Q14351" t="s">
        <v>313</v>
      </c>
    </row>
    <row r="14352" spans="17:17" x14ac:dyDescent="0.3">
      <c r="Q14352" t="s">
        <v>402</v>
      </c>
    </row>
    <row r="14353" spans="17:17" x14ac:dyDescent="0.3">
      <c r="Q14353" t="s">
        <v>383</v>
      </c>
    </row>
    <row r="14354" spans="17:17" x14ac:dyDescent="0.3">
      <c r="Q14354" t="s">
        <v>358</v>
      </c>
    </row>
    <row r="14355" spans="17:17" x14ac:dyDescent="0.3">
      <c r="Q14355" t="s">
        <v>338</v>
      </c>
    </row>
    <row r="14356" spans="17:17" x14ac:dyDescent="0.3">
      <c r="Q14356" t="s">
        <v>390</v>
      </c>
    </row>
    <row r="14357" spans="17:17" x14ac:dyDescent="0.3">
      <c r="Q14357" t="s">
        <v>291</v>
      </c>
    </row>
    <row r="14358" spans="17:17" x14ac:dyDescent="0.3">
      <c r="Q14358" t="s">
        <v>379</v>
      </c>
    </row>
    <row r="14359" spans="17:17" x14ac:dyDescent="0.3">
      <c r="Q14359" t="s">
        <v>391</v>
      </c>
    </row>
    <row r="14360" spans="17:17" x14ac:dyDescent="0.3">
      <c r="Q14360" t="s">
        <v>297</v>
      </c>
    </row>
    <row r="14361" spans="17:17" x14ac:dyDescent="0.3">
      <c r="Q14361" t="s">
        <v>314</v>
      </c>
    </row>
    <row r="14362" spans="17:17" x14ac:dyDescent="0.3">
      <c r="Q14362" t="s">
        <v>382</v>
      </c>
    </row>
    <row r="14363" spans="17:17" x14ac:dyDescent="0.3">
      <c r="Q14363" t="s">
        <v>362</v>
      </c>
    </row>
    <row r="14364" spans="17:17" x14ac:dyDescent="0.3">
      <c r="Q14364" t="s">
        <v>225</v>
      </c>
    </row>
    <row r="14365" spans="17:17" x14ac:dyDescent="0.3">
      <c r="Q14365" t="s">
        <v>242</v>
      </c>
    </row>
    <row r="14366" spans="17:17" x14ac:dyDescent="0.3">
      <c r="Q14366" t="s">
        <v>409</v>
      </c>
    </row>
    <row r="14367" spans="17:17" x14ac:dyDescent="0.3">
      <c r="Q14367" t="s">
        <v>221</v>
      </c>
    </row>
    <row r="14368" spans="17:17" x14ac:dyDescent="0.3">
      <c r="Q14368" t="s">
        <v>264</v>
      </c>
    </row>
    <row r="14369" spans="17:17" x14ac:dyDescent="0.3">
      <c r="Q14369" t="s">
        <v>224</v>
      </c>
    </row>
    <row r="14370" spans="17:17" x14ac:dyDescent="0.3">
      <c r="Q14370" t="s">
        <v>357</v>
      </c>
    </row>
    <row r="14371" spans="17:17" x14ac:dyDescent="0.3">
      <c r="Q14371" t="s">
        <v>403</v>
      </c>
    </row>
    <row r="14372" spans="17:17" x14ac:dyDescent="0.3">
      <c r="Q14372" t="s">
        <v>306</v>
      </c>
    </row>
    <row r="14373" spans="17:17" x14ac:dyDescent="0.3">
      <c r="Q14373" t="s">
        <v>296</v>
      </c>
    </row>
    <row r="14374" spans="17:17" x14ac:dyDescent="0.3">
      <c r="Q14374" t="s">
        <v>285</v>
      </c>
    </row>
    <row r="14375" spans="17:17" x14ac:dyDescent="0.3">
      <c r="Q14375" t="s">
        <v>414</v>
      </c>
    </row>
    <row r="14376" spans="17:17" x14ac:dyDescent="0.3">
      <c r="Q14376" t="s">
        <v>369</v>
      </c>
    </row>
    <row r="14377" spans="17:17" x14ac:dyDescent="0.3">
      <c r="Q14377" t="s">
        <v>276</v>
      </c>
    </row>
    <row r="14378" spans="17:17" x14ac:dyDescent="0.3">
      <c r="Q14378" t="s">
        <v>277</v>
      </c>
    </row>
    <row r="14379" spans="17:17" x14ac:dyDescent="0.3">
      <c r="Q14379" t="s">
        <v>243</v>
      </c>
    </row>
    <row r="14380" spans="17:17" x14ac:dyDescent="0.3">
      <c r="Q14380" t="s">
        <v>254</v>
      </c>
    </row>
    <row r="14381" spans="17:17" x14ac:dyDescent="0.3">
      <c r="Q14381" t="s">
        <v>329</v>
      </c>
    </row>
    <row r="14382" spans="17:17" x14ac:dyDescent="0.3">
      <c r="Q14382" t="s">
        <v>375</v>
      </c>
    </row>
    <row r="14383" spans="17:17" x14ac:dyDescent="0.3">
      <c r="Q14383" t="s">
        <v>376</v>
      </c>
    </row>
    <row r="14384" spans="17:17" x14ac:dyDescent="0.3">
      <c r="Q14384" t="s">
        <v>276</v>
      </c>
    </row>
    <row r="14385" spans="17:17" x14ac:dyDescent="0.3">
      <c r="Q14385" t="s">
        <v>357</v>
      </c>
    </row>
    <row r="14386" spans="17:17" x14ac:dyDescent="0.3">
      <c r="Q14386" t="s">
        <v>224</v>
      </c>
    </row>
    <row r="14387" spans="17:17" x14ac:dyDescent="0.3">
      <c r="Q14387" t="s">
        <v>377</v>
      </c>
    </row>
    <row r="14388" spans="17:17" x14ac:dyDescent="0.3">
      <c r="Q14388" t="s">
        <v>378</v>
      </c>
    </row>
    <row r="14389" spans="17:17" x14ac:dyDescent="0.3">
      <c r="Q14389" t="s">
        <v>260</v>
      </c>
    </row>
    <row r="14390" spans="17:17" x14ac:dyDescent="0.3">
      <c r="Q14390" t="s">
        <v>356</v>
      </c>
    </row>
    <row r="14391" spans="17:17" x14ac:dyDescent="0.3">
      <c r="Q14391" t="s">
        <v>379</v>
      </c>
    </row>
    <row r="14392" spans="17:17" x14ac:dyDescent="0.3">
      <c r="Q14392" t="s">
        <v>290</v>
      </c>
    </row>
    <row r="14393" spans="17:17" x14ac:dyDescent="0.3">
      <c r="Q14393" t="s">
        <v>233</v>
      </c>
    </row>
    <row r="14394" spans="17:17" x14ac:dyDescent="0.3">
      <c r="Q14394" t="s">
        <v>380</v>
      </c>
    </row>
    <row r="14395" spans="17:17" x14ac:dyDescent="0.3">
      <c r="Q14395" t="s">
        <v>330</v>
      </c>
    </row>
    <row r="14396" spans="17:17" x14ac:dyDescent="0.3">
      <c r="Q14396" t="s">
        <v>265</v>
      </c>
    </row>
    <row r="14397" spans="17:17" x14ac:dyDescent="0.3">
      <c r="Q14397" t="s">
        <v>381</v>
      </c>
    </row>
    <row r="14398" spans="17:17" x14ac:dyDescent="0.3">
      <c r="Q14398" t="s">
        <v>382</v>
      </c>
    </row>
    <row r="14399" spans="17:17" x14ac:dyDescent="0.3">
      <c r="Q14399" t="s">
        <v>314</v>
      </c>
    </row>
    <row r="14400" spans="17:17" x14ac:dyDescent="0.3">
      <c r="Q14400" t="s">
        <v>295</v>
      </c>
    </row>
    <row r="14401" spans="17:17" x14ac:dyDescent="0.3">
      <c r="Q14401" t="s">
        <v>284</v>
      </c>
    </row>
    <row r="14402" spans="17:17" x14ac:dyDescent="0.3">
      <c r="Q14402" t="s">
        <v>344</v>
      </c>
    </row>
    <row r="14403" spans="17:17" x14ac:dyDescent="0.3">
      <c r="Q14403" t="s">
        <v>270</v>
      </c>
    </row>
    <row r="14404" spans="17:17" x14ac:dyDescent="0.3">
      <c r="Q14404" t="s">
        <v>226</v>
      </c>
    </row>
    <row r="14405" spans="17:17" x14ac:dyDescent="0.3">
      <c r="Q14405" t="s">
        <v>407</v>
      </c>
    </row>
    <row r="14406" spans="17:17" x14ac:dyDescent="0.3">
      <c r="Q14406" t="s">
        <v>238</v>
      </c>
    </row>
    <row r="14407" spans="17:17" x14ac:dyDescent="0.3">
      <c r="Q14407" t="s">
        <v>329</v>
      </c>
    </row>
    <row r="14408" spans="17:17" x14ac:dyDescent="0.3">
      <c r="Q14408" t="s">
        <v>416</v>
      </c>
    </row>
    <row r="14409" spans="17:17" x14ac:dyDescent="0.3">
      <c r="Q14409" t="s">
        <v>256</v>
      </c>
    </row>
    <row r="14410" spans="17:17" x14ac:dyDescent="0.3">
      <c r="Q14410" t="s">
        <v>278</v>
      </c>
    </row>
    <row r="14411" spans="17:17" x14ac:dyDescent="0.3">
      <c r="Q14411" t="s">
        <v>312</v>
      </c>
    </row>
    <row r="14412" spans="17:17" x14ac:dyDescent="0.3">
      <c r="Q14412" t="s">
        <v>311</v>
      </c>
    </row>
    <row r="14413" spans="17:17" x14ac:dyDescent="0.3">
      <c r="Q14413" t="s">
        <v>414</v>
      </c>
    </row>
    <row r="14414" spans="17:17" x14ac:dyDescent="0.3">
      <c r="Q14414" t="s">
        <v>377</v>
      </c>
    </row>
    <row r="14415" spans="17:17" x14ac:dyDescent="0.3">
      <c r="Q14415" t="s">
        <v>371</v>
      </c>
    </row>
    <row r="14416" spans="17:17" x14ac:dyDescent="0.3">
      <c r="Q14416" t="s">
        <v>330</v>
      </c>
    </row>
    <row r="14417" spans="17:17" x14ac:dyDescent="0.3">
      <c r="Q14417" t="s">
        <v>370</v>
      </c>
    </row>
    <row r="14418" spans="17:17" x14ac:dyDescent="0.3">
      <c r="Q14418" t="s">
        <v>398</v>
      </c>
    </row>
    <row r="14419" spans="17:17" x14ac:dyDescent="0.3">
      <c r="Q14419" t="s">
        <v>246</v>
      </c>
    </row>
    <row r="14420" spans="17:17" x14ac:dyDescent="0.3">
      <c r="Q14420" t="s">
        <v>389</v>
      </c>
    </row>
    <row r="14421" spans="17:17" x14ac:dyDescent="0.3">
      <c r="Q14421" t="s">
        <v>282</v>
      </c>
    </row>
    <row r="14422" spans="17:17" x14ac:dyDescent="0.3">
      <c r="Q14422" t="s">
        <v>365</v>
      </c>
    </row>
    <row r="14423" spans="17:17" x14ac:dyDescent="0.3">
      <c r="Q14423" t="s">
        <v>397</v>
      </c>
    </row>
    <row r="14424" spans="17:17" x14ac:dyDescent="0.3">
      <c r="Q14424" t="s">
        <v>336</v>
      </c>
    </row>
    <row r="14425" spans="17:17" x14ac:dyDescent="0.3">
      <c r="Q14425" t="s">
        <v>319</v>
      </c>
    </row>
    <row r="14426" spans="17:17" x14ac:dyDescent="0.3">
      <c r="Q14426" t="s">
        <v>219</v>
      </c>
    </row>
    <row r="14427" spans="17:17" x14ac:dyDescent="0.3">
      <c r="Q14427" t="s">
        <v>223</v>
      </c>
    </row>
    <row r="14428" spans="17:17" x14ac:dyDescent="0.3">
      <c r="Q14428" t="s">
        <v>306</v>
      </c>
    </row>
    <row r="14429" spans="17:17" x14ac:dyDescent="0.3">
      <c r="Q14429" t="s">
        <v>345</v>
      </c>
    </row>
    <row r="14430" spans="17:17" x14ac:dyDescent="0.3">
      <c r="Q14430" t="s">
        <v>396</v>
      </c>
    </row>
    <row r="14431" spans="17:17" x14ac:dyDescent="0.3">
      <c r="Q14431" t="s">
        <v>354</v>
      </c>
    </row>
    <row r="14432" spans="17:17" x14ac:dyDescent="0.3">
      <c r="Q14432" t="s">
        <v>273</v>
      </c>
    </row>
    <row r="14433" spans="17:17" x14ac:dyDescent="0.3">
      <c r="Q14433" t="s">
        <v>351</v>
      </c>
    </row>
    <row r="14434" spans="17:17" x14ac:dyDescent="0.3">
      <c r="Q14434" t="s">
        <v>363</v>
      </c>
    </row>
    <row r="14435" spans="17:17" x14ac:dyDescent="0.3">
      <c r="Q14435" t="s">
        <v>385</v>
      </c>
    </row>
    <row r="14436" spans="17:17" x14ac:dyDescent="0.3">
      <c r="Q14436" t="s">
        <v>361</v>
      </c>
    </row>
    <row r="14437" spans="17:17" x14ac:dyDescent="0.3">
      <c r="Q14437" t="s">
        <v>390</v>
      </c>
    </row>
    <row r="14438" spans="17:17" x14ac:dyDescent="0.3">
      <c r="Q14438" t="s">
        <v>373</v>
      </c>
    </row>
    <row r="14439" spans="17:17" x14ac:dyDescent="0.3">
      <c r="Q14439" t="s">
        <v>301</v>
      </c>
    </row>
    <row r="14440" spans="17:17" x14ac:dyDescent="0.3">
      <c r="Q14440" t="s">
        <v>406</v>
      </c>
    </row>
    <row r="14441" spans="17:17" x14ac:dyDescent="0.3">
      <c r="Q14441" t="s">
        <v>415</v>
      </c>
    </row>
    <row r="14442" spans="17:17" x14ac:dyDescent="0.3">
      <c r="Q14442" t="s">
        <v>344</v>
      </c>
    </row>
    <row r="14443" spans="17:17" x14ac:dyDescent="0.3">
      <c r="Q14443" t="s">
        <v>270</v>
      </c>
    </row>
    <row r="14444" spans="17:17" x14ac:dyDescent="0.3">
      <c r="Q14444" t="s">
        <v>226</v>
      </c>
    </row>
    <row r="14445" spans="17:17" x14ac:dyDescent="0.3">
      <c r="Q14445" t="s">
        <v>407</v>
      </c>
    </row>
    <row r="14446" spans="17:17" x14ac:dyDescent="0.3">
      <c r="Q14446" t="s">
        <v>238</v>
      </c>
    </row>
    <row r="14447" spans="17:17" x14ac:dyDescent="0.3">
      <c r="Q14447" t="s">
        <v>329</v>
      </c>
    </row>
    <row r="14448" spans="17:17" x14ac:dyDescent="0.3">
      <c r="Q14448" t="s">
        <v>416</v>
      </c>
    </row>
    <row r="14449" spans="17:17" x14ac:dyDescent="0.3">
      <c r="Q14449" t="s">
        <v>256</v>
      </c>
    </row>
    <row r="14450" spans="17:17" x14ac:dyDescent="0.3">
      <c r="Q14450" t="s">
        <v>278</v>
      </c>
    </row>
    <row r="14451" spans="17:17" x14ac:dyDescent="0.3">
      <c r="Q14451" t="s">
        <v>312</v>
      </c>
    </row>
    <row r="14452" spans="17:17" x14ac:dyDescent="0.3">
      <c r="Q14452" t="s">
        <v>311</v>
      </c>
    </row>
    <row r="14453" spans="17:17" x14ac:dyDescent="0.3">
      <c r="Q14453" t="s">
        <v>414</v>
      </c>
    </row>
    <row r="14454" spans="17:17" x14ac:dyDescent="0.3">
      <c r="Q14454" t="s">
        <v>377</v>
      </c>
    </row>
    <row r="14455" spans="17:17" x14ac:dyDescent="0.3">
      <c r="Q14455" t="s">
        <v>371</v>
      </c>
    </row>
    <row r="14456" spans="17:17" x14ac:dyDescent="0.3">
      <c r="Q14456" t="s">
        <v>330</v>
      </c>
    </row>
    <row r="14457" spans="17:17" x14ac:dyDescent="0.3">
      <c r="Q14457" t="s">
        <v>370</v>
      </c>
    </row>
    <row r="14458" spans="17:17" x14ac:dyDescent="0.3">
      <c r="Q14458" t="s">
        <v>398</v>
      </c>
    </row>
    <row r="14459" spans="17:17" x14ac:dyDescent="0.3">
      <c r="Q14459" t="s">
        <v>246</v>
      </c>
    </row>
    <row r="14460" spans="17:17" x14ac:dyDescent="0.3">
      <c r="Q14460" t="s">
        <v>389</v>
      </c>
    </row>
    <row r="14461" spans="17:17" x14ac:dyDescent="0.3">
      <c r="Q14461" t="s">
        <v>282</v>
      </c>
    </row>
    <row r="14462" spans="17:17" x14ac:dyDescent="0.3">
      <c r="Q14462" t="s">
        <v>307</v>
      </c>
    </row>
    <row r="14463" spans="17:17" x14ac:dyDescent="0.3">
      <c r="Q14463" t="s">
        <v>281</v>
      </c>
    </row>
    <row r="14464" spans="17:17" x14ac:dyDescent="0.3">
      <c r="Q14464" t="s">
        <v>297</v>
      </c>
    </row>
    <row r="14465" spans="17:17" x14ac:dyDescent="0.3">
      <c r="Q14465" t="s">
        <v>290</v>
      </c>
    </row>
    <row r="14466" spans="17:17" x14ac:dyDescent="0.3">
      <c r="Q14466" t="s">
        <v>247</v>
      </c>
    </row>
    <row r="14467" spans="17:17" x14ac:dyDescent="0.3">
      <c r="Q14467" t="s">
        <v>286</v>
      </c>
    </row>
    <row r="14468" spans="17:17" x14ac:dyDescent="0.3">
      <c r="Q14468" t="s">
        <v>378</v>
      </c>
    </row>
    <row r="14469" spans="17:17" x14ac:dyDescent="0.3">
      <c r="Q14469" t="s">
        <v>274</v>
      </c>
    </row>
    <row r="14470" spans="17:17" x14ac:dyDescent="0.3">
      <c r="Q14470" t="s">
        <v>332</v>
      </c>
    </row>
    <row r="14471" spans="17:17" x14ac:dyDescent="0.3">
      <c r="Q14471" t="s">
        <v>229</v>
      </c>
    </row>
    <row r="14472" spans="17:17" x14ac:dyDescent="0.3">
      <c r="Q14472" t="s">
        <v>326</v>
      </c>
    </row>
    <row r="14473" spans="17:17" x14ac:dyDescent="0.3">
      <c r="Q14473" t="s">
        <v>334</v>
      </c>
    </row>
    <row r="14474" spans="17:17" x14ac:dyDescent="0.3">
      <c r="Q14474" t="s">
        <v>306</v>
      </c>
    </row>
    <row r="14475" spans="17:17" x14ac:dyDescent="0.3">
      <c r="Q14475" t="s">
        <v>356</v>
      </c>
    </row>
    <row r="14476" spans="17:17" x14ac:dyDescent="0.3">
      <c r="Q14476" t="s">
        <v>294</v>
      </c>
    </row>
    <row r="14477" spans="17:17" x14ac:dyDescent="0.3">
      <c r="Q14477" t="s">
        <v>226</v>
      </c>
    </row>
    <row r="14478" spans="17:17" x14ac:dyDescent="0.3">
      <c r="Q14478" t="s">
        <v>273</v>
      </c>
    </row>
    <row r="14479" spans="17:17" x14ac:dyDescent="0.3">
      <c r="Q14479" t="s">
        <v>260</v>
      </c>
    </row>
    <row r="14480" spans="17:17" x14ac:dyDescent="0.3">
      <c r="Q14480" t="s">
        <v>295</v>
      </c>
    </row>
    <row r="14481" spans="17:17" x14ac:dyDescent="0.3">
      <c r="Q14481" t="s">
        <v>394</v>
      </c>
    </row>
    <row r="14482" spans="17:17" x14ac:dyDescent="0.3">
      <c r="Q14482" t="s">
        <v>244</v>
      </c>
    </row>
    <row r="14483" spans="17:17" x14ac:dyDescent="0.3">
      <c r="Q14483" t="s">
        <v>344</v>
      </c>
    </row>
    <row r="14484" spans="17:17" x14ac:dyDescent="0.3">
      <c r="Q14484" t="s">
        <v>387</v>
      </c>
    </row>
    <row r="14485" spans="17:17" x14ac:dyDescent="0.3">
      <c r="Q14485" t="s">
        <v>236</v>
      </c>
    </row>
    <row r="14486" spans="17:17" x14ac:dyDescent="0.3">
      <c r="Q14486" t="s">
        <v>336</v>
      </c>
    </row>
    <row r="14487" spans="17:17" x14ac:dyDescent="0.3">
      <c r="Q14487" t="s">
        <v>373</v>
      </c>
    </row>
    <row r="14488" spans="17:17" x14ac:dyDescent="0.3">
      <c r="Q14488" t="s">
        <v>359</v>
      </c>
    </row>
    <row r="14489" spans="17:17" x14ac:dyDescent="0.3">
      <c r="Q14489" t="s">
        <v>377</v>
      </c>
    </row>
    <row r="14490" spans="17:17" x14ac:dyDescent="0.3">
      <c r="Q14490" t="s">
        <v>354</v>
      </c>
    </row>
    <row r="14491" spans="17:17" x14ac:dyDescent="0.3">
      <c r="Q14491" t="s">
        <v>388</v>
      </c>
    </row>
    <row r="14492" spans="17:17" x14ac:dyDescent="0.3">
      <c r="Q14492" t="s">
        <v>312</v>
      </c>
    </row>
    <row r="14493" spans="17:17" x14ac:dyDescent="0.3">
      <c r="Q14493" t="s">
        <v>310</v>
      </c>
    </row>
    <row r="14494" spans="17:17" x14ac:dyDescent="0.3">
      <c r="Q14494" t="s">
        <v>370</v>
      </c>
    </row>
    <row r="14495" spans="17:17" x14ac:dyDescent="0.3">
      <c r="Q14495" t="s">
        <v>259</v>
      </c>
    </row>
    <row r="14496" spans="17:17" x14ac:dyDescent="0.3">
      <c r="Q14496" t="s">
        <v>338</v>
      </c>
    </row>
    <row r="14497" spans="17:17" x14ac:dyDescent="0.3">
      <c r="Q14497" t="s">
        <v>389</v>
      </c>
    </row>
    <row r="14498" spans="17:17" x14ac:dyDescent="0.3">
      <c r="Q14498" t="s">
        <v>263</v>
      </c>
    </row>
    <row r="14499" spans="17:17" x14ac:dyDescent="0.3">
      <c r="Q14499" t="s">
        <v>285</v>
      </c>
    </row>
    <row r="14500" spans="17:17" x14ac:dyDescent="0.3">
      <c r="Q14500" t="s">
        <v>390</v>
      </c>
    </row>
    <row r="14501" spans="17:17" x14ac:dyDescent="0.3">
      <c r="Q14501" t="s">
        <v>233</v>
      </c>
    </row>
    <row r="14502" spans="17:17" x14ac:dyDescent="0.3">
      <c r="Q14502" t="s">
        <v>387</v>
      </c>
    </row>
    <row r="14503" spans="17:17" x14ac:dyDescent="0.3">
      <c r="Q14503" t="s">
        <v>376</v>
      </c>
    </row>
    <row r="14504" spans="17:17" x14ac:dyDescent="0.3">
      <c r="Q14504" t="s">
        <v>401</v>
      </c>
    </row>
    <row r="14505" spans="17:17" x14ac:dyDescent="0.3">
      <c r="Q14505" t="s">
        <v>410</v>
      </c>
    </row>
    <row r="14506" spans="17:17" x14ac:dyDescent="0.3">
      <c r="Q14506" t="s">
        <v>392</v>
      </c>
    </row>
    <row r="14507" spans="17:17" x14ac:dyDescent="0.3">
      <c r="Q14507" t="s">
        <v>363</v>
      </c>
    </row>
    <row r="14508" spans="17:17" x14ac:dyDescent="0.3">
      <c r="Q14508" t="s">
        <v>255</v>
      </c>
    </row>
    <row r="14509" spans="17:17" x14ac:dyDescent="0.3">
      <c r="Q14509" t="s">
        <v>393</v>
      </c>
    </row>
    <row r="14510" spans="17:17" x14ac:dyDescent="0.3">
      <c r="Q14510" t="s">
        <v>381</v>
      </c>
    </row>
    <row r="14511" spans="17:17" x14ac:dyDescent="0.3">
      <c r="Q14511" t="s">
        <v>332</v>
      </c>
    </row>
    <row r="14512" spans="17:17" x14ac:dyDescent="0.3">
      <c r="Q14512" t="s">
        <v>335</v>
      </c>
    </row>
    <row r="14513" spans="17:17" x14ac:dyDescent="0.3">
      <c r="Q14513" t="s">
        <v>311</v>
      </c>
    </row>
    <row r="14514" spans="17:17" x14ac:dyDescent="0.3">
      <c r="Q14514" t="s">
        <v>310</v>
      </c>
    </row>
    <row r="14515" spans="17:17" x14ac:dyDescent="0.3">
      <c r="Q14515" t="s">
        <v>348</v>
      </c>
    </row>
    <row r="14516" spans="17:17" x14ac:dyDescent="0.3">
      <c r="Q14516" t="s">
        <v>296</v>
      </c>
    </row>
    <row r="14517" spans="17:17" x14ac:dyDescent="0.3">
      <c r="Q14517" t="s">
        <v>276</v>
      </c>
    </row>
    <row r="14518" spans="17:17" x14ac:dyDescent="0.3">
      <c r="Q14518" t="s">
        <v>369</v>
      </c>
    </row>
    <row r="14519" spans="17:17" x14ac:dyDescent="0.3">
      <c r="Q14519" t="s">
        <v>304</v>
      </c>
    </row>
    <row r="14520" spans="17:17" x14ac:dyDescent="0.3">
      <c r="Q14520" t="s">
        <v>407</v>
      </c>
    </row>
    <row r="14521" spans="17:17" x14ac:dyDescent="0.3">
      <c r="Q14521" t="s">
        <v>395</v>
      </c>
    </row>
    <row r="14522" spans="17:17" x14ac:dyDescent="0.3">
      <c r="Q14522" t="s">
        <v>339</v>
      </c>
    </row>
    <row r="14523" spans="17:17" x14ac:dyDescent="0.3">
      <c r="Q14523" t="s">
        <v>331</v>
      </c>
    </row>
    <row r="14524" spans="17:17" x14ac:dyDescent="0.3">
      <c r="Q14524" t="s">
        <v>253</v>
      </c>
    </row>
    <row r="14525" spans="17:17" x14ac:dyDescent="0.3">
      <c r="Q14525" t="s">
        <v>308</v>
      </c>
    </row>
    <row r="14526" spans="17:17" x14ac:dyDescent="0.3">
      <c r="Q14526" t="s">
        <v>324</v>
      </c>
    </row>
    <row r="14527" spans="17:17" x14ac:dyDescent="0.3">
      <c r="Q14527" t="s">
        <v>270</v>
      </c>
    </row>
    <row r="14528" spans="17:17" x14ac:dyDescent="0.3">
      <c r="Q14528" t="s">
        <v>393</v>
      </c>
    </row>
    <row r="14529" spans="17:17" x14ac:dyDescent="0.3">
      <c r="Q14529" t="s">
        <v>279</v>
      </c>
    </row>
    <row r="14530" spans="17:17" x14ac:dyDescent="0.3">
      <c r="Q14530" t="s">
        <v>328</v>
      </c>
    </row>
    <row r="14531" spans="17:17" x14ac:dyDescent="0.3">
      <c r="Q14531" t="s">
        <v>382</v>
      </c>
    </row>
    <row r="14532" spans="17:17" x14ac:dyDescent="0.3">
      <c r="Q14532" t="s">
        <v>373</v>
      </c>
    </row>
    <row r="14533" spans="17:17" x14ac:dyDescent="0.3">
      <c r="Q14533" t="s">
        <v>383</v>
      </c>
    </row>
    <row r="14534" spans="17:17" x14ac:dyDescent="0.3">
      <c r="Q14534" t="s">
        <v>366</v>
      </c>
    </row>
    <row r="14535" spans="17:17" x14ac:dyDescent="0.3">
      <c r="Q14535" t="s">
        <v>313</v>
      </c>
    </row>
    <row r="14536" spans="17:17" x14ac:dyDescent="0.3">
      <c r="Q14536" t="s">
        <v>319</v>
      </c>
    </row>
    <row r="14537" spans="17:17" x14ac:dyDescent="0.3">
      <c r="Q14537" t="s">
        <v>391</v>
      </c>
    </row>
    <row r="14538" spans="17:17" x14ac:dyDescent="0.3">
      <c r="Q14538" t="s">
        <v>394</v>
      </c>
    </row>
    <row r="14539" spans="17:17" x14ac:dyDescent="0.3">
      <c r="Q14539" t="s">
        <v>274</v>
      </c>
    </row>
    <row r="14540" spans="17:17" x14ac:dyDescent="0.3">
      <c r="Q14540" t="s">
        <v>246</v>
      </c>
    </row>
    <row r="14541" spans="17:17" x14ac:dyDescent="0.3">
      <c r="Q14541" t="s">
        <v>356</v>
      </c>
    </row>
    <row r="14542" spans="17:17" x14ac:dyDescent="0.3">
      <c r="Q14542" t="s">
        <v>219</v>
      </c>
    </row>
    <row r="14543" spans="17:17" x14ac:dyDescent="0.3">
      <c r="Q14543" t="s">
        <v>220</v>
      </c>
    </row>
    <row r="14544" spans="17:17" x14ac:dyDescent="0.3">
      <c r="Q14544" t="s">
        <v>221</v>
      </c>
    </row>
    <row r="14545" spans="17:17" x14ac:dyDescent="0.3">
      <c r="Q14545" t="s">
        <v>222</v>
      </c>
    </row>
    <row r="14546" spans="17:17" x14ac:dyDescent="0.3">
      <c r="Q14546" t="s">
        <v>223</v>
      </c>
    </row>
    <row r="14547" spans="17:17" x14ac:dyDescent="0.3">
      <c r="Q14547" t="s">
        <v>224</v>
      </c>
    </row>
    <row r="14548" spans="17:17" x14ac:dyDescent="0.3">
      <c r="Q14548" t="s">
        <v>225</v>
      </c>
    </row>
    <row r="14549" spans="17:17" x14ac:dyDescent="0.3">
      <c r="Q14549" t="s">
        <v>226</v>
      </c>
    </row>
    <row r="14550" spans="17:17" x14ac:dyDescent="0.3">
      <c r="Q14550" t="s">
        <v>227</v>
      </c>
    </row>
    <row r="14551" spans="17:17" x14ac:dyDescent="0.3">
      <c r="Q14551" t="s">
        <v>228</v>
      </c>
    </row>
    <row r="14552" spans="17:17" x14ac:dyDescent="0.3">
      <c r="Q14552" t="s">
        <v>229</v>
      </c>
    </row>
    <row r="14553" spans="17:17" x14ac:dyDescent="0.3">
      <c r="Q14553" t="s">
        <v>230</v>
      </c>
    </row>
    <row r="14554" spans="17:17" x14ac:dyDescent="0.3">
      <c r="Q14554" t="s">
        <v>231</v>
      </c>
    </row>
    <row r="14555" spans="17:17" x14ac:dyDescent="0.3">
      <c r="Q14555" t="s">
        <v>232</v>
      </c>
    </row>
    <row r="14556" spans="17:17" x14ac:dyDescent="0.3">
      <c r="Q14556" t="s">
        <v>233</v>
      </c>
    </row>
    <row r="14557" spans="17:17" x14ac:dyDescent="0.3">
      <c r="Q14557" t="s">
        <v>234</v>
      </c>
    </row>
    <row r="14558" spans="17:17" x14ac:dyDescent="0.3">
      <c r="Q14558" t="s">
        <v>235</v>
      </c>
    </row>
    <row r="14559" spans="17:17" x14ac:dyDescent="0.3">
      <c r="Q14559" t="s">
        <v>236</v>
      </c>
    </row>
    <row r="14560" spans="17:17" x14ac:dyDescent="0.3">
      <c r="Q14560" t="s">
        <v>237</v>
      </c>
    </row>
    <row r="14561" spans="17:17" x14ac:dyDescent="0.3">
      <c r="Q14561" t="s">
        <v>238</v>
      </c>
    </row>
    <row r="14562" spans="17:17" x14ac:dyDescent="0.3">
      <c r="Q14562" t="s">
        <v>387</v>
      </c>
    </row>
    <row r="14563" spans="17:17" x14ac:dyDescent="0.3">
      <c r="Q14563" t="s">
        <v>271</v>
      </c>
    </row>
    <row r="14564" spans="17:17" x14ac:dyDescent="0.3">
      <c r="Q14564" t="s">
        <v>377</v>
      </c>
    </row>
    <row r="14565" spans="17:17" x14ac:dyDescent="0.3">
      <c r="Q14565" t="s">
        <v>236</v>
      </c>
    </row>
    <row r="14566" spans="17:17" x14ac:dyDescent="0.3">
      <c r="Q14566" t="s">
        <v>225</v>
      </c>
    </row>
    <row r="14567" spans="17:17" x14ac:dyDescent="0.3">
      <c r="Q14567" t="s">
        <v>335</v>
      </c>
    </row>
    <row r="14568" spans="17:17" x14ac:dyDescent="0.3">
      <c r="Q14568" t="s">
        <v>300</v>
      </c>
    </row>
    <row r="14569" spans="17:17" x14ac:dyDescent="0.3">
      <c r="Q14569" t="s">
        <v>366</v>
      </c>
    </row>
    <row r="14570" spans="17:17" x14ac:dyDescent="0.3">
      <c r="Q14570" t="s">
        <v>295</v>
      </c>
    </row>
    <row r="14571" spans="17:17" x14ac:dyDescent="0.3">
      <c r="Q14571" t="s">
        <v>256</v>
      </c>
    </row>
    <row r="14572" spans="17:17" x14ac:dyDescent="0.3">
      <c r="Q14572" t="s">
        <v>315</v>
      </c>
    </row>
    <row r="14573" spans="17:17" x14ac:dyDescent="0.3">
      <c r="Q14573" t="s">
        <v>243</v>
      </c>
    </row>
    <row r="14574" spans="17:17" x14ac:dyDescent="0.3">
      <c r="Q14574" t="s">
        <v>283</v>
      </c>
    </row>
    <row r="14575" spans="17:17" x14ac:dyDescent="0.3">
      <c r="Q14575" t="s">
        <v>324</v>
      </c>
    </row>
    <row r="14576" spans="17:17" x14ac:dyDescent="0.3">
      <c r="Q14576" t="s">
        <v>278</v>
      </c>
    </row>
    <row r="14577" spans="17:17" x14ac:dyDescent="0.3">
      <c r="Q14577" t="s">
        <v>301</v>
      </c>
    </row>
    <row r="14578" spans="17:17" x14ac:dyDescent="0.3">
      <c r="Q14578" t="s">
        <v>414</v>
      </c>
    </row>
    <row r="14579" spans="17:17" x14ac:dyDescent="0.3">
      <c r="Q14579" t="s">
        <v>388</v>
      </c>
    </row>
    <row r="14580" spans="17:17" x14ac:dyDescent="0.3">
      <c r="Q14580" t="s">
        <v>410</v>
      </c>
    </row>
    <row r="14581" spans="17:17" x14ac:dyDescent="0.3">
      <c r="Q14581" t="s">
        <v>224</v>
      </c>
    </row>
    <row r="14582" spans="17:17" x14ac:dyDescent="0.3">
      <c r="Q14582" t="s">
        <v>260</v>
      </c>
    </row>
    <row r="14583" spans="17:17" x14ac:dyDescent="0.3">
      <c r="Q14583" t="s">
        <v>303</v>
      </c>
    </row>
    <row r="14584" spans="17:17" x14ac:dyDescent="0.3">
      <c r="Q14584" t="s">
        <v>229</v>
      </c>
    </row>
    <row r="14585" spans="17:17" x14ac:dyDescent="0.3">
      <c r="Q14585" t="s">
        <v>329</v>
      </c>
    </row>
    <row r="14586" spans="17:17" x14ac:dyDescent="0.3">
      <c r="Q14586" t="s">
        <v>401</v>
      </c>
    </row>
    <row r="14587" spans="17:17" x14ac:dyDescent="0.3">
      <c r="Q14587" t="s">
        <v>332</v>
      </c>
    </row>
    <row r="14588" spans="17:17" x14ac:dyDescent="0.3">
      <c r="Q14588" t="s">
        <v>375</v>
      </c>
    </row>
    <row r="14589" spans="17:17" x14ac:dyDescent="0.3">
      <c r="Q14589" t="s">
        <v>356</v>
      </c>
    </row>
    <row r="14590" spans="17:17" x14ac:dyDescent="0.3">
      <c r="Q14590" t="s">
        <v>240</v>
      </c>
    </row>
    <row r="14591" spans="17:17" x14ac:dyDescent="0.3">
      <c r="Q14591" t="s">
        <v>407</v>
      </c>
    </row>
    <row r="14592" spans="17:17" x14ac:dyDescent="0.3">
      <c r="Q14592" t="s">
        <v>406</v>
      </c>
    </row>
    <row r="14593" spans="17:17" x14ac:dyDescent="0.3">
      <c r="Q14593" t="s">
        <v>270</v>
      </c>
    </row>
    <row r="14594" spans="17:17" x14ac:dyDescent="0.3">
      <c r="Q14594" t="s">
        <v>322</v>
      </c>
    </row>
    <row r="14595" spans="17:17" x14ac:dyDescent="0.3">
      <c r="Q14595" t="s">
        <v>280</v>
      </c>
    </row>
    <row r="14596" spans="17:17" x14ac:dyDescent="0.3">
      <c r="Q14596" t="s">
        <v>318</v>
      </c>
    </row>
    <row r="14597" spans="17:17" x14ac:dyDescent="0.3">
      <c r="Q14597" t="s">
        <v>400</v>
      </c>
    </row>
    <row r="14598" spans="17:17" x14ac:dyDescent="0.3">
      <c r="Q14598" t="s">
        <v>362</v>
      </c>
    </row>
    <row r="14599" spans="17:17" x14ac:dyDescent="0.3">
      <c r="Q14599" t="s">
        <v>314</v>
      </c>
    </row>
    <row r="14600" spans="17:17" x14ac:dyDescent="0.3">
      <c r="Q14600" t="s">
        <v>254</v>
      </c>
    </row>
    <row r="14601" spans="17:17" x14ac:dyDescent="0.3">
      <c r="Q14601" t="s">
        <v>417</v>
      </c>
    </row>
    <row r="14602" spans="17:17" x14ac:dyDescent="0.3">
      <c r="Q14602" t="s">
        <v>322</v>
      </c>
    </row>
    <row r="14603" spans="17:17" x14ac:dyDescent="0.3">
      <c r="Q14603" t="s">
        <v>395</v>
      </c>
    </row>
    <row r="14604" spans="17:17" x14ac:dyDescent="0.3">
      <c r="Q14604" t="s">
        <v>396</v>
      </c>
    </row>
    <row r="14605" spans="17:17" x14ac:dyDescent="0.3">
      <c r="Q14605" t="s">
        <v>309</v>
      </c>
    </row>
    <row r="14606" spans="17:17" x14ac:dyDescent="0.3">
      <c r="Q14606" t="s">
        <v>397</v>
      </c>
    </row>
    <row r="14607" spans="17:17" x14ac:dyDescent="0.3">
      <c r="Q14607" t="s">
        <v>398</v>
      </c>
    </row>
    <row r="14608" spans="17:17" x14ac:dyDescent="0.3">
      <c r="Q14608" t="s">
        <v>292</v>
      </c>
    </row>
    <row r="14609" spans="17:17" x14ac:dyDescent="0.3">
      <c r="Q14609" t="s">
        <v>243</v>
      </c>
    </row>
    <row r="14610" spans="17:17" x14ac:dyDescent="0.3">
      <c r="Q14610" t="s">
        <v>351</v>
      </c>
    </row>
    <row r="14611" spans="17:17" x14ac:dyDescent="0.3">
      <c r="Q14611" t="s">
        <v>263</v>
      </c>
    </row>
    <row r="14612" spans="17:17" x14ac:dyDescent="0.3">
      <c r="Q14612" t="s">
        <v>316</v>
      </c>
    </row>
    <row r="14613" spans="17:17" x14ac:dyDescent="0.3">
      <c r="Q14613" t="s">
        <v>374</v>
      </c>
    </row>
    <row r="14614" spans="17:17" x14ac:dyDescent="0.3">
      <c r="Q14614" t="s">
        <v>295</v>
      </c>
    </row>
    <row r="14615" spans="17:17" x14ac:dyDescent="0.3">
      <c r="Q14615" t="s">
        <v>342</v>
      </c>
    </row>
    <row r="14616" spans="17:17" x14ac:dyDescent="0.3">
      <c r="Q14616" t="s">
        <v>266</v>
      </c>
    </row>
    <row r="14617" spans="17:17" x14ac:dyDescent="0.3">
      <c r="Q14617" t="s">
        <v>336</v>
      </c>
    </row>
    <row r="14618" spans="17:17" x14ac:dyDescent="0.3">
      <c r="Q14618" t="s">
        <v>296</v>
      </c>
    </row>
    <row r="14619" spans="17:17" x14ac:dyDescent="0.3">
      <c r="Q14619" t="s">
        <v>333</v>
      </c>
    </row>
    <row r="14620" spans="17:17" x14ac:dyDescent="0.3">
      <c r="Q14620" t="s">
        <v>399</v>
      </c>
    </row>
    <row r="14621" spans="17:17" x14ac:dyDescent="0.3">
      <c r="Q14621" t="s">
        <v>284</v>
      </c>
    </row>
    <row r="14622" spans="17:17" x14ac:dyDescent="0.3">
      <c r="Q14622" t="s">
        <v>327</v>
      </c>
    </row>
    <row r="14623" spans="17:17" x14ac:dyDescent="0.3">
      <c r="Q14623" t="s">
        <v>406</v>
      </c>
    </row>
    <row r="14624" spans="17:17" x14ac:dyDescent="0.3">
      <c r="Q14624" t="s">
        <v>224</v>
      </c>
    </row>
    <row r="14625" spans="17:17" x14ac:dyDescent="0.3">
      <c r="Q14625" t="s">
        <v>355</v>
      </c>
    </row>
    <row r="14626" spans="17:17" x14ac:dyDescent="0.3">
      <c r="Q14626" t="s">
        <v>395</v>
      </c>
    </row>
    <row r="14627" spans="17:17" x14ac:dyDescent="0.3">
      <c r="Q14627" t="s">
        <v>398</v>
      </c>
    </row>
    <row r="14628" spans="17:17" x14ac:dyDescent="0.3">
      <c r="Q14628" t="s">
        <v>279</v>
      </c>
    </row>
    <row r="14629" spans="17:17" x14ac:dyDescent="0.3">
      <c r="Q14629" t="s">
        <v>257</v>
      </c>
    </row>
    <row r="14630" spans="17:17" x14ac:dyDescent="0.3">
      <c r="Q14630" t="s">
        <v>271</v>
      </c>
    </row>
    <row r="14631" spans="17:17" x14ac:dyDescent="0.3">
      <c r="Q14631" t="s">
        <v>291</v>
      </c>
    </row>
    <row r="14632" spans="17:17" x14ac:dyDescent="0.3">
      <c r="Q14632" t="s">
        <v>249</v>
      </c>
    </row>
    <row r="14633" spans="17:17" x14ac:dyDescent="0.3">
      <c r="Q14633" t="s">
        <v>237</v>
      </c>
    </row>
    <row r="14634" spans="17:17" x14ac:dyDescent="0.3">
      <c r="Q14634" t="s">
        <v>238</v>
      </c>
    </row>
    <row r="14635" spans="17:17" x14ac:dyDescent="0.3">
      <c r="Q14635" t="s">
        <v>371</v>
      </c>
    </row>
    <row r="14636" spans="17:17" x14ac:dyDescent="0.3">
      <c r="Q14636" t="s">
        <v>307</v>
      </c>
    </row>
    <row r="14637" spans="17:17" x14ac:dyDescent="0.3">
      <c r="Q14637" t="s">
        <v>409</v>
      </c>
    </row>
    <row r="14638" spans="17:17" x14ac:dyDescent="0.3">
      <c r="Q14638" t="s">
        <v>328</v>
      </c>
    </row>
    <row r="14639" spans="17:17" x14ac:dyDescent="0.3">
      <c r="Q14639" t="s">
        <v>338</v>
      </c>
    </row>
    <row r="14640" spans="17:17" x14ac:dyDescent="0.3">
      <c r="Q14640" t="s">
        <v>223</v>
      </c>
    </row>
    <row r="14641" spans="17:17" x14ac:dyDescent="0.3">
      <c r="Q14641" t="s">
        <v>374</v>
      </c>
    </row>
    <row r="14642" spans="17:17" x14ac:dyDescent="0.3">
      <c r="Q14642" t="s">
        <v>374</v>
      </c>
    </row>
    <row r="14643" spans="17:17" x14ac:dyDescent="0.3">
      <c r="Q14643" t="s">
        <v>328</v>
      </c>
    </row>
    <row r="14644" spans="17:17" x14ac:dyDescent="0.3">
      <c r="Q14644" t="s">
        <v>368</v>
      </c>
    </row>
    <row r="14645" spans="17:17" x14ac:dyDescent="0.3">
      <c r="Q14645" t="s">
        <v>352</v>
      </c>
    </row>
    <row r="14646" spans="17:17" x14ac:dyDescent="0.3">
      <c r="Q14646" t="s">
        <v>362</v>
      </c>
    </row>
    <row r="14647" spans="17:17" x14ac:dyDescent="0.3">
      <c r="Q14647" t="s">
        <v>241</v>
      </c>
    </row>
    <row r="14648" spans="17:17" x14ac:dyDescent="0.3">
      <c r="Q14648" t="s">
        <v>269</v>
      </c>
    </row>
    <row r="14649" spans="17:17" x14ac:dyDescent="0.3">
      <c r="Q14649" t="s">
        <v>317</v>
      </c>
    </row>
    <row r="14650" spans="17:17" x14ac:dyDescent="0.3">
      <c r="Q14650" t="s">
        <v>371</v>
      </c>
    </row>
    <row r="14651" spans="17:17" x14ac:dyDescent="0.3">
      <c r="Q14651" t="s">
        <v>355</v>
      </c>
    </row>
    <row r="14652" spans="17:17" x14ac:dyDescent="0.3">
      <c r="Q14652" t="s">
        <v>292</v>
      </c>
    </row>
    <row r="14653" spans="17:17" x14ac:dyDescent="0.3">
      <c r="Q14653" t="s">
        <v>245</v>
      </c>
    </row>
    <row r="14654" spans="17:17" x14ac:dyDescent="0.3">
      <c r="Q14654" t="s">
        <v>222</v>
      </c>
    </row>
    <row r="14655" spans="17:17" x14ac:dyDescent="0.3">
      <c r="Q14655" t="s">
        <v>304</v>
      </c>
    </row>
    <row r="14656" spans="17:17" x14ac:dyDescent="0.3">
      <c r="Q14656" t="s">
        <v>418</v>
      </c>
    </row>
    <row r="14657" spans="17:17" x14ac:dyDescent="0.3">
      <c r="Q14657" t="s">
        <v>236</v>
      </c>
    </row>
    <row r="14658" spans="17:17" x14ac:dyDescent="0.3">
      <c r="Q14658" t="s">
        <v>295</v>
      </c>
    </row>
    <row r="14659" spans="17:17" x14ac:dyDescent="0.3">
      <c r="Q14659" t="s">
        <v>233</v>
      </c>
    </row>
    <row r="14660" spans="17:17" x14ac:dyDescent="0.3">
      <c r="Q14660" t="s">
        <v>324</v>
      </c>
    </row>
    <row r="14661" spans="17:17" x14ac:dyDescent="0.3">
      <c r="Q14661" t="s">
        <v>275</v>
      </c>
    </row>
    <row r="14662" spans="17:17" x14ac:dyDescent="0.3">
      <c r="Q14662" t="s">
        <v>325</v>
      </c>
    </row>
    <row r="14663" spans="17:17" x14ac:dyDescent="0.3">
      <c r="Q14663" t="s">
        <v>310</v>
      </c>
    </row>
    <row r="14664" spans="17:17" x14ac:dyDescent="0.3">
      <c r="Q14664" t="s">
        <v>224</v>
      </c>
    </row>
    <row r="14665" spans="17:17" x14ac:dyDescent="0.3">
      <c r="Q14665" t="s">
        <v>409</v>
      </c>
    </row>
    <row r="14666" spans="17:17" x14ac:dyDescent="0.3">
      <c r="Q14666" t="s">
        <v>314</v>
      </c>
    </row>
    <row r="14667" spans="17:17" x14ac:dyDescent="0.3">
      <c r="Q14667" t="s">
        <v>302</v>
      </c>
    </row>
    <row r="14668" spans="17:17" x14ac:dyDescent="0.3">
      <c r="Q14668" t="s">
        <v>251</v>
      </c>
    </row>
    <row r="14669" spans="17:17" x14ac:dyDescent="0.3">
      <c r="Q14669" t="s">
        <v>336</v>
      </c>
    </row>
    <row r="14670" spans="17:17" x14ac:dyDescent="0.3">
      <c r="Q14670" t="s">
        <v>282</v>
      </c>
    </row>
    <row r="14671" spans="17:17" x14ac:dyDescent="0.3">
      <c r="Q14671" t="s">
        <v>341</v>
      </c>
    </row>
    <row r="14672" spans="17:17" x14ac:dyDescent="0.3">
      <c r="Q14672" t="s">
        <v>345</v>
      </c>
    </row>
    <row r="14673" spans="17:17" x14ac:dyDescent="0.3">
      <c r="Q14673" t="s">
        <v>233</v>
      </c>
    </row>
    <row r="14674" spans="17:17" x14ac:dyDescent="0.3">
      <c r="Q14674" t="s">
        <v>247</v>
      </c>
    </row>
    <row r="14675" spans="17:17" x14ac:dyDescent="0.3">
      <c r="Q14675" t="s">
        <v>340</v>
      </c>
    </row>
    <row r="14676" spans="17:17" x14ac:dyDescent="0.3">
      <c r="Q14676" t="s">
        <v>254</v>
      </c>
    </row>
    <row r="14677" spans="17:17" x14ac:dyDescent="0.3">
      <c r="Q14677" t="s">
        <v>364</v>
      </c>
    </row>
    <row r="14678" spans="17:17" x14ac:dyDescent="0.3">
      <c r="Q14678" t="s">
        <v>300</v>
      </c>
    </row>
    <row r="14679" spans="17:17" x14ac:dyDescent="0.3">
      <c r="Q14679" t="s">
        <v>327</v>
      </c>
    </row>
    <row r="14680" spans="17:17" x14ac:dyDescent="0.3">
      <c r="Q14680" t="s">
        <v>303</v>
      </c>
    </row>
    <row r="14681" spans="17:17" x14ac:dyDescent="0.3">
      <c r="Q14681" t="s">
        <v>319</v>
      </c>
    </row>
    <row r="14682" spans="17:17" x14ac:dyDescent="0.3">
      <c r="Q14682" t="s">
        <v>293</v>
      </c>
    </row>
    <row r="14683" spans="17:17" x14ac:dyDescent="0.3">
      <c r="Q14683" t="s">
        <v>306</v>
      </c>
    </row>
    <row r="14684" spans="17:17" x14ac:dyDescent="0.3">
      <c r="Q14684" t="s">
        <v>317</v>
      </c>
    </row>
    <row r="14685" spans="17:17" x14ac:dyDescent="0.3">
      <c r="Q14685" t="s">
        <v>255</v>
      </c>
    </row>
    <row r="14686" spans="17:17" x14ac:dyDescent="0.3">
      <c r="Q14686" t="s">
        <v>220</v>
      </c>
    </row>
    <row r="14687" spans="17:17" x14ac:dyDescent="0.3">
      <c r="Q14687" t="s">
        <v>272</v>
      </c>
    </row>
    <row r="14688" spans="17:17" x14ac:dyDescent="0.3">
      <c r="Q14688" t="s">
        <v>337</v>
      </c>
    </row>
    <row r="14689" spans="17:17" x14ac:dyDescent="0.3">
      <c r="Q14689" t="s">
        <v>253</v>
      </c>
    </row>
    <row r="14690" spans="17:17" x14ac:dyDescent="0.3">
      <c r="Q14690" t="s">
        <v>285</v>
      </c>
    </row>
    <row r="14691" spans="17:17" x14ac:dyDescent="0.3">
      <c r="Q14691" t="s">
        <v>338</v>
      </c>
    </row>
    <row r="14692" spans="17:17" x14ac:dyDescent="0.3">
      <c r="Q14692" t="s">
        <v>334</v>
      </c>
    </row>
    <row r="14693" spans="17:17" x14ac:dyDescent="0.3">
      <c r="Q14693" t="s">
        <v>263</v>
      </c>
    </row>
    <row r="14694" spans="17:17" x14ac:dyDescent="0.3">
      <c r="Q14694" t="s">
        <v>339</v>
      </c>
    </row>
    <row r="14695" spans="17:17" x14ac:dyDescent="0.3">
      <c r="Q14695" t="s">
        <v>257</v>
      </c>
    </row>
    <row r="14696" spans="17:17" x14ac:dyDescent="0.3">
      <c r="Q14696" t="s">
        <v>340</v>
      </c>
    </row>
    <row r="14697" spans="17:17" x14ac:dyDescent="0.3">
      <c r="Q14697" t="s">
        <v>239</v>
      </c>
    </row>
    <row r="14698" spans="17:17" x14ac:dyDescent="0.3">
      <c r="Q14698" t="s">
        <v>341</v>
      </c>
    </row>
    <row r="14699" spans="17:17" x14ac:dyDescent="0.3">
      <c r="Q14699" t="s">
        <v>273</v>
      </c>
    </row>
    <row r="14700" spans="17:17" x14ac:dyDescent="0.3">
      <c r="Q14700" t="s">
        <v>342</v>
      </c>
    </row>
    <row r="14701" spans="17:17" x14ac:dyDescent="0.3">
      <c r="Q14701" t="s">
        <v>219</v>
      </c>
    </row>
    <row r="14702" spans="17:17" x14ac:dyDescent="0.3">
      <c r="Q14702" t="s">
        <v>404</v>
      </c>
    </row>
    <row r="14703" spans="17:17" x14ac:dyDescent="0.3">
      <c r="Q14703" t="s">
        <v>271</v>
      </c>
    </row>
    <row r="14704" spans="17:17" x14ac:dyDescent="0.3">
      <c r="Q14704" t="s">
        <v>342</v>
      </c>
    </row>
    <row r="14705" spans="17:17" x14ac:dyDescent="0.3">
      <c r="Q14705" t="s">
        <v>280</v>
      </c>
    </row>
    <row r="14706" spans="17:17" x14ac:dyDescent="0.3">
      <c r="Q14706" t="s">
        <v>228</v>
      </c>
    </row>
    <row r="14707" spans="17:17" x14ac:dyDescent="0.3">
      <c r="Q14707" t="s">
        <v>405</v>
      </c>
    </row>
    <row r="14708" spans="17:17" x14ac:dyDescent="0.3">
      <c r="Q14708" t="s">
        <v>263</v>
      </c>
    </row>
    <row r="14709" spans="17:17" x14ac:dyDescent="0.3">
      <c r="Q14709" t="s">
        <v>335</v>
      </c>
    </row>
    <row r="14710" spans="17:17" x14ac:dyDescent="0.3">
      <c r="Q14710" t="s">
        <v>341</v>
      </c>
    </row>
    <row r="14711" spans="17:17" x14ac:dyDescent="0.3">
      <c r="Q14711" t="s">
        <v>320</v>
      </c>
    </row>
    <row r="14712" spans="17:17" x14ac:dyDescent="0.3">
      <c r="Q14712" t="s">
        <v>256</v>
      </c>
    </row>
    <row r="14713" spans="17:17" x14ac:dyDescent="0.3">
      <c r="Q14713" t="s">
        <v>301</v>
      </c>
    </row>
    <row r="14714" spans="17:17" x14ac:dyDescent="0.3">
      <c r="Q14714" t="s">
        <v>401</v>
      </c>
    </row>
    <row r="14715" spans="17:17" x14ac:dyDescent="0.3">
      <c r="Q14715" t="s">
        <v>240</v>
      </c>
    </row>
    <row r="14716" spans="17:17" x14ac:dyDescent="0.3">
      <c r="Q14716" t="s">
        <v>291</v>
      </c>
    </row>
    <row r="14717" spans="17:17" x14ac:dyDescent="0.3">
      <c r="Q14717" t="s">
        <v>243</v>
      </c>
    </row>
    <row r="14718" spans="17:17" x14ac:dyDescent="0.3">
      <c r="Q14718" t="s">
        <v>255</v>
      </c>
    </row>
    <row r="14719" spans="17:17" x14ac:dyDescent="0.3">
      <c r="Q14719" t="s">
        <v>398</v>
      </c>
    </row>
    <row r="14720" spans="17:17" x14ac:dyDescent="0.3">
      <c r="Q14720" t="s">
        <v>304</v>
      </c>
    </row>
    <row r="14721" spans="17:17" x14ac:dyDescent="0.3">
      <c r="Q14721" t="s">
        <v>286</v>
      </c>
    </row>
    <row r="14722" spans="17:17" x14ac:dyDescent="0.3">
      <c r="Q14722" t="s">
        <v>296</v>
      </c>
    </row>
    <row r="14723" spans="17:17" x14ac:dyDescent="0.3">
      <c r="Q14723" t="s">
        <v>362</v>
      </c>
    </row>
    <row r="14724" spans="17:17" x14ac:dyDescent="0.3">
      <c r="Q14724" t="s">
        <v>300</v>
      </c>
    </row>
    <row r="14725" spans="17:17" x14ac:dyDescent="0.3">
      <c r="Q14725" t="s">
        <v>365</v>
      </c>
    </row>
    <row r="14726" spans="17:17" x14ac:dyDescent="0.3">
      <c r="Q14726" t="s">
        <v>408</v>
      </c>
    </row>
    <row r="14727" spans="17:17" x14ac:dyDescent="0.3">
      <c r="Q14727" t="s">
        <v>308</v>
      </c>
    </row>
    <row r="14728" spans="17:17" x14ac:dyDescent="0.3">
      <c r="Q14728" t="s">
        <v>289</v>
      </c>
    </row>
    <row r="14729" spans="17:17" x14ac:dyDescent="0.3">
      <c r="Q14729" t="s">
        <v>390</v>
      </c>
    </row>
    <row r="14730" spans="17:17" x14ac:dyDescent="0.3">
      <c r="Q14730" t="s">
        <v>385</v>
      </c>
    </row>
    <row r="14731" spans="17:17" x14ac:dyDescent="0.3">
      <c r="Q14731" t="s">
        <v>295</v>
      </c>
    </row>
    <row r="14732" spans="17:17" x14ac:dyDescent="0.3">
      <c r="Q14732" t="s">
        <v>236</v>
      </c>
    </row>
    <row r="14733" spans="17:17" x14ac:dyDescent="0.3">
      <c r="Q14733" t="s">
        <v>413</v>
      </c>
    </row>
    <row r="14734" spans="17:17" x14ac:dyDescent="0.3">
      <c r="Q14734" t="s">
        <v>328</v>
      </c>
    </row>
    <row r="14735" spans="17:17" x14ac:dyDescent="0.3">
      <c r="Q14735" t="s">
        <v>239</v>
      </c>
    </row>
    <row r="14736" spans="17:17" x14ac:dyDescent="0.3">
      <c r="Q14736" t="s">
        <v>329</v>
      </c>
    </row>
    <row r="14737" spans="17:17" x14ac:dyDescent="0.3">
      <c r="Q14737" t="s">
        <v>391</v>
      </c>
    </row>
    <row r="14738" spans="17:17" x14ac:dyDescent="0.3">
      <c r="Q14738" t="s">
        <v>271</v>
      </c>
    </row>
    <row r="14739" spans="17:17" x14ac:dyDescent="0.3">
      <c r="Q14739" t="s">
        <v>222</v>
      </c>
    </row>
    <row r="14740" spans="17:17" x14ac:dyDescent="0.3">
      <c r="Q14740" t="s">
        <v>394</v>
      </c>
    </row>
    <row r="14741" spans="17:17" x14ac:dyDescent="0.3">
      <c r="Q14741" t="s">
        <v>376</v>
      </c>
    </row>
    <row r="14742" spans="17:17" x14ac:dyDescent="0.3">
      <c r="Q14742" t="s">
        <v>344</v>
      </c>
    </row>
    <row r="14743" spans="17:17" x14ac:dyDescent="0.3">
      <c r="Q14743" t="s">
        <v>270</v>
      </c>
    </row>
    <row r="14744" spans="17:17" x14ac:dyDescent="0.3">
      <c r="Q14744" t="s">
        <v>226</v>
      </c>
    </row>
    <row r="14745" spans="17:17" x14ac:dyDescent="0.3">
      <c r="Q14745" t="s">
        <v>407</v>
      </c>
    </row>
    <row r="14746" spans="17:17" x14ac:dyDescent="0.3">
      <c r="Q14746" t="s">
        <v>238</v>
      </c>
    </row>
    <row r="14747" spans="17:17" x14ac:dyDescent="0.3">
      <c r="Q14747" t="s">
        <v>329</v>
      </c>
    </row>
    <row r="14748" spans="17:17" x14ac:dyDescent="0.3">
      <c r="Q14748" t="s">
        <v>416</v>
      </c>
    </row>
    <row r="14749" spans="17:17" x14ac:dyDescent="0.3">
      <c r="Q14749" t="s">
        <v>256</v>
      </c>
    </row>
    <row r="14750" spans="17:17" x14ac:dyDescent="0.3">
      <c r="Q14750" t="s">
        <v>278</v>
      </c>
    </row>
    <row r="14751" spans="17:17" x14ac:dyDescent="0.3">
      <c r="Q14751" t="s">
        <v>312</v>
      </c>
    </row>
    <row r="14752" spans="17:17" x14ac:dyDescent="0.3">
      <c r="Q14752" t="s">
        <v>311</v>
      </c>
    </row>
    <row r="14753" spans="17:17" x14ac:dyDescent="0.3">
      <c r="Q14753" t="s">
        <v>414</v>
      </c>
    </row>
    <row r="14754" spans="17:17" x14ac:dyDescent="0.3">
      <c r="Q14754" t="s">
        <v>377</v>
      </c>
    </row>
    <row r="14755" spans="17:17" x14ac:dyDescent="0.3">
      <c r="Q14755" t="s">
        <v>371</v>
      </c>
    </row>
    <row r="14756" spans="17:17" x14ac:dyDescent="0.3">
      <c r="Q14756" t="s">
        <v>330</v>
      </c>
    </row>
    <row r="14757" spans="17:17" x14ac:dyDescent="0.3">
      <c r="Q14757" t="s">
        <v>370</v>
      </c>
    </row>
    <row r="14758" spans="17:17" x14ac:dyDescent="0.3">
      <c r="Q14758" t="s">
        <v>398</v>
      </c>
    </row>
    <row r="14759" spans="17:17" x14ac:dyDescent="0.3">
      <c r="Q14759" t="s">
        <v>246</v>
      </c>
    </row>
    <row r="14760" spans="17:17" x14ac:dyDescent="0.3">
      <c r="Q14760" t="s">
        <v>389</v>
      </c>
    </row>
    <row r="14761" spans="17:17" x14ac:dyDescent="0.3">
      <c r="Q14761" t="s">
        <v>282</v>
      </c>
    </row>
    <row r="14762" spans="17:17" x14ac:dyDescent="0.3">
      <c r="Q14762" t="s">
        <v>256</v>
      </c>
    </row>
    <row r="14763" spans="17:17" x14ac:dyDescent="0.3">
      <c r="Q14763" t="s">
        <v>337</v>
      </c>
    </row>
    <row r="14764" spans="17:17" x14ac:dyDescent="0.3">
      <c r="Q14764" t="s">
        <v>340</v>
      </c>
    </row>
    <row r="14765" spans="17:17" x14ac:dyDescent="0.3">
      <c r="Q14765" t="s">
        <v>353</v>
      </c>
    </row>
    <row r="14766" spans="17:17" x14ac:dyDescent="0.3">
      <c r="Q14766" t="s">
        <v>396</v>
      </c>
    </row>
    <row r="14767" spans="17:17" x14ac:dyDescent="0.3">
      <c r="Q14767" t="s">
        <v>244</v>
      </c>
    </row>
    <row r="14768" spans="17:17" x14ac:dyDescent="0.3">
      <c r="Q14768" t="s">
        <v>301</v>
      </c>
    </row>
    <row r="14769" spans="17:17" x14ac:dyDescent="0.3">
      <c r="Q14769" t="s">
        <v>413</v>
      </c>
    </row>
    <row r="14770" spans="17:17" x14ac:dyDescent="0.3">
      <c r="Q14770" t="s">
        <v>267</v>
      </c>
    </row>
    <row r="14771" spans="17:17" x14ac:dyDescent="0.3">
      <c r="Q14771" t="s">
        <v>307</v>
      </c>
    </row>
    <row r="14772" spans="17:17" x14ac:dyDescent="0.3">
      <c r="Q14772" t="s">
        <v>388</v>
      </c>
    </row>
    <row r="14773" spans="17:17" x14ac:dyDescent="0.3">
      <c r="Q14773" t="s">
        <v>330</v>
      </c>
    </row>
    <row r="14774" spans="17:17" x14ac:dyDescent="0.3">
      <c r="Q14774" t="s">
        <v>232</v>
      </c>
    </row>
    <row r="14775" spans="17:17" x14ac:dyDescent="0.3">
      <c r="Q14775" t="s">
        <v>293</v>
      </c>
    </row>
    <row r="14776" spans="17:17" x14ac:dyDescent="0.3">
      <c r="Q14776" t="s">
        <v>347</v>
      </c>
    </row>
    <row r="14777" spans="17:17" x14ac:dyDescent="0.3">
      <c r="Q14777" t="s">
        <v>224</v>
      </c>
    </row>
    <row r="14778" spans="17:17" x14ac:dyDescent="0.3">
      <c r="Q14778" t="s">
        <v>231</v>
      </c>
    </row>
    <row r="14779" spans="17:17" x14ac:dyDescent="0.3">
      <c r="Q14779" t="s">
        <v>250</v>
      </c>
    </row>
    <row r="14780" spans="17:17" x14ac:dyDescent="0.3">
      <c r="Q14780" t="s">
        <v>365</v>
      </c>
    </row>
    <row r="14781" spans="17:17" x14ac:dyDescent="0.3">
      <c r="Q14781" t="s">
        <v>336</v>
      </c>
    </row>
    <row r="14782" spans="17:17" x14ac:dyDescent="0.3">
      <c r="Q14782" t="s">
        <v>270</v>
      </c>
    </row>
    <row r="14783" spans="17:17" x14ac:dyDescent="0.3">
      <c r="Q14783" t="s">
        <v>410</v>
      </c>
    </row>
    <row r="14784" spans="17:17" x14ac:dyDescent="0.3">
      <c r="Q14784" t="s">
        <v>349</v>
      </c>
    </row>
    <row r="14785" spans="17:17" x14ac:dyDescent="0.3">
      <c r="Q14785" t="s">
        <v>321</v>
      </c>
    </row>
    <row r="14786" spans="17:17" x14ac:dyDescent="0.3">
      <c r="Q14786" t="s">
        <v>344</v>
      </c>
    </row>
    <row r="14787" spans="17:17" x14ac:dyDescent="0.3">
      <c r="Q14787" t="s">
        <v>381</v>
      </c>
    </row>
    <row r="14788" spans="17:17" x14ac:dyDescent="0.3">
      <c r="Q14788" t="s">
        <v>400</v>
      </c>
    </row>
    <row r="14789" spans="17:17" x14ac:dyDescent="0.3">
      <c r="Q14789" t="s">
        <v>225</v>
      </c>
    </row>
    <row r="14790" spans="17:17" x14ac:dyDescent="0.3">
      <c r="Q14790" t="s">
        <v>244</v>
      </c>
    </row>
    <row r="14791" spans="17:17" x14ac:dyDescent="0.3">
      <c r="Q14791" t="s">
        <v>279</v>
      </c>
    </row>
    <row r="14792" spans="17:17" x14ac:dyDescent="0.3">
      <c r="Q14792" t="s">
        <v>345</v>
      </c>
    </row>
    <row r="14793" spans="17:17" x14ac:dyDescent="0.3">
      <c r="Q14793" t="s">
        <v>394</v>
      </c>
    </row>
    <row r="14794" spans="17:17" x14ac:dyDescent="0.3">
      <c r="Q14794" t="s">
        <v>326</v>
      </c>
    </row>
    <row r="14795" spans="17:17" x14ac:dyDescent="0.3">
      <c r="Q14795" t="s">
        <v>235</v>
      </c>
    </row>
    <row r="14796" spans="17:17" x14ac:dyDescent="0.3">
      <c r="Q14796" t="s">
        <v>319</v>
      </c>
    </row>
    <row r="14797" spans="17:17" x14ac:dyDescent="0.3">
      <c r="Q14797" t="s">
        <v>360</v>
      </c>
    </row>
    <row r="14798" spans="17:17" x14ac:dyDescent="0.3">
      <c r="Q14798" t="s">
        <v>367</v>
      </c>
    </row>
    <row r="14799" spans="17:17" x14ac:dyDescent="0.3">
      <c r="Q14799" t="s">
        <v>399</v>
      </c>
    </row>
    <row r="14800" spans="17:17" x14ac:dyDescent="0.3">
      <c r="Q14800" t="s">
        <v>256</v>
      </c>
    </row>
    <row r="14801" spans="17:17" x14ac:dyDescent="0.3">
      <c r="Q14801" t="s">
        <v>351</v>
      </c>
    </row>
    <row r="14802" spans="17:17" x14ac:dyDescent="0.3">
      <c r="Q14802" t="s">
        <v>294</v>
      </c>
    </row>
    <row r="14803" spans="17:17" x14ac:dyDescent="0.3">
      <c r="Q14803" t="s">
        <v>395</v>
      </c>
    </row>
    <row r="14804" spans="17:17" x14ac:dyDescent="0.3">
      <c r="Q14804" t="s">
        <v>317</v>
      </c>
    </row>
    <row r="14805" spans="17:17" x14ac:dyDescent="0.3">
      <c r="Q14805" t="s">
        <v>286</v>
      </c>
    </row>
    <row r="14806" spans="17:17" x14ac:dyDescent="0.3">
      <c r="Q14806" t="s">
        <v>399</v>
      </c>
    </row>
    <row r="14807" spans="17:17" x14ac:dyDescent="0.3">
      <c r="Q14807" t="s">
        <v>347</v>
      </c>
    </row>
    <row r="14808" spans="17:17" x14ac:dyDescent="0.3">
      <c r="Q14808" t="s">
        <v>273</v>
      </c>
    </row>
    <row r="14809" spans="17:17" x14ac:dyDescent="0.3">
      <c r="Q14809" t="s">
        <v>309</v>
      </c>
    </row>
    <row r="14810" spans="17:17" x14ac:dyDescent="0.3">
      <c r="Q14810" t="s">
        <v>407</v>
      </c>
    </row>
    <row r="14811" spans="17:17" x14ac:dyDescent="0.3">
      <c r="Q14811" t="s">
        <v>363</v>
      </c>
    </row>
    <row r="14812" spans="17:17" x14ac:dyDescent="0.3">
      <c r="Q14812" t="s">
        <v>279</v>
      </c>
    </row>
    <row r="14813" spans="17:17" x14ac:dyDescent="0.3">
      <c r="Q14813" t="s">
        <v>410</v>
      </c>
    </row>
    <row r="14814" spans="17:17" x14ac:dyDescent="0.3">
      <c r="Q14814" t="s">
        <v>386</v>
      </c>
    </row>
    <row r="14815" spans="17:17" x14ac:dyDescent="0.3">
      <c r="Q14815" t="s">
        <v>369</v>
      </c>
    </row>
    <row r="14816" spans="17:17" x14ac:dyDescent="0.3">
      <c r="Q14816" t="s">
        <v>402</v>
      </c>
    </row>
    <row r="14817" spans="17:17" x14ac:dyDescent="0.3">
      <c r="Q14817" t="s">
        <v>223</v>
      </c>
    </row>
    <row r="14818" spans="17:17" x14ac:dyDescent="0.3">
      <c r="Q14818" t="s">
        <v>232</v>
      </c>
    </row>
    <row r="14819" spans="17:17" x14ac:dyDescent="0.3">
      <c r="Q14819" t="s">
        <v>308</v>
      </c>
    </row>
    <row r="14820" spans="17:17" x14ac:dyDescent="0.3">
      <c r="Q14820" t="s">
        <v>290</v>
      </c>
    </row>
    <row r="14821" spans="17:17" x14ac:dyDescent="0.3">
      <c r="Q14821" t="s">
        <v>239</v>
      </c>
    </row>
    <row r="14822" spans="17:17" x14ac:dyDescent="0.3">
      <c r="Q14822" t="s">
        <v>408</v>
      </c>
    </row>
    <row r="14823" spans="17:17" x14ac:dyDescent="0.3">
      <c r="Q14823" t="s">
        <v>280</v>
      </c>
    </row>
    <row r="14824" spans="17:17" x14ac:dyDescent="0.3">
      <c r="Q14824" t="s">
        <v>258</v>
      </c>
    </row>
    <row r="14825" spans="17:17" x14ac:dyDescent="0.3">
      <c r="Q14825" t="s">
        <v>306</v>
      </c>
    </row>
    <row r="14826" spans="17:17" x14ac:dyDescent="0.3">
      <c r="Q14826" t="s">
        <v>274</v>
      </c>
    </row>
    <row r="14827" spans="17:17" x14ac:dyDescent="0.3">
      <c r="Q14827" t="s">
        <v>374</v>
      </c>
    </row>
    <row r="14828" spans="17:17" x14ac:dyDescent="0.3">
      <c r="Q14828" t="s">
        <v>328</v>
      </c>
    </row>
    <row r="14829" spans="17:17" x14ac:dyDescent="0.3">
      <c r="Q14829" t="s">
        <v>269</v>
      </c>
    </row>
    <row r="14830" spans="17:17" x14ac:dyDescent="0.3">
      <c r="Q14830" t="s">
        <v>256</v>
      </c>
    </row>
    <row r="14831" spans="17:17" x14ac:dyDescent="0.3">
      <c r="Q14831" t="s">
        <v>288</v>
      </c>
    </row>
    <row r="14832" spans="17:17" x14ac:dyDescent="0.3">
      <c r="Q14832" t="s">
        <v>384</v>
      </c>
    </row>
    <row r="14833" spans="17:17" x14ac:dyDescent="0.3">
      <c r="Q14833" t="s">
        <v>416</v>
      </c>
    </row>
    <row r="14834" spans="17:17" x14ac:dyDescent="0.3">
      <c r="Q14834" t="s">
        <v>282</v>
      </c>
    </row>
    <row r="14835" spans="17:17" x14ac:dyDescent="0.3">
      <c r="Q14835" t="s">
        <v>399</v>
      </c>
    </row>
    <row r="14836" spans="17:17" x14ac:dyDescent="0.3">
      <c r="Q14836" t="s">
        <v>359</v>
      </c>
    </row>
    <row r="14837" spans="17:17" x14ac:dyDescent="0.3">
      <c r="Q14837" t="s">
        <v>334</v>
      </c>
    </row>
    <row r="14838" spans="17:17" x14ac:dyDescent="0.3">
      <c r="Q14838" t="s">
        <v>363</v>
      </c>
    </row>
    <row r="14839" spans="17:17" x14ac:dyDescent="0.3">
      <c r="Q14839" t="s">
        <v>264</v>
      </c>
    </row>
    <row r="14840" spans="17:17" x14ac:dyDescent="0.3">
      <c r="Q14840" t="s">
        <v>380</v>
      </c>
    </row>
    <row r="14841" spans="17:17" x14ac:dyDescent="0.3">
      <c r="Q14841" t="s">
        <v>287</v>
      </c>
    </row>
    <row r="14842" spans="17:17" x14ac:dyDescent="0.3">
      <c r="Q14842" t="s">
        <v>376</v>
      </c>
    </row>
    <row r="14843" spans="17:17" x14ac:dyDescent="0.3">
      <c r="Q14843" t="s">
        <v>383</v>
      </c>
    </row>
    <row r="14844" spans="17:17" x14ac:dyDescent="0.3">
      <c r="Q14844" t="s">
        <v>368</v>
      </c>
    </row>
    <row r="14845" spans="17:17" x14ac:dyDescent="0.3">
      <c r="Q14845" t="s">
        <v>219</v>
      </c>
    </row>
    <row r="14846" spans="17:17" x14ac:dyDescent="0.3">
      <c r="Q14846" t="s">
        <v>414</v>
      </c>
    </row>
    <row r="14847" spans="17:17" x14ac:dyDescent="0.3">
      <c r="Q14847" t="s">
        <v>283</v>
      </c>
    </row>
    <row r="14848" spans="17:17" x14ac:dyDescent="0.3">
      <c r="Q14848" t="s">
        <v>335</v>
      </c>
    </row>
    <row r="14849" spans="17:17" x14ac:dyDescent="0.3">
      <c r="Q14849" t="s">
        <v>367</v>
      </c>
    </row>
    <row r="14850" spans="17:17" x14ac:dyDescent="0.3">
      <c r="Q14850" t="s">
        <v>305</v>
      </c>
    </row>
    <row r="14851" spans="17:17" x14ac:dyDescent="0.3">
      <c r="Q14851" t="s">
        <v>298</v>
      </c>
    </row>
    <row r="14852" spans="17:17" x14ac:dyDescent="0.3">
      <c r="Q14852" t="s">
        <v>274</v>
      </c>
    </row>
    <row r="14853" spans="17:17" x14ac:dyDescent="0.3">
      <c r="Q14853" t="s">
        <v>266</v>
      </c>
    </row>
    <row r="14854" spans="17:17" x14ac:dyDescent="0.3">
      <c r="Q14854" t="s">
        <v>302</v>
      </c>
    </row>
    <row r="14855" spans="17:17" x14ac:dyDescent="0.3">
      <c r="Q14855" t="s">
        <v>275</v>
      </c>
    </row>
    <row r="14856" spans="17:17" x14ac:dyDescent="0.3">
      <c r="Q14856" t="s">
        <v>231</v>
      </c>
    </row>
    <row r="14857" spans="17:17" x14ac:dyDescent="0.3">
      <c r="Q14857" t="s">
        <v>337</v>
      </c>
    </row>
    <row r="14858" spans="17:17" x14ac:dyDescent="0.3">
      <c r="Q14858" t="s">
        <v>341</v>
      </c>
    </row>
    <row r="14859" spans="17:17" x14ac:dyDescent="0.3">
      <c r="Q14859" t="s">
        <v>224</v>
      </c>
    </row>
    <row r="14860" spans="17:17" x14ac:dyDescent="0.3">
      <c r="Q14860" t="s">
        <v>249</v>
      </c>
    </row>
    <row r="14861" spans="17:17" x14ac:dyDescent="0.3">
      <c r="Q14861" t="s">
        <v>310</v>
      </c>
    </row>
    <row r="14862" spans="17:17" x14ac:dyDescent="0.3">
      <c r="Q14862" t="s">
        <v>382</v>
      </c>
    </row>
    <row r="14863" spans="17:17" x14ac:dyDescent="0.3">
      <c r="Q14863" t="s">
        <v>299</v>
      </c>
    </row>
    <row r="14864" spans="17:17" x14ac:dyDescent="0.3">
      <c r="Q14864" t="s">
        <v>259</v>
      </c>
    </row>
    <row r="14865" spans="17:17" x14ac:dyDescent="0.3">
      <c r="Q14865" t="s">
        <v>415</v>
      </c>
    </row>
    <row r="14866" spans="17:17" x14ac:dyDescent="0.3">
      <c r="Q14866" t="s">
        <v>273</v>
      </c>
    </row>
    <row r="14867" spans="17:17" x14ac:dyDescent="0.3">
      <c r="Q14867" t="s">
        <v>243</v>
      </c>
    </row>
    <row r="14868" spans="17:17" x14ac:dyDescent="0.3">
      <c r="Q14868" t="s">
        <v>252</v>
      </c>
    </row>
    <row r="14869" spans="17:17" x14ac:dyDescent="0.3">
      <c r="Q14869" t="s">
        <v>354</v>
      </c>
    </row>
    <row r="14870" spans="17:17" x14ac:dyDescent="0.3">
      <c r="Q14870" t="s">
        <v>344</v>
      </c>
    </row>
    <row r="14871" spans="17:17" x14ac:dyDescent="0.3">
      <c r="Q14871" t="s">
        <v>408</v>
      </c>
    </row>
    <row r="14872" spans="17:17" x14ac:dyDescent="0.3">
      <c r="Q14872" t="s">
        <v>274</v>
      </c>
    </row>
    <row r="14873" spans="17:17" x14ac:dyDescent="0.3">
      <c r="Q14873" t="s">
        <v>279</v>
      </c>
    </row>
    <row r="14874" spans="17:17" x14ac:dyDescent="0.3">
      <c r="Q14874" t="s">
        <v>373</v>
      </c>
    </row>
    <row r="14875" spans="17:17" x14ac:dyDescent="0.3">
      <c r="Q14875" t="s">
        <v>369</v>
      </c>
    </row>
    <row r="14876" spans="17:17" x14ac:dyDescent="0.3">
      <c r="Q14876" t="s">
        <v>304</v>
      </c>
    </row>
    <row r="14877" spans="17:17" x14ac:dyDescent="0.3">
      <c r="Q14877" t="s">
        <v>390</v>
      </c>
    </row>
    <row r="14878" spans="17:17" x14ac:dyDescent="0.3">
      <c r="Q14878" t="s">
        <v>281</v>
      </c>
    </row>
    <row r="14879" spans="17:17" x14ac:dyDescent="0.3">
      <c r="Q14879" t="s">
        <v>321</v>
      </c>
    </row>
    <row r="14880" spans="17:17" x14ac:dyDescent="0.3">
      <c r="Q14880" t="s">
        <v>236</v>
      </c>
    </row>
    <row r="14881" spans="17:17" x14ac:dyDescent="0.3">
      <c r="Q14881" t="s">
        <v>337</v>
      </c>
    </row>
    <row r="14882" spans="17:17" x14ac:dyDescent="0.3">
      <c r="Q14882" t="s">
        <v>355</v>
      </c>
    </row>
    <row r="14883" spans="17:17" x14ac:dyDescent="0.3">
      <c r="Q14883" t="s">
        <v>277</v>
      </c>
    </row>
    <row r="14884" spans="17:17" x14ac:dyDescent="0.3">
      <c r="Q14884" t="s">
        <v>246</v>
      </c>
    </row>
    <row r="14885" spans="17:17" x14ac:dyDescent="0.3">
      <c r="Q14885" t="s">
        <v>404</v>
      </c>
    </row>
    <row r="14886" spans="17:17" x14ac:dyDescent="0.3">
      <c r="Q14886" t="s">
        <v>259</v>
      </c>
    </row>
    <row r="14887" spans="17:17" x14ac:dyDescent="0.3">
      <c r="Q14887" t="s">
        <v>229</v>
      </c>
    </row>
    <row r="14888" spans="17:17" x14ac:dyDescent="0.3">
      <c r="Q14888" t="s">
        <v>321</v>
      </c>
    </row>
    <row r="14889" spans="17:17" x14ac:dyDescent="0.3">
      <c r="Q14889" t="s">
        <v>412</v>
      </c>
    </row>
    <row r="14890" spans="17:17" x14ac:dyDescent="0.3">
      <c r="Q14890" t="s">
        <v>413</v>
      </c>
    </row>
    <row r="14891" spans="17:17" x14ac:dyDescent="0.3">
      <c r="Q14891" t="s">
        <v>313</v>
      </c>
    </row>
    <row r="14892" spans="17:17" x14ac:dyDescent="0.3">
      <c r="Q14892" t="s">
        <v>402</v>
      </c>
    </row>
    <row r="14893" spans="17:17" x14ac:dyDescent="0.3">
      <c r="Q14893" t="s">
        <v>383</v>
      </c>
    </row>
    <row r="14894" spans="17:17" x14ac:dyDescent="0.3">
      <c r="Q14894" t="s">
        <v>358</v>
      </c>
    </row>
    <row r="14895" spans="17:17" x14ac:dyDescent="0.3">
      <c r="Q14895" t="s">
        <v>338</v>
      </c>
    </row>
    <row r="14896" spans="17:17" x14ac:dyDescent="0.3">
      <c r="Q14896" t="s">
        <v>390</v>
      </c>
    </row>
    <row r="14897" spans="17:17" x14ac:dyDescent="0.3">
      <c r="Q14897" t="s">
        <v>291</v>
      </c>
    </row>
    <row r="14898" spans="17:17" x14ac:dyDescent="0.3">
      <c r="Q14898" t="s">
        <v>379</v>
      </c>
    </row>
    <row r="14899" spans="17:17" x14ac:dyDescent="0.3">
      <c r="Q14899" t="s">
        <v>391</v>
      </c>
    </row>
    <row r="14900" spans="17:17" x14ac:dyDescent="0.3">
      <c r="Q14900" t="s">
        <v>297</v>
      </c>
    </row>
    <row r="14901" spans="17:17" x14ac:dyDescent="0.3">
      <c r="Q14901" t="s">
        <v>314</v>
      </c>
    </row>
    <row r="14902" spans="17:17" x14ac:dyDescent="0.3">
      <c r="Q14902" t="s">
        <v>286</v>
      </c>
    </row>
    <row r="14903" spans="17:17" x14ac:dyDescent="0.3">
      <c r="Q14903" t="s">
        <v>287</v>
      </c>
    </row>
    <row r="14904" spans="17:17" x14ac:dyDescent="0.3">
      <c r="Q14904" t="s">
        <v>288</v>
      </c>
    </row>
    <row r="14905" spans="17:17" x14ac:dyDescent="0.3">
      <c r="Q14905" t="s">
        <v>289</v>
      </c>
    </row>
    <row r="14906" spans="17:17" x14ac:dyDescent="0.3">
      <c r="Q14906" t="s">
        <v>290</v>
      </c>
    </row>
    <row r="14907" spans="17:17" x14ac:dyDescent="0.3">
      <c r="Q14907" t="s">
        <v>291</v>
      </c>
    </row>
    <row r="14908" spans="17:17" x14ac:dyDescent="0.3">
      <c r="Q14908" t="s">
        <v>292</v>
      </c>
    </row>
    <row r="14909" spans="17:17" x14ac:dyDescent="0.3">
      <c r="Q14909" t="s">
        <v>293</v>
      </c>
    </row>
    <row r="14910" spans="17:17" x14ac:dyDescent="0.3">
      <c r="Q14910" t="s">
        <v>245</v>
      </c>
    </row>
    <row r="14911" spans="17:17" x14ac:dyDescent="0.3">
      <c r="Q14911" t="s">
        <v>294</v>
      </c>
    </row>
    <row r="14912" spans="17:17" x14ac:dyDescent="0.3">
      <c r="Q14912" t="s">
        <v>295</v>
      </c>
    </row>
    <row r="14913" spans="17:17" x14ac:dyDescent="0.3">
      <c r="Q14913" t="s">
        <v>296</v>
      </c>
    </row>
    <row r="14914" spans="17:17" x14ac:dyDescent="0.3">
      <c r="Q14914" t="s">
        <v>297</v>
      </c>
    </row>
    <row r="14915" spans="17:17" x14ac:dyDescent="0.3">
      <c r="Q14915" t="s">
        <v>298</v>
      </c>
    </row>
    <row r="14916" spans="17:17" x14ac:dyDescent="0.3">
      <c r="Q14916" t="s">
        <v>299</v>
      </c>
    </row>
    <row r="14917" spans="17:17" x14ac:dyDescent="0.3">
      <c r="Q14917" t="s">
        <v>265</v>
      </c>
    </row>
    <row r="14918" spans="17:17" x14ac:dyDescent="0.3">
      <c r="Q14918" t="s">
        <v>224</v>
      </c>
    </row>
    <row r="14919" spans="17:17" x14ac:dyDescent="0.3">
      <c r="Q14919" t="s">
        <v>300</v>
      </c>
    </row>
    <row r="14920" spans="17:17" x14ac:dyDescent="0.3">
      <c r="Q14920" t="s">
        <v>259</v>
      </c>
    </row>
    <row r="14921" spans="17:17" x14ac:dyDescent="0.3">
      <c r="Q14921" t="s">
        <v>301</v>
      </c>
    </row>
    <row r="14922" spans="17:17" x14ac:dyDescent="0.3">
      <c r="Q14922" t="s">
        <v>285</v>
      </c>
    </row>
    <row r="14923" spans="17:17" x14ac:dyDescent="0.3">
      <c r="Q14923" t="s">
        <v>255</v>
      </c>
    </row>
    <row r="14924" spans="17:17" x14ac:dyDescent="0.3">
      <c r="Q14924" t="s">
        <v>253</v>
      </c>
    </row>
    <row r="14925" spans="17:17" x14ac:dyDescent="0.3">
      <c r="Q14925" t="s">
        <v>289</v>
      </c>
    </row>
    <row r="14926" spans="17:17" x14ac:dyDescent="0.3">
      <c r="Q14926" t="s">
        <v>362</v>
      </c>
    </row>
    <row r="14927" spans="17:17" x14ac:dyDescent="0.3">
      <c r="Q14927" t="s">
        <v>334</v>
      </c>
    </row>
    <row r="14928" spans="17:17" x14ac:dyDescent="0.3">
      <c r="Q14928" t="s">
        <v>305</v>
      </c>
    </row>
    <row r="14929" spans="17:17" x14ac:dyDescent="0.3">
      <c r="Q14929" t="s">
        <v>307</v>
      </c>
    </row>
    <row r="14930" spans="17:17" x14ac:dyDescent="0.3">
      <c r="Q14930" t="s">
        <v>313</v>
      </c>
    </row>
    <row r="14931" spans="17:17" x14ac:dyDescent="0.3">
      <c r="Q14931" t="s">
        <v>328</v>
      </c>
    </row>
    <row r="14932" spans="17:17" x14ac:dyDescent="0.3">
      <c r="Q14932" t="s">
        <v>352</v>
      </c>
    </row>
    <row r="14933" spans="17:17" x14ac:dyDescent="0.3">
      <c r="Q14933" t="s">
        <v>381</v>
      </c>
    </row>
    <row r="14934" spans="17:17" x14ac:dyDescent="0.3">
      <c r="Q14934" t="s">
        <v>256</v>
      </c>
    </row>
    <row r="14935" spans="17:17" x14ac:dyDescent="0.3">
      <c r="Q14935" t="s">
        <v>326</v>
      </c>
    </row>
    <row r="14936" spans="17:17" x14ac:dyDescent="0.3">
      <c r="Q14936" t="s">
        <v>274</v>
      </c>
    </row>
    <row r="14937" spans="17:17" x14ac:dyDescent="0.3">
      <c r="Q14937" t="s">
        <v>327</v>
      </c>
    </row>
    <row r="14938" spans="17:17" x14ac:dyDescent="0.3">
      <c r="Q14938" t="s">
        <v>382</v>
      </c>
    </row>
    <row r="14939" spans="17:17" x14ac:dyDescent="0.3">
      <c r="Q14939" t="s">
        <v>270</v>
      </c>
    </row>
    <row r="14940" spans="17:17" x14ac:dyDescent="0.3">
      <c r="Q14940" t="s">
        <v>301</v>
      </c>
    </row>
    <row r="14941" spans="17:17" x14ac:dyDescent="0.3">
      <c r="Q14941" t="s">
        <v>386</v>
      </c>
    </row>
    <row r="14942" spans="17:17" x14ac:dyDescent="0.3">
      <c r="Q14942" t="s">
        <v>300</v>
      </c>
    </row>
    <row r="14943" spans="17:17" x14ac:dyDescent="0.3">
      <c r="Q14943" t="s">
        <v>313</v>
      </c>
    </row>
    <row r="14944" spans="17:17" x14ac:dyDescent="0.3">
      <c r="Q14944" t="s">
        <v>403</v>
      </c>
    </row>
    <row r="14945" spans="17:17" x14ac:dyDescent="0.3">
      <c r="Q14945" t="s">
        <v>292</v>
      </c>
    </row>
    <row r="14946" spans="17:17" x14ac:dyDescent="0.3">
      <c r="Q14946" t="s">
        <v>259</v>
      </c>
    </row>
    <row r="14947" spans="17:17" x14ac:dyDescent="0.3">
      <c r="Q14947" t="s">
        <v>258</v>
      </c>
    </row>
    <row r="14948" spans="17:17" x14ac:dyDescent="0.3">
      <c r="Q14948" t="s">
        <v>235</v>
      </c>
    </row>
    <row r="14949" spans="17:17" x14ac:dyDescent="0.3">
      <c r="Q14949" t="s">
        <v>325</v>
      </c>
    </row>
    <row r="14950" spans="17:17" x14ac:dyDescent="0.3">
      <c r="Q14950" t="s">
        <v>305</v>
      </c>
    </row>
    <row r="14951" spans="17:17" x14ac:dyDescent="0.3">
      <c r="Q14951" t="s">
        <v>384</v>
      </c>
    </row>
    <row r="14952" spans="17:17" x14ac:dyDescent="0.3">
      <c r="Q14952" t="s">
        <v>354</v>
      </c>
    </row>
    <row r="14953" spans="17:17" x14ac:dyDescent="0.3">
      <c r="Q14953" t="s">
        <v>312</v>
      </c>
    </row>
    <row r="14954" spans="17:17" x14ac:dyDescent="0.3">
      <c r="Q14954" t="s">
        <v>290</v>
      </c>
    </row>
    <row r="14955" spans="17:17" x14ac:dyDescent="0.3">
      <c r="Q14955" t="s">
        <v>397</v>
      </c>
    </row>
    <row r="14956" spans="17:17" x14ac:dyDescent="0.3">
      <c r="Q14956" t="s">
        <v>255</v>
      </c>
    </row>
    <row r="14957" spans="17:17" x14ac:dyDescent="0.3">
      <c r="Q14957" t="s">
        <v>250</v>
      </c>
    </row>
    <row r="14958" spans="17:17" x14ac:dyDescent="0.3">
      <c r="Q14958" t="s">
        <v>328</v>
      </c>
    </row>
    <row r="14959" spans="17:17" x14ac:dyDescent="0.3">
      <c r="Q14959" t="s">
        <v>245</v>
      </c>
    </row>
    <row r="14960" spans="17:17" x14ac:dyDescent="0.3">
      <c r="Q14960" t="s">
        <v>223</v>
      </c>
    </row>
    <row r="14961" spans="17:17" x14ac:dyDescent="0.3">
      <c r="Q14961" t="s">
        <v>303</v>
      </c>
    </row>
    <row r="14962" spans="17:17" x14ac:dyDescent="0.3">
      <c r="Q14962" t="s">
        <v>235</v>
      </c>
    </row>
    <row r="14963" spans="17:17" x14ac:dyDescent="0.3">
      <c r="Q14963" t="s">
        <v>370</v>
      </c>
    </row>
    <row r="14964" spans="17:17" x14ac:dyDescent="0.3">
      <c r="Q14964" t="s">
        <v>392</v>
      </c>
    </row>
    <row r="14965" spans="17:17" x14ac:dyDescent="0.3">
      <c r="Q14965" t="s">
        <v>310</v>
      </c>
    </row>
    <row r="14966" spans="17:17" x14ac:dyDescent="0.3">
      <c r="Q14966" t="s">
        <v>323</v>
      </c>
    </row>
    <row r="14967" spans="17:17" x14ac:dyDescent="0.3">
      <c r="Q14967" t="s">
        <v>304</v>
      </c>
    </row>
    <row r="14968" spans="17:17" x14ac:dyDescent="0.3">
      <c r="Q14968" t="s">
        <v>341</v>
      </c>
    </row>
    <row r="14969" spans="17:17" x14ac:dyDescent="0.3">
      <c r="Q14969" t="s">
        <v>348</v>
      </c>
    </row>
    <row r="14970" spans="17:17" x14ac:dyDescent="0.3">
      <c r="Q14970" t="s">
        <v>361</v>
      </c>
    </row>
    <row r="14971" spans="17:17" x14ac:dyDescent="0.3">
      <c r="Q14971" t="s">
        <v>386</v>
      </c>
    </row>
    <row r="14972" spans="17:17" x14ac:dyDescent="0.3">
      <c r="Q14972" t="s">
        <v>296</v>
      </c>
    </row>
    <row r="14973" spans="17:17" x14ac:dyDescent="0.3">
      <c r="Q14973" t="s">
        <v>270</v>
      </c>
    </row>
    <row r="14974" spans="17:17" x14ac:dyDescent="0.3">
      <c r="Q14974" t="s">
        <v>347</v>
      </c>
    </row>
    <row r="14975" spans="17:17" x14ac:dyDescent="0.3">
      <c r="Q14975" t="s">
        <v>297</v>
      </c>
    </row>
    <row r="14976" spans="17:17" x14ac:dyDescent="0.3">
      <c r="Q14976" t="s">
        <v>409</v>
      </c>
    </row>
    <row r="14977" spans="17:17" x14ac:dyDescent="0.3">
      <c r="Q14977" t="s">
        <v>311</v>
      </c>
    </row>
    <row r="14978" spans="17:17" x14ac:dyDescent="0.3">
      <c r="Q14978" t="s">
        <v>355</v>
      </c>
    </row>
    <row r="14979" spans="17:17" x14ac:dyDescent="0.3">
      <c r="Q14979" t="s">
        <v>223</v>
      </c>
    </row>
    <row r="14980" spans="17:17" x14ac:dyDescent="0.3">
      <c r="Q14980" t="s">
        <v>399</v>
      </c>
    </row>
    <row r="14981" spans="17:17" x14ac:dyDescent="0.3">
      <c r="Q14981" t="s">
        <v>286</v>
      </c>
    </row>
    <row r="14982" spans="17:17" x14ac:dyDescent="0.3">
      <c r="Q14982" t="s">
        <v>219</v>
      </c>
    </row>
    <row r="14983" spans="17:17" x14ac:dyDescent="0.3">
      <c r="Q14983" t="s">
        <v>220</v>
      </c>
    </row>
    <row r="14984" spans="17:17" x14ac:dyDescent="0.3">
      <c r="Q14984" t="s">
        <v>221</v>
      </c>
    </row>
    <row r="14985" spans="17:17" x14ac:dyDescent="0.3">
      <c r="Q14985" t="s">
        <v>222</v>
      </c>
    </row>
    <row r="14986" spans="17:17" x14ac:dyDescent="0.3">
      <c r="Q14986" t="s">
        <v>223</v>
      </c>
    </row>
    <row r="14987" spans="17:17" x14ac:dyDescent="0.3">
      <c r="Q14987" t="s">
        <v>224</v>
      </c>
    </row>
    <row r="14988" spans="17:17" x14ac:dyDescent="0.3">
      <c r="Q14988" t="s">
        <v>225</v>
      </c>
    </row>
    <row r="14989" spans="17:17" x14ac:dyDescent="0.3">
      <c r="Q14989" t="s">
        <v>226</v>
      </c>
    </row>
    <row r="14990" spans="17:17" x14ac:dyDescent="0.3">
      <c r="Q14990" t="s">
        <v>227</v>
      </c>
    </row>
    <row r="14991" spans="17:17" x14ac:dyDescent="0.3">
      <c r="Q14991" t="s">
        <v>228</v>
      </c>
    </row>
    <row r="14992" spans="17:17" x14ac:dyDescent="0.3">
      <c r="Q14992" t="s">
        <v>229</v>
      </c>
    </row>
    <row r="14993" spans="17:17" x14ac:dyDescent="0.3">
      <c r="Q14993" t="s">
        <v>230</v>
      </c>
    </row>
    <row r="14994" spans="17:17" x14ac:dyDescent="0.3">
      <c r="Q14994" t="s">
        <v>231</v>
      </c>
    </row>
    <row r="14995" spans="17:17" x14ac:dyDescent="0.3">
      <c r="Q14995" t="s">
        <v>232</v>
      </c>
    </row>
    <row r="14996" spans="17:17" x14ac:dyDescent="0.3">
      <c r="Q14996" t="s">
        <v>233</v>
      </c>
    </row>
    <row r="14997" spans="17:17" x14ac:dyDescent="0.3">
      <c r="Q14997" t="s">
        <v>234</v>
      </c>
    </row>
    <row r="14998" spans="17:17" x14ac:dyDescent="0.3">
      <c r="Q14998" t="s">
        <v>235</v>
      </c>
    </row>
    <row r="14999" spans="17:17" x14ac:dyDescent="0.3">
      <c r="Q14999" t="s">
        <v>236</v>
      </c>
    </row>
    <row r="15000" spans="17:17" x14ac:dyDescent="0.3">
      <c r="Q15000" t="s">
        <v>237</v>
      </c>
    </row>
    <row r="15001" spans="17:17" x14ac:dyDescent="0.3">
      <c r="Q15001" t="s">
        <v>238</v>
      </c>
    </row>
    <row r="15002" spans="17:17" x14ac:dyDescent="0.3">
      <c r="Q15002" t="s">
        <v>282</v>
      </c>
    </row>
    <row r="15003" spans="17:17" x14ac:dyDescent="0.3">
      <c r="Q15003" t="s">
        <v>250</v>
      </c>
    </row>
    <row r="15004" spans="17:17" x14ac:dyDescent="0.3">
      <c r="Q15004" t="s">
        <v>400</v>
      </c>
    </row>
    <row r="15005" spans="17:17" x14ac:dyDescent="0.3">
      <c r="Q15005" t="s">
        <v>317</v>
      </c>
    </row>
    <row r="15006" spans="17:17" x14ac:dyDescent="0.3">
      <c r="Q15006" t="s">
        <v>324</v>
      </c>
    </row>
    <row r="15007" spans="17:17" x14ac:dyDescent="0.3">
      <c r="Q15007" t="s">
        <v>310</v>
      </c>
    </row>
    <row r="15008" spans="17:17" x14ac:dyDescent="0.3">
      <c r="Q15008" t="s">
        <v>229</v>
      </c>
    </row>
    <row r="15009" spans="17:17" x14ac:dyDescent="0.3">
      <c r="Q15009" t="s">
        <v>267</v>
      </c>
    </row>
    <row r="15010" spans="17:17" x14ac:dyDescent="0.3">
      <c r="Q15010" t="s">
        <v>371</v>
      </c>
    </row>
    <row r="15011" spans="17:17" x14ac:dyDescent="0.3">
      <c r="Q15011" t="s">
        <v>235</v>
      </c>
    </row>
    <row r="15012" spans="17:17" x14ac:dyDescent="0.3">
      <c r="Q15012" t="s">
        <v>335</v>
      </c>
    </row>
    <row r="15013" spans="17:17" x14ac:dyDescent="0.3">
      <c r="Q15013" t="s">
        <v>397</v>
      </c>
    </row>
    <row r="15014" spans="17:17" x14ac:dyDescent="0.3">
      <c r="Q15014" t="s">
        <v>340</v>
      </c>
    </row>
    <row r="15015" spans="17:17" x14ac:dyDescent="0.3">
      <c r="Q15015" t="s">
        <v>391</v>
      </c>
    </row>
    <row r="15016" spans="17:17" x14ac:dyDescent="0.3">
      <c r="Q15016" t="s">
        <v>263</v>
      </c>
    </row>
    <row r="15017" spans="17:17" x14ac:dyDescent="0.3">
      <c r="Q15017" t="s">
        <v>408</v>
      </c>
    </row>
    <row r="15018" spans="17:17" x14ac:dyDescent="0.3">
      <c r="Q15018" t="s">
        <v>341</v>
      </c>
    </row>
    <row r="15019" spans="17:17" x14ac:dyDescent="0.3">
      <c r="Q15019" t="s">
        <v>328</v>
      </c>
    </row>
    <row r="15020" spans="17:17" x14ac:dyDescent="0.3">
      <c r="Q15020" t="s">
        <v>337</v>
      </c>
    </row>
    <row r="15021" spans="17:17" x14ac:dyDescent="0.3">
      <c r="Q15021" t="s">
        <v>262</v>
      </c>
    </row>
    <row r="15022" spans="17:17" x14ac:dyDescent="0.3">
      <c r="Q15022" t="s">
        <v>247</v>
      </c>
    </row>
    <row r="15023" spans="17:17" x14ac:dyDescent="0.3">
      <c r="Q15023" t="s">
        <v>301</v>
      </c>
    </row>
    <row r="15024" spans="17:17" x14ac:dyDescent="0.3">
      <c r="Q15024" t="s">
        <v>337</v>
      </c>
    </row>
    <row r="15025" spans="17:17" x14ac:dyDescent="0.3">
      <c r="Q15025" t="s">
        <v>354</v>
      </c>
    </row>
    <row r="15026" spans="17:17" x14ac:dyDescent="0.3">
      <c r="Q15026" t="s">
        <v>235</v>
      </c>
    </row>
    <row r="15027" spans="17:17" x14ac:dyDescent="0.3">
      <c r="Q15027" t="s">
        <v>389</v>
      </c>
    </row>
    <row r="15028" spans="17:17" x14ac:dyDescent="0.3">
      <c r="Q15028" t="s">
        <v>258</v>
      </c>
    </row>
    <row r="15029" spans="17:17" x14ac:dyDescent="0.3">
      <c r="Q15029" t="s">
        <v>292</v>
      </c>
    </row>
    <row r="15030" spans="17:17" x14ac:dyDescent="0.3">
      <c r="Q15030" t="s">
        <v>229</v>
      </c>
    </row>
    <row r="15031" spans="17:17" x14ac:dyDescent="0.3">
      <c r="Q15031" t="s">
        <v>383</v>
      </c>
    </row>
    <row r="15032" spans="17:17" x14ac:dyDescent="0.3">
      <c r="Q15032" t="s">
        <v>375</v>
      </c>
    </row>
    <row r="15033" spans="17:17" x14ac:dyDescent="0.3">
      <c r="Q15033" t="s">
        <v>359</v>
      </c>
    </row>
    <row r="15034" spans="17:17" x14ac:dyDescent="0.3">
      <c r="Q15034" t="s">
        <v>330</v>
      </c>
    </row>
    <row r="15035" spans="17:17" x14ac:dyDescent="0.3">
      <c r="Q15035" t="s">
        <v>355</v>
      </c>
    </row>
    <row r="15036" spans="17:17" x14ac:dyDescent="0.3">
      <c r="Q15036" t="s">
        <v>399</v>
      </c>
    </row>
    <row r="15037" spans="17:17" x14ac:dyDescent="0.3">
      <c r="Q15037" t="s">
        <v>299</v>
      </c>
    </row>
    <row r="15038" spans="17:17" x14ac:dyDescent="0.3">
      <c r="Q15038" t="s">
        <v>221</v>
      </c>
    </row>
    <row r="15039" spans="17:17" x14ac:dyDescent="0.3">
      <c r="Q15039" t="s">
        <v>417</v>
      </c>
    </row>
    <row r="15040" spans="17:17" x14ac:dyDescent="0.3">
      <c r="Q15040" t="s">
        <v>232</v>
      </c>
    </row>
    <row r="15041" spans="17:17" x14ac:dyDescent="0.3">
      <c r="Q15041" t="s">
        <v>395</v>
      </c>
    </row>
    <row r="15042" spans="17:17" x14ac:dyDescent="0.3">
      <c r="Q15042" t="s">
        <v>370</v>
      </c>
    </row>
    <row r="15043" spans="17:17" x14ac:dyDescent="0.3">
      <c r="Q15043" t="s">
        <v>383</v>
      </c>
    </row>
    <row r="15044" spans="17:17" x14ac:dyDescent="0.3">
      <c r="Q15044" t="s">
        <v>265</v>
      </c>
    </row>
    <row r="15045" spans="17:17" x14ac:dyDescent="0.3">
      <c r="Q15045" t="s">
        <v>258</v>
      </c>
    </row>
    <row r="15046" spans="17:17" x14ac:dyDescent="0.3">
      <c r="Q15046" t="s">
        <v>341</v>
      </c>
    </row>
    <row r="15047" spans="17:17" x14ac:dyDescent="0.3">
      <c r="Q15047" t="s">
        <v>319</v>
      </c>
    </row>
    <row r="15048" spans="17:17" x14ac:dyDescent="0.3">
      <c r="Q15048" t="s">
        <v>277</v>
      </c>
    </row>
    <row r="15049" spans="17:17" x14ac:dyDescent="0.3">
      <c r="Q15049" t="s">
        <v>378</v>
      </c>
    </row>
    <row r="15050" spans="17:17" x14ac:dyDescent="0.3">
      <c r="Q15050" t="s">
        <v>267</v>
      </c>
    </row>
    <row r="15051" spans="17:17" x14ac:dyDescent="0.3">
      <c r="Q15051" t="s">
        <v>248</v>
      </c>
    </row>
    <row r="15052" spans="17:17" x14ac:dyDescent="0.3">
      <c r="Q15052" t="s">
        <v>226</v>
      </c>
    </row>
    <row r="15053" spans="17:17" x14ac:dyDescent="0.3">
      <c r="Q15053" t="s">
        <v>233</v>
      </c>
    </row>
    <row r="15054" spans="17:17" x14ac:dyDescent="0.3">
      <c r="Q15054" t="s">
        <v>384</v>
      </c>
    </row>
    <row r="15055" spans="17:17" x14ac:dyDescent="0.3">
      <c r="Q15055" t="s">
        <v>250</v>
      </c>
    </row>
    <row r="15056" spans="17:17" x14ac:dyDescent="0.3">
      <c r="Q15056" t="s">
        <v>300</v>
      </c>
    </row>
    <row r="15057" spans="17:17" x14ac:dyDescent="0.3">
      <c r="Q15057" t="s">
        <v>385</v>
      </c>
    </row>
    <row r="15058" spans="17:17" x14ac:dyDescent="0.3">
      <c r="Q15058" t="s">
        <v>386</v>
      </c>
    </row>
    <row r="15059" spans="17:17" x14ac:dyDescent="0.3">
      <c r="Q15059" t="s">
        <v>358</v>
      </c>
    </row>
    <row r="15060" spans="17:17" x14ac:dyDescent="0.3">
      <c r="Q15060" t="s">
        <v>284</v>
      </c>
    </row>
    <row r="15061" spans="17:17" x14ac:dyDescent="0.3">
      <c r="Q15061" t="s">
        <v>327</v>
      </c>
    </row>
    <row r="15062" spans="17:17" x14ac:dyDescent="0.3">
      <c r="Q15062" t="s">
        <v>402</v>
      </c>
    </row>
    <row r="15063" spans="17:17" x14ac:dyDescent="0.3">
      <c r="Q15063" t="s">
        <v>352</v>
      </c>
    </row>
    <row r="15064" spans="17:17" x14ac:dyDescent="0.3">
      <c r="Q15064" t="s">
        <v>319</v>
      </c>
    </row>
    <row r="15065" spans="17:17" x14ac:dyDescent="0.3">
      <c r="Q15065" t="s">
        <v>366</v>
      </c>
    </row>
    <row r="15066" spans="17:17" x14ac:dyDescent="0.3">
      <c r="Q15066" t="s">
        <v>303</v>
      </c>
    </row>
    <row r="15067" spans="17:17" x14ac:dyDescent="0.3">
      <c r="Q15067" t="s">
        <v>257</v>
      </c>
    </row>
    <row r="15068" spans="17:17" x14ac:dyDescent="0.3">
      <c r="Q15068" t="s">
        <v>414</v>
      </c>
    </row>
    <row r="15069" spans="17:17" x14ac:dyDescent="0.3">
      <c r="Q15069" t="s">
        <v>297</v>
      </c>
    </row>
    <row r="15070" spans="17:17" x14ac:dyDescent="0.3">
      <c r="Q15070" t="s">
        <v>328</v>
      </c>
    </row>
    <row r="15071" spans="17:17" x14ac:dyDescent="0.3">
      <c r="Q15071" t="s">
        <v>274</v>
      </c>
    </row>
    <row r="15072" spans="17:17" x14ac:dyDescent="0.3">
      <c r="Q15072" t="s">
        <v>225</v>
      </c>
    </row>
    <row r="15073" spans="17:17" x14ac:dyDescent="0.3">
      <c r="Q15073" t="s">
        <v>307</v>
      </c>
    </row>
    <row r="15074" spans="17:17" x14ac:dyDescent="0.3">
      <c r="Q15074" t="s">
        <v>396</v>
      </c>
    </row>
    <row r="15075" spans="17:17" x14ac:dyDescent="0.3">
      <c r="Q15075" t="s">
        <v>259</v>
      </c>
    </row>
    <row r="15076" spans="17:17" x14ac:dyDescent="0.3">
      <c r="Q15076" t="s">
        <v>365</v>
      </c>
    </row>
    <row r="15077" spans="17:17" x14ac:dyDescent="0.3">
      <c r="Q15077" t="s">
        <v>386</v>
      </c>
    </row>
    <row r="15078" spans="17:17" x14ac:dyDescent="0.3">
      <c r="Q15078" t="s">
        <v>342</v>
      </c>
    </row>
    <row r="15079" spans="17:17" x14ac:dyDescent="0.3">
      <c r="Q15079" t="s">
        <v>249</v>
      </c>
    </row>
    <row r="15080" spans="17:17" x14ac:dyDescent="0.3">
      <c r="Q15080" t="s">
        <v>323</v>
      </c>
    </row>
    <row r="15081" spans="17:17" x14ac:dyDescent="0.3">
      <c r="Q15081" t="s">
        <v>350</v>
      </c>
    </row>
    <row r="15082" spans="17:17" x14ac:dyDescent="0.3">
      <c r="Q15082" t="s">
        <v>294</v>
      </c>
    </row>
    <row r="15083" spans="17:17" x14ac:dyDescent="0.3">
      <c r="Q15083" t="s">
        <v>395</v>
      </c>
    </row>
    <row r="15084" spans="17:17" x14ac:dyDescent="0.3">
      <c r="Q15084" t="s">
        <v>317</v>
      </c>
    </row>
    <row r="15085" spans="17:17" x14ac:dyDescent="0.3">
      <c r="Q15085" t="s">
        <v>286</v>
      </c>
    </row>
    <row r="15086" spans="17:17" x14ac:dyDescent="0.3">
      <c r="Q15086" t="s">
        <v>399</v>
      </c>
    </row>
    <row r="15087" spans="17:17" x14ac:dyDescent="0.3">
      <c r="Q15087" t="s">
        <v>347</v>
      </c>
    </row>
    <row r="15088" spans="17:17" x14ac:dyDescent="0.3">
      <c r="Q15088" t="s">
        <v>273</v>
      </c>
    </row>
    <row r="15089" spans="17:17" x14ac:dyDescent="0.3">
      <c r="Q15089" t="s">
        <v>309</v>
      </c>
    </row>
    <row r="15090" spans="17:17" x14ac:dyDescent="0.3">
      <c r="Q15090" t="s">
        <v>407</v>
      </c>
    </row>
    <row r="15091" spans="17:17" x14ac:dyDescent="0.3">
      <c r="Q15091" t="s">
        <v>363</v>
      </c>
    </row>
    <row r="15092" spans="17:17" x14ac:dyDescent="0.3">
      <c r="Q15092" t="s">
        <v>279</v>
      </c>
    </row>
    <row r="15093" spans="17:17" x14ac:dyDescent="0.3">
      <c r="Q15093" t="s">
        <v>410</v>
      </c>
    </row>
    <row r="15094" spans="17:17" x14ac:dyDescent="0.3">
      <c r="Q15094" t="s">
        <v>386</v>
      </c>
    </row>
    <row r="15095" spans="17:17" x14ac:dyDescent="0.3">
      <c r="Q15095" t="s">
        <v>369</v>
      </c>
    </row>
    <row r="15096" spans="17:17" x14ac:dyDescent="0.3">
      <c r="Q15096" t="s">
        <v>402</v>
      </c>
    </row>
    <row r="15097" spans="17:17" x14ac:dyDescent="0.3">
      <c r="Q15097" t="s">
        <v>223</v>
      </c>
    </row>
    <row r="15098" spans="17:17" x14ac:dyDescent="0.3">
      <c r="Q15098" t="s">
        <v>232</v>
      </c>
    </row>
    <row r="15099" spans="17:17" x14ac:dyDescent="0.3">
      <c r="Q15099" t="s">
        <v>308</v>
      </c>
    </row>
    <row r="15100" spans="17:17" x14ac:dyDescent="0.3">
      <c r="Q15100" t="s">
        <v>290</v>
      </c>
    </row>
    <row r="15101" spans="17:17" x14ac:dyDescent="0.3">
      <c r="Q15101" t="s">
        <v>239</v>
      </c>
    </row>
    <row r="15102" spans="17:17" x14ac:dyDescent="0.3">
      <c r="Q15102" t="s">
        <v>277</v>
      </c>
    </row>
    <row r="15103" spans="17:17" x14ac:dyDescent="0.3">
      <c r="Q15103" t="s">
        <v>272</v>
      </c>
    </row>
    <row r="15104" spans="17:17" x14ac:dyDescent="0.3">
      <c r="Q15104" t="s">
        <v>281</v>
      </c>
    </row>
    <row r="15105" spans="17:17" x14ac:dyDescent="0.3">
      <c r="Q15105" t="s">
        <v>275</v>
      </c>
    </row>
    <row r="15106" spans="17:17" x14ac:dyDescent="0.3">
      <c r="Q15106" t="s">
        <v>340</v>
      </c>
    </row>
    <row r="15107" spans="17:17" x14ac:dyDescent="0.3">
      <c r="Q15107" t="s">
        <v>402</v>
      </c>
    </row>
    <row r="15108" spans="17:17" x14ac:dyDescent="0.3">
      <c r="Q15108" t="s">
        <v>387</v>
      </c>
    </row>
    <row r="15109" spans="17:17" x14ac:dyDescent="0.3">
      <c r="Q15109" t="s">
        <v>368</v>
      </c>
    </row>
    <row r="15110" spans="17:17" x14ac:dyDescent="0.3">
      <c r="Q15110" t="s">
        <v>299</v>
      </c>
    </row>
    <row r="15111" spans="17:17" x14ac:dyDescent="0.3">
      <c r="Q15111" t="s">
        <v>355</v>
      </c>
    </row>
    <row r="15112" spans="17:17" x14ac:dyDescent="0.3">
      <c r="Q15112" t="s">
        <v>223</v>
      </c>
    </row>
    <row r="15113" spans="17:17" x14ac:dyDescent="0.3">
      <c r="Q15113" t="s">
        <v>264</v>
      </c>
    </row>
    <row r="15114" spans="17:17" x14ac:dyDescent="0.3">
      <c r="Q15114" t="s">
        <v>381</v>
      </c>
    </row>
    <row r="15115" spans="17:17" x14ac:dyDescent="0.3">
      <c r="Q15115" t="s">
        <v>271</v>
      </c>
    </row>
    <row r="15116" spans="17:17" x14ac:dyDescent="0.3">
      <c r="Q15116" t="s">
        <v>283</v>
      </c>
    </row>
    <row r="15117" spans="17:17" x14ac:dyDescent="0.3">
      <c r="Q15117" t="s">
        <v>254</v>
      </c>
    </row>
    <row r="15118" spans="17:17" x14ac:dyDescent="0.3">
      <c r="Q15118" t="s">
        <v>219</v>
      </c>
    </row>
    <row r="15119" spans="17:17" x14ac:dyDescent="0.3">
      <c r="Q15119" t="s">
        <v>336</v>
      </c>
    </row>
    <row r="15120" spans="17:17" x14ac:dyDescent="0.3">
      <c r="Q15120" t="s">
        <v>348</v>
      </c>
    </row>
    <row r="15121" spans="17:17" x14ac:dyDescent="0.3">
      <c r="Q15121" t="s">
        <v>228</v>
      </c>
    </row>
    <row r="15122" spans="17:17" x14ac:dyDescent="0.3">
      <c r="Q15122" t="s">
        <v>286</v>
      </c>
    </row>
    <row r="15123" spans="17:17" x14ac:dyDescent="0.3">
      <c r="Q15123" t="s">
        <v>287</v>
      </c>
    </row>
    <row r="15124" spans="17:17" x14ac:dyDescent="0.3">
      <c r="Q15124" t="s">
        <v>288</v>
      </c>
    </row>
    <row r="15125" spans="17:17" x14ac:dyDescent="0.3">
      <c r="Q15125" t="s">
        <v>289</v>
      </c>
    </row>
    <row r="15126" spans="17:17" x14ac:dyDescent="0.3">
      <c r="Q15126" t="s">
        <v>290</v>
      </c>
    </row>
    <row r="15127" spans="17:17" x14ac:dyDescent="0.3">
      <c r="Q15127" t="s">
        <v>291</v>
      </c>
    </row>
    <row r="15128" spans="17:17" x14ac:dyDescent="0.3">
      <c r="Q15128" t="s">
        <v>292</v>
      </c>
    </row>
    <row r="15129" spans="17:17" x14ac:dyDescent="0.3">
      <c r="Q15129" t="s">
        <v>293</v>
      </c>
    </row>
    <row r="15130" spans="17:17" x14ac:dyDescent="0.3">
      <c r="Q15130" t="s">
        <v>245</v>
      </c>
    </row>
    <row r="15131" spans="17:17" x14ac:dyDescent="0.3">
      <c r="Q15131" t="s">
        <v>294</v>
      </c>
    </row>
    <row r="15132" spans="17:17" x14ac:dyDescent="0.3">
      <c r="Q15132" t="s">
        <v>295</v>
      </c>
    </row>
    <row r="15133" spans="17:17" x14ac:dyDescent="0.3">
      <c r="Q15133" t="s">
        <v>296</v>
      </c>
    </row>
    <row r="15134" spans="17:17" x14ac:dyDescent="0.3">
      <c r="Q15134" t="s">
        <v>297</v>
      </c>
    </row>
    <row r="15135" spans="17:17" x14ac:dyDescent="0.3">
      <c r="Q15135" t="s">
        <v>298</v>
      </c>
    </row>
    <row r="15136" spans="17:17" x14ac:dyDescent="0.3">
      <c r="Q15136" t="s">
        <v>299</v>
      </c>
    </row>
    <row r="15137" spans="17:17" x14ac:dyDescent="0.3">
      <c r="Q15137" t="s">
        <v>265</v>
      </c>
    </row>
    <row r="15138" spans="17:17" x14ac:dyDescent="0.3">
      <c r="Q15138" t="s">
        <v>224</v>
      </c>
    </row>
    <row r="15139" spans="17:17" x14ac:dyDescent="0.3">
      <c r="Q15139" t="s">
        <v>300</v>
      </c>
    </row>
    <row r="15140" spans="17:17" x14ac:dyDescent="0.3">
      <c r="Q15140" t="s">
        <v>259</v>
      </c>
    </row>
    <row r="15141" spans="17:17" x14ac:dyDescent="0.3">
      <c r="Q15141" t="s">
        <v>301</v>
      </c>
    </row>
    <row r="15142" spans="17:17" x14ac:dyDescent="0.3">
      <c r="Q15142" t="s">
        <v>253</v>
      </c>
    </row>
    <row r="15143" spans="17:17" x14ac:dyDescent="0.3">
      <c r="Q15143" t="s">
        <v>245</v>
      </c>
    </row>
    <row r="15144" spans="17:17" x14ac:dyDescent="0.3">
      <c r="Q15144" t="s">
        <v>341</v>
      </c>
    </row>
    <row r="15145" spans="17:17" x14ac:dyDescent="0.3">
      <c r="Q15145" t="s">
        <v>259</v>
      </c>
    </row>
    <row r="15146" spans="17:17" x14ac:dyDescent="0.3">
      <c r="Q15146" t="s">
        <v>408</v>
      </c>
    </row>
    <row r="15147" spans="17:17" x14ac:dyDescent="0.3">
      <c r="Q15147" t="s">
        <v>410</v>
      </c>
    </row>
    <row r="15148" spans="17:17" x14ac:dyDescent="0.3">
      <c r="Q15148" t="s">
        <v>247</v>
      </c>
    </row>
    <row r="15149" spans="17:17" x14ac:dyDescent="0.3">
      <c r="Q15149" t="s">
        <v>360</v>
      </c>
    </row>
    <row r="15150" spans="17:17" x14ac:dyDescent="0.3">
      <c r="Q15150" t="s">
        <v>266</v>
      </c>
    </row>
    <row r="15151" spans="17:17" x14ac:dyDescent="0.3">
      <c r="Q15151" t="s">
        <v>400</v>
      </c>
    </row>
    <row r="15152" spans="17:17" x14ac:dyDescent="0.3">
      <c r="Q15152" t="s">
        <v>350</v>
      </c>
    </row>
    <row r="15153" spans="17:17" x14ac:dyDescent="0.3">
      <c r="Q15153" t="s">
        <v>281</v>
      </c>
    </row>
    <row r="15154" spans="17:17" x14ac:dyDescent="0.3">
      <c r="Q15154" t="s">
        <v>225</v>
      </c>
    </row>
    <row r="15155" spans="17:17" x14ac:dyDescent="0.3">
      <c r="Q15155" t="s">
        <v>221</v>
      </c>
    </row>
    <row r="15156" spans="17:17" x14ac:dyDescent="0.3">
      <c r="Q15156" t="s">
        <v>356</v>
      </c>
    </row>
    <row r="15157" spans="17:17" x14ac:dyDescent="0.3">
      <c r="Q15157" t="s">
        <v>277</v>
      </c>
    </row>
    <row r="15158" spans="17:17" x14ac:dyDescent="0.3">
      <c r="Q15158" t="s">
        <v>310</v>
      </c>
    </row>
    <row r="15159" spans="17:17" x14ac:dyDescent="0.3">
      <c r="Q15159" t="s">
        <v>371</v>
      </c>
    </row>
    <row r="15160" spans="17:17" x14ac:dyDescent="0.3">
      <c r="Q15160" t="s">
        <v>250</v>
      </c>
    </row>
    <row r="15161" spans="17:17" x14ac:dyDescent="0.3">
      <c r="Q15161" t="s">
        <v>279</v>
      </c>
    </row>
    <row r="15162" spans="17:17" x14ac:dyDescent="0.3">
      <c r="Q15162" t="s">
        <v>316</v>
      </c>
    </row>
    <row r="15163" spans="17:17" x14ac:dyDescent="0.3">
      <c r="Q15163" t="s">
        <v>317</v>
      </c>
    </row>
    <row r="15164" spans="17:17" x14ac:dyDescent="0.3">
      <c r="Q15164" t="s">
        <v>266</v>
      </c>
    </row>
    <row r="15165" spans="17:17" x14ac:dyDescent="0.3">
      <c r="Q15165" t="s">
        <v>318</v>
      </c>
    </row>
    <row r="15166" spans="17:17" x14ac:dyDescent="0.3">
      <c r="Q15166" t="s">
        <v>263</v>
      </c>
    </row>
    <row r="15167" spans="17:17" x14ac:dyDescent="0.3">
      <c r="Q15167" t="s">
        <v>226</v>
      </c>
    </row>
    <row r="15168" spans="17:17" x14ac:dyDescent="0.3">
      <c r="Q15168" t="s">
        <v>319</v>
      </c>
    </row>
    <row r="15169" spans="17:17" x14ac:dyDescent="0.3">
      <c r="Q15169" t="s">
        <v>320</v>
      </c>
    </row>
    <row r="15170" spans="17:17" x14ac:dyDescent="0.3">
      <c r="Q15170" t="s">
        <v>241</v>
      </c>
    </row>
    <row r="15171" spans="17:17" x14ac:dyDescent="0.3">
      <c r="Q15171" t="s">
        <v>267</v>
      </c>
    </row>
    <row r="15172" spans="17:17" x14ac:dyDescent="0.3">
      <c r="Q15172" t="s">
        <v>321</v>
      </c>
    </row>
    <row r="15173" spans="17:17" x14ac:dyDescent="0.3">
      <c r="Q15173" t="s">
        <v>322</v>
      </c>
    </row>
    <row r="15174" spans="17:17" x14ac:dyDescent="0.3">
      <c r="Q15174" t="s">
        <v>323</v>
      </c>
    </row>
    <row r="15175" spans="17:17" x14ac:dyDescent="0.3">
      <c r="Q15175" t="s">
        <v>310</v>
      </c>
    </row>
    <row r="15176" spans="17:17" x14ac:dyDescent="0.3">
      <c r="Q15176" t="s">
        <v>275</v>
      </c>
    </row>
    <row r="15177" spans="17:17" x14ac:dyDescent="0.3">
      <c r="Q15177" t="s">
        <v>247</v>
      </c>
    </row>
    <row r="15178" spans="17:17" x14ac:dyDescent="0.3">
      <c r="Q15178" t="s">
        <v>324</v>
      </c>
    </row>
    <row r="15179" spans="17:17" x14ac:dyDescent="0.3">
      <c r="Q15179" t="s">
        <v>325</v>
      </c>
    </row>
    <row r="15180" spans="17:17" x14ac:dyDescent="0.3">
      <c r="Q15180" t="s">
        <v>236</v>
      </c>
    </row>
    <row r="15181" spans="17:17" x14ac:dyDescent="0.3">
      <c r="Q15181" t="s">
        <v>326</v>
      </c>
    </row>
    <row r="15182" spans="17:17" x14ac:dyDescent="0.3">
      <c r="Q15182" t="s">
        <v>219</v>
      </c>
    </row>
    <row r="15183" spans="17:17" x14ac:dyDescent="0.3">
      <c r="Q15183" t="s">
        <v>220</v>
      </c>
    </row>
    <row r="15184" spans="17:17" x14ac:dyDescent="0.3">
      <c r="Q15184" t="s">
        <v>221</v>
      </c>
    </row>
    <row r="15185" spans="17:17" x14ac:dyDescent="0.3">
      <c r="Q15185" t="s">
        <v>222</v>
      </c>
    </row>
    <row r="15186" spans="17:17" x14ac:dyDescent="0.3">
      <c r="Q15186" t="s">
        <v>223</v>
      </c>
    </row>
    <row r="15187" spans="17:17" x14ac:dyDescent="0.3">
      <c r="Q15187" t="s">
        <v>224</v>
      </c>
    </row>
    <row r="15188" spans="17:17" x14ac:dyDescent="0.3">
      <c r="Q15188" t="s">
        <v>225</v>
      </c>
    </row>
    <row r="15189" spans="17:17" x14ac:dyDescent="0.3">
      <c r="Q15189" t="s">
        <v>226</v>
      </c>
    </row>
    <row r="15190" spans="17:17" x14ac:dyDescent="0.3">
      <c r="Q15190" t="s">
        <v>227</v>
      </c>
    </row>
    <row r="15191" spans="17:17" x14ac:dyDescent="0.3">
      <c r="Q15191" t="s">
        <v>228</v>
      </c>
    </row>
    <row r="15192" spans="17:17" x14ac:dyDescent="0.3">
      <c r="Q15192" t="s">
        <v>229</v>
      </c>
    </row>
    <row r="15193" spans="17:17" x14ac:dyDescent="0.3">
      <c r="Q15193" t="s">
        <v>230</v>
      </c>
    </row>
    <row r="15194" spans="17:17" x14ac:dyDescent="0.3">
      <c r="Q15194" t="s">
        <v>231</v>
      </c>
    </row>
    <row r="15195" spans="17:17" x14ac:dyDescent="0.3">
      <c r="Q15195" t="s">
        <v>232</v>
      </c>
    </row>
    <row r="15196" spans="17:17" x14ac:dyDescent="0.3">
      <c r="Q15196" t="s">
        <v>233</v>
      </c>
    </row>
    <row r="15197" spans="17:17" x14ac:dyDescent="0.3">
      <c r="Q15197" t="s">
        <v>234</v>
      </c>
    </row>
    <row r="15198" spans="17:17" x14ac:dyDescent="0.3">
      <c r="Q15198" t="s">
        <v>235</v>
      </c>
    </row>
    <row r="15199" spans="17:17" x14ac:dyDescent="0.3">
      <c r="Q15199" t="s">
        <v>236</v>
      </c>
    </row>
    <row r="15200" spans="17:17" x14ac:dyDescent="0.3">
      <c r="Q15200" t="s">
        <v>237</v>
      </c>
    </row>
    <row r="15201" spans="17:17" x14ac:dyDescent="0.3">
      <c r="Q15201" t="s">
        <v>238</v>
      </c>
    </row>
    <row r="15202" spans="17:17" x14ac:dyDescent="0.3">
      <c r="Q15202" t="s">
        <v>344</v>
      </c>
    </row>
    <row r="15203" spans="17:17" x14ac:dyDescent="0.3">
      <c r="Q15203" t="s">
        <v>270</v>
      </c>
    </row>
    <row r="15204" spans="17:17" x14ac:dyDescent="0.3">
      <c r="Q15204" t="s">
        <v>226</v>
      </c>
    </row>
    <row r="15205" spans="17:17" x14ac:dyDescent="0.3">
      <c r="Q15205" t="s">
        <v>407</v>
      </c>
    </row>
    <row r="15206" spans="17:17" x14ac:dyDescent="0.3">
      <c r="Q15206" t="s">
        <v>238</v>
      </c>
    </row>
    <row r="15207" spans="17:17" x14ac:dyDescent="0.3">
      <c r="Q15207" t="s">
        <v>329</v>
      </c>
    </row>
    <row r="15208" spans="17:17" x14ac:dyDescent="0.3">
      <c r="Q15208" t="s">
        <v>416</v>
      </c>
    </row>
    <row r="15209" spans="17:17" x14ac:dyDescent="0.3">
      <c r="Q15209" t="s">
        <v>256</v>
      </c>
    </row>
    <row r="15210" spans="17:17" x14ac:dyDescent="0.3">
      <c r="Q15210" t="s">
        <v>278</v>
      </c>
    </row>
    <row r="15211" spans="17:17" x14ac:dyDescent="0.3">
      <c r="Q15211" t="s">
        <v>312</v>
      </c>
    </row>
    <row r="15212" spans="17:17" x14ac:dyDescent="0.3">
      <c r="Q15212" t="s">
        <v>311</v>
      </c>
    </row>
    <row r="15213" spans="17:17" x14ac:dyDescent="0.3">
      <c r="Q15213" t="s">
        <v>414</v>
      </c>
    </row>
    <row r="15214" spans="17:17" x14ac:dyDescent="0.3">
      <c r="Q15214" t="s">
        <v>377</v>
      </c>
    </row>
    <row r="15215" spans="17:17" x14ac:dyDescent="0.3">
      <c r="Q15215" t="s">
        <v>371</v>
      </c>
    </row>
    <row r="15216" spans="17:17" x14ac:dyDescent="0.3">
      <c r="Q15216" t="s">
        <v>330</v>
      </c>
    </row>
    <row r="15217" spans="17:17" x14ac:dyDescent="0.3">
      <c r="Q15217" t="s">
        <v>370</v>
      </c>
    </row>
    <row r="15218" spans="17:17" x14ac:dyDescent="0.3">
      <c r="Q15218" t="s">
        <v>398</v>
      </c>
    </row>
    <row r="15219" spans="17:17" x14ac:dyDescent="0.3">
      <c r="Q15219" t="s">
        <v>246</v>
      </c>
    </row>
    <row r="15220" spans="17:17" x14ac:dyDescent="0.3">
      <c r="Q15220" t="s">
        <v>389</v>
      </c>
    </row>
    <row r="15221" spans="17:17" x14ac:dyDescent="0.3">
      <c r="Q15221" t="s">
        <v>282</v>
      </c>
    </row>
    <row r="15222" spans="17:17" x14ac:dyDescent="0.3">
      <c r="Q15222" t="s">
        <v>253</v>
      </c>
    </row>
    <row r="15223" spans="17:17" x14ac:dyDescent="0.3">
      <c r="Q15223" t="s">
        <v>245</v>
      </c>
    </row>
    <row r="15224" spans="17:17" x14ac:dyDescent="0.3">
      <c r="Q15224" t="s">
        <v>341</v>
      </c>
    </row>
    <row r="15225" spans="17:17" x14ac:dyDescent="0.3">
      <c r="Q15225" t="s">
        <v>259</v>
      </c>
    </row>
    <row r="15226" spans="17:17" x14ac:dyDescent="0.3">
      <c r="Q15226" t="s">
        <v>408</v>
      </c>
    </row>
    <row r="15227" spans="17:17" x14ac:dyDescent="0.3">
      <c r="Q15227" t="s">
        <v>410</v>
      </c>
    </row>
    <row r="15228" spans="17:17" x14ac:dyDescent="0.3">
      <c r="Q15228" t="s">
        <v>247</v>
      </c>
    </row>
    <row r="15229" spans="17:17" x14ac:dyDescent="0.3">
      <c r="Q15229" t="s">
        <v>360</v>
      </c>
    </row>
    <row r="15230" spans="17:17" x14ac:dyDescent="0.3">
      <c r="Q15230" t="s">
        <v>266</v>
      </c>
    </row>
    <row r="15231" spans="17:17" x14ac:dyDescent="0.3">
      <c r="Q15231" t="s">
        <v>400</v>
      </c>
    </row>
    <row r="15232" spans="17:17" x14ac:dyDescent="0.3">
      <c r="Q15232" t="s">
        <v>350</v>
      </c>
    </row>
    <row r="15233" spans="17:17" x14ac:dyDescent="0.3">
      <c r="Q15233" t="s">
        <v>281</v>
      </c>
    </row>
    <row r="15234" spans="17:17" x14ac:dyDescent="0.3">
      <c r="Q15234" t="s">
        <v>225</v>
      </c>
    </row>
    <row r="15235" spans="17:17" x14ac:dyDescent="0.3">
      <c r="Q15235" t="s">
        <v>221</v>
      </c>
    </row>
    <row r="15236" spans="17:17" x14ac:dyDescent="0.3">
      <c r="Q15236" t="s">
        <v>356</v>
      </c>
    </row>
    <row r="15237" spans="17:17" x14ac:dyDescent="0.3">
      <c r="Q15237" t="s">
        <v>277</v>
      </c>
    </row>
    <row r="15238" spans="17:17" x14ac:dyDescent="0.3">
      <c r="Q15238" t="s">
        <v>310</v>
      </c>
    </row>
    <row r="15239" spans="17:17" x14ac:dyDescent="0.3">
      <c r="Q15239" t="s">
        <v>371</v>
      </c>
    </row>
    <row r="15240" spans="17:17" x14ac:dyDescent="0.3">
      <c r="Q15240" t="s">
        <v>250</v>
      </c>
    </row>
    <row r="15241" spans="17:17" x14ac:dyDescent="0.3">
      <c r="Q15241" t="s">
        <v>279</v>
      </c>
    </row>
    <row r="15242" spans="17:17" x14ac:dyDescent="0.3">
      <c r="Q15242" t="s">
        <v>382</v>
      </c>
    </row>
    <row r="15243" spans="17:17" x14ac:dyDescent="0.3">
      <c r="Q15243" t="s">
        <v>299</v>
      </c>
    </row>
    <row r="15244" spans="17:17" x14ac:dyDescent="0.3">
      <c r="Q15244" t="s">
        <v>259</v>
      </c>
    </row>
    <row r="15245" spans="17:17" x14ac:dyDescent="0.3">
      <c r="Q15245" t="s">
        <v>415</v>
      </c>
    </row>
    <row r="15246" spans="17:17" x14ac:dyDescent="0.3">
      <c r="Q15246" t="s">
        <v>273</v>
      </c>
    </row>
    <row r="15247" spans="17:17" x14ac:dyDescent="0.3">
      <c r="Q15247" t="s">
        <v>243</v>
      </c>
    </row>
    <row r="15248" spans="17:17" x14ac:dyDescent="0.3">
      <c r="Q15248" t="s">
        <v>252</v>
      </c>
    </row>
    <row r="15249" spans="17:17" x14ac:dyDescent="0.3">
      <c r="Q15249" t="s">
        <v>354</v>
      </c>
    </row>
    <row r="15250" spans="17:17" x14ac:dyDescent="0.3">
      <c r="Q15250" t="s">
        <v>344</v>
      </c>
    </row>
    <row r="15251" spans="17:17" x14ac:dyDescent="0.3">
      <c r="Q15251" t="s">
        <v>408</v>
      </c>
    </row>
    <row r="15252" spans="17:17" x14ac:dyDescent="0.3">
      <c r="Q15252" t="s">
        <v>274</v>
      </c>
    </row>
    <row r="15253" spans="17:17" x14ac:dyDescent="0.3">
      <c r="Q15253" t="s">
        <v>279</v>
      </c>
    </row>
    <row r="15254" spans="17:17" x14ac:dyDescent="0.3">
      <c r="Q15254" t="s">
        <v>373</v>
      </c>
    </row>
    <row r="15255" spans="17:17" x14ac:dyDescent="0.3">
      <c r="Q15255" t="s">
        <v>369</v>
      </c>
    </row>
    <row r="15256" spans="17:17" x14ac:dyDescent="0.3">
      <c r="Q15256" t="s">
        <v>304</v>
      </c>
    </row>
    <row r="15257" spans="17:17" x14ac:dyDescent="0.3">
      <c r="Q15257" t="s">
        <v>390</v>
      </c>
    </row>
    <row r="15258" spans="17:17" x14ac:dyDescent="0.3">
      <c r="Q15258" t="s">
        <v>281</v>
      </c>
    </row>
    <row r="15259" spans="17:17" x14ac:dyDescent="0.3">
      <c r="Q15259" t="s">
        <v>321</v>
      </c>
    </row>
    <row r="15260" spans="17:17" x14ac:dyDescent="0.3">
      <c r="Q15260" t="s">
        <v>236</v>
      </c>
    </row>
    <row r="15261" spans="17:17" x14ac:dyDescent="0.3">
      <c r="Q15261" t="s">
        <v>337</v>
      </c>
    </row>
    <row r="15262" spans="17:17" x14ac:dyDescent="0.3">
      <c r="Q15262" t="s">
        <v>388</v>
      </c>
    </row>
    <row r="15263" spans="17:17" x14ac:dyDescent="0.3">
      <c r="Q15263" t="s">
        <v>272</v>
      </c>
    </row>
    <row r="15264" spans="17:17" x14ac:dyDescent="0.3">
      <c r="Q15264" t="s">
        <v>321</v>
      </c>
    </row>
    <row r="15265" spans="17:17" x14ac:dyDescent="0.3">
      <c r="Q15265" t="s">
        <v>258</v>
      </c>
    </row>
    <row r="15266" spans="17:17" x14ac:dyDescent="0.3">
      <c r="Q15266" t="s">
        <v>335</v>
      </c>
    </row>
    <row r="15267" spans="17:17" x14ac:dyDescent="0.3">
      <c r="Q15267" t="s">
        <v>330</v>
      </c>
    </row>
    <row r="15268" spans="17:17" x14ac:dyDescent="0.3">
      <c r="Q15268" t="s">
        <v>385</v>
      </c>
    </row>
    <row r="15269" spans="17:17" x14ac:dyDescent="0.3">
      <c r="Q15269" t="s">
        <v>318</v>
      </c>
    </row>
    <row r="15270" spans="17:17" x14ac:dyDescent="0.3">
      <c r="Q15270" t="s">
        <v>326</v>
      </c>
    </row>
    <row r="15271" spans="17:17" x14ac:dyDescent="0.3">
      <c r="Q15271" t="s">
        <v>225</v>
      </c>
    </row>
    <row r="15272" spans="17:17" x14ac:dyDescent="0.3">
      <c r="Q15272" t="s">
        <v>229</v>
      </c>
    </row>
    <row r="15273" spans="17:17" x14ac:dyDescent="0.3">
      <c r="Q15273" t="s">
        <v>375</v>
      </c>
    </row>
    <row r="15274" spans="17:17" x14ac:dyDescent="0.3">
      <c r="Q15274" t="s">
        <v>382</v>
      </c>
    </row>
    <row r="15275" spans="17:17" x14ac:dyDescent="0.3">
      <c r="Q15275" t="s">
        <v>316</v>
      </c>
    </row>
    <row r="15276" spans="17:17" x14ac:dyDescent="0.3">
      <c r="Q15276" t="s">
        <v>303</v>
      </c>
    </row>
    <row r="15277" spans="17:17" x14ac:dyDescent="0.3">
      <c r="Q15277" t="s">
        <v>287</v>
      </c>
    </row>
    <row r="15278" spans="17:17" x14ac:dyDescent="0.3">
      <c r="Q15278" t="s">
        <v>236</v>
      </c>
    </row>
    <row r="15279" spans="17:17" x14ac:dyDescent="0.3">
      <c r="Q15279" t="s">
        <v>387</v>
      </c>
    </row>
    <row r="15280" spans="17:17" x14ac:dyDescent="0.3">
      <c r="Q15280" t="s">
        <v>263</v>
      </c>
    </row>
    <row r="15281" spans="17:17" x14ac:dyDescent="0.3">
      <c r="Q15281" t="s">
        <v>267</v>
      </c>
    </row>
    <row r="15282" spans="17:17" x14ac:dyDescent="0.3">
      <c r="Q15282" t="s">
        <v>410</v>
      </c>
    </row>
    <row r="15283" spans="17:17" x14ac:dyDescent="0.3">
      <c r="Q15283" t="s">
        <v>400</v>
      </c>
    </row>
    <row r="15284" spans="17:17" x14ac:dyDescent="0.3">
      <c r="Q15284" t="s">
        <v>377</v>
      </c>
    </row>
    <row r="15285" spans="17:17" x14ac:dyDescent="0.3">
      <c r="Q15285" t="s">
        <v>406</v>
      </c>
    </row>
    <row r="15286" spans="17:17" x14ac:dyDescent="0.3">
      <c r="Q15286" t="s">
        <v>347</v>
      </c>
    </row>
    <row r="15287" spans="17:17" x14ac:dyDescent="0.3">
      <c r="Q15287" t="s">
        <v>292</v>
      </c>
    </row>
    <row r="15288" spans="17:17" x14ac:dyDescent="0.3">
      <c r="Q15288" t="s">
        <v>228</v>
      </c>
    </row>
    <row r="15289" spans="17:17" x14ac:dyDescent="0.3">
      <c r="Q15289" t="s">
        <v>288</v>
      </c>
    </row>
    <row r="15290" spans="17:17" x14ac:dyDescent="0.3">
      <c r="Q15290" t="s">
        <v>371</v>
      </c>
    </row>
    <row r="15291" spans="17:17" x14ac:dyDescent="0.3">
      <c r="Q15291" t="s">
        <v>380</v>
      </c>
    </row>
    <row r="15292" spans="17:17" x14ac:dyDescent="0.3">
      <c r="Q15292" t="s">
        <v>416</v>
      </c>
    </row>
    <row r="15293" spans="17:17" x14ac:dyDescent="0.3">
      <c r="Q15293" t="s">
        <v>325</v>
      </c>
    </row>
    <row r="15294" spans="17:17" x14ac:dyDescent="0.3">
      <c r="Q15294" t="s">
        <v>390</v>
      </c>
    </row>
    <row r="15295" spans="17:17" x14ac:dyDescent="0.3">
      <c r="Q15295" t="s">
        <v>280</v>
      </c>
    </row>
    <row r="15296" spans="17:17" x14ac:dyDescent="0.3">
      <c r="Q15296" t="s">
        <v>310</v>
      </c>
    </row>
    <row r="15297" spans="17:17" x14ac:dyDescent="0.3">
      <c r="Q15297" t="s">
        <v>252</v>
      </c>
    </row>
    <row r="15298" spans="17:17" x14ac:dyDescent="0.3">
      <c r="Q15298" t="s">
        <v>358</v>
      </c>
    </row>
    <row r="15299" spans="17:17" x14ac:dyDescent="0.3">
      <c r="Q15299" t="s">
        <v>408</v>
      </c>
    </row>
    <row r="15300" spans="17:17" x14ac:dyDescent="0.3">
      <c r="Q15300" t="s">
        <v>285</v>
      </c>
    </row>
    <row r="15301" spans="17:17" x14ac:dyDescent="0.3">
      <c r="Q15301" t="s">
        <v>231</v>
      </c>
    </row>
    <row r="15302" spans="17:17" x14ac:dyDescent="0.3">
      <c r="Q15302" t="s">
        <v>322</v>
      </c>
    </row>
    <row r="15303" spans="17:17" x14ac:dyDescent="0.3">
      <c r="Q15303" t="s">
        <v>395</v>
      </c>
    </row>
    <row r="15304" spans="17:17" x14ac:dyDescent="0.3">
      <c r="Q15304" t="s">
        <v>396</v>
      </c>
    </row>
    <row r="15305" spans="17:17" x14ac:dyDescent="0.3">
      <c r="Q15305" t="s">
        <v>309</v>
      </c>
    </row>
    <row r="15306" spans="17:17" x14ac:dyDescent="0.3">
      <c r="Q15306" t="s">
        <v>397</v>
      </c>
    </row>
    <row r="15307" spans="17:17" x14ac:dyDescent="0.3">
      <c r="Q15307" t="s">
        <v>398</v>
      </c>
    </row>
    <row r="15308" spans="17:17" x14ac:dyDescent="0.3">
      <c r="Q15308" t="s">
        <v>292</v>
      </c>
    </row>
    <row r="15309" spans="17:17" x14ac:dyDescent="0.3">
      <c r="Q15309" t="s">
        <v>243</v>
      </c>
    </row>
    <row r="15310" spans="17:17" x14ac:dyDescent="0.3">
      <c r="Q15310" t="s">
        <v>351</v>
      </c>
    </row>
    <row r="15311" spans="17:17" x14ac:dyDescent="0.3">
      <c r="Q15311" t="s">
        <v>263</v>
      </c>
    </row>
    <row r="15312" spans="17:17" x14ac:dyDescent="0.3">
      <c r="Q15312" t="s">
        <v>316</v>
      </c>
    </row>
    <row r="15313" spans="17:17" x14ac:dyDescent="0.3">
      <c r="Q15313" t="s">
        <v>374</v>
      </c>
    </row>
    <row r="15314" spans="17:17" x14ac:dyDescent="0.3">
      <c r="Q15314" t="s">
        <v>295</v>
      </c>
    </row>
    <row r="15315" spans="17:17" x14ac:dyDescent="0.3">
      <c r="Q15315" t="s">
        <v>342</v>
      </c>
    </row>
    <row r="15316" spans="17:17" x14ac:dyDescent="0.3">
      <c r="Q15316" t="s">
        <v>266</v>
      </c>
    </row>
    <row r="15317" spans="17:17" x14ac:dyDescent="0.3">
      <c r="Q15317" t="s">
        <v>336</v>
      </c>
    </row>
    <row r="15318" spans="17:17" x14ac:dyDescent="0.3">
      <c r="Q15318" t="s">
        <v>296</v>
      </c>
    </row>
    <row r="15319" spans="17:17" x14ac:dyDescent="0.3">
      <c r="Q15319" t="s">
        <v>333</v>
      </c>
    </row>
    <row r="15320" spans="17:17" x14ac:dyDescent="0.3">
      <c r="Q15320" t="s">
        <v>399</v>
      </c>
    </row>
    <row r="15321" spans="17:17" x14ac:dyDescent="0.3">
      <c r="Q15321" t="s">
        <v>284</v>
      </c>
    </row>
    <row r="15322" spans="17:17" x14ac:dyDescent="0.3">
      <c r="Q15322" t="s">
        <v>322</v>
      </c>
    </row>
    <row r="15323" spans="17:17" x14ac:dyDescent="0.3">
      <c r="Q15323" t="s">
        <v>254</v>
      </c>
    </row>
    <row r="15324" spans="17:17" x14ac:dyDescent="0.3">
      <c r="Q15324" t="s">
        <v>367</v>
      </c>
    </row>
    <row r="15325" spans="17:17" x14ac:dyDescent="0.3">
      <c r="Q15325" t="s">
        <v>257</v>
      </c>
    </row>
    <row r="15326" spans="17:17" x14ac:dyDescent="0.3">
      <c r="Q15326" t="s">
        <v>276</v>
      </c>
    </row>
    <row r="15327" spans="17:17" x14ac:dyDescent="0.3">
      <c r="Q15327" t="s">
        <v>259</v>
      </c>
    </row>
    <row r="15328" spans="17:17" x14ac:dyDescent="0.3">
      <c r="Q15328" t="s">
        <v>392</v>
      </c>
    </row>
    <row r="15329" spans="17:17" x14ac:dyDescent="0.3">
      <c r="Q15329" t="s">
        <v>251</v>
      </c>
    </row>
    <row r="15330" spans="17:17" x14ac:dyDescent="0.3">
      <c r="Q15330" t="s">
        <v>290</v>
      </c>
    </row>
    <row r="15331" spans="17:17" x14ac:dyDescent="0.3">
      <c r="Q15331" t="s">
        <v>342</v>
      </c>
    </row>
    <row r="15332" spans="17:17" x14ac:dyDescent="0.3">
      <c r="Q15332" t="s">
        <v>336</v>
      </c>
    </row>
    <row r="15333" spans="17:17" x14ac:dyDescent="0.3">
      <c r="Q15333" t="s">
        <v>389</v>
      </c>
    </row>
    <row r="15334" spans="17:17" x14ac:dyDescent="0.3">
      <c r="Q15334" t="s">
        <v>246</v>
      </c>
    </row>
    <row r="15335" spans="17:17" x14ac:dyDescent="0.3">
      <c r="Q15335" t="s">
        <v>267</v>
      </c>
    </row>
    <row r="15336" spans="17:17" x14ac:dyDescent="0.3">
      <c r="Q15336" t="s">
        <v>321</v>
      </c>
    </row>
    <row r="15337" spans="17:17" x14ac:dyDescent="0.3">
      <c r="Q15337" t="s">
        <v>227</v>
      </c>
    </row>
    <row r="15338" spans="17:17" x14ac:dyDescent="0.3">
      <c r="Q15338" t="s">
        <v>230</v>
      </c>
    </row>
    <row r="15339" spans="17:17" x14ac:dyDescent="0.3">
      <c r="Q15339" t="s">
        <v>240</v>
      </c>
    </row>
    <row r="15340" spans="17:17" x14ac:dyDescent="0.3">
      <c r="Q15340" t="s">
        <v>247</v>
      </c>
    </row>
    <row r="15341" spans="17:17" x14ac:dyDescent="0.3">
      <c r="Q15341" t="s">
        <v>354</v>
      </c>
    </row>
    <row r="15342" spans="17:17" x14ac:dyDescent="0.3">
      <c r="Q15342" t="s">
        <v>374</v>
      </c>
    </row>
    <row r="15343" spans="17:17" x14ac:dyDescent="0.3">
      <c r="Q15343" t="s">
        <v>328</v>
      </c>
    </row>
    <row r="15344" spans="17:17" x14ac:dyDescent="0.3">
      <c r="Q15344" t="s">
        <v>368</v>
      </c>
    </row>
    <row r="15345" spans="17:17" x14ac:dyDescent="0.3">
      <c r="Q15345" t="s">
        <v>352</v>
      </c>
    </row>
    <row r="15346" spans="17:17" x14ac:dyDescent="0.3">
      <c r="Q15346" t="s">
        <v>362</v>
      </c>
    </row>
    <row r="15347" spans="17:17" x14ac:dyDescent="0.3">
      <c r="Q15347" t="s">
        <v>241</v>
      </c>
    </row>
    <row r="15348" spans="17:17" x14ac:dyDescent="0.3">
      <c r="Q15348" t="s">
        <v>269</v>
      </c>
    </row>
    <row r="15349" spans="17:17" x14ac:dyDescent="0.3">
      <c r="Q15349" t="s">
        <v>317</v>
      </c>
    </row>
    <row r="15350" spans="17:17" x14ac:dyDescent="0.3">
      <c r="Q15350" t="s">
        <v>371</v>
      </c>
    </row>
    <row r="15351" spans="17:17" x14ac:dyDescent="0.3">
      <c r="Q15351" t="s">
        <v>355</v>
      </c>
    </row>
    <row r="15352" spans="17:17" x14ac:dyDescent="0.3">
      <c r="Q15352" t="s">
        <v>292</v>
      </c>
    </row>
    <row r="15353" spans="17:17" x14ac:dyDescent="0.3">
      <c r="Q15353" t="s">
        <v>245</v>
      </c>
    </row>
    <row r="15354" spans="17:17" x14ac:dyDescent="0.3">
      <c r="Q15354" t="s">
        <v>222</v>
      </c>
    </row>
    <row r="15355" spans="17:17" x14ac:dyDescent="0.3">
      <c r="Q15355" t="s">
        <v>304</v>
      </c>
    </row>
    <row r="15356" spans="17:17" x14ac:dyDescent="0.3">
      <c r="Q15356" t="s">
        <v>418</v>
      </c>
    </row>
    <row r="15357" spans="17:17" x14ac:dyDescent="0.3">
      <c r="Q15357" t="s">
        <v>236</v>
      </c>
    </row>
    <row r="15358" spans="17:17" x14ac:dyDescent="0.3">
      <c r="Q15358" t="s">
        <v>295</v>
      </c>
    </row>
    <row r="15359" spans="17:17" x14ac:dyDescent="0.3">
      <c r="Q15359" t="s">
        <v>233</v>
      </c>
    </row>
    <row r="15360" spans="17:17" x14ac:dyDescent="0.3">
      <c r="Q15360" t="s">
        <v>324</v>
      </c>
    </row>
    <row r="15361" spans="17:17" x14ac:dyDescent="0.3">
      <c r="Q15361" t="s">
        <v>275</v>
      </c>
    </row>
    <row r="15362" spans="17:17" x14ac:dyDescent="0.3">
      <c r="Q15362" t="s">
        <v>296</v>
      </c>
    </row>
    <row r="15363" spans="17:17" x14ac:dyDescent="0.3">
      <c r="Q15363" t="s">
        <v>267</v>
      </c>
    </row>
    <row r="15364" spans="17:17" x14ac:dyDescent="0.3">
      <c r="Q15364" t="s">
        <v>312</v>
      </c>
    </row>
    <row r="15365" spans="17:17" x14ac:dyDescent="0.3">
      <c r="Q15365" t="s">
        <v>239</v>
      </c>
    </row>
    <row r="15366" spans="17:17" x14ac:dyDescent="0.3">
      <c r="Q15366" t="s">
        <v>263</v>
      </c>
    </row>
    <row r="15367" spans="17:17" x14ac:dyDescent="0.3">
      <c r="Q15367" t="s">
        <v>374</v>
      </c>
    </row>
    <row r="15368" spans="17:17" x14ac:dyDescent="0.3">
      <c r="Q15368" t="s">
        <v>400</v>
      </c>
    </row>
    <row r="15369" spans="17:17" x14ac:dyDescent="0.3">
      <c r="Q15369" t="s">
        <v>279</v>
      </c>
    </row>
    <row r="15370" spans="17:17" x14ac:dyDescent="0.3">
      <c r="Q15370" t="s">
        <v>224</v>
      </c>
    </row>
    <row r="15371" spans="17:17" x14ac:dyDescent="0.3">
      <c r="Q15371" t="s">
        <v>289</v>
      </c>
    </row>
    <row r="15372" spans="17:17" x14ac:dyDescent="0.3">
      <c r="Q15372" t="s">
        <v>401</v>
      </c>
    </row>
    <row r="15373" spans="17:17" x14ac:dyDescent="0.3">
      <c r="Q15373" t="s">
        <v>253</v>
      </c>
    </row>
    <row r="15374" spans="17:17" x14ac:dyDescent="0.3">
      <c r="Q15374" t="s">
        <v>363</v>
      </c>
    </row>
    <row r="15375" spans="17:17" x14ac:dyDescent="0.3">
      <c r="Q15375" t="s">
        <v>230</v>
      </c>
    </row>
    <row r="15376" spans="17:17" x14ac:dyDescent="0.3">
      <c r="Q15376" t="s">
        <v>278</v>
      </c>
    </row>
    <row r="15377" spans="17:17" x14ac:dyDescent="0.3">
      <c r="Q15377" t="s">
        <v>402</v>
      </c>
    </row>
    <row r="15378" spans="17:17" x14ac:dyDescent="0.3">
      <c r="Q15378" t="s">
        <v>403</v>
      </c>
    </row>
    <row r="15379" spans="17:17" x14ac:dyDescent="0.3">
      <c r="Q15379" t="s">
        <v>314</v>
      </c>
    </row>
    <row r="15380" spans="17:17" x14ac:dyDescent="0.3">
      <c r="Q15380" t="s">
        <v>331</v>
      </c>
    </row>
    <row r="15381" spans="17:17" x14ac:dyDescent="0.3">
      <c r="Q15381" t="s">
        <v>333</v>
      </c>
    </row>
    <row r="15382" spans="17:17" x14ac:dyDescent="0.3">
      <c r="Q15382" t="s">
        <v>382</v>
      </c>
    </row>
    <row r="15383" spans="17:17" x14ac:dyDescent="0.3">
      <c r="Q15383" t="s">
        <v>299</v>
      </c>
    </row>
    <row r="15384" spans="17:17" x14ac:dyDescent="0.3">
      <c r="Q15384" t="s">
        <v>259</v>
      </c>
    </row>
    <row r="15385" spans="17:17" x14ac:dyDescent="0.3">
      <c r="Q15385" t="s">
        <v>415</v>
      </c>
    </row>
    <row r="15386" spans="17:17" x14ac:dyDescent="0.3">
      <c r="Q15386" t="s">
        <v>273</v>
      </c>
    </row>
    <row r="15387" spans="17:17" x14ac:dyDescent="0.3">
      <c r="Q15387" t="s">
        <v>243</v>
      </c>
    </row>
    <row r="15388" spans="17:17" x14ac:dyDescent="0.3">
      <c r="Q15388" t="s">
        <v>252</v>
      </c>
    </row>
    <row r="15389" spans="17:17" x14ac:dyDescent="0.3">
      <c r="Q15389" t="s">
        <v>354</v>
      </c>
    </row>
    <row r="15390" spans="17:17" x14ac:dyDescent="0.3">
      <c r="Q15390" t="s">
        <v>344</v>
      </c>
    </row>
    <row r="15391" spans="17:17" x14ac:dyDescent="0.3">
      <c r="Q15391" t="s">
        <v>408</v>
      </c>
    </row>
    <row r="15392" spans="17:17" x14ac:dyDescent="0.3">
      <c r="Q15392" t="s">
        <v>274</v>
      </c>
    </row>
    <row r="15393" spans="17:17" x14ac:dyDescent="0.3">
      <c r="Q15393" t="s">
        <v>279</v>
      </c>
    </row>
    <row r="15394" spans="17:17" x14ac:dyDescent="0.3">
      <c r="Q15394" t="s">
        <v>373</v>
      </c>
    </row>
    <row r="15395" spans="17:17" x14ac:dyDescent="0.3">
      <c r="Q15395" t="s">
        <v>369</v>
      </c>
    </row>
    <row r="15396" spans="17:17" x14ac:dyDescent="0.3">
      <c r="Q15396" t="s">
        <v>304</v>
      </c>
    </row>
    <row r="15397" spans="17:17" x14ac:dyDescent="0.3">
      <c r="Q15397" t="s">
        <v>390</v>
      </c>
    </row>
    <row r="15398" spans="17:17" x14ac:dyDescent="0.3">
      <c r="Q15398" t="s">
        <v>281</v>
      </c>
    </row>
    <row r="15399" spans="17:17" x14ac:dyDescent="0.3">
      <c r="Q15399" t="s">
        <v>321</v>
      </c>
    </row>
    <row r="15400" spans="17:17" x14ac:dyDescent="0.3">
      <c r="Q15400" t="s">
        <v>236</v>
      </c>
    </row>
    <row r="15401" spans="17:17" x14ac:dyDescent="0.3">
      <c r="Q15401" t="s">
        <v>337</v>
      </c>
    </row>
    <row r="15402" spans="17:17" x14ac:dyDescent="0.3">
      <c r="Q15402" t="s">
        <v>410</v>
      </c>
    </row>
    <row r="15403" spans="17:17" x14ac:dyDescent="0.3">
      <c r="Q15403" t="s">
        <v>400</v>
      </c>
    </row>
    <row r="15404" spans="17:17" x14ac:dyDescent="0.3">
      <c r="Q15404" t="s">
        <v>377</v>
      </c>
    </row>
    <row r="15405" spans="17:17" x14ac:dyDescent="0.3">
      <c r="Q15405" t="s">
        <v>406</v>
      </c>
    </row>
    <row r="15406" spans="17:17" x14ac:dyDescent="0.3">
      <c r="Q15406" t="s">
        <v>347</v>
      </c>
    </row>
    <row r="15407" spans="17:17" x14ac:dyDescent="0.3">
      <c r="Q15407" t="s">
        <v>292</v>
      </c>
    </row>
    <row r="15408" spans="17:17" x14ac:dyDescent="0.3">
      <c r="Q15408" t="s">
        <v>228</v>
      </c>
    </row>
    <row r="15409" spans="17:17" x14ac:dyDescent="0.3">
      <c r="Q15409" t="s">
        <v>288</v>
      </c>
    </row>
    <row r="15410" spans="17:17" x14ac:dyDescent="0.3">
      <c r="Q15410" t="s">
        <v>371</v>
      </c>
    </row>
    <row r="15411" spans="17:17" x14ac:dyDescent="0.3">
      <c r="Q15411" t="s">
        <v>380</v>
      </c>
    </row>
    <row r="15412" spans="17:17" x14ac:dyDescent="0.3">
      <c r="Q15412" t="s">
        <v>416</v>
      </c>
    </row>
    <row r="15413" spans="17:17" x14ac:dyDescent="0.3">
      <c r="Q15413" t="s">
        <v>325</v>
      </c>
    </row>
    <row r="15414" spans="17:17" x14ac:dyDescent="0.3">
      <c r="Q15414" t="s">
        <v>390</v>
      </c>
    </row>
    <row r="15415" spans="17:17" x14ac:dyDescent="0.3">
      <c r="Q15415" t="s">
        <v>280</v>
      </c>
    </row>
    <row r="15416" spans="17:17" x14ac:dyDescent="0.3">
      <c r="Q15416" t="s">
        <v>310</v>
      </c>
    </row>
    <row r="15417" spans="17:17" x14ac:dyDescent="0.3">
      <c r="Q15417" t="s">
        <v>252</v>
      </c>
    </row>
    <row r="15418" spans="17:17" x14ac:dyDescent="0.3">
      <c r="Q15418" t="s">
        <v>358</v>
      </c>
    </row>
    <row r="15419" spans="17:17" x14ac:dyDescent="0.3">
      <c r="Q15419" t="s">
        <v>408</v>
      </c>
    </row>
    <row r="15420" spans="17:17" x14ac:dyDescent="0.3">
      <c r="Q15420" t="s">
        <v>285</v>
      </c>
    </row>
    <row r="15421" spans="17:17" x14ac:dyDescent="0.3">
      <c r="Q15421" t="s">
        <v>231</v>
      </c>
    </row>
    <row r="15422" spans="17:17" x14ac:dyDescent="0.3">
      <c r="Q15422" t="s">
        <v>250</v>
      </c>
    </row>
    <row r="15423" spans="17:17" x14ac:dyDescent="0.3">
      <c r="Q15423" t="s">
        <v>256</v>
      </c>
    </row>
    <row r="15424" spans="17:17" x14ac:dyDescent="0.3">
      <c r="Q15424" t="s">
        <v>237</v>
      </c>
    </row>
    <row r="15425" spans="17:17" x14ac:dyDescent="0.3">
      <c r="Q15425" t="s">
        <v>257</v>
      </c>
    </row>
    <row r="15426" spans="17:17" x14ac:dyDescent="0.3">
      <c r="Q15426" t="s">
        <v>258</v>
      </c>
    </row>
    <row r="15427" spans="17:17" x14ac:dyDescent="0.3">
      <c r="Q15427" t="s">
        <v>228</v>
      </c>
    </row>
    <row r="15428" spans="17:17" x14ac:dyDescent="0.3">
      <c r="Q15428" t="s">
        <v>236</v>
      </c>
    </row>
    <row r="15429" spans="17:17" x14ac:dyDescent="0.3">
      <c r="Q15429" t="s">
        <v>259</v>
      </c>
    </row>
    <row r="15430" spans="17:17" x14ac:dyDescent="0.3">
      <c r="Q15430" t="s">
        <v>260</v>
      </c>
    </row>
    <row r="15431" spans="17:17" x14ac:dyDescent="0.3">
      <c r="Q15431" t="s">
        <v>261</v>
      </c>
    </row>
    <row r="15432" spans="17:17" x14ac:dyDescent="0.3">
      <c r="Q15432" t="s">
        <v>262</v>
      </c>
    </row>
    <row r="15433" spans="17:17" x14ac:dyDescent="0.3">
      <c r="Q15433" t="s">
        <v>240</v>
      </c>
    </row>
    <row r="15434" spans="17:17" x14ac:dyDescent="0.3">
      <c r="Q15434" t="s">
        <v>263</v>
      </c>
    </row>
    <row r="15435" spans="17:17" x14ac:dyDescent="0.3">
      <c r="Q15435" t="s">
        <v>264</v>
      </c>
    </row>
    <row r="15436" spans="17:17" x14ac:dyDescent="0.3">
      <c r="Q15436" t="s">
        <v>265</v>
      </c>
    </row>
    <row r="15437" spans="17:17" x14ac:dyDescent="0.3">
      <c r="Q15437" t="s">
        <v>266</v>
      </c>
    </row>
    <row r="15438" spans="17:17" x14ac:dyDescent="0.3">
      <c r="Q15438" t="s">
        <v>267</v>
      </c>
    </row>
    <row r="15439" spans="17:17" x14ac:dyDescent="0.3">
      <c r="Q15439" t="s">
        <v>268</v>
      </c>
    </row>
    <row r="15440" spans="17:17" x14ac:dyDescent="0.3">
      <c r="Q15440" t="s">
        <v>269</v>
      </c>
    </row>
    <row r="15441" spans="17:17" x14ac:dyDescent="0.3">
      <c r="Q15441" t="s">
        <v>270</v>
      </c>
    </row>
    <row r="15442" spans="17:17" x14ac:dyDescent="0.3">
      <c r="Q15442" t="s">
        <v>311</v>
      </c>
    </row>
    <row r="15443" spans="17:17" x14ac:dyDescent="0.3">
      <c r="Q15443" t="s">
        <v>286</v>
      </c>
    </row>
    <row r="15444" spans="17:17" x14ac:dyDescent="0.3">
      <c r="Q15444" t="s">
        <v>300</v>
      </c>
    </row>
    <row r="15445" spans="17:17" x14ac:dyDescent="0.3">
      <c r="Q15445" t="s">
        <v>245</v>
      </c>
    </row>
    <row r="15446" spans="17:17" x14ac:dyDescent="0.3">
      <c r="Q15446" t="s">
        <v>402</v>
      </c>
    </row>
    <row r="15447" spans="17:17" x14ac:dyDescent="0.3">
      <c r="Q15447" t="s">
        <v>244</v>
      </c>
    </row>
    <row r="15448" spans="17:17" x14ac:dyDescent="0.3">
      <c r="Q15448" t="s">
        <v>377</v>
      </c>
    </row>
    <row r="15449" spans="17:17" x14ac:dyDescent="0.3">
      <c r="Q15449" t="s">
        <v>335</v>
      </c>
    </row>
    <row r="15450" spans="17:17" x14ac:dyDescent="0.3">
      <c r="Q15450" t="s">
        <v>226</v>
      </c>
    </row>
    <row r="15451" spans="17:17" x14ac:dyDescent="0.3">
      <c r="Q15451" t="s">
        <v>264</v>
      </c>
    </row>
    <row r="15452" spans="17:17" x14ac:dyDescent="0.3">
      <c r="Q15452" t="s">
        <v>408</v>
      </c>
    </row>
    <row r="15453" spans="17:17" x14ac:dyDescent="0.3">
      <c r="Q15453" t="s">
        <v>325</v>
      </c>
    </row>
    <row r="15454" spans="17:17" x14ac:dyDescent="0.3">
      <c r="Q15454" t="s">
        <v>260</v>
      </c>
    </row>
    <row r="15455" spans="17:17" x14ac:dyDescent="0.3">
      <c r="Q15455" t="s">
        <v>373</v>
      </c>
    </row>
    <row r="15456" spans="17:17" x14ac:dyDescent="0.3">
      <c r="Q15456" t="s">
        <v>267</v>
      </c>
    </row>
    <row r="15457" spans="17:17" x14ac:dyDescent="0.3">
      <c r="Q15457" t="s">
        <v>405</v>
      </c>
    </row>
    <row r="15458" spans="17:17" x14ac:dyDescent="0.3">
      <c r="Q15458" t="s">
        <v>389</v>
      </c>
    </row>
    <row r="15459" spans="17:17" x14ac:dyDescent="0.3">
      <c r="Q15459" t="s">
        <v>285</v>
      </c>
    </row>
    <row r="15460" spans="17:17" x14ac:dyDescent="0.3">
      <c r="Q15460" t="s">
        <v>289</v>
      </c>
    </row>
    <row r="15461" spans="17:17" x14ac:dyDescent="0.3">
      <c r="Q15461" t="s">
        <v>292</v>
      </c>
    </row>
    <row r="15462" spans="17:17" x14ac:dyDescent="0.3">
      <c r="Q15462" t="s">
        <v>219</v>
      </c>
    </row>
    <row r="15463" spans="17:17" x14ac:dyDescent="0.3">
      <c r="Q15463" t="s">
        <v>302</v>
      </c>
    </row>
    <row r="15464" spans="17:17" x14ac:dyDescent="0.3">
      <c r="Q15464" t="s">
        <v>303</v>
      </c>
    </row>
    <row r="15465" spans="17:17" x14ac:dyDescent="0.3">
      <c r="Q15465" t="s">
        <v>247</v>
      </c>
    </row>
    <row r="15466" spans="17:17" x14ac:dyDescent="0.3">
      <c r="Q15466" t="s">
        <v>304</v>
      </c>
    </row>
    <row r="15467" spans="17:17" x14ac:dyDescent="0.3">
      <c r="Q15467" t="s">
        <v>305</v>
      </c>
    </row>
    <row r="15468" spans="17:17" x14ac:dyDescent="0.3">
      <c r="Q15468" t="s">
        <v>306</v>
      </c>
    </row>
    <row r="15469" spans="17:17" x14ac:dyDescent="0.3">
      <c r="Q15469" t="s">
        <v>307</v>
      </c>
    </row>
    <row r="15470" spans="17:17" x14ac:dyDescent="0.3">
      <c r="Q15470" t="s">
        <v>308</v>
      </c>
    </row>
    <row r="15471" spans="17:17" x14ac:dyDescent="0.3">
      <c r="Q15471" t="s">
        <v>281</v>
      </c>
    </row>
    <row r="15472" spans="17:17" x14ac:dyDescent="0.3">
      <c r="Q15472" t="s">
        <v>234</v>
      </c>
    </row>
    <row r="15473" spans="17:17" x14ac:dyDescent="0.3">
      <c r="Q15473" t="s">
        <v>309</v>
      </c>
    </row>
    <row r="15474" spans="17:17" x14ac:dyDescent="0.3">
      <c r="Q15474" t="s">
        <v>310</v>
      </c>
    </row>
    <row r="15475" spans="17:17" x14ac:dyDescent="0.3">
      <c r="Q15475" t="s">
        <v>293</v>
      </c>
    </row>
    <row r="15476" spans="17:17" x14ac:dyDescent="0.3">
      <c r="Q15476" t="s">
        <v>311</v>
      </c>
    </row>
    <row r="15477" spans="17:17" x14ac:dyDescent="0.3">
      <c r="Q15477" t="s">
        <v>312</v>
      </c>
    </row>
    <row r="15478" spans="17:17" x14ac:dyDescent="0.3">
      <c r="Q15478" t="s">
        <v>313</v>
      </c>
    </row>
    <row r="15479" spans="17:17" x14ac:dyDescent="0.3">
      <c r="Q15479" t="s">
        <v>243</v>
      </c>
    </row>
    <row r="15480" spans="17:17" x14ac:dyDescent="0.3">
      <c r="Q15480" t="s">
        <v>314</v>
      </c>
    </row>
    <row r="15481" spans="17:17" x14ac:dyDescent="0.3">
      <c r="Q15481" t="s">
        <v>315</v>
      </c>
    </row>
    <row r="15482" spans="17:17" x14ac:dyDescent="0.3">
      <c r="Q15482" t="s">
        <v>265</v>
      </c>
    </row>
    <row r="15483" spans="17:17" x14ac:dyDescent="0.3">
      <c r="Q15483" t="s">
        <v>309</v>
      </c>
    </row>
    <row r="15484" spans="17:17" x14ac:dyDescent="0.3">
      <c r="Q15484" t="s">
        <v>337</v>
      </c>
    </row>
    <row r="15485" spans="17:17" x14ac:dyDescent="0.3">
      <c r="Q15485" t="s">
        <v>297</v>
      </c>
    </row>
    <row r="15486" spans="17:17" x14ac:dyDescent="0.3">
      <c r="Q15486" t="s">
        <v>324</v>
      </c>
    </row>
    <row r="15487" spans="17:17" x14ac:dyDescent="0.3">
      <c r="Q15487" t="s">
        <v>335</v>
      </c>
    </row>
    <row r="15488" spans="17:17" x14ac:dyDescent="0.3">
      <c r="Q15488" t="s">
        <v>329</v>
      </c>
    </row>
    <row r="15489" spans="17:17" x14ac:dyDescent="0.3">
      <c r="Q15489" t="s">
        <v>276</v>
      </c>
    </row>
    <row r="15490" spans="17:17" x14ac:dyDescent="0.3">
      <c r="Q15490" t="s">
        <v>378</v>
      </c>
    </row>
    <row r="15491" spans="17:17" x14ac:dyDescent="0.3">
      <c r="Q15491" t="s">
        <v>411</v>
      </c>
    </row>
    <row r="15492" spans="17:17" x14ac:dyDescent="0.3">
      <c r="Q15492" t="s">
        <v>264</v>
      </c>
    </row>
    <row r="15493" spans="17:17" x14ac:dyDescent="0.3">
      <c r="Q15493" t="s">
        <v>368</v>
      </c>
    </row>
    <row r="15494" spans="17:17" x14ac:dyDescent="0.3">
      <c r="Q15494" t="s">
        <v>338</v>
      </c>
    </row>
    <row r="15495" spans="17:17" x14ac:dyDescent="0.3">
      <c r="Q15495" t="s">
        <v>396</v>
      </c>
    </row>
    <row r="15496" spans="17:17" x14ac:dyDescent="0.3">
      <c r="Q15496" t="s">
        <v>267</v>
      </c>
    </row>
    <row r="15497" spans="17:17" x14ac:dyDescent="0.3">
      <c r="Q15497" t="s">
        <v>304</v>
      </c>
    </row>
    <row r="15498" spans="17:17" x14ac:dyDescent="0.3">
      <c r="Q15498" t="s">
        <v>334</v>
      </c>
    </row>
    <row r="15499" spans="17:17" x14ac:dyDescent="0.3">
      <c r="Q15499" t="s">
        <v>222</v>
      </c>
    </row>
    <row r="15500" spans="17:17" x14ac:dyDescent="0.3">
      <c r="Q15500" t="s">
        <v>227</v>
      </c>
    </row>
    <row r="15501" spans="17:17" x14ac:dyDescent="0.3">
      <c r="Q15501" t="s">
        <v>292</v>
      </c>
    </row>
    <row r="15502" spans="17:17" x14ac:dyDescent="0.3">
      <c r="Q15502" t="s">
        <v>366</v>
      </c>
    </row>
    <row r="15503" spans="17:17" x14ac:dyDescent="0.3">
      <c r="Q15503" t="s">
        <v>334</v>
      </c>
    </row>
    <row r="15504" spans="17:17" x14ac:dyDescent="0.3">
      <c r="Q15504" t="s">
        <v>277</v>
      </c>
    </row>
    <row r="15505" spans="17:17" x14ac:dyDescent="0.3">
      <c r="Q15505" t="s">
        <v>309</v>
      </c>
    </row>
    <row r="15506" spans="17:17" x14ac:dyDescent="0.3">
      <c r="Q15506" t="s">
        <v>320</v>
      </c>
    </row>
    <row r="15507" spans="17:17" x14ac:dyDescent="0.3">
      <c r="Q15507" t="s">
        <v>267</v>
      </c>
    </row>
    <row r="15508" spans="17:17" x14ac:dyDescent="0.3">
      <c r="Q15508" t="s">
        <v>257</v>
      </c>
    </row>
    <row r="15509" spans="17:17" x14ac:dyDescent="0.3">
      <c r="Q15509" t="s">
        <v>302</v>
      </c>
    </row>
    <row r="15510" spans="17:17" x14ac:dyDescent="0.3">
      <c r="Q15510" t="s">
        <v>393</v>
      </c>
    </row>
    <row r="15511" spans="17:17" x14ac:dyDescent="0.3">
      <c r="Q15511" t="s">
        <v>237</v>
      </c>
    </row>
    <row r="15512" spans="17:17" x14ac:dyDescent="0.3">
      <c r="Q15512" t="s">
        <v>222</v>
      </c>
    </row>
    <row r="15513" spans="17:17" x14ac:dyDescent="0.3">
      <c r="Q15513" t="s">
        <v>388</v>
      </c>
    </row>
    <row r="15514" spans="17:17" x14ac:dyDescent="0.3">
      <c r="Q15514" t="s">
        <v>223</v>
      </c>
    </row>
    <row r="15515" spans="17:17" x14ac:dyDescent="0.3">
      <c r="Q15515" t="s">
        <v>375</v>
      </c>
    </row>
    <row r="15516" spans="17:17" x14ac:dyDescent="0.3">
      <c r="Q15516" t="s">
        <v>249</v>
      </c>
    </row>
    <row r="15517" spans="17:17" x14ac:dyDescent="0.3">
      <c r="Q15517" t="s">
        <v>252</v>
      </c>
    </row>
    <row r="15518" spans="17:17" x14ac:dyDescent="0.3">
      <c r="Q15518" t="s">
        <v>418</v>
      </c>
    </row>
    <row r="15519" spans="17:17" x14ac:dyDescent="0.3">
      <c r="Q15519" t="s">
        <v>328</v>
      </c>
    </row>
    <row r="15520" spans="17:17" x14ac:dyDescent="0.3">
      <c r="Q15520" t="s">
        <v>401</v>
      </c>
    </row>
    <row r="15521" spans="17:17" x14ac:dyDescent="0.3">
      <c r="Q15521" t="s">
        <v>284</v>
      </c>
    </row>
    <row r="15522" spans="17:17" x14ac:dyDescent="0.3">
      <c r="Q15522" t="s">
        <v>374</v>
      </c>
    </row>
    <row r="15523" spans="17:17" x14ac:dyDescent="0.3">
      <c r="Q15523" t="s">
        <v>328</v>
      </c>
    </row>
    <row r="15524" spans="17:17" x14ac:dyDescent="0.3">
      <c r="Q15524" t="s">
        <v>368</v>
      </c>
    </row>
    <row r="15525" spans="17:17" x14ac:dyDescent="0.3">
      <c r="Q15525" t="s">
        <v>352</v>
      </c>
    </row>
    <row r="15526" spans="17:17" x14ac:dyDescent="0.3">
      <c r="Q15526" t="s">
        <v>362</v>
      </c>
    </row>
    <row r="15527" spans="17:17" x14ac:dyDescent="0.3">
      <c r="Q15527" t="s">
        <v>241</v>
      </c>
    </row>
    <row r="15528" spans="17:17" x14ac:dyDescent="0.3">
      <c r="Q15528" t="s">
        <v>269</v>
      </c>
    </row>
    <row r="15529" spans="17:17" x14ac:dyDescent="0.3">
      <c r="Q15529" t="s">
        <v>317</v>
      </c>
    </row>
    <row r="15530" spans="17:17" x14ac:dyDescent="0.3">
      <c r="Q15530" t="s">
        <v>371</v>
      </c>
    </row>
    <row r="15531" spans="17:17" x14ac:dyDescent="0.3">
      <c r="Q15531" t="s">
        <v>355</v>
      </c>
    </row>
    <row r="15532" spans="17:17" x14ac:dyDescent="0.3">
      <c r="Q15532" t="s">
        <v>292</v>
      </c>
    </row>
    <row r="15533" spans="17:17" x14ac:dyDescent="0.3">
      <c r="Q15533" t="s">
        <v>245</v>
      </c>
    </row>
    <row r="15534" spans="17:17" x14ac:dyDescent="0.3">
      <c r="Q15534" t="s">
        <v>222</v>
      </c>
    </row>
    <row r="15535" spans="17:17" x14ac:dyDescent="0.3">
      <c r="Q15535" t="s">
        <v>304</v>
      </c>
    </row>
    <row r="15536" spans="17:17" x14ac:dyDescent="0.3">
      <c r="Q15536" t="s">
        <v>418</v>
      </c>
    </row>
    <row r="15537" spans="17:17" x14ac:dyDescent="0.3">
      <c r="Q15537" t="s">
        <v>236</v>
      </c>
    </row>
    <row r="15538" spans="17:17" x14ac:dyDescent="0.3">
      <c r="Q15538" t="s">
        <v>295</v>
      </c>
    </row>
    <row r="15539" spans="17:17" x14ac:dyDescent="0.3">
      <c r="Q15539" t="s">
        <v>233</v>
      </c>
    </row>
    <row r="15540" spans="17:17" x14ac:dyDescent="0.3">
      <c r="Q15540" t="s">
        <v>324</v>
      </c>
    </row>
    <row r="15541" spans="17:17" x14ac:dyDescent="0.3">
      <c r="Q15541" t="s">
        <v>275</v>
      </c>
    </row>
    <row r="15542" spans="17:17" x14ac:dyDescent="0.3">
      <c r="Q15542" t="s">
        <v>309</v>
      </c>
    </row>
    <row r="15543" spans="17:17" x14ac:dyDescent="0.3">
      <c r="Q15543" t="s">
        <v>332</v>
      </c>
    </row>
    <row r="15544" spans="17:17" x14ac:dyDescent="0.3">
      <c r="Q15544" t="s">
        <v>347</v>
      </c>
    </row>
    <row r="15545" spans="17:17" x14ac:dyDescent="0.3">
      <c r="Q15545" t="s">
        <v>335</v>
      </c>
    </row>
    <row r="15546" spans="17:17" x14ac:dyDescent="0.3">
      <c r="Q15546" t="s">
        <v>282</v>
      </c>
    </row>
    <row r="15547" spans="17:17" x14ac:dyDescent="0.3">
      <c r="Q15547" t="s">
        <v>383</v>
      </c>
    </row>
    <row r="15548" spans="17:17" x14ac:dyDescent="0.3">
      <c r="Q15548" t="s">
        <v>372</v>
      </c>
    </row>
    <row r="15549" spans="17:17" x14ac:dyDescent="0.3">
      <c r="Q15549" t="s">
        <v>338</v>
      </c>
    </row>
    <row r="15550" spans="17:17" x14ac:dyDescent="0.3">
      <c r="Q15550" t="s">
        <v>356</v>
      </c>
    </row>
    <row r="15551" spans="17:17" x14ac:dyDescent="0.3">
      <c r="Q15551" t="s">
        <v>344</v>
      </c>
    </row>
    <row r="15552" spans="17:17" x14ac:dyDescent="0.3">
      <c r="Q15552" t="s">
        <v>300</v>
      </c>
    </row>
    <row r="15553" spans="17:17" x14ac:dyDescent="0.3">
      <c r="Q15553" t="s">
        <v>380</v>
      </c>
    </row>
    <row r="15554" spans="17:17" x14ac:dyDescent="0.3">
      <c r="Q15554" t="s">
        <v>381</v>
      </c>
    </row>
    <row r="15555" spans="17:17" x14ac:dyDescent="0.3">
      <c r="Q15555" t="s">
        <v>378</v>
      </c>
    </row>
    <row r="15556" spans="17:17" x14ac:dyDescent="0.3">
      <c r="Q15556" t="s">
        <v>364</v>
      </c>
    </row>
    <row r="15557" spans="17:17" x14ac:dyDescent="0.3">
      <c r="Q15557" t="s">
        <v>275</v>
      </c>
    </row>
    <row r="15558" spans="17:17" x14ac:dyDescent="0.3">
      <c r="Q15558" t="s">
        <v>399</v>
      </c>
    </row>
    <row r="15559" spans="17:17" x14ac:dyDescent="0.3">
      <c r="Q15559" t="s">
        <v>326</v>
      </c>
    </row>
    <row r="15560" spans="17:17" x14ac:dyDescent="0.3">
      <c r="Q15560" t="s">
        <v>315</v>
      </c>
    </row>
    <row r="15561" spans="17:17" x14ac:dyDescent="0.3">
      <c r="Q15561" t="s">
        <v>273</v>
      </c>
    </row>
    <row r="15562" spans="17:17" x14ac:dyDescent="0.3">
      <c r="Q15562" t="s">
        <v>242</v>
      </c>
    </row>
    <row r="15563" spans="17:17" x14ac:dyDescent="0.3">
      <c r="Q15563" t="s">
        <v>287</v>
      </c>
    </row>
    <row r="15564" spans="17:17" x14ac:dyDescent="0.3">
      <c r="Q15564" t="s">
        <v>379</v>
      </c>
    </row>
    <row r="15565" spans="17:17" x14ac:dyDescent="0.3">
      <c r="Q15565" t="s">
        <v>279</v>
      </c>
    </row>
    <row r="15566" spans="17:17" x14ac:dyDescent="0.3">
      <c r="Q15566" t="s">
        <v>404</v>
      </c>
    </row>
    <row r="15567" spans="17:17" x14ac:dyDescent="0.3">
      <c r="Q15567" t="s">
        <v>371</v>
      </c>
    </row>
    <row r="15568" spans="17:17" x14ac:dyDescent="0.3">
      <c r="Q15568" t="s">
        <v>399</v>
      </c>
    </row>
    <row r="15569" spans="17:17" x14ac:dyDescent="0.3">
      <c r="Q15569" t="s">
        <v>309</v>
      </c>
    </row>
    <row r="15570" spans="17:17" x14ac:dyDescent="0.3">
      <c r="Q15570" t="s">
        <v>280</v>
      </c>
    </row>
    <row r="15571" spans="17:17" x14ac:dyDescent="0.3">
      <c r="Q15571" t="s">
        <v>268</v>
      </c>
    </row>
    <row r="15572" spans="17:17" x14ac:dyDescent="0.3">
      <c r="Q15572" t="s">
        <v>334</v>
      </c>
    </row>
    <row r="15573" spans="17:17" x14ac:dyDescent="0.3">
      <c r="Q15573" t="s">
        <v>342</v>
      </c>
    </row>
    <row r="15574" spans="17:17" x14ac:dyDescent="0.3">
      <c r="Q15574" t="s">
        <v>239</v>
      </c>
    </row>
    <row r="15575" spans="17:17" x14ac:dyDescent="0.3">
      <c r="Q15575" t="s">
        <v>362</v>
      </c>
    </row>
    <row r="15576" spans="17:17" x14ac:dyDescent="0.3">
      <c r="Q15576" t="s">
        <v>377</v>
      </c>
    </row>
    <row r="15577" spans="17:17" x14ac:dyDescent="0.3">
      <c r="Q15577" t="s">
        <v>305</v>
      </c>
    </row>
    <row r="15578" spans="17:17" x14ac:dyDescent="0.3">
      <c r="Q15578" t="s">
        <v>383</v>
      </c>
    </row>
    <row r="15579" spans="17:17" x14ac:dyDescent="0.3">
      <c r="Q15579" t="s">
        <v>254</v>
      </c>
    </row>
    <row r="15580" spans="17:17" x14ac:dyDescent="0.3">
      <c r="Q15580" t="s">
        <v>272</v>
      </c>
    </row>
    <row r="15581" spans="17:17" x14ac:dyDescent="0.3">
      <c r="Q15581" t="s">
        <v>271</v>
      </c>
    </row>
    <row r="15582" spans="17:17" x14ac:dyDescent="0.3">
      <c r="Q15582" t="s">
        <v>250</v>
      </c>
    </row>
    <row r="15583" spans="17:17" x14ac:dyDescent="0.3">
      <c r="Q15583" t="s">
        <v>256</v>
      </c>
    </row>
    <row r="15584" spans="17:17" x14ac:dyDescent="0.3">
      <c r="Q15584" t="s">
        <v>237</v>
      </c>
    </row>
    <row r="15585" spans="17:17" x14ac:dyDescent="0.3">
      <c r="Q15585" t="s">
        <v>257</v>
      </c>
    </row>
    <row r="15586" spans="17:17" x14ac:dyDescent="0.3">
      <c r="Q15586" t="s">
        <v>258</v>
      </c>
    </row>
    <row r="15587" spans="17:17" x14ac:dyDescent="0.3">
      <c r="Q15587" t="s">
        <v>228</v>
      </c>
    </row>
    <row r="15588" spans="17:17" x14ac:dyDescent="0.3">
      <c r="Q15588" t="s">
        <v>236</v>
      </c>
    </row>
    <row r="15589" spans="17:17" x14ac:dyDescent="0.3">
      <c r="Q15589" t="s">
        <v>259</v>
      </c>
    </row>
    <row r="15590" spans="17:17" x14ac:dyDescent="0.3">
      <c r="Q15590" t="s">
        <v>260</v>
      </c>
    </row>
    <row r="15591" spans="17:17" x14ac:dyDescent="0.3">
      <c r="Q15591" t="s">
        <v>261</v>
      </c>
    </row>
    <row r="15592" spans="17:17" x14ac:dyDescent="0.3">
      <c r="Q15592" t="s">
        <v>262</v>
      </c>
    </row>
    <row r="15593" spans="17:17" x14ac:dyDescent="0.3">
      <c r="Q15593" t="s">
        <v>240</v>
      </c>
    </row>
    <row r="15594" spans="17:17" x14ac:dyDescent="0.3">
      <c r="Q15594" t="s">
        <v>263</v>
      </c>
    </row>
    <row r="15595" spans="17:17" x14ac:dyDescent="0.3">
      <c r="Q15595" t="s">
        <v>264</v>
      </c>
    </row>
    <row r="15596" spans="17:17" x14ac:dyDescent="0.3">
      <c r="Q15596" t="s">
        <v>265</v>
      </c>
    </row>
    <row r="15597" spans="17:17" x14ac:dyDescent="0.3">
      <c r="Q15597" t="s">
        <v>266</v>
      </c>
    </row>
    <row r="15598" spans="17:17" x14ac:dyDescent="0.3">
      <c r="Q15598" t="s">
        <v>267</v>
      </c>
    </row>
    <row r="15599" spans="17:17" x14ac:dyDescent="0.3">
      <c r="Q15599" t="s">
        <v>268</v>
      </c>
    </row>
    <row r="15600" spans="17:17" x14ac:dyDescent="0.3">
      <c r="Q15600" t="s">
        <v>269</v>
      </c>
    </row>
    <row r="15601" spans="17:17" x14ac:dyDescent="0.3">
      <c r="Q15601" t="s">
        <v>270</v>
      </c>
    </row>
    <row r="15602" spans="17:17" x14ac:dyDescent="0.3">
      <c r="Q15602" t="s">
        <v>387</v>
      </c>
    </row>
    <row r="15603" spans="17:17" x14ac:dyDescent="0.3">
      <c r="Q15603" t="s">
        <v>376</v>
      </c>
    </row>
    <row r="15604" spans="17:17" x14ac:dyDescent="0.3">
      <c r="Q15604" t="s">
        <v>401</v>
      </c>
    </row>
    <row r="15605" spans="17:17" x14ac:dyDescent="0.3">
      <c r="Q15605" t="s">
        <v>410</v>
      </c>
    </row>
    <row r="15606" spans="17:17" x14ac:dyDescent="0.3">
      <c r="Q15606" t="s">
        <v>392</v>
      </c>
    </row>
    <row r="15607" spans="17:17" x14ac:dyDescent="0.3">
      <c r="Q15607" t="s">
        <v>363</v>
      </c>
    </row>
    <row r="15608" spans="17:17" x14ac:dyDescent="0.3">
      <c r="Q15608" t="s">
        <v>255</v>
      </c>
    </row>
    <row r="15609" spans="17:17" x14ac:dyDescent="0.3">
      <c r="Q15609" t="s">
        <v>393</v>
      </c>
    </row>
    <row r="15610" spans="17:17" x14ac:dyDescent="0.3">
      <c r="Q15610" t="s">
        <v>381</v>
      </c>
    </row>
    <row r="15611" spans="17:17" x14ac:dyDescent="0.3">
      <c r="Q15611" t="s">
        <v>332</v>
      </c>
    </row>
    <row r="15612" spans="17:17" x14ac:dyDescent="0.3">
      <c r="Q15612" t="s">
        <v>335</v>
      </c>
    </row>
    <row r="15613" spans="17:17" x14ac:dyDescent="0.3">
      <c r="Q15613" t="s">
        <v>311</v>
      </c>
    </row>
    <row r="15614" spans="17:17" x14ac:dyDescent="0.3">
      <c r="Q15614" t="s">
        <v>310</v>
      </c>
    </row>
    <row r="15615" spans="17:17" x14ac:dyDescent="0.3">
      <c r="Q15615" t="s">
        <v>348</v>
      </c>
    </row>
    <row r="15616" spans="17:17" x14ac:dyDescent="0.3">
      <c r="Q15616" t="s">
        <v>296</v>
      </c>
    </row>
    <row r="15617" spans="17:17" x14ac:dyDescent="0.3">
      <c r="Q15617" t="s">
        <v>276</v>
      </c>
    </row>
    <row r="15618" spans="17:17" x14ac:dyDescent="0.3">
      <c r="Q15618" t="s">
        <v>369</v>
      </c>
    </row>
    <row r="15619" spans="17:17" x14ac:dyDescent="0.3">
      <c r="Q15619" t="s">
        <v>304</v>
      </c>
    </row>
    <row r="15620" spans="17:17" x14ac:dyDescent="0.3">
      <c r="Q15620" t="s">
        <v>407</v>
      </c>
    </row>
    <row r="15621" spans="17:17" x14ac:dyDescent="0.3">
      <c r="Q15621" t="s">
        <v>395</v>
      </c>
    </row>
    <row r="15622" spans="17:17" x14ac:dyDescent="0.3">
      <c r="Q15622" t="s">
        <v>322</v>
      </c>
    </row>
    <row r="15623" spans="17:17" x14ac:dyDescent="0.3">
      <c r="Q15623" t="s">
        <v>395</v>
      </c>
    </row>
    <row r="15624" spans="17:17" x14ac:dyDescent="0.3">
      <c r="Q15624" t="s">
        <v>396</v>
      </c>
    </row>
    <row r="15625" spans="17:17" x14ac:dyDescent="0.3">
      <c r="Q15625" t="s">
        <v>309</v>
      </c>
    </row>
    <row r="15626" spans="17:17" x14ac:dyDescent="0.3">
      <c r="Q15626" t="s">
        <v>397</v>
      </c>
    </row>
    <row r="15627" spans="17:17" x14ac:dyDescent="0.3">
      <c r="Q15627" t="s">
        <v>398</v>
      </c>
    </row>
    <row r="15628" spans="17:17" x14ac:dyDescent="0.3">
      <c r="Q15628" t="s">
        <v>292</v>
      </c>
    </row>
    <row r="15629" spans="17:17" x14ac:dyDescent="0.3">
      <c r="Q15629" t="s">
        <v>243</v>
      </c>
    </row>
    <row r="15630" spans="17:17" x14ac:dyDescent="0.3">
      <c r="Q15630" t="s">
        <v>351</v>
      </c>
    </row>
    <row r="15631" spans="17:17" x14ac:dyDescent="0.3">
      <c r="Q15631" t="s">
        <v>263</v>
      </c>
    </row>
    <row r="15632" spans="17:17" x14ac:dyDescent="0.3">
      <c r="Q15632" t="s">
        <v>316</v>
      </c>
    </row>
    <row r="15633" spans="17:17" x14ac:dyDescent="0.3">
      <c r="Q15633" t="s">
        <v>374</v>
      </c>
    </row>
    <row r="15634" spans="17:17" x14ac:dyDescent="0.3">
      <c r="Q15634" t="s">
        <v>295</v>
      </c>
    </row>
    <row r="15635" spans="17:17" x14ac:dyDescent="0.3">
      <c r="Q15635" t="s">
        <v>342</v>
      </c>
    </row>
    <row r="15636" spans="17:17" x14ac:dyDescent="0.3">
      <c r="Q15636" t="s">
        <v>266</v>
      </c>
    </row>
    <row r="15637" spans="17:17" x14ac:dyDescent="0.3">
      <c r="Q15637" t="s">
        <v>336</v>
      </c>
    </row>
    <row r="15638" spans="17:17" x14ac:dyDescent="0.3">
      <c r="Q15638" t="s">
        <v>296</v>
      </c>
    </row>
    <row r="15639" spans="17:17" x14ac:dyDescent="0.3">
      <c r="Q15639" t="s">
        <v>333</v>
      </c>
    </row>
    <row r="15640" spans="17:17" x14ac:dyDescent="0.3">
      <c r="Q15640" t="s">
        <v>399</v>
      </c>
    </row>
    <row r="15641" spans="17:17" x14ac:dyDescent="0.3">
      <c r="Q15641" t="s">
        <v>284</v>
      </c>
    </row>
    <row r="15642" spans="17:17" x14ac:dyDescent="0.3">
      <c r="Q15642" t="s">
        <v>329</v>
      </c>
    </row>
    <row r="15643" spans="17:17" x14ac:dyDescent="0.3">
      <c r="Q15643" t="s">
        <v>238</v>
      </c>
    </row>
    <row r="15644" spans="17:17" x14ac:dyDescent="0.3">
      <c r="Q15644" t="s">
        <v>307</v>
      </c>
    </row>
    <row r="15645" spans="17:17" x14ac:dyDescent="0.3">
      <c r="Q15645" t="s">
        <v>380</v>
      </c>
    </row>
    <row r="15646" spans="17:17" x14ac:dyDescent="0.3">
      <c r="Q15646" t="s">
        <v>264</v>
      </c>
    </row>
    <row r="15647" spans="17:17" x14ac:dyDescent="0.3">
      <c r="Q15647" t="s">
        <v>415</v>
      </c>
    </row>
    <row r="15648" spans="17:17" x14ac:dyDescent="0.3">
      <c r="Q15648" t="s">
        <v>320</v>
      </c>
    </row>
    <row r="15649" spans="17:17" x14ac:dyDescent="0.3">
      <c r="Q15649" t="s">
        <v>357</v>
      </c>
    </row>
    <row r="15650" spans="17:17" x14ac:dyDescent="0.3">
      <c r="Q15650" t="s">
        <v>278</v>
      </c>
    </row>
    <row r="15651" spans="17:17" x14ac:dyDescent="0.3">
      <c r="Q15651" t="s">
        <v>259</v>
      </c>
    </row>
    <row r="15652" spans="17:17" x14ac:dyDescent="0.3">
      <c r="Q15652" t="s">
        <v>280</v>
      </c>
    </row>
    <row r="15653" spans="17:17" x14ac:dyDescent="0.3">
      <c r="Q15653" t="s">
        <v>244</v>
      </c>
    </row>
    <row r="15654" spans="17:17" x14ac:dyDescent="0.3">
      <c r="Q15654" t="s">
        <v>407</v>
      </c>
    </row>
    <row r="15655" spans="17:17" x14ac:dyDescent="0.3">
      <c r="Q15655" t="s">
        <v>325</v>
      </c>
    </row>
    <row r="15656" spans="17:17" x14ac:dyDescent="0.3">
      <c r="Q15656" t="s">
        <v>408</v>
      </c>
    </row>
    <row r="15657" spans="17:17" x14ac:dyDescent="0.3">
      <c r="Q15657" t="s">
        <v>355</v>
      </c>
    </row>
    <row r="15658" spans="17:17" x14ac:dyDescent="0.3">
      <c r="Q15658" t="s">
        <v>339</v>
      </c>
    </row>
    <row r="15659" spans="17:17" x14ac:dyDescent="0.3">
      <c r="Q15659" t="s">
        <v>232</v>
      </c>
    </row>
    <row r="15660" spans="17:17" x14ac:dyDescent="0.3">
      <c r="Q15660" t="s">
        <v>371</v>
      </c>
    </row>
    <row r="15661" spans="17:17" x14ac:dyDescent="0.3">
      <c r="Q15661" t="s">
        <v>284</v>
      </c>
    </row>
    <row r="15662" spans="17:17" x14ac:dyDescent="0.3">
      <c r="Q15662" t="s">
        <v>316</v>
      </c>
    </row>
    <row r="15663" spans="17:17" x14ac:dyDescent="0.3">
      <c r="Q15663" t="s">
        <v>317</v>
      </c>
    </row>
    <row r="15664" spans="17:17" x14ac:dyDescent="0.3">
      <c r="Q15664" t="s">
        <v>266</v>
      </c>
    </row>
    <row r="15665" spans="17:17" x14ac:dyDescent="0.3">
      <c r="Q15665" t="s">
        <v>318</v>
      </c>
    </row>
    <row r="15666" spans="17:17" x14ac:dyDescent="0.3">
      <c r="Q15666" t="s">
        <v>263</v>
      </c>
    </row>
    <row r="15667" spans="17:17" x14ac:dyDescent="0.3">
      <c r="Q15667" t="s">
        <v>226</v>
      </c>
    </row>
    <row r="15668" spans="17:17" x14ac:dyDescent="0.3">
      <c r="Q15668" t="s">
        <v>319</v>
      </c>
    </row>
    <row r="15669" spans="17:17" x14ac:dyDescent="0.3">
      <c r="Q15669" t="s">
        <v>320</v>
      </c>
    </row>
    <row r="15670" spans="17:17" x14ac:dyDescent="0.3">
      <c r="Q15670" t="s">
        <v>241</v>
      </c>
    </row>
    <row r="15671" spans="17:17" x14ac:dyDescent="0.3">
      <c r="Q15671" t="s">
        <v>267</v>
      </c>
    </row>
    <row r="15672" spans="17:17" x14ac:dyDescent="0.3">
      <c r="Q15672" t="s">
        <v>321</v>
      </c>
    </row>
    <row r="15673" spans="17:17" x14ac:dyDescent="0.3">
      <c r="Q15673" t="s">
        <v>322</v>
      </c>
    </row>
    <row r="15674" spans="17:17" x14ac:dyDescent="0.3">
      <c r="Q15674" t="s">
        <v>323</v>
      </c>
    </row>
    <row r="15675" spans="17:17" x14ac:dyDescent="0.3">
      <c r="Q15675" t="s">
        <v>310</v>
      </c>
    </row>
    <row r="15676" spans="17:17" x14ac:dyDescent="0.3">
      <c r="Q15676" t="s">
        <v>275</v>
      </c>
    </row>
    <row r="15677" spans="17:17" x14ac:dyDescent="0.3">
      <c r="Q15677" t="s">
        <v>247</v>
      </c>
    </row>
    <row r="15678" spans="17:17" x14ac:dyDescent="0.3">
      <c r="Q15678" t="s">
        <v>324</v>
      </c>
    </row>
    <row r="15679" spans="17:17" x14ac:dyDescent="0.3">
      <c r="Q15679" t="s">
        <v>325</v>
      </c>
    </row>
    <row r="15680" spans="17:17" x14ac:dyDescent="0.3">
      <c r="Q15680" t="s">
        <v>236</v>
      </c>
    </row>
    <row r="15681" spans="17:17" x14ac:dyDescent="0.3">
      <c r="Q15681" t="s">
        <v>326</v>
      </c>
    </row>
    <row r="15682" spans="17:17" x14ac:dyDescent="0.3">
      <c r="Q15682" t="s">
        <v>366</v>
      </c>
    </row>
    <row r="15683" spans="17:17" x14ac:dyDescent="0.3">
      <c r="Q15683" t="s">
        <v>334</v>
      </c>
    </row>
    <row r="15684" spans="17:17" x14ac:dyDescent="0.3">
      <c r="Q15684" t="s">
        <v>277</v>
      </c>
    </row>
    <row r="15685" spans="17:17" x14ac:dyDescent="0.3">
      <c r="Q15685" t="s">
        <v>309</v>
      </c>
    </row>
    <row r="15686" spans="17:17" x14ac:dyDescent="0.3">
      <c r="Q15686" t="s">
        <v>320</v>
      </c>
    </row>
    <row r="15687" spans="17:17" x14ac:dyDescent="0.3">
      <c r="Q15687" t="s">
        <v>267</v>
      </c>
    </row>
    <row r="15688" spans="17:17" x14ac:dyDescent="0.3">
      <c r="Q15688" t="s">
        <v>257</v>
      </c>
    </row>
    <row r="15689" spans="17:17" x14ac:dyDescent="0.3">
      <c r="Q15689" t="s">
        <v>302</v>
      </c>
    </row>
    <row r="15690" spans="17:17" x14ac:dyDescent="0.3">
      <c r="Q15690" t="s">
        <v>393</v>
      </c>
    </row>
    <row r="15691" spans="17:17" x14ac:dyDescent="0.3">
      <c r="Q15691" t="s">
        <v>237</v>
      </c>
    </row>
    <row r="15692" spans="17:17" x14ac:dyDescent="0.3">
      <c r="Q15692" t="s">
        <v>222</v>
      </c>
    </row>
    <row r="15693" spans="17:17" x14ac:dyDescent="0.3">
      <c r="Q15693" t="s">
        <v>388</v>
      </c>
    </row>
    <row r="15694" spans="17:17" x14ac:dyDescent="0.3">
      <c r="Q15694" t="s">
        <v>223</v>
      </c>
    </row>
    <row r="15695" spans="17:17" x14ac:dyDescent="0.3">
      <c r="Q15695" t="s">
        <v>375</v>
      </c>
    </row>
    <row r="15696" spans="17:17" x14ac:dyDescent="0.3">
      <c r="Q15696" t="s">
        <v>249</v>
      </c>
    </row>
    <row r="15697" spans="17:17" x14ac:dyDescent="0.3">
      <c r="Q15697" t="s">
        <v>252</v>
      </c>
    </row>
    <row r="15698" spans="17:17" x14ac:dyDescent="0.3">
      <c r="Q15698" t="s">
        <v>418</v>
      </c>
    </row>
    <row r="15699" spans="17:17" x14ac:dyDescent="0.3">
      <c r="Q15699" t="s">
        <v>328</v>
      </c>
    </row>
    <row r="15700" spans="17:17" x14ac:dyDescent="0.3">
      <c r="Q15700" t="s">
        <v>401</v>
      </c>
    </row>
    <row r="15701" spans="17:17" x14ac:dyDescent="0.3">
      <c r="Q15701" t="s">
        <v>284</v>
      </c>
    </row>
    <row r="15702" spans="17:17" x14ac:dyDescent="0.3">
      <c r="Q15702" t="s">
        <v>263</v>
      </c>
    </row>
    <row r="15703" spans="17:17" x14ac:dyDescent="0.3">
      <c r="Q15703" t="s">
        <v>239</v>
      </c>
    </row>
    <row r="15704" spans="17:17" x14ac:dyDescent="0.3">
      <c r="Q15704" t="s">
        <v>348</v>
      </c>
    </row>
    <row r="15705" spans="17:17" x14ac:dyDescent="0.3">
      <c r="Q15705" t="s">
        <v>332</v>
      </c>
    </row>
    <row r="15706" spans="17:17" x14ac:dyDescent="0.3">
      <c r="Q15706" t="s">
        <v>381</v>
      </c>
    </row>
    <row r="15707" spans="17:17" x14ac:dyDescent="0.3">
      <c r="Q15707" t="s">
        <v>236</v>
      </c>
    </row>
    <row r="15708" spans="17:17" x14ac:dyDescent="0.3">
      <c r="Q15708" t="s">
        <v>286</v>
      </c>
    </row>
    <row r="15709" spans="17:17" x14ac:dyDescent="0.3">
      <c r="Q15709" t="s">
        <v>233</v>
      </c>
    </row>
    <row r="15710" spans="17:17" x14ac:dyDescent="0.3">
      <c r="Q15710" t="s">
        <v>223</v>
      </c>
    </row>
    <row r="15711" spans="17:17" x14ac:dyDescent="0.3">
      <c r="Q15711" t="s">
        <v>264</v>
      </c>
    </row>
    <row r="15712" spans="17:17" x14ac:dyDescent="0.3">
      <c r="Q15712" t="s">
        <v>338</v>
      </c>
    </row>
    <row r="15713" spans="17:17" x14ac:dyDescent="0.3">
      <c r="Q15713" t="s">
        <v>406</v>
      </c>
    </row>
    <row r="15714" spans="17:17" x14ac:dyDescent="0.3">
      <c r="Q15714" t="s">
        <v>282</v>
      </c>
    </row>
    <row r="15715" spans="17:17" x14ac:dyDescent="0.3">
      <c r="Q15715" t="s">
        <v>374</v>
      </c>
    </row>
    <row r="15716" spans="17:17" x14ac:dyDescent="0.3">
      <c r="Q15716" t="s">
        <v>219</v>
      </c>
    </row>
    <row r="15717" spans="17:17" x14ac:dyDescent="0.3">
      <c r="Q15717" t="s">
        <v>288</v>
      </c>
    </row>
    <row r="15718" spans="17:17" x14ac:dyDescent="0.3">
      <c r="Q15718" t="s">
        <v>222</v>
      </c>
    </row>
    <row r="15719" spans="17:17" x14ac:dyDescent="0.3">
      <c r="Q15719" t="s">
        <v>386</v>
      </c>
    </row>
    <row r="15720" spans="17:17" x14ac:dyDescent="0.3">
      <c r="Q15720" t="s">
        <v>271</v>
      </c>
    </row>
    <row r="15721" spans="17:17" x14ac:dyDescent="0.3">
      <c r="Q15721" t="s">
        <v>278</v>
      </c>
    </row>
    <row r="15722" spans="17:17" x14ac:dyDescent="0.3">
      <c r="Q15722" t="s">
        <v>296</v>
      </c>
    </row>
    <row r="15723" spans="17:17" x14ac:dyDescent="0.3">
      <c r="Q15723" t="s">
        <v>362</v>
      </c>
    </row>
    <row r="15724" spans="17:17" x14ac:dyDescent="0.3">
      <c r="Q15724" t="s">
        <v>300</v>
      </c>
    </row>
    <row r="15725" spans="17:17" x14ac:dyDescent="0.3">
      <c r="Q15725" t="s">
        <v>365</v>
      </c>
    </row>
    <row r="15726" spans="17:17" x14ac:dyDescent="0.3">
      <c r="Q15726" t="s">
        <v>408</v>
      </c>
    </row>
    <row r="15727" spans="17:17" x14ac:dyDescent="0.3">
      <c r="Q15727" t="s">
        <v>308</v>
      </c>
    </row>
    <row r="15728" spans="17:17" x14ac:dyDescent="0.3">
      <c r="Q15728" t="s">
        <v>289</v>
      </c>
    </row>
    <row r="15729" spans="17:17" x14ac:dyDescent="0.3">
      <c r="Q15729" t="s">
        <v>390</v>
      </c>
    </row>
    <row r="15730" spans="17:17" x14ac:dyDescent="0.3">
      <c r="Q15730" t="s">
        <v>385</v>
      </c>
    </row>
    <row r="15731" spans="17:17" x14ac:dyDescent="0.3">
      <c r="Q15731" t="s">
        <v>295</v>
      </c>
    </row>
    <row r="15732" spans="17:17" x14ac:dyDescent="0.3">
      <c r="Q15732" t="s">
        <v>236</v>
      </c>
    </row>
    <row r="15733" spans="17:17" x14ac:dyDescent="0.3">
      <c r="Q15733" t="s">
        <v>413</v>
      </c>
    </row>
    <row r="15734" spans="17:17" x14ac:dyDescent="0.3">
      <c r="Q15734" t="s">
        <v>328</v>
      </c>
    </row>
    <row r="15735" spans="17:17" x14ac:dyDescent="0.3">
      <c r="Q15735" t="s">
        <v>239</v>
      </c>
    </row>
    <row r="15736" spans="17:17" x14ac:dyDescent="0.3">
      <c r="Q15736" t="s">
        <v>329</v>
      </c>
    </row>
    <row r="15737" spans="17:17" x14ac:dyDescent="0.3">
      <c r="Q15737" t="s">
        <v>391</v>
      </c>
    </row>
    <row r="15738" spans="17:17" x14ac:dyDescent="0.3">
      <c r="Q15738" t="s">
        <v>271</v>
      </c>
    </row>
    <row r="15739" spans="17:17" x14ac:dyDescent="0.3">
      <c r="Q15739" t="s">
        <v>222</v>
      </c>
    </row>
    <row r="15740" spans="17:17" x14ac:dyDescent="0.3">
      <c r="Q15740" t="s">
        <v>394</v>
      </c>
    </row>
    <row r="15741" spans="17:17" x14ac:dyDescent="0.3">
      <c r="Q15741" t="s">
        <v>376</v>
      </c>
    </row>
    <row r="15742" spans="17:17" x14ac:dyDescent="0.3">
      <c r="Q15742" t="s">
        <v>219</v>
      </c>
    </row>
    <row r="15743" spans="17:17" x14ac:dyDescent="0.3">
      <c r="Q15743" t="s">
        <v>302</v>
      </c>
    </row>
    <row r="15744" spans="17:17" x14ac:dyDescent="0.3">
      <c r="Q15744" t="s">
        <v>303</v>
      </c>
    </row>
    <row r="15745" spans="17:17" x14ac:dyDescent="0.3">
      <c r="Q15745" t="s">
        <v>247</v>
      </c>
    </row>
    <row r="15746" spans="17:17" x14ac:dyDescent="0.3">
      <c r="Q15746" t="s">
        <v>304</v>
      </c>
    </row>
    <row r="15747" spans="17:17" x14ac:dyDescent="0.3">
      <c r="Q15747" t="s">
        <v>305</v>
      </c>
    </row>
    <row r="15748" spans="17:17" x14ac:dyDescent="0.3">
      <c r="Q15748" t="s">
        <v>306</v>
      </c>
    </row>
    <row r="15749" spans="17:17" x14ac:dyDescent="0.3">
      <c r="Q15749" t="s">
        <v>307</v>
      </c>
    </row>
    <row r="15750" spans="17:17" x14ac:dyDescent="0.3">
      <c r="Q15750" t="s">
        <v>308</v>
      </c>
    </row>
    <row r="15751" spans="17:17" x14ac:dyDescent="0.3">
      <c r="Q15751" t="s">
        <v>281</v>
      </c>
    </row>
    <row r="15752" spans="17:17" x14ac:dyDescent="0.3">
      <c r="Q15752" t="s">
        <v>234</v>
      </c>
    </row>
    <row r="15753" spans="17:17" x14ac:dyDescent="0.3">
      <c r="Q15753" t="s">
        <v>309</v>
      </c>
    </row>
    <row r="15754" spans="17:17" x14ac:dyDescent="0.3">
      <c r="Q15754" t="s">
        <v>310</v>
      </c>
    </row>
    <row r="15755" spans="17:17" x14ac:dyDescent="0.3">
      <c r="Q15755" t="s">
        <v>293</v>
      </c>
    </row>
    <row r="15756" spans="17:17" x14ac:dyDescent="0.3">
      <c r="Q15756" t="s">
        <v>311</v>
      </c>
    </row>
    <row r="15757" spans="17:17" x14ac:dyDescent="0.3">
      <c r="Q15757" t="s">
        <v>312</v>
      </c>
    </row>
    <row r="15758" spans="17:17" x14ac:dyDescent="0.3">
      <c r="Q15758" t="s">
        <v>313</v>
      </c>
    </row>
    <row r="15759" spans="17:17" x14ac:dyDescent="0.3">
      <c r="Q15759" t="s">
        <v>243</v>
      </c>
    </row>
    <row r="15760" spans="17:17" x14ac:dyDescent="0.3">
      <c r="Q15760" t="s">
        <v>314</v>
      </c>
    </row>
    <row r="15761" spans="17:17" x14ac:dyDescent="0.3">
      <c r="Q15761" t="s">
        <v>315</v>
      </c>
    </row>
    <row r="15762" spans="17:17" x14ac:dyDescent="0.3">
      <c r="Q15762" t="s">
        <v>409</v>
      </c>
    </row>
    <row r="15763" spans="17:17" x14ac:dyDescent="0.3">
      <c r="Q15763" t="s">
        <v>373</v>
      </c>
    </row>
    <row r="15764" spans="17:17" x14ac:dyDescent="0.3">
      <c r="Q15764" t="s">
        <v>228</v>
      </c>
    </row>
    <row r="15765" spans="17:17" x14ac:dyDescent="0.3">
      <c r="Q15765" t="s">
        <v>411</v>
      </c>
    </row>
    <row r="15766" spans="17:17" x14ac:dyDescent="0.3">
      <c r="Q15766" t="s">
        <v>242</v>
      </c>
    </row>
    <row r="15767" spans="17:17" x14ac:dyDescent="0.3">
      <c r="Q15767" t="s">
        <v>412</v>
      </c>
    </row>
    <row r="15768" spans="17:17" x14ac:dyDescent="0.3">
      <c r="Q15768" t="s">
        <v>240</v>
      </c>
    </row>
    <row r="15769" spans="17:17" x14ac:dyDescent="0.3">
      <c r="Q15769" t="s">
        <v>256</v>
      </c>
    </row>
    <row r="15770" spans="17:17" x14ac:dyDescent="0.3">
      <c r="Q15770" t="s">
        <v>252</v>
      </c>
    </row>
    <row r="15771" spans="17:17" x14ac:dyDescent="0.3">
      <c r="Q15771" t="s">
        <v>314</v>
      </c>
    </row>
    <row r="15772" spans="17:17" x14ac:dyDescent="0.3">
      <c r="Q15772" t="s">
        <v>385</v>
      </c>
    </row>
    <row r="15773" spans="17:17" x14ac:dyDescent="0.3">
      <c r="Q15773" t="s">
        <v>340</v>
      </c>
    </row>
    <row r="15774" spans="17:17" x14ac:dyDescent="0.3">
      <c r="Q15774" t="s">
        <v>282</v>
      </c>
    </row>
    <row r="15775" spans="17:17" x14ac:dyDescent="0.3">
      <c r="Q15775" t="s">
        <v>273</v>
      </c>
    </row>
    <row r="15776" spans="17:17" x14ac:dyDescent="0.3">
      <c r="Q15776" t="s">
        <v>325</v>
      </c>
    </row>
    <row r="15777" spans="17:17" x14ac:dyDescent="0.3">
      <c r="Q15777" t="s">
        <v>300</v>
      </c>
    </row>
    <row r="15778" spans="17:17" x14ac:dyDescent="0.3">
      <c r="Q15778" t="s">
        <v>326</v>
      </c>
    </row>
    <row r="15779" spans="17:17" x14ac:dyDescent="0.3">
      <c r="Q15779" t="s">
        <v>395</v>
      </c>
    </row>
    <row r="15780" spans="17:17" x14ac:dyDescent="0.3">
      <c r="Q15780" t="s">
        <v>391</v>
      </c>
    </row>
    <row r="15781" spans="17:17" x14ac:dyDescent="0.3">
      <c r="Q15781" t="s">
        <v>248</v>
      </c>
    </row>
    <row r="15782" spans="17:17" x14ac:dyDescent="0.3">
      <c r="Q15782" t="s">
        <v>265</v>
      </c>
    </row>
    <row r="15783" spans="17:17" x14ac:dyDescent="0.3">
      <c r="Q15783" t="s">
        <v>309</v>
      </c>
    </row>
    <row r="15784" spans="17:17" x14ac:dyDescent="0.3">
      <c r="Q15784" t="s">
        <v>337</v>
      </c>
    </row>
    <row r="15785" spans="17:17" x14ac:dyDescent="0.3">
      <c r="Q15785" t="s">
        <v>297</v>
      </c>
    </row>
    <row r="15786" spans="17:17" x14ac:dyDescent="0.3">
      <c r="Q15786" t="s">
        <v>324</v>
      </c>
    </row>
    <row r="15787" spans="17:17" x14ac:dyDescent="0.3">
      <c r="Q15787" t="s">
        <v>335</v>
      </c>
    </row>
    <row r="15788" spans="17:17" x14ac:dyDescent="0.3">
      <c r="Q15788" t="s">
        <v>329</v>
      </c>
    </row>
    <row r="15789" spans="17:17" x14ac:dyDescent="0.3">
      <c r="Q15789" t="s">
        <v>276</v>
      </c>
    </row>
    <row r="15790" spans="17:17" x14ac:dyDescent="0.3">
      <c r="Q15790" t="s">
        <v>378</v>
      </c>
    </row>
    <row r="15791" spans="17:17" x14ac:dyDescent="0.3">
      <c r="Q15791" t="s">
        <v>411</v>
      </c>
    </row>
    <row r="15792" spans="17:17" x14ac:dyDescent="0.3">
      <c r="Q15792" t="s">
        <v>264</v>
      </c>
    </row>
    <row r="15793" spans="17:17" x14ac:dyDescent="0.3">
      <c r="Q15793" t="s">
        <v>368</v>
      </c>
    </row>
    <row r="15794" spans="17:17" x14ac:dyDescent="0.3">
      <c r="Q15794" t="s">
        <v>338</v>
      </c>
    </row>
    <row r="15795" spans="17:17" x14ac:dyDescent="0.3">
      <c r="Q15795" t="s">
        <v>396</v>
      </c>
    </row>
    <row r="15796" spans="17:17" x14ac:dyDescent="0.3">
      <c r="Q15796" t="s">
        <v>267</v>
      </c>
    </row>
    <row r="15797" spans="17:17" x14ac:dyDescent="0.3">
      <c r="Q15797" t="s">
        <v>304</v>
      </c>
    </row>
    <row r="15798" spans="17:17" x14ac:dyDescent="0.3">
      <c r="Q15798" t="s">
        <v>334</v>
      </c>
    </row>
    <row r="15799" spans="17:17" x14ac:dyDescent="0.3">
      <c r="Q15799" t="s">
        <v>222</v>
      </c>
    </row>
    <row r="15800" spans="17:17" x14ac:dyDescent="0.3">
      <c r="Q15800" t="s">
        <v>227</v>
      </c>
    </row>
    <row r="15801" spans="17:17" x14ac:dyDescent="0.3">
      <c r="Q15801" t="s">
        <v>292</v>
      </c>
    </row>
    <row r="15802" spans="17:17" x14ac:dyDescent="0.3">
      <c r="Q15802" t="s">
        <v>250</v>
      </c>
    </row>
    <row r="15803" spans="17:17" x14ac:dyDescent="0.3">
      <c r="Q15803" t="s">
        <v>256</v>
      </c>
    </row>
    <row r="15804" spans="17:17" x14ac:dyDescent="0.3">
      <c r="Q15804" t="s">
        <v>237</v>
      </c>
    </row>
    <row r="15805" spans="17:17" x14ac:dyDescent="0.3">
      <c r="Q15805" t="s">
        <v>257</v>
      </c>
    </row>
    <row r="15806" spans="17:17" x14ac:dyDescent="0.3">
      <c r="Q15806" t="s">
        <v>258</v>
      </c>
    </row>
    <row r="15807" spans="17:17" x14ac:dyDescent="0.3">
      <c r="Q15807" t="s">
        <v>228</v>
      </c>
    </row>
    <row r="15808" spans="17:17" x14ac:dyDescent="0.3">
      <c r="Q15808" t="s">
        <v>236</v>
      </c>
    </row>
    <row r="15809" spans="17:17" x14ac:dyDescent="0.3">
      <c r="Q15809" t="s">
        <v>259</v>
      </c>
    </row>
    <row r="15810" spans="17:17" x14ac:dyDescent="0.3">
      <c r="Q15810" t="s">
        <v>260</v>
      </c>
    </row>
    <row r="15811" spans="17:17" x14ac:dyDescent="0.3">
      <c r="Q15811" t="s">
        <v>261</v>
      </c>
    </row>
    <row r="15812" spans="17:17" x14ac:dyDescent="0.3">
      <c r="Q15812" t="s">
        <v>262</v>
      </c>
    </row>
    <row r="15813" spans="17:17" x14ac:dyDescent="0.3">
      <c r="Q15813" t="s">
        <v>240</v>
      </c>
    </row>
    <row r="15814" spans="17:17" x14ac:dyDescent="0.3">
      <c r="Q15814" t="s">
        <v>263</v>
      </c>
    </row>
    <row r="15815" spans="17:17" x14ac:dyDescent="0.3">
      <c r="Q15815" t="s">
        <v>264</v>
      </c>
    </row>
    <row r="15816" spans="17:17" x14ac:dyDescent="0.3">
      <c r="Q15816" t="s">
        <v>265</v>
      </c>
    </row>
    <row r="15817" spans="17:17" x14ac:dyDescent="0.3">
      <c r="Q15817" t="s">
        <v>266</v>
      </c>
    </row>
    <row r="15818" spans="17:17" x14ac:dyDescent="0.3">
      <c r="Q15818" t="s">
        <v>267</v>
      </c>
    </row>
    <row r="15819" spans="17:17" x14ac:dyDescent="0.3">
      <c r="Q15819" t="s">
        <v>268</v>
      </c>
    </row>
    <row r="15820" spans="17:17" x14ac:dyDescent="0.3">
      <c r="Q15820" t="s">
        <v>269</v>
      </c>
    </row>
    <row r="15821" spans="17:17" x14ac:dyDescent="0.3">
      <c r="Q15821" t="s">
        <v>270</v>
      </c>
    </row>
    <row r="15822" spans="17:17" x14ac:dyDescent="0.3">
      <c r="Q15822" t="s">
        <v>349</v>
      </c>
    </row>
    <row r="15823" spans="17:17" x14ac:dyDescent="0.3">
      <c r="Q15823" t="s">
        <v>275</v>
      </c>
    </row>
    <row r="15824" spans="17:17" x14ac:dyDescent="0.3">
      <c r="Q15824" t="s">
        <v>362</v>
      </c>
    </row>
    <row r="15825" spans="17:17" x14ac:dyDescent="0.3">
      <c r="Q15825" t="s">
        <v>384</v>
      </c>
    </row>
    <row r="15826" spans="17:17" x14ac:dyDescent="0.3">
      <c r="Q15826" t="s">
        <v>312</v>
      </c>
    </row>
    <row r="15827" spans="17:17" x14ac:dyDescent="0.3">
      <c r="Q15827" t="s">
        <v>255</v>
      </c>
    </row>
    <row r="15828" spans="17:17" x14ac:dyDescent="0.3">
      <c r="Q15828" t="s">
        <v>306</v>
      </c>
    </row>
    <row r="15829" spans="17:17" x14ac:dyDescent="0.3">
      <c r="Q15829" t="s">
        <v>354</v>
      </c>
    </row>
    <row r="15830" spans="17:17" x14ac:dyDescent="0.3">
      <c r="Q15830" t="s">
        <v>277</v>
      </c>
    </row>
    <row r="15831" spans="17:17" x14ac:dyDescent="0.3">
      <c r="Q15831" t="s">
        <v>225</v>
      </c>
    </row>
    <row r="15832" spans="17:17" x14ac:dyDescent="0.3">
      <c r="Q15832" t="s">
        <v>226</v>
      </c>
    </row>
    <row r="15833" spans="17:17" x14ac:dyDescent="0.3">
      <c r="Q15833" t="s">
        <v>256</v>
      </c>
    </row>
    <row r="15834" spans="17:17" x14ac:dyDescent="0.3">
      <c r="Q15834" t="s">
        <v>385</v>
      </c>
    </row>
    <row r="15835" spans="17:17" x14ac:dyDescent="0.3">
      <c r="Q15835" t="s">
        <v>272</v>
      </c>
    </row>
    <row r="15836" spans="17:17" x14ac:dyDescent="0.3">
      <c r="Q15836" t="s">
        <v>284</v>
      </c>
    </row>
    <row r="15837" spans="17:17" x14ac:dyDescent="0.3">
      <c r="Q15837" t="s">
        <v>239</v>
      </c>
    </row>
    <row r="15838" spans="17:17" x14ac:dyDescent="0.3">
      <c r="Q15838" t="s">
        <v>282</v>
      </c>
    </row>
    <row r="15839" spans="17:17" x14ac:dyDescent="0.3">
      <c r="Q15839" t="s">
        <v>344</v>
      </c>
    </row>
    <row r="15840" spans="17:17" x14ac:dyDescent="0.3">
      <c r="Q15840" t="s">
        <v>222</v>
      </c>
    </row>
    <row r="15841" spans="17:17" x14ac:dyDescent="0.3">
      <c r="Q15841" t="s">
        <v>418</v>
      </c>
    </row>
    <row r="15842" spans="17:17" x14ac:dyDescent="0.3">
      <c r="Q15842" t="s">
        <v>355</v>
      </c>
    </row>
    <row r="15843" spans="17:17" x14ac:dyDescent="0.3">
      <c r="Q15843" t="s">
        <v>277</v>
      </c>
    </row>
    <row r="15844" spans="17:17" x14ac:dyDescent="0.3">
      <c r="Q15844" t="s">
        <v>246</v>
      </c>
    </row>
    <row r="15845" spans="17:17" x14ac:dyDescent="0.3">
      <c r="Q15845" t="s">
        <v>404</v>
      </c>
    </row>
    <row r="15846" spans="17:17" x14ac:dyDescent="0.3">
      <c r="Q15846" t="s">
        <v>259</v>
      </c>
    </row>
    <row r="15847" spans="17:17" x14ac:dyDescent="0.3">
      <c r="Q15847" t="s">
        <v>229</v>
      </c>
    </row>
    <row r="15848" spans="17:17" x14ac:dyDescent="0.3">
      <c r="Q15848" t="s">
        <v>321</v>
      </c>
    </row>
    <row r="15849" spans="17:17" x14ac:dyDescent="0.3">
      <c r="Q15849" t="s">
        <v>412</v>
      </c>
    </row>
    <row r="15850" spans="17:17" x14ac:dyDescent="0.3">
      <c r="Q15850" t="s">
        <v>413</v>
      </c>
    </row>
    <row r="15851" spans="17:17" x14ac:dyDescent="0.3">
      <c r="Q15851" t="s">
        <v>313</v>
      </c>
    </row>
    <row r="15852" spans="17:17" x14ac:dyDescent="0.3">
      <c r="Q15852" t="s">
        <v>402</v>
      </c>
    </row>
    <row r="15853" spans="17:17" x14ac:dyDescent="0.3">
      <c r="Q15853" t="s">
        <v>383</v>
      </c>
    </row>
    <row r="15854" spans="17:17" x14ac:dyDescent="0.3">
      <c r="Q15854" t="s">
        <v>358</v>
      </c>
    </row>
    <row r="15855" spans="17:17" x14ac:dyDescent="0.3">
      <c r="Q15855" t="s">
        <v>338</v>
      </c>
    </row>
    <row r="15856" spans="17:17" x14ac:dyDescent="0.3">
      <c r="Q15856" t="s">
        <v>390</v>
      </c>
    </row>
    <row r="15857" spans="17:17" x14ac:dyDescent="0.3">
      <c r="Q15857" t="s">
        <v>291</v>
      </c>
    </row>
    <row r="15858" spans="17:17" x14ac:dyDescent="0.3">
      <c r="Q15858" t="s">
        <v>379</v>
      </c>
    </row>
    <row r="15859" spans="17:17" x14ac:dyDescent="0.3">
      <c r="Q15859" t="s">
        <v>391</v>
      </c>
    </row>
    <row r="15860" spans="17:17" x14ac:dyDescent="0.3">
      <c r="Q15860" t="s">
        <v>297</v>
      </c>
    </row>
    <row r="15861" spans="17:17" x14ac:dyDescent="0.3">
      <c r="Q15861" t="s">
        <v>314</v>
      </c>
    </row>
    <row r="15862" spans="17:17" x14ac:dyDescent="0.3">
      <c r="Q15862" t="s">
        <v>239</v>
      </c>
    </row>
    <row r="15863" spans="17:17" x14ac:dyDescent="0.3">
      <c r="Q15863" t="s">
        <v>297</v>
      </c>
    </row>
    <row r="15864" spans="17:17" x14ac:dyDescent="0.3">
      <c r="Q15864" t="s">
        <v>242</v>
      </c>
    </row>
    <row r="15865" spans="17:17" x14ac:dyDescent="0.3">
      <c r="Q15865" t="s">
        <v>256</v>
      </c>
    </row>
    <row r="15866" spans="17:17" x14ac:dyDescent="0.3">
      <c r="Q15866" t="s">
        <v>343</v>
      </c>
    </row>
    <row r="15867" spans="17:17" x14ac:dyDescent="0.3">
      <c r="Q15867" t="s">
        <v>257</v>
      </c>
    </row>
    <row r="15868" spans="17:17" x14ac:dyDescent="0.3">
      <c r="Q15868" t="s">
        <v>288</v>
      </c>
    </row>
    <row r="15869" spans="17:17" x14ac:dyDescent="0.3">
      <c r="Q15869" t="s">
        <v>344</v>
      </c>
    </row>
    <row r="15870" spans="17:17" x14ac:dyDescent="0.3">
      <c r="Q15870" t="s">
        <v>345</v>
      </c>
    </row>
    <row r="15871" spans="17:17" x14ac:dyDescent="0.3">
      <c r="Q15871" t="s">
        <v>331</v>
      </c>
    </row>
    <row r="15872" spans="17:17" x14ac:dyDescent="0.3">
      <c r="Q15872" t="s">
        <v>338</v>
      </c>
    </row>
    <row r="15873" spans="17:17" x14ac:dyDescent="0.3">
      <c r="Q15873" t="s">
        <v>346</v>
      </c>
    </row>
    <row r="15874" spans="17:17" x14ac:dyDescent="0.3">
      <c r="Q15874" t="s">
        <v>347</v>
      </c>
    </row>
    <row r="15875" spans="17:17" x14ac:dyDescent="0.3">
      <c r="Q15875" t="s">
        <v>348</v>
      </c>
    </row>
    <row r="15876" spans="17:17" x14ac:dyDescent="0.3">
      <c r="Q15876" t="s">
        <v>349</v>
      </c>
    </row>
    <row r="15877" spans="17:17" x14ac:dyDescent="0.3">
      <c r="Q15877" t="s">
        <v>220</v>
      </c>
    </row>
    <row r="15878" spans="17:17" x14ac:dyDescent="0.3">
      <c r="Q15878" t="s">
        <v>275</v>
      </c>
    </row>
    <row r="15879" spans="17:17" x14ac:dyDescent="0.3">
      <c r="Q15879" t="s">
        <v>350</v>
      </c>
    </row>
    <row r="15880" spans="17:17" x14ac:dyDescent="0.3">
      <c r="Q15880" t="s">
        <v>351</v>
      </c>
    </row>
    <row r="15881" spans="17:17" x14ac:dyDescent="0.3">
      <c r="Q15881" t="s">
        <v>308</v>
      </c>
    </row>
    <row r="15882" spans="17:17" x14ac:dyDescent="0.3">
      <c r="Q15882" t="s">
        <v>351</v>
      </c>
    </row>
    <row r="15883" spans="17:17" x14ac:dyDescent="0.3">
      <c r="Q15883" t="s">
        <v>313</v>
      </c>
    </row>
    <row r="15884" spans="17:17" x14ac:dyDescent="0.3">
      <c r="Q15884" t="s">
        <v>270</v>
      </c>
    </row>
    <row r="15885" spans="17:17" x14ac:dyDescent="0.3">
      <c r="Q15885" t="s">
        <v>352</v>
      </c>
    </row>
    <row r="15886" spans="17:17" x14ac:dyDescent="0.3">
      <c r="Q15886" t="s">
        <v>353</v>
      </c>
    </row>
    <row r="15887" spans="17:17" x14ac:dyDescent="0.3">
      <c r="Q15887" t="s">
        <v>354</v>
      </c>
    </row>
    <row r="15888" spans="17:17" x14ac:dyDescent="0.3">
      <c r="Q15888" t="s">
        <v>279</v>
      </c>
    </row>
    <row r="15889" spans="17:17" x14ac:dyDescent="0.3">
      <c r="Q15889" t="s">
        <v>252</v>
      </c>
    </row>
    <row r="15890" spans="17:17" x14ac:dyDescent="0.3">
      <c r="Q15890" t="s">
        <v>299</v>
      </c>
    </row>
    <row r="15891" spans="17:17" x14ac:dyDescent="0.3">
      <c r="Q15891" t="s">
        <v>306</v>
      </c>
    </row>
    <row r="15892" spans="17:17" x14ac:dyDescent="0.3">
      <c r="Q15892" t="s">
        <v>355</v>
      </c>
    </row>
    <row r="15893" spans="17:17" x14ac:dyDescent="0.3">
      <c r="Q15893" t="s">
        <v>356</v>
      </c>
    </row>
    <row r="15894" spans="17:17" x14ac:dyDescent="0.3">
      <c r="Q15894" t="s">
        <v>357</v>
      </c>
    </row>
    <row r="15895" spans="17:17" x14ac:dyDescent="0.3">
      <c r="Q15895" t="s">
        <v>358</v>
      </c>
    </row>
    <row r="15896" spans="17:17" x14ac:dyDescent="0.3">
      <c r="Q15896" t="s">
        <v>359</v>
      </c>
    </row>
    <row r="15897" spans="17:17" x14ac:dyDescent="0.3">
      <c r="Q15897" t="s">
        <v>263</v>
      </c>
    </row>
    <row r="15898" spans="17:17" x14ac:dyDescent="0.3">
      <c r="Q15898" t="s">
        <v>331</v>
      </c>
    </row>
    <row r="15899" spans="17:17" x14ac:dyDescent="0.3">
      <c r="Q15899" t="s">
        <v>297</v>
      </c>
    </row>
    <row r="15900" spans="17:17" x14ac:dyDescent="0.3">
      <c r="Q15900" t="s">
        <v>233</v>
      </c>
    </row>
    <row r="15901" spans="17:17" x14ac:dyDescent="0.3">
      <c r="Q15901" t="s">
        <v>312</v>
      </c>
    </row>
    <row r="15902" spans="17:17" x14ac:dyDescent="0.3">
      <c r="Q15902" t="s">
        <v>382</v>
      </c>
    </row>
    <row r="15903" spans="17:17" x14ac:dyDescent="0.3">
      <c r="Q15903" t="s">
        <v>299</v>
      </c>
    </row>
    <row r="15904" spans="17:17" x14ac:dyDescent="0.3">
      <c r="Q15904" t="s">
        <v>259</v>
      </c>
    </row>
    <row r="15905" spans="17:17" x14ac:dyDescent="0.3">
      <c r="Q15905" t="s">
        <v>415</v>
      </c>
    </row>
    <row r="15906" spans="17:17" x14ac:dyDescent="0.3">
      <c r="Q15906" t="s">
        <v>273</v>
      </c>
    </row>
    <row r="15907" spans="17:17" x14ac:dyDescent="0.3">
      <c r="Q15907" t="s">
        <v>243</v>
      </c>
    </row>
    <row r="15908" spans="17:17" x14ac:dyDescent="0.3">
      <c r="Q15908" t="s">
        <v>252</v>
      </c>
    </row>
    <row r="15909" spans="17:17" x14ac:dyDescent="0.3">
      <c r="Q15909" t="s">
        <v>354</v>
      </c>
    </row>
    <row r="15910" spans="17:17" x14ac:dyDescent="0.3">
      <c r="Q15910" t="s">
        <v>344</v>
      </c>
    </row>
    <row r="15911" spans="17:17" x14ac:dyDescent="0.3">
      <c r="Q15911" t="s">
        <v>408</v>
      </c>
    </row>
    <row r="15912" spans="17:17" x14ac:dyDescent="0.3">
      <c r="Q15912" t="s">
        <v>274</v>
      </c>
    </row>
    <row r="15913" spans="17:17" x14ac:dyDescent="0.3">
      <c r="Q15913" t="s">
        <v>279</v>
      </c>
    </row>
    <row r="15914" spans="17:17" x14ac:dyDescent="0.3">
      <c r="Q15914" t="s">
        <v>373</v>
      </c>
    </row>
    <row r="15915" spans="17:17" x14ac:dyDescent="0.3">
      <c r="Q15915" t="s">
        <v>369</v>
      </c>
    </row>
    <row r="15916" spans="17:17" x14ac:dyDescent="0.3">
      <c r="Q15916" t="s">
        <v>304</v>
      </c>
    </row>
    <row r="15917" spans="17:17" x14ac:dyDescent="0.3">
      <c r="Q15917" t="s">
        <v>390</v>
      </c>
    </row>
    <row r="15918" spans="17:17" x14ac:dyDescent="0.3">
      <c r="Q15918" t="s">
        <v>281</v>
      </c>
    </row>
    <row r="15919" spans="17:17" x14ac:dyDescent="0.3">
      <c r="Q15919" t="s">
        <v>321</v>
      </c>
    </row>
    <row r="15920" spans="17:17" x14ac:dyDescent="0.3">
      <c r="Q15920" t="s">
        <v>236</v>
      </c>
    </row>
    <row r="15921" spans="17:17" x14ac:dyDescent="0.3">
      <c r="Q15921" t="s">
        <v>337</v>
      </c>
    </row>
    <row r="15922" spans="17:17" x14ac:dyDescent="0.3">
      <c r="Q15922" t="s">
        <v>286</v>
      </c>
    </row>
    <row r="15923" spans="17:17" x14ac:dyDescent="0.3">
      <c r="Q15923" t="s">
        <v>287</v>
      </c>
    </row>
    <row r="15924" spans="17:17" x14ac:dyDescent="0.3">
      <c r="Q15924" t="s">
        <v>288</v>
      </c>
    </row>
    <row r="15925" spans="17:17" x14ac:dyDescent="0.3">
      <c r="Q15925" t="s">
        <v>289</v>
      </c>
    </row>
    <row r="15926" spans="17:17" x14ac:dyDescent="0.3">
      <c r="Q15926" t="s">
        <v>290</v>
      </c>
    </row>
    <row r="15927" spans="17:17" x14ac:dyDescent="0.3">
      <c r="Q15927" t="s">
        <v>291</v>
      </c>
    </row>
    <row r="15928" spans="17:17" x14ac:dyDescent="0.3">
      <c r="Q15928" t="s">
        <v>292</v>
      </c>
    </row>
    <row r="15929" spans="17:17" x14ac:dyDescent="0.3">
      <c r="Q15929" t="s">
        <v>293</v>
      </c>
    </row>
    <row r="15930" spans="17:17" x14ac:dyDescent="0.3">
      <c r="Q15930" t="s">
        <v>245</v>
      </c>
    </row>
    <row r="15931" spans="17:17" x14ac:dyDescent="0.3">
      <c r="Q15931" t="s">
        <v>294</v>
      </c>
    </row>
    <row r="15932" spans="17:17" x14ac:dyDescent="0.3">
      <c r="Q15932" t="s">
        <v>295</v>
      </c>
    </row>
    <row r="15933" spans="17:17" x14ac:dyDescent="0.3">
      <c r="Q15933" t="s">
        <v>296</v>
      </c>
    </row>
    <row r="15934" spans="17:17" x14ac:dyDescent="0.3">
      <c r="Q15934" t="s">
        <v>297</v>
      </c>
    </row>
    <row r="15935" spans="17:17" x14ac:dyDescent="0.3">
      <c r="Q15935" t="s">
        <v>298</v>
      </c>
    </row>
    <row r="15936" spans="17:17" x14ac:dyDescent="0.3">
      <c r="Q15936" t="s">
        <v>299</v>
      </c>
    </row>
    <row r="15937" spans="17:17" x14ac:dyDescent="0.3">
      <c r="Q15937" t="s">
        <v>265</v>
      </c>
    </row>
    <row r="15938" spans="17:17" x14ac:dyDescent="0.3">
      <c r="Q15938" t="s">
        <v>224</v>
      </c>
    </row>
    <row r="15939" spans="17:17" x14ac:dyDescent="0.3">
      <c r="Q15939" t="s">
        <v>300</v>
      </c>
    </row>
    <row r="15940" spans="17:17" x14ac:dyDescent="0.3">
      <c r="Q15940" t="s">
        <v>259</v>
      </c>
    </row>
    <row r="15941" spans="17:17" x14ac:dyDescent="0.3">
      <c r="Q15941" t="s">
        <v>301</v>
      </c>
    </row>
    <row r="15942" spans="17:17" x14ac:dyDescent="0.3">
      <c r="Q15942" t="s">
        <v>376</v>
      </c>
    </row>
    <row r="15943" spans="17:17" x14ac:dyDescent="0.3">
      <c r="Q15943" t="s">
        <v>383</v>
      </c>
    </row>
    <row r="15944" spans="17:17" x14ac:dyDescent="0.3">
      <c r="Q15944" t="s">
        <v>368</v>
      </c>
    </row>
    <row r="15945" spans="17:17" x14ac:dyDescent="0.3">
      <c r="Q15945" t="s">
        <v>219</v>
      </c>
    </row>
    <row r="15946" spans="17:17" x14ac:dyDescent="0.3">
      <c r="Q15946" t="s">
        <v>414</v>
      </c>
    </row>
    <row r="15947" spans="17:17" x14ac:dyDescent="0.3">
      <c r="Q15947" t="s">
        <v>283</v>
      </c>
    </row>
    <row r="15948" spans="17:17" x14ac:dyDescent="0.3">
      <c r="Q15948" t="s">
        <v>335</v>
      </c>
    </row>
    <row r="15949" spans="17:17" x14ac:dyDescent="0.3">
      <c r="Q15949" t="s">
        <v>367</v>
      </c>
    </row>
    <row r="15950" spans="17:17" x14ac:dyDescent="0.3">
      <c r="Q15950" t="s">
        <v>305</v>
      </c>
    </row>
    <row r="15951" spans="17:17" x14ac:dyDescent="0.3">
      <c r="Q15951" t="s">
        <v>298</v>
      </c>
    </row>
    <row r="15952" spans="17:17" x14ac:dyDescent="0.3">
      <c r="Q15952" t="s">
        <v>274</v>
      </c>
    </row>
    <row r="15953" spans="17:17" x14ac:dyDescent="0.3">
      <c r="Q15953" t="s">
        <v>266</v>
      </c>
    </row>
    <row r="15954" spans="17:17" x14ac:dyDescent="0.3">
      <c r="Q15954" t="s">
        <v>302</v>
      </c>
    </row>
    <row r="15955" spans="17:17" x14ac:dyDescent="0.3">
      <c r="Q15955" t="s">
        <v>275</v>
      </c>
    </row>
    <row r="15956" spans="17:17" x14ac:dyDescent="0.3">
      <c r="Q15956" t="s">
        <v>231</v>
      </c>
    </row>
    <row r="15957" spans="17:17" x14ac:dyDescent="0.3">
      <c r="Q15957" t="s">
        <v>337</v>
      </c>
    </row>
    <row r="15958" spans="17:17" x14ac:dyDescent="0.3">
      <c r="Q15958" t="s">
        <v>341</v>
      </c>
    </row>
    <row r="15959" spans="17:17" x14ac:dyDescent="0.3">
      <c r="Q15959" t="s">
        <v>224</v>
      </c>
    </row>
    <row r="15960" spans="17:17" x14ac:dyDescent="0.3">
      <c r="Q15960" t="s">
        <v>249</v>
      </c>
    </row>
    <row r="15961" spans="17:17" x14ac:dyDescent="0.3">
      <c r="Q15961" t="s">
        <v>310</v>
      </c>
    </row>
    <row r="15962" spans="17:17" x14ac:dyDescent="0.3">
      <c r="Q15962" t="s">
        <v>296</v>
      </c>
    </row>
    <row r="15963" spans="17:17" x14ac:dyDescent="0.3">
      <c r="Q15963" t="s">
        <v>362</v>
      </c>
    </row>
    <row r="15964" spans="17:17" x14ac:dyDescent="0.3">
      <c r="Q15964" t="s">
        <v>300</v>
      </c>
    </row>
    <row r="15965" spans="17:17" x14ac:dyDescent="0.3">
      <c r="Q15965" t="s">
        <v>365</v>
      </c>
    </row>
    <row r="15966" spans="17:17" x14ac:dyDescent="0.3">
      <c r="Q15966" t="s">
        <v>408</v>
      </c>
    </row>
    <row r="15967" spans="17:17" x14ac:dyDescent="0.3">
      <c r="Q15967" t="s">
        <v>308</v>
      </c>
    </row>
    <row r="15968" spans="17:17" x14ac:dyDescent="0.3">
      <c r="Q15968" t="s">
        <v>289</v>
      </c>
    </row>
    <row r="15969" spans="17:17" x14ac:dyDescent="0.3">
      <c r="Q15969" t="s">
        <v>390</v>
      </c>
    </row>
    <row r="15970" spans="17:17" x14ac:dyDescent="0.3">
      <c r="Q15970" t="s">
        <v>385</v>
      </c>
    </row>
    <row r="15971" spans="17:17" x14ac:dyDescent="0.3">
      <c r="Q15971" t="s">
        <v>295</v>
      </c>
    </row>
    <row r="15972" spans="17:17" x14ac:dyDescent="0.3">
      <c r="Q15972" t="s">
        <v>236</v>
      </c>
    </row>
    <row r="15973" spans="17:17" x14ac:dyDescent="0.3">
      <c r="Q15973" t="s">
        <v>413</v>
      </c>
    </row>
    <row r="15974" spans="17:17" x14ac:dyDescent="0.3">
      <c r="Q15974" t="s">
        <v>328</v>
      </c>
    </row>
    <row r="15975" spans="17:17" x14ac:dyDescent="0.3">
      <c r="Q15975" t="s">
        <v>239</v>
      </c>
    </row>
    <row r="15976" spans="17:17" x14ac:dyDescent="0.3">
      <c r="Q15976" t="s">
        <v>329</v>
      </c>
    </row>
    <row r="15977" spans="17:17" x14ac:dyDescent="0.3">
      <c r="Q15977" t="s">
        <v>391</v>
      </c>
    </row>
    <row r="15978" spans="17:17" x14ac:dyDescent="0.3">
      <c r="Q15978" t="s">
        <v>271</v>
      </c>
    </row>
    <row r="15979" spans="17:17" x14ac:dyDescent="0.3">
      <c r="Q15979" t="s">
        <v>222</v>
      </c>
    </row>
    <row r="15980" spans="17:17" x14ac:dyDescent="0.3">
      <c r="Q15980" t="s">
        <v>394</v>
      </c>
    </row>
    <row r="15981" spans="17:17" x14ac:dyDescent="0.3">
      <c r="Q15981" t="s">
        <v>376</v>
      </c>
    </row>
    <row r="15982" spans="17:17" x14ac:dyDescent="0.3">
      <c r="Q15982" t="s">
        <v>277</v>
      </c>
    </row>
    <row r="15983" spans="17:17" x14ac:dyDescent="0.3">
      <c r="Q15983" t="s">
        <v>272</v>
      </c>
    </row>
    <row r="15984" spans="17:17" x14ac:dyDescent="0.3">
      <c r="Q15984" t="s">
        <v>281</v>
      </c>
    </row>
    <row r="15985" spans="17:17" x14ac:dyDescent="0.3">
      <c r="Q15985" t="s">
        <v>275</v>
      </c>
    </row>
    <row r="15986" spans="17:17" x14ac:dyDescent="0.3">
      <c r="Q15986" t="s">
        <v>340</v>
      </c>
    </row>
    <row r="15987" spans="17:17" x14ac:dyDescent="0.3">
      <c r="Q15987" t="s">
        <v>402</v>
      </c>
    </row>
    <row r="15988" spans="17:17" x14ac:dyDescent="0.3">
      <c r="Q15988" t="s">
        <v>387</v>
      </c>
    </row>
    <row r="15989" spans="17:17" x14ac:dyDescent="0.3">
      <c r="Q15989" t="s">
        <v>368</v>
      </c>
    </row>
    <row r="15990" spans="17:17" x14ac:dyDescent="0.3">
      <c r="Q15990" t="s">
        <v>299</v>
      </c>
    </row>
    <row r="15991" spans="17:17" x14ac:dyDescent="0.3">
      <c r="Q15991" t="s">
        <v>355</v>
      </c>
    </row>
    <row r="15992" spans="17:17" x14ac:dyDescent="0.3">
      <c r="Q15992" t="s">
        <v>223</v>
      </c>
    </row>
    <row r="15993" spans="17:17" x14ac:dyDescent="0.3">
      <c r="Q15993" t="s">
        <v>264</v>
      </c>
    </row>
    <row r="15994" spans="17:17" x14ac:dyDescent="0.3">
      <c r="Q15994" t="s">
        <v>381</v>
      </c>
    </row>
    <row r="15995" spans="17:17" x14ac:dyDescent="0.3">
      <c r="Q15995" t="s">
        <v>271</v>
      </c>
    </row>
    <row r="15996" spans="17:17" x14ac:dyDescent="0.3">
      <c r="Q15996" t="s">
        <v>283</v>
      </c>
    </row>
    <row r="15997" spans="17:17" x14ac:dyDescent="0.3">
      <c r="Q15997" t="s">
        <v>254</v>
      </c>
    </row>
    <row r="15998" spans="17:17" x14ac:dyDescent="0.3">
      <c r="Q15998" t="s">
        <v>219</v>
      </c>
    </row>
    <row r="15999" spans="17:17" x14ac:dyDescent="0.3">
      <c r="Q15999" t="s">
        <v>336</v>
      </c>
    </row>
    <row r="16000" spans="17:17" x14ac:dyDescent="0.3">
      <c r="Q16000" t="s">
        <v>348</v>
      </c>
    </row>
    <row r="16001" spans="17:17" x14ac:dyDescent="0.3">
      <c r="Q16001" t="s">
        <v>228</v>
      </c>
    </row>
    <row r="16002" spans="17:17" x14ac:dyDescent="0.3">
      <c r="Q16002" t="s">
        <v>355</v>
      </c>
    </row>
    <row r="16003" spans="17:17" x14ac:dyDescent="0.3">
      <c r="Q16003" t="s">
        <v>357</v>
      </c>
    </row>
    <row r="16004" spans="17:17" x14ac:dyDescent="0.3">
      <c r="Q16004" t="s">
        <v>292</v>
      </c>
    </row>
    <row r="16005" spans="17:17" x14ac:dyDescent="0.3">
      <c r="Q16005" t="s">
        <v>335</v>
      </c>
    </row>
    <row r="16006" spans="17:17" x14ac:dyDescent="0.3">
      <c r="Q16006" t="s">
        <v>395</v>
      </c>
    </row>
    <row r="16007" spans="17:17" x14ac:dyDescent="0.3">
      <c r="Q16007" t="s">
        <v>237</v>
      </c>
    </row>
    <row r="16008" spans="17:17" x14ac:dyDescent="0.3">
      <c r="Q16008" t="s">
        <v>330</v>
      </c>
    </row>
    <row r="16009" spans="17:17" x14ac:dyDescent="0.3">
      <c r="Q16009" t="s">
        <v>245</v>
      </c>
    </row>
    <row r="16010" spans="17:17" x14ac:dyDescent="0.3">
      <c r="Q16010" t="s">
        <v>411</v>
      </c>
    </row>
    <row r="16011" spans="17:17" x14ac:dyDescent="0.3">
      <c r="Q16011" t="s">
        <v>306</v>
      </c>
    </row>
    <row r="16012" spans="17:17" x14ac:dyDescent="0.3">
      <c r="Q16012" t="s">
        <v>289</v>
      </c>
    </row>
    <row r="16013" spans="17:17" x14ac:dyDescent="0.3">
      <c r="Q16013" t="s">
        <v>359</v>
      </c>
    </row>
    <row r="16014" spans="17:17" x14ac:dyDescent="0.3">
      <c r="Q16014" t="s">
        <v>297</v>
      </c>
    </row>
    <row r="16015" spans="17:17" x14ac:dyDescent="0.3">
      <c r="Q16015" t="s">
        <v>321</v>
      </c>
    </row>
    <row r="16016" spans="17:17" x14ac:dyDescent="0.3">
      <c r="Q16016" t="s">
        <v>243</v>
      </c>
    </row>
    <row r="16017" spans="17:17" x14ac:dyDescent="0.3">
      <c r="Q16017" t="s">
        <v>345</v>
      </c>
    </row>
    <row r="16018" spans="17:17" x14ac:dyDescent="0.3">
      <c r="Q16018" t="s">
        <v>288</v>
      </c>
    </row>
    <row r="16019" spans="17:17" x14ac:dyDescent="0.3">
      <c r="Q16019" t="s">
        <v>362</v>
      </c>
    </row>
    <row r="16020" spans="17:17" x14ac:dyDescent="0.3">
      <c r="Q16020" t="s">
        <v>341</v>
      </c>
    </row>
    <row r="16021" spans="17:17" x14ac:dyDescent="0.3">
      <c r="Q16021" t="s">
        <v>391</v>
      </c>
    </row>
    <row r="16022" spans="17:17" x14ac:dyDescent="0.3">
      <c r="Q16022" t="s">
        <v>311</v>
      </c>
    </row>
    <row r="16023" spans="17:17" x14ac:dyDescent="0.3">
      <c r="Q16023" t="s">
        <v>286</v>
      </c>
    </row>
    <row r="16024" spans="17:17" x14ac:dyDescent="0.3">
      <c r="Q16024" t="s">
        <v>300</v>
      </c>
    </row>
    <row r="16025" spans="17:17" x14ac:dyDescent="0.3">
      <c r="Q16025" t="s">
        <v>245</v>
      </c>
    </row>
    <row r="16026" spans="17:17" x14ac:dyDescent="0.3">
      <c r="Q16026" t="s">
        <v>402</v>
      </c>
    </row>
    <row r="16027" spans="17:17" x14ac:dyDescent="0.3">
      <c r="Q16027" t="s">
        <v>244</v>
      </c>
    </row>
    <row r="16028" spans="17:17" x14ac:dyDescent="0.3">
      <c r="Q16028" t="s">
        <v>377</v>
      </c>
    </row>
    <row r="16029" spans="17:17" x14ac:dyDescent="0.3">
      <c r="Q16029" t="s">
        <v>335</v>
      </c>
    </row>
    <row r="16030" spans="17:17" x14ac:dyDescent="0.3">
      <c r="Q16030" t="s">
        <v>226</v>
      </c>
    </row>
    <row r="16031" spans="17:17" x14ac:dyDescent="0.3">
      <c r="Q16031" t="s">
        <v>264</v>
      </c>
    </row>
    <row r="16032" spans="17:17" x14ac:dyDescent="0.3">
      <c r="Q16032" t="s">
        <v>408</v>
      </c>
    </row>
    <row r="16033" spans="17:17" x14ac:dyDescent="0.3">
      <c r="Q16033" t="s">
        <v>325</v>
      </c>
    </row>
    <row r="16034" spans="17:17" x14ac:dyDescent="0.3">
      <c r="Q16034" t="s">
        <v>260</v>
      </c>
    </row>
    <row r="16035" spans="17:17" x14ac:dyDescent="0.3">
      <c r="Q16035" t="s">
        <v>373</v>
      </c>
    </row>
    <row r="16036" spans="17:17" x14ac:dyDescent="0.3">
      <c r="Q16036" t="s">
        <v>267</v>
      </c>
    </row>
    <row r="16037" spans="17:17" x14ac:dyDescent="0.3">
      <c r="Q16037" t="s">
        <v>405</v>
      </c>
    </row>
    <row r="16038" spans="17:17" x14ac:dyDescent="0.3">
      <c r="Q16038" t="s">
        <v>389</v>
      </c>
    </row>
    <row r="16039" spans="17:17" x14ac:dyDescent="0.3">
      <c r="Q16039" t="s">
        <v>285</v>
      </c>
    </row>
    <row r="16040" spans="17:17" x14ac:dyDescent="0.3">
      <c r="Q16040" t="s">
        <v>289</v>
      </c>
    </row>
    <row r="16041" spans="17:17" x14ac:dyDescent="0.3">
      <c r="Q16041" t="s">
        <v>292</v>
      </c>
    </row>
    <row r="16042" spans="17:17" x14ac:dyDescent="0.3">
      <c r="Q16042" t="s">
        <v>253</v>
      </c>
    </row>
    <row r="16043" spans="17:17" x14ac:dyDescent="0.3">
      <c r="Q16043" t="s">
        <v>245</v>
      </c>
    </row>
    <row r="16044" spans="17:17" x14ac:dyDescent="0.3">
      <c r="Q16044" t="s">
        <v>341</v>
      </c>
    </row>
    <row r="16045" spans="17:17" x14ac:dyDescent="0.3">
      <c r="Q16045" t="s">
        <v>259</v>
      </c>
    </row>
    <row r="16046" spans="17:17" x14ac:dyDescent="0.3">
      <c r="Q16046" t="s">
        <v>408</v>
      </c>
    </row>
    <row r="16047" spans="17:17" x14ac:dyDescent="0.3">
      <c r="Q16047" t="s">
        <v>410</v>
      </c>
    </row>
    <row r="16048" spans="17:17" x14ac:dyDescent="0.3">
      <c r="Q16048" t="s">
        <v>247</v>
      </c>
    </row>
    <row r="16049" spans="17:17" x14ac:dyDescent="0.3">
      <c r="Q16049" t="s">
        <v>360</v>
      </c>
    </row>
    <row r="16050" spans="17:17" x14ac:dyDescent="0.3">
      <c r="Q16050" t="s">
        <v>266</v>
      </c>
    </row>
    <row r="16051" spans="17:17" x14ac:dyDescent="0.3">
      <c r="Q16051" t="s">
        <v>400</v>
      </c>
    </row>
    <row r="16052" spans="17:17" x14ac:dyDescent="0.3">
      <c r="Q16052" t="s">
        <v>350</v>
      </c>
    </row>
    <row r="16053" spans="17:17" x14ac:dyDescent="0.3">
      <c r="Q16053" t="s">
        <v>281</v>
      </c>
    </row>
    <row r="16054" spans="17:17" x14ac:dyDescent="0.3">
      <c r="Q16054" t="s">
        <v>225</v>
      </c>
    </row>
    <row r="16055" spans="17:17" x14ac:dyDescent="0.3">
      <c r="Q16055" t="s">
        <v>221</v>
      </c>
    </row>
    <row r="16056" spans="17:17" x14ac:dyDescent="0.3">
      <c r="Q16056" t="s">
        <v>356</v>
      </c>
    </row>
    <row r="16057" spans="17:17" x14ac:dyDescent="0.3">
      <c r="Q16057" t="s">
        <v>277</v>
      </c>
    </row>
    <row r="16058" spans="17:17" x14ac:dyDescent="0.3">
      <c r="Q16058" t="s">
        <v>310</v>
      </c>
    </row>
    <row r="16059" spans="17:17" x14ac:dyDescent="0.3">
      <c r="Q16059" t="s">
        <v>371</v>
      </c>
    </row>
    <row r="16060" spans="17:17" x14ac:dyDescent="0.3">
      <c r="Q16060" t="s">
        <v>250</v>
      </c>
    </row>
    <row r="16061" spans="17:17" x14ac:dyDescent="0.3">
      <c r="Q16061" t="s">
        <v>279</v>
      </c>
    </row>
    <row r="16062" spans="17:17" x14ac:dyDescent="0.3">
      <c r="Q16062" t="s">
        <v>294</v>
      </c>
    </row>
    <row r="16063" spans="17:17" x14ac:dyDescent="0.3">
      <c r="Q16063" t="s">
        <v>319</v>
      </c>
    </row>
    <row r="16064" spans="17:17" x14ac:dyDescent="0.3">
      <c r="Q16064" t="s">
        <v>404</v>
      </c>
    </row>
    <row r="16065" spans="17:17" x14ac:dyDescent="0.3">
      <c r="Q16065" t="s">
        <v>228</v>
      </c>
    </row>
    <row r="16066" spans="17:17" x14ac:dyDescent="0.3">
      <c r="Q16066" t="s">
        <v>290</v>
      </c>
    </row>
    <row r="16067" spans="17:17" x14ac:dyDescent="0.3">
      <c r="Q16067" t="s">
        <v>345</v>
      </c>
    </row>
    <row r="16068" spans="17:17" x14ac:dyDescent="0.3">
      <c r="Q16068" t="s">
        <v>241</v>
      </c>
    </row>
    <row r="16069" spans="17:17" x14ac:dyDescent="0.3">
      <c r="Q16069" t="s">
        <v>377</v>
      </c>
    </row>
    <row r="16070" spans="17:17" x14ac:dyDescent="0.3">
      <c r="Q16070" t="s">
        <v>274</v>
      </c>
    </row>
    <row r="16071" spans="17:17" x14ac:dyDescent="0.3">
      <c r="Q16071" t="s">
        <v>321</v>
      </c>
    </row>
    <row r="16072" spans="17:17" x14ac:dyDescent="0.3">
      <c r="Q16072" t="s">
        <v>256</v>
      </c>
    </row>
    <row r="16073" spans="17:17" x14ac:dyDescent="0.3">
      <c r="Q16073" t="s">
        <v>373</v>
      </c>
    </row>
    <row r="16074" spans="17:17" x14ac:dyDescent="0.3">
      <c r="Q16074" t="s">
        <v>288</v>
      </c>
    </row>
    <row r="16075" spans="17:17" x14ac:dyDescent="0.3">
      <c r="Q16075" t="s">
        <v>340</v>
      </c>
    </row>
    <row r="16076" spans="17:17" x14ac:dyDescent="0.3">
      <c r="Q16076" t="s">
        <v>380</v>
      </c>
    </row>
    <row r="16077" spans="17:17" x14ac:dyDescent="0.3">
      <c r="Q16077" t="s">
        <v>221</v>
      </c>
    </row>
    <row r="16078" spans="17:17" x14ac:dyDescent="0.3">
      <c r="Q16078" t="s">
        <v>227</v>
      </c>
    </row>
    <row r="16079" spans="17:17" x14ac:dyDescent="0.3">
      <c r="Q16079" t="s">
        <v>406</v>
      </c>
    </row>
    <row r="16080" spans="17:17" x14ac:dyDescent="0.3">
      <c r="Q16080" t="s">
        <v>292</v>
      </c>
    </row>
    <row r="16081" spans="17:17" x14ac:dyDescent="0.3">
      <c r="Q16081" t="s">
        <v>293</v>
      </c>
    </row>
    <row r="16082" spans="17:17" x14ac:dyDescent="0.3">
      <c r="Q16082" t="s">
        <v>355</v>
      </c>
    </row>
    <row r="16083" spans="17:17" x14ac:dyDescent="0.3">
      <c r="Q16083" t="s">
        <v>277</v>
      </c>
    </row>
    <row r="16084" spans="17:17" x14ac:dyDescent="0.3">
      <c r="Q16084" t="s">
        <v>246</v>
      </c>
    </row>
    <row r="16085" spans="17:17" x14ac:dyDescent="0.3">
      <c r="Q16085" t="s">
        <v>404</v>
      </c>
    </row>
    <row r="16086" spans="17:17" x14ac:dyDescent="0.3">
      <c r="Q16086" t="s">
        <v>259</v>
      </c>
    </row>
    <row r="16087" spans="17:17" x14ac:dyDescent="0.3">
      <c r="Q16087" t="s">
        <v>229</v>
      </c>
    </row>
    <row r="16088" spans="17:17" x14ac:dyDescent="0.3">
      <c r="Q16088" t="s">
        <v>321</v>
      </c>
    </row>
    <row r="16089" spans="17:17" x14ac:dyDescent="0.3">
      <c r="Q16089" t="s">
        <v>412</v>
      </c>
    </row>
    <row r="16090" spans="17:17" x14ac:dyDescent="0.3">
      <c r="Q16090" t="s">
        <v>413</v>
      </c>
    </row>
    <row r="16091" spans="17:17" x14ac:dyDescent="0.3">
      <c r="Q16091" t="s">
        <v>313</v>
      </c>
    </row>
    <row r="16092" spans="17:17" x14ac:dyDescent="0.3">
      <c r="Q16092" t="s">
        <v>402</v>
      </c>
    </row>
    <row r="16093" spans="17:17" x14ac:dyDescent="0.3">
      <c r="Q16093" t="s">
        <v>383</v>
      </c>
    </row>
    <row r="16094" spans="17:17" x14ac:dyDescent="0.3">
      <c r="Q16094" t="s">
        <v>358</v>
      </c>
    </row>
    <row r="16095" spans="17:17" x14ac:dyDescent="0.3">
      <c r="Q16095" t="s">
        <v>338</v>
      </c>
    </row>
    <row r="16096" spans="17:17" x14ac:dyDescent="0.3">
      <c r="Q16096" t="s">
        <v>390</v>
      </c>
    </row>
    <row r="16097" spans="17:17" x14ac:dyDescent="0.3">
      <c r="Q16097" t="s">
        <v>291</v>
      </c>
    </row>
    <row r="16098" spans="17:17" x14ac:dyDescent="0.3">
      <c r="Q16098" t="s">
        <v>379</v>
      </c>
    </row>
    <row r="16099" spans="17:17" x14ac:dyDescent="0.3">
      <c r="Q16099" t="s">
        <v>391</v>
      </c>
    </row>
    <row r="16100" spans="17:17" x14ac:dyDescent="0.3">
      <c r="Q16100" t="s">
        <v>297</v>
      </c>
    </row>
    <row r="16101" spans="17:17" x14ac:dyDescent="0.3">
      <c r="Q16101" t="s">
        <v>314</v>
      </c>
    </row>
    <row r="16102" spans="17:17" x14ac:dyDescent="0.3">
      <c r="Q16102" t="s">
        <v>263</v>
      </c>
    </row>
    <row r="16103" spans="17:17" x14ac:dyDescent="0.3">
      <c r="Q16103" t="s">
        <v>239</v>
      </c>
    </row>
    <row r="16104" spans="17:17" x14ac:dyDescent="0.3">
      <c r="Q16104" t="s">
        <v>348</v>
      </c>
    </row>
    <row r="16105" spans="17:17" x14ac:dyDescent="0.3">
      <c r="Q16105" t="s">
        <v>332</v>
      </c>
    </row>
    <row r="16106" spans="17:17" x14ac:dyDescent="0.3">
      <c r="Q16106" t="s">
        <v>381</v>
      </c>
    </row>
    <row r="16107" spans="17:17" x14ac:dyDescent="0.3">
      <c r="Q16107" t="s">
        <v>236</v>
      </c>
    </row>
    <row r="16108" spans="17:17" x14ac:dyDescent="0.3">
      <c r="Q16108" t="s">
        <v>286</v>
      </c>
    </row>
    <row r="16109" spans="17:17" x14ac:dyDescent="0.3">
      <c r="Q16109" t="s">
        <v>233</v>
      </c>
    </row>
    <row r="16110" spans="17:17" x14ac:dyDescent="0.3">
      <c r="Q16110" t="s">
        <v>223</v>
      </c>
    </row>
    <row r="16111" spans="17:17" x14ac:dyDescent="0.3">
      <c r="Q16111" t="s">
        <v>264</v>
      </c>
    </row>
    <row r="16112" spans="17:17" x14ac:dyDescent="0.3">
      <c r="Q16112" t="s">
        <v>338</v>
      </c>
    </row>
    <row r="16113" spans="17:17" x14ac:dyDescent="0.3">
      <c r="Q16113" t="s">
        <v>406</v>
      </c>
    </row>
    <row r="16114" spans="17:17" x14ac:dyDescent="0.3">
      <c r="Q16114" t="s">
        <v>282</v>
      </c>
    </row>
    <row r="16115" spans="17:17" x14ac:dyDescent="0.3">
      <c r="Q16115" t="s">
        <v>374</v>
      </c>
    </row>
    <row r="16116" spans="17:17" x14ac:dyDescent="0.3">
      <c r="Q16116" t="s">
        <v>219</v>
      </c>
    </row>
    <row r="16117" spans="17:17" x14ac:dyDescent="0.3">
      <c r="Q16117" t="s">
        <v>288</v>
      </c>
    </row>
    <row r="16118" spans="17:17" x14ac:dyDescent="0.3">
      <c r="Q16118" t="s">
        <v>222</v>
      </c>
    </row>
    <row r="16119" spans="17:17" x14ac:dyDescent="0.3">
      <c r="Q16119" t="s">
        <v>386</v>
      </c>
    </row>
    <row r="16120" spans="17:17" x14ac:dyDescent="0.3">
      <c r="Q16120" t="s">
        <v>271</v>
      </c>
    </row>
    <row r="16121" spans="17:17" x14ac:dyDescent="0.3">
      <c r="Q16121" t="s">
        <v>278</v>
      </c>
    </row>
    <row r="16122" spans="17:17" x14ac:dyDescent="0.3">
      <c r="Q16122" t="s">
        <v>355</v>
      </c>
    </row>
    <row r="16123" spans="17:17" x14ac:dyDescent="0.3">
      <c r="Q16123" t="s">
        <v>277</v>
      </c>
    </row>
    <row r="16124" spans="17:17" x14ac:dyDescent="0.3">
      <c r="Q16124" t="s">
        <v>246</v>
      </c>
    </row>
    <row r="16125" spans="17:17" x14ac:dyDescent="0.3">
      <c r="Q16125" t="s">
        <v>404</v>
      </c>
    </row>
    <row r="16126" spans="17:17" x14ac:dyDescent="0.3">
      <c r="Q16126" t="s">
        <v>259</v>
      </c>
    </row>
    <row r="16127" spans="17:17" x14ac:dyDescent="0.3">
      <c r="Q16127" t="s">
        <v>229</v>
      </c>
    </row>
    <row r="16128" spans="17:17" x14ac:dyDescent="0.3">
      <c r="Q16128" t="s">
        <v>321</v>
      </c>
    </row>
    <row r="16129" spans="17:17" x14ac:dyDescent="0.3">
      <c r="Q16129" t="s">
        <v>412</v>
      </c>
    </row>
    <row r="16130" spans="17:17" x14ac:dyDescent="0.3">
      <c r="Q16130" t="s">
        <v>413</v>
      </c>
    </row>
    <row r="16131" spans="17:17" x14ac:dyDescent="0.3">
      <c r="Q16131" t="s">
        <v>313</v>
      </c>
    </row>
    <row r="16132" spans="17:17" x14ac:dyDescent="0.3">
      <c r="Q16132" t="s">
        <v>402</v>
      </c>
    </row>
    <row r="16133" spans="17:17" x14ac:dyDescent="0.3">
      <c r="Q16133" t="s">
        <v>383</v>
      </c>
    </row>
    <row r="16134" spans="17:17" x14ac:dyDescent="0.3">
      <c r="Q16134" t="s">
        <v>358</v>
      </c>
    </row>
    <row r="16135" spans="17:17" x14ac:dyDescent="0.3">
      <c r="Q16135" t="s">
        <v>338</v>
      </c>
    </row>
    <row r="16136" spans="17:17" x14ac:dyDescent="0.3">
      <c r="Q16136" t="s">
        <v>390</v>
      </c>
    </row>
    <row r="16137" spans="17:17" x14ac:dyDescent="0.3">
      <c r="Q16137" t="s">
        <v>291</v>
      </c>
    </row>
    <row r="16138" spans="17:17" x14ac:dyDescent="0.3">
      <c r="Q16138" t="s">
        <v>379</v>
      </c>
    </row>
    <row r="16139" spans="17:17" x14ac:dyDescent="0.3">
      <c r="Q16139" t="s">
        <v>391</v>
      </c>
    </row>
    <row r="16140" spans="17:17" x14ac:dyDescent="0.3">
      <c r="Q16140" t="s">
        <v>297</v>
      </c>
    </row>
    <row r="16141" spans="17:17" x14ac:dyDescent="0.3">
      <c r="Q16141" t="s">
        <v>314</v>
      </c>
    </row>
    <row r="16142" spans="17:17" x14ac:dyDescent="0.3">
      <c r="Q16142" t="s">
        <v>395</v>
      </c>
    </row>
    <row r="16143" spans="17:17" x14ac:dyDescent="0.3">
      <c r="Q16143" t="s">
        <v>294</v>
      </c>
    </row>
    <row r="16144" spans="17:17" x14ac:dyDescent="0.3">
      <c r="Q16144" t="s">
        <v>384</v>
      </c>
    </row>
    <row r="16145" spans="17:17" x14ac:dyDescent="0.3">
      <c r="Q16145" t="s">
        <v>298</v>
      </c>
    </row>
    <row r="16146" spans="17:17" x14ac:dyDescent="0.3">
      <c r="Q16146" t="s">
        <v>412</v>
      </c>
    </row>
    <row r="16147" spans="17:17" x14ac:dyDescent="0.3">
      <c r="Q16147" t="s">
        <v>270</v>
      </c>
    </row>
    <row r="16148" spans="17:17" x14ac:dyDescent="0.3">
      <c r="Q16148" t="s">
        <v>403</v>
      </c>
    </row>
    <row r="16149" spans="17:17" x14ac:dyDescent="0.3">
      <c r="Q16149" t="s">
        <v>259</v>
      </c>
    </row>
    <row r="16150" spans="17:17" x14ac:dyDescent="0.3">
      <c r="Q16150" t="s">
        <v>274</v>
      </c>
    </row>
    <row r="16151" spans="17:17" x14ac:dyDescent="0.3">
      <c r="Q16151" t="s">
        <v>351</v>
      </c>
    </row>
    <row r="16152" spans="17:17" x14ac:dyDescent="0.3">
      <c r="Q16152" t="s">
        <v>315</v>
      </c>
    </row>
    <row r="16153" spans="17:17" x14ac:dyDescent="0.3">
      <c r="Q16153" t="s">
        <v>322</v>
      </c>
    </row>
    <row r="16154" spans="17:17" x14ac:dyDescent="0.3">
      <c r="Q16154" t="s">
        <v>318</v>
      </c>
    </row>
    <row r="16155" spans="17:17" x14ac:dyDescent="0.3">
      <c r="Q16155" t="s">
        <v>238</v>
      </c>
    </row>
    <row r="16156" spans="17:17" x14ac:dyDescent="0.3">
      <c r="Q16156" t="s">
        <v>300</v>
      </c>
    </row>
    <row r="16157" spans="17:17" x14ac:dyDescent="0.3">
      <c r="Q16157" t="s">
        <v>219</v>
      </c>
    </row>
    <row r="16158" spans="17:17" x14ac:dyDescent="0.3">
      <c r="Q16158" t="s">
        <v>411</v>
      </c>
    </row>
    <row r="16159" spans="17:17" x14ac:dyDescent="0.3">
      <c r="Q16159" t="s">
        <v>266</v>
      </c>
    </row>
    <row r="16160" spans="17:17" x14ac:dyDescent="0.3">
      <c r="Q16160" t="s">
        <v>404</v>
      </c>
    </row>
    <row r="16161" spans="17:17" x14ac:dyDescent="0.3">
      <c r="Q16161" t="s">
        <v>333</v>
      </c>
    </row>
    <row r="16162" spans="17:17" x14ac:dyDescent="0.3">
      <c r="Q16162" t="s">
        <v>239</v>
      </c>
    </row>
    <row r="16163" spans="17:17" x14ac:dyDescent="0.3">
      <c r="Q16163" t="s">
        <v>240</v>
      </c>
    </row>
    <row r="16164" spans="17:17" x14ac:dyDescent="0.3">
      <c r="Q16164" t="s">
        <v>221</v>
      </c>
    </row>
    <row r="16165" spans="17:17" x14ac:dyDescent="0.3">
      <c r="Q16165" t="s">
        <v>241</v>
      </c>
    </row>
    <row r="16166" spans="17:17" x14ac:dyDescent="0.3">
      <c r="Q16166" t="s">
        <v>242</v>
      </c>
    </row>
    <row r="16167" spans="17:17" x14ac:dyDescent="0.3">
      <c r="Q16167" t="s">
        <v>243</v>
      </c>
    </row>
    <row r="16168" spans="17:17" x14ac:dyDescent="0.3">
      <c r="Q16168" t="s">
        <v>244</v>
      </c>
    </row>
    <row r="16169" spans="17:17" x14ac:dyDescent="0.3">
      <c r="Q16169" t="s">
        <v>245</v>
      </c>
    </row>
    <row r="16170" spans="17:17" x14ac:dyDescent="0.3">
      <c r="Q16170" t="s">
        <v>230</v>
      </c>
    </row>
    <row r="16171" spans="17:17" x14ac:dyDescent="0.3">
      <c r="Q16171" t="s">
        <v>246</v>
      </c>
    </row>
    <row r="16172" spans="17:17" x14ac:dyDescent="0.3">
      <c r="Q16172" t="s">
        <v>247</v>
      </c>
    </row>
    <row r="16173" spans="17:17" x14ac:dyDescent="0.3">
      <c r="Q16173" t="s">
        <v>248</v>
      </c>
    </row>
    <row r="16174" spans="17:17" x14ac:dyDescent="0.3">
      <c r="Q16174" t="s">
        <v>249</v>
      </c>
    </row>
    <row r="16175" spans="17:17" x14ac:dyDescent="0.3">
      <c r="Q16175" t="s">
        <v>250</v>
      </c>
    </row>
    <row r="16176" spans="17:17" x14ac:dyDescent="0.3">
      <c r="Q16176" t="s">
        <v>251</v>
      </c>
    </row>
    <row r="16177" spans="17:17" x14ac:dyDescent="0.3">
      <c r="Q16177" t="s">
        <v>252</v>
      </c>
    </row>
    <row r="16178" spans="17:17" x14ac:dyDescent="0.3">
      <c r="Q16178" t="s">
        <v>253</v>
      </c>
    </row>
    <row r="16179" spans="17:17" x14ac:dyDescent="0.3">
      <c r="Q16179" t="s">
        <v>254</v>
      </c>
    </row>
    <row r="16180" spans="17:17" x14ac:dyDescent="0.3">
      <c r="Q16180" t="s">
        <v>233</v>
      </c>
    </row>
    <row r="16181" spans="17:17" x14ac:dyDescent="0.3">
      <c r="Q16181" t="s">
        <v>255</v>
      </c>
    </row>
    <row r="16182" spans="17:17" x14ac:dyDescent="0.3">
      <c r="Q16182" t="s">
        <v>265</v>
      </c>
    </row>
    <row r="16183" spans="17:17" x14ac:dyDescent="0.3">
      <c r="Q16183" t="s">
        <v>309</v>
      </c>
    </row>
    <row r="16184" spans="17:17" x14ac:dyDescent="0.3">
      <c r="Q16184" t="s">
        <v>337</v>
      </c>
    </row>
    <row r="16185" spans="17:17" x14ac:dyDescent="0.3">
      <c r="Q16185" t="s">
        <v>297</v>
      </c>
    </row>
    <row r="16186" spans="17:17" x14ac:dyDescent="0.3">
      <c r="Q16186" t="s">
        <v>324</v>
      </c>
    </row>
    <row r="16187" spans="17:17" x14ac:dyDescent="0.3">
      <c r="Q16187" t="s">
        <v>335</v>
      </c>
    </row>
    <row r="16188" spans="17:17" x14ac:dyDescent="0.3">
      <c r="Q16188" t="s">
        <v>329</v>
      </c>
    </row>
    <row r="16189" spans="17:17" x14ac:dyDescent="0.3">
      <c r="Q16189" t="s">
        <v>276</v>
      </c>
    </row>
    <row r="16190" spans="17:17" x14ac:dyDescent="0.3">
      <c r="Q16190" t="s">
        <v>378</v>
      </c>
    </row>
    <row r="16191" spans="17:17" x14ac:dyDescent="0.3">
      <c r="Q16191" t="s">
        <v>411</v>
      </c>
    </row>
    <row r="16192" spans="17:17" x14ac:dyDescent="0.3">
      <c r="Q16192" t="s">
        <v>264</v>
      </c>
    </row>
    <row r="16193" spans="17:17" x14ac:dyDescent="0.3">
      <c r="Q16193" t="s">
        <v>368</v>
      </c>
    </row>
    <row r="16194" spans="17:17" x14ac:dyDescent="0.3">
      <c r="Q16194" t="s">
        <v>338</v>
      </c>
    </row>
    <row r="16195" spans="17:17" x14ac:dyDescent="0.3">
      <c r="Q16195" t="s">
        <v>396</v>
      </c>
    </row>
    <row r="16196" spans="17:17" x14ac:dyDescent="0.3">
      <c r="Q16196" t="s">
        <v>267</v>
      </c>
    </row>
    <row r="16197" spans="17:17" x14ac:dyDescent="0.3">
      <c r="Q16197" t="s">
        <v>304</v>
      </c>
    </row>
    <row r="16198" spans="17:17" x14ac:dyDescent="0.3">
      <c r="Q16198" t="s">
        <v>334</v>
      </c>
    </row>
    <row r="16199" spans="17:17" x14ac:dyDescent="0.3">
      <c r="Q16199" t="s">
        <v>222</v>
      </c>
    </row>
    <row r="16200" spans="17:17" x14ac:dyDescent="0.3">
      <c r="Q16200" t="s">
        <v>227</v>
      </c>
    </row>
    <row r="16201" spans="17:17" x14ac:dyDescent="0.3">
      <c r="Q16201" t="s">
        <v>292</v>
      </c>
    </row>
    <row r="16202" spans="17:17" x14ac:dyDescent="0.3">
      <c r="Q16202" t="s">
        <v>280</v>
      </c>
    </row>
    <row r="16203" spans="17:17" x14ac:dyDescent="0.3">
      <c r="Q16203" t="s">
        <v>233</v>
      </c>
    </row>
    <row r="16204" spans="17:17" x14ac:dyDescent="0.3">
      <c r="Q16204" t="s">
        <v>354</v>
      </c>
    </row>
    <row r="16205" spans="17:17" x14ac:dyDescent="0.3">
      <c r="Q16205" t="s">
        <v>297</v>
      </c>
    </row>
    <row r="16206" spans="17:17" x14ac:dyDescent="0.3">
      <c r="Q16206" t="s">
        <v>386</v>
      </c>
    </row>
    <row r="16207" spans="17:17" x14ac:dyDescent="0.3">
      <c r="Q16207" t="s">
        <v>414</v>
      </c>
    </row>
    <row r="16208" spans="17:17" x14ac:dyDescent="0.3">
      <c r="Q16208" t="s">
        <v>301</v>
      </c>
    </row>
    <row r="16209" spans="17:17" x14ac:dyDescent="0.3">
      <c r="Q16209" t="s">
        <v>237</v>
      </c>
    </row>
    <row r="16210" spans="17:17" x14ac:dyDescent="0.3">
      <c r="Q16210" t="s">
        <v>326</v>
      </c>
    </row>
    <row r="16211" spans="17:17" x14ac:dyDescent="0.3">
      <c r="Q16211" t="s">
        <v>372</v>
      </c>
    </row>
    <row r="16212" spans="17:17" x14ac:dyDescent="0.3">
      <c r="Q16212" t="s">
        <v>335</v>
      </c>
    </row>
    <row r="16213" spans="17:17" x14ac:dyDescent="0.3">
      <c r="Q16213" t="s">
        <v>262</v>
      </c>
    </row>
    <row r="16214" spans="17:17" x14ac:dyDescent="0.3">
      <c r="Q16214" t="s">
        <v>379</v>
      </c>
    </row>
    <row r="16215" spans="17:17" x14ac:dyDescent="0.3">
      <c r="Q16215" t="s">
        <v>220</v>
      </c>
    </row>
    <row r="16216" spans="17:17" x14ac:dyDescent="0.3">
      <c r="Q16216" t="s">
        <v>401</v>
      </c>
    </row>
    <row r="16217" spans="17:17" x14ac:dyDescent="0.3">
      <c r="Q16217" t="s">
        <v>229</v>
      </c>
    </row>
    <row r="16218" spans="17:17" x14ac:dyDescent="0.3">
      <c r="Q16218" t="s">
        <v>232</v>
      </c>
    </row>
    <row r="16219" spans="17:17" x14ac:dyDescent="0.3">
      <c r="Q16219" t="s">
        <v>418</v>
      </c>
    </row>
    <row r="16220" spans="17:17" x14ac:dyDescent="0.3">
      <c r="Q16220" t="s">
        <v>404</v>
      </c>
    </row>
    <row r="16221" spans="17:17" x14ac:dyDescent="0.3">
      <c r="Q16221" t="s">
        <v>350</v>
      </c>
    </row>
    <row r="16222" spans="17:17" x14ac:dyDescent="0.3">
      <c r="Q16222" t="s">
        <v>219</v>
      </c>
    </row>
    <row r="16223" spans="17:17" x14ac:dyDescent="0.3">
      <c r="Q16223" t="s">
        <v>302</v>
      </c>
    </row>
    <row r="16224" spans="17:17" x14ac:dyDescent="0.3">
      <c r="Q16224" t="s">
        <v>303</v>
      </c>
    </row>
    <row r="16225" spans="17:17" x14ac:dyDescent="0.3">
      <c r="Q16225" t="s">
        <v>247</v>
      </c>
    </row>
    <row r="16226" spans="17:17" x14ac:dyDescent="0.3">
      <c r="Q16226" t="s">
        <v>304</v>
      </c>
    </row>
    <row r="16227" spans="17:17" x14ac:dyDescent="0.3">
      <c r="Q16227" t="s">
        <v>305</v>
      </c>
    </row>
    <row r="16228" spans="17:17" x14ac:dyDescent="0.3">
      <c r="Q16228" t="s">
        <v>306</v>
      </c>
    </row>
    <row r="16229" spans="17:17" x14ac:dyDescent="0.3">
      <c r="Q16229" t="s">
        <v>307</v>
      </c>
    </row>
    <row r="16230" spans="17:17" x14ac:dyDescent="0.3">
      <c r="Q16230" t="s">
        <v>308</v>
      </c>
    </row>
    <row r="16231" spans="17:17" x14ac:dyDescent="0.3">
      <c r="Q16231" t="s">
        <v>281</v>
      </c>
    </row>
    <row r="16232" spans="17:17" x14ac:dyDescent="0.3">
      <c r="Q16232" t="s">
        <v>234</v>
      </c>
    </row>
    <row r="16233" spans="17:17" x14ac:dyDescent="0.3">
      <c r="Q16233" t="s">
        <v>309</v>
      </c>
    </row>
    <row r="16234" spans="17:17" x14ac:dyDescent="0.3">
      <c r="Q16234" t="s">
        <v>310</v>
      </c>
    </row>
    <row r="16235" spans="17:17" x14ac:dyDescent="0.3">
      <c r="Q16235" t="s">
        <v>293</v>
      </c>
    </row>
    <row r="16236" spans="17:17" x14ac:dyDescent="0.3">
      <c r="Q16236" t="s">
        <v>311</v>
      </c>
    </row>
    <row r="16237" spans="17:17" x14ac:dyDescent="0.3">
      <c r="Q16237" t="s">
        <v>312</v>
      </c>
    </row>
    <row r="16238" spans="17:17" x14ac:dyDescent="0.3">
      <c r="Q16238" t="s">
        <v>313</v>
      </c>
    </row>
    <row r="16239" spans="17:17" x14ac:dyDescent="0.3">
      <c r="Q16239" t="s">
        <v>243</v>
      </c>
    </row>
    <row r="16240" spans="17:17" x14ac:dyDescent="0.3">
      <c r="Q16240" t="s">
        <v>314</v>
      </c>
    </row>
    <row r="16241" spans="17:17" x14ac:dyDescent="0.3">
      <c r="Q16241" t="s">
        <v>315</v>
      </c>
    </row>
    <row r="16242" spans="17:17" x14ac:dyDescent="0.3">
      <c r="Q16242" t="s">
        <v>249</v>
      </c>
    </row>
    <row r="16243" spans="17:17" x14ac:dyDescent="0.3">
      <c r="Q16243" t="s">
        <v>271</v>
      </c>
    </row>
    <row r="16244" spans="17:17" x14ac:dyDescent="0.3">
      <c r="Q16244" t="s">
        <v>281</v>
      </c>
    </row>
    <row r="16245" spans="17:17" x14ac:dyDescent="0.3">
      <c r="Q16245" t="s">
        <v>247</v>
      </c>
    </row>
    <row r="16246" spans="17:17" x14ac:dyDescent="0.3">
      <c r="Q16246" t="s">
        <v>251</v>
      </c>
    </row>
    <row r="16247" spans="17:17" x14ac:dyDescent="0.3">
      <c r="Q16247" t="s">
        <v>296</v>
      </c>
    </row>
    <row r="16248" spans="17:17" x14ac:dyDescent="0.3">
      <c r="Q16248" t="s">
        <v>368</v>
      </c>
    </row>
    <row r="16249" spans="17:17" x14ac:dyDescent="0.3">
      <c r="Q16249" t="s">
        <v>369</v>
      </c>
    </row>
    <row r="16250" spans="17:17" x14ac:dyDescent="0.3">
      <c r="Q16250" t="s">
        <v>370</v>
      </c>
    </row>
    <row r="16251" spans="17:17" x14ac:dyDescent="0.3">
      <c r="Q16251" t="s">
        <v>279</v>
      </c>
    </row>
    <row r="16252" spans="17:17" x14ac:dyDescent="0.3">
      <c r="Q16252" t="s">
        <v>234</v>
      </c>
    </row>
    <row r="16253" spans="17:17" x14ac:dyDescent="0.3">
      <c r="Q16253" t="s">
        <v>371</v>
      </c>
    </row>
    <row r="16254" spans="17:17" x14ac:dyDescent="0.3">
      <c r="Q16254" t="s">
        <v>372</v>
      </c>
    </row>
    <row r="16255" spans="17:17" x14ac:dyDescent="0.3">
      <c r="Q16255" t="s">
        <v>373</v>
      </c>
    </row>
    <row r="16256" spans="17:17" x14ac:dyDescent="0.3">
      <c r="Q16256" t="s">
        <v>250</v>
      </c>
    </row>
    <row r="16257" spans="17:17" x14ac:dyDescent="0.3">
      <c r="Q16257" t="s">
        <v>292</v>
      </c>
    </row>
    <row r="16258" spans="17:17" x14ac:dyDescent="0.3">
      <c r="Q16258" t="s">
        <v>354</v>
      </c>
    </row>
    <row r="16259" spans="17:17" x14ac:dyDescent="0.3">
      <c r="Q16259" t="s">
        <v>312</v>
      </c>
    </row>
    <row r="16260" spans="17:17" x14ac:dyDescent="0.3">
      <c r="Q16260" t="s">
        <v>344</v>
      </c>
    </row>
    <row r="16261" spans="17:17" x14ac:dyDescent="0.3">
      <c r="Q16261" t="s">
        <v>374</v>
      </c>
    </row>
    <row r="16262" spans="17:17" x14ac:dyDescent="0.3">
      <c r="Q16262" t="s">
        <v>247</v>
      </c>
    </row>
    <row r="16263" spans="17:17" x14ac:dyDescent="0.3">
      <c r="Q16263" t="s">
        <v>301</v>
      </c>
    </row>
    <row r="16264" spans="17:17" x14ac:dyDescent="0.3">
      <c r="Q16264" t="s">
        <v>337</v>
      </c>
    </row>
    <row r="16265" spans="17:17" x14ac:dyDescent="0.3">
      <c r="Q16265" t="s">
        <v>354</v>
      </c>
    </row>
    <row r="16266" spans="17:17" x14ac:dyDescent="0.3">
      <c r="Q16266" t="s">
        <v>235</v>
      </c>
    </row>
    <row r="16267" spans="17:17" x14ac:dyDescent="0.3">
      <c r="Q16267" t="s">
        <v>389</v>
      </c>
    </row>
    <row r="16268" spans="17:17" x14ac:dyDescent="0.3">
      <c r="Q16268" t="s">
        <v>258</v>
      </c>
    </row>
    <row r="16269" spans="17:17" x14ac:dyDescent="0.3">
      <c r="Q16269" t="s">
        <v>292</v>
      </c>
    </row>
    <row r="16270" spans="17:17" x14ac:dyDescent="0.3">
      <c r="Q16270" t="s">
        <v>229</v>
      </c>
    </row>
    <row r="16271" spans="17:17" x14ac:dyDescent="0.3">
      <c r="Q16271" t="s">
        <v>383</v>
      </c>
    </row>
    <row r="16272" spans="17:17" x14ac:dyDescent="0.3">
      <c r="Q16272" t="s">
        <v>375</v>
      </c>
    </row>
    <row r="16273" spans="17:17" x14ac:dyDescent="0.3">
      <c r="Q16273" t="s">
        <v>359</v>
      </c>
    </row>
    <row r="16274" spans="17:17" x14ac:dyDescent="0.3">
      <c r="Q16274" t="s">
        <v>330</v>
      </c>
    </row>
    <row r="16275" spans="17:17" x14ac:dyDescent="0.3">
      <c r="Q16275" t="s">
        <v>355</v>
      </c>
    </row>
    <row r="16276" spans="17:17" x14ac:dyDescent="0.3">
      <c r="Q16276" t="s">
        <v>399</v>
      </c>
    </row>
    <row r="16277" spans="17:17" x14ac:dyDescent="0.3">
      <c r="Q16277" t="s">
        <v>299</v>
      </c>
    </row>
    <row r="16278" spans="17:17" x14ac:dyDescent="0.3">
      <c r="Q16278" t="s">
        <v>221</v>
      </c>
    </row>
    <row r="16279" spans="17:17" x14ac:dyDescent="0.3">
      <c r="Q16279" t="s">
        <v>417</v>
      </c>
    </row>
    <row r="16280" spans="17:17" x14ac:dyDescent="0.3">
      <c r="Q16280" t="s">
        <v>232</v>
      </c>
    </row>
    <row r="16281" spans="17:17" x14ac:dyDescent="0.3">
      <c r="Q16281" t="s">
        <v>395</v>
      </c>
    </row>
    <row r="16282" spans="17:17" x14ac:dyDescent="0.3">
      <c r="Q16282" t="s">
        <v>316</v>
      </c>
    </row>
    <row r="16283" spans="17:17" x14ac:dyDescent="0.3">
      <c r="Q16283" t="s">
        <v>317</v>
      </c>
    </row>
    <row r="16284" spans="17:17" x14ac:dyDescent="0.3">
      <c r="Q16284" t="s">
        <v>266</v>
      </c>
    </row>
    <row r="16285" spans="17:17" x14ac:dyDescent="0.3">
      <c r="Q16285" t="s">
        <v>318</v>
      </c>
    </row>
    <row r="16286" spans="17:17" x14ac:dyDescent="0.3">
      <c r="Q16286" t="s">
        <v>263</v>
      </c>
    </row>
    <row r="16287" spans="17:17" x14ac:dyDescent="0.3">
      <c r="Q16287" t="s">
        <v>226</v>
      </c>
    </row>
    <row r="16288" spans="17:17" x14ac:dyDescent="0.3">
      <c r="Q16288" t="s">
        <v>319</v>
      </c>
    </row>
    <row r="16289" spans="17:17" x14ac:dyDescent="0.3">
      <c r="Q16289" t="s">
        <v>320</v>
      </c>
    </row>
    <row r="16290" spans="17:17" x14ac:dyDescent="0.3">
      <c r="Q16290" t="s">
        <v>241</v>
      </c>
    </row>
    <row r="16291" spans="17:17" x14ac:dyDescent="0.3">
      <c r="Q16291" t="s">
        <v>267</v>
      </c>
    </row>
    <row r="16292" spans="17:17" x14ac:dyDescent="0.3">
      <c r="Q16292" t="s">
        <v>321</v>
      </c>
    </row>
    <row r="16293" spans="17:17" x14ac:dyDescent="0.3">
      <c r="Q16293" t="s">
        <v>322</v>
      </c>
    </row>
    <row r="16294" spans="17:17" x14ac:dyDescent="0.3">
      <c r="Q16294" t="s">
        <v>323</v>
      </c>
    </row>
    <row r="16295" spans="17:17" x14ac:dyDescent="0.3">
      <c r="Q16295" t="s">
        <v>310</v>
      </c>
    </row>
    <row r="16296" spans="17:17" x14ac:dyDescent="0.3">
      <c r="Q16296" t="s">
        <v>275</v>
      </c>
    </row>
    <row r="16297" spans="17:17" x14ac:dyDescent="0.3">
      <c r="Q16297" t="s">
        <v>247</v>
      </c>
    </row>
    <row r="16298" spans="17:17" x14ac:dyDescent="0.3">
      <c r="Q16298" t="s">
        <v>324</v>
      </c>
    </row>
    <row r="16299" spans="17:17" x14ac:dyDescent="0.3">
      <c r="Q16299" t="s">
        <v>325</v>
      </c>
    </row>
    <row r="16300" spans="17:17" x14ac:dyDescent="0.3">
      <c r="Q16300" t="s">
        <v>236</v>
      </c>
    </row>
    <row r="16301" spans="17:17" x14ac:dyDescent="0.3">
      <c r="Q16301" t="s">
        <v>326</v>
      </c>
    </row>
    <row r="16302" spans="17:17" x14ac:dyDescent="0.3">
      <c r="Q16302" t="s">
        <v>264</v>
      </c>
    </row>
    <row r="16303" spans="17:17" x14ac:dyDescent="0.3">
      <c r="Q16303" t="s">
        <v>247</v>
      </c>
    </row>
    <row r="16304" spans="17:17" x14ac:dyDescent="0.3">
      <c r="Q16304" t="s">
        <v>316</v>
      </c>
    </row>
    <row r="16305" spans="17:17" x14ac:dyDescent="0.3">
      <c r="Q16305" t="s">
        <v>346</v>
      </c>
    </row>
    <row r="16306" spans="17:17" x14ac:dyDescent="0.3">
      <c r="Q16306" t="s">
        <v>308</v>
      </c>
    </row>
    <row r="16307" spans="17:17" x14ac:dyDescent="0.3">
      <c r="Q16307" t="s">
        <v>251</v>
      </c>
    </row>
    <row r="16308" spans="17:17" x14ac:dyDescent="0.3">
      <c r="Q16308" t="s">
        <v>398</v>
      </c>
    </row>
    <row r="16309" spans="17:17" x14ac:dyDescent="0.3">
      <c r="Q16309" t="s">
        <v>402</v>
      </c>
    </row>
    <row r="16310" spans="17:17" x14ac:dyDescent="0.3">
      <c r="Q16310" t="s">
        <v>312</v>
      </c>
    </row>
    <row r="16311" spans="17:17" x14ac:dyDescent="0.3">
      <c r="Q16311" t="s">
        <v>306</v>
      </c>
    </row>
    <row r="16312" spans="17:17" x14ac:dyDescent="0.3">
      <c r="Q16312" t="s">
        <v>226</v>
      </c>
    </row>
    <row r="16313" spans="17:17" x14ac:dyDescent="0.3">
      <c r="Q16313" t="s">
        <v>257</v>
      </c>
    </row>
    <row r="16314" spans="17:17" x14ac:dyDescent="0.3">
      <c r="Q16314" t="s">
        <v>411</v>
      </c>
    </row>
    <row r="16315" spans="17:17" x14ac:dyDescent="0.3">
      <c r="Q16315" t="s">
        <v>283</v>
      </c>
    </row>
    <row r="16316" spans="17:17" x14ac:dyDescent="0.3">
      <c r="Q16316" t="s">
        <v>305</v>
      </c>
    </row>
    <row r="16317" spans="17:17" x14ac:dyDescent="0.3">
      <c r="Q16317" t="s">
        <v>366</v>
      </c>
    </row>
    <row r="16318" spans="17:17" x14ac:dyDescent="0.3">
      <c r="Q16318" t="s">
        <v>315</v>
      </c>
    </row>
    <row r="16319" spans="17:17" x14ac:dyDescent="0.3">
      <c r="Q16319" t="s">
        <v>321</v>
      </c>
    </row>
    <row r="16320" spans="17:17" x14ac:dyDescent="0.3">
      <c r="Q16320" t="s">
        <v>379</v>
      </c>
    </row>
    <row r="16321" spans="17:17" x14ac:dyDescent="0.3">
      <c r="Q16321" t="s">
        <v>412</v>
      </c>
    </row>
    <row r="16322" spans="17:17" x14ac:dyDescent="0.3">
      <c r="Q16322" t="s">
        <v>296</v>
      </c>
    </row>
    <row r="16323" spans="17:17" x14ac:dyDescent="0.3">
      <c r="Q16323" t="s">
        <v>362</v>
      </c>
    </row>
    <row r="16324" spans="17:17" x14ac:dyDescent="0.3">
      <c r="Q16324" t="s">
        <v>300</v>
      </c>
    </row>
    <row r="16325" spans="17:17" x14ac:dyDescent="0.3">
      <c r="Q16325" t="s">
        <v>365</v>
      </c>
    </row>
    <row r="16326" spans="17:17" x14ac:dyDescent="0.3">
      <c r="Q16326" t="s">
        <v>408</v>
      </c>
    </row>
    <row r="16327" spans="17:17" x14ac:dyDescent="0.3">
      <c r="Q16327" t="s">
        <v>308</v>
      </c>
    </row>
    <row r="16328" spans="17:17" x14ac:dyDescent="0.3">
      <c r="Q16328" t="s">
        <v>289</v>
      </c>
    </row>
    <row r="16329" spans="17:17" x14ac:dyDescent="0.3">
      <c r="Q16329" t="s">
        <v>390</v>
      </c>
    </row>
    <row r="16330" spans="17:17" x14ac:dyDescent="0.3">
      <c r="Q16330" t="s">
        <v>385</v>
      </c>
    </row>
    <row r="16331" spans="17:17" x14ac:dyDescent="0.3">
      <c r="Q16331" t="s">
        <v>295</v>
      </c>
    </row>
    <row r="16332" spans="17:17" x14ac:dyDescent="0.3">
      <c r="Q16332" t="s">
        <v>236</v>
      </c>
    </row>
    <row r="16333" spans="17:17" x14ac:dyDescent="0.3">
      <c r="Q16333" t="s">
        <v>413</v>
      </c>
    </row>
    <row r="16334" spans="17:17" x14ac:dyDescent="0.3">
      <c r="Q16334" t="s">
        <v>328</v>
      </c>
    </row>
    <row r="16335" spans="17:17" x14ac:dyDescent="0.3">
      <c r="Q16335" t="s">
        <v>239</v>
      </c>
    </row>
    <row r="16336" spans="17:17" x14ac:dyDescent="0.3">
      <c r="Q16336" t="s">
        <v>329</v>
      </c>
    </row>
    <row r="16337" spans="17:17" x14ac:dyDescent="0.3">
      <c r="Q16337" t="s">
        <v>391</v>
      </c>
    </row>
    <row r="16338" spans="17:17" x14ac:dyDescent="0.3">
      <c r="Q16338" t="s">
        <v>271</v>
      </c>
    </row>
    <row r="16339" spans="17:17" x14ac:dyDescent="0.3">
      <c r="Q16339" t="s">
        <v>222</v>
      </c>
    </row>
    <row r="16340" spans="17:17" x14ac:dyDescent="0.3">
      <c r="Q16340" t="s">
        <v>394</v>
      </c>
    </row>
    <row r="16341" spans="17:17" x14ac:dyDescent="0.3">
      <c r="Q16341" t="s">
        <v>376</v>
      </c>
    </row>
    <row r="16342" spans="17:17" x14ac:dyDescent="0.3">
      <c r="Q16342" t="s">
        <v>239</v>
      </c>
    </row>
    <row r="16343" spans="17:17" x14ac:dyDescent="0.3">
      <c r="Q16343" t="s">
        <v>297</v>
      </c>
    </row>
    <row r="16344" spans="17:17" x14ac:dyDescent="0.3">
      <c r="Q16344" t="s">
        <v>242</v>
      </c>
    </row>
    <row r="16345" spans="17:17" x14ac:dyDescent="0.3">
      <c r="Q16345" t="s">
        <v>256</v>
      </c>
    </row>
    <row r="16346" spans="17:17" x14ac:dyDescent="0.3">
      <c r="Q16346" t="s">
        <v>343</v>
      </c>
    </row>
    <row r="16347" spans="17:17" x14ac:dyDescent="0.3">
      <c r="Q16347" t="s">
        <v>257</v>
      </c>
    </row>
    <row r="16348" spans="17:17" x14ac:dyDescent="0.3">
      <c r="Q16348" t="s">
        <v>288</v>
      </c>
    </row>
    <row r="16349" spans="17:17" x14ac:dyDescent="0.3">
      <c r="Q16349" t="s">
        <v>344</v>
      </c>
    </row>
    <row r="16350" spans="17:17" x14ac:dyDescent="0.3">
      <c r="Q16350" t="s">
        <v>345</v>
      </c>
    </row>
    <row r="16351" spans="17:17" x14ac:dyDescent="0.3">
      <c r="Q16351" t="s">
        <v>331</v>
      </c>
    </row>
    <row r="16352" spans="17:17" x14ac:dyDescent="0.3">
      <c r="Q16352" t="s">
        <v>338</v>
      </c>
    </row>
    <row r="16353" spans="17:17" x14ac:dyDescent="0.3">
      <c r="Q16353" t="s">
        <v>346</v>
      </c>
    </row>
    <row r="16354" spans="17:17" x14ac:dyDescent="0.3">
      <c r="Q16354" t="s">
        <v>347</v>
      </c>
    </row>
    <row r="16355" spans="17:17" x14ac:dyDescent="0.3">
      <c r="Q16355" t="s">
        <v>348</v>
      </c>
    </row>
    <row r="16356" spans="17:17" x14ac:dyDescent="0.3">
      <c r="Q16356" t="s">
        <v>349</v>
      </c>
    </row>
    <row r="16357" spans="17:17" x14ac:dyDescent="0.3">
      <c r="Q16357" t="s">
        <v>220</v>
      </c>
    </row>
    <row r="16358" spans="17:17" x14ac:dyDescent="0.3">
      <c r="Q16358" t="s">
        <v>275</v>
      </c>
    </row>
    <row r="16359" spans="17:17" x14ac:dyDescent="0.3">
      <c r="Q16359" t="s">
        <v>350</v>
      </c>
    </row>
    <row r="16360" spans="17:17" x14ac:dyDescent="0.3">
      <c r="Q16360" t="s">
        <v>351</v>
      </c>
    </row>
    <row r="16361" spans="17:17" x14ac:dyDescent="0.3">
      <c r="Q16361" t="s">
        <v>308</v>
      </c>
    </row>
    <row r="16362" spans="17:17" x14ac:dyDescent="0.3">
      <c r="Q16362" t="s">
        <v>349</v>
      </c>
    </row>
    <row r="16363" spans="17:17" x14ac:dyDescent="0.3">
      <c r="Q16363" t="s">
        <v>275</v>
      </c>
    </row>
    <row r="16364" spans="17:17" x14ac:dyDescent="0.3">
      <c r="Q16364" t="s">
        <v>362</v>
      </c>
    </row>
    <row r="16365" spans="17:17" x14ac:dyDescent="0.3">
      <c r="Q16365" t="s">
        <v>384</v>
      </c>
    </row>
    <row r="16366" spans="17:17" x14ac:dyDescent="0.3">
      <c r="Q16366" t="s">
        <v>312</v>
      </c>
    </row>
    <row r="16367" spans="17:17" x14ac:dyDescent="0.3">
      <c r="Q16367" t="s">
        <v>255</v>
      </c>
    </row>
    <row r="16368" spans="17:17" x14ac:dyDescent="0.3">
      <c r="Q16368" t="s">
        <v>306</v>
      </c>
    </row>
    <row r="16369" spans="17:17" x14ac:dyDescent="0.3">
      <c r="Q16369" t="s">
        <v>354</v>
      </c>
    </row>
    <row r="16370" spans="17:17" x14ac:dyDescent="0.3">
      <c r="Q16370" t="s">
        <v>277</v>
      </c>
    </row>
    <row r="16371" spans="17:17" x14ac:dyDescent="0.3">
      <c r="Q16371" t="s">
        <v>225</v>
      </c>
    </row>
    <row r="16372" spans="17:17" x14ac:dyDescent="0.3">
      <c r="Q16372" t="s">
        <v>226</v>
      </c>
    </row>
    <row r="16373" spans="17:17" x14ac:dyDescent="0.3">
      <c r="Q16373" t="s">
        <v>256</v>
      </c>
    </row>
    <row r="16374" spans="17:17" x14ac:dyDescent="0.3">
      <c r="Q16374" t="s">
        <v>385</v>
      </c>
    </row>
    <row r="16375" spans="17:17" x14ac:dyDescent="0.3">
      <c r="Q16375" t="s">
        <v>272</v>
      </c>
    </row>
    <row r="16376" spans="17:17" x14ac:dyDescent="0.3">
      <c r="Q16376" t="s">
        <v>284</v>
      </c>
    </row>
    <row r="16377" spans="17:17" x14ac:dyDescent="0.3">
      <c r="Q16377" t="s">
        <v>239</v>
      </c>
    </row>
    <row r="16378" spans="17:17" x14ac:dyDescent="0.3">
      <c r="Q16378" t="s">
        <v>282</v>
      </c>
    </row>
    <row r="16379" spans="17:17" x14ac:dyDescent="0.3">
      <c r="Q16379" t="s">
        <v>344</v>
      </c>
    </row>
    <row r="16380" spans="17:17" x14ac:dyDescent="0.3">
      <c r="Q16380" t="s">
        <v>222</v>
      </c>
    </row>
    <row r="16381" spans="17:17" x14ac:dyDescent="0.3">
      <c r="Q16381" t="s">
        <v>418</v>
      </c>
    </row>
    <row r="16382" spans="17:17" x14ac:dyDescent="0.3">
      <c r="Q16382" t="s">
        <v>323</v>
      </c>
    </row>
    <row r="16383" spans="17:17" x14ac:dyDescent="0.3">
      <c r="Q16383" t="s">
        <v>241</v>
      </c>
    </row>
    <row r="16384" spans="17:17" x14ac:dyDescent="0.3">
      <c r="Q16384" t="s">
        <v>333</v>
      </c>
    </row>
    <row r="16385" spans="17:17" x14ac:dyDescent="0.3">
      <c r="Q16385" t="s">
        <v>220</v>
      </c>
    </row>
    <row r="16386" spans="17:17" x14ac:dyDescent="0.3">
      <c r="Q16386" t="s">
        <v>385</v>
      </c>
    </row>
    <row r="16387" spans="17:17" x14ac:dyDescent="0.3">
      <c r="Q16387" t="s">
        <v>302</v>
      </c>
    </row>
    <row r="16388" spans="17:17" x14ac:dyDescent="0.3">
      <c r="Q16388" t="s">
        <v>407</v>
      </c>
    </row>
    <row r="16389" spans="17:17" x14ac:dyDescent="0.3">
      <c r="Q16389" t="s">
        <v>230</v>
      </c>
    </row>
    <row r="16390" spans="17:17" x14ac:dyDescent="0.3">
      <c r="Q16390" t="s">
        <v>408</v>
      </c>
    </row>
    <row r="16391" spans="17:17" x14ac:dyDescent="0.3">
      <c r="Q16391" t="s">
        <v>289</v>
      </c>
    </row>
    <row r="16392" spans="17:17" x14ac:dyDescent="0.3">
      <c r="Q16392" t="s">
        <v>322</v>
      </c>
    </row>
    <row r="16393" spans="17:17" x14ac:dyDescent="0.3">
      <c r="Q16393" t="s">
        <v>271</v>
      </c>
    </row>
    <row r="16394" spans="17:17" x14ac:dyDescent="0.3">
      <c r="Q16394" t="s">
        <v>409</v>
      </c>
    </row>
    <row r="16395" spans="17:17" x14ac:dyDescent="0.3">
      <c r="Q16395" t="s">
        <v>379</v>
      </c>
    </row>
    <row r="16396" spans="17:17" x14ac:dyDescent="0.3">
      <c r="Q16396" t="s">
        <v>355</v>
      </c>
    </row>
    <row r="16397" spans="17:17" x14ac:dyDescent="0.3">
      <c r="Q16397" t="s">
        <v>394</v>
      </c>
    </row>
    <row r="16398" spans="17:17" x14ac:dyDescent="0.3">
      <c r="Q16398" t="s">
        <v>350</v>
      </c>
    </row>
    <row r="16399" spans="17:17" x14ac:dyDescent="0.3">
      <c r="Q16399" t="s">
        <v>287</v>
      </c>
    </row>
    <row r="16400" spans="17:17" x14ac:dyDescent="0.3">
      <c r="Q16400" t="s">
        <v>261</v>
      </c>
    </row>
    <row r="16401" spans="17:17" x14ac:dyDescent="0.3">
      <c r="Q16401" t="s">
        <v>291</v>
      </c>
    </row>
    <row r="16402" spans="17:17" x14ac:dyDescent="0.3">
      <c r="Q16402" t="s">
        <v>221</v>
      </c>
    </row>
    <row r="16403" spans="17:17" x14ac:dyDescent="0.3">
      <c r="Q16403" t="s">
        <v>362</v>
      </c>
    </row>
    <row r="16404" spans="17:17" x14ac:dyDescent="0.3">
      <c r="Q16404" t="s">
        <v>276</v>
      </c>
    </row>
    <row r="16405" spans="17:17" x14ac:dyDescent="0.3">
      <c r="Q16405" t="s">
        <v>229</v>
      </c>
    </row>
    <row r="16406" spans="17:17" x14ac:dyDescent="0.3">
      <c r="Q16406" t="s">
        <v>269</v>
      </c>
    </row>
    <row r="16407" spans="17:17" x14ac:dyDescent="0.3">
      <c r="Q16407" t="s">
        <v>316</v>
      </c>
    </row>
    <row r="16408" spans="17:17" x14ac:dyDescent="0.3">
      <c r="Q16408" t="s">
        <v>243</v>
      </c>
    </row>
    <row r="16409" spans="17:17" x14ac:dyDescent="0.3">
      <c r="Q16409" t="s">
        <v>242</v>
      </c>
    </row>
    <row r="16410" spans="17:17" x14ac:dyDescent="0.3">
      <c r="Q16410" t="s">
        <v>385</v>
      </c>
    </row>
    <row r="16411" spans="17:17" x14ac:dyDescent="0.3">
      <c r="Q16411" t="s">
        <v>232</v>
      </c>
    </row>
    <row r="16412" spans="17:17" x14ac:dyDescent="0.3">
      <c r="Q16412" t="s">
        <v>302</v>
      </c>
    </row>
    <row r="16413" spans="17:17" x14ac:dyDescent="0.3">
      <c r="Q16413" t="s">
        <v>273</v>
      </c>
    </row>
    <row r="16414" spans="17:17" x14ac:dyDescent="0.3">
      <c r="Q16414" t="s">
        <v>224</v>
      </c>
    </row>
    <row r="16415" spans="17:17" x14ac:dyDescent="0.3">
      <c r="Q16415" t="s">
        <v>228</v>
      </c>
    </row>
    <row r="16416" spans="17:17" x14ac:dyDescent="0.3">
      <c r="Q16416" t="s">
        <v>254</v>
      </c>
    </row>
    <row r="16417" spans="17:17" x14ac:dyDescent="0.3">
      <c r="Q16417" t="s">
        <v>282</v>
      </c>
    </row>
    <row r="16418" spans="17:17" x14ac:dyDescent="0.3">
      <c r="Q16418" t="s">
        <v>402</v>
      </c>
    </row>
    <row r="16419" spans="17:17" x14ac:dyDescent="0.3">
      <c r="Q16419" t="s">
        <v>304</v>
      </c>
    </row>
    <row r="16420" spans="17:17" x14ac:dyDescent="0.3">
      <c r="Q16420" t="s">
        <v>346</v>
      </c>
    </row>
    <row r="16421" spans="17:17" x14ac:dyDescent="0.3">
      <c r="Q16421" t="s">
        <v>366</v>
      </c>
    </row>
    <row r="16422" spans="17:17" x14ac:dyDescent="0.3">
      <c r="Q16422" t="s">
        <v>313</v>
      </c>
    </row>
    <row r="16423" spans="17:17" x14ac:dyDescent="0.3">
      <c r="Q16423" t="s">
        <v>274</v>
      </c>
    </row>
    <row r="16424" spans="17:17" x14ac:dyDescent="0.3">
      <c r="Q16424" t="s">
        <v>370</v>
      </c>
    </row>
    <row r="16425" spans="17:17" x14ac:dyDescent="0.3">
      <c r="Q16425" t="s">
        <v>403</v>
      </c>
    </row>
    <row r="16426" spans="17:17" x14ac:dyDescent="0.3">
      <c r="Q16426" t="s">
        <v>222</v>
      </c>
    </row>
    <row r="16427" spans="17:17" x14ac:dyDescent="0.3">
      <c r="Q16427" t="s">
        <v>284</v>
      </c>
    </row>
    <row r="16428" spans="17:17" x14ac:dyDescent="0.3">
      <c r="Q16428" t="s">
        <v>257</v>
      </c>
    </row>
    <row r="16429" spans="17:17" x14ac:dyDescent="0.3">
      <c r="Q16429" t="s">
        <v>291</v>
      </c>
    </row>
    <row r="16430" spans="17:17" x14ac:dyDescent="0.3">
      <c r="Q16430" t="s">
        <v>273</v>
      </c>
    </row>
    <row r="16431" spans="17:17" x14ac:dyDescent="0.3">
      <c r="Q16431" t="s">
        <v>312</v>
      </c>
    </row>
    <row r="16432" spans="17:17" x14ac:dyDescent="0.3">
      <c r="Q16432" t="s">
        <v>263</v>
      </c>
    </row>
    <row r="16433" spans="17:17" x14ac:dyDescent="0.3">
      <c r="Q16433" t="s">
        <v>280</v>
      </c>
    </row>
    <row r="16434" spans="17:17" x14ac:dyDescent="0.3">
      <c r="Q16434" t="s">
        <v>270</v>
      </c>
    </row>
    <row r="16435" spans="17:17" x14ac:dyDescent="0.3">
      <c r="Q16435" t="s">
        <v>253</v>
      </c>
    </row>
    <row r="16436" spans="17:17" x14ac:dyDescent="0.3">
      <c r="Q16436" t="s">
        <v>351</v>
      </c>
    </row>
    <row r="16437" spans="17:17" x14ac:dyDescent="0.3">
      <c r="Q16437" t="s">
        <v>412</v>
      </c>
    </row>
    <row r="16438" spans="17:17" x14ac:dyDescent="0.3">
      <c r="Q16438" t="s">
        <v>271</v>
      </c>
    </row>
    <row r="16439" spans="17:17" x14ac:dyDescent="0.3">
      <c r="Q16439" t="s">
        <v>385</v>
      </c>
    </row>
    <row r="16440" spans="17:17" x14ac:dyDescent="0.3">
      <c r="Q16440" t="s">
        <v>338</v>
      </c>
    </row>
    <row r="16441" spans="17:17" x14ac:dyDescent="0.3">
      <c r="Q16441" t="s">
        <v>377</v>
      </c>
    </row>
    <row r="16442" spans="17:17" x14ac:dyDescent="0.3">
      <c r="Q16442" t="s">
        <v>280</v>
      </c>
    </row>
    <row r="16443" spans="17:17" x14ac:dyDescent="0.3">
      <c r="Q16443" t="s">
        <v>221</v>
      </c>
    </row>
    <row r="16444" spans="17:17" x14ac:dyDescent="0.3">
      <c r="Q16444" t="s">
        <v>352</v>
      </c>
    </row>
    <row r="16445" spans="17:17" x14ac:dyDescent="0.3">
      <c r="Q16445" t="s">
        <v>317</v>
      </c>
    </row>
    <row r="16446" spans="17:17" x14ac:dyDescent="0.3">
      <c r="Q16446" t="s">
        <v>323</v>
      </c>
    </row>
    <row r="16447" spans="17:17" x14ac:dyDescent="0.3">
      <c r="Q16447" t="s">
        <v>405</v>
      </c>
    </row>
    <row r="16448" spans="17:17" x14ac:dyDescent="0.3">
      <c r="Q16448" t="s">
        <v>300</v>
      </c>
    </row>
    <row r="16449" spans="17:17" x14ac:dyDescent="0.3">
      <c r="Q16449" t="s">
        <v>384</v>
      </c>
    </row>
    <row r="16450" spans="17:17" x14ac:dyDescent="0.3">
      <c r="Q16450" t="s">
        <v>327</v>
      </c>
    </row>
    <row r="16451" spans="17:17" x14ac:dyDescent="0.3">
      <c r="Q16451" t="s">
        <v>397</v>
      </c>
    </row>
    <row r="16452" spans="17:17" x14ac:dyDescent="0.3">
      <c r="Q16452" t="s">
        <v>259</v>
      </c>
    </row>
    <row r="16453" spans="17:17" x14ac:dyDescent="0.3">
      <c r="Q16453" t="s">
        <v>305</v>
      </c>
    </row>
    <row r="16454" spans="17:17" x14ac:dyDescent="0.3">
      <c r="Q16454" t="s">
        <v>312</v>
      </c>
    </row>
    <row r="16455" spans="17:17" x14ac:dyDescent="0.3">
      <c r="Q16455" t="s">
        <v>285</v>
      </c>
    </row>
    <row r="16456" spans="17:17" x14ac:dyDescent="0.3">
      <c r="Q16456" t="s">
        <v>258</v>
      </c>
    </row>
    <row r="16457" spans="17:17" x14ac:dyDescent="0.3">
      <c r="Q16457" t="s">
        <v>252</v>
      </c>
    </row>
    <row r="16458" spans="17:17" x14ac:dyDescent="0.3">
      <c r="Q16458" t="s">
        <v>250</v>
      </c>
    </row>
    <row r="16459" spans="17:17" x14ac:dyDescent="0.3">
      <c r="Q16459" t="s">
        <v>336</v>
      </c>
    </row>
    <row r="16460" spans="17:17" x14ac:dyDescent="0.3">
      <c r="Q16460" t="s">
        <v>246</v>
      </c>
    </row>
    <row r="16461" spans="17:17" x14ac:dyDescent="0.3">
      <c r="Q16461" t="s">
        <v>332</v>
      </c>
    </row>
    <row r="16462" spans="17:17" x14ac:dyDescent="0.3">
      <c r="Q16462" t="s">
        <v>236</v>
      </c>
    </row>
    <row r="16463" spans="17:17" x14ac:dyDescent="0.3">
      <c r="Q16463" t="s">
        <v>352</v>
      </c>
    </row>
    <row r="16464" spans="17:17" x14ac:dyDescent="0.3">
      <c r="Q16464" t="s">
        <v>379</v>
      </c>
    </row>
    <row r="16465" spans="17:17" x14ac:dyDescent="0.3">
      <c r="Q16465" t="s">
        <v>260</v>
      </c>
    </row>
    <row r="16466" spans="17:17" x14ac:dyDescent="0.3">
      <c r="Q16466" t="s">
        <v>320</v>
      </c>
    </row>
    <row r="16467" spans="17:17" x14ac:dyDescent="0.3">
      <c r="Q16467" t="s">
        <v>222</v>
      </c>
    </row>
    <row r="16468" spans="17:17" x14ac:dyDescent="0.3">
      <c r="Q16468" t="s">
        <v>343</v>
      </c>
    </row>
    <row r="16469" spans="17:17" x14ac:dyDescent="0.3">
      <c r="Q16469" t="s">
        <v>374</v>
      </c>
    </row>
    <row r="16470" spans="17:17" x14ac:dyDescent="0.3">
      <c r="Q16470" t="s">
        <v>303</v>
      </c>
    </row>
    <row r="16471" spans="17:17" x14ac:dyDescent="0.3">
      <c r="Q16471" t="s">
        <v>370</v>
      </c>
    </row>
    <row r="16472" spans="17:17" x14ac:dyDescent="0.3">
      <c r="Q16472" t="s">
        <v>249</v>
      </c>
    </row>
    <row r="16473" spans="17:17" x14ac:dyDescent="0.3">
      <c r="Q16473" t="s">
        <v>241</v>
      </c>
    </row>
    <row r="16474" spans="17:17" x14ac:dyDescent="0.3">
      <c r="Q16474" t="s">
        <v>371</v>
      </c>
    </row>
    <row r="16475" spans="17:17" x14ac:dyDescent="0.3">
      <c r="Q16475" t="s">
        <v>292</v>
      </c>
    </row>
    <row r="16476" spans="17:17" x14ac:dyDescent="0.3">
      <c r="Q16476" t="s">
        <v>268</v>
      </c>
    </row>
    <row r="16477" spans="17:17" x14ac:dyDescent="0.3">
      <c r="Q16477" t="s">
        <v>380</v>
      </c>
    </row>
    <row r="16478" spans="17:17" x14ac:dyDescent="0.3">
      <c r="Q16478" t="s">
        <v>290</v>
      </c>
    </row>
    <row r="16479" spans="17:17" x14ac:dyDescent="0.3">
      <c r="Q16479" t="s">
        <v>404</v>
      </c>
    </row>
    <row r="16480" spans="17:17" x14ac:dyDescent="0.3">
      <c r="Q16480" t="s">
        <v>336</v>
      </c>
    </row>
    <row r="16481" spans="17:17" x14ac:dyDescent="0.3">
      <c r="Q16481" t="s">
        <v>233</v>
      </c>
    </row>
    <row r="16482" spans="17:17" x14ac:dyDescent="0.3">
      <c r="Q16482" t="s">
        <v>307</v>
      </c>
    </row>
    <row r="16483" spans="17:17" x14ac:dyDescent="0.3">
      <c r="Q16483" t="s">
        <v>281</v>
      </c>
    </row>
    <row r="16484" spans="17:17" x14ac:dyDescent="0.3">
      <c r="Q16484" t="s">
        <v>297</v>
      </c>
    </row>
    <row r="16485" spans="17:17" x14ac:dyDescent="0.3">
      <c r="Q16485" t="s">
        <v>290</v>
      </c>
    </row>
    <row r="16486" spans="17:17" x14ac:dyDescent="0.3">
      <c r="Q16486" t="s">
        <v>247</v>
      </c>
    </row>
    <row r="16487" spans="17:17" x14ac:dyDescent="0.3">
      <c r="Q16487" t="s">
        <v>286</v>
      </c>
    </row>
    <row r="16488" spans="17:17" x14ac:dyDescent="0.3">
      <c r="Q16488" t="s">
        <v>378</v>
      </c>
    </row>
    <row r="16489" spans="17:17" x14ac:dyDescent="0.3">
      <c r="Q16489" t="s">
        <v>274</v>
      </c>
    </row>
    <row r="16490" spans="17:17" x14ac:dyDescent="0.3">
      <c r="Q16490" t="s">
        <v>332</v>
      </c>
    </row>
    <row r="16491" spans="17:17" x14ac:dyDescent="0.3">
      <c r="Q16491" t="s">
        <v>229</v>
      </c>
    </row>
    <row r="16492" spans="17:17" x14ac:dyDescent="0.3">
      <c r="Q16492" t="s">
        <v>326</v>
      </c>
    </row>
    <row r="16493" spans="17:17" x14ac:dyDescent="0.3">
      <c r="Q16493" t="s">
        <v>334</v>
      </c>
    </row>
    <row r="16494" spans="17:17" x14ac:dyDescent="0.3">
      <c r="Q16494" t="s">
        <v>306</v>
      </c>
    </row>
    <row r="16495" spans="17:17" x14ac:dyDescent="0.3">
      <c r="Q16495" t="s">
        <v>356</v>
      </c>
    </row>
    <row r="16496" spans="17:17" x14ac:dyDescent="0.3">
      <c r="Q16496" t="s">
        <v>294</v>
      </c>
    </row>
    <row r="16497" spans="17:17" x14ac:dyDescent="0.3">
      <c r="Q16497" t="s">
        <v>226</v>
      </c>
    </row>
    <row r="16498" spans="17:17" x14ac:dyDescent="0.3">
      <c r="Q16498" t="s">
        <v>273</v>
      </c>
    </row>
    <row r="16499" spans="17:17" x14ac:dyDescent="0.3">
      <c r="Q16499" t="s">
        <v>260</v>
      </c>
    </row>
    <row r="16500" spans="17:17" x14ac:dyDescent="0.3">
      <c r="Q16500" t="s">
        <v>295</v>
      </c>
    </row>
    <row r="16501" spans="17:17" x14ac:dyDescent="0.3">
      <c r="Q16501" t="s">
        <v>394</v>
      </c>
    </row>
    <row r="16502" spans="17:17" x14ac:dyDescent="0.3">
      <c r="Q16502" t="s">
        <v>320</v>
      </c>
    </row>
    <row r="16503" spans="17:17" x14ac:dyDescent="0.3">
      <c r="Q16503" t="s">
        <v>254</v>
      </c>
    </row>
    <row r="16504" spans="17:17" x14ac:dyDescent="0.3">
      <c r="Q16504" t="s">
        <v>344</v>
      </c>
    </row>
    <row r="16505" spans="17:17" x14ac:dyDescent="0.3">
      <c r="Q16505" t="s">
        <v>246</v>
      </c>
    </row>
    <row r="16506" spans="17:17" x14ac:dyDescent="0.3">
      <c r="Q16506" t="s">
        <v>249</v>
      </c>
    </row>
    <row r="16507" spans="17:17" x14ac:dyDescent="0.3">
      <c r="Q16507" t="s">
        <v>265</v>
      </c>
    </row>
    <row r="16508" spans="17:17" x14ac:dyDescent="0.3">
      <c r="Q16508" t="s">
        <v>256</v>
      </c>
    </row>
    <row r="16509" spans="17:17" x14ac:dyDescent="0.3">
      <c r="Q16509" t="s">
        <v>414</v>
      </c>
    </row>
    <row r="16510" spans="17:17" x14ac:dyDescent="0.3">
      <c r="Q16510" t="s">
        <v>314</v>
      </c>
    </row>
    <row r="16511" spans="17:17" x14ac:dyDescent="0.3">
      <c r="Q16511" t="s">
        <v>284</v>
      </c>
    </row>
    <row r="16512" spans="17:17" x14ac:dyDescent="0.3">
      <c r="Q16512" t="s">
        <v>348</v>
      </c>
    </row>
    <row r="16513" spans="17:17" x14ac:dyDescent="0.3">
      <c r="Q16513" t="s">
        <v>413</v>
      </c>
    </row>
    <row r="16514" spans="17:17" x14ac:dyDescent="0.3">
      <c r="Q16514" t="s">
        <v>377</v>
      </c>
    </row>
    <row r="16515" spans="17:17" x14ac:dyDescent="0.3">
      <c r="Q16515" t="s">
        <v>250</v>
      </c>
    </row>
    <row r="16516" spans="17:17" x14ac:dyDescent="0.3">
      <c r="Q16516" t="s">
        <v>234</v>
      </c>
    </row>
    <row r="16517" spans="17:17" x14ac:dyDescent="0.3">
      <c r="Q16517" t="s">
        <v>302</v>
      </c>
    </row>
    <row r="16518" spans="17:17" x14ac:dyDescent="0.3">
      <c r="Q16518" t="s">
        <v>289</v>
      </c>
    </row>
    <row r="16519" spans="17:17" x14ac:dyDescent="0.3">
      <c r="Q16519" t="s">
        <v>237</v>
      </c>
    </row>
    <row r="16520" spans="17:17" x14ac:dyDescent="0.3">
      <c r="Q16520" t="s">
        <v>386</v>
      </c>
    </row>
    <row r="16521" spans="17:17" x14ac:dyDescent="0.3">
      <c r="Q16521" t="s">
        <v>373</v>
      </c>
    </row>
    <row r="16522" spans="17:17" x14ac:dyDescent="0.3">
      <c r="Q16522" t="s">
        <v>245</v>
      </c>
    </row>
    <row r="16523" spans="17:17" x14ac:dyDescent="0.3">
      <c r="Q16523" t="s">
        <v>383</v>
      </c>
    </row>
    <row r="16524" spans="17:17" x14ac:dyDescent="0.3">
      <c r="Q16524" t="s">
        <v>301</v>
      </c>
    </row>
    <row r="16525" spans="17:17" x14ac:dyDescent="0.3">
      <c r="Q16525" t="s">
        <v>339</v>
      </c>
    </row>
    <row r="16526" spans="17:17" x14ac:dyDescent="0.3">
      <c r="Q16526" t="s">
        <v>344</v>
      </c>
    </row>
    <row r="16527" spans="17:17" x14ac:dyDescent="0.3">
      <c r="Q16527" t="s">
        <v>325</v>
      </c>
    </row>
    <row r="16528" spans="17:17" x14ac:dyDescent="0.3">
      <c r="Q16528" t="s">
        <v>363</v>
      </c>
    </row>
    <row r="16529" spans="17:17" x14ac:dyDescent="0.3">
      <c r="Q16529" t="s">
        <v>270</v>
      </c>
    </row>
    <row r="16530" spans="17:17" x14ac:dyDescent="0.3">
      <c r="Q16530" t="s">
        <v>346</v>
      </c>
    </row>
    <row r="16531" spans="17:17" x14ac:dyDescent="0.3">
      <c r="Q16531" t="s">
        <v>394</v>
      </c>
    </row>
    <row r="16532" spans="17:17" x14ac:dyDescent="0.3">
      <c r="Q16532" t="s">
        <v>379</v>
      </c>
    </row>
    <row r="16533" spans="17:17" x14ac:dyDescent="0.3">
      <c r="Q16533" t="s">
        <v>227</v>
      </c>
    </row>
    <row r="16534" spans="17:17" x14ac:dyDescent="0.3">
      <c r="Q16534" t="s">
        <v>347</v>
      </c>
    </row>
    <row r="16535" spans="17:17" x14ac:dyDescent="0.3">
      <c r="Q16535" t="s">
        <v>240</v>
      </c>
    </row>
    <row r="16536" spans="17:17" x14ac:dyDescent="0.3">
      <c r="Q16536" t="s">
        <v>332</v>
      </c>
    </row>
    <row r="16537" spans="17:17" x14ac:dyDescent="0.3">
      <c r="Q16537" t="s">
        <v>221</v>
      </c>
    </row>
    <row r="16538" spans="17:17" x14ac:dyDescent="0.3">
      <c r="Q16538" t="s">
        <v>236</v>
      </c>
    </row>
    <row r="16539" spans="17:17" x14ac:dyDescent="0.3">
      <c r="Q16539" t="s">
        <v>281</v>
      </c>
    </row>
    <row r="16540" spans="17:17" x14ac:dyDescent="0.3">
      <c r="Q16540" t="s">
        <v>382</v>
      </c>
    </row>
    <row r="16541" spans="17:17" x14ac:dyDescent="0.3">
      <c r="Q16541" t="s">
        <v>276</v>
      </c>
    </row>
    <row r="16542" spans="17:17" x14ac:dyDescent="0.3">
      <c r="Q16542" t="s">
        <v>322</v>
      </c>
    </row>
    <row r="16543" spans="17:17" x14ac:dyDescent="0.3">
      <c r="Q16543" t="s">
        <v>254</v>
      </c>
    </row>
    <row r="16544" spans="17:17" x14ac:dyDescent="0.3">
      <c r="Q16544" t="s">
        <v>367</v>
      </c>
    </row>
    <row r="16545" spans="17:17" x14ac:dyDescent="0.3">
      <c r="Q16545" t="s">
        <v>257</v>
      </c>
    </row>
    <row r="16546" spans="17:17" x14ac:dyDescent="0.3">
      <c r="Q16546" t="s">
        <v>276</v>
      </c>
    </row>
    <row r="16547" spans="17:17" x14ac:dyDescent="0.3">
      <c r="Q16547" t="s">
        <v>259</v>
      </c>
    </row>
    <row r="16548" spans="17:17" x14ac:dyDescent="0.3">
      <c r="Q16548" t="s">
        <v>392</v>
      </c>
    </row>
    <row r="16549" spans="17:17" x14ac:dyDescent="0.3">
      <c r="Q16549" t="s">
        <v>251</v>
      </c>
    </row>
    <row r="16550" spans="17:17" x14ac:dyDescent="0.3">
      <c r="Q16550" t="s">
        <v>290</v>
      </c>
    </row>
    <row r="16551" spans="17:17" x14ac:dyDescent="0.3">
      <c r="Q16551" t="s">
        <v>342</v>
      </c>
    </row>
    <row r="16552" spans="17:17" x14ac:dyDescent="0.3">
      <c r="Q16552" t="s">
        <v>336</v>
      </c>
    </row>
    <row r="16553" spans="17:17" x14ac:dyDescent="0.3">
      <c r="Q16553" t="s">
        <v>389</v>
      </c>
    </row>
    <row r="16554" spans="17:17" x14ac:dyDescent="0.3">
      <c r="Q16554" t="s">
        <v>246</v>
      </c>
    </row>
    <row r="16555" spans="17:17" x14ac:dyDescent="0.3">
      <c r="Q16555" t="s">
        <v>267</v>
      </c>
    </row>
    <row r="16556" spans="17:17" x14ac:dyDescent="0.3">
      <c r="Q16556" t="s">
        <v>321</v>
      </c>
    </row>
    <row r="16557" spans="17:17" x14ac:dyDescent="0.3">
      <c r="Q16557" t="s">
        <v>227</v>
      </c>
    </row>
    <row r="16558" spans="17:17" x14ac:dyDescent="0.3">
      <c r="Q16558" t="s">
        <v>230</v>
      </c>
    </row>
    <row r="16559" spans="17:17" x14ac:dyDescent="0.3">
      <c r="Q16559" t="s">
        <v>240</v>
      </c>
    </row>
    <row r="16560" spans="17:17" x14ac:dyDescent="0.3">
      <c r="Q16560" t="s">
        <v>247</v>
      </c>
    </row>
    <row r="16561" spans="17:17" x14ac:dyDescent="0.3">
      <c r="Q16561" t="s">
        <v>354</v>
      </c>
    </row>
    <row r="16562" spans="17:17" x14ac:dyDescent="0.3">
      <c r="Q16562" t="s">
        <v>327</v>
      </c>
    </row>
    <row r="16563" spans="17:17" x14ac:dyDescent="0.3">
      <c r="Q16563" t="s">
        <v>406</v>
      </c>
    </row>
    <row r="16564" spans="17:17" x14ac:dyDescent="0.3">
      <c r="Q16564" t="s">
        <v>224</v>
      </c>
    </row>
    <row r="16565" spans="17:17" x14ac:dyDescent="0.3">
      <c r="Q16565" t="s">
        <v>355</v>
      </c>
    </row>
    <row r="16566" spans="17:17" x14ac:dyDescent="0.3">
      <c r="Q16566" t="s">
        <v>395</v>
      </c>
    </row>
    <row r="16567" spans="17:17" x14ac:dyDescent="0.3">
      <c r="Q16567" t="s">
        <v>398</v>
      </c>
    </row>
    <row r="16568" spans="17:17" x14ac:dyDescent="0.3">
      <c r="Q16568" t="s">
        <v>279</v>
      </c>
    </row>
    <row r="16569" spans="17:17" x14ac:dyDescent="0.3">
      <c r="Q16569" t="s">
        <v>257</v>
      </c>
    </row>
    <row r="16570" spans="17:17" x14ac:dyDescent="0.3">
      <c r="Q16570" t="s">
        <v>271</v>
      </c>
    </row>
    <row r="16571" spans="17:17" x14ac:dyDescent="0.3">
      <c r="Q16571" t="s">
        <v>291</v>
      </c>
    </row>
    <row r="16572" spans="17:17" x14ac:dyDescent="0.3">
      <c r="Q16572" t="s">
        <v>249</v>
      </c>
    </row>
    <row r="16573" spans="17:17" x14ac:dyDescent="0.3">
      <c r="Q16573" t="s">
        <v>237</v>
      </c>
    </row>
    <row r="16574" spans="17:17" x14ac:dyDescent="0.3">
      <c r="Q16574" t="s">
        <v>238</v>
      </c>
    </row>
    <row r="16575" spans="17:17" x14ac:dyDescent="0.3">
      <c r="Q16575" t="s">
        <v>371</v>
      </c>
    </row>
    <row r="16576" spans="17:17" x14ac:dyDescent="0.3">
      <c r="Q16576" t="s">
        <v>307</v>
      </c>
    </row>
    <row r="16577" spans="17:17" x14ac:dyDescent="0.3">
      <c r="Q16577" t="s">
        <v>409</v>
      </c>
    </row>
    <row r="16578" spans="17:17" x14ac:dyDescent="0.3">
      <c r="Q16578" t="s">
        <v>328</v>
      </c>
    </row>
    <row r="16579" spans="17:17" x14ac:dyDescent="0.3">
      <c r="Q16579" t="s">
        <v>338</v>
      </c>
    </row>
    <row r="16580" spans="17:17" x14ac:dyDescent="0.3">
      <c r="Q16580" t="s">
        <v>223</v>
      </c>
    </row>
    <row r="16581" spans="17:17" x14ac:dyDescent="0.3">
      <c r="Q16581" t="s">
        <v>374</v>
      </c>
    </row>
    <row r="16582" spans="17:17" x14ac:dyDescent="0.3">
      <c r="Q16582" t="s">
        <v>374</v>
      </c>
    </row>
    <row r="16583" spans="17:17" x14ac:dyDescent="0.3">
      <c r="Q16583" t="s">
        <v>259</v>
      </c>
    </row>
    <row r="16584" spans="17:17" x14ac:dyDescent="0.3">
      <c r="Q16584" t="s">
        <v>299</v>
      </c>
    </row>
    <row r="16585" spans="17:17" x14ac:dyDescent="0.3">
      <c r="Q16585" t="s">
        <v>278</v>
      </c>
    </row>
    <row r="16586" spans="17:17" x14ac:dyDescent="0.3">
      <c r="Q16586" t="s">
        <v>281</v>
      </c>
    </row>
    <row r="16587" spans="17:17" x14ac:dyDescent="0.3">
      <c r="Q16587" t="s">
        <v>339</v>
      </c>
    </row>
    <row r="16588" spans="17:17" x14ac:dyDescent="0.3">
      <c r="Q16588" t="s">
        <v>241</v>
      </c>
    </row>
    <row r="16589" spans="17:17" x14ac:dyDescent="0.3">
      <c r="Q16589" t="s">
        <v>292</v>
      </c>
    </row>
    <row r="16590" spans="17:17" x14ac:dyDescent="0.3">
      <c r="Q16590" t="s">
        <v>290</v>
      </c>
    </row>
    <row r="16591" spans="17:17" x14ac:dyDescent="0.3">
      <c r="Q16591" t="s">
        <v>296</v>
      </c>
    </row>
    <row r="16592" spans="17:17" x14ac:dyDescent="0.3">
      <c r="Q16592" t="s">
        <v>316</v>
      </c>
    </row>
    <row r="16593" spans="17:17" x14ac:dyDescent="0.3">
      <c r="Q16593" t="s">
        <v>222</v>
      </c>
    </row>
    <row r="16594" spans="17:17" x14ac:dyDescent="0.3">
      <c r="Q16594" t="s">
        <v>394</v>
      </c>
    </row>
    <row r="16595" spans="17:17" x14ac:dyDescent="0.3">
      <c r="Q16595" t="s">
        <v>337</v>
      </c>
    </row>
    <row r="16596" spans="17:17" x14ac:dyDescent="0.3">
      <c r="Q16596" t="s">
        <v>349</v>
      </c>
    </row>
    <row r="16597" spans="17:17" x14ac:dyDescent="0.3">
      <c r="Q16597" t="s">
        <v>266</v>
      </c>
    </row>
    <row r="16598" spans="17:17" x14ac:dyDescent="0.3">
      <c r="Q16598" t="s">
        <v>385</v>
      </c>
    </row>
    <row r="16599" spans="17:17" x14ac:dyDescent="0.3">
      <c r="Q16599" t="s">
        <v>309</v>
      </c>
    </row>
    <row r="16600" spans="17:17" x14ac:dyDescent="0.3">
      <c r="Q16600" t="s">
        <v>276</v>
      </c>
    </row>
    <row r="16601" spans="17:17" x14ac:dyDescent="0.3">
      <c r="Q16601" t="s">
        <v>323</v>
      </c>
    </row>
    <row r="16602" spans="17:17" x14ac:dyDescent="0.3">
      <c r="Q16602" t="s">
        <v>249</v>
      </c>
    </row>
    <row r="16603" spans="17:17" x14ac:dyDescent="0.3">
      <c r="Q16603" t="s">
        <v>367</v>
      </c>
    </row>
    <row r="16604" spans="17:17" x14ac:dyDescent="0.3">
      <c r="Q16604" t="s">
        <v>257</v>
      </c>
    </row>
    <row r="16605" spans="17:17" x14ac:dyDescent="0.3">
      <c r="Q16605" t="s">
        <v>382</v>
      </c>
    </row>
    <row r="16606" spans="17:17" x14ac:dyDescent="0.3">
      <c r="Q16606" t="s">
        <v>293</v>
      </c>
    </row>
    <row r="16607" spans="17:17" x14ac:dyDescent="0.3">
      <c r="Q16607" t="s">
        <v>276</v>
      </c>
    </row>
    <row r="16608" spans="17:17" x14ac:dyDescent="0.3">
      <c r="Q16608" t="s">
        <v>394</v>
      </c>
    </row>
    <row r="16609" spans="17:17" x14ac:dyDescent="0.3">
      <c r="Q16609" t="s">
        <v>326</v>
      </c>
    </row>
    <row r="16610" spans="17:17" x14ac:dyDescent="0.3">
      <c r="Q16610" t="s">
        <v>412</v>
      </c>
    </row>
    <row r="16611" spans="17:17" x14ac:dyDescent="0.3">
      <c r="Q16611" t="s">
        <v>410</v>
      </c>
    </row>
    <row r="16612" spans="17:17" x14ac:dyDescent="0.3">
      <c r="Q16612" t="s">
        <v>364</v>
      </c>
    </row>
    <row r="16613" spans="17:17" x14ac:dyDescent="0.3">
      <c r="Q16613" t="s">
        <v>244</v>
      </c>
    </row>
    <row r="16614" spans="17:17" x14ac:dyDescent="0.3">
      <c r="Q16614" t="s">
        <v>386</v>
      </c>
    </row>
    <row r="16615" spans="17:17" x14ac:dyDescent="0.3">
      <c r="Q16615" t="s">
        <v>250</v>
      </c>
    </row>
    <row r="16616" spans="17:17" x14ac:dyDescent="0.3">
      <c r="Q16616" t="s">
        <v>384</v>
      </c>
    </row>
    <row r="16617" spans="17:17" x14ac:dyDescent="0.3">
      <c r="Q16617" t="s">
        <v>322</v>
      </c>
    </row>
    <row r="16618" spans="17:17" x14ac:dyDescent="0.3">
      <c r="Q16618" t="s">
        <v>337</v>
      </c>
    </row>
    <row r="16619" spans="17:17" x14ac:dyDescent="0.3">
      <c r="Q16619" t="s">
        <v>286</v>
      </c>
    </row>
    <row r="16620" spans="17:17" x14ac:dyDescent="0.3">
      <c r="Q16620" t="s">
        <v>348</v>
      </c>
    </row>
    <row r="16621" spans="17:17" x14ac:dyDescent="0.3">
      <c r="Q16621" t="s">
        <v>236</v>
      </c>
    </row>
    <row r="16622" spans="17:17" x14ac:dyDescent="0.3">
      <c r="Q16622" t="s">
        <v>386</v>
      </c>
    </row>
    <row r="16623" spans="17:17" x14ac:dyDescent="0.3">
      <c r="Q16623" t="s">
        <v>252</v>
      </c>
    </row>
    <row r="16624" spans="17:17" x14ac:dyDescent="0.3">
      <c r="Q16624" t="s">
        <v>381</v>
      </c>
    </row>
    <row r="16625" spans="17:17" x14ac:dyDescent="0.3">
      <c r="Q16625" t="s">
        <v>398</v>
      </c>
    </row>
    <row r="16626" spans="17:17" x14ac:dyDescent="0.3">
      <c r="Q16626" t="s">
        <v>293</v>
      </c>
    </row>
    <row r="16627" spans="17:17" x14ac:dyDescent="0.3">
      <c r="Q16627" t="s">
        <v>358</v>
      </c>
    </row>
    <row r="16628" spans="17:17" x14ac:dyDescent="0.3">
      <c r="Q16628" t="s">
        <v>374</v>
      </c>
    </row>
    <row r="16629" spans="17:17" x14ac:dyDescent="0.3">
      <c r="Q16629" t="s">
        <v>390</v>
      </c>
    </row>
    <row r="16630" spans="17:17" x14ac:dyDescent="0.3">
      <c r="Q16630" t="s">
        <v>363</v>
      </c>
    </row>
    <row r="16631" spans="17:17" x14ac:dyDescent="0.3">
      <c r="Q16631" t="s">
        <v>254</v>
      </c>
    </row>
    <row r="16632" spans="17:17" x14ac:dyDescent="0.3">
      <c r="Q16632" t="s">
        <v>354</v>
      </c>
    </row>
    <row r="16633" spans="17:17" x14ac:dyDescent="0.3">
      <c r="Q16633" t="s">
        <v>268</v>
      </c>
    </row>
    <row r="16634" spans="17:17" x14ac:dyDescent="0.3">
      <c r="Q16634" t="s">
        <v>235</v>
      </c>
    </row>
    <row r="16635" spans="17:17" x14ac:dyDescent="0.3">
      <c r="Q16635" t="s">
        <v>369</v>
      </c>
    </row>
    <row r="16636" spans="17:17" x14ac:dyDescent="0.3">
      <c r="Q16636" t="s">
        <v>297</v>
      </c>
    </row>
    <row r="16637" spans="17:17" x14ac:dyDescent="0.3">
      <c r="Q16637" t="s">
        <v>351</v>
      </c>
    </row>
    <row r="16638" spans="17:17" x14ac:dyDescent="0.3">
      <c r="Q16638" t="s">
        <v>368</v>
      </c>
    </row>
    <row r="16639" spans="17:17" x14ac:dyDescent="0.3">
      <c r="Q16639" t="s">
        <v>253</v>
      </c>
    </row>
    <row r="16640" spans="17:17" x14ac:dyDescent="0.3">
      <c r="Q16640" t="s">
        <v>362</v>
      </c>
    </row>
    <row r="16641" spans="17:17" x14ac:dyDescent="0.3">
      <c r="Q16641" t="s">
        <v>271</v>
      </c>
    </row>
    <row r="16642" spans="17:17" x14ac:dyDescent="0.3">
      <c r="Q16642" t="s">
        <v>236</v>
      </c>
    </row>
    <row r="16643" spans="17:17" x14ac:dyDescent="0.3">
      <c r="Q16643" t="s">
        <v>352</v>
      </c>
    </row>
    <row r="16644" spans="17:17" x14ac:dyDescent="0.3">
      <c r="Q16644" t="s">
        <v>379</v>
      </c>
    </row>
    <row r="16645" spans="17:17" x14ac:dyDescent="0.3">
      <c r="Q16645" t="s">
        <v>260</v>
      </c>
    </row>
    <row r="16646" spans="17:17" x14ac:dyDescent="0.3">
      <c r="Q16646" t="s">
        <v>320</v>
      </c>
    </row>
    <row r="16647" spans="17:17" x14ac:dyDescent="0.3">
      <c r="Q16647" t="s">
        <v>222</v>
      </c>
    </row>
    <row r="16648" spans="17:17" x14ac:dyDescent="0.3">
      <c r="Q16648" t="s">
        <v>343</v>
      </c>
    </row>
    <row r="16649" spans="17:17" x14ac:dyDescent="0.3">
      <c r="Q16649" t="s">
        <v>374</v>
      </c>
    </row>
    <row r="16650" spans="17:17" x14ac:dyDescent="0.3">
      <c r="Q16650" t="s">
        <v>303</v>
      </c>
    </row>
    <row r="16651" spans="17:17" x14ac:dyDescent="0.3">
      <c r="Q16651" t="s">
        <v>370</v>
      </c>
    </row>
    <row r="16652" spans="17:17" x14ac:dyDescent="0.3">
      <c r="Q16652" t="s">
        <v>249</v>
      </c>
    </row>
    <row r="16653" spans="17:17" x14ac:dyDescent="0.3">
      <c r="Q16653" t="s">
        <v>241</v>
      </c>
    </row>
    <row r="16654" spans="17:17" x14ac:dyDescent="0.3">
      <c r="Q16654" t="s">
        <v>371</v>
      </c>
    </row>
    <row r="16655" spans="17:17" x14ac:dyDescent="0.3">
      <c r="Q16655" t="s">
        <v>292</v>
      </c>
    </row>
    <row r="16656" spans="17:17" x14ac:dyDescent="0.3">
      <c r="Q16656" t="s">
        <v>268</v>
      </c>
    </row>
    <row r="16657" spans="17:17" x14ac:dyDescent="0.3">
      <c r="Q16657" t="s">
        <v>380</v>
      </c>
    </row>
    <row r="16658" spans="17:17" x14ac:dyDescent="0.3">
      <c r="Q16658" t="s">
        <v>290</v>
      </c>
    </row>
    <row r="16659" spans="17:17" x14ac:dyDescent="0.3">
      <c r="Q16659" t="s">
        <v>404</v>
      </c>
    </row>
    <row r="16660" spans="17:17" x14ac:dyDescent="0.3">
      <c r="Q16660" t="s">
        <v>336</v>
      </c>
    </row>
    <row r="16661" spans="17:17" x14ac:dyDescent="0.3">
      <c r="Q16661" t="s">
        <v>233</v>
      </c>
    </row>
    <row r="16662" spans="17:17" x14ac:dyDescent="0.3">
      <c r="Q16662" t="s">
        <v>395</v>
      </c>
    </row>
    <row r="16663" spans="17:17" x14ac:dyDescent="0.3">
      <c r="Q16663" t="s">
        <v>394</v>
      </c>
    </row>
    <row r="16664" spans="17:17" x14ac:dyDescent="0.3">
      <c r="Q16664" t="s">
        <v>262</v>
      </c>
    </row>
    <row r="16665" spans="17:17" x14ac:dyDescent="0.3">
      <c r="Q16665" t="s">
        <v>299</v>
      </c>
    </row>
    <row r="16666" spans="17:17" x14ac:dyDescent="0.3">
      <c r="Q16666" t="s">
        <v>323</v>
      </c>
    </row>
    <row r="16667" spans="17:17" x14ac:dyDescent="0.3">
      <c r="Q16667" t="s">
        <v>280</v>
      </c>
    </row>
    <row r="16668" spans="17:17" x14ac:dyDescent="0.3">
      <c r="Q16668" t="s">
        <v>289</v>
      </c>
    </row>
    <row r="16669" spans="17:17" x14ac:dyDescent="0.3">
      <c r="Q16669" t="s">
        <v>279</v>
      </c>
    </row>
    <row r="16670" spans="17:17" x14ac:dyDescent="0.3">
      <c r="Q16670" t="s">
        <v>239</v>
      </c>
    </row>
    <row r="16671" spans="17:17" x14ac:dyDescent="0.3">
      <c r="Q16671" t="s">
        <v>295</v>
      </c>
    </row>
    <row r="16672" spans="17:17" x14ac:dyDescent="0.3">
      <c r="Q16672" t="s">
        <v>255</v>
      </c>
    </row>
    <row r="16673" spans="17:17" x14ac:dyDescent="0.3">
      <c r="Q16673" t="s">
        <v>387</v>
      </c>
    </row>
    <row r="16674" spans="17:17" x14ac:dyDescent="0.3">
      <c r="Q16674" t="s">
        <v>246</v>
      </c>
    </row>
    <row r="16675" spans="17:17" x14ac:dyDescent="0.3">
      <c r="Q16675" t="s">
        <v>348</v>
      </c>
    </row>
    <row r="16676" spans="17:17" x14ac:dyDescent="0.3">
      <c r="Q16676" t="s">
        <v>341</v>
      </c>
    </row>
    <row r="16677" spans="17:17" x14ac:dyDescent="0.3">
      <c r="Q16677" t="s">
        <v>379</v>
      </c>
    </row>
    <row r="16678" spans="17:17" x14ac:dyDescent="0.3">
      <c r="Q16678" t="s">
        <v>275</v>
      </c>
    </row>
    <row r="16679" spans="17:17" x14ac:dyDescent="0.3">
      <c r="Q16679" t="s">
        <v>286</v>
      </c>
    </row>
    <row r="16680" spans="17:17" x14ac:dyDescent="0.3">
      <c r="Q16680" t="s">
        <v>266</v>
      </c>
    </row>
    <row r="16681" spans="17:17" x14ac:dyDescent="0.3">
      <c r="Q16681" t="s">
        <v>368</v>
      </c>
    </row>
    <row r="16682" spans="17:17" x14ac:dyDescent="0.3">
      <c r="Q16682" t="s">
        <v>322</v>
      </c>
    </row>
    <row r="16683" spans="17:17" x14ac:dyDescent="0.3">
      <c r="Q16683" t="s">
        <v>395</v>
      </c>
    </row>
    <row r="16684" spans="17:17" x14ac:dyDescent="0.3">
      <c r="Q16684" t="s">
        <v>396</v>
      </c>
    </row>
    <row r="16685" spans="17:17" x14ac:dyDescent="0.3">
      <c r="Q16685" t="s">
        <v>309</v>
      </c>
    </row>
    <row r="16686" spans="17:17" x14ac:dyDescent="0.3">
      <c r="Q16686" t="s">
        <v>397</v>
      </c>
    </row>
    <row r="16687" spans="17:17" x14ac:dyDescent="0.3">
      <c r="Q16687" t="s">
        <v>398</v>
      </c>
    </row>
    <row r="16688" spans="17:17" x14ac:dyDescent="0.3">
      <c r="Q16688" t="s">
        <v>292</v>
      </c>
    </row>
    <row r="16689" spans="17:17" x14ac:dyDescent="0.3">
      <c r="Q16689" t="s">
        <v>243</v>
      </c>
    </row>
    <row r="16690" spans="17:17" x14ac:dyDescent="0.3">
      <c r="Q16690" t="s">
        <v>351</v>
      </c>
    </row>
    <row r="16691" spans="17:17" x14ac:dyDescent="0.3">
      <c r="Q16691" t="s">
        <v>263</v>
      </c>
    </row>
    <row r="16692" spans="17:17" x14ac:dyDescent="0.3">
      <c r="Q16692" t="s">
        <v>316</v>
      </c>
    </row>
    <row r="16693" spans="17:17" x14ac:dyDescent="0.3">
      <c r="Q16693" t="s">
        <v>374</v>
      </c>
    </row>
    <row r="16694" spans="17:17" x14ac:dyDescent="0.3">
      <c r="Q16694" t="s">
        <v>295</v>
      </c>
    </row>
    <row r="16695" spans="17:17" x14ac:dyDescent="0.3">
      <c r="Q16695" t="s">
        <v>342</v>
      </c>
    </row>
    <row r="16696" spans="17:17" x14ac:dyDescent="0.3">
      <c r="Q16696" t="s">
        <v>266</v>
      </c>
    </row>
    <row r="16697" spans="17:17" x14ac:dyDescent="0.3">
      <c r="Q16697" t="s">
        <v>336</v>
      </c>
    </row>
    <row r="16698" spans="17:17" x14ac:dyDescent="0.3">
      <c r="Q16698" t="s">
        <v>296</v>
      </c>
    </row>
    <row r="16699" spans="17:17" x14ac:dyDescent="0.3">
      <c r="Q16699" t="s">
        <v>333</v>
      </c>
    </row>
    <row r="16700" spans="17:17" x14ac:dyDescent="0.3">
      <c r="Q16700" t="s">
        <v>399</v>
      </c>
    </row>
    <row r="16701" spans="17:17" x14ac:dyDescent="0.3">
      <c r="Q16701" t="s">
        <v>284</v>
      </c>
    </row>
    <row r="16702" spans="17:17" x14ac:dyDescent="0.3">
      <c r="Q16702" t="s">
        <v>285</v>
      </c>
    </row>
    <row r="16703" spans="17:17" x14ac:dyDescent="0.3">
      <c r="Q16703" t="s">
        <v>255</v>
      </c>
    </row>
    <row r="16704" spans="17:17" x14ac:dyDescent="0.3">
      <c r="Q16704" t="s">
        <v>253</v>
      </c>
    </row>
    <row r="16705" spans="17:17" x14ac:dyDescent="0.3">
      <c r="Q16705" t="s">
        <v>289</v>
      </c>
    </row>
    <row r="16706" spans="17:17" x14ac:dyDescent="0.3">
      <c r="Q16706" t="s">
        <v>362</v>
      </c>
    </row>
    <row r="16707" spans="17:17" x14ac:dyDescent="0.3">
      <c r="Q16707" t="s">
        <v>334</v>
      </c>
    </row>
    <row r="16708" spans="17:17" x14ac:dyDescent="0.3">
      <c r="Q16708" t="s">
        <v>305</v>
      </c>
    </row>
    <row r="16709" spans="17:17" x14ac:dyDescent="0.3">
      <c r="Q16709" t="s">
        <v>307</v>
      </c>
    </row>
    <row r="16710" spans="17:17" x14ac:dyDescent="0.3">
      <c r="Q16710" t="s">
        <v>313</v>
      </c>
    </row>
    <row r="16711" spans="17:17" x14ac:dyDescent="0.3">
      <c r="Q16711" t="s">
        <v>328</v>
      </c>
    </row>
    <row r="16712" spans="17:17" x14ac:dyDescent="0.3">
      <c r="Q16712" t="s">
        <v>352</v>
      </c>
    </row>
    <row r="16713" spans="17:17" x14ac:dyDescent="0.3">
      <c r="Q16713" t="s">
        <v>381</v>
      </c>
    </row>
    <row r="16714" spans="17:17" x14ac:dyDescent="0.3">
      <c r="Q16714" t="s">
        <v>256</v>
      </c>
    </row>
    <row r="16715" spans="17:17" x14ac:dyDescent="0.3">
      <c r="Q16715" t="s">
        <v>326</v>
      </c>
    </row>
    <row r="16716" spans="17:17" x14ac:dyDescent="0.3">
      <c r="Q16716" t="s">
        <v>274</v>
      </c>
    </row>
    <row r="16717" spans="17:17" x14ac:dyDescent="0.3">
      <c r="Q16717" t="s">
        <v>327</v>
      </c>
    </row>
    <row r="16718" spans="17:17" x14ac:dyDescent="0.3">
      <c r="Q16718" t="s">
        <v>382</v>
      </c>
    </row>
    <row r="16719" spans="17:17" x14ac:dyDescent="0.3">
      <c r="Q16719" t="s">
        <v>270</v>
      </c>
    </row>
    <row r="16720" spans="17:17" x14ac:dyDescent="0.3">
      <c r="Q16720" t="s">
        <v>301</v>
      </c>
    </row>
    <row r="16721" spans="17:17" x14ac:dyDescent="0.3">
      <c r="Q16721" t="s">
        <v>386</v>
      </c>
    </row>
    <row r="16722" spans="17:17" x14ac:dyDescent="0.3">
      <c r="Q16722" t="s">
        <v>387</v>
      </c>
    </row>
    <row r="16723" spans="17:17" x14ac:dyDescent="0.3">
      <c r="Q16723" t="s">
        <v>271</v>
      </c>
    </row>
    <row r="16724" spans="17:17" x14ac:dyDescent="0.3">
      <c r="Q16724" t="s">
        <v>377</v>
      </c>
    </row>
    <row r="16725" spans="17:17" x14ac:dyDescent="0.3">
      <c r="Q16725" t="s">
        <v>236</v>
      </c>
    </row>
    <row r="16726" spans="17:17" x14ac:dyDescent="0.3">
      <c r="Q16726" t="s">
        <v>225</v>
      </c>
    </row>
    <row r="16727" spans="17:17" x14ac:dyDescent="0.3">
      <c r="Q16727" t="s">
        <v>335</v>
      </c>
    </row>
    <row r="16728" spans="17:17" x14ac:dyDescent="0.3">
      <c r="Q16728" t="s">
        <v>300</v>
      </c>
    </row>
    <row r="16729" spans="17:17" x14ac:dyDescent="0.3">
      <c r="Q16729" t="s">
        <v>366</v>
      </c>
    </row>
    <row r="16730" spans="17:17" x14ac:dyDescent="0.3">
      <c r="Q16730" t="s">
        <v>295</v>
      </c>
    </row>
    <row r="16731" spans="17:17" x14ac:dyDescent="0.3">
      <c r="Q16731" t="s">
        <v>256</v>
      </c>
    </row>
    <row r="16732" spans="17:17" x14ac:dyDescent="0.3">
      <c r="Q16732" t="s">
        <v>315</v>
      </c>
    </row>
    <row r="16733" spans="17:17" x14ac:dyDescent="0.3">
      <c r="Q16733" t="s">
        <v>243</v>
      </c>
    </row>
    <row r="16734" spans="17:17" x14ac:dyDescent="0.3">
      <c r="Q16734" t="s">
        <v>283</v>
      </c>
    </row>
    <row r="16735" spans="17:17" x14ac:dyDescent="0.3">
      <c r="Q16735" t="s">
        <v>324</v>
      </c>
    </row>
    <row r="16736" spans="17:17" x14ac:dyDescent="0.3">
      <c r="Q16736" t="s">
        <v>278</v>
      </c>
    </row>
    <row r="16737" spans="17:17" x14ac:dyDescent="0.3">
      <c r="Q16737" t="s">
        <v>301</v>
      </c>
    </row>
    <row r="16738" spans="17:17" x14ac:dyDescent="0.3">
      <c r="Q16738" t="s">
        <v>414</v>
      </c>
    </row>
    <row r="16739" spans="17:17" x14ac:dyDescent="0.3">
      <c r="Q16739" t="s">
        <v>388</v>
      </c>
    </row>
    <row r="16740" spans="17:17" x14ac:dyDescent="0.3">
      <c r="Q16740" t="s">
        <v>410</v>
      </c>
    </row>
    <row r="16741" spans="17:17" x14ac:dyDescent="0.3">
      <c r="Q16741" t="s">
        <v>224</v>
      </c>
    </row>
    <row r="16742" spans="17:17" x14ac:dyDescent="0.3">
      <c r="Q16742" t="s">
        <v>418</v>
      </c>
    </row>
    <row r="16743" spans="17:17" x14ac:dyDescent="0.3">
      <c r="Q16743" t="s">
        <v>270</v>
      </c>
    </row>
    <row r="16744" spans="17:17" x14ac:dyDescent="0.3">
      <c r="Q16744" t="s">
        <v>316</v>
      </c>
    </row>
    <row r="16745" spans="17:17" x14ac:dyDescent="0.3">
      <c r="Q16745" t="s">
        <v>362</v>
      </c>
    </row>
    <row r="16746" spans="17:17" x14ac:dyDescent="0.3">
      <c r="Q16746" t="s">
        <v>320</v>
      </c>
    </row>
    <row r="16747" spans="17:17" x14ac:dyDescent="0.3">
      <c r="Q16747" t="s">
        <v>258</v>
      </c>
    </row>
    <row r="16748" spans="17:17" x14ac:dyDescent="0.3">
      <c r="Q16748" t="s">
        <v>247</v>
      </c>
    </row>
    <row r="16749" spans="17:17" x14ac:dyDescent="0.3">
      <c r="Q16749" t="s">
        <v>406</v>
      </c>
    </row>
    <row r="16750" spans="17:17" x14ac:dyDescent="0.3">
      <c r="Q16750" t="s">
        <v>345</v>
      </c>
    </row>
    <row r="16751" spans="17:17" x14ac:dyDescent="0.3">
      <c r="Q16751" t="s">
        <v>298</v>
      </c>
    </row>
    <row r="16752" spans="17:17" x14ac:dyDescent="0.3">
      <c r="Q16752" t="s">
        <v>385</v>
      </c>
    </row>
    <row r="16753" spans="17:17" x14ac:dyDescent="0.3">
      <c r="Q16753" t="s">
        <v>324</v>
      </c>
    </row>
    <row r="16754" spans="17:17" x14ac:dyDescent="0.3">
      <c r="Q16754" t="s">
        <v>286</v>
      </c>
    </row>
    <row r="16755" spans="17:17" x14ac:dyDescent="0.3">
      <c r="Q16755" t="s">
        <v>335</v>
      </c>
    </row>
    <row r="16756" spans="17:17" x14ac:dyDescent="0.3">
      <c r="Q16756" t="s">
        <v>331</v>
      </c>
    </row>
    <row r="16757" spans="17:17" x14ac:dyDescent="0.3">
      <c r="Q16757" t="s">
        <v>277</v>
      </c>
    </row>
    <row r="16758" spans="17:17" x14ac:dyDescent="0.3">
      <c r="Q16758" t="s">
        <v>307</v>
      </c>
    </row>
    <row r="16759" spans="17:17" x14ac:dyDescent="0.3">
      <c r="Q16759" t="s">
        <v>400</v>
      </c>
    </row>
    <row r="16760" spans="17:17" x14ac:dyDescent="0.3">
      <c r="Q16760" t="s">
        <v>265</v>
      </c>
    </row>
    <row r="16761" spans="17:17" x14ac:dyDescent="0.3">
      <c r="Q16761" t="s">
        <v>295</v>
      </c>
    </row>
    <row r="16762" spans="17:17" x14ac:dyDescent="0.3">
      <c r="Q16762" t="s">
        <v>339</v>
      </c>
    </row>
    <row r="16763" spans="17:17" x14ac:dyDescent="0.3">
      <c r="Q16763" t="s">
        <v>331</v>
      </c>
    </row>
    <row r="16764" spans="17:17" x14ac:dyDescent="0.3">
      <c r="Q16764" t="s">
        <v>253</v>
      </c>
    </row>
    <row r="16765" spans="17:17" x14ac:dyDescent="0.3">
      <c r="Q16765" t="s">
        <v>308</v>
      </c>
    </row>
    <row r="16766" spans="17:17" x14ac:dyDescent="0.3">
      <c r="Q16766" t="s">
        <v>324</v>
      </c>
    </row>
    <row r="16767" spans="17:17" x14ac:dyDescent="0.3">
      <c r="Q16767" t="s">
        <v>270</v>
      </c>
    </row>
    <row r="16768" spans="17:17" x14ac:dyDescent="0.3">
      <c r="Q16768" t="s">
        <v>393</v>
      </c>
    </row>
    <row r="16769" spans="17:17" x14ac:dyDescent="0.3">
      <c r="Q16769" t="s">
        <v>279</v>
      </c>
    </row>
    <row r="16770" spans="17:17" x14ac:dyDescent="0.3">
      <c r="Q16770" t="s">
        <v>328</v>
      </c>
    </row>
    <row r="16771" spans="17:17" x14ac:dyDescent="0.3">
      <c r="Q16771" t="s">
        <v>382</v>
      </c>
    </row>
    <row r="16772" spans="17:17" x14ac:dyDescent="0.3">
      <c r="Q16772" t="s">
        <v>373</v>
      </c>
    </row>
    <row r="16773" spans="17:17" x14ac:dyDescent="0.3">
      <c r="Q16773" t="s">
        <v>383</v>
      </c>
    </row>
    <row r="16774" spans="17:17" x14ac:dyDescent="0.3">
      <c r="Q16774" t="s">
        <v>366</v>
      </c>
    </row>
    <row r="16775" spans="17:17" x14ac:dyDescent="0.3">
      <c r="Q16775" t="s">
        <v>313</v>
      </c>
    </row>
    <row r="16776" spans="17:17" x14ac:dyDescent="0.3">
      <c r="Q16776" t="s">
        <v>319</v>
      </c>
    </row>
    <row r="16777" spans="17:17" x14ac:dyDescent="0.3">
      <c r="Q16777" t="s">
        <v>391</v>
      </c>
    </row>
    <row r="16778" spans="17:17" x14ac:dyDescent="0.3">
      <c r="Q16778" t="s">
        <v>394</v>
      </c>
    </row>
    <row r="16779" spans="17:17" x14ac:dyDescent="0.3">
      <c r="Q16779" t="s">
        <v>274</v>
      </c>
    </row>
    <row r="16780" spans="17:17" x14ac:dyDescent="0.3">
      <c r="Q16780" t="s">
        <v>246</v>
      </c>
    </row>
    <row r="16781" spans="17:17" x14ac:dyDescent="0.3">
      <c r="Q16781" t="s">
        <v>356</v>
      </c>
    </row>
    <row r="16782" spans="17:17" x14ac:dyDescent="0.3">
      <c r="Q16782" t="s">
        <v>268</v>
      </c>
    </row>
    <row r="16783" spans="17:17" x14ac:dyDescent="0.3">
      <c r="Q16783" t="s">
        <v>285</v>
      </c>
    </row>
    <row r="16784" spans="17:17" x14ac:dyDescent="0.3">
      <c r="Q16784" t="s">
        <v>289</v>
      </c>
    </row>
    <row r="16785" spans="17:17" x14ac:dyDescent="0.3">
      <c r="Q16785" t="s">
        <v>382</v>
      </c>
    </row>
    <row r="16786" spans="17:17" x14ac:dyDescent="0.3">
      <c r="Q16786" t="s">
        <v>321</v>
      </c>
    </row>
    <row r="16787" spans="17:17" x14ac:dyDescent="0.3">
      <c r="Q16787" t="s">
        <v>263</v>
      </c>
    </row>
    <row r="16788" spans="17:17" x14ac:dyDescent="0.3">
      <c r="Q16788" t="s">
        <v>322</v>
      </c>
    </row>
    <row r="16789" spans="17:17" x14ac:dyDescent="0.3">
      <c r="Q16789" t="s">
        <v>259</v>
      </c>
    </row>
    <row r="16790" spans="17:17" x14ac:dyDescent="0.3">
      <c r="Q16790" t="s">
        <v>219</v>
      </c>
    </row>
    <row r="16791" spans="17:17" x14ac:dyDescent="0.3">
      <c r="Q16791" t="s">
        <v>343</v>
      </c>
    </row>
    <row r="16792" spans="17:17" x14ac:dyDescent="0.3">
      <c r="Q16792" t="s">
        <v>341</v>
      </c>
    </row>
    <row r="16793" spans="17:17" x14ac:dyDescent="0.3">
      <c r="Q16793" t="s">
        <v>238</v>
      </c>
    </row>
    <row r="16794" spans="17:17" x14ac:dyDescent="0.3">
      <c r="Q16794" t="s">
        <v>410</v>
      </c>
    </row>
    <row r="16795" spans="17:17" x14ac:dyDescent="0.3">
      <c r="Q16795" t="s">
        <v>221</v>
      </c>
    </row>
    <row r="16796" spans="17:17" x14ac:dyDescent="0.3">
      <c r="Q16796" t="s">
        <v>274</v>
      </c>
    </row>
    <row r="16797" spans="17:17" x14ac:dyDescent="0.3">
      <c r="Q16797" t="s">
        <v>241</v>
      </c>
    </row>
    <row r="16798" spans="17:17" x14ac:dyDescent="0.3">
      <c r="Q16798" t="s">
        <v>305</v>
      </c>
    </row>
    <row r="16799" spans="17:17" x14ac:dyDescent="0.3">
      <c r="Q16799" t="s">
        <v>403</v>
      </c>
    </row>
    <row r="16800" spans="17:17" x14ac:dyDescent="0.3">
      <c r="Q16800" t="s">
        <v>247</v>
      </c>
    </row>
    <row r="16801" spans="17:17" x14ac:dyDescent="0.3">
      <c r="Q16801" t="s">
        <v>295</v>
      </c>
    </row>
    <row r="16802" spans="17:17" x14ac:dyDescent="0.3">
      <c r="Q16802" t="s">
        <v>344</v>
      </c>
    </row>
    <row r="16803" spans="17:17" x14ac:dyDescent="0.3">
      <c r="Q16803" t="s">
        <v>326</v>
      </c>
    </row>
    <row r="16804" spans="17:17" x14ac:dyDescent="0.3">
      <c r="Q16804" t="s">
        <v>265</v>
      </c>
    </row>
    <row r="16805" spans="17:17" x14ac:dyDescent="0.3">
      <c r="Q16805" t="s">
        <v>302</v>
      </c>
    </row>
    <row r="16806" spans="17:17" x14ac:dyDescent="0.3">
      <c r="Q16806" t="s">
        <v>360</v>
      </c>
    </row>
    <row r="16807" spans="17:17" x14ac:dyDescent="0.3">
      <c r="Q16807" t="s">
        <v>361</v>
      </c>
    </row>
    <row r="16808" spans="17:17" x14ac:dyDescent="0.3">
      <c r="Q16808" t="s">
        <v>362</v>
      </c>
    </row>
    <row r="16809" spans="17:17" x14ac:dyDescent="0.3">
      <c r="Q16809" t="s">
        <v>310</v>
      </c>
    </row>
    <row r="16810" spans="17:17" x14ac:dyDescent="0.3">
      <c r="Q16810" t="s">
        <v>292</v>
      </c>
    </row>
    <row r="16811" spans="17:17" x14ac:dyDescent="0.3">
      <c r="Q16811" t="s">
        <v>244</v>
      </c>
    </row>
    <row r="16812" spans="17:17" x14ac:dyDescent="0.3">
      <c r="Q16812" t="s">
        <v>343</v>
      </c>
    </row>
    <row r="16813" spans="17:17" x14ac:dyDescent="0.3">
      <c r="Q16813" t="s">
        <v>363</v>
      </c>
    </row>
    <row r="16814" spans="17:17" x14ac:dyDescent="0.3">
      <c r="Q16814" t="s">
        <v>364</v>
      </c>
    </row>
    <row r="16815" spans="17:17" x14ac:dyDescent="0.3">
      <c r="Q16815" t="s">
        <v>365</v>
      </c>
    </row>
    <row r="16816" spans="17:17" x14ac:dyDescent="0.3">
      <c r="Q16816" t="s">
        <v>366</v>
      </c>
    </row>
    <row r="16817" spans="17:17" x14ac:dyDescent="0.3">
      <c r="Q16817" t="s">
        <v>319</v>
      </c>
    </row>
    <row r="16818" spans="17:17" x14ac:dyDescent="0.3">
      <c r="Q16818" t="s">
        <v>225</v>
      </c>
    </row>
    <row r="16819" spans="17:17" x14ac:dyDescent="0.3">
      <c r="Q16819" t="s">
        <v>311</v>
      </c>
    </row>
    <row r="16820" spans="17:17" x14ac:dyDescent="0.3">
      <c r="Q16820" t="s">
        <v>258</v>
      </c>
    </row>
    <row r="16821" spans="17:17" x14ac:dyDescent="0.3">
      <c r="Q16821" t="s">
        <v>367</v>
      </c>
    </row>
    <row r="16822" spans="17:17" x14ac:dyDescent="0.3">
      <c r="Q16822" t="s">
        <v>296</v>
      </c>
    </row>
    <row r="16823" spans="17:17" x14ac:dyDescent="0.3">
      <c r="Q16823" t="s">
        <v>267</v>
      </c>
    </row>
    <row r="16824" spans="17:17" x14ac:dyDescent="0.3">
      <c r="Q16824" t="s">
        <v>312</v>
      </c>
    </row>
    <row r="16825" spans="17:17" x14ac:dyDescent="0.3">
      <c r="Q16825" t="s">
        <v>239</v>
      </c>
    </row>
    <row r="16826" spans="17:17" x14ac:dyDescent="0.3">
      <c r="Q16826" t="s">
        <v>263</v>
      </c>
    </row>
    <row r="16827" spans="17:17" x14ac:dyDescent="0.3">
      <c r="Q16827" t="s">
        <v>374</v>
      </c>
    </row>
    <row r="16828" spans="17:17" x14ac:dyDescent="0.3">
      <c r="Q16828" t="s">
        <v>400</v>
      </c>
    </row>
    <row r="16829" spans="17:17" x14ac:dyDescent="0.3">
      <c r="Q16829" t="s">
        <v>279</v>
      </c>
    </row>
    <row r="16830" spans="17:17" x14ac:dyDescent="0.3">
      <c r="Q16830" t="s">
        <v>224</v>
      </c>
    </row>
    <row r="16831" spans="17:17" x14ac:dyDescent="0.3">
      <c r="Q16831" t="s">
        <v>289</v>
      </c>
    </row>
    <row r="16832" spans="17:17" x14ac:dyDescent="0.3">
      <c r="Q16832" t="s">
        <v>401</v>
      </c>
    </row>
    <row r="16833" spans="17:17" x14ac:dyDescent="0.3">
      <c r="Q16833" t="s">
        <v>253</v>
      </c>
    </row>
    <row r="16834" spans="17:17" x14ac:dyDescent="0.3">
      <c r="Q16834" t="s">
        <v>363</v>
      </c>
    </row>
    <row r="16835" spans="17:17" x14ac:dyDescent="0.3">
      <c r="Q16835" t="s">
        <v>230</v>
      </c>
    </row>
    <row r="16836" spans="17:17" x14ac:dyDescent="0.3">
      <c r="Q16836" t="s">
        <v>278</v>
      </c>
    </row>
    <row r="16837" spans="17:17" x14ac:dyDescent="0.3">
      <c r="Q16837" t="s">
        <v>402</v>
      </c>
    </row>
    <row r="16838" spans="17:17" x14ac:dyDescent="0.3">
      <c r="Q16838" t="s">
        <v>403</v>
      </c>
    </row>
    <row r="16839" spans="17:17" x14ac:dyDescent="0.3">
      <c r="Q16839" t="s">
        <v>314</v>
      </c>
    </row>
    <row r="16840" spans="17:17" x14ac:dyDescent="0.3">
      <c r="Q16840" t="s">
        <v>331</v>
      </c>
    </row>
    <row r="16841" spans="17:17" x14ac:dyDescent="0.3">
      <c r="Q16841" t="s">
        <v>333</v>
      </c>
    </row>
    <row r="16842" spans="17:17" x14ac:dyDescent="0.3">
      <c r="Q16842" t="s">
        <v>374</v>
      </c>
    </row>
    <row r="16843" spans="17:17" x14ac:dyDescent="0.3">
      <c r="Q16843" t="s">
        <v>328</v>
      </c>
    </row>
    <row r="16844" spans="17:17" x14ac:dyDescent="0.3">
      <c r="Q16844" t="s">
        <v>368</v>
      </c>
    </row>
    <row r="16845" spans="17:17" x14ac:dyDescent="0.3">
      <c r="Q16845" t="s">
        <v>352</v>
      </c>
    </row>
    <row r="16846" spans="17:17" x14ac:dyDescent="0.3">
      <c r="Q16846" t="s">
        <v>362</v>
      </c>
    </row>
    <row r="16847" spans="17:17" x14ac:dyDescent="0.3">
      <c r="Q16847" t="s">
        <v>241</v>
      </c>
    </row>
    <row r="16848" spans="17:17" x14ac:dyDescent="0.3">
      <c r="Q16848" t="s">
        <v>269</v>
      </c>
    </row>
    <row r="16849" spans="17:17" x14ac:dyDescent="0.3">
      <c r="Q16849" t="s">
        <v>317</v>
      </c>
    </row>
    <row r="16850" spans="17:17" x14ac:dyDescent="0.3">
      <c r="Q16850" t="s">
        <v>371</v>
      </c>
    </row>
    <row r="16851" spans="17:17" x14ac:dyDescent="0.3">
      <c r="Q16851" t="s">
        <v>355</v>
      </c>
    </row>
    <row r="16852" spans="17:17" x14ac:dyDescent="0.3">
      <c r="Q16852" t="s">
        <v>292</v>
      </c>
    </row>
    <row r="16853" spans="17:17" x14ac:dyDescent="0.3">
      <c r="Q16853" t="s">
        <v>245</v>
      </c>
    </row>
    <row r="16854" spans="17:17" x14ac:dyDescent="0.3">
      <c r="Q16854" t="s">
        <v>222</v>
      </c>
    </row>
    <row r="16855" spans="17:17" x14ac:dyDescent="0.3">
      <c r="Q16855" t="s">
        <v>304</v>
      </c>
    </row>
    <row r="16856" spans="17:17" x14ac:dyDescent="0.3">
      <c r="Q16856" t="s">
        <v>418</v>
      </c>
    </row>
    <row r="16857" spans="17:17" x14ac:dyDescent="0.3">
      <c r="Q16857" t="s">
        <v>236</v>
      </c>
    </row>
    <row r="16858" spans="17:17" x14ac:dyDescent="0.3">
      <c r="Q16858" t="s">
        <v>295</v>
      </c>
    </row>
    <row r="16859" spans="17:17" x14ac:dyDescent="0.3">
      <c r="Q16859" t="s">
        <v>233</v>
      </c>
    </row>
    <row r="16860" spans="17:17" x14ac:dyDescent="0.3">
      <c r="Q16860" t="s">
        <v>324</v>
      </c>
    </row>
    <row r="16861" spans="17:17" x14ac:dyDescent="0.3">
      <c r="Q16861" t="s">
        <v>275</v>
      </c>
    </row>
    <row r="16862" spans="17:17" x14ac:dyDescent="0.3">
      <c r="Q16862" t="s">
        <v>366</v>
      </c>
    </row>
    <row r="16863" spans="17:17" x14ac:dyDescent="0.3">
      <c r="Q16863" t="s">
        <v>334</v>
      </c>
    </row>
    <row r="16864" spans="17:17" x14ac:dyDescent="0.3">
      <c r="Q16864" t="s">
        <v>277</v>
      </c>
    </row>
    <row r="16865" spans="17:17" x14ac:dyDescent="0.3">
      <c r="Q16865" t="s">
        <v>309</v>
      </c>
    </row>
    <row r="16866" spans="17:17" x14ac:dyDescent="0.3">
      <c r="Q16866" t="s">
        <v>320</v>
      </c>
    </row>
    <row r="16867" spans="17:17" x14ac:dyDescent="0.3">
      <c r="Q16867" t="s">
        <v>267</v>
      </c>
    </row>
    <row r="16868" spans="17:17" x14ac:dyDescent="0.3">
      <c r="Q16868" t="s">
        <v>257</v>
      </c>
    </row>
    <row r="16869" spans="17:17" x14ac:dyDescent="0.3">
      <c r="Q16869" t="s">
        <v>302</v>
      </c>
    </row>
    <row r="16870" spans="17:17" x14ac:dyDescent="0.3">
      <c r="Q16870" t="s">
        <v>393</v>
      </c>
    </row>
    <row r="16871" spans="17:17" x14ac:dyDescent="0.3">
      <c r="Q16871" t="s">
        <v>237</v>
      </c>
    </row>
    <row r="16872" spans="17:17" x14ac:dyDescent="0.3">
      <c r="Q16872" t="s">
        <v>222</v>
      </c>
    </row>
    <row r="16873" spans="17:17" x14ac:dyDescent="0.3">
      <c r="Q16873" t="s">
        <v>388</v>
      </c>
    </row>
    <row r="16874" spans="17:17" x14ac:dyDescent="0.3">
      <c r="Q16874" t="s">
        <v>223</v>
      </c>
    </row>
    <row r="16875" spans="17:17" x14ac:dyDescent="0.3">
      <c r="Q16875" t="s">
        <v>375</v>
      </c>
    </row>
    <row r="16876" spans="17:17" x14ac:dyDescent="0.3">
      <c r="Q16876" t="s">
        <v>249</v>
      </c>
    </row>
    <row r="16877" spans="17:17" x14ac:dyDescent="0.3">
      <c r="Q16877" t="s">
        <v>252</v>
      </c>
    </row>
    <row r="16878" spans="17:17" x14ac:dyDescent="0.3">
      <c r="Q16878" t="s">
        <v>418</v>
      </c>
    </row>
    <row r="16879" spans="17:17" x14ac:dyDescent="0.3">
      <c r="Q16879" t="s">
        <v>328</v>
      </c>
    </row>
    <row r="16880" spans="17:17" x14ac:dyDescent="0.3">
      <c r="Q16880" t="s">
        <v>401</v>
      </c>
    </row>
    <row r="16881" spans="17:17" x14ac:dyDescent="0.3">
      <c r="Q16881" t="s">
        <v>284</v>
      </c>
    </row>
    <row r="16882" spans="17:17" x14ac:dyDescent="0.3">
      <c r="Q16882" t="s">
        <v>250</v>
      </c>
    </row>
    <row r="16883" spans="17:17" x14ac:dyDescent="0.3">
      <c r="Q16883" t="s">
        <v>256</v>
      </c>
    </row>
    <row r="16884" spans="17:17" x14ac:dyDescent="0.3">
      <c r="Q16884" t="s">
        <v>237</v>
      </c>
    </row>
    <row r="16885" spans="17:17" x14ac:dyDescent="0.3">
      <c r="Q16885" t="s">
        <v>257</v>
      </c>
    </row>
    <row r="16886" spans="17:17" x14ac:dyDescent="0.3">
      <c r="Q16886" t="s">
        <v>258</v>
      </c>
    </row>
    <row r="16887" spans="17:17" x14ac:dyDescent="0.3">
      <c r="Q16887" t="s">
        <v>228</v>
      </c>
    </row>
    <row r="16888" spans="17:17" x14ac:dyDescent="0.3">
      <c r="Q16888" t="s">
        <v>236</v>
      </c>
    </row>
    <row r="16889" spans="17:17" x14ac:dyDescent="0.3">
      <c r="Q16889" t="s">
        <v>259</v>
      </c>
    </row>
    <row r="16890" spans="17:17" x14ac:dyDescent="0.3">
      <c r="Q16890" t="s">
        <v>260</v>
      </c>
    </row>
    <row r="16891" spans="17:17" x14ac:dyDescent="0.3">
      <c r="Q16891" t="s">
        <v>261</v>
      </c>
    </row>
    <row r="16892" spans="17:17" x14ac:dyDescent="0.3">
      <c r="Q16892" t="s">
        <v>262</v>
      </c>
    </row>
    <row r="16893" spans="17:17" x14ac:dyDescent="0.3">
      <c r="Q16893" t="s">
        <v>240</v>
      </c>
    </row>
    <row r="16894" spans="17:17" x14ac:dyDescent="0.3">
      <c r="Q16894" t="s">
        <v>263</v>
      </c>
    </row>
    <row r="16895" spans="17:17" x14ac:dyDescent="0.3">
      <c r="Q16895" t="s">
        <v>264</v>
      </c>
    </row>
    <row r="16896" spans="17:17" x14ac:dyDescent="0.3">
      <c r="Q16896" t="s">
        <v>265</v>
      </c>
    </row>
    <row r="16897" spans="17:17" x14ac:dyDescent="0.3">
      <c r="Q16897" t="s">
        <v>266</v>
      </c>
    </row>
    <row r="16898" spans="17:17" x14ac:dyDescent="0.3">
      <c r="Q16898" t="s">
        <v>267</v>
      </c>
    </row>
    <row r="16899" spans="17:17" x14ac:dyDescent="0.3">
      <c r="Q16899" t="s">
        <v>268</v>
      </c>
    </row>
    <row r="16900" spans="17:17" x14ac:dyDescent="0.3">
      <c r="Q16900" t="s">
        <v>269</v>
      </c>
    </row>
    <row r="16901" spans="17:17" x14ac:dyDescent="0.3">
      <c r="Q16901" t="s">
        <v>270</v>
      </c>
    </row>
    <row r="16902" spans="17:17" x14ac:dyDescent="0.3">
      <c r="Q16902" t="s">
        <v>285</v>
      </c>
    </row>
    <row r="16903" spans="17:17" x14ac:dyDescent="0.3">
      <c r="Q16903" t="s">
        <v>271</v>
      </c>
    </row>
    <row r="16904" spans="17:17" x14ac:dyDescent="0.3">
      <c r="Q16904" t="s">
        <v>409</v>
      </c>
    </row>
    <row r="16905" spans="17:17" x14ac:dyDescent="0.3">
      <c r="Q16905" t="s">
        <v>329</v>
      </c>
    </row>
    <row r="16906" spans="17:17" x14ac:dyDescent="0.3">
      <c r="Q16906" t="s">
        <v>378</v>
      </c>
    </row>
    <row r="16907" spans="17:17" x14ac:dyDescent="0.3">
      <c r="Q16907" t="s">
        <v>346</v>
      </c>
    </row>
    <row r="16908" spans="17:17" x14ac:dyDescent="0.3">
      <c r="Q16908" t="s">
        <v>324</v>
      </c>
    </row>
    <row r="16909" spans="17:17" x14ac:dyDescent="0.3">
      <c r="Q16909" t="s">
        <v>321</v>
      </c>
    </row>
    <row r="16910" spans="17:17" x14ac:dyDescent="0.3">
      <c r="Q16910" t="s">
        <v>405</v>
      </c>
    </row>
    <row r="16911" spans="17:17" x14ac:dyDescent="0.3">
      <c r="Q16911" t="s">
        <v>279</v>
      </c>
    </row>
    <row r="16912" spans="17:17" x14ac:dyDescent="0.3">
      <c r="Q16912" t="s">
        <v>223</v>
      </c>
    </row>
    <row r="16913" spans="17:17" x14ac:dyDescent="0.3">
      <c r="Q16913" t="s">
        <v>282</v>
      </c>
    </row>
    <row r="16914" spans="17:17" x14ac:dyDescent="0.3">
      <c r="Q16914" t="s">
        <v>414</v>
      </c>
    </row>
    <row r="16915" spans="17:17" x14ac:dyDescent="0.3">
      <c r="Q16915" t="s">
        <v>255</v>
      </c>
    </row>
    <row r="16916" spans="17:17" x14ac:dyDescent="0.3">
      <c r="Q16916" t="s">
        <v>239</v>
      </c>
    </row>
    <row r="16917" spans="17:17" x14ac:dyDescent="0.3">
      <c r="Q16917" t="s">
        <v>293</v>
      </c>
    </row>
    <row r="16918" spans="17:17" x14ac:dyDescent="0.3">
      <c r="Q16918" t="s">
        <v>338</v>
      </c>
    </row>
    <row r="16919" spans="17:17" x14ac:dyDescent="0.3">
      <c r="Q16919" t="s">
        <v>401</v>
      </c>
    </row>
    <row r="16920" spans="17:17" x14ac:dyDescent="0.3">
      <c r="Q16920" t="s">
        <v>375</v>
      </c>
    </row>
    <row r="16921" spans="17:17" x14ac:dyDescent="0.3">
      <c r="Q16921" t="s">
        <v>342</v>
      </c>
    </row>
    <row r="16922" spans="17:17" x14ac:dyDescent="0.3">
      <c r="Q16922" t="s">
        <v>410</v>
      </c>
    </row>
    <row r="16923" spans="17:17" x14ac:dyDescent="0.3">
      <c r="Q16923" t="s">
        <v>400</v>
      </c>
    </row>
    <row r="16924" spans="17:17" x14ac:dyDescent="0.3">
      <c r="Q16924" t="s">
        <v>377</v>
      </c>
    </row>
    <row r="16925" spans="17:17" x14ac:dyDescent="0.3">
      <c r="Q16925" t="s">
        <v>406</v>
      </c>
    </row>
    <row r="16926" spans="17:17" x14ac:dyDescent="0.3">
      <c r="Q16926" t="s">
        <v>347</v>
      </c>
    </row>
    <row r="16927" spans="17:17" x14ac:dyDescent="0.3">
      <c r="Q16927" t="s">
        <v>292</v>
      </c>
    </row>
    <row r="16928" spans="17:17" x14ac:dyDescent="0.3">
      <c r="Q16928" t="s">
        <v>228</v>
      </c>
    </row>
    <row r="16929" spans="17:17" x14ac:dyDescent="0.3">
      <c r="Q16929" t="s">
        <v>288</v>
      </c>
    </row>
    <row r="16930" spans="17:17" x14ac:dyDescent="0.3">
      <c r="Q16930" t="s">
        <v>371</v>
      </c>
    </row>
    <row r="16931" spans="17:17" x14ac:dyDescent="0.3">
      <c r="Q16931" t="s">
        <v>380</v>
      </c>
    </row>
    <row r="16932" spans="17:17" x14ac:dyDescent="0.3">
      <c r="Q16932" t="s">
        <v>416</v>
      </c>
    </row>
    <row r="16933" spans="17:17" x14ac:dyDescent="0.3">
      <c r="Q16933" t="s">
        <v>325</v>
      </c>
    </row>
    <row r="16934" spans="17:17" x14ac:dyDescent="0.3">
      <c r="Q16934" t="s">
        <v>390</v>
      </c>
    </row>
    <row r="16935" spans="17:17" x14ac:dyDescent="0.3">
      <c r="Q16935" t="s">
        <v>280</v>
      </c>
    </row>
    <row r="16936" spans="17:17" x14ac:dyDescent="0.3">
      <c r="Q16936" t="s">
        <v>310</v>
      </c>
    </row>
    <row r="16937" spans="17:17" x14ac:dyDescent="0.3">
      <c r="Q16937" t="s">
        <v>252</v>
      </c>
    </row>
    <row r="16938" spans="17:17" x14ac:dyDescent="0.3">
      <c r="Q16938" t="s">
        <v>358</v>
      </c>
    </row>
    <row r="16939" spans="17:17" x14ac:dyDescent="0.3">
      <c r="Q16939" t="s">
        <v>408</v>
      </c>
    </row>
    <row r="16940" spans="17:17" x14ac:dyDescent="0.3">
      <c r="Q16940" t="s">
        <v>285</v>
      </c>
    </row>
    <row r="16941" spans="17:17" x14ac:dyDescent="0.3">
      <c r="Q16941" t="s">
        <v>231</v>
      </c>
    </row>
    <row r="16942" spans="17:17" x14ac:dyDescent="0.3">
      <c r="Q16942" t="s">
        <v>335</v>
      </c>
    </row>
    <row r="16943" spans="17:17" x14ac:dyDescent="0.3">
      <c r="Q16943" t="s">
        <v>230</v>
      </c>
    </row>
    <row r="16944" spans="17:17" x14ac:dyDescent="0.3">
      <c r="Q16944" t="s">
        <v>225</v>
      </c>
    </row>
    <row r="16945" spans="17:17" x14ac:dyDescent="0.3">
      <c r="Q16945" t="s">
        <v>295</v>
      </c>
    </row>
    <row r="16946" spans="17:17" x14ac:dyDescent="0.3">
      <c r="Q16946" t="s">
        <v>407</v>
      </c>
    </row>
    <row r="16947" spans="17:17" x14ac:dyDescent="0.3">
      <c r="Q16947" t="s">
        <v>293</v>
      </c>
    </row>
    <row r="16948" spans="17:17" x14ac:dyDescent="0.3">
      <c r="Q16948" t="s">
        <v>318</v>
      </c>
    </row>
    <row r="16949" spans="17:17" x14ac:dyDescent="0.3">
      <c r="Q16949" t="s">
        <v>296</v>
      </c>
    </row>
    <row r="16950" spans="17:17" x14ac:dyDescent="0.3">
      <c r="Q16950" t="s">
        <v>370</v>
      </c>
    </row>
    <row r="16951" spans="17:17" x14ac:dyDescent="0.3">
      <c r="Q16951" t="s">
        <v>359</v>
      </c>
    </row>
    <row r="16952" spans="17:17" x14ac:dyDescent="0.3">
      <c r="Q16952" t="s">
        <v>350</v>
      </c>
    </row>
    <row r="16953" spans="17:17" x14ac:dyDescent="0.3">
      <c r="Q16953" t="s">
        <v>328</v>
      </c>
    </row>
    <row r="16954" spans="17:17" x14ac:dyDescent="0.3">
      <c r="Q16954" t="s">
        <v>321</v>
      </c>
    </row>
    <row r="16955" spans="17:17" x14ac:dyDescent="0.3">
      <c r="Q16955" t="s">
        <v>313</v>
      </c>
    </row>
    <row r="16956" spans="17:17" x14ac:dyDescent="0.3">
      <c r="Q16956" t="s">
        <v>390</v>
      </c>
    </row>
    <row r="16957" spans="17:17" x14ac:dyDescent="0.3">
      <c r="Q16957" t="s">
        <v>363</v>
      </c>
    </row>
    <row r="16958" spans="17:17" x14ac:dyDescent="0.3">
      <c r="Q16958" t="s">
        <v>268</v>
      </c>
    </row>
    <row r="16959" spans="17:17" x14ac:dyDescent="0.3">
      <c r="Q16959" t="s">
        <v>330</v>
      </c>
    </row>
    <row r="16960" spans="17:17" x14ac:dyDescent="0.3">
      <c r="Q16960" t="s">
        <v>302</v>
      </c>
    </row>
    <row r="16961" spans="17:17" x14ac:dyDescent="0.3">
      <c r="Q16961" t="s">
        <v>402</v>
      </c>
    </row>
    <row r="16962" spans="17:17" x14ac:dyDescent="0.3">
      <c r="Q16962" t="s">
        <v>375</v>
      </c>
    </row>
    <row r="16963" spans="17:17" x14ac:dyDescent="0.3">
      <c r="Q16963" t="s">
        <v>376</v>
      </c>
    </row>
    <row r="16964" spans="17:17" x14ac:dyDescent="0.3">
      <c r="Q16964" t="s">
        <v>276</v>
      </c>
    </row>
    <row r="16965" spans="17:17" x14ac:dyDescent="0.3">
      <c r="Q16965" t="s">
        <v>357</v>
      </c>
    </row>
    <row r="16966" spans="17:17" x14ac:dyDescent="0.3">
      <c r="Q16966" t="s">
        <v>224</v>
      </c>
    </row>
    <row r="16967" spans="17:17" x14ac:dyDescent="0.3">
      <c r="Q16967" t="s">
        <v>377</v>
      </c>
    </row>
    <row r="16968" spans="17:17" x14ac:dyDescent="0.3">
      <c r="Q16968" t="s">
        <v>378</v>
      </c>
    </row>
    <row r="16969" spans="17:17" x14ac:dyDescent="0.3">
      <c r="Q16969" t="s">
        <v>260</v>
      </c>
    </row>
    <row r="16970" spans="17:17" x14ac:dyDescent="0.3">
      <c r="Q16970" t="s">
        <v>356</v>
      </c>
    </row>
    <row r="16971" spans="17:17" x14ac:dyDescent="0.3">
      <c r="Q16971" t="s">
        <v>379</v>
      </c>
    </row>
    <row r="16972" spans="17:17" x14ac:dyDescent="0.3">
      <c r="Q16972" t="s">
        <v>290</v>
      </c>
    </row>
    <row r="16973" spans="17:17" x14ac:dyDescent="0.3">
      <c r="Q16973" t="s">
        <v>233</v>
      </c>
    </row>
    <row r="16974" spans="17:17" x14ac:dyDescent="0.3">
      <c r="Q16974" t="s">
        <v>380</v>
      </c>
    </row>
    <row r="16975" spans="17:17" x14ac:dyDescent="0.3">
      <c r="Q16975" t="s">
        <v>330</v>
      </c>
    </row>
    <row r="16976" spans="17:17" x14ac:dyDescent="0.3">
      <c r="Q16976" t="s">
        <v>265</v>
      </c>
    </row>
    <row r="16977" spans="17:17" x14ac:dyDescent="0.3">
      <c r="Q16977" t="s">
        <v>381</v>
      </c>
    </row>
    <row r="16978" spans="17:17" x14ac:dyDescent="0.3">
      <c r="Q16978" t="s">
        <v>382</v>
      </c>
    </row>
    <row r="16979" spans="17:17" x14ac:dyDescent="0.3">
      <c r="Q16979" t="s">
        <v>314</v>
      </c>
    </row>
    <row r="16980" spans="17:17" x14ac:dyDescent="0.3">
      <c r="Q16980" t="s">
        <v>295</v>
      </c>
    </row>
    <row r="16981" spans="17:17" x14ac:dyDescent="0.3">
      <c r="Q16981" t="s">
        <v>284</v>
      </c>
    </row>
    <row r="16982" spans="17:17" x14ac:dyDescent="0.3">
      <c r="Q16982" t="s">
        <v>325</v>
      </c>
    </row>
    <row r="16983" spans="17:17" x14ac:dyDescent="0.3">
      <c r="Q16983" t="s">
        <v>310</v>
      </c>
    </row>
    <row r="16984" spans="17:17" x14ac:dyDescent="0.3">
      <c r="Q16984" t="s">
        <v>224</v>
      </c>
    </row>
    <row r="16985" spans="17:17" x14ac:dyDescent="0.3">
      <c r="Q16985" t="s">
        <v>409</v>
      </c>
    </row>
    <row r="16986" spans="17:17" x14ac:dyDescent="0.3">
      <c r="Q16986" t="s">
        <v>314</v>
      </c>
    </row>
    <row r="16987" spans="17:17" x14ac:dyDescent="0.3">
      <c r="Q16987" t="s">
        <v>302</v>
      </c>
    </row>
    <row r="16988" spans="17:17" x14ac:dyDescent="0.3">
      <c r="Q16988" t="s">
        <v>251</v>
      </c>
    </row>
    <row r="16989" spans="17:17" x14ac:dyDescent="0.3">
      <c r="Q16989" t="s">
        <v>336</v>
      </c>
    </row>
    <row r="16990" spans="17:17" x14ac:dyDescent="0.3">
      <c r="Q16990" t="s">
        <v>282</v>
      </c>
    </row>
    <row r="16991" spans="17:17" x14ac:dyDescent="0.3">
      <c r="Q16991" t="s">
        <v>341</v>
      </c>
    </row>
    <row r="16992" spans="17:17" x14ac:dyDescent="0.3">
      <c r="Q16992" t="s">
        <v>345</v>
      </c>
    </row>
    <row r="16993" spans="17:17" x14ac:dyDescent="0.3">
      <c r="Q16993" t="s">
        <v>233</v>
      </c>
    </row>
    <row r="16994" spans="17:17" x14ac:dyDescent="0.3">
      <c r="Q16994" t="s">
        <v>247</v>
      </c>
    </row>
    <row r="16995" spans="17:17" x14ac:dyDescent="0.3">
      <c r="Q16995" t="s">
        <v>340</v>
      </c>
    </row>
    <row r="16996" spans="17:17" x14ac:dyDescent="0.3">
      <c r="Q16996" t="s">
        <v>254</v>
      </c>
    </row>
    <row r="16997" spans="17:17" x14ac:dyDescent="0.3">
      <c r="Q16997" t="s">
        <v>364</v>
      </c>
    </row>
    <row r="16998" spans="17:17" x14ac:dyDescent="0.3">
      <c r="Q16998" t="s">
        <v>300</v>
      </c>
    </row>
    <row r="16999" spans="17:17" x14ac:dyDescent="0.3">
      <c r="Q16999" t="s">
        <v>327</v>
      </c>
    </row>
    <row r="17000" spans="17:17" x14ac:dyDescent="0.3">
      <c r="Q17000" t="s">
        <v>303</v>
      </c>
    </row>
    <row r="17001" spans="17:17" x14ac:dyDescent="0.3">
      <c r="Q17001" t="s">
        <v>319</v>
      </c>
    </row>
    <row r="17002" spans="17:17" x14ac:dyDescent="0.3">
      <c r="Q17002" t="s">
        <v>316</v>
      </c>
    </row>
    <row r="17003" spans="17:17" x14ac:dyDescent="0.3">
      <c r="Q17003" t="s">
        <v>317</v>
      </c>
    </row>
    <row r="17004" spans="17:17" x14ac:dyDescent="0.3">
      <c r="Q17004" t="s">
        <v>266</v>
      </c>
    </row>
    <row r="17005" spans="17:17" x14ac:dyDescent="0.3">
      <c r="Q17005" t="s">
        <v>318</v>
      </c>
    </row>
    <row r="17006" spans="17:17" x14ac:dyDescent="0.3">
      <c r="Q17006" t="s">
        <v>263</v>
      </c>
    </row>
    <row r="17007" spans="17:17" x14ac:dyDescent="0.3">
      <c r="Q17007" t="s">
        <v>226</v>
      </c>
    </row>
    <row r="17008" spans="17:17" x14ac:dyDescent="0.3">
      <c r="Q17008" t="s">
        <v>319</v>
      </c>
    </row>
    <row r="17009" spans="17:17" x14ac:dyDescent="0.3">
      <c r="Q17009" t="s">
        <v>320</v>
      </c>
    </row>
    <row r="17010" spans="17:17" x14ac:dyDescent="0.3">
      <c r="Q17010" t="s">
        <v>241</v>
      </c>
    </row>
    <row r="17011" spans="17:17" x14ac:dyDescent="0.3">
      <c r="Q17011" t="s">
        <v>267</v>
      </c>
    </row>
    <row r="17012" spans="17:17" x14ac:dyDescent="0.3">
      <c r="Q17012" t="s">
        <v>321</v>
      </c>
    </row>
    <row r="17013" spans="17:17" x14ac:dyDescent="0.3">
      <c r="Q17013" t="s">
        <v>322</v>
      </c>
    </row>
    <row r="17014" spans="17:17" x14ac:dyDescent="0.3">
      <c r="Q17014" t="s">
        <v>323</v>
      </c>
    </row>
    <row r="17015" spans="17:17" x14ac:dyDescent="0.3">
      <c r="Q17015" t="s">
        <v>310</v>
      </c>
    </row>
    <row r="17016" spans="17:17" x14ac:dyDescent="0.3">
      <c r="Q17016" t="s">
        <v>275</v>
      </c>
    </row>
    <row r="17017" spans="17:17" x14ac:dyDescent="0.3">
      <c r="Q17017" t="s">
        <v>247</v>
      </c>
    </row>
    <row r="17018" spans="17:17" x14ac:dyDescent="0.3">
      <c r="Q17018" t="s">
        <v>324</v>
      </c>
    </row>
    <row r="17019" spans="17:17" x14ac:dyDescent="0.3">
      <c r="Q17019" t="s">
        <v>325</v>
      </c>
    </row>
    <row r="17020" spans="17:17" x14ac:dyDescent="0.3">
      <c r="Q17020" t="s">
        <v>236</v>
      </c>
    </row>
    <row r="17021" spans="17:17" x14ac:dyDescent="0.3">
      <c r="Q17021" t="s">
        <v>326</v>
      </c>
    </row>
    <row r="17022" spans="17:17" x14ac:dyDescent="0.3">
      <c r="Q17022" t="s">
        <v>256</v>
      </c>
    </row>
    <row r="17023" spans="17:17" x14ac:dyDescent="0.3">
      <c r="Q17023" t="s">
        <v>337</v>
      </c>
    </row>
    <row r="17024" spans="17:17" x14ac:dyDescent="0.3">
      <c r="Q17024" t="s">
        <v>340</v>
      </c>
    </row>
    <row r="17025" spans="17:17" x14ac:dyDescent="0.3">
      <c r="Q17025" t="s">
        <v>353</v>
      </c>
    </row>
    <row r="17026" spans="17:17" x14ac:dyDescent="0.3">
      <c r="Q17026" t="s">
        <v>396</v>
      </c>
    </row>
    <row r="17027" spans="17:17" x14ac:dyDescent="0.3">
      <c r="Q17027" t="s">
        <v>244</v>
      </c>
    </row>
    <row r="17028" spans="17:17" x14ac:dyDescent="0.3">
      <c r="Q17028" t="s">
        <v>301</v>
      </c>
    </row>
    <row r="17029" spans="17:17" x14ac:dyDescent="0.3">
      <c r="Q17029" t="s">
        <v>413</v>
      </c>
    </row>
    <row r="17030" spans="17:17" x14ac:dyDescent="0.3">
      <c r="Q17030" t="s">
        <v>267</v>
      </c>
    </row>
    <row r="17031" spans="17:17" x14ac:dyDescent="0.3">
      <c r="Q17031" t="s">
        <v>307</v>
      </c>
    </row>
    <row r="17032" spans="17:17" x14ac:dyDescent="0.3">
      <c r="Q17032" t="s">
        <v>388</v>
      </c>
    </row>
    <row r="17033" spans="17:17" x14ac:dyDescent="0.3">
      <c r="Q17033" t="s">
        <v>330</v>
      </c>
    </row>
    <row r="17034" spans="17:17" x14ac:dyDescent="0.3">
      <c r="Q17034" t="s">
        <v>232</v>
      </c>
    </row>
    <row r="17035" spans="17:17" x14ac:dyDescent="0.3">
      <c r="Q17035" t="s">
        <v>293</v>
      </c>
    </row>
    <row r="17036" spans="17:17" x14ac:dyDescent="0.3">
      <c r="Q17036" t="s">
        <v>347</v>
      </c>
    </row>
    <row r="17037" spans="17:17" x14ac:dyDescent="0.3">
      <c r="Q17037" t="s">
        <v>224</v>
      </c>
    </row>
    <row r="17038" spans="17:17" x14ac:dyDescent="0.3">
      <c r="Q17038" t="s">
        <v>231</v>
      </c>
    </row>
    <row r="17039" spans="17:17" x14ac:dyDescent="0.3">
      <c r="Q17039" t="s">
        <v>250</v>
      </c>
    </row>
    <row r="17040" spans="17:17" x14ac:dyDescent="0.3">
      <c r="Q17040" t="s">
        <v>365</v>
      </c>
    </row>
    <row r="17041" spans="17:17" x14ac:dyDescent="0.3">
      <c r="Q17041" t="s">
        <v>336</v>
      </c>
    </row>
    <row r="17042" spans="17:17" x14ac:dyDescent="0.3">
      <c r="Q17042" t="s">
        <v>282</v>
      </c>
    </row>
    <row r="17043" spans="17:17" x14ac:dyDescent="0.3">
      <c r="Q17043" t="s">
        <v>250</v>
      </c>
    </row>
    <row r="17044" spans="17:17" x14ac:dyDescent="0.3">
      <c r="Q17044" t="s">
        <v>400</v>
      </c>
    </row>
    <row r="17045" spans="17:17" x14ac:dyDescent="0.3">
      <c r="Q17045" t="s">
        <v>317</v>
      </c>
    </row>
    <row r="17046" spans="17:17" x14ac:dyDescent="0.3">
      <c r="Q17046" t="s">
        <v>324</v>
      </c>
    </row>
    <row r="17047" spans="17:17" x14ac:dyDescent="0.3">
      <c r="Q17047" t="s">
        <v>310</v>
      </c>
    </row>
    <row r="17048" spans="17:17" x14ac:dyDescent="0.3">
      <c r="Q17048" t="s">
        <v>229</v>
      </c>
    </row>
    <row r="17049" spans="17:17" x14ac:dyDescent="0.3">
      <c r="Q17049" t="s">
        <v>267</v>
      </c>
    </row>
    <row r="17050" spans="17:17" x14ac:dyDescent="0.3">
      <c r="Q17050" t="s">
        <v>371</v>
      </c>
    </row>
    <row r="17051" spans="17:17" x14ac:dyDescent="0.3">
      <c r="Q17051" t="s">
        <v>235</v>
      </c>
    </row>
    <row r="17052" spans="17:17" x14ac:dyDescent="0.3">
      <c r="Q17052" t="s">
        <v>335</v>
      </c>
    </row>
    <row r="17053" spans="17:17" x14ac:dyDescent="0.3">
      <c r="Q17053" t="s">
        <v>397</v>
      </c>
    </row>
    <row r="17054" spans="17:17" x14ac:dyDescent="0.3">
      <c r="Q17054" t="s">
        <v>340</v>
      </c>
    </row>
    <row r="17055" spans="17:17" x14ac:dyDescent="0.3">
      <c r="Q17055" t="s">
        <v>391</v>
      </c>
    </row>
    <row r="17056" spans="17:17" x14ac:dyDescent="0.3">
      <c r="Q17056" t="s">
        <v>263</v>
      </c>
    </row>
    <row r="17057" spans="17:17" x14ac:dyDescent="0.3">
      <c r="Q17057" t="s">
        <v>408</v>
      </c>
    </row>
    <row r="17058" spans="17:17" x14ac:dyDescent="0.3">
      <c r="Q17058" t="s">
        <v>341</v>
      </c>
    </row>
    <row r="17059" spans="17:17" x14ac:dyDescent="0.3">
      <c r="Q17059" t="s">
        <v>328</v>
      </c>
    </row>
    <row r="17060" spans="17:17" x14ac:dyDescent="0.3">
      <c r="Q17060" t="s">
        <v>337</v>
      </c>
    </row>
    <row r="17061" spans="17:17" x14ac:dyDescent="0.3">
      <c r="Q17061" t="s">
        <v>262</v>
      </c>
    </row>
    <row r="17062" spans="17:17" x14ac:dyDescent="0.3">
      <c r="Q17062" t="s">
        <v>408</v>
      </c>
    </row>
    <row r="17063" spans="17:17" x14ac:dyDescent="0.3">
      <c r="Q17063" t="s">
        <v>280</v>
      </c>
    </row>
    <row r="17064" spans="17:17" x14ac:dyDescent="0.3">
      <c r="Q17064" t="s">
        <v>258</v>
      </c>
    </row>
    <row r="17065" spans="17:17" x14ac:dyDescent="0.3">
      <c r="Q17065" t="s">
        <v>306</v>
      </c>
    </row>
    <row r="17066" spans="17:17" x14ac:dyDescent="0.3">
      <c r="Q17066" t="s">
        <v>274</v>
      </c>
    </row>
    <row r="17067" spans="17:17" x14ac:dyDescent="0.3">
      <c r="Q17067" t="s">
        <v>374</v>
      </c>
    </row>
    <row r="17068" spans="17:17" x14ac:dyDescent="0.3">
      <c r="Q17068" t="s">
        <v>328</v>
      </c>
    </row>
    <row r="17069" spans="17:17" x14ac:dyDescent="0.3">
      <c r="Q17069" t="s">
        <v>269</v>
      </c>
    </row>
    <row r="17070" spans="17:17" x14ac:dyDescent="0.3">
      <c r="Q17070" t="s">
        <v>256</v>
      </c>
    </row>
    <row r="17071" spans="17:17" x14ac:dyDescent="0.3">
      <c r="Q17071" t="s">
        <v>288</v>
      </c>
    </row>
    <row r="17072" spans="17:17" x14ac:dyDescent="0.3">
      <c r="Q17072" t="s">
        <v>384</v>
      </c>
    </row>
    <row r="17073" spans="17:17" x14ac:dyDescent="0.3">
      <c r="Q17073" t="s">
        <v>416</v>
      </c>
    </row>
    <row r="17074" spans="17:17" x14ac:dyDescent="0.3">
      <c r="Q17074" t="s">
        <v>282</v>
      </c>
    </row>
    <row r="17075" spans="17:17" x14ac:dyDescent="0.3">
      <c r="Q17075" t="s">
        <v>399</v>
      </c>
    </row>
    <row r="17076" spans="17:17" x14ac:dyDescent="0.3">
      <c r="Q17076" t="s">
        <v>359</v>
      </c>
    </row>
    <row r="17077" spans="17:17" x14ac:dyDescent="0.3">
      <c r="Q17077" t="s">
        <v>334</v>
      </c>
    </row>
    <row r="17078" spans="17:17" x14ac:dyDescent="0.3">
      <c r="Q17078" t="s">
        <v>363</v>
      </c>
    </row>
    <row r="17079" spans="17:17" x14ac:dyDescent="0.3">
      <c r="Q17079" t="s">
        <v>264</v>
      </c>
    </row>
    <row r="17080" spans="17:17" x14ac:dyDescent="0.3">
      <c r="Q17080" t="s">
        <v>380</v>
      </c>
    </row>
    <row r="17081" spans="17:17" x14ac:dyDescent="0.3">
      <c r="Q17081" t="s">
        <v>287</v>
      </c>
    </row>
    <row r="17082" spans="17:17" x14ac:dyDescent="0.3">
      <c r="Q17082" t="s">
        <v>309</v>
      </c>
    </row>
    <row r="17083" spans="17:17" x14ac:dyDescent="0.3">
      <c r="Q17083" t="s">
        <v>332</v>
      </c>
    </row>
    <row r="17084" spans="17:17" x14ac:dyDescent="0.3">
      <c r="Q17084" t="s">
        <v>347</v>
      </c>
    </row>
    <row r="17085" spans="17:17" x14ac:dyDescent="0.3">
      <c r="Q17085" t="s">
        <v>335</v>
      </c>
    </row>
    <row r="17086" spans="17:17" x14ac:dyDescent="0.3">
      <c r="Q17086" t="s">
        <v>282</v>
      </c>
    </row>
    <row r="17087" spans="17:17" x14ac:dyDescent="0.3">
      <c r="Q17087" t="s">
        <v>383</v>
      </c>
    </row>
    <row r="17088" spans="17:17" x14ac:dyDescent="0.3">
      <c r="Q17088" t="s">
        <v>372</v>
      </c>
    </row>
    <row r="17089" spans="17:17" x14ac:dyDescent="0.3">
      <c r="Q17089" t="s">
        <v>338</v>
      </c>
    </row>
    <row r="17090" spans="17:17" x14ac:dyDescent="0.3">
      <c r="Q17090" t="s">
        <v>356</v>
      </c>
    </row>
    <row r="17091" spans="17:17" x14ac:dyDescent="0.3">
      <c r="Q17091" t="s">
        <v>344</v>
      </c>
    </row>
    <row r="17092" spans="17:17" x14ac:dyDescent="0.3">
      <c r="Q17092" t="s">
        <v>300</v>
      </c>
    </row>
    <row r="17093" spans="17:17" x14ac:dyDescent="0.3">
      <c r="Q17093" t="s">
        <v>380</v>
      </c>
    </row>
    <row r="17094" spans="17:17" x14ac:dyDescent="0.3">
      <c r="Q17094" t="s">
        <v>381</v>
      </c>
    </row>
    <row r="17095" spans="17:17" x14ac:dyDescent="0.3">
      <c r="Q17095" t="s">
        <v>378</v>
      </c>
    </row>
    <row r="17096" spans="17:17" x14ac:dyDescent="0.3">
      <c r="Q17096" t="s">
        <v>364</v>
      </c>
    </row>
    <row r="17097" spans="17:17" x14ac:dyDescent="0.3">
      <c r="Q17097" t="s">
        <v>275</v>
      </c>
    </row>
    <row r="17098" spans="17:17" x14ac:dyDescent="0.3">
      <c r="Q17098" t="s">
        <v>399</v>
      </c>
    </row>
    <row r="17099" spans="17:17" x14ac:dyDescent="0.3">
      <c r="Q17099" t="s">
        <v>326</v>
      </c>
    </row>
    <row r="17100" spans="17:17" x14ac:dyDescent="0.3">
      <c r="Q17100" t="s">
        <v>315</v>
      </c>
    </row>
    <row r="17101" spans="17:17" x14ac:dyDescent="0.3">
      <c r="Q17101" t="s">
        <v>273</v>
      </c>
    </row>
    <row r="17102" spans="17:17" x14ac:dyDescent="0.3">
      <c r="Q17102" t="s">
        <v>296</v>
      </c>
    </row>
    <row r="17103" spans="17:17" x14ac:dyDescent="0.3">
      <c r="Q17103" t="s">
        <v>267</v>
      </c>
    </row>
    <row r="17104" spans="17:17" x14ac:dyDescent="0.3">
      <c r="Q17104" t="s">
        <v>312</v>
      </c>
    </row>
    <row r="17105" spans="17:17" x14ac:dyDescent="0.3">
      <c r="Q17105" t="s">
        <v>239</v>
      </c>
    </row>
    <row r="17106" spans="17:17" x14ac:dyDescent="0.3">
      <c r="Q17106" t="s">
        <v>263</v>
      </c>
    </row>
    <row r="17107" spans="17:17" x14ac:dyDescent="0.3">
      <c r="Q17107" t="s">
        <v>374</v>
      </c>
    </row>
    <row r="17108" spans="17:17" x14ac:dyDescent="0.3">
      <c r="Q17108" t="s">
        <v>400</v>
      </c>
    </row>
    <row r="17109" spans="17:17" x14ac:dyDescent="0.3">
      <c r="Q17109" t="s">
        <v>279</v>
      </c>
    </row>
    <row r="17110" spans="17:17" x14ac:dyDescent="0.3">
      <c r="Q17110" t="s">
        <v>224</v>
      </c>
    </row>
    <row r="17111" spans="17:17" x14ac:dyDescent="0.3">
      <c r="Q17111" t="s">
        <v>289</v>
      </c>
    </row>
    <row r="17112" spans="17:17" x14ac:dyDescent="0.3">
      <c r="Q17112" t="s">
        <v>401</v>
      </c>
    </row>
    <row r="17113" spans="17:17" x14ac:dyDescent="0.3">
      <c r="Q17113" t="s">
        <v>253</v>
      </c>
    </row>
    <row r="17114" spans="17:17" x14ac:dyDescent="0.3">
      <c r="Q17114" t="s">
        <v>363</v>
      </c>
    </row>
    <row r="17115" spans="17:17" x14ac:dyDescent="0.3">
      <c r="Q17115" t="s">
        <v>230</v>
      </c>
    </row>
    <row r="17116" spans="17:17" x14ac:dyDescent="0.3">
      <c r="Q17116" t="s">
        <v>278</v>
      </c>
    </row>
    <row r="17117" spans="17:17" x14ac:dyDescent="0.3">
      <c r="Q17117" t="s">
        <v>402</v>
      </c>
    </row>
    <row r="17118" spans="17:17" x14ac:dyDescent="0.3">
      <c r="Q17118" t="s">
        <v>403</v>
      </c>
    </row>
    <row r="17119" spans="17:17" x14ac:dyDescent="0.3">
      <c r="Q17119" t="s">
        <v>314</v>
      </c>
    </row>
    <row r="17120" spans="17:17" x14ac:dyDescent="0.3">
      <c r="Q17120" t="s">
        <v>331</v>
      </c>
    </row>
    <row r="17121" spans="17:17" x14ac:dyDescent="0.3">
      <c r="Q17121" t="s">
        <v>333</v>
      </c>
    </row>
    <row r="17122" spans="17:17" x14ac:dyDescent="0.3">
      <c r="Q17122" t="s">
        <v>325</v>
      </c>
    </row>
    <row r="17123" spans="17:17" x14ac:dyDescent="0.3">
      <c r="Q17123" t="s">
        <v>310</v>
      </c>
    </row>
    <row r="17124" spans="17:17" x14ac:dyDescent="0.3">
      <c r="Q17124" t="s">
        <v>224</v>
      </c>
    </row>
    <row r="17125" spans="17:17" x14ac:dyDescent="0.3">
      <c r="Q17125" t="s">
        <v>409</v>
      </c>
    </row>
    <row r="17126" spans="17:17" x14ac:dyDescent="0.3">
      <c r="Q17126" t="s">
        <v>314</v>
      </c>
    </row>
    <row r="17127" spans="17:17" x14ac:dyDescent="0.3">
      <c r="Q17127" t="s">
        <v>302</v>
      </c>
    </row>
    <row r="17128" spans="17:17" x14ac:dyDescent="0.3">
      <c r="Q17128" t="s">
        <v>251</v>
      </c>
    </row>
    <row r="17129" spans="17:17" x14ac:dyDescent="0.3">
      <c r="Q17129" t="s">
        <v>336</v>
      </c>
    </row>
    <row r="17130" spans="17:17" x14ac:dyDescent="0.3">
      <c r="Q17130" t="s">
        <v>282</v>
      </c>
    </row>
    <row r="17131" spans="17:17" x14ac:dyDescent="0.3">
      <c r="Q17131" t="s">
        <v>341</v>
      </c>
    </row>
    <row r="17132" spans="17:17" x14ac:dyDescent="0.3">
      <c r="Q17132" t="s">
        <v>345</v>
      </c>
    </row>
    <row r="17133" spans="17:17" x14ac:dyDescent="0.3">
      <c r="Q17133" t="s">
        <v>233</v>
      </c>
    </row>
    <row r="17134" spans="17:17" x14ac:dyDescent="0.3">
      <c r="Q17134" t="s">
        <v>247</v>
      </c>
    </row>
    <row r="17135" spans="17:17" x14ac:dyDescent="0.3">
      <c r="Q17135" t="s">
        <v>340</v>
      </c>
    </row>
    <row r="17136" spans="17:17" x14ac:dyDescent="0.3">
      <c r="Q17136" t="s">
        <v>254</v>
      </c>
    </row>
    <row r="17137" spans="17:17" x14ac:dyDescent="0.3">
      <c r="Q17137" t="s">
        <v>364</v>
      </c>
    </row>
    <row r="17138" spans="17:17" x14ac:dyDescent="0.3">
      <c r="Q17138" t="s">
        <v>300</v>
      </c>
    </row>
    <row r="17139" spans="17:17" x14ac:dyDescent="0.3">
      <c r="Q17139" t="s">
        <v>327</v>
      </c>
    </row>
    <row r="17140" spans="17:17" x14ac:dyDescent="0.3">
      <c r="Q17140" t="s">
        <v>303</v>
      </c>
    </row>
    <row r="17141" spans="17:17" x14ac:dyDescent="0.3">
      <c r="Q17141" t="s">
        <v>319</v>
      </c>
    </row>
    <row r="17142" spans="17:17" x14ac:dyDescent="0.3">
      <c r="Q17142" t="s">
        <v>347</v>
      </c>
    </row>
    <row r="17143" spans="17:17" x14ac:dyDescent="0.3">
      <c r="Q17143" t="s">
        <v>330</v>
      </c>
    </row>
    <row r="17144" spans="17:17" x14ac:dyDescent="0.3">
      <c r="Q17144" t="s">
        <v>386</v>
      </c>
    </row>
    <row r="17145" spans="17:17" x14ac:dyDescent="0.3">
      <c r="Q17145" t="s">
        <v>382</v>
      </c>
    </row>
    <row r="17146" spans="17:17" x14ac:dyDescent="0.3">
      <c r="Q17146" t="s">
        <v>312</v>
      </c>
    </row>
    <row r="17147" spans="17:17" x14ac:dyDescent="0.3">
      <c r="Q17147" t="s">
        <v>324</v>
      </c>
    </row>
    <row r="17148" spans="17:17" x14ac:dyDescent="0.3">
      <c r="Q17148" t="s">
        <v>357</v>
      </c>
    </row>
    <row r="17149" spans="17:17" x14ac:dyDescent="0.3">
      <c r="Q17149" t="s">
        <v>227</v>
      </c>
    </row>
    <row r="17150" spans="17:17" x14ac:dyDescent="0.3">
      <c r="Q17150" t="s">
        <v>298</v>
      </c>
    </row>
    <row r="17151" spans="17:17" x14ac:dyDescent="0.3">
      <c r="Q17151" t="s">
        <v>356</v>
      </c>
    </row>
    <row r="17152" spans="17:17" x14ac:dyDescent="0.3">
      <c r="Q17152" t="s">
        <v>352</v>
      </c>
    </row>
    <row r="17153" spans="17:17" x14ac:dyDescent="0.3">
      <c r="Q17153" t="s">
        <v>401</v>
      </c>
    </row>
    <row r="17154" spans="17:17" x14ac:dyDescent="0.3">
      <c r="Q17154" t="s">
        <v>372</v>
      </c>
    </row>
    <row r="17155" spans="17:17" x14ac:dyDescent="0.3">
      <c r="Q17155" t="s">
        <v>280</v>
      </c>
    </row>
    <row r="17156" spans="17:17" x14ac:dyDescent="0.3">
      <c r="Q17156" t="s">
        <v>286</v>
      </c>
    </row>
    <row r="17157" spans="17:17" x14ac:dyDescent="0.3">
      <c r="Q17157" t="s">
        <v>274</v>
      </c>
    </row>
    <row r="17158" spans="17:17" x14ac:dyDescent="0.3">
      <c r="Q17158" t="s">
        <v>406</v>
      </c>
    </row>
    <row r="17159" spans="17:17" x14ac:dyDescent="0.3">
      <c r="Q17159" t="s">
        <v>236</v>
      </c>
    </row>
    <row r="17160" spans="17:17" x14ac:dyDescent="0.3">
      <c r="Q17160" t="s">
        <v>336</v>
      </c>
    </row>
    <row r="17161" spans="17:17" x14ac:dyDescent="0.3">
      <c r="Q17161" t="s">
        <v>373</v>
      </c>
    </row>
    <row r="17162" spans="17:17" x14ac:dyDescent="0.3">
      <c r="Q17162" t="s">
        <v>374</v>
      </c>
    </row>
    <row r="17163" spans="17:17" x14ac:dyDescent="0.3">
      <c r="Q17163" t="s">
        <v>328</v>
      </c>
    </row>
    <row r="17164" spans="17:17" x14ac:dyDescent="0.3">
      <c r="Q17164" t="s">
        <v>368</v>
      </c>
    </row>
    <row r="17165" spans="17:17" x14ac:dyDescent="0.3">
      <c r="Q17165" t="s">
        <v>352</v>
      </c>
    </row>
    <row r="17166" spans="17:17" x14ac:dyDescent="0.3">
      <c r="Q17166" t="s">
        <v>362</v>
      </c>
    </row>
    <row r="17167" spans="17:17" x14ac:dyDescent="0.3">
      <c r="Q17167" t="s">
        <v>241</v>
      </c>
    </row>
    <row r="17168" spans="17:17" x14ac:dyDescent="0.3">
      <c r="Q17168" t="s">
        <v>269</v>
      </c>
    </row>
    <row r="17169" spans="17:17" x14ac:dyDescent="0.3">
      <c r="Q17169" t="s">
        <v>317</v>
      </c>
    </row>
    <row r="17170" spans="17:17" x14ac:dyDescent="0.3">
      <c r="Q17170" t="s">
        <v>371</v>
      </c>
    </row>
    <row r="17171" spans="17:17" x14ac:dyDescent="0.3">
      <c r="Q17171" t="s">
        <v>355</v>
      </c>
    </row>
    <row r="17172" spans="17:17" x14ac:dyDescent="0.3">
      <c r="Q17172" t="s">
        <v>292</v>
      </c>
    </row>
    <row r="17173" spans="17:17" x14ac:dyDescent="0.3">
      <c r="Q17173" t="s">
        <v>245</v>
      </c>
    </row>
    <row r="17174" spans="17:17" x14ac:dyDescent="0.3">
      <c r="Q17174" t="s">
        <v>222</v>
      </c>
    </row>
    <row r="17175" spans="17:17" x14ac:dyDescent="0.3">
      <c r="Q17175" t="s">
        <v>304</v>
      </c>
    </row>
    <row r="17176" spans="17:17" x14ac:dyDescent="0.3">
      <c r="Q17176" t="s">
        <v>418</v>
      </c>
    </row>
    <row r="17177" spans="17:17" x14ac:dyDescent="0.3">
      <c r="Q17177" t="s">
        <v>236</v>
      </c>
    </row>
    <row r="17178" spans="17:17" x14ac:dyDescent="0.3">
      <c r="Q17178" t="s">
        <v>295</v>
      </c>
    </row>
    <row r="17179" spans="17:17" x14ac:dyDescent="0.3">
      <c r="Q17179" t="s">
        <v>233</v>
      </c>
    </row>
    <row r="17180" spans="17:17" x14ac:dyDescent="0.3">
      <c r="Q17180" t="s">
        <v>324</v>
      </c>
    </row>
    <row r="17181" spans="17:17" x14ac:dyDescent="0.3">
      <c r="Q17181" t="s">
        <v>275</v>
      </c>
    </row>
    <row r="17182" spans="17:17" x14ac:dyDescent="0.3">
      <c r="Q17182" t="s">
        <v>265</v>
      </c>
    </row>
    <row r="17183" spans="17:17" x14ac:dyDescent="0.3">
      <c r="Q17183" t="s">
        <v>309</v>
      </c>
    </row>
    <row r="17184" spans="17:17" x14ac:dyDescent="0.3">
      <c r="Q17184" t="s">
        <v>337</v>
      </c>
    </row>
    <row r="17185" spans="17:17" x14ac:dyDescent="0.3">
      <c r="Q17185" t="s">
        <v>297</v>
      </c>
    </row>
    <row r="17186" spans="17:17" x14ac:dyDescent="0.3">
      <c r="Q17186" t="s">
        <v>324</v>
      </c>
    </row>
    <row r="17187" spans="17:17" x14ac:dyDescent="0.3">
      <c r="Q17187" t="s">
        <v>335</v>
      </c>
    </row>
    <row r="17188" spans="17:17" x14ac:dyDescent="0.3">
      <c r="Q17188" t="s">
        <v>329</v>
      </c>
    </row>
    <row r="17189" spans="17:17" x14ac:dyDescent="0.3">
      <c r="Q17189" t="s">
        <v>276</v>
      </c>
    </row>
    <row r="17190" spans="17:17" x14ac:dyDescent="0.3">
      <c r="Q17190" t="s">
        <v>378</v>
      </c>
    </row>
    <row r="17191" spans="17:17" x14ac:dyDescent="0.3">
      <c r="Q17191" t="s">
        <v>411</v>
      </c>
    </row>
    <row r="17192" spans="17:17" x14ac:dyDescent="0.3">
      <c r="Q17192" t="s">
        <v>264</v>
      </c>
    </row>
    <row r="17193" spans="17:17" x14ac:dyDescent="0.3">
      <c r="Q17193" t="s">
        <v>368</v>
      </c>
    </row>
    <row r="17194" spans="17:17" x14ac:dyDescent="0.3">
      <c r="Q17194" t="s">
        <v>338</v>
      </c>
    </row>
    <row r="17195" spans="17:17" x14ac:dyDescent="0.3">
      <c r="Q17195" t="s">
        <v>396</v>
      </c>
    </row>
    <row r="17196" spans="17:17" x14ac:dyDescent="0.3">
      <c r="Q17196" t="s">
        <v>267</v>
      </c>
    </row>
    <row r="17197" spans="17:17" x14ac:dyDescent="0.3">
      <c r="Q17197" t="s">
        <v>304</v>
      </c>
    </row>
    <row r="17198" spans="17:17" x14ac:dyDescent="0.3">
      <c r="Q17198" t="s">
        <v>334</v>
      </c>
    </row>
    <row r="17199" spans="17:17" x14ac:dyDescent="0.3">
      <c r="Q17199" t="s">
        <v>222</v>
      </c>
    </row>
    <row r="17200" spans="17:17" x14ac:dyDescent="0.3">
      <c r="Q17200" t="s">
        <v>227</v>
      </c>
    </row>
    <row r="17201" spans="17:17" x14ac:dyDescent="0.3">
      <c r="Q17201" t="s">
        <v>292</v>
      </c>
    </row>
    <row r="17202" spans="17:17" x14ac:dyDescent="0.3">
      <c r="Q17202" t="s">
        <v>239</v>
      </c>
    </row>
    <row r="17203" spans="17:17" x14ac:dyDescent="0.3">
      <c r="Q17203" t="s">
        <v>240</v>
      </c>
    </row>
    <row r="17204" spans="17:17" x14ac:dyDescent="0.3">
      <c r="Q17204" t="s">
        <v>221</v>
      </c>
    </row>
    <row r="17205" spans="17:17" x14ac:dyDescent="0.3">
      <c r="Q17205" t="s">
        <v>241</v>
      </c>
    </row>
    <row r="17206" spans="17:17" x14ac:dyDescent="0.3">
      <c r="Q17206" t="s">
        <v>242</v>
      </c>
    </row>
    <row r="17207" spans="17:17" x14ac:dyDescent="0.3">
      <c r="Q17207" t="s">
        <v>243</v>
      </c>
    </row>
    <row r="17208" spans="17:17" x14ac:dyDescent="0.3">
      <c r="Q17208" t="s">
        <v>244</v>
      </c>
    </row>
    <row r="17209" spans="17:17" x14ac:dyDescent="0.3">
      <c r="Q17209" t="s">
        <v>245</v>
      </c>
    </row>
    <row r="17210" spans="17:17" x14ac:dyDescent="0.3">
      <c r="Q17210" t="s">
        <v>230</v>
      </c>
    </row>
    <row r="17211" spans="17:17" x14ac:dyDescent="0.3">
      <c r="Q17211" t="s">
        <v>246</v>
      </c>
    </row>
    <row r="17212" spans="17:17" x14ac:dyDescent="0.3">
      <c r="Q17212" t="s">
        <v>247</v>
      </c>
    </row>
    <row r="17213" spans="17:17" x14ac:dyDescent="0.3">
      <c r="Q17213" t="s">
        <v>248</v>
      </c>
    </row>
    <row r="17214" spans="17:17" x14ac:dyDescent="0.3">
      <c r="Q17214" t="s">
        <v>249</v>
      </c>
    </row>
    <row r="17215" spans="17:17" x14ac:dyDescent="0.3">
      <c r="Q17215" t="s">
        <v>250</v>
      </c>
    </row>
    <row r="17216" spans="17:17" x14ac:dyDescent="0.3">
      <c r="Q17216" t="s">
        <v>251</v>
      </c>
    </row>
    <row r="17217" spans="17:17" x14ac:dyDescent="0.3">
      <c r="Q17217" t="s">
        <v>252</v>
      </c>
    </row>
    <row r="17218" spans="17:17" x14ac:dyDescent="0.3">
      <c r="Q17218" t="s">
        <v>253</v>
      </c>
    </row>
    <row r="17219" spans="17:17" x14ac:dyDescent="0.3">
      <c r="Q17219" t="s">
        <v>254</v>
      </c>
    </row>
    <row r="17220" spans="17:17" x14ac:dyDescent="0.3">
      <c r="Q17220" t="s">
        <v>233</v>
      </c>
    </row>
    <row r="17221" spans="17:17" x14ac:dyDescent="0.3">
      <c r="Q17221" t="s">
        <v>255</v>
      </c>
    </row>
    <row r="17222" spans="17:17" x14ac:dyDescent="0.3">
      <c r="Q17222" t="s">
        <v>362</v>
      </c>
    </row>
    <row r="17223" spans="17:17" x14ac:dyDescent="0.3">
      <c r="Q17223" t="s">
        <v>363</v>
      </c>
    </row>
    <row r="17224" spans="17:17" x14ac:dyDescent="0.3">
      <c r="Q17224" t="s">
        <v>234</v>
      </c>
    </row>
    <row r="17225" spans="17:17" x14ac:dyDescent="0.3">
      <c r="Q17225" t="s">
        <v>391</v>
      </c>
    </row>
    <row r="17226" spans="17:17" x14ac:dyDescent="0.3">
      <c r="Q17226" t="s">
        <v>287</v>
      </c>
    </row>
    <row r="17227" spans="17:17" x14ac:dyDescent="0.3">
      <c r="Q17227" t="s">
        <v>353</v>
      </c>
    </row>
    <row r="17228" spans="17:17" x14ac:dyDescent="0.3">
      <c r="Q17228" t="s">
        <v>374</v>
      </c>
    </row>
    <row r="17229" spans="17:17" x14ac:dyDescent="0.3">
      <c r="Q17229" t="s">
        <v>236</v>
      </c>
    </row>
    <row r="17230" spans="17:17" x14ac:dyDescent="0.3">
      <c r="Q17230" t="s">
        <v>272</v>
      </c>
    </row>
    <row r="17231" spans="17:17" x14ac:dyDescent="0.3">
      <c r="Q17231" t="s">
        <v>305</v>
      </c>
    </row>
    <row r="17232" spans="17:17" x14ac:dyDescent="0.3">
      <c r="Q17232" t="s">
        <v>321</v>
      </c>
    </row>
    <row r="17233" spans="17:17" x14ac:dyDescent="0.3">
      <c r="Q17233" t="s">
        <v>414</v>
      </c>
    </row>
    <row r="17234" spans="17:17" x14ac:dyDescent="0.3">
      <c r="Q17234" t="s">
        <v>412</v>
      </c>
    </row>
    <row r="17235" spans="17:17" x14ac:dyDescent="0.3">
      <c r="Q17235" t="s">
        <v>360</v>
      </c>
    </row>
    <row r="17236" spans="17:17" x14ac:dyDescent="0.3">
      <c r="Q17236" t="s">
        <v>344</v>
      </c>
    </row>
    <row r="17237" spans="17:17" x14ac:dyDescent="0.3">
      <c r="Q17237" t="s">
        <v>331</v>
      </c>
    </row>
    <row r="17238" spans="17:17" x14ac:dyDescent="0.3">
      <c r="Q17238" t="s">
        <v>339</v>
      </c>
    </row>
    <row r="17239" spans="17:17" x14ac:dyDescent="0.3">
      <c r="Q17239" t="s">
        <v>301</v>
      </c>
    </row>
    <row r="17240" spans="17:17" x14ac:dyDescent="0.3">
      <c r="Q17240" t="s">
        <v>359</v>
      </c>
    </row>
    <row r="17241" spans="17:17" x14ac:dyDescent="0.3">
      <c r="Q17241" t="s">
        <v>411</v>
      </c>
    </row>
    <row r="17242" spans="17:17" x14ac:dyDescent="0.3">
      <c r="Q17242" t="s">
        <v>327</v>
      </c>
    </row>
    <row r="17243" spans="17:17" x14ac:dyDescent="0.3">
      <c r="Q17243" t="s">
        <v>220</v>
      </c>
    </row>
    <row r="17244" spans="17:17" x14ac:dyDescent="0.3">
      <c r="Q17244" t="s">
        <v>256</v>
      </c>
    </row>
    <row r="17245" spans="17:17" x14ac:dyDescent="0.3">
      <c r="Q17245" t="s">
        <v>273</v>
      </c>
    </row>
    <row r="17246" spans="17:17" x14ac:dyDescent="0.3">
      <c r="Q17246" t="s">
        <v>253</v>
      </c>
    </row>
    <row r="17247" spans="17:17" x14ac:dyDescent="0.3">
      <c r="Q17247" t="s">
        <v>294</v>
      </c>
    </row>
    <row r="17248" spans="17:17" x14ac:dyDescent="0.3">
      <c r="Q17248" t="s">
        <v>233</v>
      </c>
    </row>
    <row r="17249" spans="17:17" x14ac:dyDescent="0.3">
      <c r="Q17249" t="s">
        <v>328</v>
      </c>
    </row>
    <row r="17250" spans="17:17" x14ac:dyDescent="0.3">
      <c r="Q17250" t="s">
        <v>311</v>
      </c>
    </row>
    <row r="17251" spans="17:17" x14ac:dyDescent="0.3">
      <c r="Q17251" t="s">
        <v>329</v>
      </c>
    </row>
    <row r="17252" spans="17:17" x14ac:dyDescent="0.3">
      <c r="Q17252" t="s">
        <v>259</v>
      </c>
    </row>
    <row r="17253" spans="17:17" x14ac:dyDescent="0.3">
      <c r="Q17253" t="s">
        <v>330</v>
      </c>
    </row>
    <row r="17254" spans="17:17" x14ac:dyDescent="0.3">
      <c r="Q17254" t="s">
        <v>331</v>
      </c>
    </row>
    <row r="17255" spans="17:17" x14ac:dyDescent="0.3">
      <c r="Q17255" t="s">
        <v>332</v>
      </c>
    </row>
    <row r="17256" spans="17:17" x14ac:dyDescent="0.3">
      <c r="Q17256" t="s">
        <v>271</v>
      </c>
    </row>
    <row r="17257" spans="17:17" x14ac:dyDescent="0.3">
      <c r="Q17257" t="s">
        <v>333</v>
      </c>
    </row>
    <row r="17258" spans="17:17" x14ac:dyDescent="0.3">
      <c r="Q17258" t="s">
        <v>334</v>
      </c>
    </row>
    <row r="17259" spans="17:17" x14ac:dyDescent="0.3">
      <c r="Q17259" t="s">
        <v>335</v>
      </c>
    </row>
    <row r="17260" spans="17:17" x14ac:dyDescent="0.3">
      <c r="Q17260" t="s">
        <v>267</v>
      </c>
    </row>
    <row r="17261" spans="17:17" x14ac:dyDescent="0.3">
      <c r="Q17261" t="s">
        <v>336</v>
      </c>
    </row>
    <row r="17262" spans="17:17" x14ac:dyDescent="0.3">
      <c r="Q17262" t="s">
        <v>247</v>
      </c>
    </row>
    <row r="17263" spans="17:17" x14ac:dyDescent="0.3">
      <c r="Q17263" t="s">
        <v>301</v>
      </c>
    </row>
    <row r="17264" spans="17:17" x14ac:dyDescent="0.3">
      <c r="Q17264" t="s">
        <v>337</v>
      </c>
    </row>
    <row r="17265" spans="17:17" x14ac:dyDescent="0.3">
      <c r="Q17265" t="s">
        <v>354</v>
      </c>
    </row>
    <row r="17266" spans="17:17" x14ac:dyDescent="0.3">
      <c r="Q17266" t="s">
        <v>235</v>
      </c>
    </row>
    <row r="17267" spans="17:17" x14ac:dyDescent="0.3">
      <c r="Q17267" t="s">
        <v>389</v>
      </c>
    </row>
    <row r="17268" spans="17:17" x14ac:dyDescent="0.3">
      <c r="Q17268" t="s">
        <v>258</v>
      </c>
    </row>
    <row r="17269" spans="17:17" x14ac:dyDescent="0.3">
      <c r="Q17269" t="s">
        <v>292</v>
      </c>
    </row>
    <row r="17270" spans="17:17" x14ac:dyDescent="0.3">
      <c r="Q17270" t="s">
        <v>229</v>
      </c>
    </row>
    <row r="17271" spans="17:17" x14ac:dyDescent="0.3">
      <c r="Q17271" t="s">
        <v>383</v>
      </c>
    </row>
    <row r="17272" spans="17:17" x14ac:dyDescent="0.3">
      <c r="Q17272" t="s">
        <v>375</v>
      </c>
    </row>
    <row r="17273" spans="17:17" x14ac:dyDescent="0.3">
      <c r="Q17273" t="s">
        <v>359</v>
      </c>
    </row>
    <row r="17274" spans="17:17" x14ac:dyDescent="0.3">
      <c r="Q17274" t="s">
        <v>330</v>
      </c>
    </row>
    <row r="17275" spans="17:17" x14ac:dyDescent="0.3">
      <c r="Q17275" t="s">
        <v>355</v>
      </c>
    </row>
    <row r="17276" spans="17:17" x14ac:dyDescent="0.3">
      <c r="Q17276" t="s">
        <v>399</v>
      </c>
    </row>
    <row r="17277" spans="17:17" x14ac:dyDescent="0.3">
      <c r="Q17277" t="s">
        <v>299</v>
      </c>
    </row>
    <row r="17278" spans="17:17" x14ac:dyDescent="0.3">
      <c r="Q17278" t="s">
        <v>221</v>
      </c>
    </row>
    <row r="17279" spans="17:17" x14ac:dyDescent="0.3">
      <c r="Q17279" t="s">
        <v>417</v>
      </c>
    </row>
    <row r="17280" spans="17:17" x14ac:dyDescent="0.3">
      <c r="Q17280" t="s">
        <v>232</v>
      </c>
    </row>
    <row r="17281" spans="17:17" x14ac:dyDescent="0.3">
      <c r="Q17281" t="s">
        <v>395</v>
      </c>
    </row>
    <row r="17282" spans="17:17" x14ac:dyDescent="0.3">
      <c r="Q17282" t="s">
        <v>280</v>
      </c>
    </row>
    <row r="17283" spans="17:17" x14ac:dyDescent="0.3">
      <c r="Q17283" t="s">
        <v>233</v>
      </c>
    </row>
    <row r="17284" spans="17:17" x14ac:dyDescent="0.3">
      <c r="Q17284" t="s">
        <v>354</v>
      </c>
    </row>
    <row r="17285" spans="17:17" x14ac:dyDescent="0.3">
      <c r="Q17285" t="s">
        <v>297</v>
      </c>
    </row>
    <row r="17286" spans="17:17" x14ac:dyDescent="0.3">
      <c r="Q17286" t="s">
        <v>386</v>
      </c>
    </row>
    <row r="17287" spans="17:17" x14ac:dyDescent="0.3">
      <c r="Q17287" t="s">
        <v>414</v>
      </c>
    </row>
    <row r="17288" spans="17:17" x14ac:dyDescent="0.3">
      <c r="Q17288" t="s">
        <v>301</v>
      </c>
    </row>
    <row r="17289" spans="17:17" x14ac:dyDescent="0.3">
      <c r="Q17289" t="s">
        <v>237</v>
      </c>
    </row>
    <row r="17290" spans="17:17" x14ac:dyDescent="0.3">
      <c r="Q17290" t="s">
        <v>326</v>
      </c>
    </row>
    <row r="17291" spans="17:17" x14ac:dyDescent="0.3">
      <c r="Q17291" t="s">
        <v>372</v>
      </c>
    </row>
    <row r="17292" spans="17:17" x14ac:dyDescent="0.3">
      <c r="Q17292" t="s">
        <v>335</v>
      </c>
    </row>
    <row r="17293" spans="17:17" x14ac:dyDescent="0.3">
      <c r="Q17293" t="s">
        <v>262</v>
      </c>
    </row>
    <row r="17294" spans="17:17" x14ac:dyDescent="0.3">
      <c r="Q17294" t="s">
        <v>379</v>
      </c>
    </row>
    <row r="17295" spans="17:17" x14ac:dyDescent="0.3">
      <c r="Q17295" t="s">
        <v>220</v>
      </c>
    </row>
    <row r="17296" spans="17:17" x14ac:dyDescent="0.3">
      <c r="Q17296" t="s">
        <v>401</v>
      </c>
    </row>
    <row r="17297" spans="17:17" x14ac:dyDescent="0.3">
      <c r="Q17297" t="s">
        <v>229</v>
      </c>
    </row>
    <row r="17298" spans="17:17" x14ac:dyDescent="0.3">
      <c r="Q17298" t="s">
        <v>232</v>
      </c>
    </row>
    <row r="17299" spans="17:17" x14ac:dyDescent="0.3">
      <c r="Q17299" t="s">
        <v>418</v>
      </c>
    </row>
    <row r="17300" spans="17:17" x14ac:dyDescent="0.3">
      <c r="Q17300" t="s">
        <v>404</v>
      </c>
    </row>
    <row r="17301" spans="17:17" x14ac:dyDescent="0.3">
      <c r="Q17301" t="s">
        <v>350</v>
      </c>
    </row>
    <row r="17302" spans="17:17" x14ac:dyDescent="0.3">
      <c r="Q17302" t="s">
        <v>388</v>
      </c>
    </row>
    <row r="17303" spans="17:17" x14ac:dyDescent="0.3">
      <c r="Q17303" t="s">
        <v>272</v>
      </c>
    </row>
    <row r="17304" spans="17:17" x14ac:dyDescent="0.3">
      <c r="Q17304" t="s">
        <v>321</v>
      </c>
    </row>
    <row r="17305" spans="17:17" x14ac:dyDescent="0.3">
      <c r="Q17305" t="s">
        <v>258</v>
      </c>
    </row>
    <row r="17306" spans="17:17" x14ac:dyDescent="0.3">
      <c r="Q17306" t="s">
        <v>335</v>
      </c>
    </row>
    <row r="17307" spans="17:17" x14ac:dyDescent="0.3">
      <c r="Q17307" t="s">
        <v>330</v>
      </c>
    </row>
    <row r="17308" spans="17:17" x14ac:dyDescent="0.3">
      <c r="Q17308" t="s">
        <v>385</v>
      </c>
    </row>
    <row r="17309" spans="17:17" x14ac:dyDescent="0.3">
      <c r="Q17309" t="s">
        <v>318</v>
      </c>
    </row>
    <row r="17310" spans="17:17" x14ac:dyDescent="0.3">
      <c r="Q17310" t="s">
        <v>326</v>
      </c>
    </row>
    <row r="17311" spans="17:17" x14ac:dyDescent="0.3">
      <c r="Q17311" t="s">
        <v>225</v>
      </c>
    </row>
    <row r="17312" spans="17:17" x14ac:dyDescent="0.3">
      <c r="Q17312" t="s">
        <v>229</v>
      </c>
    </row>
    <row r="17313" spans="17:17" x14ac:dyDescent="0.3">
      <c r="Q17313" t="s">
        <v>375</v>
      </c>
    </row>
    <row r="17314" spans="17:17" x14ac:dyDescent="0.3">
      <c r="Q17314" t="s">
        <v>382</v>
      </c>
    </row>
    <row r="17315" spans="17:17" x14ac:dyDescent="0.3">
      <c r="Q17315" t="s">
        <v>316</v>
      </c>
    </row>
    <row r="17316" spans="17:17" x14ac:dyDescent="0.3">
      <c r="Q17316" t="s">
        <v>303</v>
      </c>
    </row>
    <row r="17317" spans="17:17" x14ac:dyDescent="0.3">
      <c r="Q17317" t="s">
        <v>287</v>
      </c>
    </row>
    <row r="17318" spans="17:17" x14ac:dyDescent="0.3">
      <c r="Q17318" t="s">
        <v>236</v>
      </c>
    </row>
    <row r="17319" spans="17:17" x14ac:dyDescent="0.3">
      <c r="Q17319" t="s">
        <v>387</v>
      </c>
    </row>
    <row r="17320" spans="17:17" x14ac:dyDescent="0.3">
      <c r="Q17320" t="s">
        <v>263</v>
      </c>
    </row>
    <row r="17321" spans="17:17" x14ac:dyDescent="0.3">
      <c r="Q17321" t="s">
        <v>267</v>
      </c>
    </row>
    <row r="17322" spans="17:17" x14ac:dyDescent="0.3">
      <c r="Q17322" t="s">
        <v>256</v>
      </c>
    </row>
    <row r="17323" spans="17:17" x14ac:dyDescent="0.3">
      <c r="Q17323" t="s">
        <v>337</v>
      </c>
    </row>
    <row r="17324" spans="17:17" x14ac:dyDescent="0.3">
      <c r="Q17324" t="s">
        <v>340</v>
      </c>
    </row>
    <row r="17325" spans="17:17" x14ac:dyDescent="0.3">
      <c r="Q17325" t="s">
        <v>353</v>
      </c>
    </row>
    <row r="17326" spans="17:17" x14ac:dyDescent="0.3">
      <c r="Q17326" t="s">
        <v>396</v>
      </c>
    </row>
    <row r="17327" spans="17:17" x14ac:dyDescent="0.3">
      <c r="Q17327" t="s">
        <v>244</v>
      </c>
    </row>
    <row r="17328" spans="17:17" x14ac:dyDescent="0.3">
      <c r="Q17328" t="s">
        <v>301</v>
      </c>
    </row>
    <row r="17329" spans="17:17" x14ac:dyDescent="0.3">
      <c r="Q17329" t="s">
        <v>413</v>
      </c>
    </row>
    <row r="17330" spans="17:17" x14ac:dyDescent="0.3">
      <c r="Q17330" t="s">
        <v>267</v>
      </c>
    </row>
    <row r="17331" spans="17:17" x14ac:dyDescent="0.3">
      <c r="Q17331" t="s">
        <v>307</v>
      </c>
    </row>
    <row r="17332" spans="17:17" x14ac:dyDescent="0.3">
      <c r="Q17332" t="s">
        <v>388</v>
      </c>
    </row>
    <row r="17333" spans="17:17" x14ac:dyDescent="0.3">
      <c r="Q17333" t="s">
        <v>330</v>
      </c>
    </row>
    <row r="17334" spans="17:17" x14ac:dyDescent="0.3">
      <c r="Q17334" t="s">
        <v>232</v>
      </c>
    </row>
    <row r="17335" spans="17:17" x14ac:dyDescent="0.3">
      <c r="Q17335" t="s">
        <v>293</v>
      </c>
    </row>
    <row r="17336" spans="17:17" x14ac:dyDescent="0.3">
      <c r="Q17336" t="s">
        <v>347</v>
      </c>
    </row>
    <row r="17337" spans="17:17" x14ac:dyDescent="0.3">
      <c r="Q17337" t="s">
        <v>224</v>
      </c>
    </row>
    <row r="17338" spans="17:17" x14ac:dyDescent="0.3">
      <c r="Q17338" t="s">
        <v>231</v>
      </c>
    </row>
    <row r="17339" spans="17:17" x14ac:dyDescent="0.3">
      <c r="Q17339" t="s">
        <v>250</v>
      </c>
    </row>
    <row r="17340" spans="17:17" x14ac:dyDescent="0.3">
      <c r="Q17340" t="s">
        <v>365</v>
      </c>
    </row>
    <row r="17341" spans="17:17" x14ac:dyDescent="0.3">
      <c r="Q17341" t="s">
        <v>336</v>
      </c>
    </row>
    <row r="17342" spans="17:17" x14ac:dyDescent="0.3">
      <c r="Q17342" t="s">
        <v>294</v>
      </c>
    </row>
    <row r="17343" spans="17:17" x14ac:dyDescent="0.3">
      <c r="Q17343" t="s">
        <v>395</v>
      </c>
    </row>
    <row r="17344" spans="17:17" x14ac:dyDescent="0.3">
      <c r="Q17344" t="s">
        <v>317</v>
      </c>
    </row>
    <row r="17345" spans="17:17" x14ac:dyDescent="0.3">
      <c r="Q17345" t="s">
        <v>286</v>
      </c>
    </row>
    <row r="17346" spans="17:17" x14ac:dyDescent="0.3">
      <c r="Q17346" t="s">
        <v>399</v>
      </c>
    </row>
    <row r="17347" spans="17:17" x14ac:dyDescent="0.3">
      <c r="Q17347" t="s">
        <v>347</v>
      </c>
    </row>
    <row r="17348" spans="17:17" x14ac:dyDescent="0.3">
      <c r="Q17348" t="s">
        <v>273</v>
      </c>
    </row>
    <row r="17349" spans="17:17" x14ac:dyDescent="0.3">
      <c r="Q17349" t="s">
        <v>309</v>
      </c>
    </row>
    <row r="17350" spans="17:17" x14ac:dyDescent="0.3">
      <c r="Q17350" t="s">
        <v>407</v>
      </c>
    </row>
    <row r="17351" spans="17:17" x14ac:dyDescent="0.3">
      <c r="Q17351" t="s">
        <v>363</v>
      </c>
    </row>
    <row r="17352" spans="17:17" x14ac:dyDescent="0.3">
      <c r="Q17352" t="s">
        <v>279</v>
      </c>
    </row>
    <row r="17353" spans="17:17" x14ac:dyDescent="0.3">
      <c r="Q17353" t="s">
        <v>410</v>
      </c>
    </row>
    <row r="17354" spans="17:17" x14ac:dyDescent="0.3">
      <c r="Q17354" t="s">
        <v>386</v>
      </c>
    </row>
    <row r="17355" spans="17:17" x14ac:dyDescent="0.3">
      <c r="Q17355" t="s">
        <v>369</v>
      </c>
    </row>
    <row r="17356" spans="17:17" x14ac:dyDescent="0.3">
      <c r="Q17356" t="s">
        <v>402</v>
      </c>
    </row>
    <row r="17357" spans="17:17" x14ac:dyDescent="0.3">
      <c r="Q17357" t="s">
        <v>223</v>
      </c>
    </row>
    <row r="17358" spans="17:17" x14ac:dyDescent="0.3">
      <c r="Q17358" t="s">
        <v>232</v>
      </c>
    </row>
    <row r="17359" spans="17:17" x14ac:dyDescent="0.3">
      <c r="Q17359" t="s">
        <v>308</v>
      </c>
    </row>
    <row r="17360" spans="17:17" x14ac:dyDescent="0.3">
      <c r="Q17360" t="s">
        <v>290</v>
      </c>
    </row>
    <row r="17361" spans="17:17" x14ac:dyDescent="0.3">
      <c r="Q17361" t="s">
        <v>239</v>
      </c>
    </row>
    <row r="17362" spans="17:17" x14ac:dyDescent="0.3">
      <c r="Q17362" t="s">
        <v>375</v>
      </c>
    </row>
    <row r="17363" spans="17:17" x14ac:dyDescent="0.3">
      <c r="Q17363" t="s">
        <v>376</v>
      </c>
    </row>
    <row r="17364" spans="17:17" x14ac:dyDescent="0.3">
      <c r="Q17364" t="s">
        <v>276</v>
      </c>
    </row>
    <row r="17365" spans="17:17" x14ac:dyDescent="0.3">
      <c r="Q17365" t="s">
        <v>357</v>
      </c>
    </row>
    <row r="17366" spans="17:17" x14ac:dyDescent="0.3">
      <c r="Q17366" t="s">
        <v>224</v>
      </c>
    </row>
    <row r="17367" spans="17:17" x14ac:dyDescent="0.3">
      <c r="Q17367" t="s">
        <v>377</v>
      </c>
    </row>
    <row r="17368" spans="17:17" x14ac:dyDescent="0.3">
      <c r="Q17368" t="s">
        <v>378</v>
      </c>
    </row>
    <row r="17369" spans="17:17" x14ac:dyDescent="0.3">
      <c r="Q17369" t="s">
        <v>260</v>
      </c>
    </row>
    <row r="17370" spans="17:17" x14ac:dyDescent="0.3">
      <c r="Q17370" t="s">
        <v>356</v>
      </c>
    </row>
    <row r="17371" spans="17:17" x14ac:dyDescent="0.3">
      <c r="Q17371" t="s">
        <v>379</v>
      </c>
    </row>
    <row r="17372" spans="17:17" x14ac:dyDescent="0.3">
      <c r="Q17372" t="s">
        <v>290</v>
      </c>
    </row>
    <row r="17373" spans="17:17" x14ac:dyDescent="0.3">
      <c r="Q17373" t="s">
        <v>233</v>
      </c>
    </row>
    <row r="17374" spans="17:17" x14ac:dyDescent="0.3">
      <c r="Q17374" t="s">
        <v>380</v>
      </c>
    </row>
    <row r="17375" spans="17:17" x14ac:dyDescent="0.3">
      <c r="Q17375" t="s">
        <v>330</v>
      </c>
    </row>
    <row r="17376" spans="17:17" x14ac:dyDescent="0.3">
      <c r="Q17376" t="s">
        <v>265</v>
      </c>
    </row>
    <row r="17377" spans="17:17" x14ac:dyDescent="0.3">
      <c r="Q17377" t="s">
        <v>381</v>
      </c>
    </row>
    <row r="17378" spans="17:17" x14ac:dyDescent="0.3">
      <c r="Q17378" t="s">
        <v>382</v>
      </c>
    </row>
    <row r="17379" spans="17:17" x14ac:dyDescent="0.3">
      <c r="Q17379" t="s">
        <v>314</v>
      </c>
    </row>
    <row r="17380" spans="17:17" x14ac:dyDescent="0.3">
      <c r="Q17380" t="s">
        <v>295</v>
      </c>
    </row>
    <row r="17381" spans="17:17" x14ac:dyDescent="0.3">
      <c r="Q17381" t="s">
        <v>284</v>
      </c>
    </row>
    <row r="17382" spans="17:17" x14ac:dyDescent="0.3">
      <c r="Q17382" t="s">
        <v>335</v>
      </c>
    </row>
    <row r="17383" spans="17:17" x14ac:dyDescent="0.3">
      <c r="Q17383" t="s">
        <v>230</v>
      </c>
    </row>
    <row r="17384" spans="17:17" x14ac:dyDescent="0.3">
      <c r="Q17384" t="s">
        <v>225</v>
      </c>
    </row>
    <row r="17385" spans="17:17" x14ac:dyDescent="0.3">
      <c r="Q17385" t="s">
        <v>295</v>
      </c>
    </row>
    <row r="17386" spans="17:17" x14ac:dyDescent="0.3">
      <c r="Q17386" t="s">
        <v>407</v>
      </c>
    </row>
    <row r="17387" spans="17:17" x14ac:dyDescent="0.3">
      <c r="Q17387" t="s">
        <v>293</v>
      </c>
    </row>
    <row r="17388" spans="17:17" x14ac:dyDescent="0.3">
      <c r="Q17388" t="s">
        <v>318</v>
      </c>
    </row>
    <row r="17389" spans="17:17" x14ac:dyDescent="0.3">
      <c r="Q17389" t="s">
        <v>296</v>
      </c>
    </row>
    <row r="17390" spans="17:17" x14ac:dyDescent="0.3">
      <c r="Q17390" t="s">
        <v>370</v>
      </c>
    </row>
    <row r="17391" spans="17:17" x14ac:dyDescent="0.3">
      <c r="Q17391" t="s">
        <v>359</v>
      </c>
    </row>
    <row r="17392" spans="17:17" x14ac:dyDescent="0.3">
      <c r="Q17392" t="s">
        <v>350</v>
      </c>
    </row>
    <row r="17393" spans="17:17" x14ac:dyDescent="0.3">
      <c r="Q17393" t="s">
        <v>328</v>
      </c>
    </row>
    <row r="17394" spans="17:17" x14ac:dyDescent="0.3">
      <c r="Q17394" t="s">
        <v>321</v>
      </c>
    </row>
    <row r="17395" spans="17:17" x14ac:dyDescent="0.3">
      <c r="Q17395" t="s">
        <v>313</v>
      </c>
    </row>
    <row r="17396" spans="17:17" x14ac:dyDescent="0.3">
      <c r="Q17396" t="s">
        <v>390</v>
      </c>
    </row>
    <row r="17397" spans="17:17" x14ac:dyDescent="0.3">
      <c r="Q17397" t="s">
        <v>363</v>
      </c>
    </row>
    <row r="17398" spans="17:17" x14ac:dyDescent="0.3">
      <c r="Q17398" t="s">
        <v>268</v>
      </c>
    </row>
    <row r="17399" spans="17:17" x14ac:dyDescent="0.3">
      <c r="Q17399" t="s">
        <v>330</v>
      </c>
    </row>
    <row r="17400" spans="17:17" x14ac:dyDescent="0.3">
      <c r="Q17400" t="s">
        <v>302</v>
      </c>
    </row>
    <row r="17401" spans="17:17" x14ac:dyDescent="0.3">
      <c r="Q17401" t="s">
        <v>402</v>
      </c>
    </row>
    <row r="17402" spans="17:17" x14ac:dyDescent="0.3">
      <c r="Q17402" t="s">
        <v>375</v>
      </c>
    </row>
    <row r="17403" spans="17:17" x14ac:dyDescent="0.3">
      <c r="Q17403" t="s">
        <v>376</v>
      </c>
    </row>
    <row r="17404" spans="17:17" x14ac:dyDescent="0.3">
      <c r="Q17404" t="s">
        <v>276</v>
      </c>
    </row>
    <row r="17405" spans="17:17" x14ac:dyDescent="0.3">
      <c r="Q17405" t="s">
        <v>357</v>
      </c>
    </row>
    <row r="17406" spans="17:17" x14ac:dyDescent="0.3">
      <c r="Q17406" t="s">
        <v>224</v>
      </c>
    </row>
    <row r="17407" spans="17:17" x14ac:dyDescent="0.3">
      <c r="Q17407" t="s">
        <v>377</v>
      </c>
    </row>
    <row r="17408" spans="17:17" x14ac:dyDescent="0.3">
      <c r="Q17408" t="s">
        <v>378</v>
      </c>
    </row>
    <row r="17409" spans="17:17" x14ac:dyDescent="0.3">
      <c r="Q17409" t="s">
        <v>260</v>
      </c>
    </row>
    <row r="17410" spans="17:17" x14ac:dyDescent="0.3">
      <c r="Q17410" t="s">
        <v>356</v>
      </c>
    </row>
    <row r="17411" spans="17:17" x14ac:dyDescent="0.3">
      <c r="Q17411" t="s">
        <v>379</v>
      </c>
    </row>
    <row r="17412" spans="17:17" x14ac:dyDescent="0.3">
      <c r="Q17412" t="s">
        <v>290</v>
      </c>
    </row>
    <row r="17413" spans="17:17" x14ac:dyDescent="0.3">
      <c r="Q17413" t="s">
        <v>233</v>
      </c>
    </row>
    <row r="17414" spans="17:17" x14ac:dyDescent="0.3">
      <c r="Q17414" t="s">
        <v>380</v>
      </c>
    </row>
    <row r="17415" spans="17:17" x14ac:dyDescent="0.3">
      <c r="Q17415" t="s">
        <v>330</v>
      </c>
    </row>
    <row r="17416" spans="17:17" x14ac:dyDescent="0.3">
      <c r="Q17416" t="s">
        <v>265</v>
      </c>
    </row>
    <row r="17417" spans="17:17" x14ac:dyDescent="0.3">
      <c r="Q17417" t="s">
        <v>381</v>
      </c>
    </row>
    <row r="17418" spans="17:17" x14ac:dyDescent="0.3">
      <c r="Q17418" t="s">
        <v>382</v>
      </c>
    </row>
    <row r="17419" spans="17:17" x14ac:dyDescent="0.3">
      <c r="Q17419" t="s">
        <v>314</v>
      </c>
    </row>
    <row r="17420" spans="17:17" x14ac:dyDescent="0.3">
      <c r="Q17420" t="s">
        <v>295</v>
      </c>
    </row>
    <row r="17421" spans="17:17" x14ac:dyDescent="0.3">
      <c r="Q17421" t="s">
        <v>284</v>
      </c>
    </row>
    <row r="17422" spans="17:17" x14ac:dyDescent="0.3">
      <c r="Q17422" t="s">
        <v>347</v>
      </c>
    </row>
    <row r="17423" spans="17:17" x14ac:dyDescent="0.3">
      <c r="Q17423" t="s">
        <v>330</v>
      </c>
    </row>
    <row r="17424" spans="17:17" x14ac:dyDescent="0.3">
      <c r="Q17424" t="s">
        <v>386</v>
      </c>
    </row>
    <row r="17425" spans="17:17" x14ac:dyDescent="0.3">
      <c r="Q17425" t="s">
        <v>382</v>
      </c>
    </row>
    <row r="17426" spans="17:17" x14ac:dyDescent="0.3">
      <c r="Q17426" t="s">
        <v>312</v>
      </c>
    </row>
    <row r="17427" spans="17:17" x14ac:dyDescent="0.3">
      <c r="Q17427" t="s">
        <v>324</v>
      </c>
    </row>
    <row r="17428" spans="17:17" x14ac:dyDescent="0.3">
      <c r="Q17428" t="s">
        <v>357</v>
      </c>
    </row>
    <row r="17429" spans="17:17" x14ac:dyDescent="0.3">
      <c r="Q17429" t="s">
        <v>227</v>
      </c>
    </row>
    <row r="17430" spans="17:17" x14ac:dyDescent="0.3">
      <c r="Q17430" t="s">
        <v>298</v>
      </c>
    </row>
    <row r="17431" spans="17:17" x14ac:dyDescent="0.3">
      <c r="Q17431" t="s">
        <v>356</v>
      </c>
    </row>
    <row r="17432" spans="17:17" x14ac:dyDescent="0.3">
      <c r="Q17432" t="s">
        <v>352</v>
      </c>
    </row>
    <row r="17433" spans="17:17" x14ac:dyDescent="0.3">
      <c r="Q17433" t="s">
        <v>401</v>
      </c>
    </row>
    <row r="17434" spans="17:17" x14ac:dyDescent="0.3">
      <c r="Q17434" t="s">
        <v>372</v>
      </c>
    </row>
    <row r="17435" spans="17:17" x14ac:dyDescent="0.3">
      <c r="Q17435" t="s">
        <v>280</v>
      </c>
    </row>
    <row r="17436" spans="17:17" x14ac:dyDescent="0.3">
      <c r="Q17436" t="s">
        <v>286</v>
      </c>
    </row>
    <row r="17437" spans="17:17" x14ac:dyDescent="0.3">
      <c r="Q17437" t="s">
        <v>274</v>
      </c>
    </row>
    <row r="17438" spans="17:17" x14ac:dyDescent="0.3">
      <c r="Q17438" t="s">
        <v>406</v>
      </c>
    </row>
    <row r="17439" spans="17:17" x14ac:dyDescent="0.3">
      <c r="Q17439" t="s">
        <v>236</v>
      </c>
    </row>
    <row r="17440" spans="17:17" x14ac:dyDescent="0.3">
      <c r="Q17440" t="s">
        <v>336</v>
      </c>
    </row>
    <row r="17441" spans="17:17" x14ac:dyDescent="0.3">
      <c r="Q17441" t="s">
        <v>373</v>
      </c>
    </row>
    <row r="17442" spans="17:17" x14ac:dyDescent="0.3">
      <c r="Q17442" t="s">
        <v>242</v>
      </c>
    </row>
    <row r="17443" spans="17:17" x14ac:dyDescent="0.3">
      <c r="Q17443" t="s">
        <v>287</v>
      </c>
    </row>
    <row r="17444" spans="17:17" x14ac:dyDescent="0.3">
      <c r="Q17444" t="s">
        <v>379</v>
      </c>
    </row>
    <row r="17445" spans="17:17" x14ac:dyDescent="0.3">
      <c r="Q17445" t="s">
        <v>279</v>
      </c>
    </row>
    <row r="17446" spans="17:17" x14ac:dyDescent="0.3">
      <c r="Q17446" t="s">
        <v>404</v>
      </c>
    </row>
    <row r="17447" spans="17:17" x14ac:dyDescent="0.3">
      <c r="Q17447" t="s">
        <v>371</v>
      </c>
    </row>
    <row r="17448" spans="17:17" x14ac:dyDescent="0.3">
      <c r="Q17448" t="s">
        <v>399</v>
      </c>
    </row>
    <row r="17449" spans="17:17" x14ac:dyDescent="0.3">
      <c r="Q17449" t="s">
        <v>309</v>
      </c>
    </row>
    <row r="17450" spans="17:17" x14ac:dyDescent="0.3">
      <c r="Q17450" t="s">
        <v>280</v>
      </c>
    </row>
    <row r="17451" spans="17:17" x14ac:dyDescent="0.3">
      <c r="Q17451" t="s">
        <v>268</v>
      </c>
    </row>
    <row r="17452" spans="17:17" x14ac:dyDescent="0.3">
      <c r="Q17452" t="s">
        <v>334</v>
      </c>
    </row>
    <row r="17453" spans="17:17" x14ac:dyDescent="0.3">
      <c r="Q17453" t="s">
        <v>342</v>
      </c>
    </row>
    <row r="17454" spans="17:17" x14ac:dyDescent="0.3">
      <c r="Q17454" t="s">
        <v>239</v>
      </c>
    </row>
    <row r="17455" spans="17:17" x14ac:dyDescent="0.3">
      <c r="Q17455" t="s">
        <v>362</v>
      </c>
    </row>
    <row r="17456" spans="17:17" x14ac:dyDescent="0.3">
      <c r="Q17456" t="s">
        <v>377</v>
      </c>
    </row>
    <row r="17457" spans="17:17" x14ac:dyDescent="0.3">
      <c r="Q17457" t="s">
        <v>305</v>
      </c>
    </row>
    <row r="17458" spans="17:17" x14ac:dyDescent="0.3">
      <c r="Q17458" t="s">
        <v>383</v>
      </c>
    </row>
    <row r="17459" spans="17:17" x14ac:dyDescent="0.3">
      <c r="Q17459" t="s">
        <v>254</v>
      </c>
    </row>
    <row r="17460" spans="17:17" x14ac:dyDescent="0.3">
      <c r="Q17460" t="s">
        <v>272</v>
      </c>
    </row>
    <row r="17461" spans="17:17" x14ac:dyDescent="0.3">
      <c r="Q17461" t="s">
        <v>271</v>
      </c>
    </row>
    <row r="17462" spans="17:17" x14ac:dyDescent="0.3">
      <c r="Q17462" t="s">
        <v>294</v>
      </c>
    </row>
    <row r="17463" spans="17:17" x14ac:dyDescent="0.3">
      <c r="Q17463" t="s">
        <v>395</v>
      </c>
    </row>
    <row r="17464" spans="17:17" x14ac:dyDescent="0.3">
      <c r="Q17464" t="s">
        <v>317</v>
      </c>
    </row>
    <row r="17465" spans="17:17" x14ac:dyDescent="0.3">
      <c r="Q17465" t="s">
        <v>286</v>
      </c>
    </row>
    <row r="17466" spans="17:17" x14ac:dyDescent="0.3">
      <c r="Q17466" t="s">
        <v>399</v>
      </c>
    </row>
    <row r="17467" spans="17:17" x14ac:dyDescent="0.3">
      <c r="Q17467" t="s">
        <v>347</v>
      </c>
    </row>
    <row r="17468" spans="17:17" x14ac:dyDescent="0.3">
      <c r="Q17468" t="s">
        <v>273</v>
      </c>
    </row>
    <row r="17469" spans="17:17" x14ac:dyDescent="0.3">
      <c r="Q17469" t="s">
        <v>309</v>
      </c>
    </row>
    <row r="17470" spans="17:17" x14ac:dyDescent="0.3">
      <c r="Q17470" t="s">
        <v>407</v>
      </c>
    </row>
    <row r="17471" spans="17:17" x14ac:dyDescent="0.3">
      <c r="Q17471" t="s">
        <v>363</v>
      </c>
    </row>
    <row r="17472" spans="17:17" x14ac:dyDescent="0.3">
      <c r="Q17472" t="s">
        <v>279</v>
      </c>
    </row>
    <row r="17473" spans="17:17" x14ac:dyDescent="0.3">
      <c r="Q17473" t="s">
        <v>410</v>
      </c>
    </row>
    <row r="17474" spans="17:17" x14ac:dyDescent="0.3">
      <c r="Q17474" t="s">
        <v>386</v>
      </c>
    </row>
    <row r="17475" spans="17:17" x14ac:dyDescent="0.3">
      <c r="Q17475" t="s">
        <v>369</v>
      </c>
    </row>
    <row r="17476" spans="17:17" x14ac:dyDescent="0.3">
      <c r="Q17476" t="s">
        <v>402</v>
      </c>
    </row>
    <row r="17477" spans="17:17" x14ac:dyDescent="0.3">
      <c r="Q17477" t="s">
        <v>223</v>
      </c>
    </row>
    <row r="17478" spans="17:17" x14ac:dyDescent="0.3">
      <c r="Q17478" t="s">
        <v>232</v>
      </c>
    </row>
    <row r="17479" spans="17:17" x14ac:dyDescent="0.3">
      <c r="Q17479" t="s">
        <v>308</v>
      </c>
    </row>
    <row r="17480" spans="17:17" x14ac:dyDescent="0.3">
      <c r="Q17480" t="s">
        <v>290</v>
      </c>
    </row>
    <row r="17481" spans="17:17" x14ac:dyDescent="0.3">
      <c r="Q17481" t="s">
        <v>239</v>
      </c>
    </row>
    <row r="17482" spans="17:17" x14ac:dyDescent="0.3">
      <c r="Q17482" t="s">
        <v>219</v>
      </c>
    </row>
    <row r="17483" spans="17:17" x14ac:dyDescent="0.3">
      <c r="Q17483" t="s">
        <v>220</v>
      </c>
    </row>
    <row r="17484" spans="17:17" x14ac:dyDescent="0.3">
      <c r="Q17484" t="s">
        <v>221</v>
      </c>
    </row>
    <row r="17485" spans="17:17" x14ac:dyDescent="0.3">
      <c r="Q17485" t="s">
        <v>222</v>
      </c>
    </row>
    <row r="17486" spans="17:17" x14ac:dyDescent="0.3">
      <c r="Q17486" t="s">
        <v>223</v>
      </c>
    </row>
    <row r="17487" spans="17:17" x14ac:dyDescent="0.3">
      <c r="Q17487" t="s">
        <v>224</v>
      </c>
    </row>
    <row r="17488" spans="17:17" x14ac:dyDescent="0.3">
      <c r="Q17488" t="s">
        <v>225</v>
      </c>
    </row>
    <row r="17489" spans="17:17" x14ac:dyDescent="0.3">
      <c r="Q17489" t="s">
        <v>226</v>
      </c>
    </row>
    <row r="17490" spans="17:17" x14ac:dyDescent="0.3">
      <c r="Q17490" t="s">
        <v>227</v>
      </c>
    </row>
    <row r="17491" spans="17:17" x14ac:dyDescent="0.3">
      <c r="Q17491" t="s">
        <v>228</v>
      </c>
    </row>
    <row r="17492" spans="17:17" x14ac:dyDescent="0.3">
      <c r="Q17492" t="s">
        <v>229</v>
      </c>
    </row>
    <row r="17493" spans="17:17" x14ac:dyDescent="0.3">
      <c r="Q17493" t="s">
        <v>230</v>
      </c>
    </row>
    <row r="17494" spans="17:17" x14ac:dyDescent="0.3">
      <c r="Q17494" t="s">
        <v>231</v>
      </c>
    </row>
    <row r="17495" spans="17:17" x14ac:dyDescent="0.3">
      <c r="Q17495" t="s">
        <v>232</v>
      </c>
    </row>
    <row r="17496" spans="17:17" x14ac:dyDescent="0.3">
      <c r="Q17496" t="s">
        <v>233</v>
      </c>
    </row>
    <row r="17497" spans="17:17" x14ac:dyDescent="0.3">
      <c r="Q17497" t="s">
        <v>234</v>
      </c>
    </row>
    <row r="17498" spans="17:17" x14ac:dyDescent="0.3">
      <c r="Q17498" t="s">
        <v>235</v>
      </c>
    </row>
    <row r="17499" spans="17:17" x14ac:dyDescent="0.3">
      <c r="Q17499" t="s">
        <v>236</v>
      </c>
    </row>
    <row r="17500" spans="17:17" x14ac:dyDescent="0.3">
      <c r="Q17500" t="s">
        <v>237</v>
      </c>
    </row>
    <row r="17501" spans="17:17" x14ac:dyDescent="0.3">
      <c r="Q17501" t="s">
        <v>238</v>
      </c>
    </row>
    <row r="17502" spans="17:17" x14ac:dyDescent="0.3">
      <c r="Q17502" t="s">
        <v>325</v>
      </c>
    </row>
    <row r="17503" spans="17:17" x14ac:dyDescent="0.3">
      <c r="Q17503" t="s">
        <v>310</v>
      </c>
    </row>
    <row r="17504" spans="17:17" x14ac:dyDescent="0.3">
      <c r="Q17504" t="s">
        <v>224</v>
      </c>
    </row>
    <row r="17505" spans="17:17" x14ac:dyDescent="0.3">
      <c r="Q17505" t="s">
        <v>409</v>
      </c>
    </row>
    <row r="17506" spans="17:17" x14ac:dyDescent="0.3">
      <c r="Q17506" t="s">
        <v>314</v>
      </c>
    </row>
    <row r="17507" spans="17:17" x14ac:dyDescent="0.3">
      <c r="Q17507" t="s">
        <v>302</v>
      </c>
    </row>
    <row r="17508" spans="17:17" x14ac:dyDescent="0.3">
      <c r="Q17508" t="s">
        <v>251</v>
      </c>
    </row>
    <row r="17509" spans="17:17" x14ac:dyDescent="0.3">
      <c r="Q17509" t="s">
        <v>336</v>
      </c>
    </row>
    <row r="17510" spans="17:17" x14ac:dyDescent="0.3">
      <c r="Q17510" t="s">
        <v>282</v>
      </c>
    </row>
    <row r="17511" spans="17:17" x14ac:dyDescent="0.3">
      <c r="Q17511" t="s">
        <v>341</v>
      </c>
    </row>
    <row r="17512" spans="17:17" x14ac:dyDescent="0.3">
      <c r="Q17512" t="s">
        <v>345</v>
      </c>
    </row>
    <row r="17513" spans="17:17" x14ac:dyDescent="0.3">
      <c r="Q17513" t="s">
        <v>233</v>
      </c>
    </row>
    <row r="17514" spans="17:17" x14ac:dyDescent="0.3">
      <c r="Q17514" t="s">
        <v>247</v>
      </c>
    </row>
    <row r="17515" spans="17:17" x14ac:dyDescent="0.3">
      <c r="Q17515" t="s">
        <v>340</v>
      </c>
    </row>
    <row r="17516" spans="17:17" x14ac:dyDescent="0.3">
      <c r="Q17516" t="s">
        <v>254</v>
      </c>
    </row>
    <row r="17517" spans="17:17" x14ac:dyDescent="0.3">
      <c r="Q17517" t="s">
        <v>364</v>
      </c>
    </row>
    <row r="17518" spans="17:17" x14ac:dyDescent="0.3">
      <c r="Q17518" t="s">
        <v>300</v>
      </c>
    </row>
    <row r="17519" spans="17:17" x14ac:dyDescent="0.3">
      <c r="Q17519" t="s">
        <v>327</v>
      </c>
    </row>
    <row r="17520" spans="17:17" x14ac:dyDescent="0.3">
      <c r="Q17520" t="s">
        <v>303</v>
      </c>
    </row>
    <row r="17521" spans="17:17" x14ac:dyDescent="0.3">
      <c r="Q17521" t="s">
        <v>319</v>
      </c>
    </row>
    <row r="17522" spans="17:17" x14ac:dyDescent="0.3">
      <c r="Q17522" t="s">
        <v>333</v>
      </c>
    </row>
    <row r="17523" spans="17:17" x14ac:dyDescent="0.3">
      <c r="Q17523" t="s">
        <v>364</v>
      </c>
    </row>
    <row r="17524" spans="17:17" x14ac:dyDescent="0.3">
      <c r="Q17524" t="s">
        <v>378</v>
      </c>
    </row>
    <row r="17525" spans="17:17" x14ac:dyDescent="0.3">
      <c r="Q17525" t="s">
        <v>352</v>
      </c>
    </row>
    <row r="17526" spans="17:17" x14ac:dyDescent="0.3">
      <c r="Q17526" t="s">
        <v>351</v>
      </c>
    </row>
    <row r="17527" spans="17:17" x14ac:dyDescent="0.3">
      <c r="Q17527" t="s">
        <v>334</v>
      </c>
    </row>
    <row r="17528" spans="17:17" x14ac:dyDescent="0.3">
      <c r="Q17528" t="s">
        <v>377</v>
      </c>
    </row>
    <row r="17529" spans="17:17" x14ac:dyDescent="0.3">
      <c r="Q17529" t="s">
        <v>348</v>
      </c>
    </row>
    <row r="17530" spans="17:17" x14ac:dyDescent="0.3">
      <c r="Q17530" t="s">
        <v>303</v>
      </c>
    </row>
    <row r="17531" spans="17:17" x14ac:dyDescent="0.3">
      <c r="Q17531" t="s">
        <v>252</v>
      </c>
    </row>
    <row r="17532" spans="17:17" x14ac:dyDescent="0.3">
      <c r="Q17532" t="s">
        <v>302</v>
      </c>
    </row>
    <row r="17533" spans="17:17" x14ac:dyDescent="0.3">
      <c r="Q17533" t="s">
        <v>357</v>
      </c>
    </row>
    <row r="17534" spans="17:17" x14ac:dyDescent="0.3">
      <c r="Q17534" t="s">
        <v>295</v>
      </c>
    </row>
    <row r="17535" spans="17:17" x14ac:dyDescent="0.3">
      <c r="Q17535" t="s">
        <v>361</v>
      </c>
    </row>
    <row r="17536" spans="17:17" x14ac:dyDescent="0.3">
      <c r="Q17536" t="s">
        <v>248</v>
      </c>
    </row>
    <row r="17537" spans="17:17" x14ac:dyDescent="0.3">
      <c r="Q17537" t="s">
        <v>349</v>
      </c>
    </row>
    <row r="17538" spans="17:17" x14ac:dyDescent="0.3">
      <c r="Q17538" t="s">
        <v>236</v>
      </c>
    </row>
    <row r="17539" spans="17:17" x14ac:dyDescent="0.3">
      <c r="Q17539" t="s">
        <v>272</v>
      </c>
    </row>
    <row r="17540" spans="17:17" x14ac:dyDescent="0.3">
      <c r="Q17540" t="s">
        <v>247</v>
      </c>
    </row>
    <row r="17541" spans="17:17" x14ac:dyDescent="0.3">
      <c r="Q17541" t="s">
        <v>383</v>
      </c>
    </row>
    <row r="17542" spans="17:17" x14ac:dyDescent="0.3">
      <c r="Q17542" t="s">
        <v>370</v>
      </c>
    </row>
    <row r="17543" spans="17:17" x14ac:dyDescent="0.3">
      <c r="Q17543" t="s">
        <v>383</v>
      </c>
    </row>
    <row r="17544" spans="17:17" x14ac:dyDescent="0.3">
      <c r="Q17544" t="s">
        <v>265</v>
      </c>
    </row>
    <row r="17545" spans="17:17" x14ac:dyDescent="0.3">
      <c r="Q17545" t="s">
        <v>258</v>
      </c>
    </row>
    <row r="17546" spans="17:17" x14ac:dyDescent="0.3">
      <c r="Q17546" t="s">
        <v>341</v>
      </c>
    </row>
    <row r="17547" spans="17:17" x14ac:dyDescent="0.3">
      <c r="Q17547" t="s">
        <v>319</v>
      </c>
    </row>
    <row r="17548" spans="17:17" x14ac:dyDescent="0.3">
      <c r="Q17548" t="s">
        <v>277</v>
      </c>
    </row>
    <row r="17549" spans="17:17" x14ac:dyDescent="0.3">
      <c r="Q17549" t="s">
        <v>378</v>
      </c>
    </row>
    <row r="17550" spans="17:17" x14ac:dyDescent="0.3">
      <c r="Q17550" t="s">
        <v>267</v>
      </c>
    </row>
    <row r="17551" spans="17:17" x14ac:dyDescent="0.3">
      <c r="Q17551" t="s">
        <v>248</v>
      </c>
    </row>
    <row r="17552" spans="17:17" x14ac:dyDescent="0.3">
      <c r="Q17552" t="s">
        <v>226</v>
      </c>
    </row>
    <row r="17553" spans="17:17" x14ac:dyDescent="0.3">
      <c r="Q17553" t="s">
        <v>233</v>
      </c>
    </row>
    <row r="17554" spans="17:17" x14ac:dyDescent="0.3">
      <c r="Q17554" t="s">
        <v>384</v>
      </c>
    </row>
    <row r="17555" spans="17:17" x14ac:dyDescent="0.3">
      <c r="Q17555" t="s">
        <v>250</v>
      </c>
    </row>
    <row r="17556" spans="17:17" x14ac:dyDescent="0.3">
      <c r="Q17556" t="s">
        <v>300</v>
      </c>
    </row>
    <row r="17557" spans="17:17" x14ac:dyDescent="0.3">
      <c r="Q17557" t="s">
        <v>385</v>
      </c>
    </row>
    <row r="17558" spans="17:17" x14ac:dyDescent="0.3">
      <c r="Q17558" t="s">
        <v>386</v>
      </c>
    </row>
    <row r="17559" spans="17:17" x14ac:dyDescent="0.3">
      <c r="Q17559" t="s">
        <v>358</v>
      </c>
    </row>
    <row r="17560" spans="17:17" x14ac:dyDescent="0.3">
      <c r="Q17560" t="s">
        <v>284</v>
      </c>
    </row>
    <row r="17561" spans="17:17" x14ac:dyDescent="0.3">
      <c r="Q17561" t="s">
        <v>327</v>
      </c>
    </row>
    <row r="17562" spans="17:17" x14ac:dyDescent="0.3">
      <c r="Q17562" t="s">
        <v>280</v>
      </c>
    </row>
    <row r="17563" spans="17:17" x14ac:dyDescent="0.3">
      <c r="Q17563" t="s">
        <v>221</v>
      </c>
    </row>
    <row r="17564" spans="17:17" x14ac:dyDescent="0.3">
      <c r="Q17564" t="s">
        <v>352</v>
      </c>
    </row>
    <row r="17565" spans="17:17" x14ac:dyDescent="0.3">
      <c r="Q17565" t="s">
        <v>317</v>
      </c>
    </row>
    <row r="17566" spans="17:17" x14ac:dyDescent="0.3">
      <c r="Q17566" t="s">
        <v>323</v>
      </c>
    </row>
    <row r="17567" spans="17:17" x14ac:dyDescent="0.3">
      <c r="Q17567" t="s">
        <v>405</v>
      </c>
    </row>
    <row r="17568" spans="17:17" x14ac:dyDescent="0.3">
      <c r="Q17568" t="s">
        <v>300</v>
      </c>
    </row>
    <row r="17569" spans="17:17" x14ac:dyDescent="0.3">
      <c r="Q17569" t="s">
        <v>384</v>
      </c>
    </row>
    <row r="17570" spans="17:17" x14ac:dyDescent="0.3">
      <c r="Q17570" t="s">
        <v>327</v>
      </c>
    </row>
    <row r="17571" spans="17:17" x14ac:dyDescent="0.3">
      <c r="Q17571" t="s">
        <v>397</v>
      </c>
    </row>
    <row r="17572" spans="17:17" x14ac:dyDescent="0.3">
      <c r="Q17572" t="s">
        <v>259</v>
      </c>
    </row>
    <row r="17573" spans="17:17" x14ac:dyDescent="0.3">
      <c r="Q17573" t="s">
        <v>305</v>
      </c>
    </row>
    <row r="17574" spans="17:17" x14ac:dyDescent="0.3">
      <c r="Q17574" t="s">
        <v>312</v>
      </c>
    </row>
    <row r="17575" spans="17:17" x14ac:dyDescent="0.3">
      <c r="Q17575" t="s">
        <v>285</v>
      </c>
    </row>
    <row r="17576" spans="17:17" x14ac:dyDescent="0.3">
      <c r="Q17576" t="s">
        <v>258</v>
      </c>
    </row>
    <row r="17577" spans="17:17" x14ac:dyDescent="0.3">
      <c r="Q17577" t="s">
        <v>252</v>
      </c>
    </row>
    <row r="17578" spans="17:17" x14ac:dyDescent="0.3">
      <c r="Q17578" t="s">
        <v>250</v>
      </c>
    </row>
    <row r="17579" spans="17:17" x14ac:dyDescent="0.3">
      <c r="Q17579" t="s">
        <v>336</v>
      </c>
    </row>
    <row r="17580" spans="17:17" x14ac:dyDescent="0.3">
      <c r="Q17580" t="s">
        <v>246</v>
      </c>
    </row>
    <row r="17581" spans="17:17" x14ac:dyDescent="0.3">
      <c r="Q17581" t="s">
        <v>332</v>
      </c>
    </row>
    <row r="17582" spans="17:17" x14ac:dyDescent="0.3">
      <c r="Q17582" t="s">
        <v>322</v>
      </c>
    </row>
    <row r="17583" spans="17:17" x14ac:dyDescent="0.3">
      <c r="Q17583" t="s">
        <v>254</v>
      </c>
    </row>
    <row r="17584" spans="17:17" x14ac:dyDescent="0.3">
      <c r="Q17584" t="s">
        <v>367</v>
      </c>
    </row>
    <row r="17585" spans="17:17" x14ac:dyDescent="0.3">
      <c r="Q17585" t="s">
        <v>257</v>
      </c>
    </row>
    <row r="17586" spans="17:17" x14ac:dyDescent="0.3">
      <c r="Q17586" t="s">
        <v>276</v>
      </c>
    </row>
    <row r="17587" spans="17:17" x14ac:dyDescent="0.3">
      <c r="Q17587" t="s">
        <v>259</v>
      </c>
    </row>
    <row r="17588" spans="17:17" x14ac:dyDescent="0.3">
      <c r="Q17588" t="s">
        <v>392</v>
      </c>
    </row>
    <row r="17589" spans="17:17" x14ac:dyDescent="0.3">
      <c r="Q17589" t="s">
        <v>251</v>
      </c>
    </row>
    <row r="17590" spans="17:17" x14ac:dyDescent="0.3">
      <c r="Q17590" t="s">
        <v>290</v>
      </c>
    </row>
    <row r="17591" spans="17:17" x14ac:dyDescent="0.3">
      <c r="Q17591" t="s">
        <v>342</v>
      </c>
    </row>
    <row r="17592" spans="17:17" x14ac:dyDescent="0.3">
      <c r="Q17592" t="s">
        <v>336</v>
      </c>
    </row>
    <row r="17593" spans="17:17" x14ac:dyDescent="0.3">
      <c r="Q17593" t="s">
        <v>389</v>
      </c>
    </row>
    <row r="17594" spans="17:17" x14ac:dyDescent="0.3">
      <c r="Q17594" t="s">
        <v>246</v>
      </c>
    </row>
    <row r="17595" spans="17:17" x14ac:dyDescent="0.3">
      <c r="Q17595" t="s">
        <v>267</v>
      </c>
    </row>
    <row r="17596" spans="17:17" x14ac:dyDescent="0.3">
      <c r="Q17596" t="s">
        <v>321</v>
      </c>
    </row>
    <row r="17597" spans="17:17" x14ac:dyDescent="0.3">
      <c r="Q17597" t="s">
        <v>227</v>
      </c>
    </row>
    <row r="17598" spans="17:17" x14ac:dyDescent="0.3">
      <c r="Q17598" t="s">
        <v>230</v>
      </c>
    </row>
    <row r="17599" spans="17:17" x14ac:dyDescent="0.3">
      <c r="Q17599" t="s">
        <v>240</v>
      </c>
    </row>
    <row r="17600" spans="17:17" x14ac:dyDescent="0.3">
      <c r="Q17600" t="s">
        <v>247</v>
      </c>
    </row>
    <row r="17601" spans="17:17" x14ac:dyDescent="0.3">
      <c r="Q17601" t="s">
        <v>354</v>
      </c>
    </row>
    <row r="17602" spans="17:17" x14ac:dyDescent="0.3">
      <c r="Q17602" t="s">
        <v>277</v>
      </c>
    </row>
    <row r="17603" spans="17:17" x14ac:dyDescent="0.3">
      <c r="Q17603" t="s">
        <v>272</v>
      </c>
    </row>
    <row r="17604" spans="17:17" x14ac:dyDescent="0.3">
      <c r="Q17604" t="s">
        <v>281</v>
      </c>
    </row>
    <row r="17605" spans="17:17" x14ac:dyDescent="0.3">
      <c r="Q17605" t="s">
        <v>275</v>
      </c>
    </row>
    <row r="17606" spans="17:17" x14ac:dyDescent="0.3">
      <c r="Q17606" t="s">
        <v>340</v>
      </c>
    </row>
    <row r="17607" spans="17:17" x14ac:dyDescent="0.3">
      <c r="Q17607" t="s">
        <v>402</v>
      </c>
    </row>
    <row r="17608" spans="17:17" x14ac:dyDescent="0.3">
      <c r="Q17608" t="s">
        <v>387</v>
      </c>
    </row>
    <row r="17609" spans="17:17" x14ac:dyDescent="0.3">
      <c r="Q17609" t="s">
        <v>368</v>
      </c>
    </row>
    <row r="17610" spans="17:17" x14ac:dyDescent="0.3">
      <c r="Q17610" t="s">
        <v>299</v>
      </c>
    </row>
    <row r="17611" spans="17:17" x14ac:dyDescent="0.3">
      <c r="Q17611" t="s">
        <v>355</v>
      </c>
    </row>
    <row r="17612" spans="17:17" x14ac:dyDescent="0.3">
      <c r="Q17612" t="s">
        <v>223</v>
      </c>
    </row>
    <row r="17613" spans="17:17" x14ac:dyDescent="0.3">
      <c r="Q17613" t="s">
        <v>264</v>
      </c>
    </row>
    <row r="17614" spans="17:17" x14ac:dyDescent="0.3">
      <c r="Q17614" t="s">
        <v>381</v>
      </c>
    </row>
    <row r="17615" spans="17:17" x14ac:dyDescent="0.3">
      <c r="Q17615" t="s">
        <v>271</v>
      </c>
    </row>
    <row r="17616" spans="17:17" x14ac:dyDescent="0.3">
      <c r="Q17616" t="s">
        <v>283</v>
      </c>
    </row>
    <row r="17617" spans="17:17" x14ac:dyDescent="0.3">
      <c r="Q17617" t="s">
        <v>254</v>
      </c>
    </row>
    <row r="17618" spans="17:17" x14ac:dyDescent="0.3">
      <c r="Q17618" t="s">
        <v>219</v>
      </c>
    </row>
    <row r="17619" spans="17:17" x14ac:dyDescent="0.3">
      <c r="Q17619" t="s">
        <v>336</v>
      </c>
    </row>
    <row r="17620" spans="17:17" x14ac:dyDescent="0.3">
      <c r="Q17620" t="s">
        <v>348</v>
      </c>
    </row>
    <row r="17621" spans="17:17" x14ac:dyDescent="0.3">
      <c r="Q17621" t="s">
        <v>228</v>
      </c>
    </row>
    <row r="17622" spans="17:17" x14ac:dyDescent="0.3">
      <c r="Q17622" t="s">
        <v>387</v>
      </c>
    </row>
    <row r="17623" spans="17:17" x14ac:dyDescent="0.3">
      <c r="Q17623" t="s">
        <v>376</v>
      </c>
    </row>
    <row r="17624" spans="17:17" x14ac:dyDescent="0.3">
      <c r="Q17624" t="s">
        <v>401</v>
      </c>
    </row>
    <row r="17625" spans="17:17" x14ac:dyDescent="0.3">
      <c r="Q17625" t="s">
        <v>410</v>
      </c>
    </row>
    <row r="17626" spans="17:17" x14ac:dyDescent="0.3">
      <c r="Q17626" t="s">
        <v>392</v>
      </c>
    </row>
    <row r="17627" spans="17:17" x14ac:dyDescent="0.3">
      <c r="Q17627" t="s">
        <v>363</v>
      </c>
    </row>
    <row r="17628" spans="17:17" x14ac:dyDescent="0.3">
      <c r="Q17628" t="s">
        <v>255</v>
      </c>
    </row>
    <row r="17629" spans="17:17" x14ac:dyDescent="0.3">
      <c r="Q17629" t="s">
        <v>393</v>
      </c>
    </row>
    <row r="17630" spans="17:17" x14ac:dyDescent="0.3">
      <c r="Q17630" t="s">
        <v>381</v>
      </c>
    </row>
    <row r="17631" spans="17:17" x14ac:dyDescent="0.3">
      <c r="Q17631" t="s">
        <v>332</v>
      </c>
    </row>
    <row r="17632" spans="17:17" x14ac:dyDescent="0.3">
      <c r="Q17632" t="s">
        <v>335</v>
      </c>
    </row>
    <row r="17633" spans="17:17" x14ac:dyDescent="0.3">
      <c r="Q17633" t="s">
        <v>311</v>
      </c>
    </row>
    <row r="17634" spans="17:17" x14ac:dyDescent="0.3">
      <c r="Q17634" t="s">
        <v>310</v>
      </c>
    </row>
    <row r="17635" spans="17:17" x14ac:dyDescent="0.3">
      <c r="Q17635" t="s">
        <v>348</v>
      </c>
    </row>
    <row r="17636" spans="17:17" x14ac:dyDescent="0.3">
      <c r="Q17636" t="s">
        <v>296</v>
      </c>
    </row>
    <row r="17637" spans="17:17" x14ac:dyDescent="0.3">
      <c r="Q17637" t="s">
        <v>276</v>
      </c>
    </row>
    <row r="17638" spans="17:17" x14ac:dyDescent="0.3">
      <c r="Q17638" t="s">
        <v>369</v>
      </c>
    </row>
    <row r="17639" spans="17:17" x14ac:dyDescent="0.3">
      <c r="Q17639" t="s">
        <v>304</v>
      </c>
    </row>
    <row r="17640" spans="17:17" x14ac:dyDescent="0.3">
      <c r="Q17640" t="s">
        <v>407</v>
      </c>
    </row>
    <row r="17641" spans="17:17" x14ac:dyDescent="0.3">
      <c r="Q17641" t="s">
        <v>395</v>
      </c>
    </row>
    <row r="17642" spans="17:17" x14ac:dyDescent="0.3">
      <c r="Q17642" t="s">
        <v>236</v>
      </c>
    </row>
    <row r="17643" spans="17:17" x14ac:dyDescent="0.3">
      <c r="Q17643" t="s">
        <v>352</v>
      </c>
    </row>
    <row r="17644" spans="17:17" x14ac:dyDescent="0.3">
      <c r="Q17644" t="s">
        <v>379</v>
      </c>
    </row>
    <row r="17645" spans="17:17" x14ac:dyDescent="0.3">
      <c r="Q17645" t="s">
        <v>260</v>
      </c>
    </row>
    <row r="17646" spans="17:17" x14ac:dyDescent="0.3">
      <c r="Q17646" t="s">
        <v>320</v>
      </c>
    </row>
    <row r="17647" spans="17:17" x14ac:dyDescent="0.3">
      <c r="Q17647" t="s">
        <v>222</v>
      </c>
    </row>
    <row r="17648" spans="17:17" x14ac:dyDescent="0.3">
      <c r="Q17648" t="s">
        <v>343</v>
      </c>
    </row>
    <row r="17649" spans="17:17" x14ac:dyDescent="0.3">
      <c r="Q17649" t="s">
        <v>374</v>
      </c>
    </row>
    <row r="17650" spans="17:17" x14ac:dyDescent="0.3">
      <c r="Q17650" t="s">
        <v>303</v>
      </c>
    </row>
    <row r="17651" spans="17:17" x14ac:dyDescent="0.3">
      <c r="Q17651" t="s">
        <v>370</v>
      </c>
    </row>
    <row r="17652" spans="17:17" x14ac:dyDescent="0.3">
      <c r="Q17652" t="s">
        <v>249</v>
      </c>
    </row>
    <row r="17653" spans="17:17" x14ac:dyDescent="0.3">
      <c r="Q17653" t="s">
        <v>241</v>
      </c>
    </row>
    <row r="17654" spans="17:17" x14ac:dyDescent="0.3">
      <c r="Q17654" t="s">
        <v>371</v>
      </c>
    </row>
    <row r="17655" spans="17:17" x14ac:dyDescent="0.3">
      <c r="Q17655" t="s">
        <v>292</v>
      </c>
    </row>
    <row r="17656" spans="17:17" x14ac:dyDescent="0.3">
      <c r="Q17656" t="s">
        <v>268</v>
      </c>
    </row>
    <row r="17657" spans="17:17" x14ac:dyDescent="0.3">
      <c r="Q17657" t="s">
        <v>380</v>
      </c>
    </row>
    <row r="17658" spans="17:17" x14ac:dyDescent="0.3">
      <c r="Q17658" t="s">
        <v>290</v>
      </c>
    </row>
    <row r="17659" spans="17:17" x14ac:dyDescent="0.3">
      <c r="Q17659" t="s">
        <v>404</v>
      </c>
    </row>
    <row r="17660" spans="17:17" x14ac:dyDescent="0.3">
      <c r="Q17660" t="s">
        <v>336</v>
      </c>
    </row>
    <row r="17661" spans="17:17" x14ac:dyDescent="0.3">
      <c r="Q17661" t="s">
        <v>233</v>
      </c>
    </row>
    <row r="17662" spans="17:17" x14ac:dyDescent="0.3">
      <c r="Q17662" t="s">
        <v>327</v>
      </c>
    </row>
    <row r="17663" spans="17:17" x14ac:dyDescent="0.3">
      <c r="Q17663" t="s">
        <v>220</v>
      </c>
    </row>
    <row r="17664" spans="17:17" x14ac:dyDescent="0.3">
      <c r="Q17664" t="s">
        <v>256</v>
      </c>
    </row>
    <row r="17665" spans="17:17" x14ac:dyDescent="0.3">
      <c r="Q17665" t="s">
        <v>273</v>
      </c>
    </row>
    <row r="17666" spans="17:17" x14ac:dyDescent="0.3">
      <c r="Q17666" t="s">
        <v>253</v>
      </c>
    </row>
    <row r="17667" spans="17:17" x14ac:dyDescent="0.3">
      <c r="Q17667" t="s">
        <v>294</v>
      </c>
    </row>
    <row r="17668" spans="17:17" x14ac:dyDescent="0.3">
      <c r="Q17668" t="s">
        <v>233</v>
      </c>
    </row>
    <row r="17669" spans="17:17" x14ac:dyDescent="0.3">
      <c r="Q17669" t="s">
        <v>328</v>
      </c>
    </row>
    <row r="17670" spans="17:17" x14ac:dyDescent="0.3">
      <c r="Q17670" t="s">
        <v>311</v>
      </c>
    </row>
    <row r="17671" spans="17:17" x14ac:dyDescent="0.3">
      <c r="Q17671" t="s">
        <v>329</v>
      </c>
    </row>
    <row r="17672" spans="17:17" x14ac:dyDescent="0.3">
      <c r="Q17672" t="s">
        <v>259</v>
      </c>
    </row>
    <row r="17673" spans="17:17" x14ac:dyDescent="0.3">
      <c r="Q17673" t="s">
        <v>330</v>
      </c>
    </row>
    <row r="17674" spans="17:17" x14ac:dyDescent="0.3">
      <c r="Q17674" t="s">
        <v>331</v>
      </c>
    </row>
    <row r="17675" spans="17:17" x14ac:dyDescent="0.3">
      <c r="Q17675" t="s">
        <v>332</v>
      </c>
    </row>
    <row r="17676" spans="17:17" x14ac:dyDescent="0.3">
      <c r="Q17676" t="s">
        <v>271</v>
      </c>
    </row>
    <row r="17677" spans="17:17" x14ac:dyDescent="0.3">
      <c r="Q17677" t="s">
        <v>333</v>
      </c>
    </row>
    <row r="17678" spans="17:17" x14ac:dyDescent="0.3">
      <c r="Q17678" t="s">
        <v>334</v>
      </c>
    </row>
    <row r="17679" spans="17:17" x14ac:dyDescent="0.3">
      <c r="Q17679" t="s">
        <v>335</v>
      </c>
    </row>
    <row r="17680" spans="17:17" x14ac:dyDescent="0.3">
      <c r="Q17680" t="s">
        <v>267</v>
      </c>
    </row>
    <row r="17681" spans="17:17" x14ac:dyDescent="0.3">
      <c r="Q17681" t="s">
        <v>336</v>
      </c>
    </row>
    <row r="17682" spans="17:17" x14ac:dyDescent="0.3">
      <c r="Q17682" t="s">
        <v>313</v>
      </c>
    </row>
    <row r="17683" spans="17:17" x14ac:dyDescent="0.3">
      <c r="Q17683" t="s">
        <v>274</v>
      </c>
    </row>
    <row r="17684" spans="17:17" x14ac:dyDescent="0.3">
      <c r="Q17684" t="s">
        <v>370</v>
      </c>
    </row>
    <row r="17685" spans="17:17" x14ac:dyDescent="0.3">
      <c r="Q17685" t="s">
        <v>403</v>
      </c>
    </row>
    <row r="17686" spans="17:17" x14ac:dyDescent="0.3">
      <c r="Q17686" t="s">
        <v>222</v>
      </c>
    </row>
    <row r="17687" spans="17:17" x14ac:dyDescent="0.3">
      <c r="Q17687" t="s">
        <v>284</v>
      </c>
    </row>
    <row r="17688" spans="17:17" x14ac:dyDescent="0.3">
      <c r="Q17688" t="s">
        <v>257</v>
      </c>
    </row>
    <row r="17689" spans="17:17" x14ac:dyDescent="0.3">
      <c r="Q17689" t="s">
        <v>291</v>
      </c>
    </row>
    <row r="17690" spans="17:17" x14ac:dyDescent="0.3">
      <c r="Q17690" t="s">
        <v>273</v>
      </c>
    </row>
    <row r="17691" spans="17:17" x14ac:dyDescent="0.3">
      <c r="Q17691" t="s">
        <v>312</v>
      </c>
    </row>
    <row r="17692" spans="17:17" x14ac:dyDescent="0.3">
      <c r="Q17692" t="s">
        <v>263</v>
      </c>
    </row>
    <row r="17693" spans="17:17" x14ac:dyDescent="0.3">
      <c r="Q17693" t="s">
        <v>280</v>
      </c>
    </row>
    <row r="17694" spans="17:17" x14ac:dyDescent="0.3">
      <c r="Q17694" t="s">
        <v>270</v>
      </c>
    </row>
    <row r="17695" spans="17:17" x14ac:dyDescent="0.3">
      <c r="Q17695" t="s">
        <v>253</v>
      </c>
    </row>
    <row r="17696" spans="17:17" x14ac:dyDescent="0.3">
      <c r="Q17696" t="s">
        <v>351</v>
      </c>
    </row>
    <row r="17697" spans="17:17" x14ac:dyDescent="0.3">
      <c r="Q17697" t="s">
        <v>412</v>
      </c>
    </row>
    <row r="17698" spans="17:17" x14ac:dyDescent="0.3">
      <c r="Q17698" t="s">
        <v>271</v>
      </c>
    </row>
    <row r="17699" spans="17:17" x14ac:dyDescent="0.3">
      <c r="Q17699" t="s">
        <v>385</v>
      </c>
    </row>
    <row r="17700" spans="17:17" x14ac:dyDescent="0.3">
      <c r="Q17700" t="s">
        <v>338</v>
      </c>
    </row>
    <row r="17701" spans="17:17" x14ac:dyDescent="0.3">
      <c r="Q17701" t="s">
        <v>377</v>
      </c>
    </row>
    <row r="17702" spans="17:17" x14ac:dyDescent="0.3">
      <c r="Q17702" t="s">
        <v>363</v>
      </c>
    </row>
    <row r="17703" spans="17:17" x14ac:dyDescent="0.3">
      <c r="Q17703" t="s">
        <v>284</v>
      </c>
    </row>
    <row r="17704" spans="17:17" x14ac:dyDescent="0.3">
      <c r="Q17704" t="s">
        <v>418</v>
      </c>
    </row>
    <row r="17705" spans="17:17" x14ac:dyDescent="0.3">
      <c r="Q17705" t="s">
        <v>285</v>
      </c>
    </row>
    <row r="17706" spans="17:17" x14ac:dyDescent="0.3">
      <c r="Q17706" t="s">
        <v>387</v>
      </c>
    </row>
    <row r="17707" spans="17:17" x14ac:dyDescent="0.3">
      <c r="Q17707" t="s">
        <v>334</v>
      </c>
    </row>
    <row r="17708" spans="17:17" x14ac:dyDescent="0.3">
      <c r="Q17708" t="s">
        <v>318</v>
      </c>
    </row>
    <row r="17709" spans="17:17" x14ac:dyDescent="0.3">
      <c r="Q17709" t="s">
        <v>377</v>
      </c>
    </row>
    <row r="17710" spans="17:17" x14ac:dyDescent="0.3">
      <c r="Q17710" t="s">
        <v>314</v>
      </c>
    </row>
    <row r="17711" spans="17:17" x14ac:dyDescent="0.3">
      <c r="Q17711" t="s">
        <v>256</v>
      </c>
    </row>
    <row r="17712" spans="17:17" x14ac:dyDescent="0.3">
      <c r="Q17712" t="s">
        <v>385</v>
      </c>
    </row>
    <row r="17713" spans="17:17" x14ac:dyDescent="0.3">
      <c r="Q17713" t="s">
        <v>410</v>
      </c>
    </row>
    <row r="17714" spans="17:17" x14ac:dyDescent="0.3">
      <c r="Q17714" t="s">
        <v>263</v>
      </c>
    </row>
    <row r="17715" spans="17:17" x14ac:dyDescent="0.3">
      <c r="Q17715" t="s">
        <v>258</v>
      </c>
    </row>
    <row r="17716" spans="17:17" x14ac:dyDescent="0.3">
      <c r="Q17716" t="s">
        <v>399</v>
      </c>
    </row>
    <row r="17717" spans="17:17" x14ac:dyDescent="0.3">
      <c r="Q17717" t="s">
        <v>416</v>
      </c>
    </row>
    <row r="17718" spans="17:17" x14ac:dyDescent="0.3">
      <c r="Q17718" t="s">
        <v>316</v>
      </c>
    </row>
    <row r="17719" spans="17:17" x14ac:dyDescent="0.3">
      <c r="Q17719" t="s">
        <v>244</v>
      </c>
    </row>
    <row r="17720" spans="17:17" x14ac:dyDescent="0.3">
      <c r="Q17720" t="s">
        <v>270</v>
      </c>
    </row>
    <row r="17721" spans="17:17" x14ac:dyDescent="0.3">
      <c r="Q17721" t="s">
        <v>371</v>
      </c>
    </row>
    <row r="17722" spans="17:17" x14ac:dyDescent="0.3">
      <c r="Q17722" t="s">
        <v>307</v>
      </c>
    </row>
    <row r="17723" spans="17:17" x14ac:dyDescent="0.3">
      <c r="Q17723" t="s">
        <v>281</v>
      </c>
    </row>
    <row r="17724" spans="17:17" x14ac:dyDescent="0.3">
      <c r="Q17724" t="s">
        <v>297</v>
      </c>
    </row>
    <row r="17725" spans="17:17" x14ac:dyDescent="0.3">
      <c r="Q17725" t="s">
        <v>290</v>
      </c>
    </row>
    <row r="17726" spans="17:17" x14ac:dyDescent="0.3">
      <c r="Q17726" t="s">
        <v>247</v>
      </c>
    </row>
    <row r="17727" spans="17:17" x14ac:dyDescent="0.3">
      <c r="Q17727" t="s">
        <v>286</v>
      </c>
    </row>
    <row r="17728" spans="17:17" x14ac:dyDescent="0.3">
      <c r="Q17728" t="s">
        <v>378</v>
      </c>
    </row>
    <row r="17729" spans="17:17" x14ac:dyDescent="0.3">
      <c r="Q17729" t="s">
        <v>274</v>
      </c>
    </row>
    <row r="17730" spans="17:17" x14ac:dyDescent="0.3">
      <c r="Q17730" t="s">
        <v>332</v>
      </c>
    </row>
    <row r="17731" spans="17:17" x14ac:dyDescent="0.3">
      <c r="Q17731" t="s">
        <v>229</v>
      </c>
    </row>
    <row r="17732" spans="17:17" x14ac:dyDescent="0.3">
      <c r="Q17732" t="s">
        <v>326</v>
      </c>
    </row>
    <row r="17733" spans="17:17" x14ac:dyDescent="0.3">
      <c r="Q17733" t="s">
        <v>334</v>
      </c>
    </row>
    <row r="17734" spans="17:17" x14ac:dyDescent="0.3">
      <c r="Q17734" t="s">
        <v>306</v>
      </c>
    </row>
    <row r="17735" spans="17:17" x14ac:dyDescent="0.3">
      <c r="Q17735" t="s">
        <v>356</v>
      </c>
    </row>
    <row r="17736" spans="17:17" x14ac:dyDescent="0.3">
      <c r="Q17736" t="s">
        <v>294</v>
      </c>
    </row>
    <row r="17737" spans="17:17" x14ac:dyDescent="0.3">
      <c r="Q17737" t="s">
        <v>226</v>
      </c>
    </row>
    <row r="17738" spans="17:17" x14ac:dyDescent="0.3">
      <c r="Q17738" t="s">
        <v>273</v>
      </c>
    </row>
    <row r="17739" spans="17:17" x14ac:dyDescent="0.3">
      <c r="Q17739" t="s">
        <v>260</v>
      </c>
    </row>
    <row r="17740" spans="17:17" x14ac:dyDescent="0.3">
      <c r="Q17740" t="s">
        <v>295</v>
      </c>
    </row>
    <row r="17741" spans="17:17" x14ac:dyDescent="0.3">
      <c r="Q17741" t="s">
        <v>394</v>
      </c>
    </row>
    <row r="17742" spans="17:17" x14ac:dyDescent="0.3">
      <c r="Q17742" t="s">
        <v>264</v>
      </c>
    </row>
    <row r="17743" spans="17:17" x14ac:dyDescent="0.3">
      <c r="Q17743" t="s">
        <v>247</v>
      </c>
    </row>
    <row r="17744" spans="17:17" x14ac:dyDescent="0.3">
      <c r="Q17744" t="s">
        <v>316</v>
      </c>
    </row>
    <row r="17745" spans="17:17" x14ac:dyDescent="0.3">
      <c r="Q17745" t="s">
        <v>346</v>
      </c>
    </row>
    <row r="17746" spans="17:17" x14ac:dyDescent="0.3">
      <c r="Q17746" t="s">
        <v>308</v>
      </c>
    </row>
    <row r="17747" spans="17:17" x14ac:dyDescent="0.3">
      <c r="Q17747" t="s">
        <v>251</v>
      </c>
    </row>
    <row r="17748" spans="17:17" x14ac:dyDescent="0.3">
      <c r="Q17748" t="s">
        <v>398</v>
      </c>
    </row>
    <row r="17749" spans="17:17" x14ac:dyDescent="0.3">
      <c r="Q17749" t="s">
        <v>402</v>
      </c>
    </row>
    <row r="17750" spans="17:17" x14ac:dyDescent="0.3">
      <c r="Q17750" t="s">
        <v>312</v>
      </c>
    </row>
    <row r="17751" spans="17:17" x14ac:dyDescent="0.3">
      <c r="Q17751" t="s">
        <v>306</v>
      </c>
    </row>
    <row r="17752" spans="17:17" x14ac:dyDescent="0.3">
      <c r="Q17752" t="s">
        <v>226</v>
      </c>
    </row>
    <row r="17753" spans="17:17" x14ac:dyDescent="0.3">
      <c r="Q17753" t="s">
        <v>257</v>
      </c>
    </row>
    <row r="17754" spans="17:17" x14ac:dyDescent="0.3">
      <c r="Q17754" t="s">
        <v>411</v>
      </c>
    </row>
    <row r="17755" spans="17:17" x14ac:dyDescent="0.3">
      <c r="Q17755" t="s">
        <v>283</v>
      </c>
    </row>
    <row r="17756" spans="17:17" x14ac:dyDescent="0.3">
      <c r="Q17756" t="s">
        <v>305</v>
      </c>
    </row>
    <row r="17757" spans="17:17" x14ac:dyDescent="0.3">
      <c r="Q17757" t="s">
        <v>366</v>
      </c>
    </row>
    <row r="17758" spans="17:17" x14ac:dyDescent="0.3">
      <c r="Q17758" t="s">
        <v>315</v>
      </c>
    </row>
    <row r="17759" spans="17:17" x14ac:dyDescent="0.3">
      <c r="Q17759" t="s">
        <v>321</v>
      </c>
    </row>
    <row r="17760" spans="17:17" x14ac:dyDescent="0.3">
      <c r="Q17760" t="s">
        <v>379</v>
      </c>
    </row>
    <row r="17761" spans="17:17" x14ac:dyDescent="0.3">
      <c r="Q17761" t="s">
        <v>412</v>
      </c>
    </row>
    <row r="17762" spans="17:17" x14ac:dyDescent="0.3">
      <c r="Q17762" t="s">
        <v>265</v>
      </c>
    </row>
    <row r="17763" spans="17:17" x14ac:dyDescent="0.3">
      <c r="Q17763" t="s">
        <v>309</v>
      </c>
    </row>
    <row r="17764" spans="17:17" x14ac:dyDescent="0.3">
      <c r="Q17764" t="s">
        <v>337</v>
      </c>
    </row>
    <row r="17765" spans="17:17" x14ac:dyDescent="0.3">
      <c r="Q17765" t="s">
        <v>297</v>
      </c>
    </row>
    <row r="17766" spans="17:17" x14ac:dyDescent="0.3">
      <c r="Q17766" t="s">
        <v>324</v>
      </c>
    </row>
    <row r="17767" spans="17:17" x14ac:dyDescent="0.3">
      <c r="Q17767" t="s">
        <v>335</v>
      </c>
    </row>
    <row r="17768" spans="17:17" x14ac:dyDescent="0.3">
      <c r="Q17768" t="s">
        <v>329</v>
      </c>
    </row>
    <row r="17769" spans="17:17" x14ac:dyDescent="0.3">
      <c r="Q17769" t="s">
        <v>276</v>
      </c>
    </row>
    <row r="17770" spans="17:17" x14ac:dyDescent="0.3">
      <c r="Q17770" t="s">
        <v>378</v>
      </c>
    </row>
    <row r="17771" spans="17:17" x14ac:dyDescent="0.3">
      <c r="Q17771" t="s">
        <v>411</v>
      </c>
    </row>
    <row r="17772" spans="17:17" x14ac:dyDescent="0.3">
      <c r="Q17772" t="s">
        <v>264</v>
      </c>
    </row>
    <row r="17773" spans="17:17" x14ac:dyDescent="0.3">
      <c r="Q17773" t="s">
        <v>368</v>
      </c>
    </row>
    <row r="17774" spans="17:17" x14ac:dyDescent="0.3">
      <c r="Q17774" t="s">
        <v>338</v>
      </c>
    </row>
    <row r="17775" spans="17:17" x14ac:dyDescent="0.3">
      <c r="Q17775" t="s">
        <v>396</v>
      </c>
    </row>
    <row r="17776" spans="17:17" x14ac:dyDescent="0.3">
      <c r="Q17776" t="s">
        <v>267</v>
      </c>
    </row>
    <row r="17777" spans="17:17" x14ac:dyDescent="0.3">
      <c r="Q17777" t="s">
        <v>304</v>
      </c>
    </row>
    <row r="17778" spans="17:17" x14ac:dyDescent="0.3">
      <c r="Q17778" t="s">
        <v>334</v>
      </c>
    </row>
    <row r="17779" spans="17:17" x14ac:dyDescent="0.3">
      <c r="Q17779" t="s">
        <v>222</v>
      </c>
    </row>
    <row r="17780" spans="17:17" x14ac:dyDescent="0.3">
      <c r="Q17780" t="s">
        <v>227</v>
      </c>
    </row>
    <row r="17781" spans="17:17" x14ac:dyDescent="0.3">
      <c r="Q17781" t="s">
        <v>292</v>
      </c>
    </row>
    <row r="17782" spans="17:17" x14ac:dyDescent="0.3">
      <c r="Q17782" t="s">
        <v>250</v>
      </c>
    </row>
    <row r="17783" spans="17:17" x14ac:dyDescent="0.3">
      <c r="Q17783" t="s">
        <v>376</v>
      </c>
    </row>
    <row r="17784" spans="17:17" x14ac:dyDescent="0.3">
      <c r="Q17784" t="s">
        <v>225</v>
      </c>
    </row>
    <row r="17785" spans="17:17" x14ac:dyDescent="0.3">
      <c r="Q17785" t="s">
        <v>323</v>
      </c>
    </row>
    <row r="17786" spans="17:17" x14ac:dyDescent="0.3">
      <c r="Q17786" t="s">
        <v>241</v>
      </c>
    </row>
    <row r="17787" spans="17:17" x14ac:dyDescent="0.3">
      <c r="Q17787" t="s">
        <v>306</v>
      </c>
    </row>
    <row r="17788" spans="17:17" x14ac:dyDescent="0.3">
      <c r="Q17788" t="s">
        <v>399</v>
      </c>
    </row>
    <row r="17789" spans="17:17" x14ac:dyDescent="0.3">
      <c r="Q17789" t="s">
        <v>413</v>
      </c>
    </row>
    <row r="17790" spans="17:17" x14ac:dyDescent="0.3">
      <c r="Q17790" t="s">
        <v>382</v>
      </c>
    </row>
    <row r="17791" spans="17:17" x14ac:dyDescent="0.3">
      <c r="Q17791" t="s">
        <v>317</v>
      </c>
    </row>
    <row r="17792" spans="17:17" x14ac:dyDescent="0.3">
      <c r="Q17792" t="s">
        <v>303</v>
      </c>
    </row>
    <row r="17793" spans="17:17" x14ac:dyDescent="0.3">
      <c r="Q17793" t="s">
        <v>221</v>
      </c>
    </row>
    <row r="17794" spans="17:17" x14ac:dyDescent="0.3">
      <c r="Q17794" t="s">
        <v>297</v>
      </c>
    </row>
    <row r="17795" spans="17:17" x14ac:dyDescent="0.3">
      <c r="Q17795" t="s">
        <v>356</v>
      </c>
    </row>
    <row r="17796" spans="17:17" x14ac:dyDescent="0.3">
      <c r="Q17796" t="s">
        <v>416</v>
      </c>
    </row>
    <row r="17797" spans="17:17" x14ac:dyDescent="0.3">
      <c r="Q17797" t="s">
        <v>293</v>
      </c>
    </row>
    <row r="17798" spans="17:17" x14ac:dyDescent="0.3">
      <c r="Q17798" t="s">
        <v>235</v>
      </c>
    </row>
    <row r="17799" spans="17:17" x14ac:dyDescent="0.3">
      <c r="Q17799" t="s">
        <v>384</v>
      </c>
    </row>
    <row r="17800" spans="17:17" x14ac:dyDescent="0.3">
      <c r="Q17800" t="s">
        <v>301</v>
      </c>
    </row>
    <row r="17801" spans="17:17" x14ac:dyDescent="0.3">
      <c r="Q17801" t="s">
        <v>245</v>
      </c>
    </row>
    <row r="17802" spans="17:17" x14ac:dyDescent="0.3">
      <c r="Q17802" t="s">
        <v>386</v>
      </c>
    </row>
    <row r="17803" spans="17:17" x14ac:dyDescent="0.3">
      <c r="Q17803" t="s">
        <v>252</v>
      </c>
    </row>
    <row r="17804" spans="17:17" x14ac:dyDescent="0.3">
      <c r="Q17804" t="s">
        <v>381</v>
      </c>
    </row>
    <row r="17805" spans="17:17" x14ac:dyDescent="0.3">
      <c r="Q17805" t="s">
        <v>398</v>
      </c>
    </row>
    <row r="17806" spans="17:17" x14ac:dyDescent="0.3">
      <c r="Q17806" t="s">
        <v>293</v>
      </c>
    </row>
    <row r="17807" spans="17:17" x14ac:dyDescent="0.3">
      <c r="Q17807" t="s">
        <v>358</v>
      </c>
    </row>
    <row r="17808" spans="17:17" x14ac:dyDescent="0.3">
      <c r="Q17808" t="s">
        <v>374</v>
      </c>
    </row>
    <row r="17809" spans="17:17" x14ac:dyDescent="0.3">
      <c r="Q17809" t="s">
        <v>390</v>
      </c>
    </row>
    <row r="17810" spans="17:17" x14ac:dyDescent="0.3">
      <c r="Q17810" t="s">
        <v>363</v>
      </c>
    </row>
    <row r="17811" spans="17:17" x14ac:dyDescent="0.3">
      <c r="Q17811" t="s">
        <v>254</v>
      </c>
    </row>
    <row r="17812" spans="17:17" x14ac:dyDescent="0.3">
      <c r="Q17812" t="s">
        <v>354</v>
      </c>
    </row>
    <row r="17813" spans="17:17" x14ac:dyDescent="0.3">
      <c r="Q17813" t="s">
        <v>268</v>
      </c>
    </row>
    <row r="17814" spans="17:17" x14ac:dyDescent="0.3">
      <c r="Q17814" t="s">
        <v>235</v>
      </c>
    </row>
    <row r="17815" spans="17:17" x14ac:dyDescent="0.3">
      <c r="Q17815" t="s">
        <v>369</v>
      </c>
    </row>
    <row r="17816" spans="17:17" x14ac:dyDescent="0.3">
      <c r="Q17816" t="s">
        <v>297</v>
      </c>
    </row>
    <row r="17817" spans="17:17" x14ac:dyDescent="0.3">
      <c r="Q17817" t="s">
        <v>351</v>
      </c>
    </row>
    <row r="17818" spans="17:17" x14ac:dyDescent="0.3">
      <c r="Q17818" t="s">
        <v>368</v>
      </c>
    </row>
    <row r="17819" spans="17:17" x14ac:dyDescent="0.3">
      <c r="Q17819" t="s">
        <v>253</v>
      </c>
    </row>
    <row r="17820" spans="17:17" x14ac:dyDescent="0.3">
      <c r="Q17820" t="s">
        <v>362</v>
      </c>
    </row>
    <row r="17821" spans="17:17" x14ac:dyDescent="0.3">
      <c r="Q17821" t="s">
        <v>271</v>
      </c>
    </row>
    <row r="17822" spans="17:17" x14ac:dyDescent="0.3">
      <c r="Q17822" t="s">
        <v>280</v>
      </c>
    </row>
    <row r="17823" spans="17:17" x14ac:dyDescent="0.3">
      <c r="Q17823" t="s">
        <v>221</v>
      </c>
    </row>
    <row r="17824" spans="17:17" x14ac:dyDescent="0.3">
      <c r="Q17824" t="s">
        <v>352</v>
      </c>
    </row>
    <row r="17825" spans="17:17" x14ac:dyDescent="0.3">
      <c r="Q17825" t="s">
        <v>317</v>
      </c>
    </row>
    <row r="17826" spans="17:17" x14ac:dyDescent="0.3">
      <c r="Q17826" t="s">
        <v>323</v>
      </c>
    </row>
    <row r="17827" spans="17:17" x14ac:dyDescent="0.3">
      <c r="Q17827" t="s">
        <v>405</v>
      </c>
    </row>
    <row r="17828" spans="17:17" x14ac:dyDescent="0.3">
      <c r="Q17828" t="s">
        <v>300</v>
      </c>
    </row>
    <row r="17829" spans="17:17" x14ac:dyDescent="0.3">
      <c r="Q17829" t="s">
        <v>384</v>
      </c>
    </row>
    <row r="17830" spans="17:17" x14ac:dyDescent="0.3">
      <c r="Q17830" t="s">
        <v>327</v>
      </c>
    </row>
    <row r="17831" spans="17:17" x14ac:dyDescent="0.3">
      <c r="Q17831" t="s">
        <v>397</v>
      </c>
    </row>
    <row r="17832" spans="17:17" x14ac:dyDescent="0.3">
      <c r="Q17832" t="s">
        <v>259</v>
      </c>
    </row>
    <row r="17833" spans="17:17" x14ac:dyDescent="0.3">
      <c r="Q17833" t="s">
        <v>305</v>
      </c>
    </row>
    <row r="17834" spans="17:17" x14ac:dyDescent="0.3">
      <c r="Q17834" t="s">
        <v>312</v>
      </c>
    </row>
    <row r="17835" spans="17:17" x14ac:dyDescent="0.3">
      <c r="Q17835" t="s">
        <v>285</v>
      </c>
    </row>
    <row r="17836" spans="17:17" x14ac:dyDescent="0.3">
      <c r="Q17836" t="s">
        <v>258</v>
      </c>
    </row>
    <row r="17837" spans="17:17" x14ac:dyDescent="0.3">
      <c r="Q17837" t="s">
        <v>252</v>
      </c>
    </row>
    <row r="17838" spans="17:17" x14ac:dyDescent="0.3">
      <c r="Q17838" t="s">
        <v>250</v>
      </c>
    </row>
    <row r="17839" spans="17:17" x14ac:dyDescent="0.3">
      <c r="Q17839" t="s">
        <v>336</v>
      </c>
    </row>
    <row r="17840" spans="17:17" x14ac:dyDescent="0.3">
      <c r="Q17840" t="s">
        <v>246</v>
      </c>
    </row>
    <row r="17841" spans="17:17" x14ac:dyDescent="0.3">
      <c r="Q17841" t="s">
        <v>332</v>
      </c>
    </row>
    <row r="17842" spans="17:17" x14ac:dyDescent="0.3">
      <c r="Q17842" t="s">
        <v>250</v>
      </c>
    </row>
    <row r="17843" spans="17:17" x14ac:dyDescent="0.3">
      <c r="Q17843" t="s">
        <v>376</v>
      </c>
    </row>
    <row r="17844" spans="17:17" x14ac:dyDescent="0.3">
      <c r="Q17844" t="s">
        <v>225</v>
      </c>
    </row>
    <row r="17845" spans="17:17" x14ac:dyDescent="0.3">
      <c r="Q17845" t="s">
        <v>323</v>
      </c>
    </row>
    <row r="17846" spans="17:17" x14ac:dyDescent="0.3">
      <c r="Q17846" t="s">
        <v>241</v>
      </c>
    </row>
    <row r="17847" spans="17:17" x14ac:dyDescent="0.3">
      <c r="Q17847" t="s">
        <v>306</v>
      </c>
    </row>
    <row r="17848" spans="17:17" x14ac:dyDescent="0.3">
      <c r="Q17848" t="s">
        <v>399</v>
      </c>
    </row>
    <row r="17849" spans="17:17" x14ac:dyDescent="0.3">
      <c r="Q17849" t="s">
        <v>413</v>
      </c>
    </row>
    <row r="17850" spans="17:17" x14ac:dyDescent="0.3">
      <c r="Q17850" t="s">
        <v>382</v>
      </c>
    </row>
    <row r="17851" spans="17:17" x14ac:dyDescent="0.3">
      <c r="Q17851" t="s">
        <v>317</v>
      </c>
    </row>
    <row r="17852" spans="17:17" x14ac:dyDescent="0.3">
      <c r="Q17852" t="s">
        <v>303</v>
      </c>
    </row>
    <row r="17853" spans="17:17" x14ac:dyDescent="0.3">
      <c r="Q17853" t="s">
        <v>221</v>
      </c>
    </row>
    <row r="17854" spans="17:17" x14ac:dyDescent="0.3">
      <c r="Q17854" t="s">
        <v>297</v>
      </c>
    </row>
    <row r="17855" spans="17:17" x14ac:dyDescent="0.3">
      <c r="Q17855" t="s">
        <v>356</v>
      </c>
    </row>
    <row r="17856" spans="17:17" x14ac:dyDescent="0.3">
      <c r="Q17856" t="s">
        <v>416</v>
      </c>
    </row>
    <row r="17857" spans="17:17" x14ac:dyDescent="0.3">
      <c r="Q17857" t="s">
        <v>293</v>
      </c>
    </row>
    <row r="17858" spans="17:17" x14ac:dyDescent="0.3">
      <c r="Q17858" t="s">
        <v>235</v>
      </c>
    </row>
    <row r="17859" spans="17:17" x14ac:dyDescent="0.3">
      <c r="Q17859" t="s">
        <v>384</v>
      </c>
    </row>
    <row r="17860" spans="17:17" x14ac:dyDescent="0.3">
      <c r="Q17860" t="s">
        <v>301</v>
      </c>
    </row>
    <row r="17861" spans="17:17" x14ac:dyDescent="0.3">
      <c r="Q17861" t="s">
        <v>245</v>
      </c>
    </row>
    <row r="17862" spans="17:17" x14ac:dyDescent="0.3">
      <c r="Q17862" t="s">
        <v>395</v>
      </c>
    </row>
    <row r="17863" spans="17:17" x14ac:dyDescent="0.3">
      <c r="Q17863" t="s">
        <v>294</v>
      </c>
    </row>
    <row r="17864" spans="17:17" x14ac:dyDescent="0.3">
      <c r="Q17864" t="s">
        <v>384</v>
      </c>
    </row>
    <row r="17865" spans="17:17" x14ac:dyDescent="0.3">
      <c r="Q17865" t="s">
        <v>298</v>
      </c>
    </row>
    <row r="17866" spans="17:17" x14ac:dyDescent="0.3">
      <c r="Q17866" t="s">
        <v>412</v>
      </c>
    </row>
    <row r="17867" spans="17:17" x14ac:dyDescent="0.3">
      <c r="Q17867" t="s">
        <v>270</v>
      </c>
    </row>
    <row r="17868" spans="17:17" x14ac:dyDescent="0.3">
      <c r="Q17868" t="s">
        <v>403</v>
      </c>
    </row>
    <row r="17869" spans="17:17" x14ac:dyDescent="0.3">
      <c r="Q17869" t="s">
        <v>259</v>
      </c>
    </row>
    <row r="17870" spans="17:17" x14ac:dyDescent="0.3">
      <c r="Q17870" t="s">
        <v>274</v>
      </c>
    </row>
    <row r="17871" spans="17:17" x14ac:dyDescent="0.3">
      <c r="Q17871" t="s">
        <v>351</v>
      </c>
    </row>
    <row r="17872" spans="17:17" x14ac:dyDescent="0.3">
      <c r="Q17872" t="s">
        <v>315</v>
      </c>
    </row>
    <row r="17873" spans="17:17" x14ac:dyDescent="0.3">
      <c r="Q17873" t="s">
        <v>322</v>
      </c>
    </row>
    <row r="17874" spans="17:17" x14ac:dyDescent="0.3">
      <c r="Q17874" t="s">
        <v>318</v>
      </c>
    </row>
    <row r="17875" spans="17:17" x14ac:dyDescent="0.3">
      <c r="Q17875" t="s">
        <v>238</v>
      </c>
    </row>
    <row r="17876" spans="17:17" x14ac:dyDescent="0.3">
      <c r="Q17876" t="s">
        <v>300</v>
      </c>
    </row>
    <row r="17877" spans="17:17" x14ac:dyDescent="0.3">
      <c r="Q17877" t="s">
        <v>219</v>
      </c>
    </row>
    <row r="17878" spans="17:17" x14ac:dyDescent="0.3">
      <c r="Q17878" t="s">
        <v>411</v>
      </c>
    </row>
    <row r="17879" spans="17:17" x14ac:dyDescent="0.3">
      <c r="Q17879" t="s">
        <v>266</v>
      </c>
    </row>
    <row r="17880" spans="17:17" x14ac:dyDescent="0.3">
      <c r="Q17880" t="s">
        <v>404</v>
      </c>
    </row>
    <row r="17881" spans="17:17" x14ac:dyDescent="0.3">
      <c r="Q17881" t="s">
        <v>333</v>
      </c>
    </row>
    <row r="17882" spans="17:17" x14ac:dyDescent="0.3">
      <c r="Q17882" t="s">
        <v>260</v>
      </c>
    </row>
    <row r="17883" spans="17:17" x14ac:dyDescent="0.3">
      <c r="Q17883" t="s">
        <v>303</v>
      </c>
    </row>
    <row r="17884" spans="17:17" x14ac:dyDescent="0.3">
      <c r="Q17884" t="s">
        <v>229</v>
      </c>
    </row>
    <row r="17885" spans="17:17" x14ac:dyDescent="0.3">
      <c r="Q17885" t="s">
        <v>329</v>
      </c>
    </row>
    <row r="17886" spans="17:17" x14ac:dyDescent="0.3">
      <c r="Q17886" t="s">
        <v>401</v>
      </c>
    </row>
    <row r="17887" spans="17:17" x14ac:dyDescent="0.3">
      <c r="Q17887" t="s">
        <v>332</v>
      </c>
    </row>
    <row r="17888" spans="17:17" x14ac:dyDescent="0.3">
      <c r="Q17888" t="s">
        <v>375</v>
      </c>
    </row>
    <row r="17889" spans="17:17" x14ac:dyDescent="0.3">
      <c r="Q17889" t="s">
        <v>356</v>
      </c>
    </row>
    <row r="17890" spans="17:17" x14ac:dyDescent="0.3">
      <c r="Q17890" t="s">
        <v>240</v>
      </c>
    </row>
    <row r="17891" spans="17:17" x14ac:dyDescent="0.3">
      <c r="Q17891" t="s">
        <v>407</v>
      </c>
    </row>
    <row r="17892" spans="17:17" x14ac:dyDescent="0.3">
      <c r="Q17892" t="s">
        <v>406</v>
      </c>
    </row>
    <row r="17893" spans="17:17" x14ac:dyDescent="0.3">
      <c r="Q17893" t="s">
        <v>270</v>
      </c>
    </row>
    <row r="17894" spans="17:17" x14ac:dyDescent="0.3">
      <c r="Q17894" t="s">
        <v>322</v>
      </c>
    </row>
    <row r="17895" spans="17:17" x14ac:dyDescent="0.3">
      <c r="Q17895" t="s">
        <v>280</v>
      </c>
    </row>
    <row r="17896" spans="17:17" x14ac:dyDescent="0.3">
      <c r="Q17896" t="s">
        <v>318</v>
      </c>
    </row>
    <row r="17897" spans="17:17" x14ac:dyDescent="0.3">
      <c r="Q17897" t="s">
        <v>400</v>
      </c>
    </row>
    <row r="17898" spans="17:17" x14ac:dyDescent="0.3">
      <c r="Q17898" t="s">
        <v>362</v>
      </c>
    </row>
    <row r="17899" spans="17:17" x14ac:dyDescent="0.3">
      <c r="Q17899" t="s">
        <v>314</v>
      </c>
    </row>
    <row r="17900" spans="17:17" x14ac:dyDescent="0.3">
      <c r="Q17900" t="s">
        <v>254</v>
      </c>
    </row>
    <row r="17901" spans="17:17" x14ac:dyDescent="0.3">
      <c r="Q17901" t="s">
        <v>417</v>
      </c>
    </row>
    <row r="17902" spans="17:17" x14ac:dyDescent="0.3">
      <c r="Q17902" t="s">
        <v>316</v>
      </c>
    </row>
    <row r="17903" spans="17:17" x14ac:dyDescent="0.3">
      <c r="Q17903" t="s">
        <v>317</v>
      </c>
    </row>
    <row r="17904" spans="17:17" x14ac:dyDescent="0.3">
      <c r="Q17904" t="s">
        <v>266</v>
      </c>
    </row>
    <row r="17905" spans="17:17" x14ac:dyDescent="0.3">
      <c r="Q17905" t="s">
        <v>318</v>
      </c>
    </row>
    <row r="17906" spans="17:17" x14ac:dyDescent="0.3">
      <c r="Q17906" t="s">
        <v>263</v>
      </c>
    </row>
    <row r="17907" spans="17:17" x14ac:dyDescent="0.3">
      <c r="Q17907" t="s">
        <v>226</v>
      </c>
    </row>
    <row r="17908" spans="17:17" x14ac:dyDescent="0.3">
      <c r="Q17908" t="s">
        <v>319</v>
      </c>
    </row>
    <row r="17909" spans="17:17" x14ac:dyDescent="0.3">
      <c r="Q17909" t="s">
        <v>320</v>
      </c>
    </row>
    <row r="17910" spans="17:17" x14ac:dyDescent="0.3">
      <c r="Q17910" t="s">
        <v>241</v>
      </c>
    </row>
    <row r="17911" spans="17:17" x14ac:dyDescent="0.3">
      <c r="Q17911" t="s">
        <v>267</v>
      </c>
    </row>
    <row r="17912" spans="17:17" x14ac:dyDescent="0.3">
      <c r="Q17912" t="s">
        <v>321</v>
      </c>
    </row>
    <row r="17913" spans="17:17" x14ac:dyDescent="0.3">
      <c r="Q17913" t="s">
        <v>322</v>
      </c>
    </row>
    <row r="17914" spans="17:17" x14ac:dyDescent="0.3">
      <c r="Q17914" t="s">
        <v>323</v>
      </c>
    </row>
    <row r="17915" spans="17:17" x14ac:dyDescent="0.3">
      <c r="Q17915" t="s">
        <v>310</v>
      </c>
    </row>
    <row r="17916" spans="17:17" x14ac:dyDescent="0.3">
      <c r="Q17916" t="s">
        <v>275</v>
      </c>
    </row>
    <row r="17917" spans="17:17" x14ac:dyDescent="0.3">
      <c r="Q17917" t="s">
        <v>247</v>
      </c>
    </row>
    <row r="17918" spans="17:17" x14ac:dyDescent="0.3">
      <c r="Q17918" t="s">
        <v>324</v>
      </c>
    </row>
    <row r="17919" spans="17:17" x14ac:dyDescent="0.3">
      <c r="Q17919" t="s">
        <v>325</v>
      </c>
    </row>
    <row r="17920" spans="17:17" x14ac:dyDescent="0.3">
      <c r="Q17920" t="s">
        <v>236</v>
      </c>
    </row>
    <row r="17921" spans="17:17" x14ac:dyDescent="0.3">
      <c r="Q17921" t="s">
        <v>326</v>
      </c>
    </row>
    <row r="17922" spans="17:17" x14ac:dyDescent="0.3">
      <c r="Q17922" t="s">
        <v>329</v>
      </c>
    </row>
    <row r="17923" spans="17:17" x14ac:dyDescent="0.3">
      <c r="Q17923" t="s">
        <v>238</v>
      </c>
    </row>
    <row r="17924" spans="17:17" x14ac:dyDescent="0.3">
      <c r="Q17924" t="s">
        <v>307</v>
      </c>
    </row>
    <row r="17925" spans="17:17" x14ac:dyDescent="0.3">
      <c r="Q17925" t="s">
        <v>380</v>
      </c>
    </row>
    <row r="17926" spans="17:17" x14ac:dyDescent="0.3">
      <c r="Q17926" t="s">
        <v>264</v>
      </c>
    </row>
    <row r="17927" spans="17:17" x14ac:dyDescent="0.3">
      <c r="Q17927" t="s">
        <v>415</v>
      </c>
    </row>
    <row r="17928" spans="17:17" x14ac:dyDescent="0.3">
      <c r="Q17928" t="s">
        <v>320</v>
      </c>
    </row>
    <row r="17929" spans="17:17" x14ac:dyDescent="0.3">
      <c r="Q17929" t="s">
        <v>357</v>
      </c>
    </row>
    <row r="17930" spans="17:17" x14ac:dyDescent="0.3">
      <c r="Q17930" t="s">
        <v>278</v>
      </c>
    </row>
    <row r="17931" spans="17:17" x14ac:dyDescent="0.3">
      <c r="Q17931" t="s">
        <v>259</v>
      </c>
    </row>
    <row r="17932" spans="17:17" x14ac:dyDescent="0.3">
      <c r="Q17932" t="s">
        <v>280</v>
      </c>
    </row>
    <row r="17933" spans="17:17" x14ac:dyDescent="0.3">
      <c r="Q17933" t="s">
        <v>244</v>
      </c>
    </row>
    <row r="17934" spans="17:17" x14ac:dyDescent="0.3">
      <c r="Q17934" t="s">
        <v>407</v>
      </c>
    </row>
    <row r="17935" spans="17:17" x14ac:dyDescent="0.3">
      <c r="Q17935" t="s">
        <v>325</v>
      </c>
    </row>
    <row r="17936" spans="17:17" x14ac:dyDescent="0.3">
      <c r="Q17936" t="s">
        <v>408</v>
      </c>
    </row>
    <row r="17937" spans="17:17" x14ac:dyDescent="0.3">
      <c r="Q17937" t="s">
        <v>355</v>
      </c>
    </row>
    <row r="17938" spans="17:17" x14ac:dyDescent="0.3">
      <c r="Q17938" t="s">
        <v>339</v>
      </c>
    </row>
    <row r="17939" spans="17:17" x14ac:dyDescent="0.3">
      <c r="Q17939" t="s">
        <v>232</v>
      </c>
    </row>
    <row r="17940" spans="17:17" x14ac:dyDescent="0.3">
      <c r="Q17940" t="s">
        <v>371</v>
      </c>
    </row>
    <row r="17941" spans="17:17" x14ac:dyDescent="0.3">
      <c r="Q17941" t="s">
        <v>284</v>
      </c>
    </row>
    <row r="17942" spans="17:17" x14ac:dyDescent="0.3">
      <c r="Q17942" t="s">
        <v>322</v>
      </c>
    </row>
    <row r="17943" spans="17:17" x14ac:dyDescent="0.3">
      <c r="Q17943" t="s">
        <v>254</v>
      </c>
    </row>
    <row r="17944" spans="17:17" x14ac:dyDescent="0.3">
      <c r="Q17944" t="s">
        <v>367</v>
      </c>
    </row>
    <row r="17945" spans="17:17" x14ac:dyDescent="0.3">
      <c r="Q17945" t="s">
        <v>257</v>
      </c>
    </row>
    <row r="17946" spans="17:17" x14ac:dyDescent="0.3">
      <c r="Q17946" t="s">
        <v>276</v>
      </c>
    </row>
    <row r="17947" spans="17:17" x14ac:dyDescent="0.3">
      <c r="Q17947" t="s">
        <v>259</v>
      </c>
    </row>
    <row r="17948" spans="17:17" x14ac:dyDescent="0.3">
      <c r="Q17948" t="s">
        <v>392</v>
      </c>
    </row>
    <row r="17949" spans="17:17" x14ac:dyDescent="0.3">
      <c r="Q17949" t="s">
        <v>251</v>
      </c>
    </row>
    <row r="17950" spans="17:17" x14ac:dyDescent="0.3">
      <c r="Q17950" t="s">
        <v>290</v>
      </c>
    </row>
    <row r="17951" spans="17:17" x14ac:dyDescent="0.3">
      <c r="Q17951" t="s">
        <v>342</v>
      </c>
    </row>
    <row r="17952" spans="17:17" x14ac:dyDescent="0.3">
      <c r="Q17952" t="s">
        <v>336</v>
      </c>
    </row>
    <row r="17953" spans="17:17" x14ac:dyDescent="0.3">
      <c r="Q17953" t="s">
        <v>389</v>
      </c>
    </row>
    <row r="17954" spans="17:17" x14ac:dyDescent="0.3">
      <c r="Q17954" t="s">
        <v>246</v>
      </c>
    </row>
    <row r="17955" spans="17:17" x14ac:dyDescent="0.3">
      <c r="Q17955" t="s">
        <v>267</v>
      </c>
    </row>
    <row r="17956" spans="17:17" x14ac:dyDescent="0.3">
      <c r="Q17956" t="s">
        <v>321</v>
      </c>
    </row>
    <row r="17957" spans="17:17" x14ac:dyDescent="0.3">
      <c r="Q17957" t="s">
        <v>227</v>
      </c>
    </row>
    <row r="17958" spans="17:17" x14ac:dyDescent="0.3">
      <c r="Q17958" t="s">
        <v>230</v>
      </c>
    </row>
    <row r="17959" spans="17:17" x14ac:dyDescent="0.3">
      <c r="Q17959" t="s">
        <v>240</v>
      </c>
    </row>
    <row r="17960" spans="17:17" x14ac:dyDescent="0.3">
      <c r="Q17960" t="s">
        <v>247</v>
      </c>
    </row>
    <row r="17961" spans="17:17" x14ac:dyDescent="0.3">
      <c r="Q17961" t="s">
        <v>354</v>
      </c>
    </row>
    <row r="17962" spans="17:17" x14ac:dyDescent="0.3">
      <c r="Q17962" t="s">
        <v>245</v>
      </c>
    </row>
    <row r="17963" spans="17:17" x14ac:dyDescent="0.3">
      <c r="Q17963" t="s">
        <v>383</v>
      </c>
    </row>
    <row r="17964" spans="17:17" x14ac:dyDescent="0.3">
      <c r="Q17964" t="s">
        <v>301</v>
      </c>
    </row>
    <row r="17965" spans="17:17" x14ac:dyDescent="0.3">
      <c r="Q17965" t="s">
        <v>339</v>
      </c>
    </row>
    <row r="17966" spans="17:17" x14ac:dyDescent="0.3">
      <c r="Q17966" t="s">
        <v>344</v>
      </c>
    </row>
    <row r="17967" spans="17:17" x14ac:dyDescent="0.3">
      <c r="Q17967" t="s">
        <v>325</v>
      </c>
    </row>
    <row r="17968" spans="17:17" x14ac:dyDescent="0.3">
      <c r="Q17968" t="s">
        <v>363</v>
      </c>
    </row>
    <row r="17969" spans="17:17" x14ac:dyDescent="0.3">
      <c r="Q17969" t="s">
        <v>270</v>
      </c>
    </row>
    <row r="17970" spans="17:17" x14ac:dyDescent="0.3">
      <c r="Q17970" t="s">
        <v>346</v>
      </c>
    </row>
    <row r="17971" spans="17:17" x14ac:dyDescent="0.3">
      <c r="Q17971" t="s">
        <v>394</v>
      </c>
    </row>
    <row r="17972" spans="17:17" x14ac:dyDescent="0.3">
      <c r="Q17972" t="s">
        <v>379</v>
      </c>
    </row>
    <row r="17973" spans="17:17" x14ac:dyDescent="0.3">
      <c r="Q17973" t="s">
        <v>227</v>
      </c>
    </row>
    <row r="17974" spans="17:17" x14ac:dyDescent="0.3">
      <c r="Q17974" t="s">
        <v>347</v>
      </c>
    </row>
    <row r="17975" spans="17:17" x14ac:dyDescent="0.3">
      <c r="Q17975" t="s">
        <v>240</v>
      </c>
    </row>
    <row r="17976" spans="17:17" x14ac:dyDescent="0.3">
      <c r="Q17976" t="s">
        <v>332</v>
      </c>
    </row>
    <row r="17977" spans="17:17" x14ac:dyDescent="0.3">
      <c r="Q17977" t="s">
        <v>221</v>
      </c>
    </row>
    <row r="17978" spans="17:17" x14ac:dyDescent="0.3">
      <c r="Q17978" t="s">
        <v>236</v>
      </c>
    </row>
    <row r="17979" spans="17:17" x14ac:dyDescent="0.3">
      <c r="Q17979" t="s">
        <v>281</v>
      </c>
    </row>
    <row r="17980" spans="17:17" x14ac:dyDescent="0.3">
      <c r="Q17980" t="s">
        <v>382</v>
      </c>
    </row>
    <row r="17981" spans="17:17" x14ac:dyDescent="0.3">
      <c r="Q17981" t="s">
        <v>276</v>
      </c>
    </row>
    <row r="17982" spans="17:17" x14ac:dyDescent="0.3">
      <c r="Q17982" t="s">
        <v>334</v>
      </c>
    </row>
    <row r="17983" spans="17:17" x14ac:dyDescent="0.3">
      <c r="Q17983" t="s">
        <v>381</v>
      </c>
    </row>
    <row r="17984" spans="17:17" x14ac:dyDescent="0.3">
      <c r="Q17984" t="s">
        <v>390</v>
      </c>
    </row>
    <row r="17985" spans="17:17" x14ac:dyDescent="0.3">
      <c r="Q17985" t="s">
        <v>346</v>
      </c>
    </row>
    <row r="17986" spans="17:17" x14ac:dyDescent="0.3">
      <c r="Q17986" t="s">
        <v>362</v>
      </c>
    </row>
    <row r="17987" spans="17:17" x14ac:dyDescent="0.3">
      <c r="Q17987" t="s">
        <v>290</v>
      </c>
    </row>
    <row r="17988" spans="17:17" x14ac:dyDescent="0.3">
      <c r="Q17988" t="s">
        <v>228</v>
      </c>
    </row>
    <row r="17989" spans="17:17" x14ac:dyDescent="0.3">
      <c r="Q17989" t="s">
        <v>276</v>
      </c>
    </row>
    <row r="17990" spans="17:17" x14ac:dyDescent="0.3">
      <c r="Q17990" t="s">
        <v>239</v>
      </c>
    </row>
    <row r="17991" spans="17:17" x14ac:dyDescent="0.3">
      <c r="Q17991" t="s">
        <v>312</v>
      </c>
    </row>
    <row r="17992" spans="17:17" x14ac:dyDescent="0.3">
      <c r="Q17992" t="s">
        <v>256</v>
      </c>
    </row>
    <row r="17993" spans="17:17" x14ac:dyDescent="0.3">
      <c r="Q17993" t="s">
        <v>356</v>
      </c>
    </row>
    <row r="17994" spans="17:17" x14ac:dyDescent="0.3">
      <c r="Q17994" t="s">
        <v>388</v>
      </c>
    </row>
    <row r="17995" spans="17:17" x14ac:dyDescent="0.3">
      <c r="Q17995" t="s">
        <v>225</v>
      </c>
    </row>
    <row r="17996" spans="17:17" x14ac:dyDescent="0.3">
      <c r="Q17996" t="s">
        <v>341</v>
      </c>
    </row>
    <row r="17997" spans="17:17" x14ac:dyDescent="0.3">
      <c r="Q17997" t="s">
        <v>400</v>
      </c>
    </row>
    <row r="17998" spans="17:17" x14ac:dyDescent="0.3">
      <c r="Q17998" t="s">
        <v>303</v>
      </c>
    </row>
    <row r="17999" spans="17:17" x14ac:dyDescent="0.3">
      <c r="Q17999" t="s">
        <v>289</v>
      </c>
    </row>
    <row r="18000" spans="17:17" x14ac:dyDescent="0.3">
      <c r="Q18000" t="s">
        <v>335</v>
      </c>
    </row>
    <row r="18001" spans="17:17" x14ac:dyDescent="0.3">
      <c r="Q18001" t="s">
        <v>257</v>
      </c>
    </row>
    <row r="18002" spans="17:17" x14ac:dyDescent="0.3">
      <c r="Q18002" t="s">
        <v>235</v>
      </c>
    </row>
    <row r="18003" spans="17:17" x14ac:dyDescent="0.3">
      <c r="Q18003" t="s">
        <v>370</v>
      </c>
    </row>
    <row r="18004" spans="17:17" x14ac:dyDescent="0.3">
      <c r="Q18004" t="s">
        <v>392</v>
      </c>
    </row>
    <row r="18005" spans="17:17" x14ac:dyDescent="0.3">
      <c r="Q18005" t="s">
        <v>310</v>
      </c>
    </row>
    <row r="18006" spans="17:17" x14ac:dyDescent="0.3">
      <c r="Q18006" t="s">
        <v>323</v>
      </c>
    </row>
    <row r="18007" spans="17:17" x14ac:dyDescent="0.3">
      <c r="Q18007" t="s">
        <v>304</v>
      </c>
    </row>
    <row r="18008" spans="17:17" x14ac:dyDescent="0.3">
      <c r="Q18008" t="s">
        <v>341</v>
      </c>
    </row>
    <row r="18009" spans="17:17" x14ac:dyDescent="0.3">
      <c r="Q18009" t="s">
        <v>348</v>
      </c>
    </row>
    <row r="18010" spans="17:17" x14ac:dyDescent="0.3">
      <c r="Q18010" t="s">
        <v>361</v>
      </c>
    </row>
    <row r="18011" spans="17:17" x14ac:dyDescent="0.3">
      <c r="Q18011" t="s">
        <v>386</v>
      </c>
    </row>
    <row r="18012" spans="17:17" x14ac:dyDescent="0.3">
      <c r="Q18012" t="s">
        <v>296</v>
      </c>
    </row>
    <row r="18013" spans="17:17" x14ac:dyDescent="0.3">
      <c r="Q18013" t="s">
        <v>270</v>
      </c>
    </row>
    <row r="18014" spans="17:17" x14ac:dyDescent="0.3">
      <c r="Q18014" t="s">
        <v>347</v>
      </c>
    </row>
    <row r="18015" spans="17:17" x14ac:dyDescent="0.3">
      <c r="Q18015" t="s">
        <v>297</v>
      </c>
    </row>
    <row r="18016" spans="17:17" x14ac:dyDescent="0.3">
      <c r="Q18016" t="s">
        <v>409</v>
      </c>
    </row>
    <row r="18017" spans="17:17" x14ac:dyDescent="0.3">
      <c r="Q18017" t="s">
        <v>311</v>
      </c>
    </row>
    <row r="18018" spans="17:17" x14ac:dyDescent="0.3">
      <c r="Q18018" t="s">
        <v>355</v>
      </c>
    </row>
    <row r="18019" spans="17:17" x14ac:dyDescent="0.3">
      <c r="Q18019" t="s">
        <v>223</v>
      </c>
    </row>
    <row r="18020" spans="17:17" x14ac:dyDescent="0.3">
      <c r="Q18020" t="s">
        <v>399</v>
      </c>
    </row>
    <row r="18021" spans="17:17" x14ac:dyDescent="0.3">
      <c r="Q18021" t="s">
        <v>286</v>
      </c>
    </row>
    <row r="18022" spans="17:17" x14ac:dyDescent="0.3">
      <c r="Q18022" t="s">
        <v>239</v>
      </c>
    </row>
    <row r="18023" spans="17:17" x14ac:dyDescent="0.3">
      <c r="Q18023" t="s">
        <v>297</v>
      </c>
    </row>
    <row r="18024" spans="17:17" x14ac:dyDescent="0.3">
      <c r="Q18024" t="s">
        <v>242</v>
      </c>
    </row>
    <row r="18025" spans="17:17" x14ac:dyDescent="0.3">
      <c r="Q18025" t="s">
        <v>256</v>
      </c>
    </row>
    <row r="18026" spans="17:17" x14ac:dyDescent="0.3">
      <c r="Q18026" t="s">
        <v>343</v>
      </c>
    </row>
    <row r="18027" spans="17:17" x14ac:dyDescent="0.3">
      <c r="Q18027" t="s">
        <v>257</v>
      </c>
    </row>
    <row r="18028" spans="17:17" x14ac:dyDescent="0.3">
      <c r="Q18028" t="s">
        <v>288</v>
      </c>
    </row>
    <row r="18029" spans="17:17" x14ac:dyDescent="0.3">
      <c r="Q18029" t="s">
        <v>344</v>
      </c>
    </row>
    <row r="18030" spans="17:17" x14ac:dyDescent="0.3">
      <c r="Q18030" t="s">
        <v>345</v>
      </c>
    </row>
    <row r="18031" spans="17:17" x14ac:dyDescent="0.3">
      <c r="Q18031" t="s">
        <v>331</v>
      </c>
    </row>
    <row r="18032" spans="17:17" x14ac:dyDescent="0.3">
      <c r="Q18032" t="s">
        <v>338</v>
      </c>
    </row>
    <row r="18033" spans="17:17" x14ac:dyDescent="0.3">
      <c r="Q18033" t="s">
        <v>346</v>
      </c>
    </row>
    <row r="18034" spans="17:17" x14ac:dyDescent="0.3">
      <c r="Q18034" t="s">
        <v>347</v>
      </c>
    </row>
    <row r="18035" spans="17:17" x14ac:dyDescent="0.3">
      <c r="Q18035" t="s">
        <v>348</v>
      </c>
    </row>
    <row r="18036" spans="17:17" x14ac:dyDescent="0.3">
      <c r="Q18036" t="s">
        <v>349</v>
      </c>
    </row>
    <row r="18037" spans="17:17" x14ac:dyDescent="0.3">
      <c r="Q18037" t="s">
        <v>220</v>
      </c>
    </row>
    <row r="18038" spans="17:17" x14ac:dyDescent="0.3">
      <c r="Q18038" t="s">
        <v>275</v>
      </c>
    </row>
    <row r="18039" spans="17:17" x14ac:dyDescent="0.3">
      <c r="Q18039" t="s">
        <v>350</v>
      </c>
    </row>
    <row r="18040" spans="17:17" x14ac:dyDescent="0.3">
      <c r="Q18040" t="s">
        <v>351</v>
      </c>
    </row>
    <row r="18041" spans="17:17" x14ac:dyDescent="0.3">
      <c r="Q18041" t="s">
        <v>308</v>
      </c>
    </row>
    <row r="18042" spans="17:17" x14ac:dyDescent="0.3">
      <c r="Q18042" t="s">
        <v>271</v>
      </c>
    </row>
    <row r="18043" spans="17:17" x14ac:dyDescent="0.3">
      <c r="Q18043" t="s">
        <v>272</v>
      </c>
    </row>
    <row r="18044" spans="17:17" x14ac:dyDescent="0.3">
      <c r="Q18044" t="s">
        <v>273</v>
      </c>
    </row>
    <row r="18045" spans="17:17" x14ac:dyDescent="0.3">
      <c r="Q18045" t="s">
        <v>274</v>
      </c>
    </row>
    <row r="18046" spans="17:17" x14ac:dyDescent="0.3">
      <c r="Q18046" t="s">
        <v>275</v>
      </c>
    </row>
    <row r="18047" spans="17:17" x14ac:dyDescent="0.3">
      <c r="Q18047" t="s">
        <v>276</v>
      </c>
    </row>
    <row r="18048" spans="17:17" x14ac:dyDescent="0.3">
      <c r="Q18048" t="s">
        <v>277</v>
      </c>
    </row>
    <row r="18049" spans="17:17" x14ac:dyDescent="0.3">
      <c r="Q18049" t="s">
        <v>278</v>
      </c>
    </row>
    <row r="18050" spans="17:17" x14ac:dyDescent="0.3">
      <c r="Q18050" t="s">
        <v>279</v>
      </c>
    </row>
    <row r="18051" spans="17:17" x14ac:dyDescent="0.3">
      <c r="Q18051" t="s">
        <v>264</v>
      </c>
    </row>
    <row r="18052" spans="17:17" x14ac:dyDescent="0.3">
      <c r="Q18052" t="s">
        <v>280</v>
      </c>
    </row>
    <row r="18053" spans="17:17" x14ac:dyDescent="0.3">
      <c r="Q18053" t="s">
        <v>281</v>
      </c>
    </row>
    <row r="18054" spans="17:17" x14ac:dyDescent="0.3">
      <c r="Q18054" t="s">
        <v>282</v>
      </c>
    </row>
    <row r="18055" spans="17:17" x14ac:dyDescent="0.3">
      <c r="Q18055" t="s">
        <v>283</v>
      </c>
    </row>
    <row r="18056" spans="17:17" x14ac:dyDescent="0.3">
      <c r="Q18056" t="s">
        <v>270</v>
      </c>
    </row>
    <row r="18057" spans="17:17" x14ac:dyDescent="0.3">
      <c r="Q18057" t="s">
        <v>238</v>
      </c>
    </row>
    <row r="18058" spans="17:17" x14ac:dyDescent="0.3">
      <c r="Q18058" t="s">
        <v>284</v>
      </c>
    </row>
    <row r="18059" spans="17:17" x14ac:dyDescent="0.3">
      <c r="Q18059" t="s">
        <v>259</v>
      </c>
    </row>
    <row r="18060" spans="17:17" x14ac:dyDescent="0.3">
      <c r="Q18060" t="s">
        <v>250</v>
      </c>
    </row>
    <row r="18061" spans="17:17" x14ac:dyDescent="0.3">
      <c r="Q18061" t="s">
        <v>285</v>
      </c>
    </row>
    <row r="18062" spans="17:17" x14ac:dyDescent="0.3">
      <c r="Q18062" t="s">
        <v>277</v>
      </c>
    </row>
    <row r="18063" spans="17:17" x14ac:dyDescent="0.3">
      <c r="Q18063" t="s">
        <v>272</v>
      </c>
    </row>
    <row r="18064" spans="17:17" x14ac:dyDescent="0.3">
      <c r="Q18064" t="s">
        <v>281</v>
      </c>
    </row>
    <row r="18065" spans="17:17" x14ac:dyDescent="0.3">
      <c r="Q18065" t="s">
        <v>275</v>
      </c>
    </row>
    <row r="18066" spans="17:17" x14ac:dyDescent="0.3">
      <c r="Q18066" t="s">
        <v>340</v>
      </c>
    </row>
    <row r="18067" spans="17:17" x14ac:dyDescent="0.3">
      <c r="Q18067" t="s">
        <v>402</v>
      </c>
    </row>
    <row r="18068" spans="17:17" x14ac:dyDescent="0.3">
      <c r="Q18068" t="s">
        <v>387</v>
      </c>
    </row>
    <row r="18069" spans="17:17" x14ac:dyDescent="0.3">
      <c r="Q18069" t="s">
        <v>368</v>
      </c>
    </row>
    <row r="18070" spans="17:17" x14ac:dyDescent="0.3">
      <c r="Q18070" t="s">
        <v>299</v>
      </c>
    </row>
    <row r="18071" spans="17:17" x14ac:dyDescent="0.3">
      <c r="Q18071" t="s">
        <v>355</v>
      </c>
    </row>
    <row r="18072" spans="17:17" x14ac:dyDescent="0.3">
      <c r="Q18072" t="s">
        <v>223</v>
      </c>
    </row>
    <row r="18073" spans="17:17" x14ac:dyDescent="0.3">
      <c r="Q18073" t="s">
        <v>264</v>
      </c>
    </row>
    <row r="18074" spans="17:17" x14ac:dyDescent="0.3">
      <c r="Q18074" t="s">
        <v>381</v>
      </c>
    </row>
    <row r="18075" spans="17:17" x14ac:dyDescent="0.3">
      <c r="Q18075" t="s">
        <v>271</v>
      </c>
    </row>
    <row r="18076" spans="17:17" x14ac:dyDescent="0.3">
      <c r="Q18076" t="s">
        <v>283</v>
      </c>
    </row>
    <row r="18077" spans="17:17" x14ac:dyDescent="0.3">
      <c r="Q18077" t="s">
        <v>254</v>
      </c>
    </row>
    <row r="18078" spans="17:17" x14ac:dyDescent="0.3">
      <c r="Q18078" t="s">
        <v>219</v>
      </c>
    </row>
    <row r="18079" spans="17:17" x14ac:dyDescent="0.3">
      <c r="Q18079" t="s">
        <v>336</v>
      </c>
    </row>
    <row r="18080" spans="17:17" x14ac:dyDescent="0.3">
      <c r="Q18080" t="s">
        <v>348</v>
      </c>
    </row>
    <row r="18081" spans="17:17" x14ac:dyDescent="0.3">
      <c r="Q18081" t="s">
        <v>228</v>
      </c>
    </row>
    <row r="18082" spans="17:17" x14ac:dyDescent="0.3">
      <c r="Q18082" t="s">
        <v>387</v>
      </c>
    </row>
    <row r="18083" spans="17:17" x14ac:dyDescent="0.3">
      <c r="Q18083" t="s">
        <v>271</v>
      </c>
    </row>
    <row r="18084" spans="17:17" x14ac:dyDescent="0.3">
      <c r="Q18084" t="s">
        <v>377</v>
      </c>
    </row>
    <row r="18085" spans="17:17" x14ac:dyDescent="0.3">
      <c r="Q18085" t="s">
        <v>236</v>
      </c>
    </row>
    <row r="18086" spans="17:17" x14ac:dyDescent="0.3">
      <c r="Q18086" t="s">
        <v>225</v>
      </c>
    </row>
    <row r="18087" spans="17:17" x14ac:dyDescent="0.3">
      <c r="Q18087" t="s">
        <v>335</v>
      </c>
    </row>
    <row r="18088" spans="17:17" x14ac:dyDescent="0.3">
      <c r="Q18088" t="s">
        <v>300</v>
      </c>
    </row>
    <row r="18089" spans="17:17" x14ac:dyDescent="0.3">
      <c r="Q18089" t="s">
        <v>366</v>
      </c>
    </row>
    <row r="18090" spans="17:17" x14ac:dyDescent="0.3">
      <c r="Q18090" t="s">
        <v>295</v>
      </c>
    </row>
    <row r="18091" spans="17:17" x14ac:dyDescent="0.3">
      <c r="Q18091" t="s">
        <v>256</v>
      </c>
    </row>
    <row r="18092" spans="17:17" x14ac:dyDescent="0.3">
      <c r="Q18092" t="s">
        <v>315</v>
      </c>
    </row>
    <row r="18093" spans="17:17" x14ac:dyDescent="0.3">
      <c r="Q18093" t="s">
        <v>243</v>
      </c>
    </row>
    <row r="18094" spans="17:17" x14ac:dyDescent="0.3">
      <c r="Q18094" t="s">
        <v>283</v>
      </c>
    </row>
    <row r="18095" spans="17:17" x14ac:dyDescent="0.3">
      <c r="Q18095" t="s">
        <v>324</v>
      </c>
    </row>
    <row r="18096" spans="17:17" x14ac:dyDescent="0.3">
      <c r="Q18096" t="s">
        <v>278</v>
      </c>
    </row>
    <row r="18097" spans="17:17" x14ac:dyDescent="0.3">
      <c r="Q18097" t="s">
        <v>301</v>
      </c>
    </row>
    <row r="18098" spans="17:17" x14ac:dyDescent="0.3">
      <c r="Q18098" t="s">
        <v>414</v>
      </c>
    </row>
    <row r="18099" spans="17:17" x14ac:dyDescent="0.3">
      <c r="Q18099" t="s">
        <v>388</v>
      </c>
    </row>
    <row r="18100" spans="17:17" x14ac:dyDescent="0.3">
      <c r="Q18100" t="s">
        <v>410</v>
      </c>
    </row>
    <row r="18101" spans="17:17" x14ac:dyDescent="0.3">
      <c r="Q18101" t="s">
        <v>224</v>
      </c>
    </row>
    <row r="18102" spans="17:17" x14ac:dyDescent="0.3">
      <c r="Q18102" t="s">
        <v>418</v>
      </c>
    </row>
    <row r="18103" spans="17:17" x14ac:dyDescent="0.3">
      <c r="Q18103" t="s">
        <v>270</v>
      </c>
    </row>
    <row r="18104" spans="17:17" x14ac:dyDescent="0.3">
      <c r="Q18104" t="s">
        <v>316</v>
      </c>
    </row>
    <row r="18105" spans="17:17" x14ac:dyDescent="0.3">
      <c r="Q18105" t="s">
        <v>362</v>
      </c>
    </row>
    <row r="18106" spans="17:17" x14ac:dyDescent="0.3">
      <c r="Q18106" t="s">
        <v>320</v>
      </c>
    </row>
    <row r="18107" spans="17:17" x14ac:dyDescent="0.3">
      <c r="Q18107" t="s">
        <v>258</v>
      </c>
    </row>
    <row r="18108" spans="17:17" x14ac:dyDescent="0.3">
      <c r="Q18108" t="s">
        <v>247</v>
      </c>
    </row>
    <row r="18109" spans="17:17" x14ac:dyDescent="0.3">
      <c r="Q18109" t="s">
        <v>406</v>
      </c>
    </row>
    <row r="18110" spans="17:17" x14ac:dyDescent="0.3">
      <c r="Q18110" t="s">
        <v>345</v>
      </c>
    </row>
    <row r="18111" spans="17:17" x14ac:dyDescent="0.3">
      <c r="Q18111" t="s">
        <v>298</v>
      </c>
    </row>
    <row r="18112" spans="17:17" x14ac:dyDescent="0.3">
      <c r="Q18112" t="s">
        <v>385</v>
      </c>
    </row>
    <row r="18113" spans="17:17" x14ac:dyDescent="0.3">
      <c r="Q18113" t="s">
        <v>324</v>
      </c>
    </row>
    <row r="18114" spans="17:17" x14ac:dyDescent="0.3">
      <c r="Q18114" t="s">
        <v>286</v>
      </c>
    </row>
    <row r="18115" spans="17:17" x14ac:dyDescent="0.3">
      <c r="Q18115" t="s">
        <v>335</v>
      </c>
    </row>
    <row r="18116" spans="17:17" x14ac:dyDescent="0.3">
      <c r="Q18116" t="s">
        <v>331</v>
      </c>
    </row>
    <row r="18117" spans="17:17" x14ac:dyDescent="0.3">
      <c r="Q18117" t="s">
        <v>277</v>
      </c>
    </row>
    <row r="18118" spans="17:17" x14ac:dyDescent="0.3">
      <c r="Q18118" t="s">
        <v>307</v>
      </c>
    </row>
    <row r="18119" spans="17:17" x14ac:dyDescent="0.3">
      <c r="Q18119" t="s">
        <v>400</v>
      </c>
    </row>
    <row r="18120" spans="17:17" x14ac:dyDescent="0.3">
      <c r="Q18120" t="s">
        <v>265</v>
      </c>
    </row>
    <row r="18121" spans="17:17" x14ac:dyDescent="0.3">
      <c r="Q18121" t="s">
        <v>295</v>
      </c>
    </row>
    <row r="18122" spans="17:17" x14ac:dyDescent="0.3">
      <c r="Q18122" t="s">
        <v>410</v>
      </c>
    </row>
    <row r="18123" spans="17:17" x14ac:dyDescent="0.3">
      <c r="Q18123" t="s">
        <v>400</v>
      </c>
    </row>
    <row r="18124" spans="17:17" x14ac:dyDescent="0.3">
      <c r="Q18124" t="s">
        <v>377</v>
      </c>
    </row>
    <row r="18125" spans="17:17" x14ac:dyDescent="0.3">
      <c r="Q18125" t="s">
        <v>406</v>
      </c>
    </row>
    <row r="18126" spans="17:17" x14ac:dyDescent="0.3">
      <c r="Q18126" t="s">
        <v>347</v>
      </c>
    </row>
    <row r="18127" spans="17:17" x14ac:dyDescent="0.3">
      <c r="Q18127" t="s">
        <v>292</v>
      </c>
    </row>
    <row r="18128" spans="17:17" x14ac:dyDescent="0.3">
      <c r="Q18128" t="s">
        <v>228</v>
      </c>
    </row>
    <row r="18129" spans="17:17" x14ac:dyDescent="0.3">
      <c r="Q18129" t="s">
        <v>288</v>
      </c>
    </row>
    <row r="18130" spans="17:17" x14ac:dyDescent="0.3">
      <c r="Q18130" t="s">
        <v>371</v>
      </c>
    </row>
    <row r="18131" spans="17:17" x14ac:dyDescent="0.3">
      <c r="Q18131" t="s">
        <v>380</v>
      </c>
    </row>
    <row r="18132" spans="17:17" x14ac:dyDescent="0.3">
      <c r="Q18132" t="s">
        <v>416</v>
      </c>
    </row>
    <row r="18133" spans="17:17" x14ac:dyDescent="0.3">
      <c r="Q18133" t="s">
        <v>325</v>
      </c>
    </row>
    <row r="18134" spans="17:17" x14ac:dyDescent="0.3">
      <c r="Q18134" t="s">
        <v>390</v>
      </c>
    </row>
    <row r="18135" spans="17:17" x14ac:dyDescent="0.3">
      <c r="Q18135" t="s">
        <v>280</v>
      </c>
    </row>
    <row r="18136" spans="17:17" x14ac:dyDescent="0.3">
      <c r="Q18136" t="s">
        <v>310</v>
      </c>
    </row>
    <row r="18137" spans="17:17" x14ac:dyDescent="0.3">
      <c r="Q18137" t="s">
        <v>252</v>
      </c>
    </row>
    <row r="18138" spans="17:17" x14ac:dyDescent="0.3">
      <c r="Q18138" t="s">
        <v>358</v>
      </c>
    </row>
    <row r="18139" spans="17:17" x14ac:dyDescent="0.3">
      <c r="Q18139" t="s">
        <v>408</v>
      </c>
    </row>
    <row r="18140" spans="17:17" x14ac:dyDescent="0.3">
      <c r="Q18140" t="s">
        <v>285</v>
      </c>
    </row>
    <row r="18141" spans="17:17" x14ac:dyDescent="0.3">
      <c r="Q18141" t="s">
        <v>231</v>
      </c>
    </row>
    <row r="18142" spans="17:17" x14ac:dyDescent="0.3">
      <c r="Q18142" t="s">
        <v>395</v>
      </c>
    </row>
    <row r="18143" spans="17:17" x14ac:dyDescent="0.3">
      <c r="Q18143" t="s">
        <v>294</v>
      </c>
    </row>
    <row r="18144" spans="17:17" x14ac:dyDescent="0.3">
      <c r="Q18144" t="s">
        <v>384</v>
      </c>
    </row>
    <row r="18145" spans="17:17" x14ac:dyDescent="0.3">
      <c r="Q18145" t="s">
        <v>298</v>
      </c>
    </row>
    <row r="18146" spans="17:17" x14ac:dyDescent="0.3">
      <c r="Q18146" t="s">
        <v>412</v>
      </c>
    </row>
    <row r="18147" spans="17:17" x14ac:dyDescent="0.3">
      <c r="Q18147" t="s">
        <v>270</v>
      </c>
    </row>
    <row r="18148" spans="17:17" x14ac:dyDescent="0.3">
      <c r="Q18148" t="s">
        <v>403</v>
      </c>
    </row>
    <row r="18149" spans="17:17" x14ac:dyDescent="0.3">
      <c r="Q18149" t="s">
        <v>259</v>
      </c>
    </row>
    <row r="18150" spans="17:17" x14ac:dyDescent="0.3">
      <c r="Q18150" t="s">
        <v>274</v>
      </c>
    </row>
    <row r="18151" spans="17:17" x14ac:dyDescent="0.3">
      <c r="Q18151" t="s">
        <v>351</v>
      </c>
    </row>
    <row r="18152" spans="17:17" x14ac:dyDescent="0.3">
      <c r="Q18152" t="s">
        <v>315</v>
      </c>
    </row>
    <row r="18153" spans="17:17" x14ac:dyDescent="0.3">
      <c r="Q18153" t="s">
        <v>322</v>
      </c>
    </row>
    <row r="18154" spans="17:17" x14ac:dyDescent="0.3">
      <c r="Q18154" t="s">
        <v>318</v>
      </c>
    </row>
    <row r="18155" spans="17:17" x14ac:dyDescent="0.3">
      <c r="Q18155" t="s">
        <v>238</v>
      </c>
    </row>
    <row r="18156" spans="17:17" x14ac:dyDescent="0.3">
      <c r="Q18156" t="s">
        <v>300</v>
      </c>
    </row>
    <row r="18157" spans="17:17" x14ac:dyDescent="0.3">
      <c r="Q18157" t="s">
        <v>219</v>
      </c>
    </row>
    <row r="18158" spans="17:17" x14ac:dyDescent="0.3">
      <c r="Q18158" t="s">
        <v>411</v>
      </c>
    </row>
    <row r="18159" spans="17:17" x14ac:dyDescent="0.3">
      <c r="Q18159" t="s">
        <v>266</v>
      </c>
    </row>
    <row r="18160" spans="17:17" x14ac:dyDescent="0.3">
      <c r="Q18160" t="s">
        <v>404</v>
      </c>
    </row>
    <row r="18161" spans="17:17" x14ac:dyDescent="0.3">
      <c r="Q18161" t="s">
        <v>333</v>
      </c>
    </row>
    <row r="18162" spans="17:17" x14ac:dyDescent="0.3">
      <c r="Q18162" t="s">
        <v>388</v>
      </c>
    </row>
    <row r="18163" spans="17:17" x14ac:dyDescent="0.3">
      <c r="Q18163" t="s">
        <v>272</v>
      </c>
    </row>
    <row r="18164" spans="17:17" x14ac:dyDescent="0.3">
      <c r="Q18164" t="s">
        <v>321</v>
      </c>
    </row>
    <row r="18165" spans="17:17" x14ac:dyDescent="0.3">
      <c r="Q18165" t="s">
        <v>258</v>
      </c>
    </row>
    <row r="18166" spans="17:17" x14ac:dyDescent="0.3">
      <c r="Q18166" t="s">
        <v>335</v>
      </c>
    </row>
    <row r="18167" spans="17:17" x14ac:dyDescent="0.3">
      <c r="Q18167" t="s">
        <v>330</v>
      </c>
    </row>
    <row r="18168" spans="17:17" x14ac:dyDescent="0.3">
      <c r="Q18168" t="s">
        <v>385</v>
      </c>
    </row>
    <row r="18169" spans="17:17" x14ac:dyDescent="0.3">
      <c r="Q18169" t="s">
        <v>318</v>
      </c>
    </row>
    <row r="18170" spans="17:17" x14ac:dyDescent="0.3">
      <c r="Q18170" t="s">
        <v>326</v>
      </c>
    </row>
    <row r="18171" spans="17:17" x14ac:dyDescent="0.3">
      <c r="Q18171" t="s">
        <v>225</v>
      </c>
    </row>
    <row r="18172" spans="17:17" x14ac:dyDescent="0.3">
      <c r="Q18172" t="s">
        <v>229</v>
      </c>
    </row>
    <row r="18173" spans="17:17" x14ac:dyDescent="0.3">
      <c r="Q18173" t="s">
        <v>375</v>
      </c>
    </row>
    <row r="18174" spans="17:17" x14ac:dyDescent="0.3">
      <c r="Q18174" t="s">
        <v>382</v>
      </c>
    </row>
    <row r="18175" spans="17:17" x14ac:dyDescent="0.3">
      <c r="Q18175" t="s">
        <v>316</v>
      </c>
    </row>
    <row r="18176" spans="17:17" x14ac:dyDescent="0.3">
      <c r="Q18176" t="s">
        <v>303</v>
      </c>
    </row>
    <row r="18177" spans="17:17" x14ac:dyDescent="0.3">
      <c r="Q18177" t="s">
        <v>287</v>
      </c>
    </row>
    <row r="18178" spans="17:17" x14ac:dyDescent="0.3">
      <c r="Q18178" t="s">
        <v>236</v>
      </c>
    </row>
    <row r="18179" spans="17:17" x14ac:dyDescent="0.3">
      <c r="Q18179" t="s">
        <v>387</v>
      </c>
    </row>
    <row r="18180" spans="17:17" x14ac:dyDescent="0.3">
      <c r="Q18180" t="s">
        <v>263</v>
      </c>
    </row>
    <row r="18181" spans="17:17" x14ac:dyDescent="0.3">
      <c r="Q18181" t="s">
        <v>267</v>
      </c>
    </row>
    <row r="18182" spans="17:17" x14ac:dyDescent="0.3">
      <c r="Q18182" t="s">
        <v>416</v>
      </c>
    </row>
    <row r="18183" spans="17:17" x14ac:dyDescent="0.3">
      <c r="Q18183" t="s">
        <v>224</v>
      </c>
    </row>
    <row r="18184" spans="17:17" x14ac:dyDescent="0.3">
      <c r="Q18184" t="s">
        <v>350</v>
      </c>
    </row>
    <row r="18185" spans="17:17" x14ac:dyDescent="0.3">
      <c r="Q18185" t="s">
        <v>280</v>
      </c>
    </row>
    <row r="18186" spans="17:17" x14ac:dyDescent="0.3">
      <c r="Q18186" t="s">
        <v>391</v>
      </c>
    </row>
    <row r="18187" spans="17:17" x14ac:dyDescent="0.3">
      <c r="Q18187" t="s">
        <v>289</v>
      </c>
    </row>
    <row r="18188" spans="17:17" x14ac:dyDescent="0.3">
      <c r="Q18188" t="s">
        <v>357</v>
      </c>
    </row>
    <row r="18189" spans="17:17" x14ac:dyDescent="0.3">
      <c r="Q18189" t="s">
        <v>271</v>
      </c>
    </row>
    <row r="18190" spans="17:17" x14ac:dyDescent="0.3">
      <c r="Q18190" t="s">
        <v>331</v>
      </c>
    </row>
    <row r="18191" spans="17:17" x14ac:dyDescent="0.3">
      <c r="Q18191" t="s">
        <v>262</v>
      </c>
    </row>
    <row r="18192" spans="17:17" x14ac:dyDescent="0.3">
      <c r="Q18192" t="s">
        <v>233</v>
      </c>
    </row>
    <row r="18193" spans="17:17" x14ac:dyDescent="0.3">
      <c r="Q18193" t="s">
        <v>320</v>
      </c>
    </row>
    <row r="18194" spans="17:17" x14ac:dyDescent="0.3">
      <c r="Q18194" t="s">
        <v>358</v>
      </c>
    </row>
    <row r="18195" spans="17:17" x14ac:dyDescent="0.3">
      <c r="Q18195" t="s">
        <v>371</v>
      </c>
    </row>
    <row r="18196" spans="17:17" x14ac:dyDescent="0.3">
      <c r="Q18196" t="s">
        <v>290</v>
      </c>
    </row>
    <row r="18197" spans="17:17" x14ac:dyDescent="0.3">
      <c r="Q18197" t="s">
        <v>245</v>
      </c>
    </row>
    <row r="18198" spans="17:17" x14ac:dyDescent="0.3">
      <c r="Q18198" t="s">
        <v>285</v>
      </c>
    </row>
    <row r="18199" spans="17:17" x14ac:dyDescent="0.3">
      <c r="Q18199" t="s">
        <v>301</v>
      </c>
    </row>
    <row r="18200" spans="17:17" x14ac:dyDescent="0.3">
      <c r="Q18200" t="s">
        <v>332</v>
      </c>
    </row>
    <row r="18201" spans="17:17" x14ac:dyDescent="0.3">
      <c r="Q18201" t="s">
        <v>238</v>
      </c>
    </row>
    <row r="18202" spans="17:17" x14ac:dyDescent="0.3">
      <c r="Q18202" t="s">
        <v>325</v>
      </c>
    </row>
    <row r="18203" spans="17:17" x14ac:dyDescent="0.3">
      <c r="Q18203" t="s">
        <v>310</v>
      </c>
    </row>
    <row r="18204" spans="17:17" x14ac:dyDescent="0.3">
      <c r="Q18204" t="s">
        <v>224</v>
      </c>
    </row>
    <row r="18205" spans="17:17" x14ac:dyDescent="0.3">
      <c r="Q18205" t="s">
        <v>409</v>
      </c>
    </row>
    <row r="18206" spans="17:17" x14ac:dyDescent="0.3">
      <c r="Q18206" t="s">
        <v>314</v>
      </c>
    </row>
    <row r="18207" spans="17:17" x14ac:dyDescent="0.3">
      <c r="Q18207" t="s">
        <v>302</v>
      </c>
    </row>
    <row r="18208" spans="17:17" x14ac:dyDescent="0.3">
      <c r="Q18208" t="s">
        <v>251</v>
      </c>
    </row>
    <row r="18209" spans="17:17" x14ac:dyDescent="0.3">
      <c r="Q18209" t="s">
        <v>336</v>
      </c>
    </row>
    <row r="18210" spans="17:17" x14ac:dyDescent="0.3">
      <c r="Q18210" t="s">
        <v>282</v>
      </c>
    </row>
    <row r="18211" spans="17:17" x14ac:dyDescent="0.3">
      <c r="Q18211" t="s">
        <v>341</v>
      </c>
    </row>
    <row r="18212" spans="17:17" x14ac:dyDescent="0.3">
      <c r="Q18212" t="s">
        <v>345</v>
      </c>
    </row>
    <row r="18213" spans="17:17" x14ac:dyDescent="0.3">
      <c r="Q18213" t="s">
        <v>233</v>
      </c>
    </row>
    <row r="18214" spans="17:17" x14ac:dyDescent="0.3">
      <c r="Q18214" t="s">
        <v>247</v>
      </c>
    </row>
    <row r="18215" spans="17:17" x14ac:dyDescent="0.3">
      <c r="Q18215" t="s">
        <v>340</v>
      </c>
    </row>
    <row r="18216" spans="17:17" x14ac:dyDescent="0.3">
      <c r="Q18216" t="s">
        <v>254</v>
      </c>
    </row>
    <row r="18217" spans="17:17" x14ac:dyDescent="0.3">
      <c r="Q18217" t="s">
        <v>364</v>
      </c>
    </row>
    <row r="18218" spans="17:17" x14ac:dyDescent="0.3">
      <c r="Q18218" t="s">
        <v>300</v>
      </c>
    </row>
    <row r="18219" spans="17:17" x14ac:dyDescent="0.3">
      <c r="Q18219" t="s">
        <v>327</v>
      </c>
    </row>
    <row r="18220" spans="17:17" x14ac:dyDescent="0.3">
      <c r="Q18220" t="s">
        <v>303</v>
      </c>
    </row>
    <row r="18221" spans="17:17" x14ac:dyDescent="0.3">
      <c r="Q18221" t="s">
        <v>319</v>
      </c>
    </row>
    <row r="18222" spans="17:17" x14ac:dyDescent="0.3">
      <c r="Q18222" t="s">
        <v>294</v>
      </c>
    </row>
    <row r="18223" spans="17:17" x14ac:dyDescent="0.3">
      <c r="Q18223" t="s">
        <v>319</v>
      </c>
    </row>
    <row r="18224" spans="17:17" x14ac:dyDescent="0.3">
      <c r="Q18224" t="s">
        <v>404</v>
      </c>
    </row>
    <row r="18225" spans="17:17" x14ac:dyDescent="0.3">
      <c r="Q18225" t="s">
        <v>228</v>
      </c>
    </row>
    <row r="18226" spans="17:17" x14ac:dyDescent="0.3">
      <c r="Q18226" t="s">
        <v>290</v>
      </c>
    </row>
    <row r="18227" spans="17:17" x14ac:dyDescent="0.3">
      <c r="Q18227" t="s">
        <v>345</v>
      </c>
    </row>
    <row r="18228" spans="17:17" x14ac:dyDescent="0.3">
      <c r="Q18228" t="s">
        <v>241</v>
      </c>
    </row>
    <row r="18229" spans="17:17" x14ac:dyDescent="0.3">
      <c r="Q18229" t="s">
        <v>377</v>
      </c>
    </row>
    <row r="18230" spans="17:17" x14ac:dyDescent="0.3">
      <c r="Q18230" t="s">
        <v>274</v>
      </c>
    </row>
    <row r="18231" spans="17:17" x14ac:dyDescent="0.3">
      <c r="Q18231" t="s">
        <v>321</v>
      </c>
    </row>
    <row r="18232" spans="17:17" x14ac:dyDescent="0.3">
      <c r="Q18232" t="s">
        <v>256</v>
      </c>
    </row>
    <row r="18233" spans="17:17" x14ac:dyDescent="0.3">
      <c r="Q18233" t="s">
        <v>373</v>
      </c>
    </row>
    <row r="18234" spans="17:17" x14ac:dyDescent="0.3">
      <c r="Q18234" t="s">
        <v>288</v>
      </c>
    </row>
    <row r="18235" spans="17:17" x14ac:dyDescent="0.3">
      <c r="Q18235" t="s">
        <v>340</v>
      </c>
    </row>
    <row r="18236" spans="17:17" x14ac:dyDescent="0.3">
      <c r="Q18236" t="s">
        <v>380</v>
      </c>
    </row>
    <row r="18237" spans="17:17" x14ac:dyDescent="0.3">
      <c r="Q18237" t="s">
        <v>221</v>
      </c>
    </row>
    <row r="18238" spans="17:17" x14ac:dyDescent="0.3">
      <c r="Q18238" t="s">
        <v>227</v>
      </c>
    </row>
    <row r="18239" spans="17:17" x14ac:dyDescent="0.3">
      <c r="Q18239" t="s">
        <v>406</v>
      </c>
    </row>
    <row r="18240" spans="17:17" x14ac:dyDescent="0.3">
      <c r="Q18240" t="s">
        <v>292</v>
      </c>
    </row>
    <row r="18241" spans="17:17" x14ac:dyDescent="0.3">
      <c r="Q18241" t="s">
        <v>293</v>
      </c>
    </row>
    <row r="18242" spans="17:17" x14ac:dyDescent="0.3">
      <c r="Q18242" t="s">
        <v>327</v>
      </c>
    </row>
    <row r="18243" spans="17:17" x14ac:dyDescent="0.3">
      <c r="Q18243" t="s">
        <v>406</v>
      </c>
    </row>
    <row r="18244" spans="17:17" x14ac:dyDescent="0.3">
      <c r="Q18244" t="s">
        <v>224</v>
      </c>
    </row>
    <row r="18245" spans="17:17" x14ac:dyDescent="0.3">
      <c r="Q18245" t="s">
        <v>355</v>
      </c>
    </row>
    <row r="18246" spans="17:17" x14ac:dyDescent="0.3">
      <c r="Q18246" t="s">
        <v>395</v>
      </c>
    </row>
    <row r="18247" spans="17:17" x14ac:dyDescent="0.3">
      <c r="Q18247" t="s">
        <v>398</v>
      </c>
    </row>
    <row r="18248" spans="17:17" x14ac:dyDescent="0.3">
      <c r="Q18248" t="s">
        <v>279</v>
      </c>
    </row>
    <row r="18249" spans="17:17" x14ac:dyDescent="0.3">
      <c r="Q18249" t="s">
        <v>257</v>
      </c>
    </row>
    <row r="18250" spans="17:17" x14ac:dyDescent="0.3">
      <c r="Q18250" t="s">
        <v>271</v>
      </c>
    </row>
    <row r="18251" spans="17:17" x14ac:dyDescent="0.3">
      <c r="Q18251" t="s">
        <v>291</v>
      </c>
    </row>
    <row r="18252" spans="17:17" x14ac:dyDescent="0.3">
      <c r="Q18252" t="s">
        <v>249</v>
      </c>
    </row>
    <row r="18253" spans="17:17" x14ac:dyDescent="0.3">
      <c r="Q18253" t="s">
        <v>237</v>
      </c>
    </row>
    <row r="18254" spans="17:17" x14ac:dyDescent="0.3">
      <c r="Q18254" t="s">
        <v>238</v>
      </c>
    </row>
    <row r="18255" spans="17:17" x14ac:dyDescent="0.3">
      <c r="Q18255" t="s">
        <v>371</v>
      </c>
    </row>
    <row r="18256" spans="17:17" x14ac:dyDescent="0.3">
      <c r="Q18256" t="s">
        <v>307</v>
      </c>
    </row>
    <row r="18257" spans="17:17" x14ac:dyDescent="0.3">
      <c r="Q18257" t="s">
        <v>409</v>
      </c>
    </row>
    <row r="18258" spans="17:17" x14ac:dyDescent="0.3">
      <c r="Q18258" t="s">
        <v>328</v>
      </c>
    </row>
    <row r="18259" spans="17:17" x14ac:dyDescent="0.3">
      <c r="Q18259" t="s">
        <v>338</v>
      </c>
    </row>
    <row r="18260" spans="17:17" x14ac:dyDescent="0.3">
      <c r="Q18260" t="s">
        <v>223</v>
      </c>
    </row>
    <row r="18261" spans="17:17" x14ac:dyDescent="0.3">
      <c r="Q18261" t="s">
        <v>374</v>
      </c>
    </row>
    <row r="18262" spans="17:17" x14ac:dyDescent="0.3">
      <c r="Q18262" t="s">
        <v>311</v>
      </c>
    </row>
    <row r="18263" spans="17:17" x14ac:dyDescent="0.3">
      <c r="Q18263" t="s">
        <v>286</v>
      </c>
    </row>
    <row r="18264" spans="17:17" x14ac:dyDescent="0.3">
      <c r="Q18264" t="s">
        <v>300</v>
      </c>
    </row>
    <row r="18265" spans="17:17" x14ac:dyDescent="0.3">
      <c r="Q18265" t="s">
        <v>245</v>
      </c>
    </row>
    <row r="18266" spans="17:17" x14ac:dyDescent="0.3">
      <c r="Q18266" t="s">
        <v>402</v>
      </c>
    </row>
    <row r="18267" spans="17:17" x14ac:dyDescent="0.3">
      <c r="Q18267" t="s">
        <v>244</v>
      </c>
    </row>
    <row r="18268" spans="17:17" x14ac:dyDescent="0.3">
      <c r="Q18268" t="s">
        <v>377</v>
      </c>
    </row>
    <row r="18269" spans="17:17" x14ac:dyDescent="0.3">
      <c r="Q18269" t="s">
        <v>335</v>
      </c>
    </row>
    <row r="18270" spans="17:17" x14ac:dyDescent="0.3">
      <c r="Q18270" t="s">
        <v>226</v>
      </c>
    </row>
    <row r="18271" spans="17:17" x14ac:dyDescent="0.3">
      <c r="Q18271" t="s">
        <v>264</v>
      </c>
    </row>
    <row r="18272" spans="17:17" x14ac:dyDescent="0.3">
      <c r="Q18272" t="s">
        <v>408</v>
      </c>
    </row>
    <row r="18273" spans="17:17" x14ac:dyDescent="0.3">
      <c r="Q18273" t="s">
        <v>325</v>
      </c>
    </row>
    <row r="18274" spans="17:17" x14ac:dyDescent="0.3">
      <c r="Q18274" t="s">
        <v>260</v>
      </c>
    </row>
    <row r="18275" spans="17:17" x14ac:dyDescent="0.3">
      <c r="Q18275" t="s">
        <v>373</v>
      </c>
    </row>
    <row r="18276" spans="17:17" x14ac:dyDescent="0.3">
      <c r="Q18276" t="s">
        <v>267</v>
      </c>
    </row>
    <row r="18277" spans="17:17" x14ac:dyDescent="0.3">
      <c r="Q18277" t="s">
        <v>405</v>
      </c>
    </row>
    <row r="18278" spans="17:17" x14ac:dyDescent="0.3">
      <c r="Q18278" t="s">
        <v>389</v>
      </c>
    </row>
    <row r="18279" spans="17:17" x14ac:dyDescent="0.3">
      <c r="Q18279" t="s">
        <v>285</v>
      </c>
    </row>
    <row r="18280" spans="17:17" x14ac:dyDescent="0.3">
      <c r="Q18280" t="s">
        <v>289</v>
      </c>
    </row>
    <row r="18281" spans="17:17" x14ac:dyDescent="0.3">
      <c r="Q18281" t="s">
        <v>292</v>
      </c>
    </row>
    <row r="18282" spans="17:17" x14ac:dyDescent="0.3">
      <c r="Q18282" t="s">
        <v>249</v>
      </c>
    </row>
    <row r="18283" spans="17:17" x14ac:dyDescent="0.3">
      <c r="Q18283" t="s">
        <v>271</v>
      </c>
    </row>
    <row r="18284" spans="17:17" x14ac:dyDescent="0.3">
      <c r="Q18284" t="s">
        <v>281</v>
      </c>
    </row>
    <row r="18285" spans="17:17" x14ac:dyDescent="0.3">
      <c r="Q18285" t="s">
        <v>247</v>
      </c>
    </row>
    <row r="18286" spans="17:17" x14ac:dyDescent="0.3">
      <c r="Q18286" t="s">
        <v>251</v>
      </c>
    </row>
    <row r="18287" spans="17:17" x14ac:dyDescent="0.3">
      <c r="Q18287" t="s">
        <v>296</v>
      </c>
    </row>
    <row r="18288" spans="17:17" x14ac:dyDescent="0.3">
      <c r="Q18288" t="s">
        <v>368</v>
      </c>
    </row>
    <row r="18289" spans="17:17" x14ac:dyDescent="0.3">
      <c r="Q18289" t="s">
        <v>369</v>
      </c>
    </row>
    <row r="18290" spans="17:17" x14ac:dyDescent="0.3">
      <c r="Q18290" t="s">
        <v>370</v>
      </c>
    </row>
    <row r="18291" spans="17:17" x14ac:dyDescent="0.3">
      <c r="Q18291" t="s">
        <v>279</v>
      </c>
    </row>
    <row r="18292" spans="17:17" x14ac:dyDescent="0.3">
      <c r="Q18292" t="s">
        <v>234</v>
      </c>
    </row>
    <row r="18293" spans="17:17" x14ac:dyDescent="0.3">
      <c r="Q18293" t="s">
        <v>371</v>
      </c>
    </row>
    <row r="18294" spans="17:17" x14ac:dyDescent="0.3">
      <c r="Q18294" t="s">
        <v>372</v>
      </c>
    </row>
    <row r="18295" spans="17:17" x14ac:dyDescent="0.3">
      <c r="Q18295" t="s">
        <v>373</v>
      </c>
    </row>
    <row r="18296" spans="17:17" x14ac:dyDescent="0.3">
      <c r="Q18296" t="s">
        <v>250</v>
      </c>
    </row>
    <row r="18297" spans="17:17" x14ac:dyDescent="0.3">
      <c r="Q18297" t="s">
        <v>292</v>
      </c>
    </row>
    <row r="18298" spans="17:17" x14ac:dyDescent="0.3">
      <c r="Q18298" t="s">
        <v>354</v>
      </c>
    </row>
    <row r="18299" spans="17:17" x14ac:dyDescent="0.3">
      <c r="Q18299" t="s">
        <v>312</v>
      </c>
    </row>
    <row r="18300" spans="17:17" x14ac:dyDescent="0.3">
      <c r="Q18300" t="s">
        <v>344</v>
      </c>
    </row>
    <row r="18301" spans="17:17" x14ac:dyDescent="0.3">
      <c r="Q18301" t="s">
        <v>374</v>
      </c>
    </row>
    <row r="18302" spans="17:17" x14ac:dyDescent="0.3">
      <c r="Q18302" t="s">
        <v>410</v>
      </c>
    </row>
    <row r="18303" spans="17:17" x14ac:dyDescent="0.3">
      <c r="Q18303" t="s">
        <v>400</v>
      </c>
    </row>
    <row r="18304" spans="17:17" x14ac:dyDescent="0.3">
      <c r="Q18304" t="s">
        <v>377</v>
      </c>
    </row>
    <row r="18305" spans="17:17" x14ac:dyDescent="0.3">
      <c r="Q18305" t="s">
        <v>406</v>
      </c>
    </row>
    <row r="18306" spans="17:17" x14ac:dyDescent="0.3">
      <c r="Q18306" t="s">
        <v>347</v>
      </c>
    </row>
    <row r="18307" spans="17:17" x14ac:dyDescent="0.3">
      <c r="Q18307" t="s">
        <v>292</v>
      </c>
    </row>
    <row r="18308" spans="17:17" x14ac:dyDescent="0.3">
      <c r="Q18308" t="s">
        <v>228</v>
      </c>
    </row>
    <row r="18309" spans="17:17" x14ac:dyDescent="0.3">
      <c r="Q18309" t="s">
        <v>288</v>
      </c>
    </row>
    <row r="18310" spans="17:17" x14ac:dyDescent="0.3">
      <c r="Q18310" t="s">
        <v>371</v>
      </c>
    </row>
    <row r="18311" spans="17:17" x14ac:dyDescent="0.3">
      <c r="Q18311" t="s">
        <v>380</v>
      </c>
    </row>
    <row r="18312" spans="17:17" x14ac:dyDescent="0.3">
      <c r="Q18312" t="s">
        <v>416</v>
      </c>
    </row>
    <row r="18313" spans="17:17" x14ac:dyDescent="0.3">
      <c r="Q18313" t="s">
        <v>325</v>
      </c>
    </row>
    <row r="18314" spans="17:17" x14ac:dyDescent="0.3">
      <c r="Q18314" t="s">
        <v>390</v>
      </c>
    </row>
    <row r="18315" spans="17:17" x14ac:dyDescent="0.3">
      <c r="Q18315" t="s">
        <v>280</v>
      </c>
    </row>
    <row r="18316" spans="17:17" x14ac:dyDescent="0.3">
      <c r="Q18316" t="s">
        <v>310</v>
      </c>
    </row>
    <row r="18317" spans="17:17" x14ac:dyDescent="0.3">
      <c r="Q18317" t="s">
        <v>252</v>
      </c>
    </row>
    <row r="18318" spans="17:17" x14ac:dyDescent="0.3">
      <c r="Q18318" t="s">
        <v>358</v>
      </c>
    </row>
    <row r="18319" spans="17:17" x14ac:dyDescent="0.3">
      <c r="Q18319" t="s">
        <v>408</v>
      </c>
    </row>
    <row r="18320" spans="17:17" x14ac:dyDescent="0.3">
      <c r="Q18320" t="s">
        <v>285</v>
      </c>
    </row>
    <row r="18321" spans="17:17" x14ac:dyDescent="0.3">
      <c r="Q18321" t="s">
        <v>231</v>
      </c>
    </row>
    <row r="18322" spans="17:17" x14ac:dyDescent="0.3">
      <c r="Q18322" t="s">
        <v>375</v>
      </c>
    </row>
    <row r="18323" spans="17:17" x14ac:dyDescent="0.3">
      <c r="Q18323" t="s">
        <v>376</v>
      </c>
    </row>
    <row r="18324" spans="17:17" x14ac:dyDescent="0.3">
      <c r="Q18324" t="s">
        <v>276</v>
      </c>
    </row>
    <row r="18325" spans="17:17" x14ac:dyDescent="0.3">
      <c r="Q18325" t="s">
        <v>357</v>
      </c>
    </row>
    <row r="18326" spans="17:17" x14ac:dyDescent="0.3">
      <c r="Q18326" t="s">
        <v>224</v>
      </c>
    </row>
    <row r="18327" spans="17:17" x14ac:dyDescent="0.3">
      <c r="Q18327" t="s">
        <v>377</v>
      </c>
    </row>
    <row r="18328" spans="17:17" x14ac:dyDescent="0.3">
      <c r="Q18328" t="s">
        <v>378</v>
      </c>
    </row>
    <row r="18329" spans="17:17" x14ac:dyDescent="0.3">
      <c r="Q18329" t="s">
        <v>260</v>
      </c>
    </row>
    <row r="18330" spans="17:17" x14ac:dyDescent="0.3">
      <c r="Q18330" t="s">
        <v>356</v>
      </c>
    </row>
    <row r="18331" spans="17:17" x14ac:dyDescent="0.3">
      <c r="Q18331" t="s">
        <v>379</v>
      </c>
    </row>
    <row r="18332" spans="17:17" x14ac:dyDescent="0.3">
      <c r="Q18332" t="s">
        <v>290</v>
      </c>
    </row>
    <row r="18333" spans="17:17" x14ac:dyDescent="0.3">
      <c r="Q18333" t="s">
        <v>233</v>
      </c>
    </row>
    <row r="18334" spans="17:17" x14ac:dyDescent="0.3">
      <c r="Q18334" t="s">
        <v>380</v>
      </c>
    </row>
    <row r="18335" spans="17:17" x14ac:dyDescent="0.3">
      <c r="Q18335" t="s">
        <v>330</v>
      </c>
    </row>
    <row r="18336" spans="17:17" x14ac:dyDescent="0.3">
      <c r="Q18336" t="s">
        <v>265</v>
      </c>
    </row>
    <row r="18337" spans="17:17" x14ac:dyDescent="0.3">
      <c r="Q18337" t="s">
        <v>381</v>
      </c>
    </row>
    <row r="18338" spans="17:17" x14ac:dyDescent="0.3">
      <c r="Q18338" t="s">
        <v>382</v>
      </c>
    </row>
    <row r="18339" spans="17:17" x14ac:dyDescent="0.3">
      <c r="Q18339" t="s">
        <v>314</v>
      </c>
    </row>
    <row r="18340" spans="17:17" x14ac:dyDescent="0.3">
      <c r="Q18340" t="s">
        <v>295</v>
      </c>
    </row>
    <row r="18341" spans="17:17" x14ac:dyDescent="0.3">
      <c r="Q18341" t="s">
        <v>284</v>
      </c>
    </row>
    <row r="18342" spans="17:17" x14ac:dyDescent="0.3">
      <c r="Q18342" t="s">
        <v>307</v>
      </c>
    </row>
    <row r="18343" spans="17:17" x14ac:dyDescent="0.3">
      <c r="Q18343" t="s">
        <v>281</v>
      </c>
    </row>
    <row r="18344" spans="17:17" x14ac:dyDescent="0.3">
      <c r="Q18344" t="s">
        <v>297</v>
      </c>
    </row>
    <row r="18345" spans="17:17" x14ac:dyDescent="0.3">
      <c r="Q18345" t="s">
        <v>290</v>
      </c>
    </row>
    <row r="18346" spans="17:17" x14ac:dyDescent="0.3">
      <c r="Q18346" t="s">
        <v>247</v>
      </c>
    </row>
    <row r="18347" spans="17:17" x14ac:dyDescent="0.3">
      <c r="Q18347" t="s">
        <v>286</v>
      </c>
    </row>
    <row r="18348" spans="17:17" x14ac:dyDescent="0.3">
      <c r="Q18348" t="s">
        <v>378</v>
      </c>
    </row>
    <row r="18349" spans="17:17" x14ac:dyDescent="0.3">
      <c r="Q18349" t="s">
        <v>274</v>
      </c>
    </row>
    <row r="18350" spans="17:17" x14ac:dyDescent="0.3">
      <c r="Q18350" t="s">
        <v>332</v>
      </c>
    </row>
    <row r="18351" spans="17:17" x14ac:dyDescent="0.3">
      <c r="Q18351" t="s">
        <v>229</v>
      </c>
    </row>
    <row r="18352" spans="17:17" x14ac:dyDescent="0.3">
      <c r="Q18352" t="s">
        <v>326</v>
      </c>
    </row>
    <row r="18353" spans="17:17" x14ac:dyDescent="0.3">
      <c r="Q18353" t="s">
        <v>334</v>
      </c>
    </row>
    <row r="18354" spans="17:17" x14ac:dyDescent="0.3">
      <c r="Q18354" t="s">
        <v>306</v>
      </c>
    </row>
    <row r="18355" spans="17:17" x14ac:dyDescent="0.3">
      <c r="Q18355" t="s">
        <v>356</v>
      </c>
    </row>
    <row r="18356" spans="17:17" x14ac:dyDescent="0.3">
      <c r="Q18356" t="s">
        <v>294</v>
      </c>
    </row>
    <row r="18357" spans="17:17" x14ac:dyDescent="0.3">
      <c r="Q18357" t="s">
        <v>226</v>
      </c>
    </row>
    <row r="18358" spans="17:17" x14ac:dyDescent="0.3">
      <c r="Q18358" t="s">
        <v>273</v>
      </c>
    </row>
    <row r="18359" spans="17:17" x14ac:dyDescent="0.3">
      <c r="Q18359" t="s">
        <v>260</v>
      </c>
    </row>
    <row r="18360" spans="17:17" x14ac:dyDescent="0.3">
      <c r="Q18360" t="s">
        <v>295</v>
      </c>
    </row>
    <row r="18361" spans="17:17" x14ac:dyDescent="0.3">
      <c r="Q18361" t="s">
        <v>394</v>
      </c>
    </row>
    <row r="18362" spans="17:17" x14ac:dyDescent="0.3">
      <c r="Q18362" t="s">
        <v>408</v>
      </c>
    </row>
    <row r="18363" spans="17:17" x14ac:dyDescent="0.3">
      <c r="Q18363" t="s">
        <v>280</v>
      </c>
    </row>
    <row r="18364" spans="17:17" x14ac:dyDescent="0.3">
      <c r="Q18364" t="s">
        <v>258</v>
      </c>
    </row>
    <row r="18365" spans="17:17" x14ac:dyDescent="0.3">
      <c r="Q18365" t="s">
        <v>306</v>
      </c>
    </row>
    <row r="18366" spans="17:17" x14ac:dyDescent="0.3">
      <c r="Q18366" t="s">
        <v>274</v>
      </c>
    </row>
    <row r="18367" spans="17:17" x14ac:dyDescent="0.3">
      <c r="Q18367" t="s">
        <v>374</v>
      </c>
    </row>
    <row r="18368" spans="17:17" x14ac:dyDescent="0.3">
      <c r="Q18368" t="s">
        <v>328</v>
      </c>
    </row>
    <row r="18369" spans="17:17" x14ac:dyDescent="0.3">
      <c r="Q18369" t="s">
        <v>269</v>
      </c>
    </row>
    <row r="18370" spans="17:17" x14ac:dyDescent="0.3">
      <c r="Q18370" t="s">
        <v>256</v>
      </c>
    </row>
    <row r="18371" spans="17:17" x14ac:dyDescent="0.3">
      <c r="Q18371" t="s">
        <v>288</v>
      </c>
    </row>
    <row r="18372" spans="17:17" x14ac:dyDescent="0.3">
      <c r="Q18372" t="s">
        <v>384</v>
      </c>
    </row>
    <row r="18373" spans="17:17" x14ac:dyDescent="0.3">
      <c r="Q18373" t="s">
        <v>416</v>
      </c>
    </row>
    <row r="18374" spans="17:17" x14ac:dyDescent="0.3">
      <c r="Q18374" t="s">
        <v>282</v>
      </c>
    </row>
    <row r="18375" spans="17:17" x14ac:dyDescent="0.3">
      <c r="Q18375" t="s">
        <v>399</v>
      </c>
    </row>
    <row r="18376" spans="17:17" x14ac:dyDescent="0.3">
      <c r="Q18376" t="s">
        <v>359</v>
      </c>
    </row>
    <row r="18377" spans="17:17" x14ac:dyDescent="0.3">
      <c r="Q18377" t="s">
        <v>334</v>
      </c>
    </row>
    <row r="18378" spans="17:17" x14ac:dyDescent="0.3">
      <c r="Q18378" t="s">
        <v>363</v>
      </c>
    </row>
    <row r="18379" spans="17:17" x14ac:dyDescent="0.3">
      <c r="Q18379" t="s">
        <v>264</v>
      </c>
    </row>
    <row r="18380" spans="17:17" x14ac:dyDescent="0.3">
      <c r="Q18380" t="s">
        <v>380</v>
      </c>
    </row>
    <row r="18381" spans="17:17" x14ac:dyDescent="0.3">
      <c r="Q18381" t="s">
        <v>287</v>
      </c>
    </row>
    <row r="18382" spans="17:17" x14ac:dyDescent="0.3">
      <c r="Q18382" t="s">
        <v>254</v>
      </c>
    </row>
    <row r="18383" spans="17:17" x14ac:dyDescent="0.3">
      <c r="Q18383" t="s">
        <v>353</v>
      </c>
    </row>
    <row r="18384" spans="17:17" x14ac:dyDescent="0.3">
      <c r="Q18384" t="s">
        <v>303</v>
      </c>
    </row>
    <row r="18385" spans="17:17" x14ac:dyDescent="0.3">
      <c r="Q18385" t="s">
        <v>280</v>
      </c>
    </row>
    <row r="18386" spans="17:17" x14ac:dyDescent="0.3">
      <c r="Q18386" t="s">
        <v>243</v>
      </c>
    </row>
    <row r="18387" spans="17:17" x14ac:dyDescent="0.3">
      <c r="Q18387" t="s">
        <v>354</v>
      </c>
    </row>
    <row r="18388" spans="17:17" x14ac:dyDescent="0.3">
      <c r="Q18388" t="s">
        <v>256</v>
      </c>
    </row>
    <row r="18389" spans="17:17" x14ac:dyDescent="0.3">
      <c r="Q18389" t="s">
        <v>378</v>
      </c>
    </row>
    <row r="18390" spans="17:17" x14ac:dyDescent="0.3">
      <c r="Q18390" t="s">
        <v>272</v>
      </c>
    </row>
    <row r="18391" spans="17:17" x14ac:dyDescent="0.3">
      <c r="Q18391" t="s">
        <v>237</v>
      </c>
    </row>
    <row r="18392" spans="17:17" x14ac:dyDescent="0.3">
      <c r="Q18392" t="s">
        <v>308</v>
      </c>
    </row>
    <row r="18393" spans="17:17" x14ac:dyDescent="0.3">
      <c r="Q18393" t="s">
        <v>391</v>
      </c>
    </row>
    <row r="18394" spans="17:17" x14ac:dyDescent="0.3">
      <c r="Q18394" t="s">
        <v>227</v>
      </c>
    </row>
    <row r="18395" spans="17:17" x14ac:dyDescent="0.3">
      <c r="Q18395" t="s">
        <v>344</v>
      </c>
    </row>
    <row r="18396" spans="17:17" x14ac:dyDescent="0.3">
      <c r="Q18396" t="s">
        <v>370</v>
      </c>
    </row>
    <row r="18397" spans="17:17" x14ac:dyDescent="0.3">
      <c r="Q18397" t="s">
        <v>321</v>
      </c>
    </row>
    <row r="18398" spans="17:17" x14ac:dyDescent="0.3">
      <c r="Q18398" t="s">
        <v>309</v>
      </c>
    </row>
    <row r="18399" spans="17:17" x14ac:dyDescent="0.3">
      <c r="Q18399" t="s">
        <v>327</v>
      </c>
    </row>
    <row r="18400" spans="17:17" x14ac:dyDescent="0.3">
      <c r="Q18400" t="s">
        <v>322</v>
      </c>
    </row>
    <row r="18401" spans="17:17" x14ac:dyDescent="0.3">
      <c r="Q18401" t="s">
        <v>392</v>
      </c>
    </row>
    <row r="18402" spans="17:17" x14ac:dyDescent="0.3">
      <c r="Q18402" t="s">
        <v>284</v>
      </c>
    </row>
    <row r="18403" spans="17:17" x14ac:dyDescent="0.3">
      <c r="Q18403" t="s">
        <v>252</v>
      </c>
    </row>
    <row r="18404" spans="17:17" x14ac:dyDescent="0.3">
      <c r="Q18404" t="s">
        <v>286</v>
      </c>
    </row>
    <row r="18405" spans="17:17" x14ac:dyDescent="0.3">
      <c r="Q18405" t="s">
        <v>278</v>
      </c>
    </row>
    <row r="18406" spans="17:17" x14ac:dyDescent="0.3">
      <c r="Q18406" t="s">
        <v>386</v>
      </c>
    </row>
    <row r="18407" spans="17:17" x14ac:dyDescent="0.3">
      <c r="Q18407" t="s">
        <v>359</v>
      </c>
    </row>
    <row r="18408" spans="17:17" x14ac:dyDescent="0.3">
      <c r="Q18408" t="s">
        <v>416</v>
      </c>
    </row>
    <row r="18409" spans="17:17" x14ac:dyDescent="0.3">
      <c r="Q18409" t="s">
        <v>342</v>
      </c>
    </row>
    <row r="18410" spans="17:17" x14ac:dyDescent="0.3">
      <c r="Q18410" t="s">
        <v>235</v>
      </c>
    </row>
    <row r="18411" spans="17:17" x14ac:dyDescent="0.3">
      <c r="Q18411" t="s">
        <v>264</v>
      </c>
    </row>
    <row r="18412" spans="17:17" x14ac:dyDescent="0.3">
      <c r="Q18412" t="s">
        <v>305</v>
      </c>
    </row>
    <row r="18413" spans="17:17" x14ac:dyDescent="0.3">
      <c r="Q18413" t="s">
        <v>308</v>
      </c>
    </row>
    <row r="18414" spans="17:17" x14ac:dyDescent="0.3">
      <c r="Q18414" t="s">
        <v>272</v>
      </c>
    </row>
    <row r="18415" spans="17:17" x14ac:dyDescent="0.3">
      <c r="Q18415" t="s">
        <v>261</v>
      </c>
    </row>
    <row r="18416" spans="17:17" x14ac:dyDescent="0.3">
      <c r="Q18416" t="s">
        <v>343</v>
      </c>
    </row>
    <row r="18417" spans="17:17" x14ac:dyDescent="0.3">
      <c r="Q18417" t="s">
        <v>379</v>
      </c>
    </row>
    <row r="18418" spans="17:17" x14ac:dyDescent="0.3">
      <c r="Q18418" t="s">
        <v>409</v>
      </c>
    </row>
    <row r="18419" spans="17:17" x14ac:dyDescent="0.3">
      <c r="Q18419" t="s">
        <v>224</v>
      </c>
    </row>
    <row r="18420" spans="17:17" x14ac:dyDescent="0.3">
      <c r="Q18420" t="s">
        <v>331</v>
      </c>
    </row>
    <row r="18421" spans="17:17" x14ac:dyDescent="0.3">
      <c r="Q18421" t="s">
        <v>380</v>
      </c>
    </row>
    <row r="18422" spans="17:17" x14ac:dyDescent="0.3">
      <c r="Q18422" t="s">
        <v>320</v>
      </c>
    </row>
    <row r="18423" spans="17:17" x14ac:dyDescent="0.3">
      <c r="Q18423" t="s">
        <v>311</v>
      </c>
    </row>
    <row r="18424" spans="17:17" x14ac:dyDescent="0.3">
      <c r="Q18424" t="s">
        <v>357</v>
      </c>
    </row>
    <row r="18425" spans="17:17" x14ac:dyDescent="0.3">
      <c r="Q18425" t="s">
        <v>248</v>
      </c>
    </row>
    <row r="18426" spans="17:17" x14ac:dyDescent="0.3">
      <c r="Q18426" t="s">
        <v>345</v>
      </c>
    </row>
    <row r="18427" spans="17:17" x14ac:dyDescent="0.3">
      <c r="Q18427" t="s">
        <v>275</v>
      </c>
    </row>
    <row r="18428" spans="17:17" x14ac:dyDescent="0.3">
      <c r="Q18428" t="s">
        <v>372</v>
      </c>
    </row>
    <row r="18429" spans="17:17" x14ac:dyDescent="0.3">
      <c r="Q18429" t="s">
        <v>232</v>
      </c>
    </row>
    <row r="18430" spans="17:17" x14ac:dyDescent="0.3">
      <c r="Q18430" t="s">
        <v>341</v>
      </c>
    </row>
    <row r="18431" spans="17:17" x14ac:dyDescent="0.3">
      <c r="Q18431" t="s">
        <v>365</v>
      </c>
    </row>
    <row r="18432" spans="17:17" x14ac:dyDescent="0.3">
      <c r="Q18432" t="s">
        <v>339</v>
      </c>
    </row>
    <row r="18433" spans="17:17" x14ac:dyDescent="0.3">
      <c r="Q18433" t="s">
        <v>247</v>
      </c>
    </row>
    <row r="18434" spans="17:17" x14ac:dyDescent="0.3">
      <c r="Q18434" t="s">
        <v>413</v>
      </c>
    </row>
    <row r="18435" spans="17:17" x14ac:dyDescent="0.3">
      <c r="Q18435" t="s">
        <v>264</v>
      </c>
    </row>
    <row r="18436" spans="17:17" x14ac:dyDescent="0.3">
      <c r="Q18436" t="s">
        <v>265</v>
      </c>
    </row>
    <row r="18437" spans="17:17" x14ac:dyDescent="0.3">
      <c r="Q18437" t="s">
        <v>356</v>
      </c>
    </row>
    <row r="18438" spans="17:17" x14ac:dyDescent="0.3">
      <c r="Q18438" t="s">
        <v>396</v>
      </c>
    </row>
    <row r="18439" spans="17:17" x14ac:dyDescent="0.3">
      <c r="Q18439" t="s">
        <v>402</v>
      </c>
    </row>
    <row r="18440" spans="17:17" x14ac:dyDescent="0.3">
      <c r="Q18440" t="s">
        <v>266</v>
      </c>
    </row>
    <row r="18441" spans="17:17" x14ac:dyDescent="0.3">
      <c r="Q18441" t="s">
        <v>317</v>
      </c>
    </row>
    <row r="18442" spans="17:17" x14ac:dyDescent="0.3">
      <c r="Q18442" t="s">
        <v>404</v>
      </c>
    </row>
    <row r="18443" spans="17:17" x14ac:dyDescent="0.3">
      <c r="Q18443" t="s">
        <v>271</v>
      </c>
    </row>
    <row r="18444" spans="17:17" x14ac:dyDescent="0.3">
      <c r="Q18444" t="s">
        <v>342</v>
      </c>
    </row>
    <row r="18445" spans="17:17" x14ac:dyDescent="0.3">
      <c r="Q18445" t="s">
        <v>280</v>
      </c>
    </row>
    <row r="18446" spans="17:17" x14ac:dyDescent="0.3">
      <c r="Q18446" t="s">
        <v>228</v>
      </c>
    </row>
    <row r="18447" spans="17:17" x14ac:dyDescent="0.3">
      <c r="Q18447" t="s">
        <v>405</v>
      </c>
    </row>
    <row r="18448" spans="17:17" x14ac:dyDescent="0.3">
      <c r="Q18448" t="s">
        <v>263</v>
      </c>
    </row>
    <row r="18449" spans="17:17" x14ac:dyDescent="0.3">
      <c r="Q18449" t="s">
        <v>335</v>
      </c>
    </row>
    <row r="18450" spans="17:17" x14ac:dyDescent="0.3">
      <c r="Q18450" t="s">
        <v>341</v>
      </c>
    </row>
    <row r="18451" spans="17:17" x14ac:dyDescent="0.3">
      <c r="Q18451" t="s">
        <v>320</v>
      </c>
    </row>
    <row r="18452" spans="17:17" x14ac:dyDescent="0.3">
      <c r="Q18452" t="s">
        <v>256</v>
      </c>
    </row>
    <row r="18453" spans="17:17" x14ac:dyDescent="0.3">
      <c r="Q18453" t="s">
        <v>301</v>
      </c>
    </row>
    <row r="18454" spans="17:17" x14ac:dyDescent="0.3">
      <c r="Q18454" t="s">
        <v>401</v>
      </c>
    </row>
    <row r="18455" spans="17:17" x14ac:dyDescent="0.3">
      <c r="Q18455" t="s">
        <v>240</v>
      </c>
    </row>
    <row r="18456" spans="17:17" x14ac:dyDescent="0.3">
      <c r="Q18456" t="s">
        <v>291</v>
      </c>
    </row>
    <row r="18457" spans="17:17" x14ac:dyDescent="0.3">
      <c r="Q18457" t="s">
        <v>243</v>
      </c>
    </row>
    <row r="18458" spans="17:17" x14ac:dyDescent="0.3">
      <c r="Q18458" t="s">
        <v>255</v>
      </c>
    </row>
    <row r="18459" spans="17:17" x14ac:dyDescent="0.3">
      <c r="Q18459" t="s">
        <v>398</v>
      </c>
    </row>
    <row r="18460" spans="17:17" x14ac:dyDescent="0.3">
      <c r="Q18460" t="s">
        <v>304</v>
      </c>
    </row>
    <row r="18461" spans="17:17" x14ac:dyDescent="0.3">
      <c r="Q18461" t="s">
        <v>286</v>
      </c>
    </row>
    <row r="18462" spans="17:17" x14ac:dyDescent="0.3">
      <c r="Q18462" t="s">
        <v>275</v>
      </c>
    </row>
    <row r="18463" spans="17:17" x14ac:dyDescent="0.3">
      <c r="Q18463" t="s">
        <v>284</v>
      </c>
    </row>
    <row r="18464" spans="17:17" x14ac:dyDescent="0.3">
      <c r="Q18464" t="s">
        <v>304</v>
      </c>
    </row>
    <row r="18465" spans="17:17" x14ac:dyDescent="0.3">
      <c r="Q18465" t="s">
        <v>289</v>
      </c>
    </row>
    <row r="18466" spans="17:17" x14ac:dyDescent="0.3">
      <c r="Q18466" t="s">
        <v>230</v>
      </c>
    </row>
    <row r="18467" spans="17:17" x14ac:dyDescent="0.3">
      <c r="Q18467" t="s">
        <v>295</v>
      </c>
    </row>
    <row r="18468" spans="17:17" x14ac:dyDescent="0.3">
      <c r="Q18468" t="s">
        <v>261</v>
      </c>
    </row>
    <row r="18469" spans="17:17" x14ac:dyDescent="0.3">
      <c r="Q18469" t="s">
        <v>370</v>
      </c>
    </row>
    <row r="18470" spans="17:17" x14ac:dyDescent="0.3">
      <c r="Q18470" t="s">
        <v>316</v>
      </c>
    </row>
    <row r="18471" spans="17:17" x14ac:dyDescent="0.3">
      <c r="Q18471" t="s">
        <v>223</v>
      </c>
    </row>
    <row r="18472" spans="17:17" x14ac:dyDescent="0.3">
      <c r="Q18472" t="s">
        <v>378</v>
      </c>
    </row>
    <row r="18473" spans="17:17" x14ac:dyDescent="0.3">
      <c r="Q18473" t="s">
        <v>268</v>
      </c>
    </row>
    <row r="18474" spans="17:17" x14ac:dyDescent="0.3">
      <c r="Q18474" t="s">
        <v>285</v>
      </c>
    </row>
    <row r="18475" spans="17:17" x14ac:dyDescent="0.3">
      <c r="Q18475" t="s">
        <v>236</v>
      </c>
    </row>
    <row r="18476" spans="17:17" x14ac:dyDescent="0.3">
      <c r="Q18476" t="s">
        <v>280</v>
      </c>
    </row>
    <row r="18477" spans="17:17" x14ac:dyDescent="0.3">
      <c r="Q18477" t="s">
        <v>312</v>
      </c>
    </row>
    <row r="18478" spans="17:17" x14ac:dyDescent="0.3">
      <c r="Q18478" t="s">
        <v>317</v>
      </c>
    </row>
    <row r="18479" spans="17:17" x14ac:dyDescent="0.3">
      <c r="Q18479" t="s">
        <v>219</v>
      </c>
    </row>
    <row r="18480" spans="17:17" x14ac:dyDescent="0.3">
      <c r="Q18480" t="s">
        <v>328</v>
      </c>
    </row>
    <row r="18481" spans="17:17" x14ac:dyDescent="0.3">
      <c r="Q18481" t="s">
        <v>367</v>
      </c>
    </row>
    <row r="18482" spans="17:17" x14ac:dyDescent="0.3">
      <c r="Q18482" t="s">
        <v>363</v>
      </c>
    </row>
    <row r="18483" spans="17:17" x14ac:dyDescent="0.3">
      <c r="Q18483" t="s">
        <v>418</v>
      </c>
    </row>
    <row r="18484" spans="17:17" x14ac:dyDescent="0.3">
      <c r="Q18484" t="s">
        <v>396</v>
      </c>
    </row>
    <row r="18485" spans="17:17" x14ac:dyDescent="0.3">
      <c r="Q18485" t="s">
        <v>403</v>
      </c>
    </row>
    <row r="18486" spans="17:17" x14ac:dyDescent="0.3">
      <c r="Q18486" t="s">
        <v>253</v>
      </c>
    </row>
    <row r="18487" spans="17:17" x14ac:dyDescent="0.3">
      <c r="Q18487" t="s">
        <v>287</v>
      </c>
    </row>
    <row r="18488" spans="17:17" x14ac:dyDescent="0.3">
      <c r="Q18488" t="s">
        <v>343</v>
      </c>
    </row>
    <row r="18489" spans="17:17" x14ac:dyDescent="0.3">
      <c r="Q18489" t="s">
        <v>401</v>
      </c>
    </row>
    <row r="18490" spans="17:17" x14ac:dyDescent="0.3">
      <c r="Q18490" t="s">
        <v>389</v>
      </c>
    </row>
    <row r="18491" spans="17:17" x14ac:dyDescent="0.3">
      <c r="Q18491" t="s">
        <v>377</v>
      </c>
    </row>
    <row r="18492" spans="17:17" x14ac:dyDescent="0.3">
      <c r="Q18492" t="s">
        <v>307</v>
      </c>
    </row>
    <row r="18493" spans="17:17" x14ac:dyDescent="0.3">
      <c r="Q18493" t="s">
        <v>258</v>
      </c>
    </row>
    <row r="18494" spans="17:17" x14ac:dyDescent="0.3">
      <c r="Q18494" t="s">
        <v>229</v>
      </c>
    </row>
    <row r="18495" spans="17:17" x14ac:dyDescent="0.3">
      <c r="Q18495" t="s">
        <v>346</v>
      </c>
    </row>
    <row r="18496" spans="17:17" x14ac:dyDescent="0.3">
      <c r="Q18496" t="s">
        <v>381</v>
      </c>
    </row>
    <row r="18497" spans="17:17" x14ac:dyDescent="0.3">
      <c r="Q18497" t="s">
        <v>369</v>
      </c>
    </row>
    <row r="18498" spans="17:17" x14ac:dyDescent="0.3">
      <c r="Q18498" t="s">
        <v>295</v>
      </c>
    </row>
    <row r="18499" spans="17:17" x14ac:dyDescent="0.3">
      <c r="Q18499" t="s">
        <v>406</v>
      </c>
    </row>
    <row r="18500" spans="17:17" x14ac:dyDescent="0.3">
      <c r="Q18500" t="s">
        <v>311</v>
      </c>
    </row>
    <row r="18501" spans="17:17" x14ac:dyDescent="0.3">
      <c r="Q18501" t="s">
        <v>371</v>
      </c>
    </row>
    <row r="18502" spans="17:17" x14ac:dyDescent="0.3">
      <c r="Q18502" t="s">
        <v>373</v>
      </c>
    </row>
    <row r="18503" spans="17:17" x14ac:dyDescent="0.3">
      <c r="Q18503" t="s">
        <v>259</v>
      </c>
    </row>
    <row r="18504" spans="17:17" x14ac:dyDescent="0.3">
      <c r="Q18504" t="s">
        <v>376</v>
      </c>
    </row>
    <row r="18505" spans="17:17" x14ac:dyDescent="0.3">
      <c r="Q18505" t="s">
        <v>261</v>
      </c>
    </row>
    <row r="18506" spans="17:17" x14ac:dyDescent="0.3">
      <c r="Q18506" t="s">
        <v>276</v>
      </c>
    </row>
    <row r="18507" spans="17:17" x14ac:dyDescent="0.3">
      <c r="Q18507" t="s">
        <v>272</v>
      </c>
    </row>
    <row r="18508" spans="17:17" x14ac:dyDescent="0.3">
      <c r="Q18508" t="s">
        <v>245</v>
      </c>
    </row>
    <row r="18509" spans="17:17" x14ac:dyDescent="0.3">
      <c r="Q18509" t="s">
        <v>367</v>
      </c>
    </row>
    <row r="18510" spans="17:17" x14ac:dyDescent="0.3">
      <c r="Q18510" t="s">
        <v>356</v>
      </c>
    </row>
    <row r="18511" spans="17:17" x14ac:dyDescent="0.3">
      <c r="Q18511" t="s">
        <v>316</v>
      </c>
    </row>
    <row r="18512" spans="17:17" x14ac:dyDescent="0.3">
      <c r="Q18512" t="s">
        <v>223</v>
      </c>
    </row>
    <row r="18513" spans="17:17" x14ac:dyDescent="0.3">
      <c r="Q18513" t="s">
        <v>333</v>
      </c>
    </row>
    <row r="18514" spans="17:17" x14ac:dyDescent="0.3">
      <c r="Q18514" t="s">
        <v>395</v>
      </c>
    </row>
    <row r="18515" spans="17:17" x14ac:dyDescent="0.3">
      <c r="Q18515" t="s">
        <v>304</v>
      </c>
    </row>
    <row r="18516" spans="17:17" x14ac:dyDescent="0.3">
      <c r="Q18516" t="s">
        <v>345</v>
      </c>
    </row>
    <row r="18517" spans="17:17" x14ac:dyDescent="0.3">
      <c r="Q18517" t="s">
        <v>320</v>
      </c>
    </row>
    <row r="18518" spans="17:17" x14ac:dyDescent="0.3">
      <c r="Q18518" t="s">
        <v>327</v>
      </c>
    </row>
    <row r="18519" spans="17:17" x14ac:dyDescent="0.3">
      <c r="Q18519" t="s">
        <v>297</v>
      </c>
    </row>
    <row r="18520" spans="17:17" x14ac:dyDescent="0.3">
      <c r="Q18520" t="s">
        <v>315</v>
      </c>
    </row>
    <row r="18521" spans="17:17" x14ac:dyDescent="0.3">
      <c r="Q18521" t="s">
        <v>390</v>
      </c>
    </row>
    <row r="18522" spans="17:17" x14ac:dyDescent="0.3">
      <c r="Q18522" t="s">
        <v>244</v>
      </c>
    </row>
    <row r="18523" spans="17:17" x14ac:dyDescent="0.3">
      <c r="Q18523" t="s">
        <v>344</v>
      </c>
    </row>
    <row r="18524" spans="17:17" x14ac:dyDescent="0.3">
      <c r="Q18524" t="s">
        <v>387</v>
      </c>
    </row>
    <row r="18525" spans="17:17" x14ac:dyDescent="0.3">
      <c r="Q18525" t="s">
        <v>236</v>
      </c>
    </row>
    <row r="18526" spans="17:17" x14ac:dyDescent="0.3">
      <c r="Q18526" t="s">
        <v>336</v>
      </c>
    </row>
    <row r="18527" spans="17:17" x14ac:dyDescent="0.3">
      <c r="Q18527" t="s">
        <v>373</v>
      </c>
    </row>
    <row r="18528" spans="17:17" x14ac:dyDescent="0.3">
      <c r="Q18528" t="s">
        <v>359</v>
      </c>
    </row>
    <row r="18529" spans="17:17" x14ac:dyDescent="0.3">
      <c r="Q18529" t="s">
        <v>377</v>
      </c>
    </row>
    <row r="18530" spans="17:17" x14ac:dyDescent="0.3">
      <c r="Q18530" t="s">
        <v>354</v>
      </c>
    </row>
    <row r="18531" spans="17:17" x14ac:dyDescent="0.3">
      <c r="Q18531" t="s">
        <v>388</v>
      </c>
    </row>
    <row r="18532" spans="17:17" x14ac:dyDescent="0.3">
      <c r="Q18532" t="s">
        <v>312</v>
      </c>
    </row>
    <row r="18533" spans="17:17" x14ac:dyDescent="0.3">
      <c r="Q18533" t="s">
        <v>310</v>
      </c>
    </row>
    <row r="18534" spans="17:17" x14ac:dyDescent="0.3">
      <c r="Q18534" t="s">
        <v>370</v>
      </c>
    </row>
    <row r="18535" spans="17:17" x14ac:dyDescent="0.3">
      <c r="Q18535" t="s">
        <v>259</v>
      </c>
    </row>
    <row r="18536" spans="17:17" x14ac:dyDescent="0.3">
      <c r="Q18536" t="s">
        <v>338</v>
      </c>
    </row>
    <row r="18537" spans="17:17" x14ac:dyDescent="0.3">
      <c r="Q18537" t="s">
        <v>389</v>
      </c>
    </row>
    <row r="18538" spans="17:17" x14ac:dyDescent="0.3">
      <c r="Q18538" t="s">
        <v>263</v>
      </c>
    </row>
    <row r="18539" spans="17:17" x14ac:dyDescent="0.3">
      <c r="Q18539" t="s">
        <v>285</v>
      </c>
    </row>
    <row r="18540" spans="17:17" x14ac:dyDescent="0.3">
      <c r="Q18540" t="s">
        <v>390</v>
      </c>
    </row>
    <row r="18541" spans="17:17" x14ac:dyDescent="0.3">
      <c r="Q18541" t="s">
        <v>233</v>
      </c>
    </row>
    <row r="18542" spans="17:17" x14ac:dyDescent="0.3">
      <c r="Q18542" t="s">
        <v>271</v>
      </c>
    </row>
    <row r="18543" spans="17:17" x14ac:dyDescent="0.3">
      <c r="Q18543" t="s">
        <v>272</v>
      </c>
    </row>
    <row r="18544" spans="17:17" x14ac:dyDescent="0.3">
      <c r="Q18544" t="s">
        <v>273</v>
      </c>
    </row>
    <row r="18545" spans="17:17" x14ac:dyDescent="0.3">
      <c r="Q18545" t="s">
        <v>274</v>
      </c>
    </row>
    <row r="18546" spans="17:17" x14ac:dyDescent="0.3">
      <c r="Q18546" t="s">
        <v>275</v>
      </c>
    </row>
    <row r="18547" spans="17:17" x14ac:dyDescent="0.3">
      <c r="Q18547" t="s">
        <v>276</v>
      </c>
    </row>
    <row r="18548" spans="17:17" x14ac:dyDescent="0.3">
      <c r="Q18548" t="s">
        <v>277</v>
      </c>
    </row>
    <row r="18549" spans="17:17" x14ac:dyDescent="0.3">
      <c r="Q18549" t="s">
        <v>278</v>
      </c>
    </row>
    <row r="18550" spans="17:17" x14ac:dyDescent="0.3">
      <c r="Q18550" t="s">
        <v>279</v>
      </c>
    </row>
    <row r="18551" spans="17:17" x14ac:dyDescent="0.3">
      <c r="Q18551" t="s">
        <v>264</v>
      </c>
    </row>
    <row r="18552" spans="17:17" x14ac:dyDescent="0.3">
      <c r="Q18552" t="s">
        <v>280</v>
      </c>
    </row>
    <row r="18553" spans="17:17" x14ac:dyDescent="0.3">
      <c r="Q18553" t="s">
        <v>281</v>
      </c>
    </row>
    <row r="18554" spans="17:17" x14ac:dyDescent="0.3">
      <c r="Q18554" t="s">
        <v>282</v>
      </c>
    </row>
    <row r="18555" spans="17:17" x14ac:dyDescent="0.3">
      <c r="Q18555" t="s">
        <v>283</v>
      </c>
    </row>
    <row r="18556" spans="17:17" x14ac:dyDescent="0.3">
      <c r="Q18556" t="s">
        <v>270</v>
      </c>
    </row>
    <row r="18557" spans="17:17" x14ac:dyDescent="0.3">
      <c r="Q18557" t="s">
        <v>238</v>
      </c>
    </row>
    <row r="18558" spans="17:17" x14ac:dyDescent="0.3">
      <c r="Q18558" t="s">
        <v>284</v>
      </c>
    </row>
    <row r="18559" spans="17:17" x14ac:dyDescent="0.3">
      <c r="Q18559" t="s">
        <v>259</v>
      </c>
    </row>
    <row r="18560" spans="17:17" x14ac:dyDescent="0.3">
      <c r="Q18560" t="s">
        <v>250</v>
      </c>
    </row>
    <row r="18561" spans="17:17" x14ac:dyDescent="0.3">
      <c r="Q18561" t="s">
        <v>285</v>
      </c>
    </row>
    <row r="18562" spans="17:17" x14ac:dyDescent="0.3">
      <c r="Q18562" t="s">
        <v>365</v>
      </c>
    </row>
    <row r="18563" spans="17:17" x14ac:dyDescent="0.3">
      <c r="Q18563" t="s">
        <v>397</v>
      </c>
    </row>
    <row r="18564" spans="17:17" x14ac:dyDescent="0.3">
      <c r="Q18564" t="s">
        <v>336</v>
      </c>
    </row>
    <row r="18565" spans="17:17" x14ac:dyDescent="0.3">
      <c r="Q18565" t="s">
        <v>319</v>
      </c>
    </row>
    <row r="18566" spans="17:17" x14ac:dyDescent="0.3">
      <c r="Q18566" t="s">
        <v>219</v>
      </c>
    </row>
    <row r="18567" spans="17:17" x14ac:dyDescent="0.3">
      <c r="Q18567" t="s">
        <v>223</v>
      </c>
    </row>
    <row r="18568" spans="17:17" x14ac:dyDescent="0.3">
      <c r="Q18568" t="s">
        <v>306</v>
      </c>
    </row>
    <row r="18569" spans="17:17" x14ac:dyDescent="0.3">
      <c r="Q18569" t="s">
        <v>345</v>
      </c>
    </row>
    <row r="18570" spans="17:17" x14ac:dyDescent="0.3">
      <c r="Q18570" t="s">
        <v>396</v>
      </c>
    </row>
    <row r="18571" spans="17:17" x14ac:dyDescent="0.3">
      <c r="Q18571" t="s">
        <v>354</v>
      </c>
    </row>
    <row r="18572" spans="17:17" x14ac:dyDescent="0.3">
      <c r="Q18572" t="s">
        <v>273</v>
      </c>
    </row>
    <row r="18573" spans="17:17" x14ac:dyDescent="0.3">
      <c r="Q18573" t="s">
        <v>351</v>
      </c>
    </row>
    <row r="18574" spans="17:17" x14ac:dyDescent="0.3">
      <c r="Q18574" t="s">
        <v>363</v>
      </c>
    </row>
    <row r="18575" spans="17:17" x14ac:dyDescent="0.3">
      <c r="Q18575" t="s">
        <v>385</v>
      </c>
    </row>
    <row r="18576" spans="17:17" x14ac:dyDescent="0.3">
      <c r="Q18576" t="s">
        <v>361</v>
      </c>
    </row>
    <row r="18577" spans="17:17" x14ac:dyDescent="0.3">
      <c r="Q18577" t="s">
        <v>390</v>
      </c>
    </row>
    <row r="18578" spans="17:17" x14ac:dyDescent="0.3">
      <c r="Q18578" t="s">
        <v>373</v>
      </c>
    </row>
    <row r="18579" spans="17:17" x14ac:dyDescent="0.3">
      <c r="Q18579" t="s">
        <v>301</v>
      </c>
    </row>
    <row r="18580" spans="17:17" x14ac:dyDescent="0.3">
      <c r="Q18580" t="s">
        <v>406</v>
      </c>
    </row>
    <row r="18581" spans="17:17" x14ac:dyDescent="0.3">
      <c r="Q18581" t="s">
        <v>415</v>
      </c>
    </row>
    <row r="18582" spans="17:17" x14ac:dyDescent="0.3">
      <c r="Q18582" t="s">
        <v>325</v>
      </c>
    </row>
    <row r="18583" spans="17:17" x14ac:dyDescent="0.3">
      <c r="Q18583" t="s">
        <v>310</v>
      </c>
    </row>
    <row r="18584" spans="17:17" x14ac:dyDescent="0.3">
      <c r="Q18584" t="s">
        <v>224</v>
      </c>
    </row>
    <row r="18585" spans="17:17" x14ac:dyDescent="0.3">
      <c r="Q18585" t="s">
        <v>409</v>
      </c>
    </row>
    <row r="18586" spans="17:17" x14ac:dyDescent="0.3">
      <c r="Q18586" t="s">
        <v>314</v>
      </c>
    </row>
    <row r="18587" spans="17:17" x14ac:dyDescent="0.3">
      <c r="Q18587" t="s">
        <v>302</v>
      </c>
    </row>
    <row r="18588" spans="17:17" x14ac:dyDescent="0.3">
      <c r="Q18588" t="s">
        <v>251</v>
      </c>
    </row>
    <row r="18589" spans="17:17" x14ac:dyDescent="0.3">
      <c r="Q18589" t="s">
        <v>336</v>
      </c>
    </row>
    <row r="18590" spans="17:17" x14ac:dyDescent="0.3">
      <c r="Q18590" t="s">
        <v>282</v>
      </c>
    </row>
    <row r="18591" spans="17:17" x14ac:dyDescent="0.3">
      <c r="Q18591" t="s">
        <v>341</v>
      </c>
    </row>
    <row r="18592" spans="17:17" x14ac:dyDescent="0.3">
      <c r="Q18592" t="s">
        <v>345</v>
      </c>
    </row>
    <row r="18593" spans="17:17" x14ac:dyDescent="0.3">
      <c r="Q18593" t="s">
        <v>233</v>
      </c>
    </row>
    <row r="18594" spans="17:17" x14ac:dyDescent="0.3">
      <c r="Q18594" t="s">
        <v>247</v>
      </c>
    </row>
    <row r="18595" spans="17:17" x14ac:dyDescent="0.3">
      <c r="Q18595" t="s">
        <v>340</v>
      </c>
    </row>
    <row r="18596" spans="17:17" x14ac:dyDescent="0.3">
      <c r="Q18596" t="s">
        <v>254</v>
      </c>
    </row>
    <row r="18597" spans="17:17" x14ac:dyDescent="0.3">
      <c r="Q18597" t="s">
        <v>364</v>
      </c>
    </row>
    <row r="18598" spans="17:17" x14ac:dyDescent="0.3">
      <c r="Q18598" t="s">
        <v>300</v>
      </c>
    </row>
    <row r="18599" spans="17:17" x14ac:dyDescent="0.3">
      <c r="Q18599" t="s">
        <v>327</v>
      </c>
    </row>
    <row r="18600" spans="17:17" x14ac:dyDescent="0.3">
      <c r="Q18600" t="s">
        <v>303</v>
      </c>
    </row>
    <row r="18601" spans="17:17" x14ac:dyDescent="0.3">
      <c r="Q18601" t="s">
        <v>319</v>
      </c>
    </row>
    <row r="18602" spans="17:17" x14ac:dyDescent="0.3">
      <c r="Q18602" t="s">
        <v>285</v>
      </c>
    </row>
    <row r="18603" spans="17:17" x14ac:dyDescent="0.3">
      <c r="Q18603" t="s">
        <v>255</v>
      </c>
    </row>
    <row r="18604" spans="17:17" x14ac:dyDescent="0.3">
      <c r="Q18604" t="s">
        <v>253</v>
      </c>
    </row>
    <row r="18605" spans="17:17" x14ac:dyDescent="0.3">
      <c r="Q18605" t="s">
        <v>289</v>
      </c>
    </row>
    <row r="18606" spans="17:17" x14ac:dyDescent="0.3">
      <c r="Q18606" t="s">
        <v>362</v>
      </c>
    </row>
    <row r="18607" spans="17:17" x14ac:dyDescent="0.3">
      <c r="Q18607" t="s">
        <v>334</v>
      </c>
    </row>
    <row r="18608" spans="17:17" x14ac:dyDescent="0.3">
      <c r="Q18608" t="s">
        <v>305</v>
      </c>
    </row>
    <row r="18609" spans="17:17" x14ac:dyDescent="0.3">
      <c r="Q18609" t="s">
        <v>307</v>
      </c>
    </row>
    <row r="18610" spans="17:17" x14ac:dyDescent="0.3">
      <c r="Q18610" t="s">
        <v>313</v>
      </c>
    </row>
    <row r="18611" spans="17:17" x14ac:dyDescent="0.3">
      <c r="Q18611" t="s">
        <v>328</v>
      </c>
    </row>
    <row r="18612" spans="17:17" x14ac:dyDescent="0.3">
      <c r="Q18612" t="s">
        <v>352</v>
      </c>
    </row>
    <row r="18613" spans="17:17" x14ac:dyDescent="0.3">
      <c r="Q18613" t="s">
        <v>381</v>
      </c>
    </row>
    <row r="18614" spans="17:17" x14ac:dyDescent="0.3">
      <c r="Q18614" t="s">
        <v>256</v>
      </c>
    </row>
    <row r="18615" spans="17:17" x14ac:dyDescent="0.3">
      <c r="Q18615" t="s">
        <v>326</v>
      </c>
    </row>
    <row r="18616" spans="17:17" x14ac:dyDescent="0.3">
      <c r="Q18616" t="s">
        <v>274</v>
      </c>
    </row>
    <row r="18617" spans="17:17" x14ac:dyDescent="0.3">
      <c r="Q18617" t="s">
        <v>327</v>
      </c>
    </row>
    <row r="18618" spans="17:17" x14ac:dyDescent="0.3">
      <c r="Q18618" t="s">
        <v>382</v>
      </c>
    </row>
    <row r="18619" spans="17:17" x14ac:dyDescent="0.3">
      <c r="Q18619" t="s">
        <v>270</v>
      </c>
    </row>
    <row r="18620" spans="17:17" x14ac:dyDescent="0.3">
      <c r="Q18620" t="s">
        <v>301</v>
      </c>
    </row>
    <row r="18621" spans="17:17" x14ac:dyDescent="0.3">
      <c r="Q18621" t="s">
        <v>386</v>
      </c>
    </row>
    <row r="18622" spans="17:17" x14ac:dyDescent="0.3">
      <c r="Q18622" t="s">
        <v>300</v>
      </c>
    </row>
    <row r="18623" spans="17:17" x14ac:dyDescent="0.3">
      <c r="Q18623" t="s">
        <v>313</v>
      </c>
    </row>
    <row r="18624" spans="17:17" x14ac:dyDescent="0.3">
      <c r="Q18624" t="s">
        <v>403</v>
      </c>
    </row>
    <row r="18625" spans="17:17" x14ac:dyDescent="0.3">
      <c r="Q18625" t="s">
        <v>292</v>
      </c>
    </row>
    <row r="18626" spans="17:17" x14ac:dyDescent="0.3">
      <c r="Q18626" t="s">
        <v>259</v>
      </c>
    </row>
    <row r="18627" spans="17:17" x14ac:dyDescent="0.3">
      <c r="Q18627" t="s">
        <v>258</v>
      </c>
    </row>
    <row r="18628" spans="17:17" x14ac:dyDescent="0.3">
      <c r="Q18628" t="s">
        <v>235</v>
      </c>
    </row>
    <row r="18629" spans="17:17" x14ac:dyDescent="0.3">
      <c r="Q18629" t="s">
        <v>325</v>
      </c>
    </row>
    <row r="18630" spans="17:17" x14ac:dyDescent="0.3">
      <c r="Q18630" t="s">
        <v>305</v>
      </c>
    </row>
    <row r="18631" spans="17:17" x14ac:dyDescent="0.3">
      <c r="Q18631" t="s">
        <v>384</v>
      </c>
    </row>
    <row r="18632" spans="17:17" x14ac:dyDescent="0.3">
      <c r="Q18632" t="s">
        <v>354</v>
      </c>
    </row>
    <row r="18633" spans="17:17" x14ac:dyDescent="0.3">
      <c r="Q18633" t="s">
        <v>312</v>
      </c>
    </row>
    <row r="18634" spans="17:17" x14ac:dyDescent="0.3">
      <c r="Q18634" t="s">
        <v>290</v>
      </c>
    </row>
    <row r="18635" spans="17:17" x14ac:dyDescent="0.3">
      <c r="Q18635" t="s">
        <v>397</v>
      </c>
    </row>
    <row r="18636" spans="17:17" x14ac:dyDescent="0.3">
      <c r="Q18636" t="s">
        <v>255</v>
      </c>
    </row>
    <row r="18637" spans="17:17" x14ac:dyDescent="0.3">
      <c r="Q18637" t="s">
        <v>250</v>
      </c>
    </row>
    <row r="18638" spans="17:17" x14ac:dyDescent="0.3">
      <c r="Q18638" t="s">
        <v>328</v>
      </c>
    </row>
    <row r="18639" spans="17:17" x14ac:dyDescent="0.3">
      <c r="Q18639" t="s">
        <v>245</v>
      </c>
    </row>
    <row r="18640" spans="17:17" x14ac:dyDescent="0.3">
      <c r="Q18640" t="s">
        <v>223</v>
      </c>
    </row>
    <row r="18641" spans="17:17" x14ac:dyDescent="0.3">
      <c r="Q18641" t="s">
        <v>303</v>
      </c>
    </row>
    <row r="18642" spans="17:17" x14ac:dyDescent="0.3">
      <c r="Q18642" t="s">
        <v>280</v>
      </c>
    </row>
    <row r="18643" spans="17:17" x14ac:dyDescent="0.3">
      <c r="Q18643" t="s">
        <v>233</v>
      </c>
    </row>
    <row r="18644" spans="17:17" x14ac:dyDescent="0.3">
      <c r="Q18644" t="s">
        <v>354</v>
      </c>
    </row>
    <row r="18645" spans="17:17" x14ac:dyDescent="0.3">
      <c r="Q18645" t="s">
        <v>297</v>
      </c>
    </row>
    <row r="18646" spans="17:17" x14ac:dyDescent="0.3">
      <c r="Q18646" t="s">
        <v>386</v>
      </c>
    </row>
    <row r="18647" spans="17:17" x14ac:dyDescent="0.3">
      <c r="Q18647" t="s">
        <v>414</v>
      </c>
    </row>
    <row r="18648" spans="17:17" x14ac:dyDescent="0.3">
      <c r="Q18648" t="s">
        <v>301</v>
      </c>
    </row>
    <row r="18649" spans="17:17" x14ac:dyDescent="0.3">
      <c r="Q18649" t="s">
        <v>237</v>
      </c>
    </row>
    <row r="18650" spans="17:17" x14ac:dyDescent="0.3">
      <c r="Q18650" t="s">
        <v>326</v>
      </c>
    </row>
    <row r="18651" spans="17:17" x14ac:dyDescent="0.3">
      <c r="Q18651" t="s">
        <v>372</v>
      </c>
    </row>
    <row r="18652" spans="17:17" x14ac:dyDescent="0.3">
      <c r="Q18652" t="s">
        <v>335</v>
      </c>
    </row>
    <row r="18653" spans="17:17" x14ac:dyDescent="0.3">
      <c r="Q18653" t="s">
        <v>262</v>
      </c>
    </row>
    <row r="18654" spans="17:17" x14ac:dyDescent="0.3">
      <c r="Q18654" t="s">
        <v>379</v>
      </c>
    </row>
    <row r="18655" spans="17:17" x14ac:dyDescent="0.3">
      <c r="Q18655" t="s">
        <v>220</v>
      </c>
    </row>
    <row r="18656" spans="17:17" x14ac:dyDescent="0.3">
      <c r="Q18656" t="s">
        <v>401</v>
      </c>
    </row>
    <row r="18657" spans="17:17" x14ac:dyDescent="0.3">
      <c r="Q18657" t="s">
        <v>229</v>
      </c>
    </row>
    <row r="18658" spans="17:17" x14ac:dyDescent="0.3">
      <c r="Q18658" t="s">
        <v>232</v>
      </c>
    </row>
    <row r="18659" spans="17:17" x14ac:dyDescent="0.3">
      <c r="Q18659" t="s">
        <v>418</v>
      </c>
    </row>
    <row r="18660" spans="17:17" x14ac:dyDescent="0.3">
      <c r="Q18660" t="s">
        <v>404</v>
      </c>
    </row>
    <row r="18661" spans="17:17" x14ac:dyDescent="0.3">
      <c r="Q18661" t="s">
        <v>350</v>
      </c>
    </row>
    <row r="18662" spans="17:17" x14ac:dyDescent="0.3">
      <c r="Q18662" t="s">
        <v>344</v>
      </c>
    </row>
    <row r="18663" spans="17:17" x14ac:dyDescent="0.3">
      <c r="Q18663" t="s">
        <v>270</v>
      </c>
    </row>
    <row r="18664" spans="17:17" x14ac:dyDescent="0.3">
      <c r="Q18664" t="s">
        <v>226</v>
      </c>
    </row>
    <row r="18665" spans="17:17" x14ac:dyDescent="0.3">
      <c r="Q18665" t="s">
        <v>407</v>
      </c>
    </row>
    <row r="18666" spans="17:17" x14ac:dyDescent="0.3">
      <c r="Q18666" t="s">
        <v>238</v>
      </c>
    </row>
    <row r="18667" spans="17:17" x14ac:dyDescent="0.3">
      <c r="Q18667" t="s">
        <v>329</v>
      </c>
    </row>
    <row r="18668" spans="17:17" x14ac:dyDescent="0.3">
      <c r="Q18668" t="s">
        <v>416</v>
      </c>
    </row>
    <row r="18669" spans="17:17" x14ac:dyDescent="0.3">
      <c r="Q18669" t="s">
        <v>256</v>
      </c>
    </row>
    <row r="18670" spans="17:17" x14ac:dyDescent="0.3">
      <c r="Q18670" t="s">
        <v>278</v>
      </c>
    </row>
    <row r="18671" spans="17:17" x14ac:dyDescent="0.3">
      <c r="Q18671" t="s">
        <v>312</v>
      </c>
    </row>
    <row r="18672" spans="17:17" x14ac:dyDescent="0.3">
      <c r="Q18672" t="s">
        <v>311</v>
      </c>
    </row>
    <row r="18673" spans="17:17" x14ac:dyDescent="0.3">
      <c r="Q18673" t="s">
        <v>414</v>
      </c>
    </row>
    <row r="18674" spans="17:17" x14ac:dyDescent="0.3">
      <c r="Q18674" t="s">
        <v>377</v>
      </c>
    </row>
    <row r="18675" spans="17:17" x14ac:dyDescent="0.3">
      <c r="Q18675" t="s">
        <v>371</v>
      </c>
    </row>
    <row r="18676" spans="17:17" x14ac:dyDescent="0.3">
      <c r="Q18676" t="s">
        <v>330</v>
      </c>
    </row>
    <row r="18677" spans="17:17" x14ac:dyDescent="0.3">
      <c r="Q18677" t="s">
        <v>370</v>
      </c>
    </row>
    <row r="18678" spans="17:17" x14ac:dyDescent="0.3">
      <c r="Q18678" t="s">
        <v>398</v>
      </c>
    </row>
    <row r="18679" spans="17:17" x14ac:dyDescent="0.3">
      <c r="Q18679" t="s">
        <v>246</v>
      </c>
    </row>
    <row r="18680" spans="17:17" x14ac:dyDescent="0.3">
      <c r="Q18680" t="s">
        <v>389</v>
      </c>
    </row>
    <row r="18681" spans="17:17" x14ac:dyDescent="0.3">
      <c r="Q18681" t="s">
        <v>282</v>
      </c>
    </row>
    <row r="18682" spans="17:17" x14ac:dyDescent="0.3">
      <c r="Q18682" t="s">
        <v>365</v>
      </c>
    </row>
    <row r="18683" spans="17:17" x14ac:dyDescent="0.3">
      <c r="Q18683" t="s">
        <v>302</v>
      </c>
    </row>
    <row r="18684" spans="17:17" x14ac:dyDescent="0.3">
      <c r="Q18684" t="s">
        <v>328</v>
      </c>
    </row>
    <row r="18685" spans="17:17" x14ac:dyDescent="0.3">
      <c r="Q18685" t="s">
        <v>410</v>
      </c>
    </row>
    <row r="18686" spans="17:17" x14ac:dyDescent="0.3">
      <c r="Q18686" t="s">
        <v>283</v>
      </c>
    </row>
    <row r="18687" spans="17:17" x14ac:dyDescent="0.3">
      <c r="Q18687" t="s">
        <v>234</v>
      </c>
    </row>
    <row r="18688" spans="17:17" x14ac:dyDescent="0.3">
      <c r="Q18688" t="s">
        <v>238</v>
      </c>
    </row>
    <row r="18689" spans="17:17" x14ac:dyDescent="0.3">
      <c r="Q18689" t="s">
        <v>390</v>
      </c>
    </row>
    <row r="18690" spans="17:17" x14ac:dyDescent="0.3">
      <c r="Q18690" t="s">
        <v>278</v>
      </c>
    </row>
    <row r="18691" spans="17:17" x14ac:dyDescent="0.3">
      <c r="Q18691" t="s">
        <v>401</v>
      </c>
    </row>
    <row r="18692" spans="17:17" x14ac:dyDescent="0.3">
      <c r="Q18692" t="s">
        <v>245</v>
      </c>
    </row>
    <row r="18693" spans="17:17" x14ac:dyDescent="0.3">
      <c r="Q18693" t="s">
        <v>285</v>
      </c>
    </row>
    <row r="18694" spans="17:17" x14ac:dyDescent="0.3">
      <c r="Q18694" t="s">
        <v>296</v>
      </c>
    </row>
    <row r="18695" spans="17:17" x14ac:dyDescent="0.3">
      <c r="Q18695" t="s">
        <v>304</v>
      </c>
    </row>
    <row r="18696" spans="17:17" x14ac:dyDescent="0.3">
      <c r="Q18696" t="s">
        <v>263</v>
      </c>
    </row>
    <row r="18697" spans="17:17" x14ac:dyDescent="0.3">
      <c r="Q18697" t="s">
        <v>273</v>
      </c>
    </row>
    <row r="18698" spans="17:17" x14ac:dyDescent="0.3">
      <c r="Q18698" t="s">
        <v>249</v>
      </c>
    </row>
    <row r="18699" spans="17:17" x14ac:dyDescent="0.3">
      <c r="Q18699" t="s">
        <v>280</v>
      </c>
    </row>
    <row r="18700" spans="17:17" x14ac:dyDescent="0.3">
      <c r="Q18700" t="s">
        <v>242</v>
      </c>
    </row>
    <row r="18701" spans="17:17" x14ac:dyDescent="0.3">
      <c r="Q18701" t="s">
        <v>233</v>
      </c>
    </row>
    <row r="18702" spans="17:17" x14ac:dyDescent="0.3">
      <c r="Q18702" t="s">
        <v>327</v>
      </c>
    </row>
    <row r="18703" spans="17:17" x14ac:dyDescent="0.3">
      <c r="Q18703" t="s">
        <v>406</v>
      </c>
    </row>
    <row r="18704" spans="17:17" x14ac:dyDescent="0.3">
      <c r="Q18704" t="s">
        <v>224</v>
      </c>
    </row>
    <row r="18705" spans="17:17" x14ac:dyDescent="0.3">
      <c r="Q18705" t="s">
        <v>355</v>
      </c>
    </row>
    <row r="18706" spans="17:17" x14ac:dyDescent="0.3">
      <c r="Q18706" t="s">
        <v>395</v>
      </c>
    </row>
    <row r="18707" spans="17:17" x14ac:dyDescent="0.3">
      <c r="Q18707" t="s">
        <v>398</v>
      </c>
    </row>
    <row r="18708" spans="17:17" x14ac:dyDescent="0.3">
      <c r="Q18708" t="s">
        <v>279</v>
      </c>
    </row>
    <row r="18709" spans="17:17" x14ac:dyDescent="0.3">
      <c r="Q18709" t="s">
        <v>257</v>
      </c>
    </row>
    <row r="18710" spans="17:17" x14ac:dyDescent="0.3">
      <c r="Q18710" t="s">
        <v>271</v>
      </c>
    </row>
    <row r="18711" spans="17:17" x14ac:dyDescent="0.3">
      <c r="Q18711" t="s">
        <v>291</v>
      </c>
    </row>
    <row r="18712" spans="17:17" x14ac:dyDescent="0.3">
      <c r="Q18712" t="s">
        <v>249</v>
      </c>
    </row>
    <row r="18713" spans="17:17" x14ac:dyDescent="0.3">
      <c r="Q18713" t="s">
        <v>237</v>
      </c>
    </row>
    <row r="18714" spans="17:17" x14ac:dyDescent="0.3">
      <c r="Q18714" t="s">
        <v>238</v>
      </c>
    </row>
    <row r="18715" spans="17:17" x14ac:dyDescent="0.3">
      <c r="Q18715" t="s">
        <v>371</v>
      </c>
    </row>
    <row r="18716" spans="17:17" x14ac:dyDescent="0.3">
      <c r="Q18716" t="s">
        <v>307</v>
      </c>
    </row>
    <row r="18717" spans="17:17" x14ac:dyDescent="0.3">
      <c r="Q18717" t="s">
        <v>409</v>
      </c>
    </row>
    <row r="18718" spans="17:17" x14ac:dyDescent="0.3">
      <c r="Q18718" t="s">
        <v>328</v>
      </c>
    </row>
    <row r="18719" spans="17:17" x14ac:dyDescent="0.3">
      <c r="Q18719" t="s">
        <v>338</v>
      </c>
    </row>
    <row r="18720" spans="17:17" x14ac:dyDescent="0.3">
      <c r="Q18720" t="s">
        <v>223</v>
      </c>
    </row>
    <row r="18721" spans="17:17" x14ac:dyDescent="0.3">
      <c r="Q18721" t="s">
        <v>374</v>
      </c>
    </row>
    <row r="18722" spans="17:17" x14ac:dyDescent="0.3">
      <c r="Q18722" t="s">
        <v>366</v>
      </c>
    </row>
    <row r="18723" spans="17:17" x14ac:dyDescent="0.3">
      <c r="Q18723" t="s">
        <v>334</v>
      </c>
    </row>
    <row r="18724" spans="17:17" x14ac:dyDescent="0.3">
      <c r="Q18724" t="s">
        <v>277</v>
      </c>
    </row>
    <row r="18725" spans="17:17" x14ac:dyDescent="0.3">
      <c r="Q18725" t="s">
        <v>309</v>
      </c>
    </row>
    <row r="18726" spans="17:17" x14ac:dyDescent="0.3">
      <c r="Q18726" t="s">
        <v>320</v>
      </c>
    </row>
    <row r="18727" spans="17:17" x14ac:dyDescent="0.3">
      <c r="Q18727" t="s">
        <v>267</v>
      </c>
    </row>
    <row r="18728" spans="17:17" x14ac:dyDescent="0.3">
      <c r="Q18728" t="s">
        <v>257</v>
      </c>
    </row>
    <row r="18729" spans="17:17" x14ac:dyDescent="0.3">
      <c r="Q18729" t="s">
        <v>302</v>
      </c>
    </row>
    <row r="18730" spans="17:17" x14ac:dyDescent="0.3">
      <c r="Q18730" t="s">
        <v>393</v>
      </c>
    </row>
    <row r="18731" spans="17:17" x14ac:dyDescent="0.3">
      <c r="Q18731" t="s">
        <v>237</v>
      </c>
    </row>
    <row r="18732" spans="17:17" x14ac:dyDescent="0.3">
      <c r="Q18732" t="s">
        <v>222</v>
      </c>
    </row>
    <row r="18733" spans="17:17" x14ac:dyDescent="0.3">
      <c r="Q18733" t="s">
        <v>388</v>
      </c>
    </row>
    <row r="18734" spans="17:17" x14ac:dyDescent="0.3">
      <c r="Q18734" t="s">
        <v>223</v>
      </c>
    </row>
    <row r="18735" spans="17:17" x14ac:dyDescent="0.3">
      <c r="Q18735" t="s">
        <v>375</v>
      </c>
    </row>
    <row r="18736" spans="17:17" x14ac:dyDescent="0.3">
      <c r="Q18736" t="s">
        <v>249</v>
      </c>
    </row>
    <row r="18737" spans="17:17" x14ac:dyDescent="0.3">
      <c r="Q18737" t="s">
        <v>252</v>
      </c>
    </row>
    <row r="18738" spans="17:17" x14ac:dyDescent="0.3">
      <c r="Q18738" t="s">
        <v>418</v>
      </c>
    </row>
    <row r="18739" spans="17:17" x14ac:dyDescent="0.3">
      <c r="Q18739" t="s">
        <v>328</v>
      </c>
    </row>
    <row r="18740" spans="17:17" x14ac:dyDescent="0.3">
      <c r="Q18740" t="s">
        <v>401</v>
      </c>
    </row>
    <row r="18741" spans="17:17" x14ac:dyDescent="0.3">
      <c r="Q18741" t="s">
        <v>284</v>
      </c>
    </row>
    <row r="18742" spans="17:17" x14ac:dyDescent="0.3">
      <c r="Q18742" t="s">
        <v>351</v>
      </c>
    </row>
    <row r="18743" spans="17:17" x14ac:dyDescent="0.3">
      <c r="Q18743" t="s">
        <v>313</v>
      </c>
    </row>
    <row r="18744" spans="17:17" x14ac:dyDescent="0.3">
      <c r="Q18744" t="s">
        <v>270</v>
      </c>
    </row>
    <row r="18745" spans="17:17" x14ac:dyDescent="0.3">
      <c r="Q18745" t="s">
        <v>352</v>
      </c>
    </row>
    <row r="18746" spans="17:17" x14ac:dyDescent="0.3">
      <c r="Q18746" t="s">
        <v>353</v>
      </c>
    </row>
    <row r="18747" spans="17:17" x14ac:dyDescent="0.3">
      <c r="Q18747" t="s">
        <v>354</v>
      </c>
    </row>
    <row r="18748" spans="17:17" x14ac:dyDescent="0.3">
      <c r="Q18748" t="s">
        <v>279</v>
      </c>
    </row>
    <row r="18749" spans="17:17" x14ac:dyDescent="0.3">
      <c r="Q18749" t="s">
        <v>252</v>
      </c>
    </row>
    <row r="18750" spans="17:17" x14ac:dyDescent="0.3">
      <c r="Q18750" t="s">
        <v>299</v>
      </c>
    </row>
    <row r="18751" spans="17:17" x14ac:dyDescent="0.3">
      <c r="Q18751" t="s">
        <v>306</v>
      </c>
    </row>
    <row r="18752" spans="17:17" x14ac:dyDescent="0.3">
      <c r="Q18752" t="s">
        <v>355</v>
      </c>
    </row>
    <row r="18753" spans="17:17" x14ac:dyDescent="0.3">
      <c r="Q18753" t="s">
        <v>356</v>
      </c>
    </row>
    <row r="18754" spans="17:17" x14ac:dyDescent="0.3">
      <c r="Q18754" t="s">
        <v>357</v>
      </c>
    </row>
    <row r="18755" spans="17:17" x14ac:dyDescent="0.3">
      <c r="Q18755" t="s">
        <v>358</v>
      </c>
    </row>
    <row r="18756" spans="17:17" x14ac:dyDescent="0.3">
      <c r="Q18756" t="s">
        <v>359</v>
      </c>
    </row>
    <row r="18757" spans="17:17" x14ac:dyDescent="0.3">
      <c r="Q18757" t="s">
        <v>263</v>
      </c>
    </row>
    <row r="18758" spans="17:17" x14ac:dyDescent="0.3">
      <c r="Q18758" t="s">
        <v>331</v>
      </c>
    </row>
    <row r="18759" spans="17:17" x14ac:dyDescent="0.3">
      <c r="Q18759" t="s">
        <v>297</v>
      </c>
    </row>
    <row r="18760" spans="17:17" x14ac:dyDescent="0.3">
      <c r="Q18760" t="s">
        <v>233</v>
      </c>
    </row>
    <row r="18761" spans="17:17" x14ac:dyDescent="0.3">
      <c r="Q18761" t="s">
        <v>312</v>
      </c>
    </row>
    <row r="18762" spans="17:17" x14ac:dyDescent="0.3">
      <c r="Q18762" t="s">
        <v>344</v>
      </c>
    </row>
    <row r="18763" spans="17:17" x14ac:dyDescent="0.3">
      <c r="Q18763" t="s">
        <v>326</v>
      </c>
    </row>
    <row r="18764" spans="17:17" x14ac:dyDescent="0.3">
      <c r="Q18764" t="s">
        <v>265</v>
      </c>
    </row>
    <row r="18765" spans="17:17" x14ac:dyDescent="0.3">
      <c r="Q18765" t="s">
        <v>302</v>
      </c>
    </row>
    <row r="18766" spans="17:17" x14ac:dyDescent="0.3">
      <c r="Q18766" t="s">
        <v>360</v>
      </c>
    </row>
    <row r="18767" spans="17:17" x14ac:dyDescent="0.3">
      <c r="Q18767" t="s">
        <v>361</v>
      </c>
    </row>
    <row r="18768" spans="17:17" x14ac:dyDescent="0.3">
      <c r="Q18768" t="s">
        <v>362</v>
      </c>
    </row>
    <row r="18769" spans="17:17" x14ac:dyDescent="0.3">
      <c r="Q18769" t="s">
        <v>310</v>
      </c>
    </row>
    <row r="18770" spans="17:17" x14ac:dyDescent="0.3">
      <c r="Q18770" t="s">
        <v>292</v>
      </c>
    </row>
    <row r="18771" spans="17:17" x14ac:dyDescent="0.3">
      <c r="Q18771" t="s">
        <v>244</v>
      </c>
    </row>
    <row r="18772" spans="17:17" x14ac:dyDescent="0.3">
      <c r="Q18772" t="s">
        <v>343</v>
      </c>
    </row>
    <row r="18773" spans="17:17" x14ac:dyDescent="0.3">
      <c r="Q18773" t="s">
        <v>363</v>
      </c>
    </row>
    <row r="18774" spans="17:17" x14ac:dyDescent="0.3">
      <c r="Q18774" t="s">
        <v>364</v>
      </c>
    </row>
    <row r="18775" spans="17:17" x14ac:dyDescent="0.3">
      <c r="Q18775" t="s">
        <v>365</v>
      </c>
    </row>
    <row r="18776" spans="17:17" x14ac:dyDescent="0.3">
      <c r="Q18776" t="s">
        <v>366</v>
      </c>
    </row>
    <row r="18777" spans="17:17" x14ac:dyDescent="0.3">
      <c r="Q18777" t="s">
        <v>319</v>
      </c>
    </row>
    <row r="18778" spans="17:17" x14ac:dyDescent="0.3">
      <c r="Q18778" t="s">
        <v>225</v>
      </c>
    </row>
    <row r="18779" spans="17:17" x14ac:dyDescent="0.3">
      <c r="Q18779" t="s">
        <v>311</v>
      </c>
    </row>
    <row r="18780" spans="17:17" x14ac:dyDescent="0.3">
      <c r="Q18780" t="s">
        <v>258</v>
      </c>
    </row>
    <row r="18781" spans="17:17" x14ac:dyDescent="0.3">
      <c r="Q18781" t="s">
        <v>367</v>
      </c>
    </row>
    <row r="18782" spans="17:17" x14ac:dyDescent="0.3">
      <c r="Q18782" t="s">
        <v>219</v>
      </c>
    </row>
    <row r="18783" spans="17:17" x14ac:dyDescent="0.3">
      <c r="Q18783" t="s">
        <v>220</v>
      </c>
    </row>
    <row r="18784" spans="17:17" x14ac:dyDescent="0.3">
      <c r="Q18784" t="s">
        <v>221</v>
      </c>
    </row>
    <row r="18785" spans="17:17" x14ac:dyDescent="0.3">
      <c r="Q18785" t="s">
        <v>222</v>
      </c>
    </row>
    <row r="18786" spans="17:17" x14ac:dyDescent="0.3">
      <c r="Q18786" t="s">
        <v>223</v>
      </c>
    </row>
    <row r="18787" spans="17:17" x14ac:dyDescent="0.3">
      <c r="Q18787" t="s">
        <v>224</v>
      </c>
    </row>
    <row r="18788" spans="17:17" x14ac:dyDescent="0.3">
      <c r="Q18788" t="s">
        <v>225</v>
      </c>
    </row>
    <row r="18789" spans="17:17" x14ac:dyDescent="0.3">
      <c r="Q18789" t="s">
        <v>226</v>
      </c>
    </row>
    <row r="18790" spans="17:17" x14ac:dyDescent="0.3">
      <c r="Q18790" t="s">
        <v>227</v>
      </c>
    </row>
    <row r="18791" spans="17:17" x14ac:dyDescent="0.3">
      <c r="Q18791" t="s">
        <v>228</v>
      </c>
    </row>
    <row r="18792" spans="17:17" x14ac:dyDescent="0.3">
      <c r="Q18792" t="s">
        <v>229</v>
      </c>
    </row>
    <row r="18793" spans="17:17" x14ac:dyDescent="0.3">
      <c r="Q18793" t="s">
        <v>230</v>
      </c>
    </row>
    <row r="18794" spans="17:17" x14ac:dyDescent="0.3">
      <c r="Q18794" t="s">
        <v>231</v>
      </c>
    </row>
    <row r="18795" spans="17:17" x14ac:dyDescent="0.3">
      <c r="Q18795" t="s">
        <v>232</v>
      </c>
    </row>
    <row r="18796" spans="17:17" x14ac:dyDescent="0.3">
      <c r="Q18796" t="s">
        <v>233</v>
      </c>
    </row>
    <row r="18797" spans="17:17" x14ac:dyDescent="0.3">
      <c r="Q18797" t="s">
        <v>234</v>
      </c>
    </row>
    <row r="18798" spans="17:17" x14ac:dyDescent="0.3">
      <c r="Q18798" t="s">
        <v>235</v>
      </c>
    </row>
    <row r="18799" spans="17:17" x14ac:dyDescent="0.3">
      <c r="Q18799" t="s">
        <v>236</v>
      </c>
    </row>
    <row r="18800" spans="17:17" x14ac:dyDescent="0.3">
      <c r="Q18800" t="s">
        <v>237</v>
      </c>
    </row>
    <row r="18801" spans="17:17" x14ac:dyDescent="0.3">
      <c r="Q18801" t="s">
        <v>238</v>
      </c>
    </row>
    <row r="18802" spans="17:17" x14ac:dyDescent="0.3">
      <c r="Q18802" t="s">
        <v>370</v>
      </c>
    </row>
    <row r="18803" spans="17:17" x14ac:dyDescent="0.3">
      <c r="Q18803" t="s">
        <v>383</v>
      </c>
    </row>
    <row r="18804" spans="17:17" x14ac:dyDescent="0.3">
      <c r="Q18804" t="s">
        <v>265</v>
      </c>
    </row>
    <row r="18805" spans="17:17" x14ac:dyDescent="0.3">
      <c r="Q18805" t="s">
        <v>258</v>
      </c>
    </row>
    <row r="18806" spans="17:17" x14ac:dyDescent="0.3">
      <c r="Q18806" t="s">
        <v>341</v>
      </c>
    </row>
    <row r="18807" spans="17:17" x14ac:dyDescent="0.3">
      <c r="Q18807" t="s">
        <v>319</v>
      </c>
    </row>
    <row r="18808" spans="17:17" x14ac:dyDescent="0.3">
      <c r="Q18808" t="s">
        <v>277</v>
      </c>
    </row>
    <row r="18809" spans="17:17" x14ac:dyDescent="0.3">
      <c r="Q18809" t="s">
        <v>378</v>
      </c>
    </row>
    <row r="18810" spans="17:17" x14ac:dyDescent="0.3">
      <c r="Q18810" t="s">
        <v>267</v>
      </c>
    </row>
    <row r="18811" spans="17:17" x14ac:dyDescent="0.3">
      <c r="Q18811" t="s">
        <v>248</v>
      </c>
    </row>
    <row r="18812" spans="17:17" x14ac:dyDescent="0.3">
      <c r="Q18812" t="s">
        <v>226</v>
      </c>
    </row>
    <row r="18813" spans="17:17" x14ac:dyDescent="0.3">
      <c r="Q18813" t="s">
        <v>233</v>
      </c>
    </row>
    <row r="18814" spans="17:17" x14ac:dyDescent="0.3">
      <c r="Q18814" t="s">
        <v>384</v>
      </c>
    </row>
    <row r="18815" spans="17:17" x14ac:dyDescent="0.3">
      <c r="Q18815" t="s">
        <v>250</v>
      </c>
    </row>
    <row r="18816" spans="17:17" x14ac:dyDescent="0.3">
      <c r="Q18816" t="s">
        <v>300</v>
      </c>
    </row>
    <row r="18817" spans="17:17" x14ac:dyDescent="0.3">
      <c r="Q18817" t="s">
        <v>385</v>
      </c>
    </row>
    <row r="18818" spans="17:17" x14ac:dyDescent="0.3">
      <c r="Q18818" t="s">
        <v>386</v>
      </c>
    </row>
    <row r="18819" spans="17:17" x14ac:dyDescent="0.3">
      <c r="Q18819" t="s">
        <v>358</v>
      </c>
    </row>
    <row r="18820" spans="17:17" x14ac:dyDescent="0.3">
      <c r="Q18820" t="s">
        <v>284</v>
      </c>
    </row>
    <row r="18821" spans="17:17" x14ac:dyDescent="0.3">
      <c r="Q18821" t="s">
        <v>327</v>
      </c>
    </row>
    <row r="18822" spans="17:17" x14ac:dyDescent="0.3">
      <c r="Q18822" t="s">
        <v>327</v>
      </c>
    </row>
    <row r="18823" spans="17:17" x14ac:dyDescent="0.3">
      <c r="Q18823" t="s">
        <v>220</v>
      </c>
    </row>
    <row r="18824" spans="17:17" x14ac:dyDescent="0.3">
      <c r="Q18824" t="s">
        <v>256</v>
      </c>
    </row>
    <row r="18825" spans="17:17" x14ac:dyDescent="0.3">
      <c r="Q18825" t="s">
        <v>273</v>
      </c>
    </row>
    <row r="18826" spans="17:17" x14ac:dyDescent="0.3">
      <c r="Q18826" t="s">
        <v>253</v>
      </c>
    </row>
    <row r="18827" spans="17:17" x14ac:dyDescent="0.3">
      <c r="Q18827" t="s">
        <v>294</v>
      </c>
    </row>
    <row r="18828" spans="17:17" x14ac:dyDescent="0.3">
      <c r="Q18828" t="s">
        <v>233</v>
      </c>
    </row>
    <row r="18829" spans="17:17" x14ac:dyDescent="0.3">
      <c r="Q18829" t="s">
        <v>328</v>
      </c>
    </row>
    <row r="18830" spans="17:17" x14ac:dyDescent="0.3">
      <c r="Q18830" t="s">
        <v>311</v>
      </c>
    </row>
    <row r="18831" spans="17:17" x14ac:dyDescent="0.3">
      <c r="Q18831" t="s">
        <v>329</v>
      </c>
    </row>
    <row r="18832" spans="17:17" x14ac:dyDescent="0.3">
      <c r="Q18832" t="s">
        <v>259</v>
      </c>
    </row>
    <row r="18833" spans="17:17" x14ac:dyDescent="0.3">
      <c r="Q18833" t="s">
        <v>330</v>
      </c>
    </row>
    <row r="18834" spans="17:17" x14ac:dyDescent="0.3">
      <c r="Q18834" t="s">
        <v>331</v>
      </c>
    </row>
    <row r="18835" spans="17:17" x14ac:dyDescent="0.3">
      <c r="Q18835" t="s">
        <v>332</v>
      </c>
    </row>
    <row r="18836" spans="17:17" x14ac:dyDescent="0.3">
      <c r="Q18836" t="s">
        <v>271</v>
      </c>
    </row>
    <row r="18837" spans="17:17" x14ac:dyDescent="0.3">
      <c r="Q18837" t="s">
        <v>333</v>
      </c>
    </row>
    <row r="18838" spans="17:17" x14ac:dyDescent="0.3">
      <c r="Q18838" t="s">
        <v>334</v>
      </c>
    </row>
    <row r="18839" spans="17:17" x14ac:dyDescent="0.3">
      <c r="Q18839" t="s">
        <v>335</v>
      </c>
    </row>
    <row r="18840" spans="17:17" x14ac:dyDescent="0.3">
      <c r="Q18840" t="s">
        <v>267</v>
      </c>
    </row>
    <row r="18841" spans="17:17" x14ac:dyDescent="0.3">
      <c r="Q18841" t="s">
        <v>336</v>
      </c>
    </row>
    <row r="18842" spans="17:17" x14ac:dyDescent="0.3">
      <c r="Q18842" t="s">
        <v>219</v>
      </c>
    </row>
    <row r="18843" spans="17:17" x14ac:dyDescent="0.3">
      <c r="Q18843" t="s">
        <v>302</v>
      </c>
    </row>
    <row r="18844" spans="17:17" x14ac:dyDescent="0.3">
      <c r="Q18844" t="s">
        <v>303</v>
      </c>
    </row>
    <row r="18845" spans="17:17" x14ac:dyDescent="0.3">
      <c r="Q18845" t="s">
        <v>247</v>
      </c>
    </row>
    <row r="18846" spans="17:17" x14ac:dyDescent="0.3">
      <c r="Q18846" t="s">
        <v>304</v>
      </c>
    </row>
    <row r="18847" spans="17:17" x14ac:dyDescent="0.3">
      <c r="Q18847" t="s">
        <v>305</v>
      </c>
    </row>
    <row r="18848" spans="17:17" x14ac:dyDescent="0.3">
      <c r="Q18848" t="s">
        <v>306</v>
      </c>
    </row>
    <row r="18849" spans="17:17" x14ac:dyDescent="0.3">
      <c r="Q18849" t="s">
        <v>307</v>
      </c>
    </row>
    <row r="18850" spans="17:17" x14ac:dyDescent="0.3">
      <c r="Q18850" t="s">
        <v>308</v>
      </c>
    </row>
    <row r="18851" spans="17:17" x14ac:dyDescent="0.3">
      <c r="Q18851" t="s">
        <v>281</v>
      </c>
    </row>
    <row r="18852" spans="17:17" x14ac:dyDescent="0.3">
      <c r="Q18852" t="s">
        <v>234</v>
      </c>
    </row>
    <row r="18853" spans="17:17" x14ac:dyDescent="0.3">
      <c r="Q18853" t="s">
        <v>309</v>
      </c>
    </row>
    <row r="18854" spans="17:17" x14ac:dyDescent="0.3">
      <c r="Q18854" t="s">
        <v>310</v>
      </c>
    </row>
    <row r="18855" spans="17:17" x14ac:dyDescent="0.3">
      <c r="Q18855" t="s">
        <v>293</v>
      </c>
    </row>
    <row r="18856" spans="17:17" x14ac:dyDescent="0.3">
      <c r="Q18856" t="s">
        <v>311</v>
      </c>
    </row>
    <row r="18857" spans="17:17" x14ac:dyDescent="0.3">
      <c r="Q18857" t="s">
        <v>312</v>
      </c>
    </row>
    <row r="18858" spans="17:17" x14ac:dyDescent="0.3">
      <c r="Q18858" t="s">
        <v>313</v>
      </c>
    </row>
    <row r="18859" spans="17:17" x14ac:dyDescent="0.3">
      <c r="Q18859" t="s">
        <v>243</v>
      </c>
    </row>
    <row r="18860" spans="17:17" x14ac:dyDescent="0.3">
      <c r="Q18860" t="s">
        <v>314</v>
      </c>
    </row>
    <row r="18861" spans="17:17" x14ac:dyDescent="0.3">
      <c r="Q18861" t="s">
        <v>315</v>
      </c>
    </row>
    <row r="18862" spans="17:17" x14ac:dyDescent="0.3">
      <c r="Q18862" t="s">
        <v>296</v>
      </c>
    </row>
    <row r="18863" spans="17:17" x14ac:dyDescent="0.3">
      <c r="Q18863" t="s">
        <v>267</v>
      </c>
    </row>
    <row r="18864" spans="17:17" x14ac:dyDescent="0.3">
      <c r="Q18864" t="s">
        <v>312</v>
      </c>
    </row>
    <row r="18865" spans="17:17" x14ac:dyDescent="0.3">
      <c r="Q18865" t="s">
        <v>239</v>
      </c>
    </row>
    <row r="18866" spans="17:17" x14ac:dyDescent="0.3">
      <c r="Q18866" t="s">
        <v>263</v>
      </c>
    </row>
    <row r="18867" spans="17:17" x14ac:dyDescent="0.3">
      <c r="Q18867" t="s">
        <v>374</v>
      </c>
    </row>
    <row r="18868" spans="17:17" x14ac:dyDescent="0.3">
      <c r="Q18868" t="s">
        <v>400</v>
      </c>
    </row>
    <row r="18869" spans="17:17" x14ac:dyDescent="0.3">
      <c r="Q18869" t="s">
        <v>279</v>
      </c>
    </row>
    <row r="18870" spans="17:17" x14ac:dyDescent="0.3">
      <c r="Q18870" t="s">
        <v>224</v>
      </c>
    </row>
    <row r="18871" spans="17:17" x14ac:dyDescent="0.3">
      <c r="Q18871" t="s">
        <v>289</v>
      </c>
    </row>
    <row r="18872" spans="17:17" x14ac:dyDescent="0.3">
      <c r="Q18872" t="s">
        <v>401</v>
      </c>
    </row>
    <row r="18873" spans="17:17" x14ac:dyDescent="0.3">
      <c r="Q18873" t="s">
        <v>253</v>
      </c>
    </row>
    <row r="18874" spans="17:17" x14ac:dyDescent="0.3">
      <c r="Q18874" t="s">
        <v>363</v>
      </c>
    </row>
    <row r="18875" spans="17:17" x14ac:dyDescent="0.3">
      <c r="Q18875" t="s">
        <v>230</v>
      </c>
    </row>
    <row r="18876" spans="17:17" x14ac:dyDescent="0.3">
      <c r="Q18876" t="s">
        <v>278</v>
      </c>
    </row>
    <row r="18877" spans="17:17" x14ac:dyDescent="0.3">
      <c r="Q18877" t="s">
        <v>402</v>
      </c>
    </row>
    <row r="18878" spans="17:17" x14ac:dyDescent="0.3">
      <c r="Q18878" t="s">
        <v>403</v>
      </c>
    </row>
    <row r="18879" spans="17:17" x14ac:dyDescent="0.3">
      <c r="Q18879" t="s">
        <v>314</v>
      </c>
    </row>
    <row r="18880" spans="17:17" x14ac:dyDescent="0.3">
      <c r="Q18880" t="s">
        <v>331</v>
      </c>
    </row>
    <row r="18881" spans="17:17" x14ac:dyDescent="0.3">
      <c r="Q18881" t="s">
        <v>333</v>
      </c>
    </row>
    <row r="18882" spans="17:17" x14ac:dyDescent="0.3">
      <c r="Q18882" t="s">
        <v>347</v>
      </c>
    </row>
    <row r="18883" spans="17:17" x14ac:dyDescent="0.3">
      <c r="Q18883" t="s">
        <v>330</v>
      </c>
    </row>
    <row r="18884" spans="17:17" x14ac:dyDescent="0.3">
      <c r="Q18884" t="s">
        <v>386</v>
      </c>
    </row>
    <row r="18885" spans="17:17" x14ac:dyDescent="0.3">
      <c r="Q18885" t="s">
        <v>382</v>
      </c>
    </row>
    <row r="18886" spans="17:17" x14ac:dyDescent="0.3">
      <c r="Q18886" t="s">
        <v>312</v>
      </c>
    </row>
    <row r="18887" spans="17:17" x14ac:dyDescent="0.3">
      <c r="Q18887" t="s">
        <v>324</v>
      </c>
    </row>
    <row r="18888" spans="17:17" x14ac:dyDescent="0.3">
      <c r="Q18888" t="s">
        <v>357</v>
      </c>
    </row>
    <row r="18889" spans="17:17" x14ac:dyDescent="0.3">
      <c r="Q18889" t="s">
        <v>227</v>
      </c>
    </row>
    <row r="18890" spans="17:17" x14ac:dyDescent="0.3">
      <c r="Q18890" t="s">
        <v>298</v>
      </c>
    </row>
    <row r="18891" spans="17:17" x14ac:dyDescent="0.3">
      <c r="Q18891" t="s">
        <v>356</v>
      </c>
    </row>
    <row r="18892" spans="17:17" x14ac:dyDescent="0.3">
      <c r="Q18892" t="s">
        <v>352</v>
      </c>
    </row>
    <row r="18893" spans="17:17" x14ac:dyDescent="0.3">
      <c r="Q18893" t="s">
        <v>401</v>
      </c>
    </row>
    <row r="18894" spans="17:17" x14ac:dyDescent="0.3">
      <c r="Q18894" t="s">
        <v>372</v>
      </c>
    </row>
    <row r="18895" spans="17:17" x14ac:dyDescent="0.3">
      <c r="Q18895" t="s">
        <v>280</v>
      </c>
    </row>
    <row r="18896" spans="17:17" x14ac:dyDescent="0.3">
      <c r="Q18896" t="s">
        <v>286</v>
      </c>
    </row>
    <row r="18897" spans="17:17" x14ac:dyDescent="0.3">
      <c r="Q18897" t="s">
        <v>274</v>
      </c>
    </row>
    <row r="18898" spans="17:17" x14ac:dyDescent="0.3">
      <c r="Q18898" t="s">
        <v>406</v>
      </c>
    </row>
    <row r="18899" spans="17:17" x14ac:dyDescent="0.3">
      <c r="Q18899" t="s">
        <v>236</v>
      </c>
    </row>
    <row r="18900" spans="17:17" x14ac:dyDescent="0.3">
      <c r="Q18900" t="s">
        <v>336</v>
      </c>
    </row>
    <row r="18901" spans="17:17" x14ac:dyDescent="0.3">
      <c r="Q18901" t="s">
        <v>373</v>
      </c>
    </row>
    <row r="18902" spans="17:17" x14ac:dyDescent="0.3">
      <c r="Q18902" t="s">
        <v>284</v>
      </c>
    </row>
    <row r="18903" spans="17:17" x14ac:dyDescent="0.3">
      <c r="Q18903" t="s">
        <v>252</v>
      </c>
    </row>
    <row r="18904" spans="17:17" x14ac:dyDescent="0.3">
      <c r="Q18904" t="s">
        <v>286</v>
      </c>
    </row>
    <row r="18905" spans="17:17" x14ac:dyDescent="0.3">
      <c r="Q18905" t="s">
        <v>278</v>
      </c>
    </row>
    <row r="18906" spans="17:17" x14ac:dyDescent="0.3">
      <c r="Q18906" t="s">
        <v>386</v>
      </c>
    </row>
    <row r="18907" spans="17:17" x14ac:dyDescent="0.3">
      <c r="Q18907" t="s">
        <v>359</v>
      </c>
    </row>
    <row r="18908" spans="17:17" x14ac:dyDescent="0.3">
      <c r="Q18908" t="s">
        <v>416</v>
      </c>
    </row>
    <row r="18909" spans="17:17" x14ac:dyDescent="0.3">
      <c r="Q18909" t="s">
        <v>342</v>
      </c>
    </row>
    <row r="18910" spans="17:17" x14ac:dyDescent="0.3">
      <c r="Q18910" t="s">
        <v>235</v>
      </c>
    </row>
    <row r="18911" spans="17:17" x14ac:dyDescent="0.3">
      <c r="Q18911" t="s">
        <v>264</v>
      </c>
    </row>
    <row r="18912" spans="17:17" x14ac:dyDescent="0.3">
      <c r="Q18912" t="s">
        <v>305</v>
      </c>
    </row>
    <row r="18913" spans="17:17" x14ac:dyDescent="0.3">
      <c r="Q18913" t="s">
        <v>308</v>
      </c>
    </row>
    <row r="18914" spans="17:17" x14ac:dyDescent="0.3">
      <c r="Q18914" t="s">
        <v>272</v>
      </c>
    </row>
    <row r="18915" spans="17:17" x14ac:dyDescent="0.3">
      <c r="Q18915" t="s">
        <v>261</v>
      </c>
    </row>
    <row r="18916" spans="17:17" x14ac:dyDescent="0.3">
      <c r="Q18916" t="s">
        <v>343</v>
      </c>
    </row>
    <row r="18917" spans="17:17" x14ac:dyDescent="0.3">
      <c r="Q18917" t="s">
        <v>379</v>
      </c>
    </row>
    <row r="18918" spans="17:17" x14ac:dyDescent="0.3">
      <c r="Q18918" t="s">
        <v>409</v>
      </c>
    </row>
    <row r="18919" spans="17:17" x14ac:dyDescent="0.3">
      <c r="Q18919" t="s">
        <v>224</v>
      </c>
    </row>
    <row r="18920" spans="17:17" x14ac:dyDescent="0.3">
      <c r="Q18920" t="s">
        <v>331</v>
      </c>
    </row>
    <row r="18921" spans="17:17" x14ac:dyDescent="0.3">
      <c r="Q18921" t="s">
        <v>380</v>
      </c>
    </row>
    <row r="18922" spans="17:17" x14ac:dyDescent="0.3">
      <c r="Q18922" t="s">
        <v>333</v>
      </c>
    </row>
    <row r="18923" spans="17:17" x14ac:dyDescent="0.3">
      <c r="Q18923" t="s">
        <v>364</v>
      </c>
    </row>
    <row r="18924" spans="17:17" x14ac:dyDescent="0.3">
      <c r="Q18924" t="s">
        <v>378</v>
      </c>
    </row>
    <row r="18925" spans="17:17" x14ac:dyDescent="0.3">
      <c r="Q18925" t="s">
        <v>352</v>
      </c>
    </row>
    <row r="18926" spans="17:17" x14ac:dyDescent="0.3">
      <c r="Q18926" t="s">
        <v>351</v>
      </c>
    </row>
    <row r="18927" spans="17:17" x14ac:dyDescent="0.3">
      <c r="Q18927" t="s">
        <v>334</v>
      </c>
    </row>
    <row r="18928" spans="17:17" x14ac:dyDescent="0.3">
      <c r="Q18928" t="s">
        <v>377</v>
      </c>
    </row>
    <row r="18929" spans="17:17" x14ac:dyDescent="0.3">
      <c r="Q18929" t="s">
        <v>348</v>
      </c>
    </row>
    <row r="18930" spans="17:17" x14ac:dyDescent="0.3">
      <c r="Q18930" t="s">
        <v>303</v>
      </c>
    </row>
    <row r="18931" spans="17:17" x14ac:dyDescent="0.3">
      <c r="Q18931" t="s">
        <v>252</v>
      </c>
    </row>
    <row r="18932" spans="17:17" x14ac:dyDescent="0.3">
      <c r="Q18932" t="s">
        <v>302</v>
      </c>
    </row>
    <row r="18933" spans="17:17" x14ac:dyDescent="0.3">
      <c r="Q18933" t="s">
        <v>357</v>
      </c>
    </row>
    <row r="18934" spans="17:17" x14ac:dyDescent="0.3">
      <c r="Q18934" t="s">
        <v>295</v>
      </c>
    </row>
    <row r="18935" spans="17:17" x14ac:dyDescent="0.3">
      <c r="Q18935" t="s">
        <v>361</v>
      </c>
    </row>
    <row r="18936" spans="17:17" x14ac:dyDescent="0.3">
      <c r="Q18936" t="s">
        <v>248</v>
      </c>
    </row>
    <row r="18937" spans="17:17" x14ac:dyDescent="0.3">
      <c r="Q18937" t="s">
        <v>349</v>
      </c>
    </row>
    <row r="18938" spans="17:17" x14ac:dyDescent="0.3">
      <c r="Q18938" t="s">
        <v>236</v>
      </c>
    </row>
    <row r="18939" spans="17:17" x14ac:dyDescent="0.3">
      <c r="Q18939" t="s">
        <v>272</v>
      </c>
    </row>
    <row r="18940" spans="17:17" x14ac:dyDescent="0.3">
      <c r="Q18940" t="s">
        <v>247</v>
      </c>
    </row>
    <row r="18941" spans="17:17" x14ac:dyDescent="0.3">
      <c r="Q18941" t="s">
        <v>383</v>
      </c>
    </row>
    <row r="18942" spans="17:17" x14ac:dyDescent="0.3">
      <c r="Q18942" t="s">
        <v>374</v>
      </c>
    </row>
    <row r="18943" spans="17:17" x14ac:dyDescent="0.3">
      <c r="Q18943" t="s">
        <v>259</v>
      </c>
    </row>
    <row r="18944" spans="17:17" x14ac:dyDescent="0.3">
      <c r="Q18944" t="s">
        <v>299</v>
      </c>
    </row>
    <row r="18945" spans="17:17" x14ac:dyDescent="0.3">
      <c r="Q18945" t="s">
        <v>278</v>
      </c>
    </row>
    <row r="18946" spans="17:17" x14ac:dyDescent="0.3">
      <c r="Q18946" t="s">
        <v>281</v>
      </c>
    </row>
    <row r="18947" spans="17:17" x14ac:dyDescent="0.3">
      <c r="Q18947" t="s">
        <v>339</v>
      </c>
    </row>
    <row r="18948" spans="17:17" x14ac:dyDescent="0.3">
      <c r="Q18948" t="s">
        <v>241</v>
      </c>
    </row>
    <row r="18949" spans="17:17" x14ac:dyDescent="0.3">
      <c r="Q18949" t="s">
        <v>292</v>
      </c>
    </row>
    <row r="18950" spans="17:17" x14ac:dyDescent="0.3">
      <c r="Q18950" t="s">
        <v>290</v>
      </c>
    </row>
    <row r="18951" spans="17:17" x14ac:dyDescent="0.3">
      <c r="Q18951" t="s">
        <v>296</v>
      </c>
    </row>
    <row r="18952" spans="17:17" x14ac:dyDescent="0.3">
      <c r="Q18952" t="s">
        <v>316</v>
      </c>
    </row>
    <row r="18953" spans="17:17" x14ac:dyDescent="0.3">
      <c r="Q18953" t="s">
        <v>222</v>
      </c>
    </row>
    <row r="18954" spans="17:17" x14ac:dyDescent="0.3">
      <c r="Q18954" t="s">
        <v>394</v>
      </c>
    </row>
    <row r="18955" spans="17:17" x14ac:dyDescent="0.3">
      <c r="Q18955" t="s">
        <v>337</v>
      </c>
    </row>
    <row r="18956" spans="17:17" x14ac:dyDescent="0.3">
      <c r="Q18956" t="s">
        <v>349</v>
      </c>
    </row>
    <row r="18957" spans="17:17" x14ac:dyDescent="0.3">
      <c r="Q18957" t="s">
        <v>266</v>
      </c>
    </row>
    <row r="18958" spans="17:17" x14ac:dyDescent="0.3">
      <c r="Q18958" t="s">
        <v>385</v>
      </c>
    </row>
    <row r="18959" spans="17:17" x14ac:dyDescent="0.3">
      <c r="Q18959" t="s">
        <v>309</v>
      </c>
    </row>
    <row r="18960" spans="17:17" x14ac:dyDescent="0.3">
      <c r="Q18960" t="s">
        <v>276</v>
      </c>
    </row>
    <row r="18961" spans="17:17" x14ac:dyDescent="0.3">
      <c r="Q18961" t="s">
        <v>323</v>
      </c>
    </row>
    <row r="18962" spans="17:17" x14ac:dyDescent="0.3">
      <c r="Q18962" t="s">
        <v>296</v>
      </c>
    </row>
    <row r="18963" spans="17:17" x14ac:dyDescent="0.3">
      <c r="Q18963" t="s">
        <v>267</v>
      </c>
    </row>
    <row r="18964" spans="17:17" x14ac:dyDescent="0.3">
      <c r="Q18964" t="s">
        <v>312</v>
      </c>
    </row>
    <row r="18965" spans="17:17" x14ac:dyDescent="0.3">
      <c r="Q18965" t="s">
        <v>239</v>
      </c>
    </row>
    <row r="18966" spans="17:17" x14ac:dyDescent="0.3">
      <c r="Q18966" t="s">
        <v>263</v>
      </c>
    </row>
    <row r="18967" spans="17:17" x14ac:dyDescent="0.3">
      <c r="Q18967" t="s">
        <v>374</v>
      </c>
    </row>
    <row r="18968" spans="17:17" x14ac:dyDescent="0.3">
      <c r="Q18968" t="s">
        <v>400</v>
      </c>
    </row>
    <row r="18969" spans="17:17" x14ac:dyDescent="0.3">
      <c r="Q18969" t="s">
        <v>279</v>
      </c>
    </row>
    <row r="18970" spans="17:17" x14ac:dyDescent="0.3">
      <c r="Q18970" t="s">
        <v>224</v>
      </c>
    </row>
    <row r="18971" spans="17:17" x14ac:dyDescent="0.3">
      <c r="Q18971" t="s">
        <v>289</v>
      </c>
    </row>
    <row r="18972" spans="17:17" x14ac:dyDescent="0.3">
      <c r="Q18972" t="s">
        <v>401</v>
      </c>
    </row>
    <row r="18973" spans="17:17" x14ac:dyDescent="0.3">
      <c r="Q18973" t="s">
        <v>253</v>
      </c>
    </row>
    <row r="18974" spans="17:17" x14ac:dyDescent="0.3">
      <c r="Q18974" t="s">
        <v>363</v>
      </c>
    </row>
    <row r="18975" spans="17:17" x14ac:dyDescent="0.3">
      <c r="Q18975" t="s">
        <v>230</v>
      </c>
    </row>
    <row r="18976" spans="17:17" x14ac:dyDescent="0.3">
      <c r="Q18976" t="s">
        <v>278</v>
      </c>
    </row>
    <row r="18977" spans="17:17" x14ac:dyDescent="0.3">
      <c r="Q18977" t="s">
        <v>402</v>
      </c>
    </row>
    <row r="18978" spans="17:17" x14ac:dyDescent="0.3">
      <c r="Q18978" t="s">
        <v>403</v>
      </c>
    </row>
    <row r="18979" spans="17:17" x14ac:dyDescent="0.3">
      <c r="Q18979" t="s">
        <v>314</v>
      </c>
    </row>
    <row r="18980" spans="17:17" x14ac:dyDescent="0.3">
      <c r="Q18980" t="s">
        <v>331</v>
      </c>
    </row>
    <row r="18981" spans="17:17" x14ac:dyDescent="0.3">
      <c r="Q18981" t="s">
        <v>333</v>
      </c>
    </row>
    <row r="18982" spans="17:17" x14ac:dyDescent="0.3">
      <c r="Q18982" t="s">
        <v>404</v>
      </c>
    </row>
    <row r="18983" spans="17:17" x14ac:dyDescent="0.3">
      <c r="Q18983" t="s">
        <v>271</v>
      </c>
    </row>
    <row r="18984" spans="17:17" x14ac:dyDescent="0.3">
      <c r="Q18984" t="s">
        <v>342</v>
      </c>
    </row>
    <row r="18985" spans="17:17" x14ac:dyDescent="0.3">
      <c r="Q18985" t="s">
        <v>280</v>
      </c>
    </row>
    <row r="18986" spans="17:17" x14ac:dyDescent="0.3">
      <c r="Q18986" t="s">
        <v>228</v>
      </c>
    </row>
    <row r="18987" spans="17:17" x14ac:dyDescent="0.3">
      <c r="Q18987" t="s">
        <v>405</v>
      </c>
    </row>
    <row r="18988" spans="17:17" x14ac:dyDescent="0.3">
      <c r="Q18988" t="s">
        <v>263</v>
      </c>
    </row>
    <row r="18989" spans="17:17" x14ac:dyDescent="0.3">
      <c r="Q18989" t="s">
        <v>335</v>
      </c>
    </row>
    <row r="18990" spans="17:17" x14ac:dyDescent="0.3">
      <c r="Q18990" t="s">
        <v>341</v>
      </c>
    </row>
    <row r="18991" spans="17:17" x14ac:dyDescent="0.3">
      <c r="Q18991" t="s">
        <v>320</v>
      </c>
    </row>
    <row r="18992" spans="17:17" x14ac:dyDescent="0.3">
      <c r="Q18992" t="s">
        <v>256</v>
      </c>
    </row>
    <row r="18993" spans="17:17" x14ac:dyDescent="0.3">
      <c r="Q18993" t="s">
        <v>301</v>
      </c>
    </row>
    <row r="18994" spans="17:17" x14ac:dyDescent="0.3">
      <c r="Q18994" t="s">
        <v>401</v>
      </c>
    </row>
    <row r="18995" spans="17:17" x14ac:dyDescent="0.3">
      <c r="Q18995" t="s">
        <v>240</v>
      </c>
    </row>
    <row r="18996" spans="17:17" x14ac:dyDescent="0.3">
      <c r="Q18996" t="s">
        <v>291</v>
      </c>
    </row>
    <row r="18997" spans="17:17" x14ac:dyDescent="0.3">
      <c r="Q18997" t="s">
        <v>243</v>
      </c>
    </row>
    <row r="18998" spans="17:17" x14ac:dyDescent="0.3">
      <c r="Q18998" t="s">
        <v>255</v>
      </c>
    </row>
    <row r="18999" spans="17:17" x14ac:dyDescent="0.3">
      <c r="Q18999" t="s">
        <v>398</v>
      </c>
    </row>
    <row r="19000" spans="17:17" x14ac:dyDescent="0.3">
      <c r="Q19000" t="s">
        <v>304</v>
      </c>
    </row>
    <row r="19001" spans="17:17" x14ac:dyDescent="0.3">
      <c r="Q19001" t="s">
        <v>286</v>
      </c>
    </row>
    <row r="19002" spans="17:17" x14ac:dyDescent="0.3">
      <c r="Q19002" t="s">
        <v>409</v>
      </c>
    </row>
    <row r="19003" spans="17:17" x14ac:dyDescent="0.3">
      <c r="Q19003" t="s">
        <v>373</v>
      </c>
    </row>
    <row r="19004" spans="17:17" x14ac:dyDescent="0.3">
      <c r="Q19004" t="s">
        <v>228</v>
      </c>
    </row>
    <row r="19005" spans="17:17" x14ac:dyDescent="0.3">
      <c r="Q19005" t="s">
        <v>411</v>
      </c>
    </row>
    <row r="19006" spans="17:17" x14ac:dyDescent="0.3">
      <c r="Q19006" t="s">
        <v>242</v>
      </c>
    </row>
    <row r="19007" spans="17:17" x14ac:dyDescent="0.3">
      <c r="Q19007" t="s">
        <v>412</v>
      </c>
    </row>
    <row r="19008" spans="17:17" x14ac:dyDescent="0.3">
      <c r="Q19008" t="s">
        <v>240</v>
      </c>
    </row>
    <row r="19009" spans="17:17" x14ac:dyDescent="0.3">
      <c r="Q19009" t="s">
        <v>256</v>
      </c>
    </row>
    <row r="19010" spans="17:17" x14ac:dyDescent="0.3">
      <c r="Q19010" t="s">
        <v>252</v>
      </c>
    </row>
    <row r="19011" spans="17:17" x14ac:dyDescent="0.3">
      <c r="Q19011" t="s">
        <v>314</v>
      </c>
    </row>
    <row r="19012" spans="17:17" x14ac:dyDescent="0.3">
      <c r="Q19012" t="s">
        <v>385</v>
      </c>
    </row>
    <row r="19013" spans="17:17" x14ac:dyDescent="0.3">
      <c r="Q19013" t="s">
        <v>340</v>
      </c>
    </row>
    <row r="19014" spans="17:17" x14ac:dyDescent="0.3">
      <c r="Q19014" t="s">
        <v>282</v>
      </c>
    </row>
    <row r="19015" spans="17:17" x14ac:dyDescent="0.3">
      <c r="Q19015" t="s">
        <v>273</v>
      </c>
    </row>
    <row r="19016" spans="17:17" x14ac:dyDescent="0.3">
      <c r="Q19016" t="s">
        <v>325</v>
      </c>
    </row>
    <row r="19017" spans="17:17" x14ac:dyDescent="0.3">
      <c r="Q19017" t="s">
        <v>300</v>
      </c>
    </row>
    <row r="19018" spans="17:17" x14ac:dyDescent="0.3">
      <c r="Q19018" t="s">
        <v>326</v>
      </c>
    </row>
    <row r="19019" spans="17:17" x14ac:dyDescent="0.3">
      <c r="Q19019" t="s">
        <v>395</v>
      </c>
    </row>
    <row r="19020" spans="17:17" x14ac:dyDescent="0.3">
      <c r="Q19020" t="s">
        <v>391</v>
      </c>
    </row>
    <row r="19021" spans="17:17" x14ac:dyDescent="0.3">
      <c r="Q19021" t="s">
        <v>248</v>
      </c>
    </row>
    <row r="19022" spans="17:17" x14ac:dyDescent="0.3">
      <c r="Q19022" t="s">
        <v>395</v>
      </c>
    </row>
    <row r="19023" spans="17:17" x14ac:dyDescent="0.3">
      <c r="Q19023" t="s">
        <v>294</v>
      </c>
    </row>
    <row r="19024" spans="17:17" x14ac:dyDescent="0.3">
      <c r="Q19024" t="s">
        <v>384</v>
      </c>
    </row>
    <row r="19025" spans="17:17" x14ac:dyDescent="0.3">
      <c r="Q19025" t="s">
        <v>298</v>
      </c>
    </row>
    <row r="19026" spans="17:17" x14ac:dyDescent="0.3">
      <c r="Q19026" t="s">
        <v>412</v>
      </c>
    </row>
    <row r="19027" spans="17:17" x14ac:dyDescent="0.3">
      <c r="Q19027" t="s">
        <v>270</v>
      </c>
    </row>
    <row r="19028" spans="17:17" x14ac:dyDescent="0.3">
      <c r="Q19028" t="s">
        <v>403</v>
      </c>
    </row>
    <row r="19029" spans="17:17" x14ac:dyDescent="0.3">
      <c r="Q19029" t="s">
        <v>259</v>
      </c>
    </row>
    <row r="19030" spans="17:17" x14ac:dyDescent="0.3">
      <c r="Q19030" t="s">
        <v>274</v>
      </c>
    </row>
    <row r="19031" spans="17:17" x14ac:dyDescent="0.3">
      <c r="Q19031" t="s">
        <v>351</v>
      </c>
    </row>
    <row r="19032" spans="17:17" x14ac:dyDescent="0.3">
      <c r="Q19032" t="s">
        <v>315</v>
      </c>
    </row>
    <row r="19033" spans="17:17" x14ac:dyDescent="0.3">
      <c r="Q19033" t="s">
        <v>322</v>
      </c>
    </row>
    <row r="19034" spans="17:17" x14ac:dyDescent="0.3">
      <c r="Q19034" t="s">
        <v>318</v>
      </c>
    </row>
    <row r="19035" spans="17:17" x14ac:dyDescent="0.3">
      <c r="Q19035" t="s">
        <v>238</v>
      </c>
    </row>
    <row r="19036" spans="17:17" x14ac:dyDescent="0.3">
      <c r="Q19036" t="s">
        <v>300</v>
      </c>
    </row>
    <row r="19037" spans="17:17" x14ac:dyDescent="0.3">
      <c r="Q19037" t="s">
        <v>219</v>
      </c>
    </row>
    <row r="19038" spans="17:17" x14ac:dyDescent="0.3">
      <c r="Q19038" t="s">
        <v>411</v>
      </c>
    </row>
    <row r="19039" spans="17:17" x14ac:dyDescent="0.3">
      <c r="Q19039" t="s">
        <v>266</v>
      </c>
    </row>
    <row r="19040" spans="17:17" x14ac:dyDescent="0.3">
      <c r="Q19040" t="s">
        <v>404</v>
      </c>
    </row>
    <row r="19041" spans="17:17" x14ac:dyDescent="0.3">
      <c r="Q19041" t="s">
        <v>333</v>
      </c>
    </row>
    <row r="19042" spans="17:17" x14ac:dyDescent="0.3">
      <c r="Q19042" t="s">
        <v>347</v>
      </c>
    </row>
    <row r="19043" spans="17:17" x14ac:dyDescent="0.3">
      <c r="Q19043" t="s">
        <v>330</v>
      </c>
    </row>
    <row r="19044" spans="17:17" x14ac:dyDescent="0.3">
      <c r="Q19044" t="s">
        <v>386</v>
      </c>
    </row>
    <row r="19045" spans="17:17" x14ac:dyDescent="0.3">
      <c r="Q19045" t="s">
        <v>382</v>
      </c>
    </row>
    <row r="19046" spans="17:17" x14ac:dyDescent="0.3">
      <c r="Q19046" t="s">
        <v>312</v>
      </c>
    </row>
    <row r="19047" spans="17:17" x14ac:dyDescent="0.3">
      <c r="Q19047" t="s">
        <v>324</v>
      </c>
    </row>
    <row r="19048" spans="17:17" x14ac:dyDescent="0.3">
      <c r="Q19048" t="s">
        <v>357</v>
      </c>
    </row>
    <row r="19049" spans="17:17" x14ac:dyDescent="0.3">
      <c r="Q19049" t="s">
        <v>227</v>
      </c>
    </row>
    <row r="19050" spans="17:17" x14ac:dyDescent="0.3">
      <c r="Q19050" t="s">
        <v>298</v>
      </c>
    </row>
    <row r="19051" spans="17:17" x14ac:dyDescent="0.3">
      <c r="Q19051" t="s">
        <v>356</v>
      </c>
    </row>
    <row r="19052" spans="17:17" x14ac:dyDescent="0.3">
      <c r="Q19052" t="s">
        <v>352</v>
      </c>
    </row>
    <row r="19053" spans="17:17" x14ac:dyDescent="0.3">
      <c r="Q19053" t="s">
        <v>401</v>
      </c>
    </row>
    <row r="19054" spans="17:17" x14ac:dyDescent="0.3">
      <c r="Q19054" t="s">
        <v>372</v>
      </c>
    </row>
    <row r="19055" spans="17:17" x14ac:dyDescent="0.3">
      <c r="Q19055" t="s">
        <v>280</v>
      </c>
    </row>
    <row r="19056" spans="17:17" x14ac:dyDescent="0.3">
      <c r="Q19056" t="s">
        <v>286</v>
      </c>
    </row>
    <row r="19057" spans="17:17" x14ac:dyDescent="0.3">
      <c r="Q19057" t="s">
        <v>274</v>
      </c>
    </row>
    <row r="19058" spans="17:17" x14ac:dyDescent="0.3">
      <c r="Q19058" t="s">
        <v>406</v>
      </c>
    </row>
    <row r="19059" spans="17:17" x14ac:dyDescent="0.3">
      <c r="Q19059" t="s">
        <v>236</v>
      </c>
    </row>
    <row r="19060" spans="17:17" x14ac:dyDescent="0.3">
      <c r="Q19060" t="s">
        <v>336</v>
      </c>
    </row>
    <row r="19061" spans="17:17" x14ac:dyDescent="0.3">
      <c r="Q19061" t="s">
        <v>373</v>
      </c>
    </row>
    <row r="19062" spans="17:17" x14ac:dyDescent="0.3">
      <c r="Q19062" t="s">
        <v>257</v>
      </c>
    </row>
    <row r="19063" spans="17:17" x14ac:dyDescent="0.3">
      <c r="Q19063" t="s">
        <v>362</v>
      </c>
    </row>
    <row r="19064" spans="17:17" x14ac:dyDescent="0.3">
      <c r="Q19064" t="s">
        <v>258</v>
      </c>
    </row>
    <row r="19065" spans="17:17" x14ac:dyDescent="0.3">
      <c r="Q19065" t="s">
        <v>400</v>
      </c>
    </row>
    <row r="19066" spans="17:17" x14ac:dyDescent="0.3">
      <c r="Q19066" t="s">
        <v>251</v>
      </c>
    </row>
    <row r="19067" spans="17:17" x14ac:dyDescent="0.3">
      <c r="Q19067" t="s">
        <v>384</v>
      </c>
    </row>
    <row r="19068" spans="17:17" x14ac:dyDescent="0.3">
      <c r="Q19068" t="s">
        <v>318</v>
      </c>
    </row>
    <row r="19069" spans="17:17" x14ac:dyDescent="0.3">
      <c r="Q19069" t="s">
        <v>395</v>
      </c>
    </row>
    <row r="19070" spans="17:17" x14ac:dyDescent="0.3">
      <c r="Q19070" t="s">
        <v>356</v>
      </c>
    </row>
    <row r="19071" spans="17:17" x14ac:dyDescent="0.3">
      <c r="Q19071" t="s">
        <v>310</v>
      </c>
    </row>
    <row r="19072" spans="17:17" x14ac:dyDescent="0.3">
      <c r="Q19072" t="s">
        <v>279</v>
      </c>
    </row>
    <row r="19073" spans="17:17" x14ac:dyDescent="0.3">
      <c r="Q19073" t="s">
        <v>222</v>
      </c>
    </row>
    <row r="19074" spans="17:17" x14ac:dyDescent="0.3">
      <c r="Q19074" t="s">
        <v>286</v>
      </c>
    </row>
    <row r="19075" spans="17:17" x14ac:dyDescent="0.3">
      <c r="Q19075" t="s">
        <v>235</v>
      </c>
    </row>
    <row r="19076" spans="17:17" x14ac:dyDescent="0.3">
      <c r="Q19076" t="s">
        <v>236</v>
      </c>
    </row>
    <row r="19077" spans="17:17" x14ac:dyDescent="0.3">
      <c r="Q19077" t="s">
        <v>321</v>
      </c>
    </row>
    <row r="19078" spans="17:17" x14ac:dyDescent="0.3">
      <c r="Q19078" t="s">
        <v>331</v>
      </c>
    </row>
    <row r="19079" spans="17:17" x14ac:dyDescent="0.3">
      <c r="Q19079" t="s">
        <v>237</v>
      </c>
    </row>
    <row r="19080" spans="17:17" x14ac:dyDescent="0.3">
      <c r="Q19080" t="s">
        <v>269</v>
      </c>
    </row>
    <row r="19081" spans="17:17" x14ac:dyDescent="0.3">
      <c r="Q19081" t="s">
        <v>246</v>
      </c>
    </row>
    <row r="19082" spans="17:17" x14ac:dyDescent="0.3">
      <c r="Q19082" t="s">
        <v>366</v>
      </c>
    </row>
    <row r="19083" spans="17:17" x14ac:dyDescent="0.3">
      <c r="Q19083" t="s">
        <v>334</v>
      </c>
    </row>
    <row r="19084" spans="17:17" x14ac:dyDescent="0.3">
      <c r="Q19084" t="s">
        <v>277</v>
      </c>
    </row>
    <row r="19085" spans="17:17" x14ac:dyDescent="0.3">
      <c r="Q19085" t="s">
        <v>309</v>
      </c>
    </row>
    <row r="19086" spans="17:17" x14ac:dyDescent="0.3">
      <c r="Q19086" t="s">
        <v>320</v>
      </c>
    </row>
    <row r="19087" spans="17:17" x14ac:dyDescent="0.3">
      <c r="Q19087" t="s">
        <v>267</v>
      </c>
    </row>
    <row r="19088" spans="17:17" x14ac:dyDescent="0.3">
      <c r="Q19088" t="s">
        <v>257</v>
      </c>
    </row>
    <row r="19089" spans="17:17" x14ac:dyDescent="0.3">
      <c r="Q19089" t="s">
        <v>302</v>
      </c>
    </row>
    <row r="19090" spans="17:17" x14ac:dyDescent="0.3">
      <c r="Q19090" t="s">
        <v>393</v>
      </c>
    </row>
    <row r="19091" spans="17:17" x14ac:dyDescent="0.3">
      <c r="Q19091" t="s">
        <v>237</v>
      </c>
    </row>
    <row r="19092" spans="17:17" x14ac:dyDescent="0.3">
      <c r="Q19092" t="s">
        <v>222</v>
      </c>
    </row>
    <row r="19093" spans="17:17" x14ac:dyDescent="0.3">
      <c r="Q19093" t="s">
        <v>388</v>
      </c>
    </row>
    <row r="19094" spans="17:17" x14ac:dyDescent="0.3">
      <c r="Q19094" t="s">
        <v>223</v>
      </c>
    </row>
    <row r="19095" spans="17:17" x14ac:dyDescent="0.3">
      <c r="Q19095" t="s">
        <v>375</v>
      </c>
    </row>
    <row r="19096" spans="17:17" x14ac:dyDescent="0.3">
      <c r="Q19096" t="s">
        <v>249</v>
      </c>
    </row>
    <row r="19097" spans="17:17" x14ac:dyDescent="0.3">
      <c r="Q19097" t="s">
        <v>252</v>
      </c>
    </row>
    <row r="19098" spans="17:17" x14ac:dyDescent="0.3">
      <c r="Q19098" t="s">
        <v>418</v>
      </c>
    </row>
    <row r="19099" spans="17:17" x14ac:dyDescent="0.3">
      <c r="Q19099" t="s">
        <v>328</v>
      </c>
    </row>
    <row r="19100" spans="17:17" x14ac:dyDescent="0.3">
      <c r="Q19100" t="s">
        <v>401</v>
      </c>
    </row>
    <row r="19101" spans="17:17" x14ac:dyDescent="0.3">
      <c r="Q19101" t="s">
        <v>284</v>
      </c>
    </row>
    <row r="19102" spans="17:17" x14ac:dyDescent="0.3">
      <c r="Q19102" t="s">
        <v>322</v>
      </c>
    </row>
    <row r="19103" spans="17:17" x14ac:dyDescent="0.3">
      <c r="Q19103" t="s">
        <v>254</v>
      </c>
    </row>
    <row r="19104" spans="17:17" x14ac:dyDescent="0.3">
      <c r="Q19104" t="s">
        <v>367</v>
      </c>
    </row>
    <row r="19105" spans="17:17" x14ac:dyDescent="0.3">
      <c r="Q19105" t="s">
        <v>257</v>
      </c>
    </row>
    <row r="19106" spans="17:17" x14ac:dyDescent="0.3">
      <c r="Q19106" t="s">
        <v>276</v>
      </c>
    </row>
    <row r="19107" spans="17:17" x14ac:dyDescent="0.3">
      <c r="Q19107" t="s">
        <v>259</v>
      </c>
    </row>
    <row r="19108" spans="17:17" x14ac:dyDescent="0.3">
      <c r="Q19108" t="s">
        <v>392</v>
      </c>
    </row>
    <row r="19109" spans="17:17" x14ac:dyDescent="0.3">
      <c r="Q19109" t="s">
        <v>251</v>
      </c>
    </row>
    <row r="19110" spans="17:17" x14ac:dyDescent="0.3">
      <c r="Q19110" t="s">
        <v>290</v>
      </c>
    </row>
    <row r="19111" spans="17:17" x14ac:dyDescent="0.3">
      <c r="Q19111" t="s">
        <v>342</v>
      </c>
    </row>
    <row r="19112" spans="17:17" x14ac:dyDescent="0.3">
      <c r="Q19112" t="s">
        <v>336</v>
      </c>
    </row>
    <row r="19113" spans="17:17" x14ac:dyDescent="0.3">
      <c r="Q19113" t="s">
        <v>389</v>
      </c>
    </row>
    <row r="19114" spans="17:17" x14ac:dyDescent="0.3">
      <c r="Q19114" t="s">
        <v>246</v>
      </c>
    </row>
    <row r="19115" spans="17:17" x14ac:dyDescent="0.3">
      <c r="Q19115" t="s">
        <v>267</v>
      </c>
    </row>
    <row r="19116" spans="17:17" x14ac:dyDescent="0.3">
      <c r="Q19116" t="s">
        <v>321</v>
      </c>
    </row>
    <row r="19117" spans="17:17" x14ac:dyDescent="0.3">
      <c r="Q19117" t="s">
        <v>227</v>
      </c>
    </row>
    <row r="19118" spans="17:17" x14ac:dyDescent="0.3">
      <c r="Q19118" t="s">
        <v>230</v>
      </c>
    </row>
    <row r="19119" spans="17:17" x14ac:dyDescent="0.3">
      <c r="Q19119" t="s">
        <v>240</v>
      </c>
    </row>
    <row r="19120" spans="17:17" x14ac:dyDescent="0.3">
      <c r="Q19120" t="s">
        <v>247</v>
      </c>
    </row>
    <row r="19121" spans="17:17" x14ac:dyDescent="0.3">
      <c r="Q19121" t="s">
        <v>354</v>
      </c>
    </row>
    <row r="19122" spans="17:17" x14ac:dyDescent="0.3">
      <c r="Q19122" t="s">
        <v>329</v>
      </c>
    </row>
    <row r="19123" spans="17:17" x14ac:dyDescent="0.3">
      <c r="Q19123" t="s">
        <v>238</v>
      </c>
    </row>
    <row r="19124" spans="17:17" x14ac:dyDescent="0.3">
      <c r="Q19124" t="s">
        <v>307</v>
      </c>
    </row>
    <row r="19125" spans="17:17" x14ac:dyDescent="0.3">
      <c r="Q19125" t="s">
        <v>380</v>
      </c>
    </row>
    <row r="19126" spans="17:17" x14ac:dyDescent="0.3">
      <c r="Q19126" t="s">
        <v>264</v>
      </c>
    </row>
    <row r="19127" spans="17:17" x14ac:dyDescent="0.3">
      <c r="Q19127" t="s">
        <v>415</v>
      </c>
    </row>
    <row r="19128" spans="17:17" x14ac:dyDescent="0.3">
      <c r="Q19128" t="s">
        <v>320</v>
      </c>
    </row>
    <row r="19129" spans="17:17" x14ac:dyDescent="0.3">
      <c r="Q19129" t="s">
        <v>357</v>
      </c>
    </row>
    <row r="19130" spans="17:17" x14ac:dyDescent="0.3">
      <c r="Q19130" t="s">
        <v>278</v>
      </c>
    </row>
    <row r="19131" spans="17:17" x14ac:dyDescent="0.3">
      <c r="Q19131" t="s">
        <v>259</v>
      </c>
    </row>
    <row r="19132" spans="17:17" x14ac:dyDescent="0.3">
      <c r="Q19132" t="s">
        <v>280</v>
      </c>
    </row>
    <row r="19133" spans="17:17" x14ac:dyDescent="0.3">
      <c r="Q19133" t="s">
        <v>244</v>
      </c>
    </row>
    <row r="19134" spans="17:17" x14ac:dyDescent="0.3">
      <c r="Q19134" t="s">
        <v>407</v>
      </c>
    </row>
    <row r="19135" spans="17:17" x14ac:dyDescent="0.3">
      <c r="Q19135" t="s">
        <v>325</v>
      </c>
    </row>
    <row r="19136" spans="17:17" x14ac:dyDescent="0.3">
      <c r="Q19136" t="s">
        <v>408</v>
      </c>
    </row>
    <row r="19137" spans="17:17" x14ac:dyDescent="0.3">
      <c r="Q19137" t="s">
        <v>355</v>
      </c>
    </row>
    <row r="19138" spans="17:17" x14ac:dyDescent="0.3">
      <c r="Q19138" t="s">
        <v>339</v>
      </c>
    </row>
    <row r="19139" spans="17:17" x14ac:dyDescent="0.3">
      <c r="Q19139" t="s">
        <v>232</v>
      </c>
    </row>
    <row r="19140" spans="17:17" x14ac:dyDescent="0.3">
      <c r="Q19140" t="s">
        <v>371</v>
      </c>
    </row>
    <row r="19141" spans="17:17" x14ac:dyDescent="0.3">
      <c r="Q19141" t="s">
        <v>284</v>
      </c>
    </row>
    <row r="19142" spans="17:17" x14ac:dyDescent="0.3">
      <c r="Q19142" t="s">
        <v>247</v>
      </c>
    </row>
    <row r="19143" spans="17:17" x14ac:dyDescent="0.3">
      <c r="Q19143" t="s">
        <v>301</v>
      </c>
    </row>
    <row r="19144" spans="17:17" x14ac:dyDescent="0.3">
      <c r="Q19144" t="s">
        <v>337</v>
      </c>
    </row>
    <row r="19145" spans="17:17" x14ac:dyDescent="0.3">
      <c r="Q19145" t="s">
        <v>354</v>
      </c>
    </row>
    <row r="19146" spans="17:17" x14ac:dyDescent="0.3">
      <c r="Q19146" t="s">
        <v>235</v>
      </c>
    </row>
    <row r="19147" spans="17:17" x14ac:dyDescent="0.3">
      <c r="Q19147" t="s">
        <v>389</v>
      </c>
    </row>
    <row r="19148" spans="17:17" x14ac:dyDescent="0.3">
      <c r="Q19148" t="s">
        <v>258</v>
      </c>
    </row>
    <row r="19149" spans="17:17" x14ac:dyDescent="0.3">
      <c r="Q19149" t="s">
        <v>292</v>
      </c>
    </row>
    <row r="19150" spans="17:17" x14ac:dyDescent="0.3">
      <c r="Q19150" t="s">
        <v>229</v>
      </c>
    </row>
    <row r="19151" spans="17:17" x14ac:dyDescent="0.3">
      <c r="Q19151" t="s">
        <v>383</v>
      </c>
    </row>
    <row r="19152" spans="17:17" x14ac:dyDescent="0.3">
      <c r="Q19152" t="s">
        <v>375</v>
      </c>
    </row>
    <row r="19153" spans="17:17" x14ac:dyDescent="0.3">
      <c r="Q19153" t="s">
        <v>359</v>
      </c>
    </row>
    <row r="19154" spans="17:17" x14ac:dyDescent="0.3">
      <c r="Q19154" t="s">
        <v>330</v>
      </c>
    </row>
    <row r="19155" spans="17:17" x14ac:dyDescent="0.3">
      <c r="Q19155" t="s">
        <v>355</v>
      </c>
    </row>
    <row r="19156" spans="17:17" x14ac:dyDescent="0.3">
      <c r="Q19156" t="s">
        <v>399</v>
      </c>
    </row>
    <row r="19157" spans="17:17" x14ac:dyDescent="0.3">
      <c r="Q19157" t="s">
        <v>299</v>
      </c>
    </row>
    <row r="19158" spans="17:17" x14ac:dyDescent="0.3">
      <c r="Q19158" t="s">
        <v>221</v>
      </c>
    </row>
    <row r="19159" spans="17:17" x14ac:dyDescent="0.3">
      <c r="Q19159" t="s">
        <v>417</v>
      </c>
    </row>
    <row r="19160" spans="17:17" x14ac:dyDescent="0.3">
      <c r="Q19160" t="s">
        <v>232</v>
      </c>
    </row>
    <row r="19161" spans="17:17" x14ac:dyDescent="0.3">
      <c r="Q19161" t="s">
        <v>395</v>
      </c>
    </row>
    <row r="19162" spans="17:17" x14ac:dyDescent="0.3">
      <c r="Q19162" t="s">
        <v>311</v>
      </c>
    </row>
    <row r="19163" spans="17:17" x14ac:dyDescent="0.3">
      <c r="Q19163" t="s">
        <v>286</v>
      </c>
    </row>
    <row r="19164" spans="17:17" x14ac:dyDescent="0.3">
      <c r="Q19164" t="s">
        <v>300</v>
      </c>
    </row>
    <row r="19165" spans="17:17" x14ac:dyDescent="0.3">
      <c r="Q19165" t="s">
        <v>245</v>
      </c>
    </row>
    <row r="19166" spans="17:17" x14ac:dyDescent="0.3">
      <c r="Q19166" t="s">
        <v>402</v>
      </c>
    </row>
    <row r="19167" spans="17:17" x14ac:dyDescent="0.3">
      <c r="Q19167" t="s">
        <v>244</v>
      </c>
    </row>
    <row r="19168" spans="17:17" x14ac:dyDescent="0.3">
      <c r="Q19168" t="s">
        <v>377</v>
      </c>
    </row>
    <row r="19169" spans="17:17" x14ac:dyDescent="0.3">
      <c r="Q19169" t="s">
        <v>335</v>
      </c>
    </row>
    <row r="19170" spans="17:17" x14ac:dyDescent="0.3">
      <c r="Q19170" t="s">
        <v>226</v>
      </c>
    </row>
    <row r="19171" spans="17:17" x14ac:dyDescent="0.3">
      <c r="Q19171" t="s">
        <v>264</v>
      </c>
    </row>
    <row r="19172" spans="17:17" x14ac:dyDescent="0.3">
      <c r="Q19172" t="s">
        <v>408</v>
      </c>
    </row>
    <row r="19173" spans="17:17" x14ac:dyDescent="0.3">
      <c r="Q19173" t="s">
        <v>325</v>
      </c>
    </row>
    <row r="19174" spans="17:17" x14ac:dyDescent="0.3">
      <c r="Q19174" t="s">
        <v>260</v>
      </c>
    </row>
    <row r="19175" spans="17:17" x14ac:dyDescent="0.3">
      <c r="Q19175" t="s">
        <v>373</v>
      </c>
    </row>
    <row r="19176" spans="17:17" x14ac:dyDescent="0.3">
      <c r="Q19176" t="s">
        <v>267</v>
      </c>
    </row>
    <row r="19177" spans="17:17" x14ac:dyDescent="0.3">
      <c r="Q19177" t="s">
        <v>405</v>
      </c>
    </row>
    <row r="19178" spans="17:17" x14ac:dyDescent="0.3">
      <c r="Q19178" t="s">
        <v>389</v>
      </c>
    </row>
    <row r="19179" spans="17:17" x14ac:dyDescent="0.3">
      <c r="Q19179" t="s">
        <v>285</v>
      </c>
    </row>
    <row r="19180" spans="17:17" x14ac:dyDescent="0.3">
      <c r="Q19180" t="s">
        <v>289</v>
      </c>
    </row>
    <row r="19181" spans="17:17" x14ac:dyDescent="0.3">
      <c r="Q19181" t="s">
        <v>292</v>
      </c>
    </row>
    <row r="19182" spans="17:17" x14ac:dyDescent="0.3">
      <c r="Q19182" t="s">
        <v>236</v>
      </c>
    </row>
    <row r="19183" spans="17:17" x14ac:dyDescent="0.3">
      <c r="Q19183" t="s">
        <v>352</v>
      </c>
    </row>
    <row r="19184" spans="17:17" x14ac:dyDescent="0.3">
      <c r="Q19184" t="s">
        <v>379</v>
      </c>
    </row>
    <row r="19185" spans="17:17" x14ac:dyDescent="0.3">
      <c r="Q19185" t="s">
        <v>260</v>
      </c>
    </row>
    <row r="19186" spans="17:17" x14ac:dyDescent="0.3">
      <c r="Q19186" t="s">
        <v>320</v>
      </c>
    </row>
    <row r="19187" spans="17:17" x14ac:dyDescent="0.3">
      <c r="Q19187" t="s">
        <v>222</v>
      </c>
    </row>
    <row r="19188" spans="17:17" x14ac:dyDescent="0.3">
      <c r="Q19188" t="s">
        <v>343</v>
      </c>
    </row>
    <row r="19189" spans="17:17" x14ac:dyDescent="0.3">
      <c r="Q19189" t="s">
        <v>374</v>
      </c>
    </row>
    <row r="19190" spans="17:17" x14ac:dyDescent="0.3">
      <c r="Q19190" t="s">
        <v>303</v>
      </c>
    </row>
    <row r="19191" spans="17:17" x14ac:dyDescent="0.3">
      <c r="Q19191" t="s">
        <v>370</v>
      </c>
    </row>
    <row r="19192" spans="17:17" x14ac:dyDescent="0.3">
      <c r="Q19192" t="s">
        <v>249</v>
      </c>
    </row>
    <row r="19193" spans="17:17" x14ac:dyDescent="0.3">
      <c r="Q19193" t="s">
        <v>241</v>
      </c>
    </row>
    <row r="19194" spans="17:17" x14ac:dyDescent="0.3">
      <c r="Q19194" t="s">
        <v>371</v>
      </c>
    </row>
    <row r="19195" spans="17:17" x14ac:dyDescent="0.3">
      <c r="Q19195" t="s">
        <v>292</v>
      </c>
    </row>
    <row r="19196" spans="17:17" x14ac:dyDescent="0.3">
      <c r="Q19196" t="s">
        <v>268</v>
      </c>
    </row>
    <row r="19197" spans="17:17" x14ac:dyDescent="0.3">
      <c r="Q19197" t="s">
        <v>380</v>
      </c>
    </row>
    <row r="19198" spans="17:17" x14ac:dyDescent="0.3">
      <c r="Q19198" t="s">
        <v>290</v>
      </c>
    </row>
    <row r="19199" spans="17:17" x14ac:dyDescent="0.3">
      <c r="Q19199" t="s">
        <v>404</v>
      </c>
    </row>
    <row r="19200" spans="17:17" x14ac:dyDescent="0.3">
      <c r="Q19200" t="s">
        <v>336</v>
      </c>
    </row>
    <row r="19201" spans="17:17" x14ac:dyDescent="0.3">
      <c r="Q19201" t="s">
        <v>233</v>
      </c>
    </row>
    <row r="19202" spans="17:17" x14ac:dyDescent="0.3">
      <c r="Q19202" t="s">
        <v>387</v>
      </c>
    </row>
    <row r="19203" spans="17:17" x14ac:dyDescent="0.3">
      <c r="Q19203" t="s">
        <v>271</v>
      </c>
    </row>
    <row r="19204" spans="17:17" x14ac:dyDescent="0.3">
      <c r="Q19204" t="s">
        <v>377</v>
      </c>
    </row>
    <row r="19205" spans="17:17" x14ac:dyDescent="0.3">
      <c r="Q19205" t="s">
        <v>236</v>
      </c>
    </row>
    <row r="19206" spans="17:17" x14ac:dyDescent="0.3">
      <c r="Q19206" t="s">
        <v>225</v>
      </c>
    </row>
    <row r="19207" spans="17:17" x14ac:dyDescent="0.3">
      <c r="Q19207" t="s">
        <v>335</v>
      </c>
    </row>
    <row r="19208" spans="17:17" x14ac:dyDescent="0.3">
      <c r="Q19208" t="s">
        <v>300</v>
      </c>
    </row>
    <row r="19209" spans="17:17" x14ac:dyDescent="0.3">
      <c r="Q19209" t="s">
        <v>366</v>
      </c>
    </row>
    <row r="19210" spans="17:17" x14ac:dyDescent="0.3">
      <c r="Q19210" t="s">
        <v>295</v>
      </c>
    </row>
    <row r="19211" spans="17:17" x14ac:dyDescent="0.3">
      <c r="Q19211" t="s">
        <v>256</v>
      </c>
    </row>
    <row r="19212" spans="17:17" x14ac:dyDescent="0.3">
      <c r="Q19212" t="s">
        <v>315</v>
      </c>
    </row>
    <row r="19213" spans="17:17" x14ac:dyDescent="0.3">
      <c r="Q19213" t="s">
        <v>243</v>
      </c>
    </row>
    <row r="19214" spans="17:17" x14ac:dyDescent="0.3">
      <c r="Q19214" t="s">
        <v>283</v>
      </c>
    </row>
    <row r="19215" spans="17:17" x14ac:dyDescent="0.3">
      <c r="Q19215" t="s">
        <v>324</v>
      </c>
    </row>
    <row r="19216" spans="17:17" x14ac:dyDescent="0.3">
      <c r="Q19216" t="s">
        <v>278</v>
      </c>
    </row>
    <row r="19217" spans="17:17" x14ac:dyDescent="0.3">
      <c r="Q19217" t="s">
        <v>301</v>
      </c>
    </row>
    <row r="19218" spans="17:17" x14ac:dyDescent="0.3">
      <c r="Q19218" t="s">
        <v>414</v>
      </c>
    </row>
    <row r="19219" spans="17:17" x14ac:dyDescent="0.3">
      <c r="Q19219" t="s">
        <v>388</v>
      </c>
    </row>
    <row r="19220" spans="17:17" x14ac:dyDescent="0.3">
      <c r="Q19220" t="s">
        <v>410</v>
      </c>
    </row>
    <row r="19221" spans="17:17" x14ac:dyDescent="0.3">
      <c r="Q19221" t="s">
        <v>224</v>
      </c>
    </row>
    <row r="19222" spans="17:17" x14ac:dyDescent="0.3">
      <c r="Q19222" t="s">
        <v>409</v>
      </c>
    </row>
    <row r="19223" spans="17:17" x14ac:dyDescent="0.3">
      <c r="Q19223" t="s">
        <v>373</v>
      </c>
    </row>
    <row r="19224" spans="17:17" x14ac:dyDescent="0.3">
      <c r="Q19224" t="s">
        <v>228</v>
      </c>
    </row>
    <row r="19225" spans="17:17" x14ac:dyDescent="0.3">
      <c r="Q19225" t="s">
        <v>411</v>
      </c>
    </row>
    <row r="19226" spans="17:17" x14ac:dyDescent="0.3">
      <c r="Q19226" t="s">
        <v>242</v>
      </c>
    </row>
    <row r="19227" spans="17:17" x14ac:dyDescent="0.3">
      <c r="Q19227" t="s">
        <v>412</v>
      </c>
    </row>
    <row r="19228" spans="17:17" x14ac:dyDescent="0.3">
      <c r="Q19228" t="s">
        <v>240</v>
      </c>
    </row>
    <row r="19229" spans="17:17" x14ac:dyDescent="0.3">
      <c r="Q19229" t="s">
        <v>256</v>
      </c>
    </row>
    <row r="19230" spans="17:17" x14ac:dyDescent="0.3">
      <c r="Q19230" t="s">
        <v>252</v>
      </c>
    </row>
    <row r="19231" spans="17:17" x14ac:dyDescent="0.3">
      <c r="Q19231" t="s">
        <v>314</v>
      </c>
    </row>
    <row r="19232" spans="17:17" x14ac:dyDescent="0.3">
      <c r="Q19232" t="s">
        <v>385</v>
      </c>
    </row>
    <row r="19233" spans="17:17" x14ac:dyDescent="0.3">
      <c r="Q19233" t="s">
        <v>340</v>
      </c>
    </row>
    <row r="19234" spans="17:17" x14ac:dyDescent="0.3">
      <c r="Q19234" t="s">
        <v>282</v>
      </c>
    </row>
    <row r="19235" spans="17:17" x14ac:dyDescent="0.3">
      <c r="Q19235" t="s">
        <v>273</v>
      </c>
    </row>
    <row r="19236" spans="17:17" x14ac:dyDescent="0.3">
      <c r="Q19236" t="s">
        <v>325</v>
      </c>
    </row>
    <row r="19237" spans="17:17" x14ac:dyDescent="0.3">
      <c r="Q19237" t="s">
        <v>300</v>
      </c>
    </row>
    <row r="19238" spans="17:17" x14ac:dyDescent="0.3">
      <c r="Q19238" t="s">
        <v>326</v>
      </c>
    </row>
    <row r="19239" spans="17:17" x14ac:dyDescent="0.3">
      <c r="Q19239" t="s">
        <v>395</v>
      </c>
    </row>
    <row r="19240" spans="17:17" x14ac:dyDescent="0.3">
      <c r="Q19240" t="s">
        <v>391</v>
      </c>
    </row>
    <row r="19241" spans="17:17" x14ac:dyDescent="0.3">
      <c r="Q19241" t="s">
        <v>248</v>
      </c>
    </row>
    <row r="19242" spans="17:17" x14ac:dyDescent="0.3">
      <c r="Q19242" t="s">
        <v>370</v>
      </c>
    </row>
    <row r="19243" spans="17:17" x14ac:dyDescent="0.3">
      <c r="Q19243" t="s">
        <v>383</v>
      </c>
    </row>
    <row r="19244" spans="17:17" x14ac:dyDescent="0.3">
      <c r="Q19244" t="s">
        <v>265</v>
      </c>
    </row>
    <row r="19245" spans="17:17" x14ac:dyDescent="0.3">
      <c r="Q19245" t="s">
        <v>258</v>
      </c>
    </row>
    <row r="19246" spans="17:17" x14ac:dyDescent="0.3">
      <c r="Q19246" t="s">
        <v>341</v>
      </c>
    </row>
    <row r="19247" spans="17:17" x14ac:dyDescent="0.3">
      <c r="Q19247" t="s">
        <v>319</v>
      </c>
    </row>
    <row r="19248" spans="17:17" x14ac:dyDescent="0.3">
      <c r="Q19248" t="s">
        <v>277</v>
      </c>
    </row>
    <row r="19249" spans="17:17" x14ac:dyDescent="0.3">
      <c r="Q19249" t="s">
        <v>378</v>
      </c>
    </row>
    <row r="19250" spans="17:17" x14ac:dyDescent="0.3">
      <c r="Q19250" t="s">
        <v>267</v>
      </c>
    </row>
    <row r="19251" spans="17:17" x14ac:dyDescent="0.3">
      <c r="Q19251" t="s">
        <v>248</v>
      </c>
    </row>
    <row r="19252" spans="17:17" x14ac:dyDescent="0.3">
      <c r="Q19252" t="s">
        <v>226</v>
      </c>
    </row>
    <row r="19253" spans="17:17" x14ac:dyDescent="0.3">
      <c r="Q19253" t="s">
        <v>233</v>
      </c>
    </row>
    <row r="19254" spans="17:17" x14ac:dyDescent="0.3">
      <c r="Q19254" t="s">
        <v>384</v>
      </c>
    </row>
    <row r="19255" spans="17:17" x14ac:dyDescent="0.3">
      <c r="Q19255" t="s">
        <v>250</v>
      </c>
    </row>
    <row r="19256" spans="17:17" x14ac:dyDescent="0.3">
      <c r="Q19256" t="s">
        <v>300</v>
      </c>
    </row>
    <row r="19257" spans="17:17" x14ac:dyDescent="0.3">
      <c r="Q19257" t="s">
        <v>385</v>
      </c>
    </row>
    <row r="19258" spans="17:17" x14ac:dyDescent="0.3">
      <c r="Q19258" t="s">
        <v>386</v>
      </c>
    </row>
    <row r="19259" spans="17:17" x14ac:dyDescent="0.3">
      <c r="Q19259" t="s">
        <v>358</v>
      </c>
    </row>
    <row r="19260" spans="17:17" x14ac:dyDescent="0.3">
      <c r="Q19260" t="s">
        <v>284</v>
      </c>
    </row>
    <row r="19261" spans="17:17" x14ac:dyDescent="0.3">
      <c r="Q19261" t="s">
        <v>327</v>
      </c>
    </row>
    <row r="19262" spans="17:17" x14ac:dyDescent="0.3">
      <c r="Q19262" t="s">
        <v>373</v>
      </c>
    </row>
    <row r="19263" spans="17:17" x14ac:dyDescent="0.3">
      <c r="Q19263" t="s">
        <v>259</v>
      </c>
    </row>
    <row r="19264" spans="17:17" x14ac:dyDescent="0.3">
      <c r="Q19264" t="s">
        <v>376</v>
      </c>
    </row>
    <row r="19265" spans="17:17" x14ac:dyDescent="0.3">
      <c r="Q19265" t="s">
        <v>261</v>
      </c>
    </row>
    <row r="19266" spans="17:17" x14ac:dyDescent="0.3">
      <c r="Q19266" t="s">
        <v>276</v>
      </c>
    </row>
    <row r="19267" spans="17:17" x14ac:dyDescent="0.3">
      <c r="Q19267" t="s">
        <v>272</v>
      </c>
    </row>
    <row r="19268" spans="17:17" x14ac:dyDescent="0.3">
      <c r="Q19268" t="s">
        <v>245</v>
      </c>
    </row>
    <row r="19269" spans="17:17" x14ac:dyDescent="0.3">
      <c r="Q19269" t="s">
        <v>367</v>
      </c>
    </row>
    <row r="19270" spans="17:17" x14ac:dyDescent="0.3">
      <c r="Q19270" t="s">
        <v>356</v>
      </c>
    </row>
    <row r="19271" spans="17:17" x14ac:dyDescent="0.3">
      <c r="Q19271" t="s">
        <v>316</v>
      </c>
    </row>
    <row r="19272" spans="17:17" x14ac:dyDescent="0.3">
      <c r="Q19272" t="s">
        <v>223</v>
      </c>
    </row>
    <row r="19273" spans="17:17" x14ac:dyDescent="0.3">
      <c r="Q19273" t="s">
        <v>333</v>
      </c>
    </row>
    <row r="19274" spans="17:17" x14ac:dyDescent="0.3">
      <c r="Q19274" t="s">
        <v>395</v>
      </c>
    </row>
    <row r="19275" spans="17:17" x14ac:dyDescent="0.3">
      <c r="Q19275" t="s">
        <v>304</v>
      </c>
    </row>
    <row r="19276" spans="17:17" x14ac:dyDescent="0.3">
      <c r="Q19276" t="s">
        <v>345</v>
      </c>
    </row>
    <row r="19277" spans="17:17" x14ac:dyDescent="0.3">
      <c r="Q19277" t="s">
        <v>320</v>
      </c>
    </row>
    <row r="19278" spans="17:17" x14ac:dyDescent="0.3">
      <c r="Q19278" t="s">
        <v>327</v>
      </c>
    </row>
    <row r="19279" spans="17:17" x14ac:dyDescent="0.3">
      <c r="Q19279" t="s">
        <v>297</v>
      </c>
    </row>
    <row r="19280" spans="17:17" x14ac:dyDescent="0.3">
      <c r="Q19280" t="s">
        <v>315</v>
      </c>
    </row>
    <row r="19281" spans="17:17" x14ac:dyDescent="0.3">
      <c r="Q19281" t="s">
        <v>390</v>
      </c>
    </row>
    <row r="19282" spans="17:17" x14ac:dyDescent="0.3">
      <c r="Q19282" t="s">
        <v>280</v>
      </c>
    </row>
    <row r="19283" spans="17:17" x14ac:dyDescent="0.3">
      <c r="Q19283" t="s">
        <v>233</v>
      </c>
    </row>
    <row r="19284" spans="17:17" x14ac:dyDescent="0.3">
      <c r="Q19284" t="s">
        <v>354</v>
      </c>
    </row>
    <row r="19285" spans="17:17" x14ac:dyDescent="0.3">
      <c r="Q19285" t="s">
        <v>297</v>
      </c>
    </row>
    <row r="19286" spans="17:17" x14ac:dyDescent="0.3">
      <c r="Q19286" t="s">
        <v>386</v>
      </c>
    </row>
    <row r="19287" spans="17:17" x14ac:dyDescent="0.3">
      <c r="Q19287" t="s">
        <v>414</v>
      </c>
    </row>
    <row r="19288" spans="17:17" x14ac:dyDescent="0.3">
      <c r="Q19288" t="s">
        <v>301</v>
      </c>
    </row>
    <row r="19289" spans="17:17" x14ac:dyDescent="0.3">
      <c r="Q19289" t="s">
        <v>237</v>
      </c>
    </row>
    <row r="19290" spans="17:17" x14ac:dyDescent="0.3">
      <c r="Q19290" t="s">
        <v>326</v>
      </c>
    </row>
    <row r="19291" spans="17:17" x14ac:dyDescent="0.3">
      <c r="Q19291" t="s">
        <v>372</v>
      </c>
    </row>
    <row r="19292" spans="17:17" x14ac:dyDescent="0.3">
      <c r="Q19292" t="s">
        <v>335</v>
      </c>
    </row>
    <row r="19293" spans="17:17" x14ac:dyDescent="0.3">
      <c r="Q19293" t="s">
        <v>262</v>
      </c>
    </row>
    <row r="19294" spans="17:17" x14ac:dyDescent="0.3">
      <c r="Q19294" t="s">
        <v>379</v>
      </c>
    </row>
    <row r="19295" spans="17:17" x14ac:dyDescent="0.3">
      <c r="Q19295" t="s">
        <v>220</v>
      </c>
    </row>
    <row r="19296" spans="17:17" x14ac:dyDescent="0.3">
      <c r="Q19296" t="s">
        <v>401</v>
      </c>
    </row>
    <row r="19297" spans="17:17" x14ac:dyDescent="0.3">
      <c r="Q19297" t="s">
        <v>229</v>
      </c>
    </row>
    <row r="19298" spans="17:17" x14ac:dyDescent="0.3">
      <c r="Q19298" t="s">
        <v>232</v>
      </c>
    </row>
    <row r="19299" spans="17:17" x14ac:dyDescent="0.3">
      <c r="Q19299" t="s">
        <v>418</v>
      </c>
    </row>
    <row r="19300" spans="17:17" x14ac:dyDescent="0.3">
      <c r="Q19300" t="s">
        <v>404</v>
      </c>
    </row>
    <row r="19301" spans="17:17" x14ac:dyDescent="0.3">
      <c r="Q19301" t="s">
        <v>350</v>
      </c>
    </row>
    <row r="19302" spans="17:17" x14ac:dyDescent="0.3">
      <c r="Q19302" t="s">
        <v>330</v>
      </c>
    </row>
    <row r="19303" spans="17:17" x14ac:dyDescent="0.3">
      <c r="Q19303" t="s">
        <v>390</v>
      </c>
    </row>
    <row r="19304" spans="17:17" x14ac:dyDescent="0.3">
      <c r="Q19304" t="s">
        <v>229</v>
      </c>
    </row>
    <row r="19305" spans="17:17" x14ac:dyDescent="0.3">
      <c r="Q19305" t="s">
        <v>230</v>
      </c>
    </row>
    <row r="19306" spans="17:17" x14ac:dyDescent="0.3">
      <c r="Q19306" t="s">
        <v>253</v>
      </c>
    </row>
    <row r="19307" spans="17:17" x14ac:dyDescent="0.3">
      <c r="Q19307" t="s">
        <v>296</v>
      </c>
    </row>
    <row r="19308" spans="17:17" x14ac:dyDescent="0.3">
      <c r="Q19308" t="s">
        <v>386</v>
      </c>
    </row>
    <row r="19309" spans="17:17" x14ac:dyDescent="0.3">
      <c r="Q19309" t="s">
        <v>262</v>
      </c>
    </row>
    <row r="19310" spans="17:17" x14ac:dyDescent="0.3">
      <c r="Q19310" t="s">
        <v>249</v>
      </c>
    </row>
    <row r="19311" spans="17:17" x14ac:dyDescent="0.3">
      <c r="Q19311" t="s">
        <v>342</v>
      </c>
    </row>
    <row r="19312" spans="17:17" x14ac:dyDescent="0.3">
      <c r="Q19312" t="s">
        <v>219</v>
      </c>
    </row>
    <row r="19313" spans="17:17" x14ac:dyDescent="0.3">
      <c r="Q19313" t="s">
        <v>233</v>
      </c>
    </row>
    <row r="19314" spans="17:17" x14ac:dyDescent="0.3">
      <c r="Q19314" t="s">
        <v>302</v>
      </c>
    </row>
    <row r="19315" spans="17:17" x14ac:dyDescent="0.3">
      <c r="Q19315" t="s">
        <v>332</v>
      </c>
    </row>
    <row r="19316" spans="17:17" x14ac:dyDescent="0.3">
      <c r="Q19316" t="s">
        <v>285</v>
      </c>
    </row>
    <row r="19317" spans="17:17" x14ac:dyDescent="0.3">
      <c r="Q19317" t="s">
        <v>402</v>
      </c>
    </row>
    <row r="19318" spans="17:17" x14ac:dyDescent="0.3">
      <c r="Q19318" t="s">
        <v>242</v>
      </c>
    </row>
    <row r="19319" spans="17:17" x14ac:dyDescent="0.3">
      <c r="Q19319" t="s">
        <v>329</v>
      </c>
    </row>
    <row r="19320" spans="17:17" x14ac:dyDescent="0.3">
      <c r="Q19320" t="s">
        <v>388</v>
      </c>
    </row>
    <row r="19321" spans="17:17" x14ac:dyDescent="0.3">
      <c r="Q19321" t="s">
        <v>341</v>
      </c>
    </row>
    <row r="19322" spans="17:17" x14ac:dyDescent="0.3">
      <c r="Q19322" t="s">
        <v>237</v>
      </c>
    </row>
    <row r="19323" spans="17:17" x14ac:dyDescent="0.3">
      <c r="Q19323" t="s">
        <v>379</v>
      </c>
    </row>
    <row r="19324" spans="17:17" x14ac:dyDescent="0.3">
      <c r="Q19324" t="s">
        <v>365</v>
      </c>
    </row>
    <row r="19325" spans="17:17" x14ac:dyDescent="0.3">
      <c r="Q19325" t="s">
        <v>281</v>
      </c>
    </row>
    <row r="19326" spans="17:17" x14ac:dyDescent="0.3">
      <c r="Q19326" t="s">
        <v>380</v>
      </c>
    </row>
    <row r="19327" spans="17:17" x14ac:dyDescent="0.3">
      <c r="Q19327" t="s">
        <v>258</v>
      </c>
    </row>
    <row r="19328" spans="17:17" x14ac:dyDescent="0.3">
      <c r="Q19328" t="s">
        <v>285</v>
      </c>
    </row>
    <row r="19329" spans="17:17" x14ac:dyDescent="0.3">
      <c r="Q19329" t="s">
        <v>310</v>
      </c>
    </row>
    <row r="19330" spans="17:17" x14ac:dyDescent="0.3">
      <c r="Q19330" t="s">
        <v>414</v>
      </c>
    </row>
    <row r="19331" spans="17:17" x14ac:dyDescent="0.3">
      <c r="Q19331" t="s">
        <v>265</v>
      </c>
    </row>
    <row r="19332" spans="17:17" x14ac:dyDescent="0.3">
      <c r="Q19332" t="s">
        <v>260</v>
      </c>
    </row>
    <row r="19333" spans="17:17" x14ac:dyDescent="0.3">
      <c r="Q19333" t="s">
        <v>309</v>
      </c>
    </row>
    <row r="19334" spans="17:17" x14ac:dyDescent="0.3">
      <c r="Q19334" t="s">
        <v>323</v>
      </c>
    </row>
    <row r="19335" spans="17:17" x14ac:dyDescent="0.3">
      <c r="Q19335" t="s">
        <v>404</v>
      </c>
    </row>
    <row r="19336" spans="17:17" x14ac:dyDescent="0.3">
      <c r="Q19336" t="s">
        <v>411</v>
      </c>
    </row>
    <row r="19337" spans="17:17" x14ac:dyDescent="0.3">
      <c r="Q19337" t="s">
        <v>343</v>
      </c>
    </row>
    <row r="19338" spans="17:17" x14ac:dyDescent="0.3">
      <c r="Q19338" t="s">
        <v>256</v>
      </c>
    </row>
    <row r="19339" spans="17:17" x14ac:dyDescent="0.3">
      <c r="Q19339" t="s">
        <v>304</v>
      </c>
    </row>
    <row r="19340" spans="17:17" x14ac:dyDescent="0.3">
      <c r="Q19340" t="s">
        <v>357</v>
      </c>
    </row>
    <row r="19341" spans="17:17" x14ac:dyDescent="0.3">
      <c r="Q19341" t="s">
        <v>279</v>
      </c>
    </row>
    <row r="19342" spans="17:17" x14ac:dyDescent="0.3">
      <c r="Q19342" t="s">
        <v>418</v>
      </c>
    </row>
    <row r="19343" spans="17:17" x14ac:dyDescent="0.3">
      <c r="Q19343" t="s">
        <v>270</v>
      </c>
    </row>
    <row r="19344" spans="17:17" x14ac:dyDescent="0.3">
      <c r="Q19344" t="s">
        <v>316</v>
      </c>
    </row>
    <row r="19345" spans="17:17" x14ac:dyDescent="0.3">
      <c r="Q19345" t="s">
        <v>362</v>
      </c>
    </row>
    <row r="19346" spans="17:17" x14ac:dyDescent="0.3">
      <c r="Q19346" t="s">
        <v>320</v>
      </c>
    </row>
    <row r="19347" spans="17:17" x14ac:dyDescent="0.3">
      <c r="Q19347" t="s">
        <v>258</v>
      </c>
    </row>
    <row r="19348" spans="17:17" x14ac:dyDescent="0.3">
      <c r="Q19348" t="s">
        <v>247</v>
      </c>
    </row>
    <row r="19349" spans="17:17" x14ac:dyDescent="0.3">
      <c r="Q19349" t="s">
        <v>406</v>
      </c>
    </row>
    <row r="19350" spans="17:17" x14ac:dyDescent="0.3">
      <c r="Q19350" t="s">
        <v>345</v>
      </c>
    </row>
    <row r="19351" spans="17:17" x14ac:dyDescent="0.3">
      <c r="Q19351" t="s">
        <v>298</v>
      </c>
    </row>
    <row r="19352" spans="17:17" x14ac:dyDescent="0.3">
      <c r="Q19352" t="s">
        <v>385</v>
      </c>
    </row>
    <row r="19353" spans="17:17" x14ac:dyDescent="0.3">
      <c r="Q19353" t="s">
        <v>324</v>
      </c>
    </row>
    <row r="19354" spans="17:17" x14ac:dyDescent="0.3">
      <c r="Q19354" t="s">
        <v>286</v>
      </c>
    </row>
    <row r="19355" spans="17:17" x14ac:dyDescent="0.3">
      <c r="Q19355" t="s">
        <v>335</v>
      </c>
    </row>
    <row r="19356" spans="17:17" x14ac:dyDescent="0.3">
      <c r="Q19356" t="s">
        <v>331</v>
      </c>
    </row>
    <row r="19357" spans="17:17" x14ac:dyDescent="0.3">
      <c r="Q19357" t="s">
        <v>277</v>
      </c>
    </row>
    <row r="19358" spans="17:17" x14ac:dyDescent="0.3">
      <c r="Q19358" t="s">
        <v>307</v>
      </c>
    </row>
    <row r="19359" spans="17:17" x14ac:dyDescent="0.3">
      <c r="Q19359" t="s">
        <v>400</v>
      </c>
    </row>
    <row r="19360" spans="17:17" x14ac:dyDescent="0.3">
      <c r="Q19360" t="s">
        <v>265</v>
      </c>
    </row>
    <row r="19361" spans="17:17" x14ac:dyDescent="0.3">
      <c r="Q19361" t="s">
        <v>295</v>
      </c>
    </row>
    <row r="19362" spans="17:17" x14ac:dyDescent="0.3">
      <c r="Q19362" t="s">
        <v>335</v>
      </c>
    </row>
    <row r="19363" spans="17:17" x14ac:dyDescent="0.3">
      <c r="Q19363" t="s">
        <v>230</v>
      </c>
    </row>
    <row r="19364" spans="17:17" x14ac:dyDescent="0.3">
      <c r="Q19364" t="s">
        <v>225</v>
      </c>
    </row>
    <row r="19365" spans="17:17" x14ac:dyDescent="0.3">
      <c r="Q19365" t="s">
        <v>295</v>
      </c>
    </row>
    <row r="19366" spans="17:17" x14ac:dyDescent="0.3">
      <c r="Q19366" t="s">
        <v>407</v>
      </c>
    </row>
    <row r="19367" spans="17:17" x14ac:dyDescent="0.3">
      <c r="Q19367" t="s">
        <v>293</v>
      </c>
    </row>
    <row r="19368" spans="17:17" x14ac:dyDescent="0.3">
      <c r="Q19368" t="s">
        <v>318</v>
      </c>
    </row>
    <row r="19369" spans="17:17" x14ac:dyDescent="0.3">
      <c r="Q19369" t="s">
        <v>296</v>
      </c>
    </row>
    <row r="19370" spans="17:17" x14ac:dyDescent="0.3">
      <c r="Q19370" t="s">
        <v>370</v>
      </c>
    </row>
    <row r="19371" spans="17:17" x14ac:dyDescent="0.3">
      <c r="Q19371" t="s">
        <v>359</v>
      </c>
    </row>
    <row r="19372" spans="17:17" x14ac:dyDescent="0.3">
      <c r="Q19372" t="s">
        <v>350</v>
      </c>
    </row>
    <row r="19373" spans="17:17" x14ac:dyDescent="0.3">
      <c r="Q19373" t="s">
        <v>328</v>
      </c>
    </row>
    <row r="19374" spans="17:17" x14ac:dyDescent="0.3">
      <c r="Q19374" t="s">
        <v>321</v>
      </c>
    </row>
    <row r="19375" spans="17:17" x14ac:dyDescent="0.3">
      <c r="Q19375" t="s">
        <v>313</v>
      </c>
    </row>
    <row r="19376" spans="17:17" x14ac:dyDescent="0.3">
      <c r="Q19376" t="s">
        <v>390</v>
      </c>
    </row>
    <row r="19377" spans="17:17" x14ac:dyDescent="0.3">
      <c r="Q19377" t="s">
        <v>363</v>
      </c>
    </row>
    <row r="19378" spans="17:17" x14ac:dyDescent="0.3">
      <c r="Q19378" t="s">
        <v>268</v>
      </c>
    </row>
    <row r="19379" spans="17:17" x14ac:dyDescent="0.3">
      <c r="Q19379" t="s">
        <v>330</v>
      </c>
    </row>
    <row r="19380" spans="17:17" x14ac:dyDescent="0.3">
      <c r="Q19380" t="s">
        <v>302</v>
      </c>
    </row>
    <row r="19381" spans="17:17" x14ac:dyDescent="0.3">
      <c r="Q19381" t="s">
        <v>402</v>
      </c>
    </row>
    <row r="19382" spans="17:17" x14ac:dyDescent="0.3">
      <c r="Q19382" t="s">
        <v>277</v>
      </c>
    </row>
    <row r="19383" spans="17:17" x14ac:dyDescent="0.3">
      <c r="Q19383" t="s">
        <v>272</v>
      </c>
    </row>
    <row r="19384" spans="17:17" x14ac:dyDescent="0.3">
      <c r="Q19384" t="s">
        <v>281</v>
      </c>
    </row>
    <row r="19385" spans="17:17" x14ac:dyDescent="0.3">
      <c r="Q19385" t="s">
        <v>275</v>
      </c>
    </row>
    <row r="19386" spans="17:17" x14ac:dyDescent="0.3">
      <c r="Q19386" t="s">
        <v>340</v>
      </c>
    </row>
    <row r="19387" spans="17:17" x14ac:dyDescent="0.3">
      <c r="Q19387" t="s">
        <v>402</v>
      </c>
    </row>
    <row r="19388" spans="17:17" x14ac:dyDescent="0.3">
      <c r="Q19388" t="s">
        <v>387</v>
      </c>
    </row>
    <row r="19389" spans="17:17" x14ac:dyDescent="0.3">
      <c r="Q19389" t="s">
        <v>368</v>
      </c>
    </row>
    <row r="19390" spans="17:17" x14ac:dyDescent="0.3">
      <c r="Q19390" t="s">
        <v>299</v>
      </c>
    </row>
    <row r="19391" spans="17:17" x14ac:dyDescent="0.3">
      <c r="Q19391" t="s">
        <v>355</v>
      </c>
    </row>
    <row r="19392" spans="17:17" x14ac:dyDescent="0.3">
      <c r="Q19392" t="s">
        <v>223</v>
      </c>
    </row>
    <row r="19393" spans="17:17" x14ac:dyDescent="0.3">
      <c r="Q19393" t="s">
        <v>264</v>
      </c>
    </row>
    <row r="19394" spans="17:17" x14ac:dyDescent="0.3">
      <c r="Q19394" t="s">
        <v>381</v>
      </c>
    </row>
    <row r="19395" spans="17:17" x14ac:dyDescent="0.3">
      <c r="Q19395" t="s">
        <v>271</v>
      </c>
    </row>
    <row r="19396" spans="17:17" x14ac:dyDescent="0.3">
      <c r="Q19396" t="s">
        <v>283</v>
      </c>
    </row>
    <row r="19397" spans="17:17" x14ac:dyDescent="0.3">
      <c r="Q19397" t="s">
        <v>254</v>
      </c>
    </row>
    <row r="19398" spans="17:17" x14ac:dyDescent="0.3">
      <c r="Q19398" t="s">
        <v>219</v>
      </c>
    </row>
    <row r="19399" spans="17:17" x14ac:dyDescent="0.3">
      <c r="Q19399" t="s">
        <v>336</v>
      </c>
    </row>
    <row r="19400" spans="17:17" x14ac:dyDescent="0.3">
      <c r="Q19400" t="s">
        <v>348</v>
      </c>
    </row>
    <row r="19401" spans="17:17" x14ac:dyDescent="0.3">
      <c r="Q19401" t="s">
        <v>228</v>
      </c>
    </row>
    <row r="19402" spans="17:17" x14ac:dyDescent="0.3">
      <c r="Q19402" t="s">
        <v>316</v>
      </c>
    </row>
    <row r="19403" spans="17:17" x14ac:dyDescent="0.3">
      <c r="Q19403" t="s">
        <v>317</v>
      </c>
    </row>
    <row r="19404" spans="17:17" x14ac:dyDescent="0.3">
      <c r="Q19404" t="s">
        <v>266</v>
      </c>
    </row>
    <row r="19405" spans="17:17" x14ac:dyDescent="0.3">
      <c r="Q19405" t="s">
        <v>318</v>
      </c>
    </row>
    <row r="19406" spans="17:17" x14ac:dyDescent="0.3">
      <c r="Q19406" t="s">
        <v>263</v>
      </c>
    </row>
    <row r="19407" spans="17:17" x14ac:dyDescent="0.3">
      <c r="Q19407" t="s">
        <v>226</v>
      </c>
    </row>
    <row r="19408" spans="17:17" x14ac:dyDescent="0.3">
      <c r="Q19408" t="s">
        <v>319</v>
      </c>
    </row>
    <row r="19409" spans="17:17" x14ac:dyDescent="0.3">
      <c r="Q19409" t="s">
        <v>320</v>
      </c>
    </row>
    <row r="19410" spans="17:17" x14ac:dyDescent="0.3">
      <c r="Q19410" t="s">
        <v>241</v>
      </c>
    </row>
    <row r="19411" spans="17:17" x14ac:dyDescent="0.3">
      <c r="Q19411" t="s">
        <v>267</v>
      </c>
    </row>
    <row r="19412" spans="17:17" x14ac:dyDescent="0.3">
      <c r="Q19412" t="s">
        <v>321</v>
      </c>
    </row>
    <row r="19413" spans="17:17" x14ac:dyDescent="0.3">
      <c r="Q19413" t="s">
        <v>322</v>
      </c>
    </row>
    <row r="19414" spans="17:17" x14ac:dyDescent="0.3">
      <c r="Q19414" t="s">
        <v>323</v>
      </c>
    </row>
    <row r="19415" spans="17:17" x14ac:dyDescent="0.3">
      <c r="Q19415" t="s">
        <v>310</v>
      </c>
    </row>
    <row r="19416" spans="17:17" x14ac:dyDescent="0.3">
      <c r="Q19416" t="s">
        <v>275</v>
      </c>
    </row>
    <row r="19417" spans="17:17" x14ac:dyDescent="0.3">
      <c r="Q19417" t="s">
        <v>247</v>
      </c>
    </row>
    <row r="19418" spans="17:17" x14ac:dyDescent="0.3">
      <c r="Q19418" t="s">
        <v>324</v>
      </c>
    </row>
    <row r="19419" spans="17:17" x14ac:dyDescent="0.3">
      <c r="Q19419" t="s">
        <v>325</v>
      </c>
    </row>
    <row r="19420" spans="17:17" x14ac:dyDescent="0.3">
      <c r="Q19420" t="s">
        <v>236</v>
      </c>
    </row>
    <row r="19421" spans="17:17" x14ac:dyDescent="0.3">
      <c r="Q19421" t="s">
        <v>326</v>
      </c>
    </row>
    <row r="19422" spans="17:17" x14ac:dyDescent="0.3">
      <c r="Q19422" t="s">
        <v>296</v>
      </c>
    </row>
    <row r="19423" spans="17:17" x14ac:dyDescent="0.3">
      <c r="Q19423" t="s">
        <v>267</v>
      </c>
    </row>
    <row r="19424" spans="17:17" x14ac:dyDescent="0.3">
      <c r="Q19424" t="s">
        <v>312</v>
      </c>
    </row>
    <row r="19425" spans="17:17" x14ac:dyDescent="0.3">
      <c r="Q19425" t="s">
        <v>239</v>
      </c>
    </row>
    <row r="19426" spans="17:17" x14ac:dyDescent="0.3">
      <c r="Q19426" t="s">
        <v>263</v>
      </c>
    </row>
    <row r="19427" spans="17:17" x14ac:dyDescent="0.3">
      <c r="Q19427" t="s">
        <v>374</v>
      </c>
    </row>
    <row r="19428" spans="17:17" x14ac:dyDescent="0.3">
      <c r="Q19428" t="s">
        <v>400</v>
      </c>
    </row>
    <row r="19429" spans="17:17" x14ac:dyDescent="0.3">
      <c r="Q19429" t="s">
        <v>279</v>
      </c>
    </row>
    <row r="19430" spans="17:17" x14ac:dyDescent="0.3">
      <c r="Q19430" t="s">
        <v>224</v>
      </c>
    </row>
    <row r="19431" spans="17:17" x14ac:dyDescent="0.3">
      <c r="Q19431" t="s">
        <v>289</v>
      </c>
    </row>
    <row r="19432" spans="17:17" x14ac:dyDescent="0.3">
      <c r="Q19432" t="s">
        <v>401</v>
      </c>
    </row>
    <row r="19433" spans="17:17" x14ac:dyDescent="0.3">
      <c r="Q19433" t="s">
        <v>253</v>
      </c>
    </row>
    <row r="19434" spans="17:17" x14ac:dyDescent="0.3">
      <c r="Q19434" t="s">
        <v>363</v>
      </c>
    </row>
    <row r="19435" spans="17:17" x14ac:dyDescent="0.3">
      <c r="Q19435" t="s">
        <v>230</v>
      </c>
    </row>
    <row r="19436" spans="17:17" x14ac:dyDescent="0.3">
      <c r="Q19436" t="s">
        <v>278</v>
      </c>
    </row>
    <row r="19437" spans="17:17" x14ac:dyDescent="0.3">
      <c r="Q19437" t="s">
        <v>402</v>
      </c>
    </row>
    <row r="19438" spans="17:17" x14ac:dyDescent="0.3">
      <c r="Q19438" t="s">
        <v>403</v>
      </c>
    </row>
    <row r="19439" spans="17:17" x14ac:dyDescent="0.3">
      <c r="Q19439" t="s">
        <v>314</v>
      </c>
    </row>
    <row r="19440" spans="17:17" x14ac:dyDescent="0.3">
      <c r="Q19440" t="s">
        <v>331</v>
      </c>
    </row>
    <row r="19441" spans="17:17" x14ac:dyDescent="0.3">
      <c r="Q19441" t="s">
        <v>333</v>
      </c>
    </row>
    <row r="19442" spans="17:17" x14ac:dyDescent="0.3">
      <c r="Q19442" t="s">
        <v>309</v>
      </c>
    </row>
    <row r="19443" spans="17:17" x14ac:dyDescent="0.3">
      <c r="Q19443" t="s">
        <v>332</v>
      </c>
    </row>
    <row r="19444" spans="17:17" x14ac:dyDescent="0.3">
      <c r="Q19444" t="s">
        <v>347</v>
      </c>
    </row>
    <row r="19445" spans="17:17" x14ac:dyDescent="0.3">
      <c r="Q19445" t="s">
        <v>335</v>
      </c>
    </row>
    <row r="19446" spans="17:17" x14ac:dyDescent="0.3">
      <c r="Q19446" t="s">
        <v>282</v>
      </c>
    </row>
    <row r="19447" spans="17:17" x14ac:dyDescent="0.3">
      <c r="Q19447" t="s">
        <v>383</v>
      </c>
    </row>
    <row r="19448" spans="17:17" x14ac:dyDescent="0.3">
      <c r="Q19448" t="s">
        <v>372</v>
      </c>
    </row>
    <row r="19449" spans="17:17" x14ac:dyDescent="0.3">
      <c r="Q19449" t="s">
        <v>338</v>
      </c>
    </row>
    <row r="19450" spans="17:17" x14ac:dyDescent="0.3">
      <c r="Q19450" t="s">
        <v>356</v>
      </c>
    </row>
    <row r="19451" spans="17:17" x14ac:dyDescent="0.3">
      <c r="Q19451" t="s">
        <v>344</v>
      </c>
    </row>
    <row r="19452" spans="17:17" x14ac:dyDescent="0.3">
      <c r="Q19452" t="s">
        <v>300</v>
      </c>
    </row>
    <row r="19453" spans="17:17" x14ac:dyDescent="0.3">
      <c r="Q19453" t="s">
        <v>380</v>
      </c>
    </row>
    <row r="19454" spans="17:17" x14ac:dyDescent="0.3">
      <c r="Q19454" t="s">
        <v>381</v>
      </c>
    </row>
    <row r="19455" spans="17:17" x14ac:dyDescent="0.3">
      <c r="Q19455" t="s">
        <v>378</v>
      </c>
    </row>
    <row r="19456" spans="17:17" x14ac:dyDescent="0.3">
      <c r="Q19456" t="s">
        <v>364</v>
      </c>
    </row>
    <row r="19457" spans="17:17" x14ac:dyDescent="0.3">
      <c r="Q19457" t="s">
        <v>275</v>
      </c>
    </row>
    <row r="19458" spans="17:17" x14ac:dyDescent="0.3">
      <c r="Q19458" t="s">
        <v>399</v>
      </c>
    </row>
    <row r="19459" spans="17:17" x14ac:dyDescent="0.3">
      <c r="Q19459" t="s">
        <v>326</v>
      </c>
    </row>
    <row r="19460" spans="17:17" x14ac:dyDescent="0.3">
      <c r="Q19460" t="s">
        <v>315</v>
      </c>
    </row>
    <row r="19461" spans="17:17" x14ac:dyDescent="0.3">
      <c r="Q19461" t="s">
        <v>273</v>
      </c>
    </row>
    <row r="19462" spans="17:17" x14ac:dyDescent="0.3">
      <c r="Q19462" t="s">
        <v>247</v>
      </c>
    </row>
    <row r="19463" spans="17:17" x14ac:dyDescent="0.3">
      <c r="Q19463" t="s">
        <v>301</v>
      </c>
    </row>
    <row r="19464" spans="17:17" x14ac:dyDescent="0.3">
      <c r="Q19464" t="s">
        <v>337</v>
      </c>
    </row>
    <row r="19465" spans="17:17" x14ac:dyDescent="0.3">
      <c r="Q19465" t="s">
        <v>354</v>
      </c>
    </row>
    <row r="19466" spans="17:17" x14ac:dyDescent="0.3">
      <c r="Q19466" t="s">
        <v>235</v>
      </c>
    </row>
    <row r="19467" spans="17:17" x14ac:dyDescent="0.3">
      <c r="Q19467" t="s">
        <v>389</v>
      </c>
    </row>
    <row r="19468" spans="17:17" x14ac:dyDescent="0.3">
      <c r="Q19468" t="s">
        <v>258</v>
      </c>
    </row>
    <row r="19469" spans="17:17" x14ac:dyDescent="0.3">
      <c r="Q19469" t="s">
        <v>292</v>
      </c>
    </row>
    <row r="19470" spans="17:17" x14ac:dyDescent="0.3">
      <c r="Q19470" t="s">
        <v>229</v>
      </c>
    </row>
    <row r="19471" spans="17:17" x14ac:dyDescent="0.3">
      <c r="Q19471" t="s">
        <v>383</v>
      </c>
    </row>
    <row r="19472" spans="17:17" x14ac:dyDescent="0.3">
      <c r="Q19472" t="s">
        <v>375</v>
      </c>
    </row>
    <row r="19473" spans="17:17" x14ac:dyDescent="0.3">
      <c r="Q19473" t="s">
        <v>359</v>
      </c>
    </row>
    <row r="19474" spans="17:17" x14ac:dyDescent="0.3">
      <c r="Q19474" t="s">
        <v>330</v>
      </c>
    </row>
    <row r="19475" spans="17:17" x14ac:dyDescent="0.3">
      <c r="Q19475" t="s">
        <v>355</v>
      </c>
    </row>
    <row r="19476" spans="17:17" x14ac:dyDescent="0.3">
      <c r="Q19476" t="s">
        <v>399</v>
      </c>
    </row>
    <row r="19477" spans="17:17" x14ac:dyDescent="0.3">
      <c r="Q19477" t="s">
        <v>299</v>
      </c>
    </row>
    <row r="19478" spans="17:17" x14ac:dyDescent="0.3">
      <c r="Q19478" t="s">
        <v>221</v>
      </c>
    </row>
    <row r="19479" spans="17:17" x14ac:dyDescent="0.3">
      <c r="Q19479" t="s">
        <v>417</v>
      </c>
    </row>
    <row r="19480" spans="17:17" x14ac:dyDescent="0.3">
      <c r="Q19480" t="s">
        <v>232</v>
      </c>
    </row>
    <row r="19481" spans="17:17" x14ac:dyDescent="0.3">
      <c r="Q19481" t="s">
        <v>395</v>
      </c>
    </row>
    <row r="19482" spans="17:17" x14ac:dyDescent="0.3">
      <c r="Q19482" t="s">
        <v>244</v>
      </c>
    </row>
    <row r="19483" spans="17:17" x14ac:dyDescent="0.3">
      <c r="Q19483" t="s">
        <v>378</v>
      </c>
    </row>
    <row r="19484" spans="17:17" x14ac:dyDescent="0.3">
      <c r="Q19484" t="s">
        <v>347</v>
      </c>
    </row>
    <row r="19485" spans="17:17" x14ac:dyDescent="0.3">
      <c r="Q19485" t="s">
        <v>240</v>
      </c>
    </row>
    <row r="19486" spans="17:17" x14ac:dyDescent="0.3">
      <c r="Q19486" t="s">
        <v>357</v>
      </c>
    </row>
    <row r="19487" spans="17:17" x14ac:dyDescent="0.3">
      <c r="Q19487" t="s">
        <v>339</v>
      </c>
    </row>
    <row r="19488" spans="17:17" x14ac:dyDescent="0.3">
      <c r="Q19488" t="s">
        <v>407</v>
      </c>
    </row>
    <row r="19489" spans="17:17" x14ac:dyDescent="0.3">
      <c r="Q19489" t="s">
        <v>370</v>
      </c>
    </row>
    <row r="19490" spans="17:17" x14ac:dyDescent="0.3">
      <c r="Q19490" t="s">
        <v>365</v>
      </c>
    </row>
    <row r="19491" spans="17:17" x14ac:dyDescent="0.3">
      <c r="Q19491" t="s">
        <v>228</v>
      </c>
    </row>
    <row r="19492" spans="17:17" x14ac:dyDescent="0.3">
      <c r="Q19492" t="s">
        <v>255</v>
      </c>
    </row>
    <row r="19493" spans="17:17" x14ac:dyDescent="0.3">
      <c r="Q19493" t="s">
        <v>361</v>
      </c>
    </row>
    <row r="19494" spans="17:17" x14ac:dyDescent="0.3">
      <c r="Q19494" t="s">
        <v>352</v>
      </c>
    </row>
    <row r="19495" spans="17:17" x14ac:dyDescent="0.3">
      <c r="Q19495" t="s">
        <v>239</v>
      </c>
    </row>
    <row r="19496" spans="17:17" x14ac:dyDescent="0.3">
      <c r="Q19496" t="s">
        <v>295</v>
      </c>
    </row>
    <row r="19497" spans="17:17" x14ac:dyDescent="0.3">
      <c r="Q19497" t="s">
        <v>412</v>
      </c>
    </row>
    <row r="19498" spans="17:17" x14ac:dyDescent="0.3">
      <c r="Q19498" t="s">
        <v>394</v>
      </c>
    </row>
    <row r="19499" spans="17:17" x14ac:dyDescent="0.3">
      <c r="Q19499" t="s">
        <v>319</v>
      </c>
    </row>
    <row r="19500" spans="17:17" x14ac:dyDescent="0.3">
      <c r="Q19500" t="s">
        <v>368</v>
      </c>
    </row>
    <row r="19501" spans="17:17" x14ac:dyDescent="0.3">
      <c r="Q19501" t="s">
        <v>363</v>
      </c>
    </row>
    <row r="19502" spans="17:17" x14ac:dyDescent="0.3">
      <c r="Q19502" t="s">
        <v>349</v>
      </c>
    </row>
    <row r="19503" spans="17:17" x14ac:dyDescent="0.3">
      <c r="Q19503" t="s">
        <v>275</v>
      </c>
    </row>
    <row r="19504" spans="17:17" x14ac:dyDescent="0.3">
      <c r="Q19504" t="s">
        <v>362</v>
      </c>
    </row>
    <row r="19505" spans="17:17" x14ac:dyDescent="0.3">
      <c r="Q19505" t="s">
        <v>384</v>
      </c>
    </row>
    <row r="19506" spans="17:17" x14ac:dyDescent="0.3">
      <c r="Q19506" t="s">
        <v>312</v>
      </c>
    </row>
    <row r="19507" spans="17:17" x14ac:dyDescent="0.3">
      <c r="Q19507" t="s">
        <v>255</v>
      </c>
    </row>
    <row r="19508" spans="17:17" x14ac:dyDescent="0.3">
      <c r="Q19508" t="s">
        <v>306</v>
      </c>
    </row>
    <row r="19509" spans="17:17" x14ac:dyDescent="0.3">
      <c r="Q19509" t="s">
        <v>354</v>
      </c>
    </row>
    <row r="19510" spans="17:17" x14ac:dyDescent="0.3">
      <c r="Q19510" t="s">
        <v>277</v>
      </c>
    </row>
    <row r="19511" spans="17:17" x14ac:dyDescent="0.3">
      <c r="Q19511" t="s">
        <v>225</v>
      </c>
    </row>
    <row r="19512" spans="17:17" x14ac:dyDescent="0.3">
      <c r="Q19512" t="s">
        <v>226</v>
      </c>
    </row>
    <row r="19513" spans="17:17" x14ac:dyDescent="0.3">
      <c r="Q19513" t="s">
        <v>256</v>
      </c>
    </row>
    <row r="19514" spans="17:17" x14ac:dyDescent="0.3">
      <c r="Q19514" t="s">
        <v>385</v>
      </c>
    </row>
    <row r="19515" spans="17:17" x14ac:dyDescent="0.3">
      <c r="Q19515" t="s">
        <v>272</v>
      </c>
    </row>
    <row r="19516" spans="17:17" x14ac:dyDescent="0.3">
      <c r="Q19516" t="s">
        <v>284</v>
      </c>
    </row>
    <row r="19517" spans="17:17" x14ac:dyDescent="0.3">
      <c r="Q19517" t="s">
        <v>239</v>
      </c>
    </row>
    <row r="19518" spans="17:17" x14ac:dyDescent="0.3">
      <c r="Q19518" t="s">
        <v>282</v>
      </c>
    </row>
    <row r="19519" spans="17:17" x14ac:dyDescent="0.3">
      <c r="Q19519" t="s">
        <v>344</v>
      </c>
    </row>
    <row r="19520" spans="17:17" x14ac:dyDescent="0.3">
      <c r="Q19520" t="s">
        <v>222</v>
      </c>
    </row>
    <row r="19521" spans="17:17" x14ac:dyDescent="0.3">
      <c r="Q19521" t="s">
        <v>418</v>
      </c>
    </row>
    <row r="19522" spans="17:17" x14ac:dyDescent="0.3">
      <c r="Q19522" t="s">
        <v>344</v>
      </c>
    </row>
    <row r="19523" spans="17:17" x14ac:dyDescent="0.3">
      <c r="Q19523" t="s">
        <v>326</v>
      </c>
    </row>
    <row r="19524" spans="17:17" x14ac:dyDescent="0.3">
      <c r="Q19524" t="s">
        <v>265</v>
      </c>
    </row>
    <row r="19525" spans="17:17" x14ac:dyDescent="0.3">
      <c r="Q19525" t="s">
        <v>302</v>
      </c>
    </row>
    <row r="19526" spans="17:17" x14ac:dyDescent="0.3">
      <c r="Q19526" t="s">
        <v>360</v>
      </c>
    </row>
    <row r="19527" spans="17:17" x14ac:dyDescent="0.3">
      <c r="Q19527" t="s">
        <v>361</v>
      </c>
    </row>
    <row r="19528" spans="17:17" x14ac:dyDescent="0.3">
      <c r="Q19528" t="s">
        <v>362</v>
      </c>
    </row>
    <row r="19529" spans="17:17" x14ac:dyDescent="0.3">
      <c r="Q19529" t="s">
        <v>310</v>
      </c>
    </row>
    <row r="19530" spans="17:17" x14ac:dyDescent="0.3">
      <c r="Q19530" t="s">
        <v>292</v>
      </c>
    </row>
    <row r="19531" spans="17:17" x14ac:dyDescent="0.3">
      <c r="Q19531" t="s">
        <v>244</v>
      </c>
    </row>
    <row r="19532" spans="17:17" x14ac:dyDescent="0.3">
      <c r="Q19532" t="s">
        <v>343</v>
      </c>
    </row>
    <row r="19533" spans="17:17" x14ac:dyDescent="0.3">
      <c r="Q19533" t="s">
        <v>363</v>
      </c>
    </row>
    <row r="19534" spans="17:17" x14ac:dyDescent="0.3">
      <c r="Q19534" t="s">
        <v>364</v>
      </c>
    </row>
    <row r="19535" spans="17:17" x14ac:dyDescent="0.3">
      <c r="Q19535" t="s">
        <v>365</v>
      </c>
    </row>
    <row r="19536" spans="17:17" x14ac:dyDescent="0.3">
      <c r="Q19536" t="s">
        <v>366</v>
      </c>
    </row>
    <row r="19537" spans="17:17" x14ac:dyDescent="0.3">
      <c r="Q19537" t="s">
        <v>319</v>
      </c>
    </row>
    <row r="19538" spans="17:17" x14ac:dyDescent="0.3">
      <c r="Q19538" t="s">
        <v>225</v>
      </c>
    </row>
    <row r="19539" spans="17:17" x14ac:dyDescent="0.3">
      <c r="Q19539" t="s">
        <v>311</v>
      </c>
    </row>
    <row r="19540" spans="17:17" x14ac:dyDescent="0.3">
      <c r="Q19540" t="s">
        <v>258</v>
      </c>
    </row>
    <row r="19541" spans="17:17" x14ac:dyDescent="0.3">
      <c r="Q19541" t="s">
        <v>367</v>
      </c>
    </row>
    <row r="19542" spans="17:17" x14ac:dyDescent="0.3">
      <c r="Q19542" t="s">
        <v>387</v>
      </c>
    </row>
    <row r="19543" spans="17:17" x14ac:dyDescent="0.3">
      <c r="Q19543" t="s">
        <v>271</v>
      </c>
    </row>
    <row r="19544" spans="17:17" x14ac:dyDescent="0.3">
      <c r="Q19544" t="s">
        <v>377</v>
      </c>
    </row>
    <row r="19545" spans="17:17" x14ac:dyDescent="0.3">
      <c r="Q19545" t="s">
        <v>236</v>
      </c>
    </row>
    <row r="19546" spans="17:17" x14ac:dyDescent="0.3">
      <c r="Q19546" t="s">
        <v>225</v>
      </c>
    </row>
    <row r="19547" spans="17:17" x14ac:dyDescent="0.3">
      <c r="Q19547" t="s">
        <v>335</v>
      </c>
    </row>
    <row r="19548" spans="17:17" x14ac:dyDescent="0.3">
      <c r="Q19548" t="s">
        <v>300</v>
      </c>
    </row>
    <row r="19549" spans="17:17" x14ac:dyDescent="0.3">
      <c r="Q19549" t="s">
        <v>366</v>
      </c>
    </row>
    <row r="19550" spans="17:17" x14ac:dyDescent="0.3">
      <c r="Q19550" t="s">
        <v>295</v>
      </c>
    </row>
    <row r="19551" spans="17:17" x14ac:dyDescent="0.3">
      <c r="Q19551" t="s">
        <v>256</v>
      </c>
    </row>
    <row r="19552" spans="17:17" x14ac:dyDescent="0.3">
      <c r="Q19552" t="s">
        <v>315</v>
      </c>
    </row>
    <row r="19553" spans="17:17" x14ac:dyDescent="0.3">
      <c r="Q19553" t="s">
        <v>243</v>
      </c>
    </row>
    <row r="19554" spans="17:17" x14ac:dyDescent="0.3">
      <c r="Q19554" t="s">
        <v>283</v>
      </c>
    </row>
    <row r="19555" spans="17:17" x14ac:dyDescent="0.3">
      <c r="Q19555" t="s">
        <v>324</v>
      </c>
    </row>
    <row r="19556" spans="17:17" x14ac:dyDescent="0.3">
      <c r="Q19556" t="s">
        <v>278</v>
      </c>
    </row>
    <row r="19557" spans="17:17" x14ac:dyDescent="0.3">
      <c r="Q19557" t="s">
        <v>301</v>
      </c>
    </row>
    <row r="19558" spans="17:17" x14ac:dyDescent="0.3">
      <c r="Q19558" t="s">
        <v>414</v>
      </c>
    </row>
    <row r="19559" spans="17:17" x14ac:dyDescent="0.3">
      <c r="Q19559" t="s">
        <v>388</v>
      </c>
    </row>
    <row r="19560" spans="17:17" x14ac:dyDescent="0.3">
      <c r="Q19560" t="s">
        <v>410</v>
      </c>
    </row>
    <row r="19561" spans="17:17" x14ac:dyDescent="0.3">
      <c r="Q19561" t="s">
        <v>224</v>
      </c>
    </row>
    <row r="19562" spans="17:17" x14ac:dyDescent="0.3">
      <c r="Q19562" t="s">
        <v>404</v>
      </c>
    </row>
    <row r="19563" spans="17:17" x14ac:dyDescent="0.3">
      <c r="Q19563" t="s">
        <v>271</v>
      </c>
    </row>
    <row r="19564" spans="17:17" x14ac:dyDescent="0.3">
      <c r="Q19564" t="s">
        <v>342</v>
      </c>
    </row>
    <row r="19565" spans="17:17" x14ac:dyDescent="0.3">
      <c r="Q19565" t="s">
        <v>280</v>
      </c>
    </row>
    <row r="19566" spans="17:17" x14ac:dyDescent="0.3">
      <c r="Q19566" t="s">
        <v>228</v>
      </c>
    </row>
    <row r="19567" spans="17:17" x14ac:dyDescent="0.3">
      <c r="Q19567" t="s">
        <v>405</v>
      </c>
    </row>
    <row r="19568" spans="17:17" x14ac:dyDescent="0.3">
      <c r="Q19568" t="s">
        <v>263</v>
      </c>
    </row>
    <row r="19569" spans="17:17" x14ac:dyDescent="0.3">
      <c r="Q19569" t="s">
        <v>335</v>
      </c>
    </row>
    <row r="19570" spans="17:17" x14ac:dyDescent="0.3">
      <c r="Q19570" t="s">
        <v>341</v>
      </c>
    </row>
    <row r="19571" spans="17:17" x14ac:dyDescent="0.3">
      <c r="Q19571" t="s">
        <v>320</v>
      </c>
    </row>
    <row r="19572" spans="17:17" x14ac:dyDescent="0.3">
      <c r="Q19572" t="s">
        <v>256</v>
      </c>
    </row>
    <row r="19573" spans="17:17" x14ac:dyDescent="0.3">
      <c r="Q19573" t="s">
        <v>301</v>
      </c>
    </row>
    <row r="19574" spans="17:17" x14ac:dyDescent="0.3">
      <c r="Q19574" t="s">
        <v>401</v>
      </c>
    </row>
    <row r="19575" spans="17:17" x14ac:dyDescent="0.3">
      <c r="Q19575" t="s">
        <v>240</v>
      </c>
    </row>
    <row r="19576" spans="17:17" x14ac:dyDescent="0.3">
      <c r="Q19576" t="s">
        <v>291</v>
      </c>
    </row>
    <row r="19577" spans="17:17" x14ac:dyDescent="0.3">
      <c r="Q19577" t="s">
        <v>243</v>
      </c>
    </row>
    <row r="19578" spans="17:17" x14ac:dyDescent="0.3">
      <c r="Q19578" t="s">
        <v>255</v>
      </c>
    </row>
    <row r="19579" spans="17:17" x14ac:dyDescent="0.3">
      <c r="Q19579" t="s">
        <v>398</v>
      </c>
    </row>
    <row r="19580" spans="17:17" x14ac:dyDescent="0.3">
      <c r="Q19580" t="s">
        <v>304</v>
      </c>
    </row>
    <row r="19581" spans="17:17" x14ac:dyDescent="0.3">
      <c r="Q19581" t="s">
        <v>286</v>
      </c>
    </row>
    <row r="19582" spans="17:17" x14ac:dyDescent="0.3">
      <c r="Q19582" t="s">
        <v>382</v>
      </c>
    </row>
    <row r="19583" spans="17:17" x14ac:dyDescent="0.3">
      <c r="Q19583" t="s">
        <v>299</v>
      </c>
    </row>
    <row r="19584" spans="17:17" x14ac:dyDescent="0.3">
      <c r="Q19584" t="s">
        <v>259</v>
      </c>
    </row>
    <row r="19585" spans="17:17" x14ac:dyDescent="0.3">
      <c r="Q19585" t="s">
        <v>415</v>
      </c>
    </row>
    <row r="19586" spans="17:17" x14ac:dyDescent="0.3">
      <c r="Q19586" t="s">
        <v>273</v>
      </c>
    </row>
    <row r="19587" spans="17:17" x14ac:dyDescent="0.3">
      <c r="Q19587" t="s">
        <v>243</v>
      </c>
    </row>
    <row r="19588" spans="17:17" x14ac:dyDescent="0.3">
      <c r="Q19588" t="s">
        <v>252</v>
      </c>
    </row>
    <row r="19589" spans="17:17" x14ac:dyDescent="0.3">
      <c r="Q19589" t="s">
        <v>354</v>
      </c>
    </row>
    <row r="19590" spans="17:17" x14ac:dyDescent="0.3">
      <c r="Q19590" t="s">
        <v>344</v>
      </c>
    </row>
    <row r="19591" spans="17:17" x14ac:dyDescent="0.3">
      <c r="Q19591" t="s">
        <v>408</v>
      </c>
    </row>
    <row r="19592" spans="17:17" x14ac:dyDescent="0.3">
      <c r="Q19592" t="s">
        <v>274</v>
      </c>
    </row>
    <row r="19593" spans="17:17" x14ac:dyDescent="0.3">
      <c r="Q19593" t="s">
        <v>279</v>
      </c>
    </row>
    <row r="19594" spans="17:17" x14ac:dyDescent="0.3">
      <c r="Q19594" t="s">
        <v>373</v>
      </c>
    </row>
    <row r="19595" spans="17:17" x14ac:dyDescent="0.3">
      <c r="Q19595" t="s">
        <v>369</v>
      </c>
    </row>
    <row r="19596" spans="17:17" x14ac:dyDescent="0.3">
      <c r="Q19596" t="s">
        <v>304</v>
      </c>
    </row>
    <row r="19597" spans="17:17" x14ac:dyDescent="0.3">
      <c r="Q19597" t="s">
        <v>390</v>
      </c>
    </row>
    <row r="19598" spans="17:17" x14ac:dyDescent="0.3">
      <c r="Q19598" t="s">
        <v>281</v>
      </c>
    </row>
    <row r="19599" spans="17:17" x14ac:dyDescent="0.3">
      <c r="Q19599" t="s">
        <v>321</v>
      </c>
    </row>
    <row r="19600" spans="17:17" x14ac:dyDescent="0.3">
      <c r="Q19600" t="s">
        <v>236</v>
      </c>
    </row>
    <row r="19601" spans="17:17" x14ac:dyDescent="0.3">
      <c r="Q19601" t="s">
        <v>337</v>
      </c>
    </row>
    <row r="19602" spans="17:17" x14ac:dyDescent="0.3">
      <c r="Q19602" t="s">
        <v>402</v>
      </c>
    </row>
    <row r="19603" spans="17:17" x14ac:dyDescent="0.3">
      <c r="Q19603" t="s">
        <v>352</v>
      </c>
    </row>
    <row r="19604" spans="17:17" x14ac:dyDescent="0.3">
      <c r="Q19604" t="s">
        <v>319</v>
      </c>
    </row>
    <row r="19605" spans="17:17" x14ac:dyDescent="0.3">
      <c r="Q19605" t="s">
        <v>366</v>
      </c>
    </row>
    <row r="19606" spans="17:17" x14ac:dyDescent="0.3">
      <c r="Q19606" t="s">
        <v>303</v>
      </c>
    </row>
    <row r="19607" spans="17:17" x14ac:dyDescent="0.3">
      <c r="Q19607" t="s">
        <v>257</v>
      </c>
    </row>
    <row r="19608" spans="17:17" x14ac:dyDescent="0.3">
      <c r="Q19608" t="s">
        <v>414</v>
      </c>
    </row>
    <row r="19609" spans="17:17" x14ac:dyDescent="0.3">
      <c r="Q19609" t="s">
        <v>297</v>
      </c>
    </row>
    <row r="19610" spans="17:17" x14ac:dyDescent="0.3">
      <c r="Q19610" t="s">
        <v>328</v>
      </c>
    </row>
    <row r="19611" spans="17:17" x14ac:dyDescent="0.3">
      <c r="Q19611" t="s">
        <v>274</v>
      </c>
    </row>
    <row r="19612" spans="17:17" x14ac:dyDescent="0.3">
      <c r="Q19612" t="s">
        <v>225</v>
      </c>
    </row>
    <row r="19613" spans="17:17" x14ac:dyDescent="0.3">
      <c r="Q19613" t="s">
        <v>307</v>
      </c>
    </row>
    <row r="19614" spans="17:17" x14ac:dyDescent="0.3">
      <c r="Q19614" t="s">
        <v>396</v>
      </c>
    </row>
    <row r="19615" spans="17:17" x14ac:dyDescent="0.3">
      <c r="Q19615" t="s">
        <v>259</v>
      </c>
    </row>
    <row r="19616" spans="17:17" x14ac:dyDescent="0.3">
      <c r="Q19616" t="s">
        <v>365</v>
      </c>
    </row>
    <row r="19617" spans="17:17" x14ac:dyDescent="0.3">
      <c r="Q19617" t="s">
        <v>386</v>
      </c>
    </row>
    <row r="19618" spans="17:17" x14ac:dyDescent="0.3">
      <c r="Q19618" t="s">
        <v>342</v>
      </c>
    </row>
    <row r="19619" spans="17:17" x14ac:dyDescent="0.3">
      <c r="Q19619" t="s">
        <v>249</v>
      </c>
    </row>
    <row r="19620" spans="17:17" x14ac:dyDescent="0.3">
      <c r="Q19620" t="s">
        <v>323</v>
      </c>
    </row>
    <row r="19621" spans="17:17" x14ac:dyDescent="0.3">
      <c r="Q19621" t="s">
        <v>350</v>
      </c>
    </row>
    <row r="19622" spans="17:17" x14ac:dyDescent="0.3">
      <c r="Q19622" t="s">
        <v>268</v>
      </c>
    </row>
    <row r="19623" spans="17:17" x14ac:dyDescent="0.3">
      <c r="Q19623" t="s">
        <v>285</v>
      </c>
    </row>
    <row r="19624" spans="17:17" x14ac:dyDescent="0.3">
      <c r="Q19624" t="s">
        <v>405</v>
      </c>
    </row>
    <row r="19625" spans="17:17" x14ac:dyDescent="0.3">
      <c r="Q19625" t="s">
        <v>300</v>
      </c>
    </row>
    <row r="19626" spans="17:17" x14ac:dyDescent="0.3">
      <c r="Q19626" t="s">
        <v>404</v>
      </c>
    </row>
    <row r="19627" spans="17:17" x14ac:dyDescent="0.3">
      <c r="Q19627" t="s">
        <v>331</v>
      </c>
    </row>
    <row r="19628" spans="17:17" x14ac:dyDescent="0.3">
      <c r="Q19628" t="s">
        <v>241</v>
      </c>
    </row>
    <row r="19629" spans="17:17" x14ac:dyDescent="0.3">
      <c r="Q19629" t="s">
        <v>328</v>
      </c>
    </row>
    <row r="19630" spans="17:17" x14ac:dyDescent="0.3">
      <c r="Q19630" t="s">
        <v>415</v>
      </c>
    </row>
    <row r="19631" spans="17:17" x14ac:dyDescent="0.3">
      <c r="Q19631" t="s">
        <v>326</v>
      </c>
    </row>
    <row r="19632" spans="17:17" x14ac:dyDescent="0.3">
      <c r="Q19632" t="s">
        <v>386</v>
      </c>
    </row>
    <row r="19633" spans="17:17" x14ac:dyDescent="0.3">
      <c r="Q19633" t="s">
        <v>403</v>
      </c>
    </row>
    <row r="19634" spans="17:17" x14ac:dyDescent="0.3">
      <c r="Q19634" t="s">
        <v>334</v>
      </c>
    </row>
    <row r="19635" spans="17:17" x14ac:dyDescent="0.3">
      <c r="Q19635" t="s">
        <v>239</v>
      </c>
    </row>
    <row r="19636" spans="17:17" x14ac:dyDescent="0.3">
      <c r="Q19636" t="s">
        <v>323</v>
      </c>
    </row>
    <row r="19637" spans="17:17" x14ac:dyDescent="0.3">
      <c r="Q19637" t="s">
        <v>358</v>
      </c>
    </row>
    <row r="19638" spans="17:17" x14ac:dyDescent="0.3">
      <c r="Q19638" t="s">
        <v>248</v>
      </c>
    </row>
    <row r="19639" spans="17:17" x14ac:dyDescent="0.3">
      <c r="Q19639" t="s">
        <v>253</v>
      </c>
    </row>
    <row r="19640" spans="17:17" x14ac:dyDescent="0.3">
      <c r="Q19640" t="s">
        <v>320</v>
      </c>
    </row>
    <row r="19641" spans="17:17" x14ac:dyDescent="0.3">
      <c r="Q19641" t="s">
        <v>357</v>
      </c>
    </row>
    <row r="19642" spans="17:17" x14ac:dyDescent="0.3">
      <c r="Q19642" t="s">
        <v>325</v>
      </c>
    </row>
    <row r="19643" spans="17:17" x14ac:dyDescent="0.3">
      <c r="Q19643" t="s">
        <v>310</v>
      </c>
    </row>
    <row r="19644" spans="17:17" x14ac:dyDescent="0.3">
      <c r="Q19644" t="s">
        <v>224</v>
      </c>
    </row>
    <row r="19645" spans="17:17" x14ac:dyDescent="0.3">
      <c r="Q19645" t="s">
        <v>409</v>
      </c>
    </row>
    <row r="19646" spans="17:17" x14ac:dyDescent="0.3">
      <c r="Q19646" t="s">
        <v>314</v>
      </c>
    </row>
    <row r="19647" spans="17:17" x14ac:dyDescent="0.3">
      <c r="Q19647" t="s">
        <v>302</v>
      </c>
    </row>
    <row r="19648" spans="17:17" x14ac:dyDescent="0.3">
      <c r="Q19648" t="s">
        <v>251</v>
      </c>
    </row>
    <row r="19649" spans="17:17" x14ac:dyDescent="0.3">
      <c r="Q19649" t="s">
        <v>336</v>
      </c>
    </row>
    <row r="19650" spans="17:17" x14ac:dyDescent="0.3">
      <c r="Q19650" t="s">
        <v>282</v>
      </c>
    </row>
    <row r="19651" spans="17:17" x14ac:dyDescent="0.3">
      <c r="Q19651" t="s">
        <v>341</v>
      </c>
    </row>
    <row r="19652" spans="17:17" x14ac:dyDescent="0.3">
      <c r="Q19652" t="s">
        <v>345</v>
      </c>
    </row>
    <row r="19653" spans="17:17" x14ac:dyDescent="0.3">
      <c r="Q19653" t="s">
        <v>233</v>
      </c>
    </row>
    <row r="19654" spans="17:17" x14ac:dyDescent="0.3">
      <c r="Q19654" t="s">
        <v>247</v>
      </c>
    </row>
    <row r="19655" spans="17:17" x14ac:dyDescent="0.3">
      <c r="Q19655" t="s">
        <v>340</v>
      </c>
    </row>
    <row r="19656" spans="17:17" x14ac:dyDescent="0.3">
      <c r="Q19656" t="s">
        <v>254</v>
      </c>
    </row>
    <row r="19657" spans="17:17" x14ac:dyDescent="0.3">
      <c r="Q19657" t="s">
        <v>364</v>
      </c>
    </row>
    <row r="19658" spans="17:17" x14ac:dyDescent="0.3">
      <c r="Q19658" t="s">
        <v>300</v>
      </c>
    </row>
    <row r="19659" spans="17:17" x14ac:dyDescent="0.3">
      <c r="Q19659" t="s">
        <v>327</v>
      </c>
    </row>
    <row r="19660" spans="17:17" x14ac:dyDescent="0.3">
      <c r="Q19660" t="s">
        <v>303</v>
      </c>
    </row>
    <row r="19661" spans="17:17" x14ac:dyDescent="0.3">
      <c r="Q19661" t="s">
        <v>319</v>
      </c>
    </row>
    <row r="19662" spans="17:17" x14ac:dyDescent="0.3">
      <c r="Q19662" t="s">
        <v>294</v>
      </c>
    </row>
    <row r="19663" spans="17:17" x14ac:dyDescent="0.3">
      <c r="Q19663" t="s">
        <v>319</v>
      </c>
    </row>
    <row r="19664" spans="17:17" x14ac:dyDescent="0.3">
      <c r="Q19664" t="s">
        <v>404</v>
      </c>
    </row>
    <row r="19665" spans="17:17" x14ac:dyDescent="0.3">
      <c r="Q19665" t="s">
        <v>228</v>
      </c>
    </row>
    <row r="19666" spans="17:17" x14ac:dyDescent="0.3">
      <c r="Q19666" t="s">
        <v>290</v>
      </c>
    </row>
    <row r="19667" spans="17:17" x14ac:dyDescent="0.3">
      <c r="Q19667" t="s">
        <v>345</v>
      </c>
    </row>
    <row r="19668" spans="17:17" x14ac:dyDescent="0.3">
      <c r="Q19668" t="s">
        <v>241</v>
      </c>
    </row>
    <row r="19669" spans="17:17" x14ac:dyDescent="0.3">
      <c r="Q19669" t="s">
        <v>377</v>
      </c>
    </row>
    <row r="19670" spans="17:17" x14ac:dyDescent="0.3">
      <c r="Q19670" t="s">
        <v>274</v>
      </c>
    </row>
    <row r="19671" spans="17:17" x14ac:dyDescent="0.3">
      <c r="Q19671" t="s">
        <v>321</v>
      </c>
    </row>
    <row r="19672" spans="17:17" x14ac:dyDescent="0.3">
      <c r="Q19672" t="s">
        <v>256</v>
      </c>
    </row>
    <row r="19673" spans="17:17" x14ac:dyDescent="0.3">
      <c r="Q19673" t="s">
        <v>373</v>
      </c>
    </row>
    <row r="19674" spans="17:17" x14ac:dyDescent="0.3">
      <c r="Q19674" t="s">
        <v>288</v>
      </c>
    </row>
    <row r="19675" spans="17:17" x14ac:dyDescent="0.3">
      <c r="Q19675" t="s">
        <v>340</v>
      </c>
    </row>
    <row r="19676" spans="17:17" x14ac:dyDescent="0.3">
      <c r="Q19676" t="s">
        <v>380</v>
      </c>
    </row>
    <row r="19677" spans="17:17" x14ac:dyDescent="0.3">
      <c r="Q19677" t="s">
        <v>221</v>
      </c>
    </row>
    <row r="19678" spans="17:17" x14ac:dyDescent="0.3">
      <c r="Q19678" t="s">
        <v>227</v>
      </c>
    </row>
    <row r="19679" spans="17:17" x14ac:dyDescent="0.3">
      <c r="Q19679" t="s">
        <v>406</v>
      </c>
    </row>
    <row r="19680" spans="17:17" x14ac:dyDescent="0.3">
      <c r="Q19680" t="s">
        <v>292</v>
      </c>
    </row>
    <row r="19681" spans="17:17" x14ac:dyDescent="0.3">
      <c r="Q19681" t="s">
        <v>293</v>
      </c>
    </row>
    <row r="19682" spans="17:17" x14ac:dyDescent="0.3">
      <c r="Q19682" t="s">
        <v>294</v>
      </c>
    </row>
    <row r="19683" spans="17:17" x14ac:dyDescent="0.3">
      <c r="Q19683" t="s">
        <v>395</v>
      </c>
    </row>
    <row r="19684" spans="17:17" x14ac:dyDescent="0.3">
      <c r="Q19684" t="s">
        <v>317</v>
      </c>
    </row>
    <row r="19685" spans="17:17" x14ac:dyDescent="0.3">
      <c r="Q19685" t="s">
        <v>286</v>
      </c>
    </row>
    <row r="19686" spans="17:17" x14ac:dyDescent="0.3">
      <c r="Q19686" t="s">
        <v>399</v>
      </c>
    </row>
    <row r="19687" spans="17:17" x14ac:dyDescent="0.3">
      <c r="Q19687" t="s">
        <v>347</v>
      </c>
    </row>
    <row r="19688" spans="17:17" x14ac:dyDescent="0.3">
      <c r="Q19688" t="s">
        <v>273</v>
      </c>
    </row>
    <row r="19689" spans="17:17" x14ac:dyDescent="0.3">
      <c r="Q19689" t="s">
        <v>309</v>
      </c>
    </row>
    <row r="19690" spans="17:17" x14ac:dyDescent="0.3">
      <c r="Q19690" t="s">
        <v>407</v>
      </c>
    </row>
    <row r="19691" spans="17:17" x14ac:dyDescent="0.3">
      <c r="Q19691" t="s">
        <v>363</v>
      </c>
    </row>
    <row r="19692" spans="17:17" x14ac:dyDescent="0.3">
      <c r="Q19692" t="s">
        <v>279</v>
      </c>
    </row>
    <row r="19693" spans="17:17" x14ac:dyDescent="0.3">
      <c r="Q19693" t="s">
        <v>410</v>
      </c>
    </row>
    <row r="19694" spans="17:17" x14ac:dyDescent="0.3">
      <c r="Q19694" t="s">
        <v>386</v>
      </c>
    </row>
    <row r="19695" spans="17:17" x14ac:dyDescent="0.3">
      <c r="Q19695" t="s">
        <v>369</v>
      </c>
    </row>
    <row r="19696" spans="17:17" x14ac:dyDescent="0.3">
      <c r="Q19696" t="s">
        <v>402</v>
      </c>
    </row>
    <row r="19697" spans="17:17" x14ac:dyDescent="0.3">
      <c r="Q19697" t="s">
        <v>223</v>
      </c>
    </row>
    <row r="19698" spans="17:17" x14ac:dyDescent="0.3">
      <c r="Q19698" t="s">
        <v>232</v>
      </c>
    </row>
    <row r="19699" spans="17:17" x14ac:dyDescent="0.3">
      <c r="Q19699" t="s">
        <v>308</v>
      </c>
    </row>
    <row r="19700" spans="17:17" x14ac:dyDescent="0.3">
      <c r="Q19700" t="s">
        <v>290</v>
      </c>
    </row>
    <row r="19701" spans="17:17" x14ac:dyDescent="0.3">
      <c r="Q19701" t="s">
        <v>239</v>
      </c>
    </row>
    <row r="19702" spans="17:17" x14ac:dyDescent="0.3">
      <c r="Q19702" t="s">
        <v>219</v>
      </c>
    </row>
    <row r="19703" spans="17:17" x14ac:dyDescent="0.3">
      <c r="Q19703" t="s">
        <v>302</v>
      </c>
    </row>
    <row r="19704" spans="17:17" x14ac:dyDescent="0.3">
      <c r="Q19704" t="s">
        <v>303</v>
      </c>
    </row>
    <row r="19705" spans="17:17" x14ac:dyDescent="0.3">
      <c r="Q19705" t="s">
        <v>247</v>
      </c>
    </row>
    <row r="19706" spans="17:17" x14ac:dyDescent="0.3">
      <c r="Q19706" t="s">
        <v>304</v>
      </c>
    </row>
    <row r="19707" spans="17:17" x14ac:dyDescent="0.3">
      <c r="Q19707" t="s">
        <v>305</v>
      </c>
    </row>
    <row r="19708" spans="17:17" x14ac:dyDescent="0.3">
      <c r="Q19708" t="s">
        <v>306</v>
      </c>
    </row>
    <row r="19709" spans="17:17" x14ac:dyDescent="0.3">
      <c r="Q19709" t="s">
        <v>307</v>
      </c>
    </row>
    <row r="19710" spans="17:17" x14ac:dyDescent="0.3">
      <c r="Q19710" t="s">
        <v>308</v>
      </c>
    </row>
    <row r="19711" spans="17:17" x14ac:dyDescent="0.3">
      <c r="Q19711" t="s">
        <v>281</v>
      </c>
    </row>
    <row r="19712" spans="17:17" x14ac:dyDescent="0.3">
      <c r="Q19712" t="s">
        <v>234</v>
      </c>
    </row>
    <row r="19713" spans="17:17" x14ac:dyDescent="0.3">
      <c r="Q19713" t="s">
        <v>309</v>
      </c>
    </row>
    <row r="19714" spans="17:17" x14ac:dyDescent="0.3">
      <c r="Q19714" t="s">
        <v>310</v>
      </c>
    </row>
    <row r="19715" spans="17:17" x14ac:dyDescent="0.3">
      <c r="Q19715" t="s">
        <v>293</v>
      </c>
    </row>
    <row r="19716" spans="17:17" x14ac:dyDescent="0.3">
      <c r="Q19716" t="s">
        <v>311</v>
      </c>
    </row>
    <row r="19717" spans="17:17" x14ac:dyDescent="0.3">
      <c r="Q19717" t="s">
        <v>312</v>
      </c>
    </row>
    <row r="19718" spans="17:17" x14ac:dyDescent="0.3">
      <c r="Q19718" t="s">
        <v>313</v>
      </c>
    </row>
    <row r="19719" spans="17:17" x14ac:dyDescent="0.3">
      <c r="Q19719" t="s">
        <v>243</v>
      </c>
    </row>
    <row r="19720" spans="17:17" x14ac:dyDescent="0.3">
      <c r="Q19720" t="s">
        <v>314</v>
      </c>
    </row>
    <row r="19721" spans="17:17" x14ac:dyDescent="0.3">
      <c r="Q19721" t="s">
        <v>315</v>
      </c>
    </row>
    <row r="19722" spans="17:17" x14ac:dyDescent="0.3">
      <c r="Q19722" t="s">
        <v>320</v>
      </c>
    </row>
    <row r="19723" spans="17:17" x14ac:dyDescent="0.3">
      <c r="Q19723" t="s">
        <v>254</v>
      </c>
    </row>
    <row r="19724" spans="17:17" x14ac:dyDescent="0.3">
      <c r="Q19724" t="s">
        <v>344</v>
      </c>
    </row>
    <row r="19725" spans="17:17" x14ac:dyDescent="0.3">
      <c r="Q19725" t="s">
        <v>246</v>
      </c>
    </row>
    <row r="19726" spans="17:17" x14ac:dyDescent="0.3">
      <c r="Q19726" t="s">
        <v>249</v>
      </c>
    </row>
    <row r="19727" spans="17:17" x14ac:dyDescent="0.3">
      <c r="Q19727" t="s">
        <v>265</v>
      </c>
    </row>
    <row r="19728" spans="17:17" x14ac:dyDescent="0.3">
      <c r="Q19728" t="s">
        <v>256</v>
      </c>
    </row>
    <row r="19729" spans="17:17" x14ac:dyDescent="0.3">
      <c r="Q19729" t="s">
        <v>414</v>
      </c>
    </row>
    <row r="19730" spans="17:17" x14ac:dyDescent="0.3">
      <c r="Q19730" t="s">
        <v>314</v>
      </c>
    </row>
    <row r="19731" spans="17:17" x14ac:dyDescent="0.3">
      <c r="Q19731" t="s">
        <v>284</v>
      </c>
    </row>
    <row r="19732" spans="17:17" x14ac:dyDescent="0.3">
      <c r="Q19732" t="s">
        <v>348</v>
      </c>
    </row>
    <row r="19733" spans="17:17" x14ac:dyDescent="0.3">
      <c r="Q19733" t="s">
        <v>413</v>
      </c>
    </row>
    <row r="19734" spans="17:17" x14ac:dyDescent="0.3">
      <c r="Q19734" t="s">
        <v>377</v>
      </c>
    </row>
    <row r="19735" spans="17:17" x14ac:dyDescent="0.3">
      <c r="Q19735" t="s">
        <v>250</v>
      </c>
    </row>
    <row r="19736" spans="17:17" x14ac:dyDescent="0.3">
      <c r="Q19736" t="s">
        <v>234</v>
      </c>
    </row>
    <row r="19737" spans="17:17" x14ac:dyDescent="0.3">
      <c r="Q19737" t="s">
        <v>302</v>
      </c>
    </row>
    <row r="19738" spans="17:17" x14ac:dyDescent="0.3">
      <c r="Q19738" t="s">
        <v>289</v>
      </c>
    </row>
    <row r="19739" spans="17:17" x14ac:dyDescent="0.3">
      <c r="Q19739" t="s">
        <v>237</v>
      </c>
    </row>
    <row r="19740" spans="17:17" x14ac:dyDescent="0.3">
      <c r="Q19740" t="s">
        <v>386</v>
      </c>
    </row>
    <row r="19741" spans="17:17" x14ac:dyDescent="0.3">
      <c r="Q19741" t="s">
        <v>373</v>
      </c>
    </row>
    <row r="19742" spans="17:17" x14ac:dyDescent="0.3">
      <c r="Q19742" t="s">
        <v>418</v>
      </c>
    </row>
    <row r="19743" spans="17:17" x14ac:dyDescent="0.3">
      <c r="Q19743" t="s">
        <v>270</v>
      </c>
    </row>
    <row r="19744" spans="17:17" x14ac:dyDescent="0.3">
      <c r="Q19744" t="s">
        <v>316</v>
      </c>
    </row>
    <row r="19745" spans="17:17" x14ac:dyDescent="0.3">
      <c r="Q19745" t="s">
        <v>362</v>
      </c>
    </row>
    <row r="19746" spans="17:17" x14ac:dyDescent="0.3">
      <c r="Q19746" t="s">
        <v>320</v>
      </c>
    </row>
    <row r="19747" spans="17:17" x14ac:dyDescent="0.3">
      <c r="Q19747" t="s">
        <v>258</v>
      </c>
    </row>
    <row r="19748" spans="17:17" x14ac:dyDescent="0.3">
      <c r="Q19748" t="s">
        <v>247</v>
      </c>
    </row>
    <row r="19749" spans="17:17" x14ac:dyDescent="0.3">
      <c r="Q19749" t="s">
        <v>406</v>
      </c>
    </row>
    <row r="19750" spans="17:17" x14ac:dyDescent="0.3">
      <c r="Q19750" t="s">
        <v>345</v>
      </c>
    </row>
    <row r="19751" spans="17:17" x14ac:dyDescent="0.3">
      <c r="Q19751" t="s">
        <v>298</v>
      </c>
    </row>
    <row r="19752" spans="17:17" x14ac:dyDescent="0.3">
      <c r="Q19752" t="s">
        <v>385</v>
      </c>
    </row>
    <row r="19753" spans="17:17" x14ac:dyDescent="0.3">
      <c r="Q19753" t="s">
        <v>324</v>
      </c>
    </row>
    <row r="19754" spans="17:17" x14ac:dyDescent="0.3">
      <c r="Q19754" t="s">
        <v>286</v>
      </c>
    </row>
    <row r="19755" spans="17:17" x14ac:dyDescent="0.3">
      <c r="Q19755" t="s">
        <v>335</v>
      </c>
    </row>
    <row r="19756" spans="17:17" x14ac:dyDescent="0.3">
      <c r="Q19756" t="s">
        <v>331</v>
      </c>
    </row>
    <row r="19757" spans="17:17" x14ac:dyDescent="0.3">
      <c r="Q19757" t="s">
        <v>277</v>
      </c>
    </row>
    <row r="19758" spans="17:17" x14ac:dyDescent="0.3">
      <c r="Q19758" t="s">
        <v>307</v>
      </c>
    </row>
    <row r="19759" spans="17:17" x14ac:dyDescent="0.3">
      <c r="Q19759" t="s">
        <v>400</v>
      </c>
    </row>
    <row r="19760" spans="17:17" x14ac:dyDescent="0.3">
      <c r="Q19760" t="s">
        <v>265</v>
      </c>
    </row>
    <row r="19761" spans="17:17" x14ac:dyDescent="0.3">
      <c r="Q19761" t="s">
        <v>295</v>
      </c>
    </row>
    <row r="19762" spans="17:17" x14ac:dyDescent="0.3">
      <c r="Q19762" t="s">
        <v>355</v>
      </c>
    </row>
    <row r="19763" spans="17:17" x14ac:dyDescent="0.3">
      <c r="Q19763" t="s">
        <v>357</v>
      </c>
    </row>
    <row r="19764" spans="17:17" x14ac:dyDescent="0.3">
      <c r="Q19764" t="s">
        <v>292</v>
      </c>
    </row>
    <row r="19765" spans="17:17" x14ac:dyDescent="0.3">
      <c r="Q19765" t="s">
        <v>335</v>
      </c>
    </row>
    <row r="19766" spans="17:17" x14ac:dyDescent="0.3">
      <c r="Q19766" t="s">
        <v>395</v>
      </c>
    </row>
    <row r="19767" spans="17:17" x14ac:dyDescent="0.3">
      <c r="Q19767" t="s">
        <v>237</v>
      </c>
    </row>
    <row r="19768" spans="17:17" x14ac:dyDescent="0.3">
      <c r="Q19768" t="s">
        <v>330</v>
      </c>
    </row>
    <row r="19769" spans="17:17" x14ac:dyDescent="0.3">
      <c r="Q19769" t="s">
        <v>245</v>
      </c>
    </row>
    <row r="19770" spans="17:17" x14ac:dyDescent="0.3">
      <c r="Q19770" t="s">
        <v>411</v>
      </c>
    </row>
    <row r="19771" spans="17:17" x14ac:dyDescent="0.3">
      <c r="Q19771" t="s">
        <v>306</v>
      </c>
    </row>
    <row r="19772" spans="17:17" x14ac:dyDescent="0.3">
      <c r="Q19772" t="s">
        <v>289</v>
      </c>
    </row>
    <row r="19773" spans="17:17" x14ac:dyDescent="0.3">
      <c r="Q19773" t="s">
        <v>359</v>
      </c>
    </row>
    <row r="19774" spans="17:17" x14ac:dyDescent="0.3">
      <c r="Q19774" t="s">
        <v>297</v>
      </c>
    </row>
    <row r="19775" spans="17:17" x14ac:dyDescent="0.3">
      <c r="Q19775" t="s">
        <v>321</v>
      </c>
    </row>
    <row r="19776" spans="17:17" x14ac:dyDescent="0.3">
      <c r="Q19776" t="s">
        <v>243</v>
      </c>
    </row>
    <row r="19777" spans="17:17" x14ac:dyDescent="0.3">
      <c r="Q19777" t="s">
        <v>345</v>
      </c>
    </row>
    <row r="19778" spans="17:17" x14ac:dyDescent="0.3">
      <c r="Q19778" t="s">
        <v>288</v>
      </c>
    </row>
    <row r="19779" spans="17:17" x14ac:dyDescent="0.3">
      <c r="Q19779" t="s">
        <v>362</v>
      </c>
    </row>
    <row r="19780" spans="17:17" x14ac:dyDescent="0.3">
      <c r="Q19780" t="s">
        <v>341</v>
      </c>
    </row>
    <row r="19781" spans="17:17" x14ac:dyDescent="0.3">
      <c r="Q19781" t="s">
        <v>391</v>
      </c>
    </row>
    <row r="19782" spans="17:17" x14ac:dyDescent="0.3">
      <c r="Q19782" t="s">
        <v>408</v>
      </c>
    </row>
    <row r="19783" spans="17:17" x14ac:dyDescent="0.3">
      <c r="Q19783" t="s">
        <v>280</v>
      </c>
    </row>
    <row r="19784" spans="17:17" x14ac:dyDescent="0.3">
      <c r="Q19784" t="s">
        <v>258</v>
      </c>
    </row>
    <row r="19785" spans="17:17" x14ac:dyDescent="0.3">
      <c r="Q19785" t="s">
        <v>306</v>
      </c>
    </row>
    <row r="19786" spans="17:17" x14ac:dyDescent="0.3">
      <c r="Q19786" t="s">
        <v>274</v>
      </c>
    </row>
    <row r="19787" spans="17:17" x14ac:dyDescent="0.3">
      <c r="Q19787" t="s">
        <v>374</v>
      </c>
    </row>
    <row r="19788" spans="17:17" x14ac:dyDescent="0.3">
      <c r="Q19788" t="s">
        <v>328</v>
      </c>
    </row>
    <row r="19789" spans="17:17" x14ac:dyDescent="0.3">
      <c r="Q19789" t="s">
        <v>269</v>
      </c>
    </row>
    <row r="19790" spans="17:17" x14ac:dyDescent="0.3">
      <c r="Q19790" t="s">
        <v>256</v>
      </c>
    </row>
    <row r="19791" spans="17:17" x14ac:dyDescent="0.3">
      <c r="Q19791" t="s">
        <v>288</v>
      </c>
    </row>
    <row r="19792" spans="17:17" x14ac:dyDescent="0.3">
      <c r="Q19792" t="s">
        <v>384</v>
      </c>
    </row>
    <row r="19793" spans="17:17" x14ac:dyDescent="0.3">
      <c r="Q19793" t="s">
        <v>416</v>
      </c>
    </row>
    <row r="19794" spans="17:17" x14ac:dyDescent="0.3">
      <c r="Q19794" t="s">
        <v>282</v>
      </c>
    </row>
    <row r="19795" spans="17:17" x14ac:dyDescent="0.3">
      <c r="Q19795" t="s">
        <v>399</v>
      </c>
    </row>
    <row r="19796" spans="17:17" x14ac:dyDescent="0.3">
      <c r="Q19796" t="s">
        <v>359</v>
      </c>
    </row>
    <row r="19797" spans="17:17" x14ac:dyDescent="0.3">
      <c r="Q19797" t="s">
        <v>334</v>
      </c>
    </row>
    <row r="19798" spans="17:17" x14ac:dyDescent="0.3">
      <c r="Q19798" t="s">
        <v>363</v>
      </c>
    </row>
    <row r="19799" spans="17:17" x14ac:dyDescent="0.3">
      <c r="Q19799" t="s">
        <v>264</v>
      </c>
    </row>
    <row r="19800" spans="17:17" x14ac:dyDescent="0.3">
      <c r="Q19800" t="s">
        <v>380</v>
      </c>
    </row>
    <row r="19801" spans="17:17" x14ac:dyDescent="0.3">
      <c r="Q19801" t="s">
        <v>287</v>
      </c>
    </row>
    <row r="19802" spans="17:17" x14ac:dyDescent="0.3">
      <c r="Q19802" t="s">
        <v>244</v>
      </c>
    </row>
    <row r="19803" spans="17:17" x14ac:dyDescent="0.3">
      <c r="Q19803" t="s">
        <v>344</v>
      </c>
    </row>
    <row r="19804" spans="17:17" x14ac:dyDescent="0.3">
      <c r="Q19804" t="s">
        <v>387</v>
      </c>
    </row>
    <row r="19805" spans="17:17" x14ac:dyDescent="0.3">
      <c r="Q19805" t="s">
        <v>236</v>
      </c>
    </row>
    <row r="19806" spans="17:17" x14ac:dyDescent="0.3">
      <c r="Q19806" t="s">
        <v>336</v>
      </c>
    </row>
    <row r="19807" spans="17:17" x14ac:dyDescent="0.3">
      <c r="Q19807" t="s">
        <v>373</v>
      </c>
    </row>
    <row r="19808" spans="17:17" x14ac:dyDescent="0.3">
      <c r="Q19808" t="s">
        <v>359</v>
      </c>
    </row>
    <row r="19809" spans="17:17" x14ac:dyDescent="0.3">
      <c r="Q19809" t="s">
        <v>377</v>
      </c>
    </row>
    <row r="19810" spans="17:17" x14ac:dyDescent="0.3">
      <c r="Q19810" t="s">
        <v>354</v>
      </c>
    </row>
    <row r="19811" spans="17:17" x14ac:dyDescent="0.3">
      <c r="Q19811" t="s">
        <v>388</v>
      </c>
    </row>
    <row r="19812" spans="17:17" x14ac:dyDescent="0.3">
      <c r="Q19812" t="s">
        <v>312</v>
      </c>
    </row>
    <row r="19813" spans="17:17" x14ac:dyDescent="0.3">
      <c r="Q19813" t="s">
        <v>310</v>
      </c>
    </row>
    <row r="19814" spans="17:17" x14ac:dyDescent="0.3">
      <c r="Q19814" t="s">
        <v>370</v>
      </c>
    </row>
    <row r="19815" spans="17:17" x14ac:dyDescent="0.3">
      <c r="Q19815" t="s">
        <v>259</v>
      </c>
    </row>
    <row r="19816" spans="17:17" x14ac:dyDescent="0.3">
      <c r="Q19816" t="s">
        <v>338</v>
      </c>
    </row>
    <row r="19817" spans="17:17" x14ac:dyDescent="0.3">
      <c r="Q19817" t="s">
        <v>389</v>
      </c>
    </row>
    <row r="19818" spans="17:17" x14ac:dyDescent="0.3">
      <c r="Q19818" t="s">
        <v>263</v>
      </c>
    </row>
    <row r="19819" spans="17:17" x14ac:dyDescent="0.3">
      <c r="Q19819" t="s">
        <v>285</v>
      </c>
    </row>
    <row r="19820" spans="17:17" x14ac:dyDescent="0.3">
      <c r="Q19820" t="s">
        <v>390</v>
      </c>
    </row>
    <row r="19821" spans="17:17" x14ac:dyDescent="0.3">
      <c r="Q19821" t="s">
        <v>233</v>
      </c>
    </row>
    <row r="19822" spans="17:17" x14ac:dyDescent="0.3">
      <c r="Q19822" t="s">
        <v>410</v>
      </c>
    </row>
    <row r="19823" spans="17:17" x14ac:dyDescent="0.3">
      <c r="Q19823" t="s">
        <v>400</v>
      </c>
    </row>
    <row r="19824" spans="17:17" x14ac:dyDescent="0.3">
      <c r="Q19824" t="s">
        <v>377</v>
      </c>
    </row>
    <row r="19825" spans="17:17" x14ac:dyDescent="0.3">
      <c r="Q19825" t="s">
        <v>406</v>
      </c>
    </row>
    <row r="19826" spans="17:17" x14ac:dyDescent="0.3">
      <c r="Q19826" t="s">
        <v>347</v>
      </c>
    </row>
    <row r="19827" spans="17:17" x14ac:dyDescent="0.3">
      <c r="Q19827" t="s">
        <v>292</v>
      </c>
    </row>
    <row r="19828" spans="17:17" x14ac:dyDescent="0.3">
      <c r="Q19828" t="s">
        <v>228</v>
      </c>
    </row>
    <row r="19829" spans="17:17" x14ac:dyDescent="0.3">
      <c r="Q19829" t="s">
        <v>288</v>
      </c>
    </row>
    <row r="19830" spans="17:17" x14ac:dyDescent="0.3">
      <c r="Q19830" t="s">
        <v>371</v>
      </c>
    </row>
    <row r="19831" spans="17:17" x14ac:dyDescent="0.3">
      <c r="Q19831" t="s">
        <v>380</v>
      </c>
    </row>
    <row r="19832" spans="17:17" x14ac:dyDescent="0.3">
      <c r="Q19832" t="s">
        <v>416</v>
      </c>
    </row>
    <row r="19833" spans="17:17" x14ac:dyDescent="0.3">
      <c r="Q19833" t="s">
        <v>325</v>
      </c>
    </row>
    <row r="19834" spans="17:17" x14ac:dyDescent="0.3">
      <c r="Q19834" t="s">
        <v>390</v>
      </c>
    </row>
    <row r="19835" spans="17:17" x14ac:dyDescent="0.3">
      <c r="Q19835" t="s">
        <v>280</v>
      </c>
    </row>
    <row r="19836" spans="17:17" x14ac:dyDescent="0.3">
      <c r="Q19836" t="s">
        <v>310</v>
      </c>
    </row>
    <row r="19837" spans="17:17" x14ac:dyDescent="0.3">
      <c r="Q19837" t="s">
        <v>252</v>
      </c>
    </row>
    <row r="19838" spans="17:17" x14ac:dyDescent="0.3">
      <c r="Q19838" t="s">
        <v>358</v>
      </c>
    </row>
    <row r="19839" spans="17:17" x14ac:dyDescent="0.3">
      <c r="Q19839" t="s">
        <v>408</v>
      </c>
    </row>
    <row r="19840" spans="17:17" x14ac:dyDescent="0.3">
      <c r="Q19840" t="s">
        <v>285</v>
      </c>
    </row>
    <row r="19841" spans="17:17" x14ac:dyDescent="0.3">
      <c r="Q19841" t="s">
        <v>231</v>
      </c>
    </row>
    <row r="19842" spans="17:17" x14ac:dyDescent="0.3">
      <c r="Q19842" t="s">
        <v>370</v>
      </c>
    </row>
    <row r="19843" spans="17:17" x14ac:dyDescent="0.3">
      <c r="Q19843" t="s">
        <v>383</v>
      </c>
    </row>
    <row r="19844" spans="17:17" x14ac:dyDescent="0.3">
      <c r="Q19844" t="s">
        <v>265</v>
      </c>
    </row>
    <row r="19845" spans="17:17" x14ac:dyDescent="0.3">
      <c r="Q19845" t="s">
        <v>258</v>
      </c>
    </row>
    <row r="19846" spans="17:17" x14ac:dyDescent="0.3">
      <c r="Q19846" t="s">
        <v>341</v>
      </c>
    </row>
    <row r="19847" spans="17:17" x14ac:dyDescent="0.3">
      <c r="Q19847" t="s">
        <v>319</v>
      </c>
    </row>
    <row r="19848" spans="17:17" x14ac:dyDescent="0.3">
      <c r="Q19848" t="s">
        <v>277</v>
      </c>
    </row>
    <row r="19849" spans="17:17" x14ac:dyDescent="0.3">
      <c r="Q19849" t="s">
        <v>378</v>
      </c>
    </row>
    <row r="19850" spans="17:17" x14ac:dyDescent="0.3">
      <c r="Q19850" t="s">
        <v>267</v>
      </c>
    </row>
    <row r="19851" spans="17:17" x14ac:dyDescent="0.3">
      <c r="Q19851" t="s">
        <v>248</v>
      </c>
    </row>
    <row r="19852" spans="17:17" x14ac:dyDescent="0.3">
      <c r="Q19852" t="s">
        <v>226</v>
      </c>
    </row>
    <row r="19853" spans="17:17" x14ac:dyDescent="0.3">
      <c r="Q19853" t="s">
        <v>233</v>
      </c>
    </row>
    <row r="19854" spans="17:17" x14ac:dyDescent="0.3">
      <c r="Q19854" t="s">
        <v>384</v>
      </c>
    </row>
    <row r="19855" spans="17:17" x14ac:dyDescent="0.3">
      <c r="Q19855" t="s">
        <v>250</v>
      </c>
    </row>
    <row r="19856" spans="17:17" x14ac:dyDescent="0.3">
      <c r="Q19856" t="s">
        <v>300</v>
      </c>
    </row>
    <row r="19857" spans="17:17" x14ac:dyDescent="0.3">
      <c r="Q19857" t="s">
        <v>385</v>
      </c>
    </row>
    <row r="19858" spans="17:17" x14ac:dyDescent="0.3">
      <c r="Q19858" t="s">
        <v>386</v>
      </c>
    </row>
    <row r="19859" spans="17:17" x14ac:dyDescent="0.3">
      <c r="Q19859" t="s">
        <v>358</v>
      </c>
    </row>
    <row r="19860" spans="17:17" x14ac:dyDescent="0.3">
      <c r="Q19860" t="s">
        <v>284</v>
      </c>
    </row>
    <row r="19861" spans="17:17" x14ac:dyDescent="0.3">
      <c r="Q19861" t="s">
        <v>327</v>
      </c>
    </row>
    <row r="19862" spans="17:17" x14ac:dyDescent="0.3">
      <c r="Q19862" t="s">
        <v>235</v>
      </c>
    </row>
    <row r="19863" spans="17:17" x14ac:dyDescent="0.3">
      <c r="Q19863" t="s">
        <v>370</v>
      </c>
    </row>
    <row r="19864" spans="17:17" x14ac:dyDescent="0.3">
      <c r="Q19864" t="s">
        <v>392</v>
      </c>
    </row>
    <row r="19865" spans="17:17" x14ac:dyDescent="0.3">
      <c r="Q19865" t="s">
        <v>310</v>
      </c>
    </row>
    <row r="19866" spans="17:17" x14ac:dyDescent="0.3">
      <c r="Q19866" t="s">
        <v>323</v>
      </c>
    </row>
    <row r="19867" spans="17:17" x14ac:dyDescent="0.3">
      <c r="Q19867" t="s">
        <v>304</v>
      </c>
    </row>
    <row r="19868" spans="17:17" x14ac:dyDescent="0.3">
      <c r="Q19868" t="s">
        <v>341</v>
      </c>
    </row>
    <row r="19869" spans="17:17" x14ac:dyDescent="0.3">
      <c r="Q19869" t="s">
        <v>348</v>
      </c>
    </row>
    <row r="19870" spans="17:17" x14ac:dyDescent="0.3">
      <c r="Q19870" t="s">
        <v>361</v>
      </c>
    </row>
    <row r="19871" spans="17:17" x14ac:dyDescent="0.3">
      <c r="Q19871" t="s">
        <v>386</v>
      </c>
    </row>
    <row r="19872" spans="17:17" x14ac:dyDescent="0.3">
      <c r="Q19872" t="s">
        <v>296</v>
      </c>
    </row>
    <row r="19873" spans="17:17" x14ac:dyDescent="0.3">
      <c r="Q19873" t="s">
        <v>270</v>
      </c>
    </row>
    <row r="19874" spans="17:17" x14ac:dyDescent="0.3">
      <c r="Q19874" t="s">
        <v>347</v>
      </c>
    </row>
    <row r="19875" spans="17:17" x14ac:dyDescent="0.3">
      <c r="Q19875" t="s">
        <v>297</v>
      </c>
    </row>
    <row r="19876" spans="17:17" x14ac:dyDescent="0.3">
      <c r="Q19876" t="s">
        <v>409</v>
      </c>
    </row>
    <row r="19877" spans="17:17" x14ac:dyDescent="0.3">
      <c r="Q19877" t="s">
        <v>311</v>
      </c>
    </row>
    <row r="19878" spans="17:17" x14ac:dyDescent="0.3">
      <c r="Q19878" t="s">
        <v>355</v>
      </c>
    </row>
    <row r="19879" spans="17:17" x14ac:dyDescent="0.3">
      <c r="Q19879" t="s">
        <v>223</v>
      </c>
    </row>
    <row r="19880" spans="17:17" x14ac:dyDescent="0.3">
      <c r="Q19880" t="s">
        <v>399</v>
      </c>
    </row>
    <row r="19881" spans="17:17" x14ac:dyDescent="0.3">
      <c r="Q19881" t="s">
        <v>286</v>
      </c>
    </row>
    <row r="19882" spans="17:17" x14ac:dyDescent="0.3">
      <c r="Q19882" t="s">
        <v>280</v>
      </c>
    </row>
    <row r="19883" spans="17:17" x14ac:dyDescent="0.3">
      <c r="Q19883" t="s">
        <v>233</v>
      </c>
    </row>
    <row r="19884" spans="17:17" x14ac:dyDescent="0.3">
      <c r="Q19884" t="s">
        <v>354</v>
      </c>
    </row>
    <row r="19885" spans="17:17" x14ac:dyDescent="0.3">
      <c r="Q19885" t="s">
        <v>297</v>
      </c>
    </row>
    <row r="19886" spans="17:17" x14ac:dyDescent="0.3">
      <c r="Q19886" t="s">
        <v>386</v>
      </c>
    </row>
    <row r="19887" spans="17:17" x14ac:dyDescent="0.3">
      <c r="Q19887" t="s">
        <v>414</v>
      </c>
    </row>
    <row r="19888" spans="17:17" x14ac:dyDescent="0.3">
      <c r="Q19888" t="s">
        <v>301</v>
      </c>
    </row>
    <row r="19889" spans="17:17" x14ac:dyDescent="0.3">
      <c r="Q19889" t="s">
        <v>237</v>
      </c>
    </row>
    <row r="19890" spans="17:17" x14ac:dyDescent="0.3">
      <c r="Q19890" t="s">
        <v>326</v>
      </c>
    </row>
    <row r="19891" spans="17:17" x14ac:dyDescent="0.3">
      <c r="Q19891" t="s">
        <v>372</v>
      </c>
    </row>
    <row r="19892" spans="17:17" x14ac:dyDescent="0.3">
      <c r="Q19892" t="s">
        <v>335</v>
      </c>
    </row>
    <row r="19893" spans="17:17" x14ac:dyDescent="0.3">
      <c r="Q19893" t="s">
        <v>262</v>
      </c>
    </row>
    <row r="19894" spans="17:17" x14ac:dyDescent="0.3">
      <c r="Q19894" t="s">
        <v>379</v>
      </c>
    </row>
    <row r="19895" spans="17:17" x14ac:dyDescent="0.3">
      <c r="Q19895" t="s">
        <v>220</v>
      </c>
    </row>
    <row r="19896" spans="17:17" x14ac:dyDescent="0.3">
      <c r="Q19896" t="s">
        <v>401</v>
      </c>
    </row>
    <row r="19897" spans="17:17" x14ac:dyDescent="0.3">
      <c r="Q19897" t="s">
        <v>229</v>
      </c>
    </row>
    <row r="19898" spans="17:17" x14ac:dyDescent="0.3">
      <c r="Q19898" t="s">
        <v>232</v>
      </c>
    </row>
    <row r="19899" spans="17:17" x14ac:dyDescent="0.3">
      <c r="Q19899" t="s">
        <v>418</v>
      </c>
    </row>
    <row r="19900" spans="17:17" x14ac:dyDescent="0.3">
      <c r="Q19900" t="s">
        <v>404</v>
      </c>
    </row>
    <row r="19901" spans="17:17" x14ac:dyDescent="0.3">
      <c r="Q19901" t="s">
        <v>350</v>
      </c>
    </row>
    <row r="19902" spans="17:17" x14ac:dyDescent="0.3">
      <c r="Q19902" t="s">
        <v>265</v>
      </c>
    </row>
    <row r="19903" spans="17:17" x14ac:dyDescent="0.3">
      <c r="Q19903" t="s">
        <v>309</v>
      </c>
    </row>
    <row r="19904" spans="17:17" x14ac:dyDescent="0.3">
      <c r="Q19904" t="s">
        <v>337</v>
      </c>
    </row>
    <row r="19905" spans="17:17" x14ac:dyDescent="0.3">
      <c r="Q19905" t="s">
        <v>297</v>
      </c>
    </row>
    <row r="19906" spans="17:17" x14ac:dyDescent="0.3">
      <c r="Q19906" t="s">
        <v>324</v>
      </c>
    </row>
    <row r="19907" spans="17:17" x14ac:dyDescent="0.3">
      <c r="Q19907" t="s">
        <v>335</v>
      </c>
    </row>
    <row r="19908" spans="17:17" x14ac:dyDescent="0.3">
      <c r="Q19908" t="s">
        <v>329</v>
      </c>
    </row>
    <row r="19909" spans="17:17" x14ac:dyDescent="0.3">
      <c r="Q19909" t="s">
        <v>276</v>
      </c>
    </row>
    <row r="19910" spans="17:17" x14ac:dyDescent="0.3">
      <c r="Q19910" t="s">
        <v>378</v>
      </c>
    </row>
    <row r="19911" spans="17:17" x14ac:dyDescent="0.3">
      <c r="Q19911" t="s">
        <v>411</v>
      </c>
    </row>
    <row r="19912" spans="17:17" x14ac:dyDescent="0.3">
      <c r="Q19912" t="s">
        <v>264</v>
      </c>
    </row>
    <row r="19913" spans="17:17" x14ac:dyDescent="0.3">
      <c r="Q19913" t="s">
        <v>368</v>
      </c>
    </row>
    <row r="19914" spans="17:17" x14ac:dyDescent="0.3">
      <c r="Q19914" t="s">
        <v>338</v>
      </c>
    </row>
    <row r="19915" spans="17:17" x14ac:dyDescent="0.3">
      <c r="Q19915" t="s">
        <v>396</v>
      </c>
    </row>
    <row r="19916" spans="17:17" x14ac:dyDescent="0.3">
      <c r="Q19916" t="s">
        <v>267</v>
      </c>
    </row>
    <row r="19917" spans="17:17" x14ac:dyDescent="0.3">
      <c r="Q19917" t="s">
        <v>304</v>
      </c>
    </row>
    <row r="19918" spans="17:17" x14ac:dyDescent="0.3">
      <c r="Q19918" t="s">
        <v>334</v>
      </c>
    </row>
    <row r="19919" spans="17:17" x14ac:dyDescent="0.3">
      <c r="Q19919" t="s">
        <v>222</v>
      </c>
    </row>
    <row r="19920" spans="17:17" x14ac:dyDescent="0.3">
      <c r="Q19920" t="s">
        <v>227</v>
      </c>
    </row>
    <row r="19921" spans="17:17" x14ac:dyDescent="0.3">
      <c r="Q19921" t="s">
        <v>292</v>
      </c>
    </row>
    <row r="19922" spans="17:17" x14ac:dyDescent="0.3">
      <c r="Q19922" t="s">
        <v>249</v>
      </c>
    </row>
    <row r="19923" spans="17:17" x14ac:dyDescent="0.3">
      <c r="Q19923" t="s">
        <v>271</v>
      </c>
    </row>
    <row r="19924" spans="17:17" x14ac:dyDescent="0.3">
      <c r="Q19924" t="s">
        <v>281</v>
      </c>
    </row>
    <row r="19925" spans="17:17" x14ac:dyDescent="0.3">
      <c r="Q19925" t="s">
        <v>247</v>
      </c>
    </row>
    <row r="19926" spans="17:17" x14ac:dyDescent="0.3">
      <c r="Q19926" t="s">
        <v>251</v>
      </c>
    </row>
    <row r="19927" spans="17:17" x14ac:dyDescent="0.3">
      <c r="Q19927" t="s">
        <v>296</v>
      </c>
    </row>
    <row r="19928" spans="17:17" x14ac:dyDescent="0.3">
      <c r="Q19928" t="s">
        <v>368</v>
      </c>
    </row>
    <row r="19929" spans="17:17" x14ac:dyDescent="0.3">
      <c r="Q19929" t="s">
        <v>369</v>
      </c>
    </row>
    <row r="19930" spans="17:17" x14ac:dyDescent="0.3">
      <c r="Q19930" t="s">
        <v>370</v>
      </c>
    </row>
    <row r="19931" spans="17:17" x14ac:dyDescent="0.3">
      <c r="Q19931" t="s">
        <v>279</v>
      </c>
    </row>
    <row r="19932" spans="17:17" x14ac:dyDescent="0.3">
      <c r="Q19932" t="s">
        <v>234</v>
      </c>
    </row>
    <row r="19933" spans="17:17" x14ac:dyDescent="0.3">
      <c r="Q19933" t="s">
        <v>371</v>
      </c>
    </row>
    <row r="19934" spans="17:17" x14ac:dyDescent="0.3">
      <c r="Q19934" t="s">
        <v>372</v>
      </c>
    </row>
    <row r="19935" spans="17:17" x14ac:dyDescent="0.3">
      <c r="Q19935" t="s">
        <v>373</v>
      </c>
    </row>
    <row r="19936" spans="17:17" x14ac:dyDescent="0.3">
      <c r="Q19936" t="s">
        <v>250</v>
      </c>
    </row>
    <row r="19937" spans="17:17" x14ac:dyDescent="0.3">
      <c r="Q19937" t="s">
        <v>292</v>
      </c>
    </row>
    <row r="19938" spans="17:17" x14ac:dyDescent="0.3">
      <c r="Q19938" t="s">
        <v>354</v>
      </c>
    </row>
    <row r="19939" spans="17:17" x14ac:dyDescent="0.3">
      <c r="Q19939" t="s">
        <v>312</v>
      </c>
    </row>
    <row r="19940" spans="17:17" x14ac:dyDescent="0.3">
      <c r="Q19940" t="s">
        <v>344</v>
      </c>
    </row>
    <row r="19941" spans="17:17" x14ac:dyDescent="0.3">
      <c r="Q19941" t="s">
        <v>374</v>
      </c>
    </row>
    <row r="19942" spans="17:17" x14ac:dyDescent="0.3">
      <c r="Q19942" t="s">
        <v>325</v>
      </c>
    </row>
    <row r="19943" spans="17:17" x14ac:dyDescent="0.3">
      <c r="Q19943" t="s">
        <v>310</v>
      </c>
    </row>
    <row r="19944" spans="17:17" x14ac:dyDescent="0.3">
      <c r="Q19944" t="s">
        <v>224</v>
      </c>
    </row>
    <row r="19945" spans="17:17" x14ac:dyDescent="0.3">
      <c r="Q19945" t="s">
        <v>409</v>
      </c>
    </row>
    <row r="19946" spans="17:17" x14ac:dyDescent="0.3">
      <c r="Q19946" t="s">
        <v>314</v>
      </c>
    </row>
    <row r="19947" spans="17:17" x14ac:dyDescent="0.3">
      <c r="Q19947" t="s">
        <v>302</v>
      </c>
    </row>
    <row r="19948" spans="17:17" x14ac:dyDescent="0.3">
      <c r="Q19948" t="s">
        <v>251</v>
      </c>
    </row>
    <row r="19949" spans="17:17" x14ac:dyDescent="0.3">
      <c r="Q19949" t="s">
        <v>336</v>
      </c>
    </row>
    <row r="19950" spans="17:17" x14ac:dyDescent="0.3">
      <c r="Q19950" t="s">
        <v>282</v>
      </c>
    </row>
    <row r="19951" spans="17:17" x14ac:dyDescent="0.3">
      <c r="Q19951" t="s">
        <v>341</v>
      </c>
    </row>
    <row r="19952" spans="17:17" x14ac:dyDescent="0.3">
      <c r="Q19952" t="s">
        <v>345</v>
      </c>
    </row>
    <row r="19953" spans="17:17" x14ac:dyDescent="0.3">
      <c r="Q19953" t="s">
        <v>233</v>
      </c>
    </row>
    <row r="19954" spans="17:17" x14ac:dyDescent="0.3">
      <c r="Q19954" t="s">
        <v>247</v>
      </c>
    </row>
    <row r="19955" spans="17:17" x14ac:dyDescent="0.3">
      <c r="Q19955" t="s">
        <v>340</v>
      </c>
    </row>
    <row r="19956" spans="17:17" x14ac:dyDescent="0.3">
      <c r="Q19956" t="s">
        <v>254</v>
      </c>
    </row>
    <row r="19957" spans="17:17" x14ac:dyDescent="0.3">
      <c r="Q19957" t="s">
        <v>364</v>
      </c>
    </row>
    <row r="19958" spans="17:17" x14ac:dyDescent="0.3">
      <c r="Q19958" t="s">
        <v>300</v>
      </c>
    </row>
    <row r="19959" spans="17:17" x14ac:dyDescent="0.3">
      <c r="Q19959" t="s">
        <v>327</v>
      </c>
    </row>
    <row r="19960" spans="17:17" x14ac:dyDescent="0.3">
      <c r="Q19960" t="s">
        <v>303</v>
      </c>
    </row>
    <row r="19961" spans="17:17" x14ac:dyDescent="0.3">
      <c r="Q19961" t="s">
        <v>319</v>
      </c>
    </row>
    <row r="19962" spans="17:17" x14ac:dyDescent="0.3">
      <c r="Q19962" t="s">
        <v>239</v>
      </c>
    </row>
    <row r="19963" spans="17:17" x14ac:dyDescent="0.3">
      <c r="Q19963" t="s">
        <v>297</v>
      </c>
    </row>
    <row r="19964" spans="17:17" x14ac:dyDescent="0.3">
      <c r="Q19964" t="s">
        <v>242</v>
      </c>
    </row>
    <row r="19965" spans="17:17" x14ac:dyDescent="0.3">
      <c r="Q19965" t="s">
        <v>256</v>
      </c>
    </row>
    <row r="19966" spans="17:17" x14ac:dyDescent="0.3">
      <c r="Q19966" t="s">
        <v>343</v>
      </c>
    </row>
    <row r="19967" spans="17:17" x14ac:dyDescent="0.3">
      <c r="Q19967" t="s">
        <v>257</v>
      </c>
    </row>
    <row r="19968" spans="17:17" x14ac:dyDescent="0.3">
      <c r="Q19968" t="s">
        <v>288</v>
      </c>
    </row>
    <row r="19969" spans="17:17" x14ac:dyDescent="0.3">
      <c r="Q19969" t="s">
        <v>344</v>
      </c>
    </row>
    <row r="19970" spans="17:17" x14ac:dyDescent="0.3">
      <c r="Q19970" t="s">
        <v>345</v>
      </c>
    </row>
    <row r="19971" spans="17:17" x14ac:dyDescent="0.3">
      <c r="Q19971" t="s">
        <v>331</v>
      </c>
    </row>
    <row r="19972" spans="17:17" x14ac:dyDescent="0.3">
      <c r="Q19972" t="s">
        <v>338</v>
      </c>
    </row>
    <row r="19973" spans="17:17" x14ac:dyDescent="0.3">
      <c r="Q19973" t="s">
        <v>346</v>
      </c>
    </row>
    <row r="19974" spans="17:17" x14ac:dyDescent="0.3">
      <c r="Q19974" t="s">
        <v>347</v>
      </c>
    </row>
    <row r="19975" spans="17:17" x14ac:dyDescent="0.3">
      <c r="Q19975" t="s">
        <v>348</v>
      </c>
    </row>
    <row r="19976" spans="17:17" x14ac:dyDescent="0.3">
      <c r="Q19976" t="s">
        <v>349</v>
      </c>
    </row>
    <row r="19977" spans="17:17" x14ac:dyDescent="0.3">
      <c r="Q19977" t="s">
        <v>220</v>
      </c>
    </row>
    <row r="19978" spans="17:17" x14ac:dyDescent="0.3">
      <c r="Q19978" t="s">
        <v>275</v>
      </c>
    </row>
    <row r="19979" spans="17:17" x14ac:dyDescent="0.3">
      <c r="Q19979" t="s">
        <v>350</v>
      </c>
    </row>
    <row r="19980" spans="17:17" x14ac:dyDescent="0.3">
      <c r="Q19980" t="s">
        <v>351</v>
      </c>
    </row>
    <row r="19981" spans="17:17" x14ac:dyDescent="0.3">
      <c r="Q19981" t="s">
        <v>308</v>
      </c>
    </row>
    <row r="19982" spans="17:17" x14ac:dyDescent="0.3">
      <c r="Q19982" t="s">
        <v>285</v>
      </c>
    </row>
    <row r="19983" spans="17:17" x14ac:dyDescent="0.3">
      <c r="Q19983" t="s">
        <v>271</v>
      </c>
    </row>
    <row r="19984" spans="17:17" x14ac:dyDescent="0.3">
      <c r="Q19984" t="s">
        <v>409</v>
      </c>
    </row>
    <row r="19985" spans="17:17" x14ac:dyDescent="0.3">
      <c r="Q19985" t="s">
        <v>329</v>
      </c>
    </row>
    <row r="19986" spans="17:17" x14ac:dyDescent="0.3">
      <c r="Q19986" t="s">
        <v>378</v>
      </c>
    </row>
    <row r="19987" spans="17:17" x14ac:dyDescent="0.3">
      <c r="Q19987" t="s">
        <v>346</v>
      </c>
    </row>
    <row r="19988" spans="17:17" x14ac:dyDescent="0.3">
      <c r="Q19988" t="s">
        <v>324</v>
      </c>
    </row>
    <row r="19989" spans="17:17" x14ac:dyDescent="0.3">
      <c r="Q19989" t="s">
        <v>321</v>
      </c>
    </row>
    <row r="19990" spans="17:17" x14ac:dyDescent="0.3">
      <c r="Q19990" t="s">
        <v>405</v>
      </c>
    </row>
    <row r="19991" spans="17:17" x14ac:dyDescent="0.3">
      <c r="Q19991" t="s">
        <v>279</v>
      </c>
    </row>
    <row r="19992" spans="17:17" x14ac:dyDescent="0.3">
      <c r="Q19992" t="s">
        <v>223</v>
      </c>
    </row>
    <row r="19993" spans="17:17" x14ac:dyDescent="0.3">
      <c r="Q19993" t="s">
        <v>282</v>
      </c>
    </row>
    <row r="19994" spans="17:17" x14ac:dyDescent="0.3">
      <c r="Q19994" t="s">
        <v>414</v>
      </c>
    </row>
    <row r="19995" spans="17:17" x14ac:dyDescent="0.3">
      <c r="Q19995" t="s">
        <v>255</v>
      </c>
    </row>
    <row r="19996" spans="17:17" x14ac:dyDescent="0.3">
      <c r="Q19996" t="s">
        <v>239</v>
      </c>
    </row>
    <row r="19997" spans="17:17" x14ac:dyDescent="0.3">
      <c r="Q19997" t="s">
        <v>293</v>
      </c>
    </row>
    <row r="19998" spans="17:17" x14ac:dyDescent="0.3">
      <c r="Q19998" t="s">
        <v>338</v>
      </c>
    </row>
    <row r="19999" spans="17:17" x14ac:dyDescent="0.3">
      <c r="Q19999" t="s">
        <v>401</v>
      </c>
    </row>
    <row r="20000" spans="17:17" x14ac:dyDescent="0.3">
      <c r="Q20000" t="s">
        <v>375</v>
      </c>
    </row>
    <row r="20001" spans="17:17" x14ac:dyDescent="0.3">
      <c r="Q20001" t="s">
        <v>342</v>
      </c>
    </row>
    <row r="20002" spans="17:17" x14ac:dyDescent="0.3">
      <c r="Q20002" t="s">
        <v>320</v>
      </c>
    </row>
    <row r="20003" spans="17:17" x14ac:dyDescent="0.3">
      <c r="Q20003" t="s">
        <v>311</v>
      </c>
    </row>
    <row r="20004" spans="17:17" x14ac:dyDescent="0.3">
      <c r="Q20004" t="s">
        <v>357</v>
      </c>
    </row>
    <row r="20005" spans="17:17" x14ac:dyDescent="0.3">
      <c r="Q20005" t="s">
        <v>248</v>
      </c>
    </row>
    <row r="20006" spans="17:17" x14ac:dyDescent="0.3">
      <c r="Q20006" t="s">
        <v>345</v>
      </c>
    </row>
    <row r="20007" spans="17:17" x14ac:dyDescent="0.3">
      <c r="Q20007" t="s">
        <v>275</v>
      </c>
    </row>
    <row r="20008" spans="17:17" x14ac:dyDescent="0.3">
      <c r="Q20008" t="s">
        <v>372</v>
      </c>
    </row>
    <row r="20009" spans="17:17" x14ac:dyDescent="0.3">
      <c r="Q20009" t="s">
        <v>232</v>
      </c>
    </row>
    <row r="20010" spans="17:17" x14ac:dyDescent="0.3">
      <c r="Q20010" t="s">
        <v>341</v>
      </c>
    </row>
    <row r="20011" spans="17:17" x14ac:dyDescent="0.3">
      <c r="Q20011" t="s">
        <v>365</v>
      </c>
    </row>
    <row r="20012" spans="17:17" x14ac:dyDescent="0.3">
      <c r="Q20012" t="s">
        <v>339</v>
      </c>
    </row>
    <row r="20013" spans="17:17" x14ac:dyDescent="0.3">
      <c r="Q20013" t="s">
        <v>247</v>
      </c>
    </row>
    <row r="20014" spans="17:17" x14ac:dyDescent="0.3">
      <c r="Q20014" t="s">
        <v>413</v>
      </c>
    </row>
    <row r="20015" spans="17:17" x14ac:dyDescent="0.3">
      <c r="Q20015" t="s">
        <v>264</v>
      </c>
    </row>
    <row r="20016" spans="17:17" x14ac:dyDescent="0.3">
      <c r="Q20016" t="s">
        <v>265</v>
      </c>
    </row>
    <row r="20017" spans="17:17" x14ac:dyDescent="0.3">
      <c r="Q20017" t="s">
        <v>356</v>
      </c>
    </row>
    <row r="20018" spans="17:17" x14ac:dyDescent="0.3">
      <c r="Q20018" t="s">
        <v>396</v>
      </c>
    </row>
    <row r="20019" spans="17:17" x14ac:dyDescent="0.3">
      <c r="Q20019" t="s">
        <v>402</v>
      </c>
    </row>
    <row r="20020" spans="17:17" x14ac:dyDescent="0.3">
      <c r="Q20020" t="s">
        <v>266</v>
      </c>
    </row>
    <row r="20021" spans="17:17" x14ac:dyDescent="0.3">
      <c r="Q20021" t="s">
        <v>317</v>
      </c>
    </row>
    <row r="20022" spans="17:17" x14ac:dyDescent="0.3">
      <c r="Q20022" t="s">
        <v>309</v>
      </c>
    </row>
    <row r="20023" spans="17:17" x14ac:dyDescent="0.3">
      <c r="Q20023" t="s">
        <v>332</v>
      </c>
    </row>
    <row r="20024" spans="17:17" x14ac:dyDescent="0.3">
      <c r="Q20024" t="s">
        <v>347</v>
      </c>
    </row>
    <row r="20025" spans="17:17" x14ac:dyDescent="0.3">
      <c r="Q20025" t="s">
        <v>335</v>
      </c>
    </row>
    <row r="20026" spans="17:17" x14ac:dyDescent="0.3">
      <c r="Q20026" t="s">
        <v>282</v>
      </c>
    </row>
    <row r="20027" spans="17:17" x14ac:dyDescent="0.3">
      <c r="Q20027" t="s">
        <v>383</v>
      </c>
    </row>
    <row r="20028" spans="17:17" x14ac:dyDescent="0.3">
      <c r="Q20028" t="s">
        <v>372</v>
      </c>
    </row>
    <row r="20029" spans="17:17" x14ac:dyDescent="0.3">
      <c r="Q20029" t="s">
        <v>338</v>
      </c>
    </row>
    <row r="20030" spans="17:17" x14ac:dyDescent="0.3">
      <c r="Q20030" t="s">
        <v>356</v>
      </c>
    </row>
    <row r="20031" spans="17:17" x14ac:dyDescent="0.3">
      <c r="Q20031" t="s">
        <v>344</v>
      </c>
    </row>
    <row r="20032" spans="17:17" x14ac:dyDescent="0.3">
      <c r="Q20032" t="s">
        <v>300</v>
      </c>
    </row>
    <row r="20033" spans="17:17" x14ac:dyDescent="0.3">
      <c r="Q20033" t="s">
        <v>380</v>
      </c>
    </row>
    <row r="20034" spans="17:17" x14ac:dyDescent="0.3">
      <c r="Q20034" t="s">
        <v>381</v>
      </c>
    </row>
    <row r="20035" spans="17:17" x14ac:dyDescent="0.3">
      <c r="Q20035" t="s">
        <v>378</v>
      </c>
    </row>
    <row r="20036" spans="17:17" x14ac:dyDescent="0.3">
      <c r="Q20036" t="s">
        <v>364</v>
      </c>
    </row>
    <row r="20037" spans="17:17" x14ac:dyDescent="0.3">
      <c r="Q20037" t="s">
        <v>275</v>
      </c>
    </row>
    <row r="20038" spans="17:17" x14ac:dyDescent="0.3">
      <c r="Q20038" t="s">
        <v>399</v>
      </c>
    </row>
    <row r="20039" spans="17:17" x14ac:dyDescent="0.3">
      <c r="Q20039" t="s">
        <v>326</v>
      </c>
    </row>
    <row r="20040" spans="17:17" x14ac:dyDescent="0.3">
      <c r="Q20040" t="s">
        <v>315</v>
      </c>
    </row>
    <row r="20041" spans="17:17" x14ac:dyDescent="0.3">
      <c r="Q20041" t="s">
        <v>273</v>
      </c>
    </row>
    <row r="20042" spans="17:17" x14ac:dyDescent="0.3">
      <c r="Q20042" t="s">
        <v>270</v>
      </c>
    </row>
    <row r="20043" spans="17:17" x14ac:dyDescent="0.3">
      <c r="Q20043" t="s">
        <v>410</v>
      </c>
    </row>
    <row r="20044" spans="17:17" x14ac:dyDescent="0.3">
      <c r="Q20044" t="s">
        <v>349</v>
      </c>
    </row>
    <row r="20045" spans="17:17" x14ac:dyDescent="0.3">
      <c r="Q20045" t="s">
        <v>321</v>
      </c>
    </row>
    <row r="20046" spans="17:17" x14ac:dyDescent="0.3">
      <c r="Q20046" t="s">
        <v>344</v>
      </c>
    </row>
    <row r="20047" spans="17:17" x14ac:dyDescent="0.3">
      <c r="Q20047" t="s">
        <v>381</v>
      </c>
    </row>
    <row r="20048" spans="17:17" x14ac:dyDescent="0.3">
      <c r="Q20048" t="s">
        <v>400</v>
      </c>
    </row>
    <row r="20049" spans="17:17" x14ac:dyDescent="0.3">
      <c r="Q20049" t="s">
        <v>225</v>
      </c>
    </row>
    <row r="20050" spans="17:17" x14ac:dyDescent="0.3">
      <c r="Q20050" t="s">
        <v>244</v>
      </c>
    </row>
    <row r="20051" spans="17:17" x14ac:dyDescent="0.3">
      <c r="Q20051" t="s">
        <v>279</v>
      </c>
    </row>
    <row r="20052" spans="17:17" x14ac:dyDescent="0.3">
      <c r="Q20052" t="s">
        <v>345</v>
      </c>
    </row>
    <row r="20053" spans="17:17" x14ac:dyDescent="0.3">
      <c r="Q20053" t="s">
        <v>394</v>
      </c>
    </row>
    <row r="20054" spans="17:17" x14ac:dyDescent="0.3">
      <c r="Q20054" t="s">
        <v>326</v>
      </c>
    </row>
    <row r="20055" spans="17:17" x14ac:dyDescent="0.3">
      <c r="Q20055" t="s">
        <v>235</v>
      </c>
    </row>
    <row r="20056" spans="17:17" x14ac:dyDescent="0.3">
      <c r="Q20056" t="s">
        <v>319</v>
      </c>
    </row>
    <row r="20057" spans="17:17" x14ac:dyDescent="0.3">
      <c r="Q20057" t="s">
        <v>360</v>
      </c>
    </row>
    <row r="20058" spans="17:17" x14ac:dyDescent="0.3">
      <c r="Q20058" t="s">
        <v>367</v>
      </c>
    </row>
    <row r="20059" spans="17:17" x14ac:dyDescent="0.3">
      <c r="Q20059" t="s">
        <v>399</v>
      </c>
    </row>
    <row r="20060" spans="17:17" x14ac:dyDescent="0.3">
      <c r="Q20060" t="s">
        <v>256</v>
      </c>
    </row>
    <row r="20061" spans="17:17" x14ac:dyDescent="0.3">
      <c r="Q20061" t="s">
        <v>351</v>
      </c>
    </row>
    <row r="20062" spans="17:17" x14ac:dyDescent="0.3">
      <c r="Q20062" t="s">
        <v>370</v>
      </c>
    </row>
    <row r="20063" spans="17:17" x14ac:dyDescent="0.3">
      <c r="Q20063" t="s">
        <v>383</v>
      </c>
    </row>
    <row r="20064" spans="17:17" x14ac:dyDescent="0.3">
      <c r="Q20064" t="s">
        <v>265</v>
      </c>
    </row>
    <row r="20065" spans="17:17" x14ac:dyDescent="0.3">
      <c r="Q20065" t="s">
        <v>258</v>
      </c>
    </row>
    <row r="20066" spans="17:17" x14ac:dyDescent="0.3">
      <c r="Q20066" t="s">
        <v>341</v>
      </c>
    </row>
    <row r="20067" spans="17:17" x14ac:dyDescent="0.3">
      <c r="Q20067" t="s">
        <v>319</v>
      </c>
    </row>
    <row r="20068" spans="17:17" x14ac:dyDescent="0.3">
      <c r="Q20068" t="s">
        <v>277</v>
      </c>
    </row>
    <row r="20069" spans="17:17" x14ac:dyDescent="0.3">
      <c r="Q20069" t="s">
        <v>378</v>
      </c>
    </row>
    <row r="20070" spans="17:17" x14ac:dyDescent="0.3">
      <c r="Q20070" t="s">
        <v>267</v>
      </c>
    </row>
    <row r="20071" spans="17:17" x14ac:dyDescent="0.3">
      <c r="Q20071" t="s">
        <v>248</v>
      </c>
    </row>
    <row r="20072" spans="17:17" x14ac:dyDescent="0.3">
      <c r="Q20072" t="s">
        <v>226</v>
      </c>
    </row>
    <row r="20073" spans="17:17" x14ac:dyDescent="0.3">
      <c r="Q20073" t="s">
        <v>233</v>
      </c>
    </row>
    <row r="20074" spans="17:17" x14ac:dyDescent="0.3">
      <c r="Q20074" t="s">
        <v>384</v>
      </c>
    </row>
    <row r="20075" spans="17:17" x14ac:dyDescent="0.3">
      <c r="Q20075" t="s">
        <v>250</v>
      </c>
    </row>
    <row r="20076" spans="17:17" x14ac:dyDescent="0.3">
      <c r="Q20076" t="s">
        <v>300</v>
      </c>
    </row>
    <row r="20077" spans="17:17" x14ac:dyDescent="0.3">
      <c r="Q20077" t="s">
        <v>385</v>
      </c>
    </row>
    <row r="20078" spans="17:17" x14ac:dyDescent="0.3">
      <c r="Q20078" t="s">
        <v>386</v>
      </c>
    </row>
    <row r="20079" spans="17:17" x14ac:dyDescent="0.3">
      <c r="Q20079" t="s">
        <v>358</v>
      </c>
    </row>
    <row r="20080" spans="17:17" x14ac:dyDescent="0.3">
      <c r="Q20080" t="s">
        <v>284</v>
      </c>
    </row>
    <row r="20081" spans="17:17" x14ac:dyDescent="0.3">
      <c r="Q20081" t="s">
        <v>327</v>
      </c>
    </row>
    <row r="20082" spans="17:17" x14ac:dyDescent="0.3">
      <c r="Q20082" t="s">
        <v>330</v>
      </c>
    </row>
    <row r="20083" spans="17:17" x14ac:dyDescent="0.3">
      <c r="Q20083" t="s">
        <v>390</v>
      </c>
    </row>
    <row r="20084" spans="17:17" x14ac:dyDescent="0.3">
      <c r="Q20084" t="s">
        <v>229</v>
      </c>
    </row>
    <row r="20085" spans="17:17" x14ac:dyDescent="0.3">
      <c r="Q20085" t="s">
        <v>230</v>
      </c>
    </row>
    <row r="20086" spans="17:17" x14ac:dyDescent="0.3">
      <c r="Q20086" t="s">
        <v>253</v>
      </c>
    </row>
    <row r="20087" spans="17:17" x14ac:dyDescent="0.3">
      <c r="Q20087" t="s">
        <v>296</v>
      </c>
    </row>
    <row r="20088" spans="17:17" x14ac:dyDescent="0.3">
      <c r="Q20088" t="s">
        <v>386</v>
      </c>
    </row>
    <row r="20089" spans="17:17" x14ac:dyDescent="0.3">
      <c r="Q20089" t="s">
        <v>262</v>
      </c>
    </row>
    <row r="20090" spans="17:17" x14ac:dyDescent="0.3">
      <c r="Q20090" t="s">
        <v>249</v>
      </c>
    </row>
    <row r="20091" spans="17:17" x14ac:dyDescent="0.3">
      <c r="Q20091" t="s">
        <v>342</v>
      </c>
    </row>
    <row r="20092" spans="17:17" x14ac:dyDescent="0.3">
      <c r="Q20092" t="s">
        <v>219</v>
      </c>
    </row>
    <row r="20093" spans="17:17" x14ac:dyDescent="0.3">
      <c r="Q20093" t="s">
        <v>233</v>
      </c>
    </row>
    <row r="20094" spans="17:17" x14ac:dyDescent="0.3">
      <c r="Q20094" t="s">
        <v>302</v>
      </c>
    </row>
    <row r="20095" spans="17:17" x14ac:dyDescent="0.3">
      <c r="Q20095" t="s">
        <v>332</v>
      </c>
    </row>
    <row r="20096" spans="17:17" x14ac:dyDescent="0.3">
      <c r="Q20096" t="s">
        <v>285</v>
      </c>
    </row>
    <row r="20097" spans="17:17" x14ac:dyDescent="0.3">
      <c r="Q20097" t="s">
        <v>402</v>
      </c>
    </row>
    <row r="20098" spans="17:17" x14ac:dyDescent="0.3">
      <c r="Q20098" t="s">
        <v>242</v>
      </c>
    </row>
    <row r="20099" spans="17:17" x14ac:dyDescent="0.3">
      <c r="Q20099" t="s">
        <v>329</v>
      </c>
    </row>
    <row r="20100" spans="17:17" x14ac:dyDescent="0.3">
      <c r="Q20100" t="s">
        <v>388</v>
      </c>
    </row>
    <row r="20101" spans="17:17" x14ac:dyDescent="0.3">
      <c r="Q20101" t="s">
        <v>341</v>
      </c>
    </row>
    <row r="20102" spans="17:17" x14ac:dyDescent="0.3">
      <c r="Q20102" t="s">
        <v>300</v>
      </c>
    </row>
    <row r="20103" spans="17:17" x14ac:dyDescent="0.3">
      <c r="Q20103" t="s">
        <v>313</v>
      </c>
    </row>
    <row r="20104" spans="17:17" x14ac:dyDescent="0.3">
      <c r="Q20104" t="s">
        <v>403</v>
      </c>
    </row>
    <row r="20105" spans="17:17" x14ac:dyDescent="0.3">
      <c r="Q20105" t="s">
        <v>292</v>
      </c>
    </row>
    <row r="20106" spans="17:17" x14ac:dyDescent="0.3">
      <c r="Q20106" t="s">
        <v>259</v>
      </c>
    </row>
    <row r="20107" spans="17:17" x14ac:dyDescent="0.3">
      <c r="Q20107" t="s">
        <v>258</v>
      </c>
    </row>
    <row r="20108" spans="17:17" x14ac:dyDescent="0.3">
      <c r="Q20108" t="s">
        <v>235</v>
      </c>
    </row>
    <row r="20109" spans="17:17" x14ac:dyDescent="0.3">
      <c r="Q20109" t="s">
        <v>325</v>
      </c>
    </row>
    <row r="20110" spans="17:17" x14ac:dyDescent="0.3">
      <c r="Q20110" t="s">
        <v>305</v>
      </c>
    </row>
    <row r="20111" spans="17:17" x14ac:dyDescent="0.3">
      <c r="Q20111" t="s">
        <v>384</v>
      </c>
    </row>
    <row r="20112" spans="17:17" x14ac:dyDescent="0.3">
      <c r="Q20112" t="s">
        <v>354</v>
      </c>
    </row>
    <row r="20113" spans="17:17" x14ac:dyDescent="0.3">
      <c r="Q20113" t="s">
        <v>312</v>
      </c>
    </row>
    <row r="20114" spans="17:17" x14ac:dyDescent="0.3">
      <c r="Q20114" t="s">
        <v>290</v>
      </c>
    </row>
    <row r="20115" spans="17:17" x14ac:dyDescent="0.3">
      <c r="Q20115" t="s">
        <v>397</v>
      </c>
    </row>
    <row r="20116" spans="17:17" x14ac:dyDescent="0.3">
      <c r="Q20116" t="s">
        <v>255</v>
      </c>
    </row>
    <row r="20117" spans="17:17" x14ac:dyDescent="0.3">
      <c r="Q20117" t="s">
        <v>250</v>
      </c>
    </row>
    <row r="20118" spans="17:17" x14ac:dyDescent="0.3">
      <c r="Q20118" t="s">
        <v>328</v>
      </c>
    </row>
    <row r="20119" spans="17:17" x14ac:dyDescent="0.3">
      <c r="Q20119" t="s">
        <v>245</v>
      </c>
    </row>
    <row r="20120" spans="17:17" x14ac:dyDescent="0.3">
      <c r="Q20120" t="s">
        <v>223</v>
      </c>
    </row>
    <row r="20121" spans="17:17" x14ac:dyDescent="0.3">
      <c r="Q20121" t="s">
        <v>303</v>
      </c>
    </row>
    <row r="20122" spans="17:17" x14ac:dyDescent="0.3">
      <c r="Q20122" t="s">
        <v>408</v>
      </c>
    </row>
    <row r="20123" spans="17:17" x14ac:dyDescent="0.3">
      <c r="Q20123" t="s">
        <v>280</v>
      </c>
    </row>
    <row r="20124" spans="17:17" x14ac:dyDescent="0.3">
      <c r="Q20124" t="s">
        <v>258</v>
      </c>
    </row>
    <row r="20125" spans="17:17" x14ac:dyDescent="0.3">
      <c r="Q20125" t="s">
        <v>306</v>
      </c>
    </row>
    <row r="20126" spans="17:17" x14ac:dyDescent="0.3">
      <c r="Q20126" t="s">
        <v>274</v>
      </c>
    </row>
    <row r="20127" spans="17:17" x14ac:dyDescent="0.3">
      <c r="Q20127" t="s">
        <v>374</v>
      </c>
    </row>
    <row r="20128" spans="17:17" x14ac:dyDescent="0.3">
      <c r="Q20128" t="s">
        <v>328</v>
      </c>
    </row>
    <row r="20129" spans="17:17" x14ac:dyDescent="0.3">
      <c r="Q20129" t="s">
        <v>269</v>
      </c>
    </row>
    <row r="20130" spans="17:17" x14ac:dyDescent="0.3">
      <c r="Q20130" t="s">
        <v>256</v>
      </c>
    </row>
    <row r="20131" spans="17:17" x14ac:dyDescent="0.3">
      <c r="Q20131" t="s">
        <v>288</v>
      </c>
    </row>
    <row r="20132" spans="17:17" x14ac:dyDescent="0.3">
      <c r="Q20132" t="s">
        <v>384</v>
      </c>
    </row>
    <row r="20133" spans="17:17" x14ac:dyDescent="0.3">
      <c r="Q20133" t="s">
        <v>416</v>
      </c>
    </row>
    <row r="20134" spans="17:17" x14ac:dyDescent="0.3">
      <c r="Q20134" t="s">
        <v>282</v>
      </c>
    </row>
    <row r="20135" spans="17:17" x14ac:dyDescent="0.3">
      <c r="Q20135" t="s">
        <v>399</v>
      </c>
    </row>
    <row r="20136" spans="17:17" x14ac:dyDescent="0.3">
      <c r="Q20136" t="s">
        <v>359</v>
      </c>
    </row>
    <row r="20137" spans="17:17" x14ac:dyDescent="0.3">
      <c r="Q20137" t="s">
        <v>334</v>
      </c>
    </row>
    <row r="20138" spans="17:17" x14ac:dyDescent="0.3">
      <c r="Q20138" t="s">
        <v>363</v>
      </c>
    </row>
    <row r="20139" spans="17:17" x14ac:dyDescent="0.3">
      <c r="Q20139" t="s">
        <v>264</v>
      </c>
    </row>
    <row r="20140" spans="17:17" x14ac:dyDescent="0.3">
      <c r="Q20140" t="s">
        <v>380</v>
      </c>
    </row>
    <row r="20141" spans="17:17" x14ac:dyDescent="0.3">
      <c r="Q20141" t="s">
        <v>287</v>
      </c>
    </row>
    <row r="20142" spans="17:17" x14ac:dyDescent="0.3">
      <c r="Q20142" t="s">
        <v>416</v>
      </c>
    </row>
    <row r="20143" spans="17:17" x14ac:dyDescent="0.3">
      <c r="Q20143" t="s">
        <v>224</v>
      </c>
    </row>
    <row r="20144" spans="17:17" x14ac:dyDescent="0.3">
      <c r="Q20144" t="s">
        <v>350</v>
      </c>
    </row>
    <row r="20145" spans="17:17" x14ac:dyDescent="0.3">
      <c r="Q20145" t="s">
        <v>280</v>
      </c>
    </row>
    <row r="20146" spans="17:17" x14ac:dyDescent="0.3">
      <c r="Q20146" t="s">
        <v>391</v>
      </c>
    </row>
    <row r="20147" spans="17:17" x14ac:dyDescent="0.3">
      <c r="Q20147" t="s">
        <v>289</v>
      </c>
    </row>
    <row r="20148" spans="17:17" x14ac:dyDescent="0.3">
      <c r="Q20148" t="s">
        <v>357</v>
      </c>
    </row>
    <row r="20149" spans="17:17" x14ac:dyDescent="0.3">
      <c r="Q20149" t="s">
        <v>271</v>
      </c>
    </row>
    <row r="20150" spans="17:17" x14ac:dyDescent="0.3">
      <c r="Q20150" t="s">
        <v>331</v>
      </c>
    </row>
    <row r="20151" spans="17:17" x14ac:dyDescent="0.3">
      <c r="Q20151" t="s">
        <v>262</v>
      </c>
    </row>
    <row r="20152" spans="17:17" x14ac:dyDescent="0.3">
      <c r="Q20152" t="s">
        <v>233</v>
      </c>
    </row>
    <row r="20153" spans="17:17" x14ac:dyDescent="0.3">
      <c r="Q20153" t="s">
        <v>320</v>
      </c>
    </row>
    <row r="20154" spans="17:17" x14ac:dyDescent="0.3">
      <c r="Q20154" t="s">
        <v>358</v>
      </c>
    </row>
    <row r="20155" spans="17:17" x14ac:dyDescent="0.3">
      <c r="Q20155" t="s">
        <v>371</v>
      </c>
    </row>
    <row r="20156" spans="17:17" x14ac:dyDescent="0.3">
      <c r="Q20156" t="s">
        <v>290</v>
      </c>
    </row>
    <row r="20157" spans="17:17" x14ac:dyDescent="0.3">
      <c r="Q20157" t="s">
        <v>245</v>
      </c>
    </row>
    <row r="20158" spans="17:17" x14ac:dyDescent="0.3">
      <c r="Q20158" t="s">
        <v>285</v>
      </c>
    </row>
    <row r="20159" spans="17:17" x14ac:dyDescent="0.3">
      <c r="Q20159" t="s">
        <v>301</v>
      </c>
    </row>
    <row r="20160" spans="17:17" x14ac:dyDescent="0.3">
      <c r="Q20160" t="s">
        <v>332</v>
      </c>
    </row>
    <row r="20161" spans="17:17" x14ac:dyDescent="0.3">
      <c r="Q20161" t="s">
        <v>238</v>
      </c>
    </row>
    <row r="20162" spans="17:17" x14ac:dyDescent="0.3">
      <c r="Q20162" t="s">
        <v>402</v>
      </c>
    </row>
    <row r="20163" spans="17:17" x14ac:dyDescent="0.3">
      <c r="Q20163" t="s">
        <v>352</v>
      </c>
    </row>
    <row r="20164" spans="17:17" x14ac:dyDescent="0.3">
      <c r="Q20164" t="s">
        <v>319</v>
      </c>
    </row>
    <row r="20165" spans="17:17" x14ac:dyDescent="0.3">
      <c r="Q20165" t="s">
        <v>366</v>
      </c>
    </row>
    <row r="20166" spans="17:17" x14ac:dyDescent="0.3">
      <c r="Q20166" t="s">
        <v>303</v>
      </c>
    </row>
    <row r="20167" spans="17:17" x14ac:dyDescent="0.3">
      <c r="Q20167" t="s">
        <v>257</v>
      </c>
    </row>
    <row r="20168" spans="17:17" x14ac:dyDescent="0.3">
      <c r="Q20168" t="s">
        <v>414</v>
      </c>
    </row>
    <row r="20169" spans="17:17" x14ac:dyDescent="0.3">
      <c r="Q20169" t="s">
        <v>297</v>
      </c>
    </row>
    <row r="20170" spans="17:17" x14ac:dyDescent="0.3">
      <c r="Q20170" t="s">
        <v>328</v>
      </c>
    </row>
    <row r="20171" spans="17:17" x14ac:dyDescent="0.3">
      <c r="Q20171" t="s">
        <v>274</v>
      </c>
    </row>
    <row r="20172" spans="17:17" x14ac:dyDescent="0.3">
      <c r="Q20172" t="s">
        <v>225</v>
      </c>
    </row>
    <row r="20173" spans="17:17" x14ac:dyDescent="0.3">
      <c r="Q20173" t="s">
        <v>307</v>
      </c>
    </row>
    <row r="20174" spans="17:17" x14ac:dyDescent="0.3">
      <c r="Q20174" t="s">
        <v>396</v>
      </c>
    </row>
    <row r="20175" spans="17:17" x14ac:dyDescent="0.3">
      <c r="Q20175" t="s">
        <v>259</v>
      </c>
    </row>
    <row r="20176" spans="17:17" x14ac:dyDescent="0.3">
      <c r="Q20176" t="s">
        <v>365</v>
      </c>
    </row>
    <row r="20177" spans="17:17" x14ac:dyDescent="0.3">
      <c r="Q20177" t="s">
        <v>386</v>
      </c>
    </row>
    <row r="20178" spans="17:17" x14ac:dyDescent="0.3">
      <c r="Q20178" t="s">
        <v>342</v>
      </c>
    </row>
    <row r="20179" spans="17:17" x14ac:dyDescent="0.3">
      <c r="Q20179" t="s">
        <v>249</v>
      </c>
    </row>
    <row r="20180" spans="17:17" x14ac:dyDescent="0.3">
      <c r="Q20180" t="s">
        <v>323</v>
      </c>
    </row>
    <row r="20181" spans="17:17" x14ac:dyDescent="0.3">
      <c r="Q20181" t="s">
        <v>350</v>
      </c>
    </row>
    <row r="20182" spans="17:17" x14ac:dyDescent="0.3">
      <c r="Q20182" t="s">
        <v>349</v>
      </c>
    </row>
    <row r="20183" spans="17:17" x14ac:dyDescent="0.3">
      <c r="Q20183" t="s">
        <v>275</v>
      </c>
    </row>
    <row r="20184" spans="17:17" x14ac:dyDescent="0.3">
      <c r="Q20184" t="s">
        <v>362</v>
      </c>
    </row>
    <row r="20185" spans="17:17" x14ac:dyDescent="0.3">
      <c r="Q20185" t="s">
        <v>384</v>
      </c>
    </row>
    <row r="20186" spans="17:17" x14ac:dyDescent="0.3">
      <c r="Q20186" t="s">
        <v>312</v>
      </c>
    </row>
    <row r="20187" spans="17:17" x14ac:dyDescent="0.3">
      <c r="Q20187" t="s">
        <v>255</v>
      </c>
    </row>
    <row r="20188" spans="17:17" x14ac:dyDescent="0.3">
      <c r="Q20188" t="s">
        <v>306</v>
      </c>
    </row>
    <row r="20189" spans="17:17" x14ac:dyDescent="0.3">
      <c r="Q20189" t="s">
        <v>354</v>
      </c>
    </row>
    <row r="20190" spans="17:17" x14ac:dyDescent="0.3">
      <c r="Q20190" t="s">
        <v>277</v>
      </c>
    </row>
    <row r="20191" spans="17:17" x14ac:dyDescent="0.3">
      <c r="Q20191" t="s">
        <v>225</v>
      </c>
    </row>
    <row r="20192" spans="17:17" x14ac:dyDescent="0.3">
      <c r="Q20192" t="s">
        <v>226</v>
      </c>
    </row>
    <row r="20193" spans="17:17" x14ac:dyDescent="0.3">
      <c r="Q20193" t="s">
        <v>256</v>
      </c>
    </row>
    <row r="20194" spans="17:17" x14ac:dyDescent="0.3">
      <c r="Q20194" t="s">
        <v>385</v>
      </c>
    </row>
    <row r="20195" spans="17:17" x14ac:dyDescent="0.3">
      <c r="Q20195" t="s">
        <v>272</v>
      </c>
    </row>
    <row r="20196" spans="17:17" x14ac:dyDescent="0.3">
      <c r="Q20196" t="s">
        <v>284</v>
      </c>
    </row>
    <row r="20197" spans="17:17" x14ac:dyDescent="0.3">
      <c r="Q20197" t="s">
        <v>239</v>
      </c>
    </row>
    <row r="20198" spans="17:17" x14ac:dyDescent="0.3">
      <c r="Q20198" t="s">
        <v>282</v>
      </c>
    </row>
    <row r="20199" spans="17:17" x14ac:dyDescent="0.3">
      <c r="Q20199" t="s">
        <v>344</v>
      </c>
    </row>
    <row r="20200" spans="17:17" x14ac:dyDescent="0.3">
      <c r="Q20200" t="s">
        <v>222</v>
      </c>
    </row>
    <row r="20201" spans="17:17" x14ac:dyDescent="0.3">
      <c r="Q20201" t="s">
        <v>418</v>
      </c>
    </row>
    <row r="20202" spans="17:17" x14ac:dyDescent="0.3">
      <c r="Q20202" t="s">
        <v>247</v>
      </c>
    </row>
    <row r="20203" spans="17:17" x14ac:dyDescent="0.3">
      <c r="Q20203" t="s">
        <v>301</v>
      </c>
    </row>
    <row r="20204" spans="17:17" x14ac:dyDescent="0.3">
      <c r="Q20204" t="s">
        <v>337</v>
      </c>
    </row>
    <row r="20205" spans="17:17" x14ac:dyDescent="0.3">
      <c r="Q20205" t="s">
        <v>354</v>
      </c>
    </row>
    <row r="20206" spans="17:17" x14ac:dyDescent="0.3">
      <c r="Q20206" t="s">
        <v>235</v>
      </c>
    </row>
    <row r="20207" spans="17:17" x14ac:dyDescent="0.3">
      <c r="Q20207" t="s">
        <v>389</v>
      </c>
    </row>
    <row r="20208" spans="17:17" x14ac:dyDescent="0.3">
      <c r="Q20208" t="s">
        <v>258</v>
      </c>
    </row>
    <row r="20209" spans="17:17" x14ac:dyDescent="0.3">
      <c r="Q20209" t="s">
        <v>292</v>
      </c>
    </row>
    <row r="20210" spans="17:17" x14ac:dyDescent="0.3">
      <c r="Q20210" t="s">
        <v>229</v>
      </c>
    </row>
    <row r="20211" spans="17:17" x14ac:dyDescent="0.3">
      <c r="Q20211" t="s">
        <v>383</v>
      </c>
    </row>
    <row r="20212" spans="17:17" x14ac:dyDescent="0.3">
      <c r="Q20212" t="s">
        <v>375</v>
      </c>
    </row>
    <row r="20213" spans="17:17" x14ac:dyDescent="0.3">
      <c r="Q20213" t="s">
        <v>359</v>
      </c>
    </row>
    <row r="20214" spans="17:17" x14ac:dyDescent="0.3">
      <c r="Q20214" t="s">
        <v>330</v>
      </c>
    </row>
    <row r="20215" spans="17:17" x14ac:dyDescent="0.3">
      <c r="Q20215" t="s">
        <v>355</v>
      </c>
    </row>
    <row r="20216" spans="17:17" x14ac:dyDescent="0.3">
      <c r="Q20216" t="s">
        <v>399</v>
      </c>
    </row>
    <row r="20217" spans="17:17" x14ac:dyDescent="0.3">
      <c r="Q20217" t="s">
        <v>299</v>
      </c>
    </row>
    <row r="20218" spans="17:17" x14ac:dyDescent="0.3">
      <c r="Q20218" t="s">
        <v>221</v>
      </c>
    </row>
    <row r="20219" spans="17:17" x14ac:dyDescent="0.3">
      <c r="Q20219" t="s">
        <v>417</v>
      </c>
    </row>
    <row r="20220" spans="17:17" x14ac:dyDescent="0.3">
      <c r="Q20220" t="s">
        <v>232</v>
      </c>
    </row>
    <row r="20221" spans="17:17" x14ac:dyDescent="0.3">
      <c r="Q20221" t="s">
        <v>395</v>
      </c>
    </row>
    <row r="20222" spans="17:17" x14ac:dyDescent="0.3">
      <c r="Q20222" t="s">
        <v>256</v>
      </c>
    </row>
    <row r="20223" spans="17:17" x14ac:dyDescent="0.3">
      <c r="Q20223" t="s">
        <v>337</v>
      </c>
    </row>
    <row r="20224" spans="17:17" x14ac:dyDescent="0.3">
      <c r="Q20224" t="s">
        <v>340</v>
      </c>
    </row>
    <row r="20225" spans="17:17" x14ac:dyDescent="0.3">
      <c r="Q20225" t="s">
        <v>353</v>
      </c>
    </row>
    <row r="20226" spans="17:17" x14ac:dyDescent="0.3">
      <c r="Q20226" t="s">
        <v>396</v>
      </c>
    </row>
    <row r="20227" spans="17:17" x14ac:dyDescent="0.3">
      <c r="Q20227" t="s">
        <v>244</v>
      </c>
    </row>
    <row r="20228" spans="17:17" x14ac:dyDescent="0.3">
      <c r="Q20228" t="s">
        <v>301</v>
      </c>
    </row>
    <row r="20229" spans="17:17" x14ac:dyDescent="0.3">
      <c r="Q20229" t="s">
        <v>413</v>
      </c>
    </row>
    <row r="20230" spans="17:17" x14ac:dyDescent="0.3">
      <c r="Q20230" t="s">
        <v>267</v>
      </c>
    </row>
    <row r="20231" spans="17:17" x14ac:dyDescent="0.3">
      <c r="Q20231" t="s">
        <v>307</v>
      </c>
    </row>
    <row r="20232" spans="17:17" x14ac:dyDescent="0.3">
      <c r="Q20232" t="s">
        <v>388</v>
      </c>
    </row>
    <row r="20233" spans="17:17" x14ac:dyDescent="0.3">
      <c r="Q20233" t="s">
        <v>330</v>
      </c>
    </row>
    <row r="20234" spans="17:17" x14ac:dyDescent="0.3">
      <c r="Q20234" t="s">
        <v>232</v>
      </c>
    </row>
    <row r="20235" spans="17:17" x14ac:dyDescent="0.3">
      <c r="Q20235" t="s">
        <v>293</v>
      </c>
    </row>
    <row r="20236" spans="17:17" x14ac:dyDescent="0.3">
      <c r="Q20236" t="s">
        <v>347</v>
      </c>
    </row>
    <row r="20237" spans="17:17" x14ac:dyDescent="0.3">
      <c r="Q20237" t="s">
        <v>224</v>
      </c>
    </row>
    <row r="20238" spans="17:17" x14ac:dyDescent="0.3">
      <c r="Q20238" t="s">
        <v>231</v>
      </c>
    </row>
    <row r="20239" spans="17:17" x14ac:dyDescent="0.3">
      <c r="Q20239" t="s">
        <v>250</v>
      </c>
    </row>
    <row r="20240" spans="17:17" x14ac:dyDescent="0.3">
      <c r="Q20240" t="s">
        <v>365</v>
      </c>
    </row>
    <row r="20241" spans="17:17" x14ac:dyDescent="0.3">
      <c r="Q20241" t="s">
        <v>336</v>
      </c>
    </row>
    <row r="20242" spans="17:17" x14ac:dyDescent="0.3">
      <c r="Q20242" t="s">
        <v>395</v>
      </c>
    </row>
    <row r="20243" spans="17:17" x14ac:dyDescent="0.3">
      <c r="Q20243" t="s">
        <v>394</v>
      </c>
    </row>
    <row r="20244" spans="17:17" x14ac:dyDescent="0.3">
      <c r="Q20244" t="s">
        <v>262</v>
      </c>
    </row>
    <row r="20245" spans="17:17" x14ac:dyDescent="0.3">
      <c r="Q20245" t="s">
        <v>299</v>
      </c>
    </row>
    <row r="20246" spans="17:17" x14ac:dyDescent="0.3">
      <c r="Q20246" t="s">
        <v>323</v>
      </c>
    </row>
    <row r="20247" spans="17:17" x14ac:dyDescent="0.3">
      <c r="Q20247" t="s">
        <v>280</v>
      </c>
    </row>
    <row r="20248" spans="17:17" x14ac:dyDescent="0.3">
      <c r="Q20248" t="s">
        <v>289</v>
      </c>
    </row>
    <row r="20249" spans="17:17" x14ac:dyDescent="0.3">
      <c r="Q20249" t="s">
        <v>279</v>
      </c>
    </row>
    <row r="20250" spans="17:17" x14ac:dyDescent="0.3">
      <c r="Q20250" t="s">
        <v>239</v>
      </c>
    </row>
    <row r="20251" spans="17:17" x14ac:dyDescent="0.3">
      <c r="Q20251" t="s">
        <v>295</v>
      </c>
    </row>
    <row r="20252" spans="17:17" x14ac:dyDescent="0.3">
      <c r="Q20252" t="s">
        <v>255</v>
      </c>
    </row>
    <row r="20253" spans="17:17" x14ac:dyDescent="0.3">
      <c r="Q20253" t="s">
        <v>387</v>
      </c>
    </row>
    <row r="20254" spans="17:17" x14ac:dyDescent="0.3">
      <c r="Q20254" t="s">
        <v>246</v>
      </c>
    </row>
    <row r="20255" spans="17:17" x14ac:dyDescent="0.3">
      <c r="Q20255" t="s">
        <v>348</v>
      </c>
    </row>
    <row r="20256" spans="17:17" x14ac:dyDescent="0.3">
      <c r="Q20256" t="s">
        <v>341</v>
      </c>
    </row>
    <row r="20257" spans="17:17" x14ac:dyDescent="0.3">
      <c r="Q20257" t="s">
        <v>379</v>
      </c>
    </row>
    <row r="20258" spans="17:17" x14ac:dyDescent="0.3">
      <c r="Q20258" t="s">
        <v>275</v>
      </c>
    </row>
    <row r="20259" spans="17:17" x14ac:dyDescent="0.3">
      <c r="Q20259" t="s">
        <v>286</v>
      </c>
    </row>
    <row r="20260" spans="17:17" x14ac:dyDescent="0.3">
      <c r="Q20260" t="s">
        <v>266</v>
      </c>
    </row>
    <row r="20261" spans="17:17" x14ac:dyDescent="0.3">
      <c r="Q20261" t="s">
        <v>368</v>
      </c>
    </row>
    <row r="20262" spans="17:17" x14ac:dyDescent="0.3">
      <c r="Q20262" t="s">
        <v>388</v>
      </c>
    </row>
    <row r="20263" spans="17:17" x14ac:dyDescent="0.3">
      <c r="Q20263" t="s">
        <v>272</v>
      </c>
    </row>
    <row r="20264" spans="17:17" x14ac:dyDescent="0.3">
      <c r="Q20264" t="s">
        <v>321</v>
      </c>
    </row>
    <row r="20265" spans="17:17" x14ac:dyDescent="0.3">
      <c r="Q20265" t="s">
        <v>258</v>
      </c>
    </row>
    <row r="20266" spans="17:17" x14ac:dyDescent="0.3">
      <c r="Q20266" t="s">
        <v>335</v>
      </c>
    </row>
    <row r="20267" spans="17:17" x14ac:dyDescent="0.3">
      <c r="Q20267" t="s">
        <v>330</v>
      </c>
    </row>
    <row r="20268" spans="17:17" x14ac:dyDescent="0.3">
      <c r="Q20268" t="s">
        <v>385</v>
      </c>
    </row>
    <row r="20269" spans="17:17" x14ac:dyDescent="0.3">
      <c r="Q20269" t="s">
        <v>318</v>
      </c>
    </row>
    <row r="20270" spans="17:17" x14ac:dyDescent="0.3">
      <c r="Q20270" t="s">
        <v>326</v>
      </c>
    </row>
    <row r="20271" spans="17:17" x14ac:dyDescent="0.3">
      <c r="Q20271" t="s">
        <v>225</v>
      </c>
    </row>
    <row r="20272" spans="17:17" x14ac:dyDescent="0.3">
      <c r="Q20272" t="s">
        <v>229</v>
      </c>
    </row>
    <row r="20273" spans="17:17" x14ac:dyDescent="0.3">
      <c r="Q20273" t="s">
        <v>375</v>
      </c>
    </row>
    <row r="20274" spans="17:17" x14ac:dyDescent="0.3">
      <c r="Q20274" t="s">
        <v>382</v>
      </c>
    </row>
    <row r="20275" spans="17:17" x14ac:dyDescent="0.3">
      <c r="Q20275" t="s">
        <v>316</v>
      </c>
    </row>
    <row r="20276" spans="17:17" x14ac:dyDescent="0.3">
      <c r="Q20276" t="s">
        <v>303</v>
      </c>
    </row>
    <row r="20277" spans="17:17" x14ac:dyDescent="0.3">
      <c r="Q20277" t="s">
        <v>287</v>
      </c>
    </row>
    <row r="20278" spans="17:17" x14ac:dyDescent="0.3">
      <c r="Q20278" t="s">
        <v>236</v>
      </c>
    </row>
    <row r="20279" spans="17:17" x14ac:dyDescent="0.3">
      <c r="Q20279" t="s">
        <v>387</v>
      </c>
    </row>
    <row r="20280" spans="17:17" x14ac:dyDescent="0.3">
      <c r="Q20280" t="s">
        <v>263</v>
      </c>
    </row>
    <row r="20281" spans="17:17" x14ac:dyDescent="0.3">
      <c r="Q20281" t="s">
        <v>267</v>
      </c>
    </row>
    <row r="20282" spans="17:17" x14ac:dyDescent="0.3">
      <c r="Q20282" t="s">
        <v>294</v>
      </c>
    </row>
    <row r="20283" spans="17:17" x14ac:dyDescent="0.3">
      <c r="Q20283" t="s">
        <v>319</v>
      </c>
    </row>
    <row r="20284" spans="17:17" x14ac:dyDescent="0.3">
      <c r="Q20284" t="s">
        <v>404</v>
      </c>
    </row>
    <row r="20285" spans="17:17" x14ac:dyDescent="0.3">
      <c r="Q20285" t="s">
        <v>228</v>
      </c>
    </row>
    <row r="20286" spans="17:17" x14ac:dyDescent="0.3">
      <c r="Q20286" t="s">
        <v>290</v>
      </c>
    </row>
    <row r="20287" spans="17:17" x14ac:dyDescent="0.3">
      <c r="Q20287" t="s">
        <v>345</v>
      </c>
    </row>
    <row r="20288" spans="17:17" x14ac:dyDescent="0.3">
      <c r="Q20288" t="s">
        <v>241</v>
      </c>
    </row>
    <row r="20289" spans="17:17" x14ac:dyDescent="0.3">
      <c r="Q20289" t="s">
        <v>377</v>
      </c>
    </row>
    <row r="20290" spans="17:17" x14ac:dyDescent="0.3">
      <c r="Q20290" t="s">
        <v>274</v>
      </c>
    </row>
    <row r="20291" spans="17:17" x14ac:dyDescent="0.3">
      <c r="Q20291" t="s">
        <v>321</v>
      </c>
    </row>
    <row r="20292" spans="17:17" x14ac:dyDescent="0.3">
      <c r="Q20292" t="s">
        <v>256</v>
      </c>
    </row>
    <row r="20293" spans="17:17" x14ac:dyDescent="0.3">
      <c r="Q20293" t="s">
        <v>373</v>
      </c>
    </row>
    <row r="20294" spans="17:17" x14ac:dyDescent="0.3">
      <c r="Q20294" t="s">
        <v>288</v>
      </c>
    </row>
    <row r="20295" spans="17:17" x14ac:dyDescent="0.3">
      <c r="Q20295" t="s">
        <v>340</v>
      </c>
    </row>
    <row r="20296" spans="17:17" x14ac:dyDescent="0.3">
      <c r="Q20296" t="s">
        <v>380</v>
      </c>
    </row>
    <row r="20297" spans="17:17" x14ac:dyDescent="0.3">
      <c r="Q20297" t="s">
        <v>221</v>
      </c>
    </row>
    <row r="20298" spans="17:17" x14ac:dyDescent="0.3">
      <c r="Q20298" t="s">
        <v>227</v>
      </c>
    </row>
    <row r="20299" spans="17:17" x14ac:dyDescent="0.3">
      <c r="Q20299" t="s">
        <v>406</v>
      </c>
    </row>
    <row r="20300" spans="17:17" x14ac:dyDescent="0.3">
      <c r="Q20300" t="s">
        <v>292</v>
      </c>
    </row>
    <row r="20301" spans="17:17" x14ac:dyDescent="0.3">
      <c r="Q20301" t="s">
        <v>293</v>
      </c>
    </row>
    <row r="20302" spans="17:17" x14ac:dyDescent="0.3">
      <c r="Q20302" t="s">
        <v>333</v>
      </c>
    </row>
    <row r="20303" spans="17:17" x14ac:dyDescent="0.3">
      <c r="Q20303" t="s">
        <v>364</v>
      </c>
    </row>
    <row r="20304" spans="17:17" x14ac:dyDescent="0.3">
      <c r="Q20304" t="s">
        <v>378</v>
      </c>
    </row>
    <row r="20305" spans="17:17" x14ac:dyDescent="0.3">
      <c r="Q20305" t="s">
        <v>352</v>
      </c>
    </row>
    <row r="20306" spans="17:17" x14ac:dyDescent="0.3">
      <c r="Q20306" t="s">
        <v>351</v>
      </c>
    </row>
    <row r="20307" spans="17:17" x14ac:dyDescent="0.3">
      <c r="Q20307" t="s">
        <v>334</v>
      </c>
    </row>
    <row r="20308" spans="17:17" x14ac:dyDescent="0.3">
      <c r="Q20308" t="s">
        <v>377</v>
      </c>
    </row>
    <row r="20309" spans="17:17" x14ac:dyDescent="0.3">
      <c r="Q20309" t="s">
        <v>348</v>
      </c>
    </row>
    <row r="20310" spans="17:17" x14ac:dyDescent="0.3">
      <c r="Q20310" t="s">
        <v>303</v>
      </c>
    </row>
    <row r="20311" spans="17:17" x14ac:dyDescent="0.3">
      <c r="Q20311" t="s">
        <v>252</v>
      </c>
    </row>
    <row r="20312" spans="17:17" x14ac:dyDescent="0.3">
      <c r="Q20312" t="s">
        <v>302</v>
      </c>
    </row>
    <row r="20313" spans="17:17" x14ac:dyDescent="0.3">
      <c r="Q20313" t="s">
        <v>357</v>
      </c>
    </row>
    <row r="20314" spans="17:17" x14ac:dyDescent="0.3">
      <c r="Q20314" t="s">
        <v>295</v>
      </c>
    </row>
    <row r="20315" spans="17:17" x14ac:dyDescent="0.3">
      <c r="Q20315" t="s">
        <v>361</v>
      </c>
    </row>
    <row r="20316" spans="17:17" x14ac:dyDescent="0.3">
      <c r="Q20316" t="s">
        <v>248</v>
      </c>
    </row>
    <row r="20317" spans="17:17" x14ac:dyDescent="0.3">
      <c r="Q20317" t="s">
        <v>349</v>
      </c>
    </row>
    <row r="20318" spans="17:17" x14ac:dyDescent="0.3">
      <c r="Q20318" t="s">
        <v>236</v>
      </c>
    </row>
    <row r="20319" spans="17:17" x14ac:dyDescent="0.3">
      <c r="Q20319" t="s">
        <v>272</v>
      </c>
    </row>
    <row r="20320" spans="17:17" x14ac:dyDescent="0.3">
      <c r="Q20320" t="s">
        <v>247</v>
      </c>
    </row>
    <row r="20321" spans="17:17" x14ac:dyDescent="0.3">
      <c r="Q20321" t="s">
        <v>383</v>
      </c>
    </row>
    <row r="20322" spans="17:17" x14ac:dyDescent="0.3">
      <c r="Q20322" t="s">
        <v>409</v>
      </c>
    </row>
    <row r="20323" spans="17:17" x14ac:dyDescent="0.3">
      <c r="Q20323" t="s">
        <v>373</v>
      </c>
    </row>
    <row r="20324" spans="17:17" x14ac:dyDescent="0.3">
      <c r="Q20324" t="s">
        <v>228</v>
      </c>
    </row>
    <row r="20325" spans="17:17" x14ac:dyDescent="0.3">
      <c r="Q20325" t="s">
        <v>411</v>
      </c>
    </row>
    <row r="20326" spans="17:17" x14ac:dyDescent="0.3">
      <c r="Q20326" t="s">
        <v>242</v>
      </c>
    </row>
    <row r="20327" spans="17:17" x14ac:dyDescent="0.3">
      <c r="Q20327" t="s">
        <v>412</v>
      </c>
    </row>
    <row r="20328" spans="17:17" x14ac:dyDescent="0.3">
      <c r="Q20328" t="s">
        <v>240</v>
      </c>
    </row>
    <row r="20329" spans="17:17" x14ac:dyDescent="0.3">
      <c r="Q20329" t="s">
        <v>256</v>
      </c>
    </row>
    <row r="20330" spans="17:17" x14ac:dyDescent="0.3">
      <c r="Q20330" t="s">
        <v>252</v>
      </c>
    </row>
    <row r="20331" spans="17:17" x14ac:dyDescent="0.3">
      <c r="Q20331" t="s">
        <v>314</v>
      </c>
    </row>
    <row r="20332" spans="17:17" x14ac:dyDescent="0.3">
      <c r="Q20332" t="s">
        <v>385</v>
      </c>
    </row>
    <row r="20333" spans="17:17" x14ac:dyDescent="0.3">
      <c r="Q20333" t="s">
        <v>340</v>
      </c>
    </row>
    <row r="20334" spans="17:17" x14ac:dyDescent="0.3">
      <c r="Q20334" t="s">
        <v>282</v>
      </c>
    </row>
    <row r="20335" spans="17:17" x14ac:dyDescent="0.3">
      <c r="Q20335" t="s">
        <v>273</v>
      </c>
    </row>
    <row r="20336" spans="17:17" x14ac:dyDescent="0.3">
      <c r="Q20336" t="s">
        <v>325</v>
      </c>
    </row>
    <row r="20337" spans="17:17" x14ac:dyDescent="0.3">
      <c r="Q20337" t="s">
        <v>300</v>
      </c>
    </row>
    <row r="20338" spans="17:17" x14ac:dyDescent="0.3">
      <c r="Q20338" t="s">
        <v>326</v>
      </c>
    </row>
    <row r="20339" spans="17:17" x14ac:dyDescent="0.3">
      <c r="Q20339" t="s">
        <v>395</v>
      </c>
    </row>
    <row r="20340" spans="17:17" x14ac:dyDescent="0.3">
      <c r="Q20340" t="s">
        <v>391</v>
      </c>
    </row>
    <row r="20341" spans="17:17" x14ac:dyDescent="0.3">
      <c r="Q20341" t="s">
        <v>248</v>
      </c>
    </row>
    <row r="20342" spans="17:17" x14ac:dyDescent="0.3">
      <c r="Q20342" t="s">
        <v>221</v>
      </c>
    </row>
    <row r="20343" spans="17:17" x14ac:dyDescent="0.3">
      <c r="Q20343" t="s">
        <v>362</v>
      </c>
    </row>
    <row r="20344" spans="17:17" x14ac:dyDescent="0.3">
      <c r="Q20344" t="s">
        <v>276</v>
      </c>
    </row>
    <row r="20345" spans="17:17" x14ac:dyDescent="0.3">
      <c r="Q20345" t="s">
        <v>229</v>
      </c>
    </row>
    <row r="20346" spans="17:17" x14ac:dyDescent="0.3">
      <c r="Q20346" t="s">
        <v>269</v>
      </c>
    </row>
    <row r="20347" spans="17:17" x14ac:dyDescent="0.3">
      <c r="Q20347" t="s">
        <v>316</v>
      </c>
    </row>
    <row r="20348" spans="17:17" x14ac:dyDescent="0.3">
      <c r="Q20348" t="s">
        <v>243</v>
      </c>
    </row>
    <row r="20349" spans="17:17" x14ac:dyDescent="0.3">
      <c r="Q20349" t="s">
        <v>242</v>
      </c>
    </row>
    <row r="20350" spans="17:17" x14ac:dyDescent="0.3">
      <c r="Q20350" t="s">
        <v>385</v>
      </c>
    </row>
    <row r="20351" spans="17:17" x14ac:dyDescent="0.3">
      <c r="Q20351" t="s">
        <v>232</v>
      </c>
    </row>
    <row r="20352" spans="17:17" x14ac:dyDescent="0.3">
      <c r="Q20352" t="s">
        <v>302</v>
      </c>
    </row>
    <row r="20353" spans="17:17" x14ac:dyDescent="0.3">
      <c r="Q20353" t="s">
        <v>273</v>
      </c>
    </row>
    <row r="20354" spans="17:17" x14ac:dyDescent="0.3">
      <c r="Q20354" t="s">
        <v>224</v>
      </c>
    </row>
    <row r="20355" spans="17:17" x14ac:dyDescent="0.3">
      <c r="Q20355" t="s">
        <v>228</v>
      </c>
    </row>
    <row r="20356" spans="17:17" x14ac:dyDescent="0.3">
      <c r="Q20356" t="s">
        <v>254</v>
      </c>
    </row>
    <row r="20357" spans="17:17" x14ac:dyDescent="0.3">
      <c r="Q20357" t="s">
        <v>282</v>
      </c>
    </row>
    <row r="20358" spans="17:17" x14ac:dyDescent="0.3">
      <c r="Q20358" t="s">
        <v>402</v>
      </c>
    </row>
    <row r="20359" spans="17:17" x14ac:dyDescent="0.3">
      <c r="Q20359" t="s">
        <v>304</v>
      </c>
    </row>
    <row r="20360" spans="17:17" x14ac:dyDescent="0.3">
      <c r="Q20360" t="s">
        <v>346</v>
      </c>
    </row>
    <row r="20361" spans="17:17" x14ac:dyDescent="0.3">
      <c r="Q20361" t="s">
        <v>366</v>
      </c>
    </row>
    <row r="20362" spans="17:17" x14ac:dyDescent="0.3">
      <c r="Q20362" t="s">
        <v>249</v>
      </c>
    </row>
    <row r="20363" spans="17:17" x14ac:dyDescent="0.3">
      <c r="Q20363" t="s">
        <v>271</v>
      </c>
    </row>
    <row r="20364" spans="17:17" x14ac:dyDescent="0.3">
      <c r="Q20364" t="s">
        <v>281</v>
      </c>
    </row>
    <row r="20365" spans="17:17" x14ac:dyDescent="0.3">
      <c r="Q20365" t="s">
        <v>247</v>
      </c>
    </row>
    <row r="20366" spans="17:17" x14ac:dyDescent="0.3">
      <c r="Q20366" t="s">
        <v>251</v>
      </c>
    </row>
    <row r="20367" spans="17:17" x14ac:dyDescent="0.3">
      <c r="Q20367" t="s">
        <v>296</v>
      </c>
    </row>
    <row r="20368" spans="17:17" x14ac:dyDescent="0.3">
      <c r="Q20368" t="s">
        <v>368</v>
      </c>
    </row>
    <row r="20369" spans="17:17" x14ac:dyDescent="0.3">
      <c r="Q20369" t="s">
        <v>369</v>
      </c>
    </row>
    <row r="20370" spans="17:17" x14ac:dyDescent="0.3">
      <c r="Q20370" t="s">
        <v>370</v>
      </c>
    </row>
    <row r="20371" spans="17:17" x14ac:dyDescent="0.3">
      <c r="Q20371" t="s">
        <v>279</v>
      </c>
    </row>
    <row r="20372" spans="17:17" x14ac:dyDescent="0.3">
      <c r="Q20372" t="s">
        <v>234</v>
      </c>
    </row>
    <row r="20373" spans="17:17" x14ac:dyDescent="0.3">
      <c r="Q20373" t="s">
        <v>371</v>
      </c>
    </row>
    <row r="20374" spans="17:17" x14ac:dyDescent="0.3">
      <c r="Q20374" t="s">
        <v>372</v>
      </c>
    </row>
    <row r="20375" spans="17:17" x14ac:dyDescent="0.3">
      <c r="Q20375" t="s">
        <v>373</v>
      </c>
    </row>
    <row r="20376" spans="17:17" x14ac:dyDescent="0.3">
      <c r="Q20376" t="s">
        <v>250</v>
      </c>
    </row>
    <row r="20377" spans="17:17" x14ac:dyDescent="0.3">
      <c r="Q20377" t="s">
        <v>292</v>
      </c>
    </row>
    <row r="20378" spans="17:17" x14ac:dyDescent="0.3">
      <c r="Q20378" t="s">
        <v>354</v>
      </c>
    </row>
    <row r="20379" spans="17:17" x14ac:dyDescent="0.3">
      <c r="Q20379" t="s">
        <v>312</v>
      </c>
    </row>
    <row r="20380" spans="17:17" x14ac:dyDescent="0.3">
      <c r="Q20380" t="s">
        <v>344</v>
      </c>
    </row>
    <row r="20381" spans="17:17" x14ac:dyDescent="0.3">
      <c r="Q20381" t="s">
        <v>374</v>
      </c>
    </row>
    <row r="20382" spans="17:17" x14ac:dyDescent="0.3">
      <c r="Q20382" t="s">
        <v>365</v>
      </c>
    </row>
    <row r="20383" spans="17:17" x14ac:dyDescent="0.3">
      <c r="Q20383" t="s">
        <v>302</v>
      </c>
    </row>
    <row r="20384" spans="17:17" x14ac:dyDescent="0.3">
      <c r="Q20384" t="s">
        <v>328</v>
      </c>
    </row>
    <row r="20385" spans="17:17" x14ac:dyDescent="0.3">
      <c r="Q20385" t="s">
        <v>410</v>
      </c>
    </row>
    <row r="20386" spans="17:17" x14ac:dyDescent="0.3">
      <c r="Q20386" t="s">
        <v>283</v>
      </c>
    </row>
    <row r="20387" spans="17:17" x14ac:dyDescent="0.3">
      <c r="Q20387" t="s">
        <v>234</v>
      </c>
    </row>
    <row r="20388" spans="17:17" x14ac:dyDescent="0.3">
      <c r="Q20388" t="s">
        <v>238</v>
      </c>
    </row>
    <row r="20389" spans="17:17" x14ac:dyDescent="0.3">
      <c r="Q20389" t="s">
        <v>390</v>
      </c>
    </row>
    <row r="20390" spans="17:17" x14ac:dyDescent="0.3">
      <c r="Q20390" t="s">
        <v>278</v>
      </c>
    </row>
    <row r="20391" spans="17:17" x14ac:dyDescent="0.3">
      <c r="Q20391" t="s">
        <v>401</v>
      </c>
    </row>
    <row r="20392" spans="17:17" x14ac:dyDescent="0.3">
      <c r="Q20392" t="s">
        <v>245</v>
      </c>
    </row>
    <row r="20393" spans="17:17" x14ac:dyDescent="0.3">
      <c r="Q20393" t="s">
        <v>285</v>
      </c>
    </row>
    <row r="20394" spans="17:17" x14ac:dyDescent="0.3">
      <c r="Q20394" t="s">
        <v>296</v>
      </c>
    </row>
    <row r="20395" spans="17:17" x14ac:dyDescent="0.3">
      <c r="Q20395" t="s">
        <v>304</v>
      </c>
    </row>
    <row r="20396" spans="17:17" x14ac:dyDescent="0.3">
      <c r="Q20396" t="s">
        <v>263</v>
      </c>
    </row>
    <row r="20397" spans="17:17" x14ac:dyDescent="0.3">
      <c r="Q20397" t="s">
        <v>273</v>
      </c>
    </row>
    <row r="20398" spans="17:17" x14ac:dyDescent="0.3">
      <c r="Q20398" t="s">
        <v>249</v>
      </c>
    </row>
    <row r="20399" spans="17:17" x14ac:dyDescent="0.3">
      <c r="Q20399" t="s">
        <v>280</v>
      </c>
    </row>
    <row r="20400" spans="17:17" x14ac:dyDescent="0.3">
      <c r="Q20400" t="s">
        <v>242</v>
      </c>
    </row>
    <row r="20401" spans="17:17" x14ac:dyDescent="0.3">
      <c r="Q20401" t="s">
        <v>233</v>
      </c>
    </row>
    <row r="20402" spans="17:17" x14ac:dyDescent="0.3">
      <c r="Q20402" t="s">
        <v>395</v>
      </c>
    </row>
    <row r="20403" spans="17:17" x14ac:dyDescent="0.3">
      <c r="Q20403" t="s">
        <v>394</v>
      </c>
    </row>
    <row r="20404" spans="17:17" x14ac:dyDescent="0.3">
      <c r="Q20404" t="s">
        <v>262</v>
      </c>
    </row>
    <row r="20405" spans="17:17" x14ac:dyDescent="0.3">
      <c r="Q20405" t="s">
        <v>299</v>
      </c>
    </row>
    <row r="20406" spans="17:17" x14ac:dyDescent="0.3">
      <c r="Q20406" t="s">
        <v>323</v>
      </c>
    </row>
    <row r="20407" spans="17:17" x14ac:dyDescent="0.3">
      <c r="Q20407" t="s">
        <v>280</v>
      </c>
    </row>
    <row r="20408" spans="17:17" x14ac:dyDescent="0.3">
      <c r="Q20408" t="s">
        <v>289</v>
      </c>
    </row>
    <row r="20409" spans="17:17" x14ac:dyDescent="0.3">
      <c r="Q20409" t="s">
        <v>279</v>
      </c>
    </row>
    <row r="20410" spans="17:17" x14ac:dyDescent="0.3">
      <c r="Q20410" t="s">
        <v>239</v>
      </c>
    </row>
    <row r="20411" spans="17:17" x14ac:dyDescent="0.3">
      <c r="Q20411" t="s">
        <v>295</v>
      </c>
    </row>
    <row r="20412" spans="17:17" x14ac:dyDescent="0.3">
      <c r="Q20412" t="s">
        <v>255</v>
      </c>
    </row>
    <row r="20413" spans="17:17" x14ac:dyDescent="0.3">
      <c r="Q20413" t="s">
        <v>387</v>
      </c>
    </row>
    <row r="20414" spans="17:17" x14ac:dyDescent="0.3">
      <c r="Q20414" t="s">
        <v>246</v>
      </c>
    </row>
    <row r="20415" spans="17:17" x14ac:dyDescent="0.3">
      <c r="Q20415" t="s">
        <v>348</v>
      </c>
    </row>
    <row r="20416" spans="17:17" x14ac:dyDescent="0.3">
      <c r="Q20416" t="s">
        <v>341</v>
      </c>
    </row>
    <row r="20417" spans="17:17" x14ac:dyDescent="0.3">
      <c r="Q20417" t="s">
        <v>379</v>
      </c>
    </row>
    <row r="20418" spans="17:17" x14ac:dyDescent="0.3">
      <c r="Q20418" t="s">
        <v>275</v>
      </c>
    </row>
    <row r="20419" spans="17:17" x14ac:dyDescent="0.3">
      <c r="Q20419" t="s">
        <v>286</v>
      </c>
    </row>
    <row r="20420" spans="17:17" x14ac:dyDescent="0.3">
      <c r="Q20420" t="s">
        <v>266</v>
      </c>
    </row>
    <row r="20421" spans="17:17" x14ac:dyDescent="0.3">
      <c r="Q20421" t="s">
        <v>368</v>
      </c>
    </row>
    <row r="20422" spans="17:17" x14ac:dyDescent="0.3">
      <c r="Q20422" t="s">
        <v>355</v>
      </c>
    </row>
    <row r="20423" spans="17:17" x14ac:dyDescent="0.3">
      <c r="Q20423" t="s">
        <v>277</v>
      </c>
    </row>
    <row r="20424" spans="17:17" x14ac:dyDescent="0.3">
      <c r="Q20424" t="s">
        <v>246</v>
      </c>
    </row>
    <row r="20425" spans="17:17" x14ac:dyDescent="0.3">
      <c r="Q20425" t="s">
        <v>404</v>
      </c>
    </row>
    <row r="20426" spans="17:17" x14ac:dyDescent="0.3">
      <c r="Q20426" t="s">
        <v>259</v>
      </c>
    </row>
    <row r="20427" spans="17:17" x14ac:dyDescent="0.3">
      <c r="Q20427" t="s">
        <v>229</v>
      </c>
    </row>
    <row r="20428" spans="17:17" x14ac:dyDescent="0.3">
      <c r="Q20428" t="s">
        <v>321</v>
      </c>
    </row>
    <row r="20429" spans="17:17" x14ac:dyDescent="0.3">
      <c r="Q20429" t="s">
        <v>412</v>
      </c>
    </row>
    <row r="20430" spans="17:17" x14ac:dyDescent="0.3">
      <c r="Q20430" t="s">
        <v>413</v>
      </c>
    </row>
    <row r="20431" spans="17:17" x14ac:dyDescent="0.3">
      <c r="Q20431" t="s">
        <v>313</v>
      </c>
    </row>
    <row r="20432" spans="17:17" x14ac:dyDescent="0.3">
      <c r="Q20432" t="s">
        <v>402</v>
      </c>
    </row>
    <row r="20433" spans="17:17" x14ac:dyDescent="0.3">
      <c r="Q20433" t="s">
        <v>383</v>
      </c>
    </row>
    <row r="20434" spans="17:17" x14ac:dyDescent="0.3">
      <c r="Q20434" t="s">
        <v>358</v>
      </c>
    </row>
    <row r="20435" spans="17:17" x14ac:dyDescent="0.3">
      <c r="Q20435" t="s">
        <v>338</v>
      </c>
    </row>
    <row r="20436" spans="17:17" x14ac:dyDescent="0.3">
      <c r="Q20436" t="s">
        <v>390</v>
      </c>
    </row>
    <row r="20437" spans="17:17" x14ac:dyDescent="0.3">
      <c r="Q20437" t="s">
        <v>291</v>
      </c>
    </row>
    <row r="20438" spans="17:17" x14ac:dyDescent="0.3">
      <c r="Q20438" t="s">
        <v>379</v>
      </c>
    </row>
    <row r="20439" spans="17:17" x14ac:dyDescent="0.3">
      <c r="Q20439" t="s">
        <v>391</v>
      </c>
    </row>
    <row r="20440" spans="17:17" x14ac:dyDescent="0.3">
      <c r="Q20440" t="s">
        <v>297</v>
      </c>
    </row>
    <row r="20441" spans="17:17" x14ac:dyDescent="0.3">
      <c r="Q20441" t="s">
        <v>314</v>
      </c>
    </row>
    <row r="20442" spans="17:17" x14ac:dyDescent="0.3">
      <c r="Q20442" t="s">
        <v>311</v>
      </c>
    </row>
    <row r="20443" spans="17:17" x14ac:dyDescent="0.3">
      <c r="Q20443" t="s">
        <v>286</v>
      </c>
    </row>
    <row r="20444" spans="17:17" x14ac:dyDescent="0.3">
      <c r="Q20444" t="s">
        <v>300</v>
      </c>
    </row>
    <row r="20445" spans="17:17" x14ac:dyDescent="0.3">
      <c r="Q20445" t="s">
        <v>245</v>
      </c>
    </row>
    <row r="20446" spans="17:17" x14ac:dyDescent="0.3">
      <c r="Q20446" t="s">
        <v>402</v>
      </c>
    </row>
    <row r="20447" spans="17:17" x14ac:dyDescent="0.3">
      <c r="Q20447" t="s">
        <v>244</v>
      </c>
    </row>
    <row r="20448" spans="17:17" x14ac:dyDescent="0.3">
      <c r="Q20448" t="s">
        <v>377</v>
      </c>
    </row>
    <row r="20449" spans="17:17" x14ac:dyDescent="0.3">
      <c r="Q20449" t="s">
        <v>335</v>
      </c>
    </row>
    <row r="20450" spans="17:17" x14ac:dyDescent="0.3">
      <c r="Q20450" t="s">
        <v>226</v>
      </c>
    </row>
    <row r="20451" spans="17:17" x14ac:dyDescent="0.3">
      <c r="Q20451" t="s">
        <v>264</v>
      </c>
    </row>
    <row r="20452" spans="17:17" x14ac:dyDescent="0.3">
      <c r="Q20452" t="s">
        <v>408</v>
      </c>
    </row>
    <row r="20453" spans="17:17" x14ac:dyDescent="0.3">
      <c r="Q20453" t="s">
        <v>325</v>
      </c>
    </row>
    <row r="20454" spans="17:17" x14ac:dyDescent="0.3">
      <c r="Q20454" t="s">
        <v>260</v>
      </c>
    </row>
    <row r="20455" spans="17:17" x14ac:dyDescent="0.3">
      <c r="Q20455" t="s">
        <v>373</v>
      </c>
    </row>
    <row r="20456" spans="17:17" x14ac:dyDescent="0.3">
      <c r="Q20456" t="s">
        <v>267</v>
      </c>
    </row>
    <row r="20457" spans="17:17" x14ac:dyDescent="0.3">
      <c r="Q20457" t="s">
        <v>405</v>
      </c>
    </row>
    <row r="20458" spans="17:17" x14ac:dyDescent="0.3">
      <c r="Q20458" t="s">
        <v>389</v>
      </c>
    </row>
    <row r="20459" spans="17:17" x14ac:dyDescent="0.3">
      <c r="Q20459" t="s">
        <v>285</v>
      </c>
    </row>
    <row r="20460" spans="17:17" x14ac:dyDescent="0.3">
      <c r="Q20460" t="s">
        <v>289</v>
      </c>
    </row>
    <row r="20461" spans="17:17" x14ac:dyDescent="0.3">
      <c r="Q20461" t="s">
        <v>292</v>
      </c>
    </row>
    <row r="20462" spans="17:17" x14ac:dyDescent="0.3">
      <c r="Q20462" t="s">
        <v>264</v>
      </c>
    </row>
    <row r="20463" spans="17:17" x14ac:dyDescent="0.3">
      <c r="Q20463" t="s">
        <v>247</v>
      </c>
    </row>
    <row r="20464" spans="17:17" x14ac:dyDescent="0.3">
      <c r="Q20464" t="s">
        <v>316</v>
      </c>
    </row>
    <row r="20465" spans="17:17" x14ac:dyDescent="0.3">
      <c r="Q20465" t="s">
        <v>346</v>
      </c>
    </row>
    <row r="20466" spans="17:17" x14ac:dyDescent="0.3">
      <c r="Q20466" t="s">
        <v>308</v>
      </c>
    </row>
    <row r="20467" spans="17:17" x14ac:dyDescent="0.3">
      <c r="Q20467" t="s">
        <v>251</v>
      </c>
    </row>
    <row r="20468" spans="17:17" x14ac:dyDescent="0.3">
      <c r="Q20468" t="s">
        <v>398</v>
      </c>
    </row>
    <row r="20469" spans="17:17" x14ac:dyDescent="0.3">
      <c r="Q20469" t="s">
        <v>402</v>
      </c>
    </row>
    <row r="20470" spans="17:17" x14ac:dyDescent="0.3">
      <c r="Q20470" t="s">
        <v>312</v>
      </c>
    </row>
    <row r="20471" spans="17:17" x14ac:dyDescent="0.3">
      <c r="Q20471" t="s">
        <v>306</v>
      </c>
    </row>
    <row r="20472" spans="17:17" x14ac:dyDescent="0.3">
      <c r="Q20472" t="s">
        <v>226</v>
      </c>
    </row>
    <row r="20473" spans="17:17" x14ac:dyDescent="0.3">
      <c r="Q20473" t="s">
        <v>257</v>
      </c>
    </row>
    <row r="20474" spans="17:17" x14ac:dyDescent="0.3">
      <c r="Q20474" t="s">
        <v>411</v>
      </c>
    </row>
    <row r="20475" spans="17:17" x14ac:dyDescent="0.3">
      <c r="Q20475" t="s">
        <v>283</v>
      </c>
    </row>
    <row r="20476" spans="17:17" x14ac:dyDescent="0.3">
      <c r="Q20476" t="s">
        <v>305</v>
      </c>
    </row>
    <row r="20477" spans="17:17" x14ac:dyDescent="0.3">
      <c r="Q20477" t="s">
        <v>366</v>
      </c>
    </row>
    <row r="20478" spans="17:17" x14ac:dyDescent="0.3">
      <c r="Q20478" t="s">
        <v>315</v>
      </c>
    </row>
    <row r="20479" spans="17:17" x14ac:dyDescent="0.3">
      <c r="Q20479" t="s">
        <v>321</v>
      </c>
    </row>
    <row r="20480" spans="17:17" x14ac:dyDescent="0.3">
      <c r="Q20480" t="s">
        <v>379</v>
      </c>
    </row>
    <row r="20481" spans="17:17" x14ac:dyDescent="0.3">
      <c r="Q20481" t="s">
        <v>412</v>
      </c>
    </row>
    <row r="20482" spans="17:17" x14ac:dyDescent="0.3">
      <c r="Q20482" t="s">
        <v>280</v>
      </c>
    </row>
    <row r="20483" spans="17:17" x14ac:dyDescent="0.3">
      <c r="Q20483" t="s">
        <v>221</v>
      </c>
    </row>
    <row r="20484" spans="17:17" x14ac:dyDescent="0.3">
      <c r="Q20484" t="s">
        <v>352</v>
      </c>
    </row>
    <row r="20485" spans="17:17" x14ac:dyDescent="0.3">
      <c r="Q20485" t="s">
        <v>317</v>
      </c>
    </row>
    <row r="20486" spans="17:17" x14ac:dyDescent="0.3">
      <c r="Q20486" t="s">
        <v>323</v>
      </c>
    </row>
    <row r="20487" spans="17:17" x14ac:dyDescent="0.3">
      <c r="Q20487" t="s">
        <v>405</v>
      </c>
    </row>
    <row r="20488" spans="17:17" x14ac:dyDescent="0.3">
      <c r="Q20488" t="s">
        <v>300</v>
      </c>
    </row>
    <row r="20489" spans="17:17" x14ac:dyDescent="0.3">
      <c r="Q20489" t="s">
        <v>384</v>
      </c>
    </row>
    <row r="20490" spans="17:17" x14ac:dyDescent="0.3">
      <c r="Q20490" t="s">
        <v>327</v>
      </c>
    </row>
    <row r="20491" spans="17:17" x14ac:dyDescent="0.3">
      <c r="Q20491" t="s">
        <v>397</v>
      </c>
    </row>
    <row r="20492" spans="17:17" x14ac:dyDescent="0.3">
      <c r="Q20492" t="s">
        <v>259</v>
      </c>
    </row>
    <row r="20493" spans="17:17" x14ac:dyDescent="0.3">
      <c r="Q20493" t="s">
        <v>305</v>
      </c>
    </row>
    <row r="20494" spans="17:17" x14ac:dyDescent="0.3">
      <c r="Q20494" t="s">
        <v>312</v>
      </c>
    </row>
    <row r="20495" spans="17:17" x14ac:dyDescent="0.3">
      <c r="Q20495" t="s">
        <v>285</v>
      </c>
    </row>
    <row r="20496" spans="17:17" x14ac:dyDescent="0.3">
      <c r="Q20496" t="s">
        <v>258</v>
      </c>
    </row>
    <row r="20497" spans="17:17" x14ac:dyDescent="0.3">
      <c r="Q20497" t="s">
        <v>252</v>
      </c>
    </row>
    <row r="20498" spans="17:17" x14ac:dyDescent="0.3">
      <c r="Q20498" t="s">
        <v>250</v>
      </c>
    </row>
    <row r="20499" spans="17:17" x14ac:dyDescent="0.3">
      <c r="Q20499" t="s">
        <v>336</v>
      </c>
    </row>
    <row r="20500" spans="17:17" x14ac:dyDescent="0.3">
      <c r="Q20500" t="s">
        <v>246</v>
      </c>
    </row>
    <row r="20501" spans="17:17" x14ac:dyDescent="0.3">
      <c r="Q20501" t="s">
        <v>332</v>
      </c>
    </row>
    <row r="20502" spans="17:17" x14ac:dyDescent="0.3">
      <c r="Q20502" t="s">
        <v>344</v>
      </c>
    </row>
    <row r="20503" spans="17:17" x14ac:dyDescent="0.3">
      <c r="Q20503" t="s">
        <v>270</v>
      </c>
    </row>
    <row r="20504" spans="17:17" x14ac:dyDescent="0.3">
      <c r="Q20504" t="s">
        <v>226</v>
      </c>
    </row>
    <row r="20505" spans="17:17" x14ac:dyDescent="0.3">
      <c r="Q20505" t="s">
        <v>407</v>
      </c>
    </row>
    <row r="20506" spans="17:17" x14ac:dyDescent="0.3">
      <c r="Q20506" t="s">
        <v>238</v>
      </c>
    </row>
    <row r="20507" spans="17:17" x14ac:dyDescent="0.3">
      <c r="Q20507" t="s">
        <v>329</v>
      </c>
    </row>
    <row r="20508" spans="17:17" x14ac:dyDescent="0.3">
      <c r="Q20508" t="s">
        <v>416</v>
      </c>
    </row>
    <row r="20509" spans="17:17" x14ac:dyDescent="0.3">
      <c r="Q20509" t="s">
        <v>256</v>
      </c>
    </row>
    <row r="20510" spans="17:17" x14ac:dyDescent="0.3">
      <c r="Q20510" t="s">
        <v>278</v>
      </c>
    </row>
    <row r="20511" spans="17:17" x14ac:dyDescent="0.3">
      <c r="Q20511" t="s">
        <v>312</v>
      </c>
    </row>
    <row r="20512" spans="17:17" x14ac:dyDescent="0.3">
      <c r="Q20512" t="s">
        <v>311</v>
      </c>
    </row>
    <row r="20513" spans="17:17" x14ac:dyDescent="0.3">
      <c r="Q20513" t="s">
        <v>414</v>
      </c>
    </row>
    <row r="20514" spans="17:17" x14ac:dyDescent="0.3">
      <c r="Q20514" t="s">
        <v>377</v>
      </c>
    </row>
    <row r="20515" spans="17:17" x14ac:dyDescent="0.3">
      <c r="Q20515" t="s">
        <v>371</v>
      </c>
    </row>
    <row r="20516" spans="17:17" x14ac:dyDescent="0.3">
      <c r="Q20516" t="s">
        <v>330</v>
      </c>
    </row>
    <row r="20517" spans="17:17" x14ac:dyDescent="0.3">
      <c r="Q20517" t="s">
        <v>370</v>
      </c>
    </row>
    <row r="20518" spans="17:17" x14ac:dyDescent="0.3">
      <c r="Q20518" t="s">
        <v>398</v>
      </c>
    </row>
    <row r="20519" spans="17:17" x14ac:dyDescent="0.3">
      <c r="Q20519" t="s">
        <v>246</v>
      </c>
    </row>
    <row r="20520" spans="17:17" x14ac:dyDescent="0.3">
      <c r="Q20520" t="s">
        <v>389</v>
      </c>
    </row>
    <row r="20521" spans="17:17" x14ac:dyDescent="0.3">
      <c r="Q20521" t="s">
        <v>282</v>
      </c>
    </row>
    <row r="20522" spans="17:17" x14ac:dyDescent="0.3">
      <c r="Q20522" t="s">
        <v>249</v>
      </c>
    </row>
    <row r="20523" spans="17:17" x14ac:dyDescent="0.3">
      <c r="Q20523" t="s">
        <v>367</v>
      </c>
    </row>
    <row r="20524" spans="17:17" x14ac:dyDescent="0.3">
      <c r="Q20524" t="s">
        <v>257</v>
      </c>
    </row>
    <row r="20525" spans="17:17" x14ac:dyDescent="0.3">
      <c r="Q20525" t="s">
        <v>382</v>
      </c>
    </row>
    <row r="20526" spans="17:17" x14ac:dyDescent="0.3">
      <c r="Q20526" t="s">
        <v>293</v>
      </c>
    </row>
    <row r="20527" spans="17:17" x14ac:dyDescent="0.3">
      <c r="Q20527" t="s">
        <v>276</v>
      </c>
    </row>
    <row r="20528" spans="17:17" x14ac:dyDescent="0.3">
      <c r="Q20528" t="s">
        <v>394</v>
      </c>
    </row>
    <row r="20529" spans="17:17" x14ac:dyDescent="0.3">
      <c r="Q20529" t="s">
        <v>326</v>
      </c>
    </row>
    <row r="20530" spans="17:17" x14ac:dyDescent="0.3">
      <c r="Q20530" t="s">
        <v>412</v>
      </c>
    </row>
    <row r="20531" spans="17:17" x14ac:dyDescent="0.3">
      <c r="Q20531" t="s">
        <v>410</v>
      </c>
    </row>
    <row r="20532" spans="17:17" x14ac:dyDescent="0.3">
      <c r="Q20532" t="s">
        <v>364</v>
      </c>
    </row>
    <row r="20533" spans="17:17" x14ac:dyDescent="0.3">
      <c r="Q20533" t="s">
        <v>244</v>
      </c>
    </row>
    <row r="20534" spans="17:17" x14ac:dyDescent="0.3">
      <c r="Q20534" t="s">
        <v>386</v>
      </c>
    </row>
    <row r="20535" spans="17:17" x14ac:dyDescent="0.3">
      <c r="Q20535" t="s">
        <v>250</v>
      </c>
    </row>
    <row r="20536" spans="17:17" x14ac:dyDescent="0.3">
      <c r="Q20536" t="s">
        <v>384</v>
      </c>
    </row>
    <row r="20537" spans="17:17" x14ac:dyDescent="0.3">
      <c r="Q20537" t="s">
        <v>322</v>
      </c>
    </row>
    <row r="20538" spans="17:17" x14ac:dyDescent="0.3">
      <c r="Q20538" t="s">
        <v>337</v>
      </c>
    </row>
    <row r="20539" spans="17:17" x14ac:dyDescent="0.3">
      <c r="Q20539" t="s">
        <v>286</v>
      </c>
    </row>
    <row r="20540" spans="17:17" x14ac:dyDescent="0.3">
      <c r="Q20540" t="s">
        <v>348</v>
      </c>
    </row>
    <row r="20541" spans="17:17" x14ac:dyDescent="0.3">
      <c r="Q20541" t="s">
        <v>236</v>
      </c>
    </row>
    <row r="20542" spans="17:17" x14ac:dyDescent="0.3">
      <c r="Q20542" t="s">
        <v>382</v>
      </c>
    </row>
    <row r="20543" spans="17:17" x14ac:dyDescent="0.3">
      <c r="Q20543" t="s">
        <v>299</v>
      </c>
    </row>
    <row r="20544" spans="17:17" x14ac:dyDescent="0.3">
      <c r="Q20544" t="s">
        <v>259</v>
      </c>
    </row>
    <row r="20545" spans="17:17" x14ac:dyDescent="0.3">
      <c r="Q20545" t="s">
        <v>415</v>
      </c>
    </row>
    <row r="20546" spans="17:17" x14ac:dyDescent="0.3">
      <c r="Q20546" t="s">
        <v>273</v>
      </c>
    </row>
    <row r="20547" spans="17:17" x14ac:dyDescent="0.3">
      <c r="Q20547" t="s">
        <v>243</v>
      </c>
    </row>
    <row r="20548" spans="17:17" x14ac:dyDescent="0.3">
      <c r="Q20548" t="s">
        <v>252</v>
      </c>
    </row>
    <row r="20549" spans="17:17" x14ac:dyDescent="0.3">
      <c r="Q20549" t="s">
        <v>354</v>
      </c>
    </row>
    <row r="20550" spans="17:17" x14ac:dyDescent="0.3">
      <c r="Q20550" t="s">
        <v>344</v>
      </c>
    </row>
    <row r="20551" spans="17:17" x14ac:dyDescent="0.3">
      <c r="Q20551" t="s">
        <v>408</v>
      </c>
    </row>
    <row r="20552" spans="17:17" x14ac:dyDescent="0.3">
      <c r="Q20552" t="s">
        <v>274</v>
      </c>
    </row>
    <row r="20553" spans="17:17" x14ac:dyDescent="0.3">
      <c r="Q20553" t="s">
        <v>279</v>
      </c>
    </row>
    <row r="20554" spans="17:17" x14ac:dyDescent="0.3">
      <c r="Q20554" t="s">
        <v>373</v>
      </c>
    </row>
    <row r="20555" spans="17:17" x14ac:dyDescent="0.3">
      <c r="Q20555" t="s">
        <v>369</v>
      </c>
    </row>
    <row r="20556" spans="17:17" x14ac:dyDescent="0.3">
      <c r="Q20556" t="s">
        <v>304</v>
      </c>
    </row>
    <row r="20557" spans="17:17" x14ac:dyDescent="0.3">
      <c r="Q20557" t="s">
        <v>390</v>
      </c>
    </row>
    <row r="20558" spans="17:17" x14ac:dyDescent="0.3">
      <c r="Q20558" t="s">
        <v>281</v>
      </c>
    </row>
    <row r="20559" spans="17:17" x14ac:dyDescent="0.3">
      <c r="Q20559" t="s">
        <v>321</v>
      </c>
    </row>
    <row r="20560" spans="17:17" x14ac:dyDescent="0.3">
      <c r="Q20560" t="s">
        <v>236</v>
      </c>
    </row>
    <row r="20561" spans="17:17" x14ac:dyDescent="0.3">
      <c r="Q20561" t="s">
        <v>337</v>
      </c>
    </row>
    <row r="20562" spans="17:17" x14ac:dyDescent="0.3">
      <c r="Q20562" t="s">
        <v>277</v>
      </c>
    </row>
    <row r="20563" spans="17:17" x14ac:dyDescent="0.3">
      <c r="Q20563" t="s">
        <v>272</v>
      </c>
    </row>
    <row r="20564" spans="17:17" x14ac:dyDescent="0.3">
      <c r="Q20564" t="s">
        <v>281</v>
      </c>
    </row>
    <row r="20565" spans="17:17" x14ac:dyDescent="0.3">
      <c r="Q20565" t="s">
        <v>275</v>
      </c>
    </row>
    <row r="20566" spans="17:17" x14ac:dyDescent="0.3">
      <c r="Q20566" t="s">
        <v>340</v>
      </c>
    </row>
    <row r="20567" spans="17:17" x14ac:dyDescent="0.3">
      <c r="Q20567" t="s">
        <v>402</v>
      </c>
    </row>
    <row r="20568" spans="17:17" x14ac:dyDescent="0.3">
      <c r="Q20568" t="s">
        <v>387</v>
      </c>
    </row>
    <row r="20569" spans="17:17" x14ac:dyDescent="0.3">
      <c r="Q20569" t="s">
        <v>368</v>
      </c>
    </row>
    <row r="20570" spans="17:17" x14ac:dyDescent="0.3">
      <c r="Q20570" t="s">
        <v>299</v>
      </c>
    </row>
    <row r="20571" spans="17:17" x14ac:dyDescent="0.3">
      <c r="Q20571" t="s">
        <v>355</v>
      </c>
    </row>
    <row r="20572" spans="17:17" x14ac:dyDescent="0.3">
      <c r="Q20572" t="s">
        <v>223</v>
      </c>
    </row>
    <row r="20573" spans="17:17" x14ac:dyDescent="0.3">
      <c r="Q20573" t="s">
        <v>264</v>
      </c>
    </row>
    <row r="20574" spans="17:17" x14ac:dyDescent="0.3">
      <c r="Q20574" t="s">
        <v>381</v>
      </c>
    </row>
    <row r="20575" spans="17:17" x14ac:dyDescent="0.3">
      <c r="Q20575" t="s">
        <v>271</v>
      </c>
    </row>
    <row r="20576" spans="17:17" x14ac:dyDescent="0.3">
      <c r="Q20576" t="s">
        <v>283</v>
      </c>
    </row>
    <row r="20577" spans="17:17" x14ac:dyDescent="0.3">
      <c r="Q20577" t="s">
        <v>254</v>
      </c>
    </row>
    <row r="20578" spans="17:17" x14ac:dyDescent="0.3">
      <c r="Q20578" t="s">
        <v>219</v>
      </c>
    </row>
    <row r="20579" spans="17:17" x14ac:dyDescent="0.3">
      <c r="Q20579" t="s">
        <v>336</v>
      </c>
    </row>
    <row r="20580" spans="17:17" x14ac:dyDescent="0.3">
      <c r="Q20580" t="s">
        <v>348</v>
      </c>
    </row>
    <row r="20581" spans="17:17" x14ac:dyDescent="0.3">
      <c r="Q20581" t="s">
        <v>228</v>
      </c>
    </row>
    <row r="20582" spans="17:17" x14ac:dyDescent="0.3">
      <c r="Q20582" t="s">
        <v>237</v>
      </c>
    </row>
    <row r="20583" spans="17:17" x14ac:dyDescent="0.3">
      <c r="Q20583" t="s">
        <v>379</v>
      </c>
    </row>
    <row r="20584" spans="17:17" x14ac:dyDescent="0.3">
      <c r="Q20584" t="s">
        <v>365</v>
      </c>
    </row>
    <row r="20585" spans="17:17" x14ac:dyDescent="0.3">
      <c r="Q20585" t="s">
        <v>281</v>
      </c>
    </row>
    <row r="20586" spans="17:17" x14ac:dyDescent="0.3">
      <c r="Q20586" t="s">
        <v>380</v>
      </c>
    </row>
    <row r="20587" spans="17:17" x14ac:dyDescent="0.3">
      <c r="Q20587" t="s">
        <v>258</v>
      </c>
    </row>
    <row r="20588" spans="17:17" x14ac:dyDescent="0.3">
      <c r="Q20588" t="s">
        <v>285</v>
      </c>
    </row>
    <row r="20589" spans="17:17" x14ac:dyDescent="0.3">
      <c r="Q20589" t="s">
        <v>310</v>
      </c>
    </row>
    <row r="20590" spans="17:17" x14ac:dyDescent="0.3">
      <c r="Q20590" t="s">
        <v>414</v>
      </c>
    </row>
    <row r="20591" spans="17:17" x14ac:dyDescent="0.3">
      <c r="Q20591" t="s">
        <v>265</v>
      </c>
    </row>
    <row r="20592" spans="17:17" x14ac:dyDescent="0.3">
      <c r="Q20592" t="s">
        <v>260</v>
      </c>
    </row>
    <row r="20593" spans="17:17" x14ac:dyDescent="0.3">
      <c r="Q20593" t="s">
        <v>309</v>
      </c>
    </row>
    <row r="20594" spans="17:17" x14ac:dyDescent="0.3">
      <c r="Q20594" t="s">
        <v>323</v>
      </c>
    </row>
    <row r="20595" spans="17:17" x14ac:dyDescent="0.3">
      <c r="Q20595" t="s">
        <v>404</v>
      </c>
    </row>
    <row r="20596" spans="17:17" x14ac:dyDescent="0.3">
      <c r="Q20596" t="s">
        <v>411</v>
      </c>
    </row>
    <row r="20597" spans="17:17" x14ac:dyDescent="0.3">
      <c r="Q20597" t="s">
        <v>343</v>
      </c>
    </row>
    <row r="20598" spans="17:17" x14ac:dyDescent="0.3">
      <c r="Q20598" t="s">
        <v>256</v>
      </c>
    </row>
    <row r="20599" spans="17:17" x14ac:dyDescent="0.3">
      <c r="Q20599" t="s">
        <v>304</v>
      </c>
    </row>
    <row r="20600" spans="17:17" x14ac:dyDescent="0.3">
      <c r="Q20600" t="s">
        <v>357</v>
      </c>
    </row>
    <row r="20601" spans="17:17" x14ac:dyDescent="0.3">
      <c r="Q20601" t="s">
        <v>279</v>
      </c>
    </row>
    <row r="20602" spans="17:17" x14ac:dyDescent="0.3">
      <c r="Q20602" t="s">
        <v>257</v>
      </c>
    </row>
    <row r="20603" spans="17:17" x14ac:dyDescent="0.3">
      <c r="Q20603" t="s">
        <v>362</v>
      </c>
    </row>
    <row r="20604" spans="17:17" x14ac:dyDescent="0.3">
      <c r="Q20604" t="s">
        <v>258</v>
      </c>
    </row>
    <row r="20605" spans="17:17" x14ac:dyDescent="0.3">
      <c r="Q20605" t="s">
        <v>400</v>
      </c>
    </row>
    <row r="20606" spans="17:17" x14ac:dyDescent="0.3">
      <c r="Q20606" t="s">
        <v>251</v>
      </c>
    </row>
    <row r="20607" spans="17:17" x14ac:dyDescent="0.3">
      <c r="Q20607" t="s">
        <v>384</v>
      </c>
    </row>
    <row r="20608" spans="17:17" x14ac:dyDescent="0.3">
      <c r="Q20608" t="s">
        <v>318</v>
      </c>
    </row>
    <row r="20609" spans="17:17" x14ac:dyDescent="0.3">
      <c r="Q20609" t="s">
        <v>395</v>
      </c>
    </row>
    <row r="20610" spans="17:17" x14ac:dyDescent="0.3">
      <c r="Q20610" t="s">
        <v>356</v>
      </c>
    </row>
    <row r="20611" spans="17:17" x14ac:dyDescent="0.3">
      <c r="Q20611" t="s">
        <v>310</v>
      </c>
    </row>
    <row r="20612" spans="17:17" x14ac:dyDescent="0.3">
      <c r="Q20612" t="s">
        <v>279</v>
      </c>
    </row>
    <row r="20613" spans="17:17" x14ac:dyDescent="0.3">
      <c r="Q20613" t="s">
        <v>222</v>
      </c>
    </row>
    <row r="20614" spans="17:17" x14ac:dyDescent="0.3">
      <c r="Q20614" t="s">
        <v>286</v>
      </c>
    </row>
    <row r="20615" spans="17:17" x14ac:dyDescent="0.3">
      <c r="Q20615" t="s">
        <v>235</v>
      </c>
    </row>
    <row r="20616" spans="17:17" x14ac:dyDescent="0.3">
      <c r="Q20616" t="s">
        <v>236</v>
      </c>
    </row>
    <row r="20617" spans="17:17" x14ac:dyDescent="0.3">
      <c r="Q20617" t="s">
        <v>321</v>
      </c>
    </row>
    <row r="20618" spans="17:17" x14ac:dyDescent="0.3">
      <c r="Q20618" t="s">
        <v>331</v>
      </c>
    </row>
    <row r="20619" spans="17:17" x14ac:dyDescent="0.3">
      <c r="Q20619" t="s">
        <v>237</v>
      </c>
    </row>
    <row r="20620" spans="17:17" x14ac:dyDescent="0.3">
      <c r="Q20620" t="s">
        <v>269</v>
      </c>
    </row>
    <row r="20621" spans="17:17" x14ac:dyDescent="0.3">
      <c r="Q20621" t="s">
        <v>246</v>
      </c>
    </row>
    <row r="20622" spans="17:17" x14ac:dyDescent="0.3">
      <c r="Q20622" t="s">
        <v>265</v>
      </c>
    </row>
    <row r="20623" spans="17:17" x14ac:dyDescent="0.3">
      <c r="Q20623" t="s">
        <v>309</v>
      </c>
    </row>
    <row r="20624" spans="17:17" x14ac:dyDescent="0.3">
      <c r="Q20624" t="s">
        <v>337</v>
      </c>
    </row>
    <row r="20625" spans="17:17" x14ac:dyDescent="0.3">
      <c r="Q20625" t="s">
        <v>297</v>
      </c>
    </row>
    <row r="20626" spans="17:17" x14ac:dyDescent="0.3">
      <c r="Q20626" t="s">
        <v>324</v>
      </c>
    </row>
    <row r="20627" spans="17:17" x14ac:dyDescent="0.3">
      <c r="Q20627" t="s">
        <v>335</v>
      </c>
    </row>
    <row r="20628" spans="17:17" x14ac:dyDescent="0.3">
      <c r="Q20628" t="s">
        <v>329</v>
      </c>
    </row>
    <row r="20629" spans="17:17" x14ac:dyDescent="0.3">
      <c r="Q20629" t="s">
        <v>276</v>
      </c>
    </row>
    <row r="20630" spans="17:17" x14ac:dyDescent="0.3">
      <c r="Q20630" t="s">
        <v>378</v>
      </c>
    </row>
    <row r="20631" spans="17:17" x14ac:dyDescent="0.3">
      <c r="Q20631" t="s">
        <v>411</v>
      </c>
    </row>
    <row r="20632" spans="17:17" x14ac:dyDescent="0.3">
      <c r="Q20632" t="s">
        <v>264</v>
      </c>
    </row>
    <row r="20633" spans="17:17" x14ac:dyDescent="0.3">
      <c r="Q20633" t="s">
        <v>368</v>
      </c>
    </row>
    <row r="20634" spans="17:17" x14ac:dyDescent="0.3">
      <c r="Q20634" t="s">
        <v>338</v>
      </c>
    </row>
    <row r="20635" spans="17:17" x14ac:dyDescent="0.3">
      <c r="Q20635" t="s">
        <v>396</v>
      </c>
    </row>
    <row r="20636" spans="17:17" x14ac:dyDescent="0.3">
      <c r="Q20636" t="s">
        <v>267</v>
      </c>
    </row>
    <row r="20637" spans="17:17" x14ac:dyDescent="0.3">
      <c r="Q20637" t="s">
        <v>304</v>
      </c>
    </row>
    <row r="20638" spans="17:17" x14ac:dyDescent="0.3">
      <c r="Q20638" t="s">
        <v>334</v>
      </c>
    </row>
    <row r="20639" spans="17:17" x14ac:dyDescent="0.3">
      <c r="Q20639" t="s">
        <v>222</v>
      </c>
    </row>
    <row r="20640" spans="17:17" x14ac:dyDescent="0.3">
      <c r="Q20640" t="s">
        <v>227</v>
      </c>
    </row>
    <row r="20641" spans="17:17" x14ac:dyDescent="0.3">
      <c r="Q20641" t="s">
        <v>292</v>
      </c>
    </row>
    <row r="20642" spans="17:17" x14ac:dyDescent="0.3">
      <c r="Q20642" t="s">
        <v>416</v>
      </c>
    </row>
    <row r="20643" spans="17:17" x14ac:dyDescent="0.3">
      <c r="Q20643" t="s">
        <v>224</v>
      </c>
    </row>
    <row r="20644" spans="17:17" x14ac:dyDescent="0.3">
      <c r="Q20644" t="s">
        <v>350</v>
      </c>
    </row>
    <row r="20645" spans="17:17" x14ac:dyDescent="0.3">
      <c r="Q20645" t="s">
        <v>280</v>
      </c>
    </row>
    <row r="20646" spans="17:17" x14ac:dyDescent="0.3">
      <c r="Q20646" t="s">
        <v>391</v>
      </c>
    </row>
    <row r="20647" spans="17:17" x14ac:dyDescent="0.3">
      <c r="Q20647" t="s">
        <v>289</v>
      </c>
    </row>
    <row r="20648" spans="17:17" x14ac:dyDescent="0.3">
      <c r="Q20648" t="s">
        <v>357</v>
      </c>
    </row>
    <row r="20649" spans="17:17" x14ac:dyDescent="0.3">
      <c r="Q20649" t="s">
        <v>271</v>
      </c>
    </row>
    <row r="20650" spans="17:17" x14ac:dyDescent="0.3">
      <c r="Q20650" t="s">
        <v>331</v>
      </c>
    </row>
    <row r="20651" spans="17:17" x14ac:dyDescent="0.3">
      <c r="Q20651" t="s">
        <v>262</v>
      </c>
    </row>
    <row r="20652" spans="17:17" x14ac:dyDescent="0.3">
      <c r="Q20652" t="s">
        <v>233</v>
      </c>
    </row>
    <row r="20653" spans="17:17" x14ac:dyDescent="0.3">
      <c r="Q20653" t="s">
        <v>320</v>
      </c>
    </row>
    <row r="20654" spans="17:17" x14ac:dyDescent="0.3">
      <c r="Q20654" t="s">
        <v>358</v>
      </c>
    </row>
    <row r="20655" spans="17:17" x14ac:dyDescent="0.3">
      <c r="Q20655" t="s">
        <v>371</v>
      </c>
    </row>
    <row r="20656" spans="17:17" x14ac:dyDescent="0.3">
      <c r="Q20656" t="s">
        <v>290</v>
      </c>
    </row>
    <row r="20657" spans="17:17" x14ac:dyDescent="0.3">
      <c r="Q20657" t="s">
        <v>245</v>
      </c>
    </row>
    <row r="20658" spans="17:17" x14ac:dyDescent="0.3">
      <c r="Q20658" t="s">
        <v>285</v>
      </c>
    </row>
    <row r="20659" spans="17:17" x14ac:dyDescent="0.3">
      <c r="Q20659" t="s">
        <v>301</v>
      </c>
    </row>
    <row r="20660" spans="17:17" x14ac:dyDescent="0.3">
      <c r="Q20660" t="s">
        <v>332</v>
      </c>
    </row>
    <row r="20661" spans="17:17" x14ac:dyDescent="0.3">
      <c r="Q20661" t="s">
        <v>238</v>
      </c>
    </row>
    <row r="20662" spans="17:17" x14ac:dyDescent="0.3">
      <c r="Q20662" t="s">
        <v>270</v>
      </c>
    </row>
    <row r="20663" spans="17:17" x14ac:dyDescent="0.3">
      <c r="Q20663" t="s">
        <v>410</v>
      </c>
    </row>
    <row r="20664" spans="17:17" x14ac:dyDescent="0.3">
      <c r="Q20664" t="s">
        <v>349</v>
      </c>
    </row>
    <row r="20665" spans="17:17" x14ac:dyDescent="0.3">
      <c r="Q20665" t="s">
        <v>321</v>
      </c>
    </row>
    <row r="20666" spans="17:17" x14ac:dyDescent="0.3">
      <c r="Q20666" t="s">
        <v>344</v>
      </c>
    </row>
    <row r="20667" spans="17:17" x14ac:dyDescent="0.3">
      <c r="Q20667" t="s">
        <v>381</v>
      </c>
    </row>
    <row r="20668" spans="17:17" x14ac:dyDescent="0.3">
      <c r="Q20668" t="s">
        <v>400</v>
      </c>
    </row>
    <row r="20669" spans="17:17" x14ac:dyDescent="0.3">
      <c r="Q20669" t="s">
        <v>225</v>
      </c>
    </row>
    <row r="20670" spans="17:17" x14ac:dyDescent="0.3">
      <c r="Q20670" t="s">
        <v>244</v>
      </c>
    </row>
    <row r="20671" spans="17:17" x14ac:dyDescent="0.3">
      <c r="Q20671" t="s">
        <v>279</v>
      </c>
    </row>
    <row r="20672" spans="17:17" x14ac:dyDescent="0.3">
      <c r="Q20672" t="s">
        <v>345</v>
      </c>
    </row>
    <row r="20673" spans="17:17" x14ac:dyDescent="0.3">
      <c r="Q20673" t="s">
        <v>394</v>
      </c>
    </row>
    <row r="20674" spans="17:17" x14ac:dyDescent="0.3">
      <c r="Q20674" t="s">
        <v>326</v>
      </c>
    </row>
    <row r="20675" spans="17:17" x14ac:dyDescent="0.3">
      <c r="Q20675" t="s">
        <v>235</v>
      </c>
    </row>
    <row r="20676" spans="17:17" x14ac:dyDescent="0.3">
      <c r="Q20676" t="s">
        <v>319</v>
      </c>
    </row>
    <row r="20677" spans="17:17" x14ac:dyDescent="0.3">
      <c r="Q20677" t="s">
        <v>360</v>
      </c>
    </row>
    <row r="20678" spans="17:17" x14ac:dyDescent="0.3">
      <c r="Q20678" t="s">
        <v>367</v>
      </c>
    </row>
    <row r="20679" spans="17:17" x14ac:dyDescent="0.3">
      <c r="Q20679" t="s">
        <v>399</v>
      </c>
    </row>
    <row r="20680" spans="17:17" x14ac:dyDescent="0.3">
      <c r="Q20680" t="s">
        <v>256</v>
      </c>
    </row>
    <row r="20681" spans="17:17" x14ac:dyDescent="0.3">
      <c r="Q20681" t="s">
        <v>351</v>
      </c>
    </row>
    <row r="20682" spans="17:17" x14ac:dyDescent="0.3">
      <c r="Q20682" t="s">
        <v>335</v>
      </c>
    </row>
    <row r="20683" spans="17:17" x14ac:dyDescent="0.3">
      <c r="Q20683" t="s">
        <v>230</v>
      </c>
    </row>
    <row r="20684" spans="17:17" x14ac:dyDescent="0.3">
      <c r="Q20684" t="s">
        <v>225</v>
      </c>
    </row>
    <row r="20685" spans="17:17" x14ac:dyDescent="0.3">
      <c r="Q20685" t="s">
        <v>295</v>
      </c>
    </row>
    <row r="20686" spans="17:17" x14ac:dyDescent="0.3">
      <c r="Q20686" t="s">
        <v>407</v>
      </c>
    </row>
    <row r="20687" spans="17:17" x14ac:dyDescent="0.3">
      <c r="Q20687" t="s">
        <v>293</v>
      </c>
    </row>
    <row r="20688" spans="17:17" x14ac:dyDescent="0.3">
      <c r="Q20688" t="s">
        <v>318</v>
      </c>
    </row>
    <row r="20689" spans="17:17" x14ac:dyDescent="0.3">
      <c r="Q20689" t="s">
        <v>296</v>
      </c>
    </row>
    <row r="20690" spans="17:17" x14ac:dyDescent="0.3">
      <c r="Q20690" t="s">
        <v>370</v>
      </c>
    </row>
    <row r="20691" spans="17:17" x14ac:dyDescent="0.3">
      <c r="Q20691" t="s">
        <v>359</v>
      </c>
    </row>
    <row r="20692" spans="17:17" x14ac:dyDescent="0.3">
      <c r="Q20692" t="s">
        <v>350</v>
      </c>
    </row>
    <row r="20693" spans="17:17" x14ac:dyDescent="0.3">
      <c r="Q20693" t="s">
        <v>328</v>
      </c>
    </row>
    <row r="20694" spans="17:17" x14ac:dyDescent="0.3">
      <c r="Q20694" t="s">
        <v>321</v>
      </c>
    </row>
    <row r="20695" spans="17:17" x14ac:dyDescent="0.3">
      <c r="Q20695" t="s">
        <v>313</v>
      </c>
    </row>
    <row r="20696" spans="17:17" x14ac:dyDescent="0.3">
      <c r="Q20696" t="s">
        <v>390</v>
      </c>
    </row>
    <row r="20697" spans="17:17" x14ac:dyDescent="0.3">
      <c r="Q20697" t="s">
        <v>363</v>
      </c>
    </row>
    <row r="20698" spans="17:17" x14ac:dyDescent="0.3">
      <c r="Q20698" t="s">
        <v>268</v>
      </c>
    </row>
    <row r="20699" spans="17:17" x14ac:dyDescent="0.3">
      <c r="Q20699" t="s">
        <v>330</v>
      </c>
    </row>
    <row r="20700" spans="17:17" x14ac:dyDescent="0.3">
      <c r="Q20700" t="s">
        <v>302</v>
      </c>
    </row>
    <row r="20701" spans="17:17" x14ac:dyDescent="0.3">
      <c r="Q20701" t="s">
        <v>402</v>
      </c>
    </row>
    <row r="20702" spans="17:17" x14ac:dyDescent="0.3">
      <c r="Q20702" t="s">
        <v>219</v>
      </c>
    </row>
    <row r="20703" spans="17:17" x14ac:dyDescent="0.3">
      <c r="Q20703" t="s">
        <v>302</v>
      </c>
    </row>
    <row r="20704" spans="17:17" x14ac:dyDescent="0.3">
      <c r="Q20704" t="s">
        <v>303</v>
      </c>
    </row>
    <row r="20705" spans="17:17" x14ac:dyDescent="0.3">
      <c r="Q20705" t="s">
        <v>247</v>
      </c>
    </row>
    <row r="20706" spans="17:17" x14ac:dyDescent="0.3">
      <c r="Q20706" t="s">
        <v>304</v>
      </c>
    </row>
    <row r="20707" spans="17:17" x14ac:dyDescent="0.3">
      <c r="Q20707" t="s">
        <v>305</v>
      </c>
    </row>
    <row r="20708" spans="17:17" x14ac:dyDescent="0.3">
      <c r="Q20708" t="s">
        <v>306</v>
      </c>
    </row>
    <row r="20709" spans="17:17" x14ac:dyDescent="0.3">
      <c r="Q20709" t="s">
        <v>307</v>
      </c>
    </row>
    <row r="20710" spans="17:17" x14ac:dyDescent="0.3">
      <c r="Q20710" t="s">
        <v>308</v>
      </c>
    </row>
    <row r="20711" spans="17:17" x14ac:dyDescent="0.3">
      <c r="Q20711" t="s">
        <v>281</v>
      </c>
    </row>
    <row r="20712" spans="17:17" x14ac:dyDescent="0.3">
      <c r="Q20712" t="s">
        <v>234</v>
      </c>
    </row>
    <row r="20713" spans="17:17" x14ac:dyDescent="0.3">
      <c r="Q20713" t="s">
        <v>309</v>
      </c>
    </row>
    <row r="20714" spans="17:17" x14ac:dyDescent="0.3">
      <c r="Q20714" t="s">
        <v>310</v>
      </c>
    </row>
    <row r="20715" spans="17:17" x14ac:dyDescent="0.3">
      <c r="Q20715" t="s">
        <v>293</v>
      </c>
    </row>
    <row r="20716" spans="17:17" x14ac:dyDescent="0.3">
      <c r="Q20716" t="s">
        <v>311</v>
      </c>
    </row>
    <row r="20717" spans="17:17" x14ac:dyDescent="0.3">
      <c r="Q20717" t="s">
        <v>312</v>
      </c>
    </row>
    <row r="20718" spans="17:17" x14ac:dyDescent="0.3">
      <c r="Q20718" t="s">
        <v>313</v>
      </c>
    </row>
    <row r="20719" spans="17:17" x14ac:dyDescent="0.3">
      <c r="Q20719" t="s">
        <v>243</v>
      </c>
    </row>
    <row r="20720" spans="17:17" x14ac:dyDescent="0.3">
      <c r="Q20720" t="s">
        <v>314</v>
      </c>
    </row>
    <row r="20721" spans="17:17" x14ac:dyDescent="0.3">
      <c r="Q20721" t="s">
        <v>315</v>
      </c>
    </row>
    <row r="20722" spans="17:17" x14ac:dyDescent="0.3">
      <c r="Q20722" t="s">
        <v>277</v>
      </c>
    </row>
    <row r="20723" spans="17:17" x14ac:dyDescent="0.3">
      <c r="Q20723" t="s">
        <v>272</v>
      </c>
    </row>
    <row r="20724" spans="17:17" x14ac:dyDescent="0.3">
      <c r="Q20724" t="s">
        <v>281</v>
      </c>
    </row>
    <row r="20725" spans="17:17" x14ac:dyDescent="0.3">
      <c r="Q20725" t="s">
        <v>275</v>
      </c>
    </row>
    <row r="20726" spans="17:17" x14ac:dyDescent="0.3">
      <c r="Q20726" t="s">
        <v>340</v>
      </c>
    </row>
    <row r="20727" spans="17:17" x14ac:dyDescent="0.3">
      <c r="Q20727" t="s">
        <v>402</v>
      </c>
    </row>
    <row r="20728" spans="17:17" x14ac:dyDescent="0.3">
      <c r="Q20728" t="s">
        <v>387</v>
      </c>
    </row>
    <row r="20729" spans="17:17" x14ac:dyDescent="0.3">
      <c r="Q20729" t="s">
        <v>368</v>
      </c>
    </row>
    <row r="20730" spans="17:17" x14ac:dyDescent="0.3">
      <c r="Q20730" t="s">
        <v>299</v>
      </c>
    </row>
    <row r="20731" spans="17:17" x14ac:dyDescent="0.3">
      <c r="Q20731" t="s">
        <v>355</v>
      </c>
    </row>
    <row r="20732" spans="17:17" x14ac:dyDescent="0.3">
      <c r="Q20732" t="s">
        <v>223</v>
      </c>
    </row>
    <row r="20733" spans="17:17" x14ac:dyDescent="0.3">
      <c r="Q20733" t="s">
        <v>264</v>
      </c>
    </row>
    <row r="20734" spans="17:17" x14ac:dyDescent="0.3">
      <c r="Q20734" t="s">
        <v>381</v>
      </c>
    </row>
    <row r="20735" spans="17:17" x14ac:dyDescent="0.3">
      <c r="Q20735" t="s">
        <v>271</v>
      </c>
    </row>
    <row r="20736" spans="17:17" x14ac:dyDescent="0.3">
      <c r="Q20736" t="s">
        <v>283</v>
      </c>
    </row>
    <row r="20737" spans="17:17" x14ac:dyDescent="0.3">
      <c r="Q20737" t="s">
        <v>254</v>
      </c>
    </row>
    <row r="20738" spans="17:17" x14ac:dyDescent="0.3">
      <c r="Q20738" t="s">
        <v>219</v>
      </c>
    </row>
    <row r="20739" spans="17:17" x14ac:dyDescent="0.3">
      <c r="Q20739" t="s">
        <v>336</v>
      </c>
    </row>
    <row r="20740" spans="17:17" x14ac:dyDescent="0.3">
      <c r="Q20740" t="s">
        <v>348</v>
      </c>
    </row>
    <row r="20741" spans="17:17" x14ac:dyDescent="0.3">
      <c r="Q20741" t="s">
        <v>228</v>
      </c>
    </row>
    <row r="20742" spans="17:17" x14ac:dyDescent="0.3">
      <c r="Q20742" t="s">
        <v>286</v>
      </c>
    </row>
    <row r="20743" spans="17:17" x14ac:dyDescent="0.3">
      <c r="Q20743" t="s">
        <v>287</v>
      </c>
    </row>
    <row r="20744" spans="17:17" x14ac:dyDescent="0.3">
      <c r="Q20744" t="s">
        <v>288</v>
      </c>
    </row>
    <row r="20745" spans="17:17" x14ac:dyDescent="0.3">
      <c r="Q20745" t="s">
        <v>289</v>
      </c>
    </row>
    <row r="20746" spans="17:17" x14ac:dyDescent="0.3">
      <c r="Q20746" t="s">
        <v>290</v>
      </c>
    </row>
    <row r="20747" spans="17:17" x14ac:dyDescent="0.3">
      <c r="Q20747" t="s">
        <v>291</v>
      </c>
    </row>
    <row r="20748" spans="17:17" x14ac:dyDescent="0.3">
      <c r="Q20748" t="s">
        <v>292</v>
      </c>
    </row>
    <row r="20749" spans="17:17" x14ac:dyDescent="0.3">
      <c r="Q20749" t="s">
        <v>293</v>
      </c>
    </row>
    <row r="20750" spans="17:17" x14ac:dyDescent="0.3">
      <c r="Q20750" t="s">
        <v>245</v>
      </c>
    </row>
    <row r="20751" spans="17:17" x14ac:dyDescent="0.3">
      <c r="Q20751" t="s">
        <v>294</v>
      </c>
    </row>
    <row r="20752" spans="17:17" x14ac:dyDescent="0.3">
      <c r="Q20752" t="s">
        <v>295</v>
      </c>
    </row>
    <row r="20753" spans="17:17" x14ac:dyDescent="0.3">
      <c r="Q20753" t="s">
        <v>296</v>
      </c>
    </row>
    <row r="20754" spans="17:17" x14ac:dyDescent="0.3">
      <c r="Q20754" t="s">
        <v>297</v>
      </c>
    </row>
    <row r="20755" spans="17:17" x14ac:dyDescent="0.3">
      <c r="Q20755" t="s">
        <v>298</v>
      </c>
    </row>
    <row r="20756" spans="17:17" x14ac:dyDescent="0.3">
      <c r="Q20756" t="s">
        <v>299</v>
      </c>
    </row>
    <row r="20757" spans="17:17" x14ac:dyDescent="0.3">
      <c r="Q20757" t="s">
        <v>265</v>
      </c>
    </row>
    <row r="20758" spans="17:17" x14ac:dyDescent="0.3">
      <c r="Q20758" t="s">
        <v>224</v>
      </c>
    </row>
    <row r="20759" spans="17:17" x14ac:dyDescent="0.3">
      <c r="Q20759" t="s">
        <v>300</v>
      </c>
    </row>
    <row r="20760" spans="17:17" x14ac:dyDescent="0.3">
      <c r="Q20760" t="s">
        <v>259</v>
      </c>
    </row>
    <row r="20761" spans="17:17" x14ac:dyDescent="0.3">
      <c r="Q20761" t="s">
        <v>301</v>
      </c>
    </row>
    <row r="20762" spans="17:17" x14ac:dyDescent="0.3">
      <c r="Q20762" t="s">
        <v>309</v>
      </c>
    </row>
    <row r="20763" spans="17:17" x14ac:dyDescent="0.3">
      <c r="Q20763" t="s">
        <v>332</v>
      </c>
    </row>
    <row r="20764" spans="17:17" x14ac:dyDescent="0.3">
      <c r="Q20764" t="s">
        <v>347</v>
      </c>
    </row>
    <row r="20765" spans="17:17" x14ac:dyDescent="0.3">
      <c r="Q20765" t="s">
        <v>335</v>
      </c>
    </row>
    <row r="20766" spans="17:17" x14ac:dyDescent="0.3">
      <c r="Q20766" t="s">
        <v>282</v>
      </c>
    </row>
    <row r="20767" spans="17:17" x14ac:dyDescent="0.3">
      <c r="Q20767" t="s">
        <v>383</v>
      </c>
    </row>
    <row r="20768" spans="17:17" x14ac:dyDescent="0.3">
      <c r="Q20768" t="s">
        <v>372</v>
      </c>
    </row>
    <row r="20769" spans="17:17" x14ac:dyDescent="0.3">
      <c r="Q20769" t="s">
        <v>338</v>
      </c>
    </row>
    <row r="20770" spans="17:17" x14ac:dyDescent="0.3">
      <c r="Q20770" t="s">
        <v>356</v>
      </c>
    </row>
    <row r="20771" spans="17:17" x14ac:dyDescent="0.3">
      <c r="Q20771" t="s">
        <v>344</v>
      </c>
    </row>
    <row r="20772" spans="17:17" x14ac:dyDescent="0.3">
      <c r="Q20772" t="s">
        <v>300</v>
      </c>
    </row>
    <row r="20773" spans="17:17" x14ac:dyDescent="0.3">
      <c r="Q20773" t="s">
        <v>380</v>
      </c>
    </row>
    <row r="20774" spans="17:17" x14ac:dyDescent="0.3">
      <c r="Q20774" t="s">
        <v>381</v>
      </c>
    </row>
    <row r="20775" spans="17:17" x14ac:dyDescent="0.3">
      <c r="Q20775" t="s">
        <v>378</v>
      </c>
    </row>
    <row r="20776" spans="17:17" x14ac:dyDescent="0.3">
      <c r="Q20776" t="s">
        <v>364</v>
      </c>
    </row>
    <row r="20777" spans="17:17" x14ac:dyDescent="0.3">
      <c r="Q20777" t="s">
        <v>275</v>
      </c>
    </row>
    <row r="20778" spans="17:17" x14ac:dyDescent="0.3">
      <c r="Q20778" t="s">
        <v>399</v>
      </c>
    </row>
    <row r="20779" spans="17:17" x14ac:dyDescent="0.3">
      <c r="Q20779" t="s">
        <v>326</v>
      </c>
    </row>
    <row r="20780" spans="17:17" x14ac:dyDescent="0.3">
      <c r="Q20780" t="s">
        <v>315</v>
      </c>
    </row>
    <row r="20781" spans="17:17" x14ac:dyDescent="0.3">
      <c r="Q20781" t="s">
        <v>273</v>
      </c>
    </row>
    <row r="20782" spans="17:17" x14ac:dyDescent="0.3">
      <c r="Q20782" t="s">
        <v>363</v>
      </c>
    </row>
    <row r="20783" spans="17:17" x14ac:dyDescent="0.3">
      <c r="Q20783" t="s">
        <v>418</v>
      </c>
    </row>
    <row r="20784" spans="17:17" x14ac:dyDescent="0.3">
      <c r="Q20784" t="s">
        <v>396</v>
      </c>
    </row>
    <row r="20785" spans="17:17" x14ac:dyDescent="0.3">
      <c r="Q20785" t="s">
        <v>403</v>
      </c>
    </row>
    <row r="20786" spans="17:17" x14ac:dyDescent="0.3">
      <c r="Q20786" t="s">
        <v>253</v>
      </c>
    </row>
    <row r="20787" spans="17:17" x14ac:dyDescent="0.3">
      <c r="Q20787" t="s">
        <v>287</v>
      </c>
    </row>
    <row r="20788" spans="17:17" x14ac:dyDescent="0.3">
      <c r="Q20788" t="s">
        <v>343</v>
      </c>
    </row>
    <row r="20789" spans="17:17" x14ac:dyDescent="0.3">
      <c r="Q20789" t="s">
        <v>401</v>
      </c>
    </row>
    <row r="20790" spans="17:17" x14ac:dyDescent="0.3">
      <c r="Q20790" t="s">
        <v>389</v>
      </c>
    </row>
    <row r="20791" spans="17:17" x14ac:dyDescent="0.3">
      <c r="Q20791" t="s">
        <v>377</v>
      </c>
    </row>
    <row r="20792" spans="17:17" x14ac:dyDescent="0.3">
      <c r="Q20792" t="s">
        <v>307</v>
      </c>
    </row>
    <row r="20793" spans="17:17" x14ac:dyDescent="0.3">
      <c r="Q20793" t="s">
        <v>258</v>
      </c>
    </row>
    <row r="20794" spans="17:17" x14ac:dyDescent="0.3">
      <c r="Q20794" t="s">
        <v>229</v>
      </c>
    </row>
    <row r="20795" spans="17:17" x14ac:dyDescent="0.3">
      <c r="Q20795" t="s">
        <v>346</v>
      </c>
    </row>
    <row r="20796" spans="17:17" x14ac:dyDescent="0.3">
      <c r="Q20796" t="s">
        <v>381</v>
      </c>
    </row>
    <row r="20797" spans="17:17" x14ac:dyDescent="0.3">
      <c r="Q20797" t="s">
        <v>369</v>
      </c>
    </row>
    <row r="20798" spans="17:17" x14ac:dyDescent="0.3">
      <c r="Q20798" t="s">
        <v>295</v>
      </c>
    </row>
    <row r="20799" spans="17:17" x14ac:dyDescent="0.3">
      <c r="Q20799" t="s">
        <v>406</v>
      </c>
    </row>
    <row r="20800" spans="17:17" x14ac:dyDescent="0.3">
      <c r="Q20800" t="s">
        <v>311</v>
      </c>
    </row>
    <row r="20801" spans="17:17" x14ac:dyDescent="0.3">
      <c r="Q20801" t="s">
        <v>371</v>
      </c>
    </row>
    <row r="20802" spans="17:17" x14ac:dyDescent="0.3">
      <c r="Q20802" t="s">
        <v>365</v>
      </c>
    </row>
    <row r="20803" spans="17:17" x14ac:dyDescent="0.3">
      <c r="Q20803" t="s">
        <v>302</v>
      </c>
    </row>
    <row r="20804" spans="17:17" x14ac:dyDescent="0.3">
      <c r="Q20804" t="s">
        <v>328</v>
      </c>
    </row>
    <row r="20805" spans="17:17" x14ac:dyDescent="0.3">
      <c r="Q20805" t="s">
        <v>410</v>
      </c>
    </row>
    <row r="20806" spans="17:17" x14ac:dyDescent="0.3">
      <c r="Q20806" t="s">
        <v>283</v>
      </c>
    </row>
    <row r="20807" spans="17:17" x14ac:dyDescent="0.3">
      <c r="Q20807" t="s">
        <v>234</v>
      </c>
    </row>
    <row r="20808" spans="17:17" x14ac:dyDescent="0.3">
      <c r="Q20808" t="s">
        <v>238</v>
      </c>
    </row>
    <row r="20809" spans="17:17" x14ac:dyDescent="0.3">
      <c r="Q20809" t="s">
        <v>390</v>
      </c>
    </row>
    <row r="20810" spans="17:17" x14ac:dyDescent="0.3">
      <c r="Q20810" t="s">
        <v>278</v>
      </c>
    </row>
    <row r="20811" spans="17:17" x14ac:dyDescent="0.3">
      <c r="Q20811" t="s">
        <v>401</v>
      </c>
    </row>
    <row r="20812" spans="17:17" x14ac:dyDescent="0.3">
      <c r="Q20812" t="s">
        <v>245</v>
      </c>
    </row>
    <row r="20813" spans="17:17" x14ac:dyDescent="0.3">
      <c r="Q20813" t="s">
        <v>285</v>
      </c>
    </row>
    <row r="20814" spans="17:17" x14ac:dyDescent="0.3">
      <c r="Q20814" t="s">
        <v>296</v>
      </c>
    </row>
    <row r="20815" spans="17:17" x14ac:dyDescent="0.3">
      <c r="Q20815" t="s">
        <v>304</v>
      </c>
    </row>
    <row r="20816" spans="17:17" x14ac:dyDescent="0.3">
      <c r="Q20816" t="s">
        <v>263</v>
      </c>
    </row>
    <row r="20817" spans="17:17" x14ac:dyDescent="0.3">
      <c r="Q20817" t="s">
        <v>273</v>
      </c>
    </row>
    <row r="20818" spans="17:17" x14ac:dyDescent="0.3">
      <c r="Q20818" t="s">
        <v>249</v>
      </c>
    </row>
    <row r="20819" spans="17:17" x14ac:dyDescent="0.3">
      <c r="Q20819" t="s">
        <v>280</v>
      </c>
    </row>
    <row r="20820" spans="17:17" x14ac:dyDescent="0.3">
      <c r="Q20820" t="s">
        <v>242</v>
      </c>
    </row>
    <row r="20821" spans="17:17" x14ac:dyDescent="0.3">
      <c r="Q20821" t="s">
        <v>233</v>
      </c>
    </row>
    <row r="20822" spans="17:17" x14ac:dyDescent="0.3">
      <c r="Q20822" t="s">
        <v>247</v>
      </c>
    </row>
    <row r="20823" spans="17:17" x14ac:dyDescent="0.3">
      <c r="Q20823" t="s">
        <v>301</v>
      </c>
    </row>
    <row r="20824" spans="17:17" x14ac:dyDescent="0.3">
      <c r="Q20824" t="s">
        <v>337</v>
      </c>
    </row>
    <row r="20825" spans="17:17" x14ac:dyDescent="0.3">
      <c r="Q20825" t="s">
        <v>354</v>
      </c>
    </row>
    <row r="20826" spans="17:17" x14ac:dyDescent="0.3">
      <c r="Q20826" t="s">
        <v>235</v>
      </c>
    </row>
    <row r="20827" spans="17:17" x14ac:dyDescent="0.3">
      <c r="Q20827" t="s">
        <v>389</v>
      </c>
    </row>
    <row r="20828" spans="17:17" x14ac:dyDescent="0.3">
      <c r="Q20828" t="s">
        <v>258</v>
      </c>
    </row>
    <row r="20829" spans="17:17" x14ac:dyDescent="0.3">
      <c r="Q20829" t="s">
        <v>292</v>
      </c>
    </row>
    <row r="20830" spans="17:17" x14ac:dyDescent="0.3">
      <c r="Q20830" t="s">
        <v>229</v>
      </c>
    </row>
    <row r="20831" spans="17:17" x14ac:dyDescent="0.3">
      <c r="Q20831" t="s">
        <v>383</v>
      </c>
    </row>
    <row r="20832" spans="17:17" x14ac:dyDescent="0.3">
      <c r="Q20832" t="s">
        <v>375</v>
      </c>
    </row>
    <row r="20833" spans="17:17" x14ac:dyDescent="0.3">
      <c r="Q20833" t="s">
        <v>359</v>
      </c>
    </row>
    <row r="20834" spans="17:17" x14ac:dyDescent="0.3">
      <c r="Q20834" t="s">
        <v>330</v>
      </c>
    </row>
    <row r="20835" spans="17:17" x14ac:dyDescent="0.3">
      <c r="Q20835" t="s">
        <v>355</v>
      </c>
    </row>
    <row r="20836" spans="17:17" x14ac:dyDescent="0.3">
      <c r="Q20836" t="s">
        <v>399</v>
      </c>
    </row>
    <row r="20837" spans="17:17" x14ac:dyDescent="0.3">
      <c r="Q20837" t="s">
        <v>299</v>
      </c>
    </row>
    <row r="20838" spans="17:17" x14ac:dyDescent="0.3">
      <c r="Q20838" t="s">
        <v>221</v>
      </c>
    </row>
    <row r="20839" spans="17:17" x14ac:dyDescent="0.3">
      <c r="Q20839" t="s">
        <v>417</v>
      </c>
    </row>
    <row r="20840" spans="17:17" x14ac:dyDescent="0.3">
      <c r="Q20840" t="s">
        <v>232</v>
      </c>
    </row>
    <row r="20841" spans="17:17" x14ac:dyDescent="0.3">
      <c r="Q20841" t="s">
        <v>395</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DA5F6-6626-417D-9A86-C4398404D457}">
  <dimension ref="A1:AH6"/>
  <sheetViews>
    <sheetView showGridLines="0" topLeftCell="A11" zoomScale="60" zoomScaleNormal="60" workbookViewId="0">
      <selection activeCell="AK40" sqref="AK40"/>
    </sheetView>
  </sheetViews>
  <sheetFormatPr defaultRowHeight="14.4" x14ac:dyDescent="0.3"/>
  <cols>
    <col min="31" max="32" width="8.88671875" customWidth="1"/>
  </cols>
  <sheetData>
    <row r="1" spans="1:34" x14ac:dyDescent="0.3">
      <c r="A1" s="30" t="s">
        <v>475</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row>
    <row r="2" spans="1:34" x14ac:dyDescent="0.3">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row>
    <row r="3" spans="1:34" x14ac:dyDescent="0.3">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row>
    <row r="4" spans="1:34" x14ac:dyDescent="0.3">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row>
    <row r="5" spans="1:34" x14ac:dyDescent="0.3">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row>
    <row r="6" spans="1:34" x14ac:dyDescent="0.3">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row>
  </sheetData>
  <mergeCells count="1">
    <mergeCell ref="A1:AH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Bookings</vt:lpstr>
      <vt:lpstr>Content Tags</vt:lpstr>
      <vt:lpstr>Content</vt:lpstr>
      <vt:lpstr>Viewership</vt:lpstr>
      <vt:lpstr>Qns-1</vt:lpstr>
      <vt:lpstr>Qns-2a</vt:lpstr>
      <vt:lpstr>Qns-2b</vt:lpstr>
      <vt:lpstr>Qns-2c</vt:lpstr>
      <vt:lpstr>Qns-3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LUVINA ROSHELINE</cp:lastModifiedBy>
  <dcterms:created xsi:type="dcterms:W3CDTF">2025-06-17T15:48:13Z</dcterms:created>
  <dcterms:modified xsi:type="dcterms:W3CDTF">2025-08-24T16:51:34Z</dcterms:modified>
</cp:coreProperties>
</file>